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aeso.ca\dfs\Rshared\Transmission Project Engineering &amp; Modeling\100_Transmission_Cost\Transmission Cost Monitoring\AESO Cost Template\"/>
    </mc:Choice>
  </mc:AlternateContent>
  <xr:revisionPtr revIDLastSave="0" documentId="13_ncr:1_{6C94D4D6-6231-4F42-B627-107FF643FC68}" xr6:coauthVersionLast="47" xr6:coauthVersionMax="47" xr10:uidLastSave="{00000000-0000-0000-0000-000000000000}"/>
  <workbookProtection workbookAlgorithmName="SHA-512" workbookHashValue="urkGU6QUEqhOCKtF3wBpxDsE0OXhoRHIoD3IuE1UhnNQ5KvqvZnaenc8iinlmoGdNzktJNUGR/finfA7JuBUog==" workbookSaltValue="6HDjrkiu+kkwobS1Y4yyuw==" workbookSpinCount="100000" lockStructure="1"/>
  <bookViews>
    <workbookView xWindow="-120" yWindow="-120" windowWidth="29040" windowHeight="15840" tabRatio="756" activeTab="2" xr2:uid="{00000000-000D-0000-FFFF-FFFF00000000}"/>
  </bookViews>
  <sheets>
    <sheet name="Instructions" sheetId="12" r:id="rId1"/>
    <sheet name="PCP 0" sheetId="14" r:id="rId2"/>
    <sheet name="Sum 1" sheetId="5" r:id="rId3"/>
    <sheet name="Line(OH) 2a" sheetId="1" r:id="rId4"/>
    <sheet name="Line(UG) 2b" sheetId="7" r:id="rId5"/>
    <sheet name="Subs 3" sheetId="2" r:id="rId6"/>
    <sheet name="Tcom 4" sheetId="3" r:id="rId7"/>
    <sheet name="Owrs 5" sheetId="27" r:id="rId8"/>
    <sheet name="Labor 6" sheetId="9" r:id="rId9"/>
    <sheet name="Cont (Sys) 7a" sheetId="6" r:id="rId10"/>
    <sheet name="Cont (Part) 7b" sheetId="17" r:id="rId11"/>
    <sheet name="Escn 8" sheetId="4" r:id="rId12"/>
    <sheet name="config" sheetId="10" state="hidden" r:id="rId13"/>
    <sheet name="Salv 9" sheetId="21" r:id="rId14"/>
    <sheet name="Proc 10" sheetId="13" r:id="rId15"/>
    <sheet name="Capital Mtnc 11" sheetId="23" r:id="rId16"/>
    <sheet name="ISO Tariff 12" sheetId="24" r:id="rId17"/>
    <sheet name="SP_FCR Prnt 13" sheetId="25" r:id="rId18"/>
  </sheets>
  <externalReferences>
    <externalReference r:id="rId19"/>
  </externalReferences>
  <definedNames>
    <definedName name="AFUDC">'Sum 1'!$A$48</definedName>
    <definedName name="cont_cust_change">'Cont (Part) 7b'!$23:$23</definedName>
    <definedName name="cont_cust_data">'Cont (Part) 7b'!$27:$27</definedName>
    <definedName name="cont_sys_change">'Cont (Sys) 7a'!$23:$23</definedName>
    <definedName name="cont_sys_data">'Cont (Sys) 7a'!$27:$27</definedName>
    <definedName name="Cu_TotPMPC" localSheetId="10">#REF!</definedName>
    <definedName name="Cu_TotPMPC" localSheetId="8">#REF!</definedName>
    <definedName name="Cu_TotPMPC" localSheetId="4">#REF!</definedName>
    <definedName name="Cu_TotPMPC" localSheetId="7">#REF!</definedName>
    <definedName name="Cu_TotPMPC" localSheetId="1">#REF!</definedName>
    <definedName name="Cu_TotPMPC" localSheetId="13">#REF!</definedName>
    <definedName name="Cu_TotPMPC">#REF!</definedName>
    <definedName name="Delete_PMPC_Lines">'[1]L.624L B'!$E$5:$G$15,'[1]L.624L B'!$E$28:$G$57,'[1]L.624L B'!$E$115:$G$116,'[1]L.624L B'!$E$118:$G$120</definedName>
    <definedName name="Delete_PMPC_Sub">[1]Start3!$E$5:$G$15,[1]Start3!$E$28:$G$56,[1]Start3!$E$114:$G$115,[1]Start3!$E$117:$G$119</definedName>
    <definedName name="Delete_PMPC_Tele">'[1]T.312S_Stage-1 (A-B-C)_112S'!$E$5:$G$15,'[1]T.312S_Stage-1 (A-B-C)_112S'!$E$28:$G$57,'[1]T.312S_Stage-1 (A-B-C)_112S'!$E$115:$G$116,'[1]T.312S_Stage-1 (A-B-C)_112S'!$E$118:$G$120</definedName>
    <definedName name="distCostTag">'Labor 6'!$H$1</definedName>
    <definedName name="distData">'Labor 6'!$A$1</definedName>
    <definedName name="doc_type">config!$C$2:$C$6</definedName>
    <definedName name="E_S">'Sum 1'!$A$49</definedName>
    <definedName name="esclData">'Escn 8'!$42:$42</definedName>
    <definedName name="idxCol">'Sum 1'!$107:$107</definedName>
    <definedName name="Insurance">0.00486</definedName>
    <definedName name="lineCostTag">'Line(OH) 2a'!$H$1</definedName>
    <definedName name="lineCostTag1">'Line(UG) 2b'!$H$1</definedName>
    <definedName name="lineData">'Line(OH) 2a'!$A$1</definedName>
    <definedName name="lineData1">'Line(UG) 2b'!$A$1</definedName>
    <definedName name="nRow">config!$A$2</definedName>
    <definedName name="owrsCostTag">'Owrs 5'!$H$1</definedName>
    <definedName name="owrsData">'Owrs 5'!$A$1</definedName>
    <definedName name="_xlnm.Print_Area" localSheetId="10">'Cont (Part) 7b'!$A$1:$I$61</definedName>
    <definedName name="_xlnm.Print_Area" localSheetId="9">'Cont (Sys) 7a'!$A$1:$I$61</definedName>
    <definedName name="_xlnm.Print_Area" localSheetId="11">'Escn 8'!$A$1:$E$42</definedName>
    <definedName name="_xlnm.Print_Area" localSheetId="8">'Labor 6'!$A$1:$E$29</definedName>
    <definedName name="_xlnm.Print_Area" localSheetId="3">'Line(OH) 2a'!$A$1:$F$342</definedName>
    <definedName name="_xlnm.Print_Area" localSheetId="4">'Line(UG) 2b'!$A$1:$F$396</definedName>
    <definedName name="_xlnm.Print_Area" localSheetId="7">'Owrs 5'!$A$1:$E$23</definedName>
    <definedName name="_xlnm.Print_Area" localSheetId="13">'Salv 9'!$A$1:$F$84</definedName>
    <definedName name="_xlnm.Print_Area" localSheetId="5">'Subs 3'!$A$1:$F$450</definedName>
    <definedName name="_xlnm.Print_Area" localSheetId="2">'Sum 1'!$A$2:$E$51</definedName>
    <definedName name="_xlnm.Print_Area" localSheetId="6">'Tcom 4'!$A$1:$F$138</definedName>
    <definedName name="_xlnm.Print_Titles" localSheetId="8">'Labor 6'!$1:$2</definedName>
    <definedName name="_xlnm.Print_Titles" localSheetId="3">'Line(OH) 2a'!$1:$2</definedName>
    <definedName name="_xlnm.Print_Titles" localSheetId="4">'Line(UG) 2b'!$1:$2</definedName>
    <definedName name="_xlnm.Print_Titles" localSheetId="7">'Owrs 5'!$1:$2</definedName>
    <definedName name="_xlnm.Print_Titles" localSheetId="5">'Subs 3'!$1:$2</definedName>
    <definedName name="_xlnm.Print_Titles" localSheetId="6">'Tcom 4'!$1:$2</definedName>
    <definedName name="Project_Name">'Sum 1'!$B$2</definedName>
    <definedName name="reports">OFFSET(config!$F$2,0,0,config!$F$1,1)</definedName>
    <definedName name="riskData" localSheetId="10">'Cont (Part) 7b'!$27:$27</definedName>
    <definedName name="riskData">'Cont (Sys) 7a'!$27:$27</definedName>
    <definedName name="salvage" localSheetId="13">'Sum 1'!$K$48</definedName>
    <definedName name="savge_data.L">'Salv 9'!$81:$81</definedName>
    <definedName name="savge_data.S">'Salv 9'!$82:$82</definedName>
    <definedName name="savge_data.T">'Salv 9'!$83:$83</definedName>
    <definedName name="StationCostTag">'Subs 3'!$H$1</definedName>
    <definedName name="StationData">'Subs 3'!$A$1</definedName>
    <definedName name="Status">config!$N$4:$N$7</definedName>
    <definedName name="tagLab">'Sum 1'!$2:$2</definedName>
    <definedName name="TeleCostTag">'Tcom 4'!$H$1</definedName>
    <definedName name="TeleData">'Tcom 4'!$A$1</definedName>
    <definedName name="wrn.PPS._.Estimate." localSheetId="11" hidden="1">{#N/A,#N/A,TRUE,"PPS Estimate Summary";#N/A,#N/A,TRUE,"Transmission Line Estimate";#N/A,#N/A,TRUE,"Substation Estimate";#N/A,#N/A,TRUE,"Telecom Estimate"}</definedName>
    <definedName name="wrn.PPS._.Estimate." localSheetId="13" hidden="1">{#N/A,#N/A,TRUE,"PPS Estimate Summary";#N/A,#N/A,TRUE,"Transmission Line Estimate";#N/A,#N/A,TRUE,"Substation Estimate";#N/A,#N/A,TRUE,"Telecom Estimate"}</definedName>
    <definedName name="wrn.PPS._.Estimate." localSheetId="2" hidden="1">{#N/A,#N/A,TRUE,"PPS Estimate Summary";#N/A,#N/A,TRUE,"Transmission Line Estimate";#N/A,#N/A,TRUE,"Substation Estimate";#N/A,#N/A,TRUE,"Telecom Estimate"}</definedName>
    <definedName name="wrn.PPS._.Estimate." hidden="1">{#N/A,#N/A,TRUE,"PPS Estimate Summary";#N/A,#N/A,TRUE,"Transmission Line Estimate";#N/A,#N/A,TRUE,"Substation Estimate";#N/A,#N/A,TRUE,"Telecom Estimate"}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07" i="5" l="1"/>
  <c r="G107" i="5"/>
  <c r="W107" i="5" l="1"/>
  <c r="AE107" i="5" s="1"/>
  <c r="AM107" i="5" s="1"/>
  <c r="AU107" i="5" l="1"/>
  <c r="BC107" i="5" s="1"/>
  <c r="BK107" i="5" l="1"/>
  <c r="BS107" i="5" s="1"/>
  <c r="CA107" i="5" l="1"/>
  <c r="CI107" i="5" s="1"/>
  <c r="CQ107" i="5" s="1"/>
  <c r="CY107" i="5" l="1"/>
  <c r="DG107" i="5" s="1"/>
  <c r="DO107" i="5" s="1"/>
  <c r="DW107" i="5" s="1"/>
  <c r="EE107" i="5" l="1"/>
  <c r="E12" i="24" l="1"/>
  <c r="D55" i="5" s="1"/>
  <c r="B3" i="24"/>
  <c r="B7" i="24"/>
  <c r="B6" i="24"/>
  <c r="B59" i="5"/>
  <c r="B51" i="14"/>
  <c r="A2" i="24" l="1"/>
  <c r="B2" i="24"/>
  <c r="D2" i="24"/>
  <c r="A3" i="24"/>
  <c r="A4" i="24"/>
  <c r="C4" i="24"/>
  <c r="A5" i="24"/>
  <c r="C5" i="24"/>
  <c r="A6" i="24"/>
  <c r="C6" i="24"/>
  <c r="A7" i="24"/>
  <c r="C7" i="24"/>
  <c r="E11" i="24" l="1"/>
  <c r="D54" i="5" s="1"/>
  <c r="E10" i="24"/>
  <c r="D53" i="5" l="1"/>
  <c r="J1" i="25"/>
  <c r="H1" i="25"/>
  <c r="DU75" i="21"/>
  <c r="DU70" i="21"/>
  <c r="DU65" i="21"/>
  <c r="DU60" i="21"/>
  <c r="DU55" i="21"/>
  <c r="DU49" i="21"/>
  <c r="DU44" i="21"/>
  <c r="DU39" i="21"/>
  <c r="DU34" i="21"/>
  <c r="DU29" i="21"/>
  <c r="DU23" i="21"/>
  <c r="DU18" i="21"/>
  <c r="DU13" i="21"/>
  <c r="DU8" i="21"/>
  <c r="DU3" i="21"/>
  <c r="DN75" i="21"/>
  <c r="DN70" i="21"/>
  <c r="DN65" i="21"/>
  <c r="DN60" i="21"/>
  <c r="DN55" i="21"/>
  <c r="DN49" i="21"/>
  <c r="DN44" i="21"/>
  <c r="DN39" i="21"/>
  <c r="DN34" i="21"/>
  <c r="DN29" i="21"/>
  <c r="DN23" i="21"/>
  <c r="DN18" i="21"/>
  <c r="DN13" i="21"/>
  <c r="DN8" i="21"/>
  <c r="DN3" i="21"/>
  <c r="DG75" i="21"/>
  <c r="DG70" i="21"/>
  <c r="DG65" i="21"/>
  <c r="DG60" i="21"/>
  <c r="DG55" i="21"/>
  <c r="DG49" i="21"/>
  <c r="DG44" i="21"/>
  <c r="DG39" i="21"/>
  <c r="DG34" i="21"/>
  <c r="DG29" i="21"/>
  <c r="DG23" i="21"/>
  <c r="DG18" i="21"/>
  <c r="DG13" i="21"/>
  <c r="DG8" i="21"/>
  <c r="DG3" i="21"/>
  <c r="CZ75" i="21"/>
  <c r="CZ70" i="21"/>
  <c r="CZ65" i="21"/>
  <c r="CZ60" i="21"/>
  <c r="CZ55" i="21"/>
  <c r="CZ49" i="21"/>
  <c r="CZ44" i="21"/>
  <c r="CZ39" i="21"/>
  <c r="CZ34" i="21"/>
  <c r="CZ29" i="21"/>
  <c r="CZ23" i="21"/>
  <c r="CZ18" i="21"/>
  <c r="CZ13" i="21"/>
  <c r="CZ8" i="21"/>
  <c r="CZ3" i="21"/>
  <c r="CS75" i="21"/>
  <c r="CS70" i="21"/>
  <c r="CS65" i="21"/>
  <c r="CS60" i="21"/>
  <c r="CS55" i="21"/>
  <c r="CS49" i="21"/>
  <c r="CS44" i="21"/>
  <c r="CS39" i="21"/>
  <c r="CS34" i="21"/>
  <c r="CS29" i="21"/>
  <c r="CS23" i="21"/>
  <c r="CS18" i="21"/>
  <c r="CS13" i="21"/>
  <c r="CS8" i="21"/>
  <c r="CS3" i="21"/>
  <c r="CL75" i="21"/>
  <c r="CL70" i="21"/>
  <c r="CL65" i="21"/>
  <c r="CL60" i="21"/>
  <c r="CL55" i="21"/>
  <c r="CL49" i="21"/>
  <c r="CL44" i="21"/>
  <c r="CL39" i="21"/>
  <c r="CL34" i="21"/>
  <c r="CL29" i="21"/>
  <c r="CL23" i="21"/>
  <c r="CL18" i="21"/>
  <c r="CL13" i="21"/>
  <c r="CL8" i="21"/>
  <c r="CL3" i="21"/>
  <c r="CE75" i="21"/>
  <c r="CE70" i="21"/>
  <c r="CE65" i="21"/>
  <c r="CE60" i="21"/>
  <c r="CE55" i="21"/>
  <c r="CE49" i="21"/>
  <c r="CE44" i="21"/>
  <c r="CE39" i="21"/>
  <c r="CE34" i="21"/>
  <c r="CE29" i="21"/>
  <c r="CE23" i="21"/>
  <c r="CE18" i="21"/>
  <c r="CE13" i="21"/>
  <c r="CE8" i="21"/>
  <c r="CE3" i="21"/>
  <c r="BX75" i="21"/>
  <c r="BX70" i="21"/>
  <c r="BX65" i="21"/>
  <c r="BX60" i="21"/>
  <c r="BX55" i="21"/>
  <c r="BX49" i="21"/>
  <c r="BX44" i="21"/>
  <c r="BX39" i="21"/>
  <c r="BX34" i="21"/>
  <c r="BX29" i="21"/>
  <c r="BX23" i="21"/>
  <c r="BX18" i="21"/>
  <c r="BX13" i="21"/>
  <c r="BX8" i="21"/>
  <c r="BX3" i="21"/>
  <c r="BQ75" i="21"/>
  <c r="BQ70" i="21"/>
  <c r="BQ65" i="21"/>
  <c r="BQ60" i="21"/>
  <c r="BQ55" i="21"/>
  <c r="BQ49" i="21"/>
  <c r="BQ44" i="21"/>
  <c r="BQ39" i="21"/>
  <c r="BQ34" i="21"/>
  <c r="BQ29" i="21"/>
  <c r="BQ23" i="21"/>
  <c r="BQ18" i="21"/>
  <c r="BQ13" i="21"/>
  <c r="BQ8" i="21"/>
  <c r="BQ3" i="21"/>
  <c r="BJ75" i="21"/>
  <c r="BJ70" i="21"/>
  <c r="BJ65" i="21"/>
  <c r="BJ60" i="21"/>
  <c r="BJ55" i="21"/>
  <c r="BJ49" i="21"/>
  <c r="BJ44" i="21"/>
  <c r="BJ39" i="21"/>
  <c r="BJ34" i="21"/>
  <c r="BJ29" i="21"/>
  <c r="BJ23" i="21"/>
  <c r="BJ18" i="21"/>
  <c r="BJ13" i="21"/>
  <c r="BJ8" i="21"/>
  <c r="BJ3" i="21"/>
  <c r="BC75" i="21"/>
  <c r="BC70" i="21"/>
  <c r="BC65" i="21"/>
  <c r="BC60" i="21"/>
  <c r="BC55" i="21"/>
  <c r="BC49" i="21"/>
  <c r="BC44" i="21"/>
  <c r="BC39" i="21"/>
  <c r="BC34" i="21"/>
  <c r="BC29" i="21"/>
  <c r="BC23" i="21"/>
  <c r="BC18" i="21"/>
  <c r="BC13" i="21"/>
  <c r="BC8" i="21"/>
  <c r="BC3" i="21"/>
  <c r="AV75" i="21"/>
  <c r="AV70" i="21"/>
  <c r="AV65" i="21"/>
  <c r="AV60" i="21"/>
  <c r="AV55" i="21"/>
  <c r="AV49" i="21"/>
  <c r="AV44" i="21"/>
  <c r="AV39" i="21"/>
  <c r="AV34" i="21"/>
  <c r="AV29" i="21"/>
  <c r="AV23" i="21"/>
  <c r="AV18" i="21"/>
  <c r="AV13" i="21"/>
  <c r="AV8" i="21"/>
  <c r="AV3" i="21"/>
  <c r="AO75" i="21"/>
  <c r="AO70" i="21"/>
  <c r="AO65" i="21"/>
  <c r="AO60" i="21"/>
  <c r="AO55" i="21"/>
  <c r="AO49" i="21"/>
  <c r="AO44" i="21"/>
  <c r="AO39" i="21"/>
  <c r="AO34" i="21"/>
  <c r="AO29" i="21"/>
  <c r="AO23" i="21"/>
  <c r="AO18" i="21"/>
  <c r="AO13" i="21"/>
  <c r="AO8" i="21"/>
  <c r="AO3" i="21"/>
  <c r="AH75" i="21"/>
  <c r="AH70" i="21"/>
  <c r="AH65" i="21"/>
  <c r="AH60" i="21"/>
  <c r="AH55" i="21"/>
  <c r="AH49" i="21"/>
  <c r="AH44" i="21"/>
  <c r="AH39" i="21"/>
  <c r="AH34" i="21"/>
  <c r="AH29" i="21"/>
  <c r="AH23" i="21"/>
  <c r="AH18" i="21"/>
  <c r="AH13" i="21"/>
  <c r="AH8" i="21"/>
  <c r="AH3" i="21"/>
  <c r="AA75" i="21"/>
  <c r="AA70" i="21"/>
  <c r="AA65" i="21"/>
  <c r="AA60" i="21"/>
  <c r="AA55" i="21"/>
  <c r="AA49" i="21"/>
  <c r="AA44" i="21"/>
  <c r="AA39" i="21"/>
  <c r="AA34" i="21"/>
  <c r="AA29" i="21"/>
  <c r="AA23" i="21"/>
  <c r="AA18" i="21"/>
  <c r="AA13" i="21"/>
  <c r="AA8" i="21"/>
  <c r="AA3" i="21"/>
  <c r="T75" i="21"/>
  <c r="T70" i="21"/>
  <c r="T65" i="21"/>
  <c r="T60" i="21"/>
  <c r="T55" i="21"/>
  <c r="T49" i="21"/>
  <c r="T44" i="21"/>
  <c r="T39" i="21"/>
  <c r="T34" i="21"/>
  <c r="T29" i="21"/>
  <c r="T23" i="21"/>
  <c r="T18" i="21"/>
  <c r="T13" i="21"/>
  <c r="T8" i="21"/>
  <c r="T3" i="21"/>
  <c r="M75" i="21"/>
  <c r="M70" i="21"/>
  <c r="M65" i="21"/>
  <c r="M60" i="21"/>
  <c r="M55" i="21"/>
  <c r="M49" i="21"/>
  <c r="M44" i="21"/>
  <c r="M39" i="21"/>
  <c r="M34" i="21"/>
  <c r="M29" i="21"/>
  <c r="M23" i="21"/>
  <c r="M18" i="21"/>
  <c r="M13" i="21"/>
  <c r="M8" i="21"/>
  <c r="M3" i="21"/>
  <c r="A20" i="23" l="1"/>
  <c r="B3" i="25"/>
  <c r="D6" i="25" l="1"/>
  <c r="B6" i="25"/>
  <c r="D5" i="25"/>
  <c r="D1" i="25"/>
  <c r="B1" i="25"/>
  <c r="D3" i="25"/>
  <c r="B2" i="25"/>
  <c r="J4" i="25"/>
  <c r="H4" i="25"/>
  <c r="C58" i="27" l="1"/>
  <c r="C32" i="5" s="1"/>
  <c r="C32" i="25" s="1"/>
  <c r="B58" i="27"/>
  <c r="B32" i="5" s="1"/>
  <c r="B32" i="25" s="1"/>
  <c r="D57" i="27"/>
  <c r="D56" i="27"/>
  <c r="D55" i="27"/>
  <c r="D54" i="27"/>
  <c r="D53" i="27"/>
  <c r="C51" i="27"/>
  <c r="C31" i="5" s="1"/>
  <c r="C31" i="25" s="1"/>
  <c r="B51" i="27"/>
  <c r="B31" i="5" s="1"/>
  <c r="B31" i="25" s="1"/>
  <c r="D50" i="27"/>
  <c r="D49" i="27"/>
  <c r="D48" i="27"/>
  <c r="D47" i="27"/>
  <c r="D46" i="27"/>
  <c r="C44" i="27"/>
  <c r="C30" i="5" s="1"/>
  <c r="C30" i="25" s="1"/>
  <c r="B44" i="27"/>
  <c r="B30" i="5" s="1"/>
  <c r="B30" i="25" s="1"/>
  <c r="D43" i="27"/>
  <c r="D42" i="27"/>
  <c r="D41" i="27"/>
  <c r="D40" i="27"/>
  <c r="D39" i="27"/>
  <c r="C37" i="27"/>
  <c r="C29" i="5" s="1"/>
  <c r="C29" i="25" s="1"/>
  <c r="B37" i="27"/>
  <c r="B29" i="5" s="1"/>
  <c r="B29" i="25" s="1"/>
  <c r="D36" i="27"/>
  <c r="D35" i="27"/>
  <c r="D34" i="27"/>
  <c r="D33" i="27"/>
  <c r="D32" i="27"/>
  <c r="C30" i="27"/>
  <c r="C28" i="5" s="1"/>
  <c r="C28" i="25" s="1"/>
  <c r="B30" i="27"/>
  <c r="B28" i="5" s="1"/>
  <c r="B28" i="25" s="1"/>
  <c r="D29" i="27"/>
  <c r="D28" i="27"/>
  <c r="D27" i="27"/>
  <c r="D26" i="27"/>
  <c r="D25" i="27"/>
  <c r="C23" i="27"/>
  <c r="B23" i="27"/>
  <c r="B27" i="5" s="1"/>
  <c r="B27" i="25" s="1"/>
  <c r="D22" i="27"/>
  <c r="D21" i="27"/>
  <c r="D20" i="27"/>
  <c r="D19" i="27"/>
  <c r="D18" i="27"/>
  <c r="C16" i="27"/>
  <c r="C26" i="5" s="1"/>
  <c r="C26" i="25" s="1"/>
  <c r="B16" i="27"/>
  <c r="B26" i="5" s="1"/>
  <c r="B26" i="25" s="1"/>
  <c r="D15" i="27"/>
  <c r="D14" i="27"/>
  <c r="D13" i="27"/>
  <c r="D12" i="27"/>
  <c r="D11" i="27"/>
  <c r="C9" i="27"/>
  <c r="C25" i="5" s="1"/>
  <c r="C25" i="25" s="1"/>
  <c r="B9" i="27"/>
  <c r="B25" i="5" s="1"/>
  <c r="D8" i="27"/>
  <c r="D7" i="27"/>
  <c r="D6" i="27"/>
  <c r="D5" i="27"/>
  <c r="D4" i="27"/>
  <c r="Q2" i="27"/>
  <c r="X2" i="27" s="1"/>
  <c r="AE2" i="27" s="1"/>
  <c r="AL2" i="27" s="1"/>
  <c r="AS2" i="27" s="1"/>
  <c r="AZ2" i="27" s="1"/>
  <c r="BG2" i="27" s="1"/>
  <c r="BN2" i="27" s="1"/>
  <c r="BU2" i="27" s="1"/>
  <c r="CB2" i="27" s="1"/>
  <c r="CI2" i="27" s="1"/>
  <c r="CP2" i="27" s="1"/>
  <c r="CW2" i="27" s="1"/>
  <c r="DD2" i="27" s="1"/>
  <c r="DK2" i="27" s="1"/>
  <c r="DR2" i="27" s="1"/>
  <c r="K2" i="27"/>
  <c r="R2" i="27" s="1"/>
  <c r="Y2" i="27" s="1"/>
  <c r="AF2" i="27" s="1"/>
  <c r="AM2" i="27" s="1"/>
  <c r="AT2" i="27" s="1"/>
  <c r="BA2" i="27" s="1"/>
  <c r="BH2" i="27" s="1"/>
  <c r="BO2" i="27" s="1"/>
  <c r="BV2" i="27" s="1"/>
  <c r="CC2" i="27" s="1"/>
  <c r="CJ2" i="27" s="1"/>
  <c r="CQ2" i="27" s="1"/>
  <c r="CX2" i="27" s="1"/>
  <c r="DE2" i="27" s="1"/>
  <c r="DL2" i="27" s="1"/>
  <c r="DS2" i="27" s="1"/>
  <c r="J2" i="27"/>
  <c r="I2" i="27"/>
  <c r="P2" i="27" s="1"/>
  <c r="W2" i="27" s="1"/>
  <c r="AD2" i="27" s="1"/>
  <c r="AK2" i="27" s="1"/>
  <c r="AR2" i="27" s="1"/>
  <c r="AY2" i="27" s="1"/>
  <c r="BF2" i="27" s="1"/>
  <c r="BM2" i="27" s="1"/>
  <c r="BT2" i="27" s="1"/>
  <c r="CA2" i="27" s="1"/>
  <c r="CH2" i="27" s="1"/>
  <c r="CO2" i="27" s="1"/>
  <c r="CV2" i="27" s="1"/>
  <c r="DC2" i="27" s="1"/>
  <c r="DJ2" i="27" s="1"/>
  <c r="DQ2" i="27" s="1"/>
  <c r="DS1" i="27"/>
  <c r="DQ1" i="27"/>
  <c r="DU58" i="27" s="1"/>
  <c r="DP1" i="27"/>
  <c r="DL1" i="27"/>
  <c r="DJ1" i="27"/>
  <c r="DI1" i="27"/>
  <c r="DE1" i="27"/>
  <c r="DC1" i="27"/>
  <c r="DB1" i="27"/>
  <c r="CX1" i="27"/>
  <c r="CV1" i="27"/>
  <c r="CU1" i="27"/>
  <c r="CQ1" i="27"/>
  <c r="CO1" i="27"/>
  <c r="CN1" i="27"/>
  <c r="CJ1" i="27"/>
  <c r="CH1" i="27"/>
  <c r="CG1" i="27"/>
  <c r="CC1" i="27"/>
  <c r="CA1" i="27"/>
  <c r="BZ1" i="27"/>
  <c r="BV1" i="27"/>
  <c r="BT1" i="27"/>
  <c r="BS1" i="27"/>
  <c r="BO1" i="27"/>
  <c r="BM1" i="27"/>
  <c r="BL1" i="27"/>
  <c r="BH1" i="27"/>
  <c r="BF1" i="27"/>
  <c r="BE1" i="27"/>
  <c r="BA1" i="27"/>
  <c r="AY1" i="27"/>
  <c r="AX1" i="27"/>
  <c r="AT1" i="27"/>
  <c r="AR1" i="27"/>
  <c r="AQ1" i="27"/>
  <c r="AM1" i="27"/>
  <c r="AK1" i="27"/>
  <c r="AJ1" i="27"/>
  <c r="AF1" i="27"/>
  <c r="AD1" i="27"/>
  <c r="AC1" i="27"/>
  <c r="Y1" i="27"/>
  <c r="W1" i="27"/>
  <c r="Z58" i="27" s="1"/>
  <c r="V1" i="27"/>
  <c r="R1" i="27"/>
  <c r="P1" i="27"/>
  <c r="O1" i="27"/>
  <c r="K1" i="27"/>
  <c r="I55" i="27" s="1"/>
  <c r="I1" i="27"/>
  <c r="M44" i="27" s="1"/>
  <c r="H1" i="27"/>
  <c r="C6" i="25"/>
  <c r="C5" i="25"/>
  <c r="C4" i="25"/>
  <c r="C3" i="25"/>
  <c r="A6" i="25"/>
  <c r="A5" i="25"/>
  <c r="A4" i="25"/>
  <c r="A3" i="25"/>
  <c r="A2" i="25"/>
  <c r="A1" i="25"/>
  <c r="G6" i="25"/>
  <c r="G4" i="25"/>
  <c r="I6" i="25"/>
  <c r="I5" i="25"/>
  <c r="I4" i="25"/>
  <c r="I3" i="25"/>
  <c r="G2" i="25"/>
  <c r="G3" i="25"/>
  <c r="G1" i="25"/>
  <c r="D4" i="25"/>
  <c r="B4" i="25"/>
  <c r="B5" i="25"/>
  <c r="G5" i="25"/>
  <c r="C1" i="25"/>
  <c r="C2" i="25"/>
  <c r="D2" i="25"/>
  <c r="A51" i="25"/>
  <c r="A50" i="25"/>
  <c r="C49" i="25"/>
  <c r="B49" i="25"/>
  <c r="A49" i="25"/>
  <c r="C48" i="25"/>
  <c r="B48" i="25"/>
  <c r="A48" i="25"/>
  <c r="A47" i="25"/>
  <c r="A46" i="25"/>
  <c r="C45" i="25"/>
  <c r="B45"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BX58" i="27" l="1"/>
  <c r="AO58" i="27"/>
  <c r="BB58" i="27"/>
  <c r="CZ58" i="27"/>
  <c r="D51" i="27"/>
  <c r="BQ44" i="27"/>
  <c r="AV51" i="27"/>
  <c r="CD37" i="27"/>
  <c r="Z51" i="27"/>
  <c r="BP44" i="27"/>
  <c r="BC58" i="27"/>
  <c r="AU58" i="27"/>
  <c r="AV58" i="27"/>
  <c r="CZ44" i="27"/>
  <c r="CY58" i="27"/>
  <c r="AA51" i="27"/>
  <c r="BQ58" i="27"/>
  <c r="BP51" i="27"/>
  <c r="L58" i="27"/>
  <c r="Z37" i="27"/>
  <c r="M58" i="27"/>
  <c r="L44" i="27"/>
  <c r="DT58" i="27"/>
  <c r="B25" i="25"/>
  <c r="D25" i="5"/>
  <c r="D25" i="25" s="1"/>
  <c r="D30" i="27"/>
  <c r="C59" i="27"/>
  <c r="C27" i="5"/>
  <c r="C27" i="25" s="1"/>
  <c r="B59" i="27"/>
  <c r="J53" i="27"/>
  <c r="Q53" i="27" s="1"/>
  <c r="X53" i="27" s="1"/>
  <c r="AE53" i="27" s="1"/>
  <c r="CR58" i="27"/>
  <c r="AA58" i="27"/>
  <c r="CE51" i="27"/>
  <c r="CE58" i="27"/>
  <c r="DF51" i="27"/>
  <c r="I57" i="27"/>
  <c r="P57" i="27" s="1"/>
  <c r="W57" i="27" s="1"/>
  <c r="AD57" i="27" s="1"/>
  <c r="T58" i="27"/>
  <c r="AH58" i="27"/>
  <c r="DF58" i="27"/>
  <c r="D58" i="27"/>
  <c r="J57" i="27"/>
  <c r="Q57" i="27" s="1"/>
  <c r="X57" i="27" s="1"/>
  <c r="AE57" i="27" s="1"/>
  <c r="AL57" i="27" s="1"/>
  <c r="AS57" i="27" s="1"/>
  <c r="AZ57" i="27" s="1"/>
  <c r="BG57" i="27" s="1"/>
  <c r="BN57" i="27" s="1"/>
  <c r="BU57" i="27" s="1"/>
  <c r="CB57" i="27" s="1"/>
  <c r="CI57" i="27" s="1"/>
  <c r="CP57" i="27" s="1"/>
  <c r="CW57" i="27" s="1"/>
  <c r="DD57" i="27" s="1"/>
  <c r="DK57" i="27" s="1"/>
  <c r="DR57" i="27" s="1"/>
  <c r="CS58" i="27"/>
  <c r="DG58" i="27"/>
  <c r="DT44" i="27"/>
  <c r="L51" i="27"/>
  <c r="I53" i="27"/>
  <c r="P53" i="27" s="1"/>
  <c r="BP58" i="27"/>
  <c r="CD58" i="27"/>
  <c r="J56" i="27"/>
  <c r="Q56" i="27" s="1"/>
  <c r="X56" i="27" s="1"/>
  <c r="AE56" i="27" s="1"/>
  <c r="AL56" i="27" s="1"/>
  <c r="AS56" i="27" s="1"/>
  <c r="AZ56" i="27" s="1"/>
  <c r="BG56" i="27" s="1"/>
  <c r="BN56" i="27" s="1"/>
  <c r="BU56" i="27" s="1"/>
  <c r="CB56" i="27" s="1"/>
  <c r="CI56" i="27" s="1"/>
  <c r="CP56" i="27" s="1"/>
  <c r="CW56" i="27" s="1"/>
  <c r="DD56" i="27" s="1"/>
  <c r="DK56" i="27" s="1"/>
  <c r="DR56" i="27" s="1"/>
  <c r="J54" i="27"/>
  <c r="Q54" i="27" s="1"/>
  <c r="X54" i="27" s="1"/>
  <c r="AE54" i="27" s="1"/>
  <c r="AL54" i="27" s="1"/>
  <c r="AS54" i="27" s="1"/>
  <c r="AZ54" i="27" s="1"/>
  <c r="BG54" i="27" s="1"/>
  <c r="BN54" i="27" s="1"/>
  <c r="BU54" i="27" s="1"/>
  <c r="CB54" i="27" s="1"/>
  <c r="CI54" i="27" s="1"/>
  <c r="CP54" i="27" s="1"/>
  <c r="CW54" i="27" s="1"/>
  <c r="DD54" i="27" s="1"/>
  <c r="DK54" i="27" s="1"/>
  <c r="DR54" i="27" s="1"/>
  <c r="I56" i="27"/>
  <c r="P56" i="27" s="1"/>
  <c r="W56" i="27" s="1"/>
  <c r="I54" i="27"/>
  <c r="P54" i="27" s="1"/>
  <c r="J55" i="27"/>
  <c r="K55" i="27" s="1"/>
  <c r="P55" i="27"/>
  <c r="W55" i="27" s="1"/>
  <c r="AD55" i="27" s="1"/>
  <c r="BW58" i="27"/>
  <c r="CK58" i="27"/>
  <c r="AN58" i="27"/>
  <c r="CL58" i="27"/>
  <c r="BJ58" i="27"/>
  <c r="BI58" i="27"/>
  <c r="DN58" i="27"/>
  <c r="DM58" i="27"/>
  <c r="CD51" i="27"/>
  <c r="S58" i="27"/>
  <c r="AG58" i="27"/>
  <c r="I39" i="27"/>
  <c r="P39" i="27" s="1"/>
  <c r="W39" i="27" s="1"/>
  <c r="AD39" i="27" s="1"/>
  <c r="J49" i="27"/>
  <c r="Q49" i="27" s="1"/>
  <c r="J47" i="27"/>
  <c r="Q47" i="27" s="1"/>
  <c r="X47" i="27" s="1"/>
  <c r="AE47" i="27" s="1"/>
  <c r="AL47" i="27" s="1"/>
  <c r="AS47" i="27" s="1"/>
  <c r="AZ47" i="27" s="1"/>
  <c r="BG47" i="27" s="1"/>
  <c r="BN47" i="27" s="1"/>
  <c r="BU47" i="27" s="1"/>
  <c r="CB47" i="27" s="1"/>
  <c r="CI47" i="27" s="1"/>
  <c r="CP47" i="27" s="1"/>
  <c r="CW47" i="27" s="1"/>
  <c r="DD47" i="27" s="1"/>
  <c r="DK47" i="27" s="1"/>
  <c r="DR47" i="27" s="1"/>
  <c r="BJ51" i="27"/>
  <c r="DN51" i="27"/>
  <c r="AG51" i="27"/>
  <c r="DM37" i="27"/>
  <c r="I46" i="27"/>
  <c r="P46" i="27" s="1"/>
  <c r="W46" i="27" s="1"/>
  <c r="AH51" i="27"/>
  <c r="BB51" i="27"/>
  <c r="AU51" i="27"/>
  <c r="CY51" i="27"/>
  <c r="CZ37" i="27"/>
  <c r="J46" i="27"/>
  <c r="Q46" i="27" s="1"/>
  <c r="X46" i="27" s="1"/>
  <c r="I47" i="27"/>
  <c r="I48" i="27"/>
  <c r="P48" i="27" s="1"/>
  <c r="T51" i="27"/>
  <c r="BC51" i="27"/>
  <c r="CZ51" i="27"/>
  <c r="M51" i="27"/>
  <c r="BP30" i="27"/>
  <c r="BQ51" i="27"/>
  <c r="DT30" i="27"/>
  <c r="DU51" i="27"/>
  <c r="DT51" i="27"/>
  <c r="DU44" i="27"/>
  <c r="AV44" i="27"/>
  <c r="J48" i="27"/>
  <c r="Q48" i="27" s="1"/>
  <c r="X48" i="27" s="1"/>
  <c r="AE48" i="27" s="1"/>
  <c r="AL48" i="27" s="1"/>
  <c r="AS48" i="27" s="1"/>
  <c r="AZ48" i="27" s="1"/>
  <c r="BG48" i="27" s="1"/>
  <c r="BN48" i="27" s="1"/>
  <c r="BU48" i="27" s="1"/>
  <c r="CB48" i="27" s="1"/>
  <c r="CI48" i="27" s="1"/>
  <c r="CP48" i="27" s="1"/>
  <c r="CW48" i="27" s="1"/>
  <c r="DD48" i="27" s="1"/>
  <c r="DK48" i="27" s="1"/>
  <c r="DR48" i="27" s="1"/>
  <c r="I49" i="27"/>
  <c r="P49" i="27" s="1"/>
  <c r="W49" i="27" s="1"/>
  <c r="I50" i="27"/>
  <c r="P50" i="27" s="1"/>
  <c r="W50" i="27" s="1"/>
  <c r="BX51" i="27"/>
  <c r="CL51" i="27"/>
  <c r="CK51" i="27"/>
  <c r="BB37" i="27"/>
  <c r="DF44" i="27"/>
  <c r="DG51" i="27"/>
  <c r="BI51" i="27"/>
  <c r="J50" i="27"/>
  <c r="Q50" i="27" s="1"/>
  <c r="S51" i="27"/>
  <c r="BW51" i="27"/>
  <c r="DM51" i="27"/>
  <c r="AO51" i="27"/>
  <c r="AN51" i="27"/>
  <c r="CS51" i="27"/>
  <c r="CR51" i="27"/>
  <c r="BC37" i="27"/>
  <c r="AH44" i="27"/>
  <c r="AG44" i="27"/>
  <c r="CK37" i="27"/>
  <c r="CL44" i="27"/>
  <c r="CK44" i="27"/>
  <c r="I36" i="27"/>
  <c r="P36" i="27" s="1"/>
  <c r="AO30" i="27"/>
  <c r="AN44" i="27"/>
  <c r="CR44" i="27"/>
  <c r="BJ44" i="27"/>
  <c r="BI44" i="27"/>
  <c r="DN44" i="27"/>
  <c r="DM44" i="27"/>
  <c r="J32" i="27"/>
  <c r="Q32" i="27" s="1"/>
  <c r="X32" i="27" s="1"/>
  <c r="AE32" i="27" s="1"/>
  <c r="AL32" i="27" s="1"/>
  <c r="AS32" i="27" s="1"/>
  <c r="AZ32" i="27" s="1"/>
  <c r="BG32" i="27" s="1"/>
  <c r="BN32" i="27" s="1"/>
  <c r="BU32" i="27" s="1"/>
  <c r="D44" i="27"/>
  <c r="T44" i="27"/>
  <c r="BW44" i="27"/>
  <c r="AA44" i="27"/>
  <c r="CE37" i="27"/>
  <c r="CE44" i="27"/>
  <c r="AA37" i="27"/>
  <c r="Z44" i="27"/>
  <c r="BB44" i="27"/>
  <c r="BX44" i="27"/>
  <c r="AU44" i="27"/>
  <c r="AV37" i="27"/>
  <c r="CY44" i="27"/>
  <c r="CD44" i="27"/>
  <c r="AO44" i="27"/>
  <c r="I32" i="27"/>
  <c r="P32" i="27" s="1"/>
  <c r="W32" i="27" s="1"/>
  <c r="J43" i="27"/>
  <c r="Q43" i="27" s="1"/>
  <c r="X43" i="27" s="1"/>
  <c r="J41" i="27"/>
  <c r="Q41" i="27" s="1"/>
  <c r="X41" i="27" s="1"/>
  <c r="J39" i="27"/>
  <c r="I43" i="27"/>
  <c r="P43" i="27" s="1"/>
  <c r="W43" i="27" s="1"/>
  <c r="AD43" i="27" s="1"/>
  <c r="I41" i="27"/>
  <c r="P41" i="27" s="1"/>
  <c r="W41" i="27" s="1"/>
  <c r="AD41" i="27" s="1"/>
  <c r="J42" i="27"/>
  <c r="Q42" i="27" s="1"/>
  <c r="X42" i="27" s="1"/>
  <c r="AE42" i="27" s="1"/>
  <c r="AL42" i="27" s="1"/>
  <c r="AS42" i="27" s="1"/>
  <c r="AZ42" i="27" s="1"/>
  <c r="BG42" i="27" s="1"/>
  <c r="BN42" i="27" s="1"/>
  <c r="BU42" i="27" s="1"/>
  <c r="CB42" i="27" s="1"/>
  <c r="CI42" i="27" s="1"/>
  <c r="CP42" i="27" s="1"/>
  <c r="CW42" i="27" s="1"/>
  <c r="DD42" i="27" s="1"/>
  <c r="DK42" i="27" s="1"/>
  <c r="DR42" i="27" s="1"/>
  <c r="J40" i="27"/>
  <c r="Q40" i="27" s="1"/>
  <c r="X40" i="27" s="1"/>
  <c r="AE40" i="27" s="1"/>
  <c r="AL40" i="27" s="1"/>
  <c r="AS40" i="27" s="1"/>
  <c r="AZ40" i="27" s="1"/>
  <c r="BG40" i="27" s="1"/>
  <c r="BN40" i="27" s="1"/>
  <c r="BU40" i="27" s="1"/>
  <c r="CB40" i="27" s="1"/>
  <c r="CI40" i="27" s="1"/>
  <c r="CP40" i="27" s="1"/>
  <c r="CW40" i="27" s="1"/>
  <c r="DD40" i="27" s="1"/>
  <c r="DK40" i="27" s="1"/>
  <c r="DR40" i="27" s="1"/>
  <c r="I42" i="27"/>
  <c r="I40" i="27"/>
  <c r="DG30" i="27"/>
  <c r="DG44" i="27"/>
  <c r="DG37" i="27"/>
  <c r="DF37" i="27"/>
  <c r="CS44" i="27"/>
  <c r="BB9" i="27"/>
  <c r="BB59" i="27" s="1"/>
  <c r="BC44" i="27"/>
  <c r="S44" i="27"/>
  <c r="M37" i="27"/>
  <c r="L37" i="27"/>
  <c r="S37" i="27"/>
  <c r="T30" i="27"/>
  <c r="AO9" i="27"/>
  <c r="AO37" i="27"/>
  <c r="AN37" i="27"/>
  <c r="CR30" i="27"/>
  <c r="CS37" i="27"/>
  <c r="CR37" i="27"/>
  <c r="CS30" i="27"/>
  <c r="I33" i="27"/>
  <c r="P33" i="27" s="1"/>
  <c r="I34" i="27"/>
  <c r="P34" i="27" s="1"/>
  <c r="AG37" i="27"/>
  <c r="BI9" i="27"/>
  <c r="BJ37" i="27"/>
  <c r="DM23" i="27"/>
  <c r="DN37" i="27"/>
  <c r="L30" i="27"/>
  <c r="J25" i="27"/>
  <c r="Q25" i="27" s="1"/>
  <c r="X25" i="27" s="1"/>
  <c r="AE25" i="27" s="1"/>
  <c r="M30" i="27"/>
  <c r="D37" i="27"/>
  <c r="I35" i="27"/>
  <c r="P35" i="27" s="1"/>
  <c r="BI37" i="27"/>
  <c r="AU37" i="27"/>
  <c r="CZ9" i="27"/>
  <c r="CY37" i="27"/>
  <c r="S30" i="27"/>
  <c r="T37" i="27"/>
  <c r="DU37" i="27"/>
  <c r="DT37" i="27"/>
  <c r="DU30" i="27"/>
  <c r="J11" i="27"/>
  <c r="Q11" i="27" s="1"/>
  <c r="X11" i="27" s="1"/>
  <c r="J36" i="27"/>
  <c r="Q36" i="27" s="1"/>
  <c r="X36" i="27" s="1"/>
  <c r="AE36" i="27" s="1"/>
  <c r="AL36" i="27" s="1"/>
  <c r="AS36" i="27" s="1"/>
  <c r="AZ36" i="27" s="1"/>
  <c r="BG36" i="27" s="1"/>
  <c r="BN36" i="27" s="1"/>
  <c r="BU36" i="27" s="1"/>
  <c r="CB36" i="27" s="1"/>
  <c r="CI36" i="27" s="1"/>
  <c r="CP36" i="27" s="1"/>
  <c r="CW36" i="27" s="1"/>
  <c r="DD36" i="27" s="1"/>
  <c r="DK36" i="27" s="1"/>
  <c r="DR36" i="27" s="1"/>
  <c r="J34" i="27"/>
  <c r="Q34" i="27" s="1"/>
  <c r="J27" i="27"/>
  <c r="Q27" i="27" s="1"/>
  <c r="X27" i="27" s="1"/>
  <c r="J35" i="27"/>
  <c r="Q35" i="27" s="1"/>
  <c r="X35" i="27" s="1"/>
  <c r="AE35" i="27" s="1"/>
  <c r="AL35" i="27" s="1"/>
  <c r="AS35" i="27" s="1"/>
  <c r="AZ35" i="27" s="1"/>
  <c r="BG35" i="27" s="1"/>
  <c r="BN35" i="27" s="1"/>
  <c r="BU35" i="27" s="1"/>
  <c r="CB35" i="27" s="1"/>
  <c r="CI35" i="27" s="1"/>
  <c r="CP35" i="27" s="1"/>
  <c r="CW35" i="27" s="1"/>
  <c r="DD35" i="27" s="1"/>
  <c r="DK35" i="27" s="1"/>
  <c r="DR35" i="27" s="1"/>
  <c r="J33" i="27"/>
  <c r="AH37" i="27"/>
  <c r="CL37" i="27"/>
  <c r="BQ37" i="27"/>
  <c r="BP37" i="27"/>
  <c r="BQ30" i="27"/>
  <c r="BW30" i="27"/>
  <c r="BW37" i="27"/>
  <c r="BX30" i="27"/>
  <c r="BX37" i="27"/>
  <c r="AA23" i="27"/>
  <c r="AA30" i="27"/>
  <c r="Z30" i="27"/>
  <c r="CE9" i="27"/>
  <c r="CE30" i="27"/>
  <c r="CD30" i="27"/>
  <c r="I15" i="27"/>
  <c r="P15" i="27" s="1"/>
  <c r="W15" i="27" s="1"/>
  <c r="I29" i="27"/>
  <c r="P29" i="27" s="1"/>
  <c r="I27" i="27"/>
  <c r="P27" i="27" s="1"/>
  <c r="W27" i="27" s="1"/>
  <c r="AD27" i="27" s="1"/>
  <c r="AK27" i="27" s="1"/>
  <c r="I25" i="27"/>
  <c r="P25" i="27" s="1"/>
  <c r="J28" i="27"/>
  <c r="Q28" i="27" s="1"/>
  <c r="X28" i="27" s="1"/>
  <c r="AE28" i="27" s="1"/>
  <c r="AL28" i="27" s="1"/>
  <c r="AS28" i="27" s="1"/>
  <c r="AZ28" i="27" s="1"/>
  <c r="BG28" i="27" s="1"/>
  <c r="BN28" i="27" s="1"/>
  <c r="BU28" i="27" s="1"/>
  <c r="CB28" i="27" s="1"/>
  <c r="CI28" i="27" s="1"/>
  <c r="CP28" i="27" s="1"/>
  <c r="CW28" i="27" s="1"/>
  <c r="DD28" i="27" s="1"/>
  <c r="DK28" i="27" s="1"/>
  <c r="DR28" i="27" s="1"/>
  <c r="J26" i="27"/>
  <c r="Q26" i="27" s="1"/>
  <c r="X26" i="27" s="1"/>
  <c r="AE26" i="27" s="1"/>
  <c r="AL26" i="27" s="1"/>
  <c r="AS26" i="27" s="1"/>
  <c r="AZ26" i="27" s="1"/>
  <c r="BG26" i="27" s="1"/>
  <c r="BN26" i="27" s="1"/>
  <c r="BU26" i="27" s="1"/>
  <c r="CB26" i="27" s="1"/>
  <c r="CI26" i="27" s="1"/>
  <c r="CP26" i="27" s="1"/>
  <c r="CW26" i="27" s="1"/>
  <c r="DD26" i="27" s="1"/>
  <c r="DK26" i="27" s="1"/>
  <c r="DR26" i="27" s="1"/>
  <c r="I28" i="27"/>
  <c r="I26" i="27"/>
  <c r="I22" i="27"/>
  <c r="P22" i="27" s="1"/>
  <c r="W22" i="27" s="1"/>
  <c r="AD22" i="27" s="1"/>
  <c r="AK22" i="27" s="1"/>
  <c r="AR22" i="27" s="1"/>
  <c r="J29" i="27"/>
  <c r="Q29" i="27" s="1"/>
  <c r="X29" i="27" s="1"/>
  <c r="AE29" i="27" s="1"/>
  <c r="AL29" i="27" s="1"/>
  <c r="AS29" i="27" s="1"/>
  <c r="AZ29" i="27" s="1"/>
  <c r="BG29" i="27" s="1"/>
  <c r="BN29" i="27" s="1"/>
  <c r="BU29" i="27" s="1"/>
  <c r="CB29" i="27" s="1"/>
  <c r="CI29" i="27" s="1"/>
  <c r="CP29" i="27" s="1"/>
  <c r="CW29" i="27" s="1"/>
  <c r="DD29" i="27" s="1"/>
  <c r="DK29" i="27" s="1"/>
  <c r="DR29" i="27" s="1"/>
  <c r="AG16" i="27"/>
  <c r="AG30" i="27"/>
  <c r="AH30" i="27"/>
  <c r="CK16" i="27"/>
  <c r="CK30" i="27"/>
  <c r="CL30" i="27"/>
  <c r="AU30" i="27"/>
  <c r="AV30" i="27"/>
  <c r="CZ30" i="27"/>
  <c r="CY30" i="27"/>
  <c r="BI30" i="27"/>
  <c r="DM30" i="27"/>
  <c r="AN30" i="27"/>
  <c r="BJ30" i="27"/>
  <c r="DN30" i="27"/>
  <c r="BB30" i="27"/>
  <c r="DF30" i="27"/>
  <c r="BC30" i="27"/>
  <c r="J5" i="27"/>
  <c r="Q5" i="27" s="1"/>
  <c r="X5" i="27" s="1"/>
  <c r="AE5" i="27" s="1"/>
  <c r="AL5" i="27" s="1"/>
  <c r="AS5" i="27" s="1"/>
  <c r="AZ5" i="27" s="1"/>
  <c r="BG5" i="27" s="1"/>
  <c r="BN5" i="27" s="1"/>
  <c r="BU5" i="27" s="1"/>
  <c r="CB5" i="27" s="1"/>
  <c r="CI5" i="27" s="1"/>
  <c r="CP5" i="27" s="1"/>
  <c r="CW5" i="27" s="1"/>
  <c r="DD5" i="27" s="1"/>
  <c r="DK5" i="27" s="1"/>
  <c r="DR5" i="27" s="1"/>
  <c r="CB1" i="27"/>
  <c r="DK1" i="27"/>
  <c r="J7" i="27"/>
  <c r="Q7" i="27" s="1"/>
  <c r="X7" i="27" s="1"/>
  <c r="AE7" i="27" s="1"/>
  <c r="AL7" i="27" s="1"/>
  <c r="AS7" i="27" s="1"/>
  <c r="AZ7" i="27" s="1"/>
  <c r="BG7" i="27" s="1"/>
  <c r="BN7" i="27" s="1"/>
  <c r="BU7" i="27" s="1"/>
  <c r="CB7" i="27" s="1"/>
  <c r="CI7" i="27" s="1"/>
  <c r="CP7" i="27" s="1"/>
  <c r="CW7" i="27" s="1"/>
  <c r="DD7" i="27" s="1"/>
  <c r="DK7" i="27" s="1"/>
  <c r="DR7" i="27" s="1"/>
  <c r="S1" i="27"/>
  <c r="BI1" i="27"/>
  <c r="I5" i="27"/>
  <c r="P5" i="27" s="1"/>
  <c r="W5" i="27" s="1"/>
  <c r="AD5" i="27" s="1"/>
  <c r="AK5" i="27" s="1"/>
  <c r="J13" i="27"/>
  <c r="Q13" i="27" s="1"/>
  <c r="X13" i="27" s="1"/>
  <c r="AE13" i="27" s="1"/>
  <c r="AL13" i="27" s="1"/>
  <c r="AS13" i="27" s="1"/>
  <c r="AZ13" i="27" s="1"/>
  <c r="BG13" i="27" s="1"/>
  <c r="BN13" i="27" s="1"/>
  <c r="BU13" i="27" s="1"/>
  <c r="CB13" i="27" s="1"/>
  <c r="CI13" i="27" s="1"/>
  <c r="CP13" i="27" s="1"/>
  <c r="CW13" i="27" s="1"/>
  <c r="DD13" i="27" s="1"/>
  <c r="DK13" i="27" s="1"/>
  <c r="DR13" i="27" s="1"/>
  <c r="J18" i="27"/>
  <c r="Q18" i="27" s="1"/>
  <c r="X18" i="27" s="1"/>
  <c r="DM9" i="27"/>
  <c r="DM59" i="27" s="1"/>
  <c r="Z1" i="27"/>
  <c r="I11" i="27"/>
  <c r="L1" i="27"/>
  <c r="X1" i="27"/>
  <c r="Z9" i="27"/>
  <c r="CZ16" i="27"/>
  <c r="CD1" i="27"/>
  <c r="AA9" i="27"/>
  <c r="BP1" i="27"/>
  <c r="Z23" i="27"/>
  <c r="AE1" i="27"/>
  <c r="DN9" i="27"/>
  <c r="BW1" i="27"/>
  <c r="AG9" i="27"/>
  <c r="CI1" i="27"/>
  <c r="AG1" i="27"/>
  <c r="CK1" i="27"/>
  <c r="CK9" i="27"/>
  <c r="CK59" i="27" s="1"/>
  <c r="DM1" i="27"/>
  <c r="AU23" i="27"/>
  <c r="AV16" i="27"/>
  <c r="AU16" i="27"/>
  <c r="AV23" i="27"/>
  <c r="AV9" i="27"/>
  <c r="AU9" i="27"/>
  <c r="AS1" i="27"/>
  <c r="D16" i="27"/>
  <c r="AU1" i="27"/>
  <c r="M23" i="27"/>
  <c r="L16" i="27"/>
  <c r="L9" i="27"/>
  <c r="L23" i="27"/>
  <c r="M16" i="27"/>
  <c r="J3" i="27"/>
  <c r="Q3" i="27" s="1"/>
  <c r="X3" i="27" s="1"/>
  <c r="AE3" i="27" s="1"/>
  <c r="AL3" i="27" s="1"/>
  <c r="AS3" i="27" s="1"/>
  <c r="AZ3" i="27" s="1"/>
  <c r="BG3" i="27" s="1"/>
  <c r="BN3" i="27" s="1"/>
  <c r="BU3" i="27" s="1"/>
  <c r="CB3" i="27" s="1"/>
  <c r="CI3" i="27" s="1"/>
  <c r="CP3" i="27" s="1"/>
  <c r="CW3" i="27" s="1"/>
  <c r="DD3" i="27" s="1"/>
  <c r="DK3" i="27" s="1"/>
  <c r="DR3" i="27" s="1"/>
  <c r="M9" i="27"/>
  <c r="I3" i="27"/>
  <c r="P3" i="27" s="1"/>
  <c r="W3" i="27" s="1"/>
  <c r="AD3" i="27" s="1"/>
  <c r="AK3" i="27" s="1"/>
  <c r="AR3" i="27" s="1"/>
  <c r="AY3" i="27" s="1"/>
  <c r="BF3" i="27" s="1"/>
  <c r="BM3" i="27" s="1"/>
  <c r="BT3" i="27" s="1"/>
  <c r="CA3" i="27" s="1"/>
  <c r="CH3" i="27" s="1"/>
  <c r="CO3" i="27" s="1"/>
  <c r="CV3" i="27" s="1"/>
  <c r="DC3" i="27" s="1"/>
  <c r="DJ3" i="27" s="1"/>
  <c r="DQ3" i="27" s="1"/>
  <c r="J1" i="27"/>
  <c r="BJ23" i="27"/>
  <c r="BI16" i="27"/>
  <c r="BI23" i="27"/>
  <c r="BI59" i="27" s="1"/>
  <c r="BJ16" i="27"/>
  <c r="CR23" i="27"/>
  <c r="CS16" i="27"/>
  <c r="CR1" i="27"/>
  <c r="CR16" i="27"/>
  <c r="CS23" i="27"/>
  <c r="CR9" i="27"/>
  <c r="CR59" i="27" s="1"/>
  <c r="DG23" i="27"/>
  <c r="DF23" i="27"/>
  <c r="DF16" i="27"/>
  <c r="DD1" i="27"/>
  <c r="DG16" i="27"/>
  <c r="DF9" i="27"/>
  <c r="DF59" i="27" s="1"/>
  <c r="BJ9" i="27"/>
  <c r="BG1" i="27"/>
  <c r="BW23" i="27"/>
  <c r="BX23" i="27"/>
  <c r="BX16" i="27"/>
  <c r="BW16" i="27"/>
  <c r="CP1" i="27"/>
  <c r="DU23" i="27"/>
  <c r="DT16" i="27"/>
  <c r="DT9" i="27"/>
  <c r="DT23" i="27"/>
  <c r="DU16" i="27"/>
  <c r="DU9" i="27"/>
  <c r="DT1" i="27"/>
  <c r="D9" i="27"/>
  <c r="DG9" i="27"/>
  <c r="AO16" i="27"/>
  <c r="J21" i="27"/>
  <c r="Q21" i="27" s="1"/>
  <c r="X21" i="27" s="1"/>
  <c r="AE21" i="27" s="1"/>
  <c r="AL21" i="27" s="1"/>
  <c r="AS21" i="27" s="1"/>
  <c r="AZ21" i="27" s="1"/>
  <c r="BG21" i="27" s="1"/>
  <c r="BN21" i="27" s="1"/>
  <c r="BU21" i="27" s="1"/>
  <c r="CB21" i="27" s="1"/>
  <c r="CI21" i="27" s="1"/>
  <c r="CP21" i="27" s="1"/>
  <c r="CW21" i="27" s="1"/>
  <c r="DD21" i="27" s="1"/>
  <c r="DK21" i="27" s="1"/>
  <c r="DR21" i="27" s="1"/>
  <c r="J19" i="27"/>
  <c r="Q19" i="27" s="1"/>
  <c r="X19" i="27" s="1"/>
  <c r="AE19" i="27" s="1"/>
  <c r="AL19" i="27" s="1"/>
  <c r="AS19" i="27" s="1"/>
  <c r="AZ19" i="27" s="1"/>
  <c r="BG19" i="27" s="1"/>
  <c r="BN19" i="27" s="1"/>
  <c r="BU19" i="27" s="1"/>
  <c r="CB19" i="27" s="1"/>
  <c r="CI19" i="27" s="1"/>
  <c r="CP19" i="27" s="1"/>
  <c r="CW19" i="27" s="1"/>
  <c r="DD19" i="27" s="1"/>
  <c r="DK19" i="27" s="1"/>
  <c r="DR19" i="27" s="1"/>
  <c r="I20" i="27"/>
  <c r="P20" i="27" s="1"/>
  <c r="J14" i="27"/>
  <c r="Q14" i="27" s="1"/>
  <c r="X14" i="27" s="1"/>
  <c r="AE14" i="27" s="1"/>
  <c r="AL14" i="27" s="1"/>
  <c r="AS14" i="27" s="1"/>
  <c r="AZ14" i="27" s="1"/>
  <c r="BG14" i="27" s="1"/>
  <c r="BN14" i="27" s="1"/>
  <c r="BU14" i="27" s="1"/>
  <c r="CB14" i="27" s="1"/>
  <c r="CI14" i="27" s="1"/>
  <c r="CP14" i="27" s="1"/>
  <c r="CW14" i="27" s="1"/>
  <c r="DD14" i="27" s="1"/>
  <c r="DK14" i="27" s="1"/>
  <c r="DR14" i="27" s="1"/>
  <c r="J12" i="27"/>
  <c r="Q12" i="27" s="1"/>
  <c r="X12" i="27" s="1"/>
  <c r="AE12" i="27" s="1"/>
  <c r="AL12" i="27" s="1"/>
  <c r="AS12" i="27" s="1"/>
  <c r="AZ12" i="27" s="1"/>
  <c r="BG12" i="27" s="1"/>
  <c r="BN12" i="27" s="1"/>
  <c r="BU12" i="27" s="1"/>
  <c r="CB12" i="27" s="1"/>
  <c r="CI12" i="27" s="1"/>
  <c r="CP12" i="27" s="1"/>
  <c r="CW12" i="27" s="1"/>
  <c r="DD12" i="27" s="1"/>
  <c r="DK12" i="27" s="1"/>
  <c r="DR12" i="27" s="1"/>
  <c r="J8" i="27"/>
  <c r="Q8" i="27" s="1"/>
  <c r="X8" i="27" s="1"/>
  <c r="AE8" i="27" s="1"/>
  <c r="AL8" i="27" s="1"/>
  <c r="AS8" i="27" s="1"/>
  <c r="AZ8" i="27" s="1"/>
  <c r="BG8" i="27" s="1"/>
  <c r="BN8" i="27" s="1"/>
  <c r="BU8" i="27" s="1"/>
  <c r="CB8" i="27" s="1"/>
  <c r="CI8" i="27" s="1"/>
  <c r="CP8" i="27" s="1"/>
  <c r="CW8" i="27" s="1"/>
  <c r="DD8" i="27" s="1"/>
  <c r="DK8" i="27" s="1"/>
  <c r="DR8" i="27" s="1"/>
  <c r="J6" i="27"/>
  <c r="Q6" i="27" s="1"/>
  <c r="X6" i="27" s="1"/>
  <c r="AE6" i="27" s="1"/>
  <c r="AL6" i="27" s="1"/>
  <c r="AS6" i="27" s="1"/>
  <c r="AZ6" i="27" s="1"/>
  <c r="BG6" i="27" s="1"/>
  <c r="BN6" i="27" s="1"/>
  <c r="BU6" i="27" s="1"/>
  <c r="CB6" i="27" s="1"/>
  <c r="CI6" i="27" s="1"/>
  <c r="CP6" i="27" s="1"/>
  <c r="CW6" i="27" s="1"/>
  <c r="DD6" i="27" s="1"/>
  <c r="DK6" i="27" s="1"/>
  <c r="DR6" i="27" s="1"/>
  <c r="J4" i="27"/>
  <c r="Q4" i="27" s="1"/>
  <c r="X4" i="27" s="1"/>
  <c r="I21" i="27"/>
  <c r="P21" i="27" s="1"/>
  <c r="W21" i="27" s="1"/>
  <c r="J20" i="27"/>
  <c r="Q20" i="27" s="1"/>
  <c r="X20" i="27" s="1"/>
  <c r="AE20" i="27" s="1"/>
  <c r="AL20" i="27" s="1"/>
  <c r="AS20" i="27" s="1"/>
  <c r="AZ20" i="27" s="1"/>
  <c r="BG20" i="27" s="1"/>
  <c r="BN20" i="27" s="1"/>
  <c r="BU20" i="27" s="1"/>
  <c r="CB20" i="27" s="1"/>
  <c r="CI20" i="27" s="1"/>
  <c r="CP20" i="27" s="1"/>
  <c r="CW20" i="27" s="1"/>
  <c r="DD20" i="27" s="1"/>
  <c r="DK20" i="27" s="1"/>
  <c r="DR20" i="27" s="1"/>
  <c r="I19" i="27"/>
  <c r="P19" i="27" s="1"/>
  <c r="I18" i="27"/>
  <c r="P18" i="27" s="1"/>
  <c r="W18" i="27" s="1"/>
  <c r="J22" i="27"/>
  <c r="Q22" i="27" s="1"/>
  <c r="I13" i="27"/>
  <c r="P13" i="27" s="1"/>
  <c r="W13" i="27" s="1"/>
  <c r="I6" i="27"/>
  <c r="I14" i="27"/>
  <c r="J15" i="27"/>
  <c r="I12" i="27"/>
  <c r="P12" i="27" s="1"/>
  <c r="W12" i="27" s="1"/>
  <c r="AD12" i="27" s="1"/>
  <c r="Z16" i="27"/>
  <c r="AA16" i="27"/>
  <c r="BU1" i="27"/>
  <c r="BX59" i="27" s="1"/>
  <c r="DF1" i="27"/>
  <c r="DR1" i="27"/>
  <c r="DU59" i="27" s="1"/>
  <c r="I4" i="27"/>
  <c r="I7" i="27"/>
  <c r="I8" i="27"/>
  <c r="P8" i="27" s="1"/>
  <c r="CY23" i="27"/>
  <c r="CZ23" i="27"/>
  <c r="CY16" i="27"/>
  <c r="CY59" i="27" s="1"/>
  <c r="CY9" i="27"/>
  <c r="CW1" i="27"/>
  <c r="CS9" i="27"/>
  <c r="AN23" i="27"/>
  <c r="AN16" i="27"/>
  <c r="AO23" i="27"/>
  <c r="AN1" i="27"/>
  <c r="BB23" i="27"/>
  <c r="BC16" i="27"/>
  <c r="BC23" i="27"/>
  <c r="BB16" i="27"/>
  <c r="BC9" i="27"/>
  <c r="AZ1" i="27"/>
  <c r="BC59" i="27" s="1"/>
  <c r="BB1" i="27"/>
  <c r="BW9" i="27"/>
  <c r="BW59" i="27" s="1"/>
  <c r="X22" i="27"/>
  <c r="AE22" i="27" s="1"/>
  <c r="S16" i="27"/>
  <c r="T23" i="27"/>
  <c r="S23" i="27"/>
  <c r="T16" i="27"/>
  <c r="T9" i="27"/>
  <c r="AL1" i="27"/>
  <c r="BQ23" i="27"/>
  <c r="BP16" i="27"/>
  <c r="BP23" i="27"/>
  <c r="BQ16" i="27"/>
  <c r="BP9" i="27"/>
  <c r="BP59" i="27" s="1"/>
  <c r="BQ9" i="27"/>
  <c r="BN1" i="27"/>
  <c r="BQ59" i="27" s="1"/>
  <c r="Q1" i="27"/>
  <c r="CE23" i="27"/>
  <c r="CD16" i="27"/>
  <c r="CE16" i="27"/>
  <c r="CD9" i="27"/>
  <c r="CD23" i="27"/>
  <c r="CY1" i="27"/>
  <c r="S9" i="27"/>
  <c r="S59" i="27" s="1"/>
  <c r="AN9" i="27"/>
  <c r="AN59" i="27" s="1"/>
  <c r="BX9" i="27"/>
  <c r="DN23" i="27"/>
  <c r="DN16" i="27"/>
  <c r="DM16" i="27"/>
  <c r="AH16" i="27"/>
  <c r="AH9" i="27"/>
  <c r="AH23" i="27"/>
  <c r="CL16" i="27"/>
  <c r="CK23" i="27"/>
  <c r="CL9" i="27"/>
  <c r="D23" i="27"/>
  <c r="AG23" i="27"/>
  <c r="CL23" i="27"/>
  <c r="DG59" i="27" l="1"/>
  <c r="T59" i="27"/>
  <c r="AO59" i="27"/>
  <c r="DN59" i="27"/>
  <c r="BJ59" i="27"/>
  <c r="CL59" i="27"/>
  <c r="Z59" i="27"/>
  <c r="AG59" i="27"/>
  <c r="DT59" i="27"/>
  <c r="CZ59" i="27"/>
  <c r="AH59" i="27"/>
  <c r="CS59" i="27"/>
  <c r="AA59" i="27"/>
  <c r="AU59" i="27"/>
  <c r="AV59" i="27"/>
  <c r="M59" i="27"/>
  <c r="L59" i="27"/>
  <c r="CD59" i="27"/>
  <c r="CE59" i="27"/>
  <c r="Y56" i="27"/>
  <c r="K57" i="27"/>
  <c r="K47" i="27"/>
  <c r="X49" i="27"/>
  <c r="AE49" i="27" s="1"/>
  <c r="AL49" i="27" s="1"/>
  <c r="AS49" i="27" s="1"/>
  <c r="AZ49" i="27" s="1"/>
  <c r="BG49" i="27" s="1"/>
  <c r="BN49" i="27" s="1"/>
  <c r="BU49" i="27" s="1"/>
  <c r="CB49" i="27" s="1"/>
  <c r="CI49" i="27" s="1"/>
  <c r="CP49" i="27" s="1"/>
  <c r="CW49" i="27" s="1"/>
  <c r="DD49" i="27" s="1"/>
  <c r="DK49" i="27" s="1"/>
  <c r="DR49" i="27" s="1"/>
  <c r="R49" i="27"/>
  <c r="K46" i="27"/>
  <c r="R46" i="27"/>
  <c r="K49" i="27"/>
  <c r="AD56" i="27"/>
  <c r="AK56" i="27" s="1"/>
  <c r="AM56" i="27" s="1"/>
  <c r="D59" i="27"/>
  <c r="AK55" i="27"/>
  <c r="W53" i="27"/>
  <c r="R53" i="27"/>
  <c r="P58" i="27"/>
  <c r="W54" i="27"/>
  <c r="R54" i="27"/>
  <c r="Y57" i="27"/>
  <c r="AF57" i="27"/>
  <c r="Q55" i="27"/>
  <c r="X55" i="27" s="1"/>
  <c r="AE55" i="27" s="1"/>
  <c r="AL55" i="27" s="1"/>
  <c r="AS55" i="27" s="1"/>
  <c r="AZ55" i="27" s="1"/>
  <c r="BG55" i="27" s="1"/>
  <c r="BN55" i="27" s="1"/>
  <c r="BU55" i="27" s="1"/>
  <c r="CB55" i="27" s="1"/>
  <c r="CI55" i="27" s="1"/>
  <c r="CP55" i="27" s="1"/>
  <c r="CW55" i="27" s="1"/>
  <c r="DD55" i="27" s="1"/>
  <c r="DK55" i="27" s="1"/>
  <c r="DR55" i="27" s="1"/>
  <c r="R48" i="27"/>
  <c r="AD49" i="27"/>
  <c r="P47" i="27"/>
  <c r="R47" i="27" s="1"/>
  <c r="AK57" i="27"/>
  <c r="K54" i="27"/>
  <c r="K56" i="27"/>
  <c r="AL53" i="27"/>
  <c r="J58" i="27"/>
  <c r="R56" i="27"/>
  <c r="K53" i="27"/>
  <c r="I58" i="27"/>
  <c r="R57" i="27"/>
  <c r="AD50" i="27"/>
  <c r="X50" i="27"/>
  <c r="AE50" i="27" s="1"/>
  <c r="AL50" i="27" s="1"/>
  <c r="AS50" i="27" s="1"/>
  <c r="AZ50" i="27" s="1"/>
  <c r="BG50" i="27" s="1"/>
  <c r="BN50" i="27" s="1"/>
  <c r="BU50" i="27" s="1"/>
  <c r="CB50" i="27" s="1"/>
  <c r="CI50" i="27" s="1"/>
  <c r="CP50" i="27" s="1"/>
  <c r="CW50" i="27" s="1"/>
  <c r="DD50" i="27" s="1"/>
  <c r="DK50" i="27" s="1"/>
  <c r="DR50" i="27" s="1"/>
  <c r="Q51" i="27"/>
  <c r="R50" i="27"/>
  <c r="Y46" i="27"/>
  <c r="I51" i="27"/>
  <c r="J51" i="27"/>
  <c r="W48" i="27"/>
  <c r="AD46" i="27"/>
  <c r="J37" i="27"/>
  <c r="K48" i="27"/>
  <c r="K50" i="27"/>
  <c r="I44" i="27"/>
  <c r="K35" i="27"/>
  <c r="R32" i="27"/>
  <c r="AE46" i="27"/>
  <c r="AE41" i="27"/>
  <c r="AL41" i="27" s="1"/>
  <c r="AS41" i="27" s="1"/>
  <c r="AZ41" i="27" s="1"/>
  <c r="BG41" i="27" s="1"/>
  <c r="BN41" i="27" s="1"/>
  <c r="BU41" i="27" s="1"/>
  <c r="CB41" i="27" s="1"/>
  <c r="CI41" i="27" s="1"/>
  <c r="CP41" i="27" s="1"/>
  <c r="CW41" i="27" s="1"/>
  <c r="DD41" i="27" s="1"/>
  <c r="DK41" i="27" s="1"/>
  <c r="DR41" i="27" s="1"/>
  <c r="Y41" i="27"/>
  <c r="AK41" i="27"/>
  <c r="Y43" i="27"/>
  <c r="AE43" i="27"/>
  <c r="AL43" i="27" s="1"/>
  <c r="AS43" i="27" s="1"/>
  <c r="AZ43" i="27" s="1"/>
  <c r="BG43" i="27" s="1"/>
  <c r="BN43" i="27" s="1"/>
  <c r="BU43" i="27" s="1"/>
  <c r="CB43" i="27" s="1"/>
  <c r="CI43" i="27" s="1"/>
  <c r="CP43" i="27" s="1"/>
  <c r="CW43" i="27" s="1"/>
  <c r="DD43" i="27" s="1"/>
  <c r="DK43" i="27" s="1"/>
  <c r="DR43" i="27" s="1"/>
  <c r="AK43" i="27"/>
  <c r="R36" i="27"/>
  <c r="W36" i="27"/>
  <c r="AD36" i="27" s="1"/>
  <c r="P42" i="27"/>
  <c r="K42" i="27"/>
  <c r="I37" i="27"/>
  <c r="Q39" i="27"/>
  <c r="J44" i="27"/>
  <c r="R41" i="27"/>
  <c r="K7" i="27"/>
  <c r="K33" i="27"/>
  <c r="K32" i="27"/>
  <c r="K41" i="27"/>
  <c r="AK39" i="27"/>
  <c r="R43" i="27"/>
  <c r="K40" i="27"/>
  <c r="P40" i="27"/>
  <c r="P37" i="27"/>
  <c r="Q33" i="27"/>
  <c r="X33" i="27" s="1"/>
  <c r="AE33" i="27" s="1"/>
  <c r="AL33" i="27" s="1"/>
  <c r="K43" i="27"/>
  <c r="K39" i="27"/>
  <c r="CB32" i="27"/>
  <c r="W34" i="27"/>
  <c r="R34" i="27"/>
  <c r="W35" i="27"/>
  <c r="R35" i="27"/>
  <c r="X34" i="27"/>
  <c r="R22" i="27"/>
  <c r="Q30" i="27"/>
  <c r="R27" i="27"/>
  <c r="K34" i="27"/>
  <c r="W33" i="27"/>
  <c r="K36" i="27"/>
  <c r="AD32" i="27"/>
  <c r="Y32" i="27"/>
  <c r="K11" i="27"/>
  <c r="K27" i="27"/>
  <c r="AL25" i="27"/>
  <c r="W29" i="27"/>
  <c r="R29" i="27"/>
  <c r="AE27" i="27"/>
  <c r="Y27" i="27"/>
  <c r="X30" i="27"/>
  <c r="R13" i="27"/>
  <c r="K25" i="27"/>
  <c r="I30" i="27"/>
  <c r="R25" i="27"/>
  <c r="W25" i="27"/>
  <c r="AR27" i="27"/>
  <c r="K18" i="27"/>
  <c r="R8" i="27"/>
  <c r="P26" i="27"/>
  <c r="K26" i="27"/>
  <c r="J30" i="27"/>
  <c r="Y13" i="27"/>
  <c r="K29" i="27"/>
  <c r="AF22" i="27"/>
  <c r="P28" i="27"/>
  <c r="K28" i="27"/>
  <c r="K8" i="27"/>
  <c r="K22" i="27"/>
  <c r="W8" i="27"/>
  <c r="AD8" i="27" s="1"/>
  <c r="P11" i="27"/>
  <c r="W11" i="27" s="1"/>
  <c r="R19" i="27"/>
  <c r="AL22" i="27"/>
  <c r="AS22" i="27" s="1"/>
  <c r="AZ22" i="27" s="1"/>
  <c r="BG22" i="27" s="1"/>
  <c r="BN22" i="27" s="1"/>
  <c r="BU22" i="27" s="1"/>
  <c r="CB22" i="27" s="1"/>
  <c r="CI22" i="27" s="1"/>
  <c r="CP22" i="27" s="1"/>
  <c r="CW22" i="27" s="1"/>
  <c r="DD22" i="27" s="1"/>
  <c r="DK22" i="27" s="1"/>
  <c r="DR22" i="27" s="1"/>
  <c r="R5" i="27"/>
  <c r="R12" i="27"/>
  <c r="K5" i="27"/>
  <c r="K21" i="27"/>
  <c r="W19" i="27"/>
  <c r="AD19" i="27" s="1"/>
  <c r="AF19" i="27" s="1"/>
  <c r="Y5" i="27"/>
  <c r="P7" i="27"/>
  <c r="R7" i="27" s="1"/>
  <c r="K12" i="27"/>
  <c r="Y18" i="27"/>
  <c r="AD18" i="27"/>
  <c r="W20" i="27"/>
  <c r="R20" i="27"/>
  <c r="AE4" i="27"/>
  <c r="X9" i="27"/>
  <c r="Y21" i="27"/>
  <c r="AD21" i="27"/>
  <c r="R18" i="27"/>
  <c r="AE18" i="27"/>
  <c r="AF12" i="27"/>
  <c r="AK12" i="27"/>
  <c r="Y12" i="27"/>
  <c r="Q15" i="27"/>
  <c r="K15" i="27"/>
  <c r="P23" i="27"/>
  <c r="AR5" i="27"/>
  <c r="AM5" i="27"/>
  <c r="AY22" i="27"/>
  <c r="Q9" i="27"/>
  <c r="P14" i="27"/>
  <c r="K14" i="27"/>
  <c r="K20" i="27"/>
  <c r="I23" i="27"/>
  <c r="AD15" i="27"/>
  <c r="R21" i="27"/>
  <c r="Y22" i="27"/>
  <c r="K4" i="27"/>
  <c r="J9" i="27"/>
  <c r="AD13" i="27"/>
  <c r="P4" i="27"/>
  <c r="I9" i="27"/>
  <c r="P6" i="27"/>
  <c r="K6" i="27"/>
  <c r="Q23" i="27"/>
  <c r="K13" i="27"/>
  <c r="I16" i="27"/>
  <c r="AE11" i="27"/>
  <c r="J16" i="27"/>
  <c r="J23" i="27"/>
  <c r="AF5" i="27"/>
  <c r="K19" i="27"/>
  <c r="A42" i="23"/>
  <c r="A41" i="23"/>
  <c r="A40" i="4"/>
  <c r="A39" i="4"/>
  <c r="A44" i="23"/>
  <c r="A43" i="23"/>
  <c r="A40" i="23"/>
  <c r="A39" i="23"/>
  <c r="A38" i="23"/>
  <c r="A37" i="23"/>
  <c r="A36" i="23"/>
  <c r="A35" i="23"/>
  <c r="A34" i="23"/>
  <c r="A33" i="23"/>
  <c r="A32" i="23"/>
  <c r="A31" i="23"/>
  <c r="A30" i="23"/>
  <c r="A29" i="23"/>
  <c r="A28" i="23"/>
  <c r="A27" i="23"/>
  <c r="A26" i="23"/>
  <c r="A25" i="23"/>
  <c r="A24" i="23"/>
  <c r="A23" i="23"/>
  <c r="A22" i="23"/>
  <c r="A21" i="23"/>
  <c r="A19" i="23"/>
  <c r="A18" i="23"/>
  <c r="A17" i="23"/>
  <c r="A16" i="23"/>
  <c r="A15" i="23"/>
  <c r="A14" i="23"/>
  <c r="A13" i="23"/>
  <c r="A12" i="23"/>
  <c r="A11" i="23"/>
  <c r="A10" i="23"/>
  <c r="A9" i="23"/>
  <c r="A8" i="23"/>
  <c r="A7" i="23"/>
  <c r="A6" i="23"/>
  <c r="A5" i="23"/>
  <c r="A4" i="23"/>
  <c r="A3" i="23"/>
  <c r="A2" i="23"/>
  <c r="G51" i="25"/>
  <c r="G50" i="25"/>
  <c r="G49"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W7" i="27" l="1"/>
  <c r="AD7" i="27" s="1"/>
  <c r="J59" i="27"/>
  <c r="I59" i="27"/>
  <c r="K58" i="27"/>
  <c r="AF49" i="27"/>
  <c r="AR56" i="27"/>
  <c r="AT56" i="27" s="1"/>
  <c r="AT22" i="27"/>
  <c r="AF56" i="27"/>
  <c r="P51" i="27"/>
  <c r="R51" i="27" s="1"/>
  <c r="Y49" i="27"/>
  <c r="AK49" i="27"/>
  <c r="AR49" i="27" s="1"/>
  <c r="K44" i="27"/>
  <c r="AF55" i="27"/>
  <c r="AS53" i="27"/>
  <c r="AL58" i="27"/>
  <c r="K37" i="27"/>
  <c r="Q58" i="27"/>
  <c r="R58" i="27" s="1"/>
  <c r="X58" i="27"/>
  <c r="Y54" i="27"/>
  <c r="AD54" i="27"/>
  <c r="W47" i="27"/>
  <c r="AD47" i="27" s="1"/>
  <c r="X51" i="27"/>
  <c r="AE58" i="27"/>
  <c r="W37" i="27"/>
  <c r="AD53" i="27"/>
  <c r="W58" i="27"/>
  <c r="Y53" i="27"/>
  <c r="AR57" i="27"/>
  <c r="AM57" i="27"/>
  <c r="AY56" i="27"/>
  <c r="Y36" i="27"/>
  <c r="R55" i="27"/>
  <c r="Y55" i="27"/>
  <c r="AM55" i="27"/>
  <c r="AR55" i="27"/>
  <c r="AE51" i="27"/>
  <c r="AL46" i="27"/>
  <c r="AK46" i="27"/>
  <c r="AF46" i="27"/>
  <c r="AF41" i="27"/>
  <c r="K51" i="27"/>
  <c r="AK50" i="27"/>
  <c r="AF50" i="27"/>
  <c r="Y48" i="27"/>
  <c r="AD48" i="27"/>
  <c r="Y50" i="27"/>
  <c r="W42" i="27"/>
  <c r="R42" i="27"/>
  <c r="P44" i="27"/>
  <c r="R40" i="27"/>
  <c r="W40" i="27"/>
  <c r="AM41" i="27"/>
  <c r="AR41" i="27"/>
  <c r="R33" i="27"/>
  <c r="Q37" i="27"/>
  <c r="R37" i="27" s="1"/>
  <c r="AR39" i="27"/>
  <c r="AF43" i="27"/>
  <c r="X39" i="27"/>
  <c r="R39" i="27"/>
  <c r="Q44" i="27"/>
  <c r="AR43" i="27"/>
  <c r="AM43" i="27"/>
  <c r="AD33" i="27"/>
  <c r="Y33" i="27"/>
  <c r="AD35" i="27"/>
  <c r="Y35" i="27"/>
  <c r="AD34" i="27"/>
  <c r="Y34" i="27"/>
  <c r="AS33" i="27"/>
  <c r="CI32" i="27"/>
  <c r="AK32" i="27"/>
  <c r="AF32" i="27"/>
  <c r="AF36" i="27"/>
  <c r="AK36" i="27"/>
  <c r="AE34" i="27"/>
  <c r="X37" i="27"/>
  <c r="AL27" i="27"/>
  <c r="AL30" i="27" s="1"/>
  <c r="AF27" i="27"/>
  <c r="Y8" i="27"/>
  <c r="AD25" i="27"/>
  <c r="Y25" i="27"/>
  <c r="AD29" i="27"/>
  <c r="Y29" i="27"/>
  <c r="R11" i="27"/>
  <c r="K30" i="27"/>
  <c r="AS25" i="27"/>
  <c r="W23" i="27"/>
  <c r="R26" i="27"/>
  <c r="W26" i="27"/>
  <c r="AE30" i="27"/>
  <c r="R28" i="27"/>
  <c r="W28" i="27"/>
  <c r="P30" i="27"/>
  <c r="R30" i="27" s="1"/>
  <c r="AY27" i="27"/>
  <c r="Y19" i="27"/>
  <c r="AK19" i="27"/>
  <c r="AR19" i="27" s="1"/>
  <c r="AM22" i="27"/>
  <c r="K23" i="27"/>
  <c r="W14" i="27"/>
  <c r="W16" i="27" s="1"/>
  <c r="R14" i="27"/>
  <c r="R23" i="27"/>
  <c r="AL18" i="27"/>
  <c r="AD20" i="27"/>
  <c r="AD23" i="27" s="1"/>
  <c r="Y20" i="27"/>
  <c r="AL11" i="27"/>
  <c r="X15" i="27"/>
  <c r="Q16" i="27"/>
  <c r="R15" i="27"/>
  <c r="AE9" i="27"/>
  <c r="AL4" i="27"/>
  <c r="AK15" i="27"/>
  <c r="AR12" i="27"/>
  <c r="AM12" i="27"/>
  <c r="AF13" i="27"/>
  <c r="AK13" i="27"/>
  <c r="AF8" i="27"/>
  <c r="AK8" i="27"/>
  <c r="BA22" i="27"/>
  <c r="BF22" i="27"/>
  <c r="P16" i="27"/>
  <c r="AF18" i="27"/>
  <c r="AK18" i="27"/>
  <c r="K9" i="27"/>
  <c r="P9" i="27"/>
  <c r="W4" i="27"/>
  <c r="R4" i="27"/>
  <c r="AK21" i="27"/>
  <c r="AF21" i="27"/>
  <c r="K16" i="27"/>
  <c r="AY5" i="27"/>
  <c r="AT5" i="27"/>
  <c r="W6" i="27"/>
  <c r="R6" i="27"/>
  <c r="Y11" i="27"/>
  <c r="AD11" i="27"/>
  <c r="DT113" i="3"/>
  <c r="DT91" i="3"/>
  <c r="DT69" i="3"/>
  <c r="DT47" i="3"/>
  <c r="DT25" i="3"/>
  <c r="DT3" i="3"/>
  <c r="DM113" i="3"/>
  <c r="DM91" i="3"/>
  <c r="DM69" i="3"/>
  <c r="DM47" i="3"/>
  <c r="DM25" i="3"/>
  <c r="DM3" i="3"/>
  <c r="DF113" i="3"/>
  <c r="DF91" i="3"/>
  <c r="DF69" i="3"/>
  <c r="DF47" i="3"/>
  <c r="DF25" i="3"/>
  <c r="DF3" i="3"/>
  <c r="CY113" i="3"/>
  <c r="CY91" i="3"/>
  <c r="CY69" i="3"/>
  <c r="CY47" i="3"/>
  <c r="CY25" i="3"/>
  <c r="CY3" i="3"/>
  <c r="CD113" i="3"/>
  <c r="CD91" i="3"/>
  <c r="CD69" i="3"/>
  <c r="CD47" i="3"/>
  <c r="CD25" i="3"/>
  <c r="CD3" i="3"/>
  <c r="BW113" i="3"/>
  <c r="BW91" i="3"/>
  <c r="BW69" i="3"/>
  <c r="BW47" i="3"/>
  <c r="BW25" i="3"/>
  <c r="BW3" i="3"/>
  <c r="BP113" i="3"/>
  <c r="BP91" i="3"/>
  <c r="BP69" i="3"/>
  <c r="BP47" i="3"/>
  <c r="BP25" i="3"/>
  <c r="BP3" i="3"/>
  <c r="BI113" i="3"/>
  <c r="BI91" i="3"/>
  <c r="BI69" i="3"/>
  <c r="BI47" i="3"/>
  <c r="BI25" i="3"/>
  <c r="BI3" i="3"/>
  <c r="BB113" i="3"/>
  <c r="BB91" i="3"/>
  <c r="BB69" i="3"/>
  <c r="BB47" i="3"/>
  <c r="BB25" i="3"/>
  <c r="BB3" i="3"/>
  <c r="AU113" i="3"/>
  <c r="AU91" i="3"/>
  <c r="AU69" i="3"/>
  <c r="AU47" i="3"/>
  <c r="AU25" i="3"/>
  <c r="AU3" i="3"/>
  <c r="AN113" i="3"/>
  <c r="AN91" i="3"/>
  <c r="AN69" i="3"/>
  <c r="AN47" i="3"/>
  <c r="AN25" i="3"/>
  <c r="AN3" i="3"/>
  <c r="AG113" i="3"/>
  <c r="AG91" i="3"/>
  <c r="AG69" i="3"/>
  <c r="AG47" i="3"/>
  <c r="AG25" i="3"/>
  <c r="AG3" i="3"/>
  <c r="Z113" i="3"/>
  <c r="Z91" i="3"/>
  <c r="Z69" i="3"/>
  <c r="Z47" i="3"/>
  <c r="Z25" i="3"/>
  <c r="Z3" i="3"/>
  <c r="S113" i="3"/>
  <c r="S91" i="3"/>
  <c r="S69" i="3"/>
  <c r="S47" i="3"/>
  <c r="S25" i="3"/>
  <c r="S3" i="3"/>
  <c r="L113" i="3"/>
  <c r="L91" i="3"/>
  <c r="L69" i="3"/>
  <c r="L47" i="3"/>
  <c r="L25" i="3"/>
  <c r="L3" i="3"/>
  <c r="DT373" i="2"/>
  <c r="DT299" i="2"/>
  <c r="DT225" i="2"/>
  <c r="DT151" i="2"/>
  <c r="DT77" i="2"/>
  <c r="DT3" i="2"/>
  <c r="DM373" i="2"/>
  <c r="DM299" i="2"/>
  <c r="DM225" i="2"/>
  <c r="DM151" i="2"/>
  <c r="DM77" i="2"/>
  <c r="DM3" i="2"/>
  <c r="DF373" i="2"/>
  <c r="DF299" i="2"/>
  <c r="DF225" i="2"/>
  <c r="DF151" i="2"/>
  <c r="DF77" i="2"/>
  <c r="DF3" i="2"/>
  <c r="CY373" i="2"/>
  <c r="CY299" i="2"/>
  <c r="CY225" i="2"/>
  <c r="CY151" i="2"/>
  <c r="CY77" i="2"/>
  <c r="CY3" i="2"/>
  <c r="CR373" i="2"/>
  <c r="CR299" i="2"/>
  <c r="CR225" i="2"/>
  <c r="CR151" i="2"/>
  <c r="CR77" i="2"/>
  <c r="CR3" i="2"/>
  <c r="CK373" i="2"/>
  <c r="CK299" i="2"/>
  <c r="CK225" i="2"/>
  <c r="CK151" i="2"/>
  <c r="CK77" i="2"/>
  <c r="CK3" i="2"/>
  <c r="CD373" i="2"/>
  <c r="CD299" i="2"/>
  <c r="CD225" i="2"/>
  <c r="CD151" i="2"/>
  <c r="CD77" i="2"/>
  <c r="CD3" i="2"/>
  <c r="BW373" i="2"/>
  <c r="BW299" i="2"/>
  <c r="BW225" i="2"/>
  <c r="BW151" i="2"/>
  <c r="BW77" i="2"/>
  <c r="BW3" i="2"/>
  <c r="BP373" i="2"/>
  <c r="BP299" i="2"/>
  <c r="BP225" i="2"/>
  <c r="BP151" i="2"/>
  <c r="BP77" i="2"/>
  <c r="BP3" i="2"/>
  <c r="BI373" i="2"/>
  <c r="BI299" i="2"/>
  <c r="BI225" i="2"/>
  <c r="BI151" i="2"/>
  <c r="BI77" i="2"/>
  <c r="BI3" i="2"/>
  <c r="BB373" i="2"/>
  <c r="BB299" i="2"/>
  <c r="BB225" i="2"/>
  <c r="BB151" i="2"/>
  <c r="BB77" i="2"/>
  <c r="BB3" i="2"/>
  <c r="AU373" i="2"/>
  <c r="AU299" i="2"/>
  <c r="AU225" i="2"/>
  <c r="AU151" i="2"/>
  <c r="AU77" i="2"/>
  <c r="AU3" i="2"/>
  <c r="AN373" i="2"/>
  <c r="AN299" i="2"/>
  <c r="AN225" i="2"/>
  <c r="AN151" i="2"/>
  <c r="AN77" i="2"/>
  <c r="AN3" i="2"/>
  <c r="AG373" i="2"/>
  <c r="AG299" i="2"/>
  <c r="AG225" i="2"/>
  <c r="AG151" i="2"/>
  <c r="AG77" i="2"/>
  <c r="AG3" i="2"/>
  <c r="Z373" i="2"/>
  <c r="Z299" i="2"/>
  <c r="Z225" i="2"/>
  <c r="Z151" i="2"/>
  <c r="Z77" i="2"/>
  <c r="Z3" i="2"/>
  <c r="S373" i="2"/>
  <c r="S299" i="2"/>
  <c r="S225" i="2"/>
  <c r="S151" i="2"/>
  <c r="S77" i="2"/>
  <c r="S3" i="2"/>
  <c r="Y7" i="27" l="1"/>
  <c r="P59" i="27"/>
  <c r="Q59" i="27"/>
  <c r="Y58" i="27"/>
  <c r="AM19" i="27"/>
  <c r="AD51" i="27"/>
  <c r="AF51" i="27" s="1"/>
  <c r="Y47" i="27"/>
  <c r="AM49" i="27"/>
  <c r="W51" i="27"/>
  <c r="Y51" i="27" s="1"/>
  <c r="R44" i="27"/>
  <c r="Y37" i="27"/>
  <c r="AK53" i="27"/>
  <c r="AD58" i="27"/>
  <c r="AF58" i="27" s="1"/>
  <c r="AF53" i="27"/>
  <c r="BA56" i="27"/>
  <c r="BF56" i="27"/>
  <c r="AZ53" i="27"/>
  <c r="AS58" i="27"/>
  <c r="AT55" i="27"/>
  <c r="AY55" i="27"/>
  <c r="AT57" i="27"/>
  <c r="AY57" i="27"/>
  <c r="AK54" i="27"/>
  <c r="AF54" i="27"/>
  <c r="AF48" i="27"/>
  <c r="AK48" i="27"/>
  <c r="AD37" i="27"/>
  <c r="AY49" i="27"/>
  <c r="AT49" i="27"/>
  <c r="AR50" i="27"/>
  <c r="AM50" i="27"/>
  <c r="AK47" i="27"/>
  <c r="AF47" i="27"/>
  <c r="AR46" i="27"/>
  <c r="AM46" i="27"/>
  <c r="AS46" i="27"/>
  <c r="AL51" i="27"/>
  <c r="AT41" i="27"/>
  <c r="AY41" i="27"/>
  <c r="X44" i="27"/>
  <c r="AE39" i="27"/>
  <c r="Y39" i="27"/>
  <c r="W44" i="27"/>
  <c r="Y40" i="27"/>
  <c r="AD40" i="27"/>
  <c r="AY39" i="27"/>
  <c r="AT43" i="27"/>
  <c r="AY43" i="27"/>
  <c r="Y42" i="27"/>
  <c r="AD42" i="27"/>
  <c r="AR32" i="27"/>
  <c r="AM32" i="27"/>
  <c r="AZ33" i="27"/>
  <c r="AM36" i="27"/>
  <c r="AR36" i="27"/>
  <c r="AK34" i="27"/>
  <c r="AF34" i="27"/>
  <c r="AK35" i="27"/>
  <c r="AF35" i="27"/>
  <c r="AL34" i="27"/>
  <c r="AE37" i="27"/>
  <c r="CP32" i="27"/>
  <c r="AK33" i="27"/>
  <c r="AF33" i="27"/>
  <c r="Y26" i="27"/>
  <c r="AD26" i="27"/>
  <c r="AK29" i="27"/>
  <c r="AF29" i="27"/>
  <c r="W30" i="27"/>
  <c r="Y30" i="27" s="1"/>
  <c r="BF27" i="27"/>
  <c r="AF25" i="27"/>
  <c r="AK25" i="27"/>
  <c r="AZ25" i="27"/>
  <c r="Y28" i="27"/>
  <c r="AD28" i="27"/>
  <c r="AS27" i="27"/>
  <c r="AS30" i="27" s="1"/>
  <c r="AM27" i="27"/>
  <c r="R16" i="27"/>
  <c r="AR15" i="27"/>
  <c r="X23" i="27"/>
  <c r="AS18" i="27"/>
  <c r="AF11" i="27"/>
  <c r="AK11" i="27"/>
  <c r="BA5" i="27"/>
  <c r="BF5" i="27"/>
  <c r="K59" i="27"/>
  <c r="AM8" i="27"/>
  <c r="AR8" i="27"/>
  <c r="AE15" i="27"/>
  <c r="Y15" i="27"/>
  <c r="X16" i="27"/>
  <c r="AT19" i="27"/>
  <c r="AY19" i="27"/>
  <c r="AT12" i="27"/>
  <c r="AY12" i="27"/>
  <c r="AS11" i="27"/>
  <c r="Y4" i="27"/>
  <c r="AD4" i="27"/>
  <c r="W9" i="27"/>
  <c r="AK20" i="27"/>
  <c r="AF20" i="27"/>
  <c r="AS4" i="27"/>
  <c r="AL9" i="27"/>
  <c r="Y14" i="27"/>
  <c r="AD14" i="27"/>
  <c r="Y6" i="27"/>
  <c r="AD6" i="27"/>
  <c r="R9" i="27"/>
  <c r="BH22" i="27"/>
  <c r="BM22" i="27"/>
  <c r="AF7" i="27"/>
  <c r="AK7" i="27"/>
  <c r="AR18" i="27"/>
  <c r="AM18" i="27"/>
  <c r="AR13" i="27"/>
  <c r="AM13" i="27"/>
  <c r="AM21" i="27"/>
  <c r="AR21" i="27"/>
  <c r="L373" i="2"/>
  <c r="L299" i="2"/>
  <c r="L225" i="2"/>
  <c r="L151" i="2"/>
  <c r="L77" i="2"/>
  <c r="L3" i="2"/>
  <c r="R59" i="27" l="1"/>
  <c r="W59" i="27"/>
  <c r="AK51" i="27"/>
  <c r="AM51" i="27" s="1"/>
  <c r="Y23" i="27"/>
  <c r="X59" i="27"/>
  <c r="AK37" i="27"/>
  <c r="BG53" i="27"/>
  <c r="AZ58" i="27"/>
  <c r="BH56" i="27"/>
  <c r="BM56" i="27"/>
  <c r="AR54" i="27"/>
  <c r="AM54" i="27"/>
  <c r="BF57" i="27"/>
  <c r="BA57" i="27"/>
  <c r="BA55" i="27"/>
  <c r="BF55" i="27"/>
  <c r="AR53" i="27"/>
  <c r="AM53" i="27"/>
  <c r="AK58" i="27"/>
  <c r="AM58" i="27" s="1"/>
  <c r="AS51" i="27"/>
  <c r="AZ46" i="27"/>
  <c r="BF49" i="27"/>
  <c r="BA49" i="27"/>
  <c r="AT46" i="27"/>
  <c r="AY46" i="27"/>
  <c r="AR48" i="27"/>
  <c r="AM48" i="27"/>
  <c r="AR47" i="27"/>
  <c r="AM47" i="27"/>
  <c r="AF37" i="27"/>
  <c r="AT50" i="27"/>
  <c r="AY50" i="27"/>
  <c r="AF40" i="27"/>
  <c r="AK40" i="27"/>
  <c r="AD44" i="27"/>
  <c r="AK42" i="27"/>
  <c r="AF42" i="27"/>
  <c r="Y44" i="27"/>
  <c r="BA43" i="27"/>
  <c r="BF43" i="27"/>
  <c r="BF39" i="27"/>
  <c r="AE44" i="27"/>
  <c r="AL39" i="27"/>
  <c r="AF39" i="27"/>
  <c r="BA41" i="27"/>
  <c r="BF41" i="27"/>
  <c r="AY36" i="27"/>
  <c r="AT36" i="27"/>
  <c r="CW32" i="27"/>
  <c r="AS34" i="27"/>
  <c r="AL37" i="27"/>
  <c r="BG33" i="27"/>
  <c r="AT32" i="27"/>
  <c r="AY32" i="27"/>
  <c r="AR35" i="27"/>
  <c r="AM35" i="27"/>
  <c r="AR33" i="27"/>
  <c r="AM33" i="27"/>
  <c r="AM34" i="27"/>
  <c r="AR34" i="27"/>
  <c r="AK28" i="27"/>
  <c r="AF28" i="27"/>
  <c r="BG25" i="27"/>
  <c r="AR29" i="27"/>
  <c r="AM29" i="27"/>
  <c r="AR25" i="27"/>
  <c r="AM25" i="27"/>
  <c r="AF26" i="27"/>
  <c r="AK26" i="27"/>
  <c r="AK30" i="27" s="1"/>
  <c r="AM30" i="27" s="1"/>
  <c r="AD30" i="27"/>
  <c r="AF30" i="27" s="1"/>
  <c r="AZ27" i="27"/>
  <c r="AZ30" i="27" s="1"/>
  <c r="AT27" i="27"/>
  <c r="BM27" i="27"/>
  <c r="AT21" i="27"/>
  <c r="AY21" i="27"/>
  <c r="AR11" i="27"/>
  <c r="AM11" i="27"/>
  <c r="AF14" i="27"/>
  <c r="AK14" i="27"/>
  <c r="AK16" i="27" s="1"/>
  <c r="AM20" i="27"/>
  <c r="AR20" i="27"/>
  <c r="AR23" i="27" s="1"/>
  <c r="AZ11" i="27"/>
  <c r="AL15" i="27"/>
  <c r="AF15" i="27"/>
  <c r="AE16" i="27"/>
  <c r="AT13" i="27"/>
  <c r="AY13" i="27"/>
  <c r="BF12" i="27"/>
  <c r="BA12" i="27"/>
  <c r="AY8" i="27"/>
  <c r="AT8" i="27"/>
  <c r="AZ18" i="27"/>
  <c r="AY15" i="27"/>
  <c r="AS9" i="27"/>
  <c r="AZ4" i="27"/>
  <c r="AK23" i="27"/>
  <c r="AF6" i="27"/>
  <c r="AK6" i="27"/>
  <c r="Y16" i="27"/>
  <c r="AT18" i="27"/>
  <c r="AY18" i="27"/>
  <c r="Y9" i="27"/>
  <c r="BF19" i="27"/>
  <c r="BA19" i="27"/>
  <c r="BM5" i="27"/>
  <c r="BH5" i="27"/>
  <c r="AR7" i="27"/>
  <c r="AM7" i="27"/>
  <c r="AD9" i="27"/>
  <c r="AF4" i="27"/>
  <c r="AK4" i="27"/>
  <c r="AE23" i="27"/>
  <c r="BT22" i="27"/>
  <c r="BO22" i="27"/>
  <c r="AD16" i="27"/>
  <c r="DT328" i="7"/>
  <c r="DT263" i="7"/>
  <c r="DT198" i="7"/>
  <c r="DT133" i="7"/>
  <c r="DT68" i="7"/>
  <c r="DT3" i="7"/>
  <c r="DM328" i="7"/>
  <c r="DM263" i="7"/>
  <c r="DM198" i="7"/>
  <c r="DM133" i="7"/>
  <c r="DM68" i="7"/>
  <c r="DM3" i="7"/>
  <c r="DF328" i="7"/>
  <c r="DF263" i="7"/>
  <c r="DF198" i="7"/>
  <c r="DF133" i="7"/>
  <c r="DF68" i="7"/>
  <c r="DF3" i="7"/>
  <c r="CY328" i="7"/>
  <c r="CY263" i="7"/>
  <c r="CY198" i="7"/>
  <c r="CY133" i="7"/>
  <c r="CY68" i="7"/>
  <c r="CY3" i="7"/>
  <c r="CR328" i="7"/>
  <c r="CR263" i="7"/>
  <c r="CR198" i="7"/>
  <c r="CR133" i="7"/>
  <c r="CR68" i="7"/>
  <c r="CR3" i="7"/>
  <c r="CK328" i="7"/>
  <c r="CK263" i="7"/>
  <c r="CK198" i="7"/>
  <c r="CK133" i="7"/>
  <c r="CK68" i="7"/>
  <c r="CK3" i="7"/>
  <c r="CD328" i="7"/>
  <c r="CD263" i="7"/>
  <c r="CD198" i="7"/>
  <c r="CD133" i="7"/>
  <c r="CD68" i="7"/>
  <c r="CD3" i="7"/>
  <c r="BW328" i="7"/>
  <c r="BW263" i="7"/>
  <c r="BW198" i="7"/>
  <c r="BW133" i="7"/>
  <c r="BW68" i="7"/>
  <c r="BW3" i="7"/>
  <c r="BP328" i="7"/>
  <c r="BP263" i="7"/>
  <c r="BP198" i="7"/>
  <c r="BP133" i="7"/>
  <c r="BP68" i="7"/>
  <c r="BP3" i="7"/>
  <c r="BI328" i="7"/>
  <c r="BI263" i="7"/>
  <c r="BI198" i="7"/>
  <c r="BI133" i="7"/>
  <c r="BI68" i="7"/>
  <c r="BI3" i="7"/>
  <c r="BB328" i="7"/>
  <c r="BB263" i="7"/>
  <c r="BB198" i="7"/>
  <c r="BB133" i="7"/>
  <c r="BB68" i="7"/>
  <c r="BB3" i="7"/>
  <c r="AU328" i="7"/>
  <c r="AU263" i="7"/>
  <c r="AU198" i="7"/>
  <c r="AU133" i="7"/>
  <c r="AU68" i="7"/>
  <c r="AU3" i="7"/>
  <c r="AN328" i="7"/>
  <c r="AN263" i="7"/>
  <c r="AN198" i="7"/>
  <c r="AN133" i="7"/>
  <c r="AN68" i="7"/>
  <c r="AN3" i="7"/>
  <c r="AG328" i="7"/>
  <c r="AG263" i="7"/>
  <c r="AG198" i="7"/>
  <c r="AG133" i="7"/>
  <c r="AG68" i="7"/>
  <c r="AG3" i="7"/>
  <c r="Z328" i="7"/>
  <c r="Z263" i="7"/>
  <c r="Z198" i="7"/>
  <c r="Z133" i="7"/>
  <c r="Z68" i="7"/>
  <c r="Z3" i="7"/>
  <c r="S328" i="7"/>
  <c r="S263" i="7"/>
  <c r="S198" i="7"/>
  <c r="S133" i="7"/>
  <c r="S68" i="7"/>
  <c r="S3" i="7"/>
  <c r="L328" i="7"/>
  <c r="L263" i="7"/>
  <c r="L198" i="7"/>
  <c r="L133" i="7"/>
  <c r="L68" i="7"/>
  <c r="L3" i="7"/>
  <c r="DT283" i="1"/>
  <c r="DT227" i="1"/>
  <c r="DT171" i="1"/>
  <c r="DT115" i="1"/>
  <c r="DT59" i="1"/>
  <c r="DT3" i="1"/>
  <c r="DM283" i="1"/>
  <c r="DM227" i="1"/>
  <c r="DM171" i="1"/>
  <c r="DM115" i="1"/>
  <c r="DM59" i="1"/>
  <c r="DM3" i="1"/>
  <c r="DF283" i="1"/>
  <c r="DF227" i="1"/>
  <c r="DF171" i="1"/>
  <c r="DF115" i="1"/>
  <c r="DF59" i="1"/>
  <c r="DF3" i="1"/>
  <c r="CY283" i="1"/>
  <c r="CY227" i="1"/>
  <c r="CY171" i="1"/>
  <c r="CY115" i="1"/>
  <c r="CY59" i="1"/>
  <c r="CY3" i="1"/>
  <c r="CR283" i="1"/>
  <c r="CR227" i="1"/>
  <c r="CR171" i="1"/>
  <c r="CR115" i="1"/>
  <c r="CR59" i="1"/>
  <c r="CR3" i="1"/>
  <c r="CK283" i="1"/>
  <c r="CK227" i="1"/>
  <c r="CK171" i="1"/>
  <c r="CK115" i="1"/>
  <c r="CK59" i="1"/>
  <c r="CK3" i="1"/>
  <c r="CD283" i="1"/>
  <c r="CD227" i="1"/>
  <c r="CD171" i="1"/>
  <c r="CD115" i="1"/>
  <c r="CD59" i="1"/>
  <c r="CD3" i="1"/>
  <c r="BW283" i="1"/>
  <c r="BW227" i="1"/>
  <c r="BW171" i="1"/>
  <c r="BW115" i="1"/>
  <c r="BW59" i="1"/>
  <c r="BW3" i="1"/>
  <c r="BP283" i="1"/>
  <c r="BP227" i="1"/>
  <c r="BP171" i="1"/>
  <c r="BP115" i="1"/>
  <c r="BP59" i="1"/>
  <c r="BP3" i="1"/>
  <c r="BI283" i="1"/>
  <c r="BI227" i="1"/>
  <c r="BI171" i="1"/>
  <c r="BI115" i="1"/>
  <c r="BI59" i="1"/>
  <c r="BI3" i="1"/>
  <c r="BB283" i="1"/>
  <c r="BB227" i="1"/>
  <c r="BB171" i="1"/>
  <c r="BB115" i="1"/>
  <c r="BB59" i="1"/>
  <c r="BB3" i="1"/>
  <c r="AU283" i="1"/>
  <c r="AU227" i="1"/>
  <c r="AU171" i="1"/>
  <c r="AU115" i="1"/>
  <c r="AU59" i="1"/>
  <c r="AU3" i="1"/>
  <c r="AN283" i="1"/>
  <c r="AN227" i="1"/>
  <c r="AN171" i="1"/>
  <c r="AN115" i="1"/>
  <c r="AN59" i="1"/>
  <c r="AN3" i="1"/>
  <c r="AG283" i="1"/>
  <c r="AG227" i="1"/>
  <c r="AG171" i="1"/>
  <c r="AG115" i="1"/>
  <c r="AG59" i="1"/>
  <c r="AG3" i="1"/>
  <c r="Z283" i="1"/>
  <c r="Z227" i="1"/>
  <c r="Z171" i="1"/>
  <c r="Z115" i="1"/>
  <c r="Z59" i="1"/>
  <c r="Z3" i="1"/>
  <c r="S283" i="1"/>
  <c r="S227" i="1"/>
  <c r="S171" i="1"/>
  <c r="S115" i="1"/>
  <c r="S59" i="1"/>
  <c r="S3" i="1"/>
  <c r="L283" i="1"/>
  <c r="L227" i="1"/>
  <c r="L171" i="1"/>
  <c r="L115" i="1"/>
  <c r="L59" i="1"/>
  <c r="L3" i="1"/>
  <c r="Y59" i="27" l="1"/>
  <c r="AD59" i="27"/>
  <c r="AR51" i="27"/>
  <c r="AT51" i="27" s="1"/>
  <c r="AF23" i="27"/>
  <c r="AE59" i="27"/>
  <c r="AM37" i="27"/>
  <c r="AY54" i="27"/>
  <c r="AT54" i="27"/>
  <c r="BO56" i="27"/>
  <c r="BT56" i="27"/>
  <c r="AR58" i="27"/>
  <c r="AT58" i="27" s="1"/>
  <c r="AT53" i="27"/>
  <c r="AY53" i="27"/>
  <c r="BH55" i="27"/>
  <c r="BM55" i="27"/>
  <c r="BH57" i="27"/>
  <c r="BM57" i="27"/>
  <c r="BN53" i="27"/>
  <c r="BG58" i="27"/>
  <c r="AT48" i="27"/>
  <c r="AY48" i="27"/>
  <c r="BF46" i="27"/>
  <c r="BA46" i="27"/>
  <c r="BF50" i="27"/>
  <c r="BA50" i="27"/>
  <c r="BM49" i="27"/>
  <c r="BH49" i="27"/>
  <c r="AY47" i="27"/>
  <c r="AT47" i="27"/>
  <c r="AZ51" i="27"/>
  <c r="BG46" i="27"/>
  <c r="AF44" i="27"/>
  <c r="BH43" i="27"/>
  <c r="BM43" i="27"/>
  <c r="AS39" i="27"/>
  <c r="AL44" i="27"/>
  <c r="AM39" i="27"/>
  <c r="AR42" i="27"/>
  <c r="AM42" i="27"/>
  <c r="BH41" i="27"/>
  <c r="BM41" i="27"/>
  <c r="AR40" i="27"/>
  <c r="AM40" i="27"/>
  <c r="AK44" i="27"/>
  <c r="BM39" i="27"/>
  <c r="BN33" i="27"/>
  <c r="AT33" i="27"/>
  <c r="AY33" i="27"/>
  <c r="AZ34" i="27"/>
  <c r="AS37" i="27"/>
  <c r="AT35" i="27"/>
  <c r="AY35" i="27"/>
  <c r="AR37" i="27"/>
  <c r="DD32" i="27"/>
  <c r="BA32" i="27"/>
  <c r="BF32" i="27"/>
  <c r="AT34" i="27"/>
  <c r="AY34" i="27"/>
  <c r="BA36" i="27"/>
  <c r="BF36" i="27"/>
  <c r="AM28" i="27"/>
  <c r="AR28" i="27"/>
  <c r="BT27" i="27"/>
  <c r="AM26" i="27"/>
  <c r="AR26" i="27"/>
  <c r="BN25" i="27"/>
  <c r="BG27" i="27"/>
  <c r="BG30" i="27" s="1"/>
  <c r="BA27" i="27"/>
  <c r="AY25" i="27"/>
  <c r="AT25" i="27"/>
  <c r="AY29" i="27"/>
  <c r="AT29" i="27"/>
  <c r="AF16" i="27"/>
  <c r="BG18" i="27"/>
  <c r="AR4" i="27"/>
  <c r="AM4" i="27"/>
  <c r="AK9" i="27"/>
  <c r="BH12" i="27"/>
  <c r="BM12" i="27"/>
  <c r="BG11" i="27"/>
  <c r="BF21" i="27"/>
  <c r="BA21" i="27"/>
  <c r="BA18" i="27"/>
  <c r="BF18" i="27"/>
  <c r="BA13" i="27"/>
  <c r="BF13" i="27"/>
  <c r="AT11" i="27"/>
  <c r="AY11" i="27"/>
  <c r="AT7" i="27"/>
  <c r="AY7" i="27"/>
  <c r="AR14" i="27"/>
  <c r="AR16" i="27" s="1"/>
  <c r="AM14" i="27"/>
  <c r="AL23" i="27"/>
  <c r="BF8" i="27"/>
  <c r="BA8" i="27"/>
  <c r="CA22" i="27"/>
  <c r="BV22" i="27"/>
  <c r="BT5" i="27"/>
  <c r="BO5" i="27"/>
  <c r="AS15" i="27"/>
  <c r="AM15" i="27"/>
  <c r="AL16" i="27"/>
  <c r="BH19" i="27"/>
  <c r="BM19" i="27"/>
  <c r="AZ9" i="27"/>
  <c r="BG4" i="27"/>
  <c r="AR6" i="27"/>
  <c r="AM6" i="27"/>
  <c r="AF9" i="27"/>
  <c r="BF15" i="27"/>
  <c r="AT20" i="27"/>
  <c r="AY20" i="27"/>
  <c r="B43" i="23"/>
  <c r="B39" i="23"/>
  <c r="B33" i="23"/>
  <c r="B26" i="23"/>
  <c r="B16" i="23"/>
  <c r="B11" i="23"/>
  <c r="B6" i="23"/>
  <c r="AK59" i="27" l="1"/>
  <c r="AF59" i="27"/>
  <c r="AM23" i="27"/>
  <c r="AL59" i="27"/>
  <c r="B44" i="23"/>
  <c r="AY51" i="27"/>
  <c r="BA51" i="27" s="1"/>
  <c r="BA53" i="27"/>
  <c r="BF53" i="27"/>
  <c r="AY58" i="27"/>
  <c r="BA58" i="27" s="1"/>
  <c r="BN58" i="27"/>
  <c r="BU53" i="27"/>
  <c r="BO57" i="27"/>
  <c r="BT57" i="27"/>
  <c r="AM44" i="27"/>
  <c r="CA56" i="27"/>
  <c r="BV56" i="27"/>
  <c r="AT37" i="27"/>
  <c r="BO55" i="27"/>
  <c r="BT55" i="27"/>
  <c r="BF54" i="27"/>
  <c r="BA54" i="27"/>
  <c r="BG51" i="27"/>
  <c r="BN46" i="27"/>
  <c r="BH46" i="27"/>
  <c r="BM46" i="27"/>
  <c r="BF47" i="27"/>
  <c r="BA47" i="27"/>
  <c r="BF48" i="27"/>
  <c r="BA48" i="27"/>
  <c r="BT49" i="27"/>
  <c r="BO49" i="27"/>
  <c r="AY37" i="27"/>
  <c r="BM50" i="27"/>
  <c r="BH50" i="27"/>
  <c r="BT39" i="27"/>
  <c r="AY42" i="27"/>
  <c r="AT42" i="27"/>
  <c r="AZ39" i="27"/>
  <c r="AS44" i="27"/>
  <c r="AT39" i="27"/>
  <c r="AT40" i="27"/>
  <c r="AY40" i="27"/>
  <c r="AR44" i="27"/>
  <c r="BO43" i="27"/>
  <c r="BT43" i="27"/>
  <c r="BO41" i="27"/>
  <c r="BT41" i="27"/>
  <c r="BH36" i="27"/>
  <c r="BM36" i="27"/>
  <c r="BA34" i="27"/>
  <c r="BF34" i="27"/>
  <c r="BU33" i="27"/>
  <c r="BA35" i="27"/>
  <c r="BF35" i="27"/>
  <c r="BH32" i="27"/>
  <c r="BM32" i="27"/>
  <c r="BG34" i="27"/>
  <c r="AZ37" i="27"/>
  <c r="DK32" i="27"/>
  <c r="BF33" i="27"/>
  <c r="BA33" i="27"/>
  <c r="CA27" i="27"/>
  <c r="BA25" i="27"/>
  <c r="BF25" i="27"/>
  <c r="AY28" i="27"/>
  <c r="AT28" i="27"/>
  <c r="BU25" i="27"/>
  <c r="BA29" i="27"/>
  <c r="BF29" i="27"/>
  <c r="AY26" i="27"/>
  <c r="AT26" i="27"/>
  <c r="AR30" i="27"/>
  <c r="AT30" i="27" s="1"/>
  <c r="BN27" i="27"/>
  <c r="BN30" i="27" s="1"/>
  <c r="BH27" i="27"/>
  <c r="BN11" i="27"/>
  <c r="CA5" i="27"/>
  <c r="BV5" i="27"/>
  <c r="BN18" i="27"/>
  <c r="AZ15" i="27"/>
  <c r="AT15" i="27"/>
  <c r="AS16" i="27"/>
  <c r="AT16" i="27" s="1"/>
  <c r="CC22" i="27"/>
  <c r="CH22" i="27"/>
  <c r="BH13" i="27"/>
  <c r="BM13" i="27"/>
  <c r="AY6" i="27"/>
  <c r="AT6" i="27"/>
  <c r="AT14" i="27"/>
  <c r="AY14" i="27"/>
  <c r="AM9" i="27"/>
  <c r="BF20" i="27"/>
  <c r="BF23" i="27" s="1"/>
  <c r="BA20" i="27"/>
  <c r="BG9" i="27"/>
  <c r="BN4" i="27"/>
  <c r="BH8" i="27"/>
  <c r="BM8" i="27"/>
  <c r="BA7" i="27"/>
  <c r="BF7" i="27"/>
  <c r="BH18" i="27"/>
  <c r="BM18" i="27"/>
  <c r="BH21" i="27"/>
  <c r="BM21" i="27"/>
  <c r="AY4" i="27"/>
  <c r="AT4" i="27"/>
  <c r="AR9" i="27"/>
  <c r="BT19" i="27"/>
  <c r="BO19" i="27"/>
  <c r="BA11" i="27"/>
  <c r="BF11" i="27"/>
  <c r="AY23" i="27"/>
  <c r="BM15" i="27"/>
  <c r="AS23" i="27"/>
  <c r="BT12" i="27"/>
  <c r="BO12" i="27"/>
  <c r="AM16" i="27"/>
  <c r="AM59" i="27" l="1"/>
  <c r="AR59" i="27"/>
  <c r="AT23" i="27"/>
  <c r="AS59" i="27"/>
  <c r="BF51" i="27"/>
  <c r="BH51" i="27" s="1"/>
  <c r="BH54" i="27"/>
  <c r="BM54" i="27"/>
  <c r="CA55" i="27"/>
  <c r="BV55" i="27"/>
  <c r="CB53" i="27"/>
  <c r="BU58" i="27"/>
  <c r="CA57" i="27"/>
  <c r="BV57" i="27"/>
  <c r="BF58" i="27"/>
  <c r="BH58" i="27" s="1"/>
  <c r="BH53" i="27"/>
  <c r="BM53" i="27"/>
  <c r="CC56" i="27"/>
  <c r="CH56" i="27"/>
  <c r="BH48" i="27"/>
  <c r="BM48" i="27"/>
  <c r="BA37" i="27"/>
  <c r="AT44" i="27"/>
  <c r="BM47" i="27"/>
  <c r="BH47" i="27"/>
  <c r="BO46" i="27"/>
  <c r="BT46" i="27"/>
  <c r="BT50" i="27"/>
  <c r="BO50" i="27"/>
  <c r="CA49" i="27"/>
  <c r="BV49" i="27"/>
  <c r="BN51" i="27"/>
  <c r="BU46" i="27"/>
  <c r="CA41" i="27"/>
  <c r="BV41" i="27"/>
  <c r="BF37" i="27"/>
  <c r="BG39" i="27"/>
  <c r="AZ44" i="27"/>
  <c r="BA39" i="27"/>
  <c r="CA43" i="27"/>
  <c r="BV43" i="27"/>
  <c r="CA39" i="27"/>
  <c r="BA42" i="27"/>
  <c r="BF42" i="27"/>
  <c r="BF40" i="27"/>
  <c r="BA40" i="27"/>
  <c r="AY44" i="27"/>
  <c r="BN34" i="27"/>
  <c r="BG37" i="27"/>
  <c r="CB33" i="27"/>
  <c r="BM34" i="27"/>
  <c r="BH34" i="27"/>
  <c r="BT32" i="27"/>
  <c r="BO32" i="27"/>
  <c r="BO36" i="27"/>
  <c r="BT36" i="27"/>
  <c r="BH33" i="27"/>
  <c r="BM33" i="27"/>
  <c r="DR32" i="27"/>
  <c r="BH35" i="27"/>
  <c r="BM35" i="27"/>
  <c r="BF26" i="27"/>
  <c r="BA26" i="27"/>
  <c r="CB25" i="27"/>
  <c r="CH27" i="27"/>
  <c r="BU27" i="27"/>
  <c r="BO27" i="27"/>
  <c r="BA28" i="27"/>
  <c r="BF28" i="27"/>
  <c r="AY30" i="27"/>
  <c r="BA30" i="27" s="1"/>
  <c r="BH25" i="27"/>
  <c r="BM25" i="27"/>
  <c r="BH29" i="27"/>
  <c r="BM29" i="27"/>
  <c r="BT15" i="27"/>
  <c r="CO22" i="27"/>
  <c r="CJ22" i="27"/>
  <c r="CA19" i="27"/>
  <c r="BV19" i="27"/>
  <c r="BU4" i="27"/>
  <c r="BN9" i="27"/>
  <c r="CA12" i="27"/>
  <c r="BV12" i="27"/>
  <c r="AT9" i="27"/>
  <c r="BF6" i="27"/>
  <c r="BA6" i="27"/>
  <c r="BT18" i="27"/>
  <c r="BO18" i="27"/>
  <c r="BF14" i="27"/>
  <c r="BA14" i="27"/>
  <c r="BH11" i="27"/>
  <c r="BM11" i="27"/>
  <c r="BH7" i="27"/>
  <c r="BM7" i="27"/>
  <c r="BG15" i="27"/>
  <c r="AZ16" i="27"/>
  <c r="BA15" i="27"/>
  <c r="CC5" i="27"/>
  <c r="CH5" i="27"/>
  <c r="AY16" i="27"/>
  <c r="BF4" i="27"/>
  <c r="BA4" i="27"/>
  <c r="AY9" i="27"/>
  <c r="BH20" i="27"/>
  <c r="BM20" i="27"/>
  <c r="BM23" i="27" s="1"/>
  <c r="BU18" i="27"/>
  <c r="AZ23" i="27"/>
  <c r="BO21" i="27"/>
  <c r="BT21" i="27"/>
  <c r="BT8" i="27"/>
  <c r="BO8" i="27"/>
  <c r="BT13" i="27"/>
  <c r="BO13" i="27"/>
  <c r="BU11" i="27"/>
  <c r="EK1" i="5"/>
  <c r="EJ1" i="5"/>
  <c r="EI1" i="5"/>
  <c r="EC1" i="5"/>
  <c r="EB1" i="5"/>
  <c r="EA1" i="5"/>
  <c r="DU1" i="5"/>
  <c r="DT1" i="5"/>
  <c r="DS1" i="5"/>
  <c r="DM1" i="5"/>
  <c r="DL1" i="5"/>
  <c r="DK1" i="5"/>
  <c r="DE1" i="5"/>
  <c r="DD1" i="5"/>
  <c r="DC1" i="5"/>
  <c r="CW1" i="5"/>
  <c r="CV1" i="5"/>
  <c r="CU1" i="5"/>
  <c r="CO1" i="5"/>
  <c r="CN1" i="5"/>
  <c r="CM1" i="5"/>
  <c r="CG1" i="5"/>
  <c r="CF1" i="5"/>
  <c r="CE1" i="5"/>
  <c r="BY1" i="5"/>
  <c r="BX1" i="5"/>
  <c r="BW1" i="5"/>
  <c r="BQ1" i="5"/>
  <c r="BP1" i="5"/>
  <c r="BO1" i="5"/>
  <c r="BI1" i="5"/>
  <c r="BH1" i="5"/>
  <c r="BG1" i="5"/>
  <c r="BA1" i="5"/>
  <c r="AZ1" i="5"/>
  <c r="AY1" i="5"/>
  <c r="AS1" i="5"/>
  <c r="AR1" i="5"/>
  <c r="AQ1" i="5"/>
  <c r="AK1" i="5"/>
  <c r="AJ1" i="5"/>
  <c r="AI1" i="5"/>
  <c r="AC1" i="5"/>
  <c r="AB1" i="5"/>
  <c r="AA1" i="5"/>
  <c r="U1" i="5"/>
  <c r="T1" i="5"/>
  <c r="S1" i="5"/>
  <c r="M1" i="5"/>
  <c r="L1" i="5"/>
  <c r="K1" i="5"/>
  <c r="AY59" i="27" l="1"/>
  <c r="AT59" i="27"/>
  <c r="BA23" i="27"/>
  <c r="AZ59" i="27"/>
  <c r="BA59" i="27" s="1"/>
  <c r="BA44" i="27"/>
  <c r="BH37" i="27"/>
  <c r="BO54" i="27"/>
  <c r="BT54" i="27"/>
  <c r="CC57" i="27"/>
  <c r="CH57" i="27"/>
  <c r="CO56" i="27"/>
  <c r="CJ56" i="27"/>
  <c r="CI53" i="27"/>
  <c r="CB58" i="27"/>
  <c r="BM58" i="27"/>
  <c r="BO58" i="27" s="1"/>
  <c r="BO53" i="27"/>
  <c r="BT53" i="27"/>
  <c r="CH55" i="27"/>
  <c r="CC55" i="27"/>
  <c r="BV46" i="27"/>
  <c r="CA46" i="27"/>
  <c r="BT47" i="27"/>
  <c r="BO47" i="27"/>
  <c r="CC49" i="27"/>
  <c r="CH49" i="27"/>
  <c r="BU51" i="27"/>
  <c r="CB46" i="27"/>
  <c r="CA50" i="27"/>
  <c r="BV50" i="27"/>
  <c r="BO48" i="27"/>
  <c r="BT48" i="27"/>
  <c r="BM51" i="27"/>
  <c r="BO51" i="27" s="1"/>
  <c r="CC43" i="27"/>
  <c r="CH43" i="27"/>
  <c r="BH40" i="27"/>
  <c r="BM40" i="27"/>
  <c r="BF44" i="27"/>
  <c r="BM42" i="27"/>
  <c r="BH42" i="27"/>
  <c r="BN39" i="27"/>
  <c r="BG44" i="27"/>
  <c r="BH39" i="27"/>
  <c r="CH39" i="27"/>
  <c r="CC41" i="27"/>
  <c r="CH41" i="27"/>
  <c r="BV32" i="27"/>
  <c r="CA32" i="27"/>
  <c r="BO33" i="27"/>
  <c r="BT33" i="27"/>
  <c r="BT34" i="27"/>
  <c r="BO34" i="27"/>
  <c r="BV36" i="27"/>
  <c r="CA36" i="27"/>
  <c r="CI33" i="27"/>
  <c r="BF30" i="27"/>
  <c r="BH30" i="27" s="1"/>
  <c r="BT35" i="27"/>
  <c r="BO35" i="27"/>
  <c r="BM37" i="27"/>
  <c r="BU34" i="27"/>
  <c r="BN37" i="27"/>
  <c r="BO29" i="27"/>
  <c r="BT29" i="27"/>
  <c r="CB27" i="27"/>
  <c r="CB30" i="27" s="1"/>
  <c r="BV27" i="27"/>
  <c r="BO25" i="27"/>
  <c r="BT25" i="27"/>
  <c r="CO27" i="27"/>
  <c r="CI25" i="27"/>
  <c r="BU30" i="27"/>
  <c r="BH28" i="27"/>
  <c r="BM28" i="27"/>
  <c r="BM26" i="27"/>
  <c r="BH26" i="27"/>
  <c r="BA16" i="27"/>
  <c r="BU9" i="27"/>
  <c r="CB4" i="27"/>
  <c r="CB11" i="27"/>
  <c r="BH4" i="27"/>
  <c r="BF9" i="27"/>
  <c r="BM4" i="27"/>
  <c r="CV22" i="27"/>
  <c r="CQ22" i="27"/>
  <c r="BG23" i="27"/>
  <c r="BT7" i="27"/>
  <c r="BO7" i="27"/>
  <c r="CH19" i="27"/>
  <c r="CC19" i="27"/>
  <c r="CA13" i="27"/>
  <c r="BV13" i="27"/>
  <c r="CJ5" i="27"/>
  <c r="CO5" i="27"/>
  <c r="CA18" i="27"/>
  <c r="BV18" i="27"/>
  <c r="CB18" i="27"/>
  <c r="BT11" i="27"/>
  <c r="BO11" i="27"/>
  <c r="BM14" i="27"/>
  <c r="BH14" i="27"/>
  <c r="CA8" i="27"/>
  <c r="BV8" i="27"/>
  <c r="BO20" i="27"/>
  <c r="BT20" i="27"/>
  <c r="BT23" i="27" s="1"/>
  <c r="CH12" i="27"/>
  <c r="CC12" i="27"/>
  <c r="CA21" i="27"/>
  <c r="BV21" i="27"/>
  <c r="BF16" i="27"/>
  <c r="BA9" i="27"/>
  <c r="BN15" i="27"/>
  <c r="BG16" i="27"/>
  <c r="BH15" i="27"/>
  <c r="BM6" i="27"/>
  <c r="BH6" i="27"/>
  <c r="CA15" i="27"/>
  <c r="B58" i="5"/>
  <c r="B50" i="14"/>
  <c r="BF59" i="27" l="1"/>
  <c r="BH23" i="27"/>
  <c r="BG59" i="27"/>
  <c r="BT51" i="27"/>
  <c r="BV51" i="27" s="1"/>
  <c r="CV56" i="27"/>
  <c r="CQ56" i="27"/>
  <c r="CO55" i="27"/>
  <c r="CJ55" i="27"/>
  <c r="BT58" i="27"/>
  <c r="BV58" i="27" s="1"/>
  <c r="CA53" i="27"/>
  <c r="BV53" i="27"/>
  <c r="CA54" i="27"/>
  <c r="BV54" i="27"/>
  <c r="CP53" i="27"/>
  <c r="CI58" i="27"/>
  <c r="CO57" i="27"/>
  <c r="CJ57" i="27"/>
  <c r="CJ49" i="27"/>
  <c r="CO49" i="27"/>
  <c r="BV48" i="27"/>
  <c r="CA48" i="27"/>
  <c r="BV47" i="27"/>
  <c r="CA47" i="27"/>
  <c r="CC46" i="27"/>
  <c r="CH46" i="27"/>
  <c r="CC50" i="27"/>
  <c r="CH50" i="27"/>
  <c r="CB51" i="27"/>
  <c r="CI46" i="27"/>
  <c r="CO43" i="27"/>
  <c r="CJ43" i="27"/>
  <c r="CJ41" i="27"/>
  <c r="CO41" i="27"/>
  <c r="BO42" i="27"/>
  <c r="BT42" i="27"/>
  <c r="BH44" i="27"/>
  <c r="BN44" i="27"/>
  <c r="BU39" i="27"/>
  <c r="BO39" i="27"/>
  <c r="BO37" i="27"/>
  <c r="CO39" i="27"/>
  <c r="BO40" i="27"/>
  <c r="BT40" i="27"/>
  <c r="BM44" i="27"/>
  <c r="BV34" i="27"/>
  <c r="CA34" i="27"/>
  <c r="BV35" i="27"/>
  <c r="CA35" i="27"/>
  <c r="BV33" i="27"/>
  <c r="CA33" i="27"/>
  <c r="CP33" i="27"/>
  <c r="CH32" i="27"/>
  <c r="CC32" i="27"/>
  <c r="CH36" i="27"/>
  <c r="CC36" i="27"/>
  <c r="BT37" i="27"/>
  <c r="CB34" i="27"/>
  <c r="BU37" i="27"/>
  <c r="BV25" i="27"/>
  <c r="CA25" i="27"/>
  <c r="BT26" i="27"/>
  <c r="BO26" i="27"/>
  <c r="CP25" i="27"/>
  <c r="CI27" i="27"/>
  <c r="CC27" i="27"/>
  <c r="CV27" i="27"/>
  <c r="BT28" i="27"/>
  <c r="BO28" i="27"/>
  <c r="BM30" i="27"/>
  <c r="BO30" i="27" s="1"/>
  <c r="CA29" i="27"/>
  <c r="BV29" i="27"/>
  <c r="CA11" i="27"/>
  <c r="BV11" i="27"/>
  <c r="CH15" i="27"/>
  <c r="CI18" i="27"/>
  <c r="CC13" i="27"/>
  <c r="CH13" i="27"/>
  <c r="BN23" i="27"/>
  <c r="CB9" i="27"/>
  <c r="CI4" i="27"/>
  <c r="CO12" i="27"/>
  <c r="CJ12" i="27"/>
  <c r="CC8" i="27"/>
  <c r="CH8" i="27"/>
  <c r="BT14" i="27"/>
  <c r="BO14" i="27"/>
  <c r="BH16" i="27"/>
  <c r="CA20" i="27"/>
  <c r="CA23" i="27" s="1"/>
  <c r="BV20" i="27"/>
  <c r="CX22" i="27"/>
  <c r="DC22" i="27"/>
  <c r="CI11" i="27"/>
  <c r="CH18" i="27"/>
  <c r="CC18" i="27"/>
  <c r="BT4" i="27"/>
  <c r="BO4" i="27"/>
  <c r="BM9" i="27"/>
  <c r="CH21" i="27"/>
  <c r="CC21" i="27"/>
  <c r="CA7" i="27"/>
  <c r="BV7" i="27"/>
  <c r="BU15" i="27"/>
  <c r="BN16" i="27"/>
  <c r="BO15" i="27"/>
  <c r="CJ19" i="27"/>
  <c r="CO19" i="27"/>
  <c r="BT6" i="27"/>
  <c r="BO6" i="27"/>
  <c r="BM16" i="27"/>
  <c r="CQ5" i="27"/>
  <c r="CV5" i="27"/>
  <c r="BH9" i="27"/>
  <c r="EH2" i="5"/>
  <c r="DZ2" i="5"/>
  <c r="DT1" i="21"/>
  <c r="DM1" i="21"/>
  <c r="EI1" i="4"/>
  <c r="EA1" i="4"/>
  <c r="BG2" i="17"/>
  <c r="BD2" i="17"/>
  <c r="BG2" i="6"/>
  <c r="BD2" i="6"/>
  <c r="DS1" i="9"/>
  <c r="DL1" i="9"/>
  <c r="DS1" i="2"/>
  <c r="DL1" i="2"/>
  <c r="DS1" i="7"/>
  <c r="DL1" i="7"/>
  <c r="DS1" i="1"/>
  <c r="DL1" i="1"/>
  <c r="DS1" i="3"/>
  <c r="DL1" i="3"/>
  <c r="BH59" i="27" l="1"/>
  <c r="BM59" i="27"/>
  <c r="BO23" i="27"/>
  <c r="BN59" i="27"/>
  <c r="BO59" i="27" s="1"/>
  <c r="CA51" i="27"/>
  <c r="CC51" i="27" s="1"/>
  <c r="CC53" i="27"/>
  <c r="CA58" i="27"/>
  <c r="CC58" i="27" s="1"/>
  <c r="CH53" i="27"/>
  <c r="CV57" i="27"/>
  <c r="CQ57" i="27"/>
  <c r="CV55" i="27"/>
  <c r="CQ55" i="27"/>
  <c r="CP58" i="27"/>
  <c r="CW53" i="27"/>
  <c r="DC56" i="27"/>
  <c r="CX56" i="27"/>
  <c r="CC54" i="27"/>
  <c r="CH54" i="27"/>
  <c r="CO50" i="27"/>
  <c r="CJ50" i="27"/>
  <c r="CV49" i="27"/>
  <c r="CQ49" i="27"/>
  <c r="CA37" i="27"/>
  <c r="CO46" i="27"/>
  <c r="CJ46" i="27"/>
  <c r="CI51" i="27"/>
  <c r="CP46" i="27"/>
  <c r="CC47" i="27"/>
  <c r="CH47" i="27"/>
  <c r="CC48" i="27"/>
  <c r="CH48" i="27"/>
  <c r="CA40" i="27"/>
  <c r="BV40" i="27"/>
  <c r="BT44" i="27"/>
  <c r="BV42" i="27"/>
  <c r="CA42" i="27"/>
  <c r="CV39" i="27"/>
  <c r="CQ41" i="27"/>
  <c r="CV41" i="27"/>
  <c r="BO44" i="27"/>
  <c r="CB39" i="27"/>
  <c r="BU44" i="27"/>
  <c r="BV39" i="27"/>
  <c r="CQ43" i="27"/>
  <c r="CV43" i="27"/>
  <c r="CI34" i="27"/>
  <c r="CB37" i="27"/>
  <c r="CW33" i="27"/>
  <c r="BV37" i="27"/>
  <c r="CH33" i="27"/>
  <c r="CC33" i="27"/>
  <c r="CO36" i="27"/>
  <c r="CJ36" i="27"/>
  <c r="CH34" i="27"/>
  <c r="CC34" i="27"/>
  <c r="CH35" i="27"/>
  <c r="CC35" i="27"/>
  <c r="CO32" i="27"/>
  <c r="CJ32" i="27"/>
  <c r="CP27" i="27"/>
  <c r="CP30" i="27" s="1"/>
  <c r="CJ27" i="27"/>
  <c r="CH29" i="27"/>
  <c r="CC29" i="27"/>
  <c r="CW25" i="27"/>
  <c r="CI30" i="27"/>
  <c r="BV28" i="27"/>
  <c r="CA28" i="27"/>
  <c r="BV26" i="27"/>
  <c r="CA26" i="27"/>
  <c r="BT30" i="27"/>
  <c r="BV30" i="27" s="1"/>
  <c r="DC27" i="27"/>
  <c r="CH25" i="27"/>
  <c r="CC25" i="27"/>
  <c r="BO16" i="27"/>
  <c r="CH7" i="27"/>
  <c r="CC7" i="27"/>
  <c r="CO15" i="27"/>
  <c r="CO18" i="27"/>
  <c r="CJ18" i="27"/>
  <c r="CX5" i="27"/>
  <c r="DC5" i="27"/>
  <c r="BV14" i="27"/>
  <c r="CA14" i="27"/>
  <c r="CA16" i="27" s="1"/>
  <c r="CI9" i="27"/>
  <c r="CP4" i="27"/>
  <c r="CH11" i="27"/>
  <c r="CC11" i="27"/>
  <c r="CP11" i="27"/>
  <c r="CJ8" i="27"/>
  <c r="CO8" i="27"/>
  <c r="CJ13" i="27"/>
  <c r="CO13" i="27"/>
  <c r="BT16" i="27"/>
  <c r="CA6" i="27"/>
  <c r="BV6" i="27"/>
  <c r="BU23" i="27"/>
  <c r="CQ19" i="27"/>
  <c r="CV19" i="27"/>
  <c r="CJ21" i="27"/>
  <c r="CO21" i="27"/>
  <c r="CQ12" i="27"/>
  <c r="CV12" i="27"/>
  <c r="BO9" i="27"/>
  <c r="DE22" i="27"/>
  <c r="DJ22" i="27"/>
  <c r="BV4" i="27"/>
  <c r="BT9" i="27"/>
  <c r="CA4" i="27"/>
  <c r="CP18" i="27"/>
  <c r="CC20" i="27"/>
  <c r="CH20" i="27"/>
  <c r="CB15" i="27"/>
  <c r="BU16" i="27"/>
  <c r="BV15" i="27"/>
  <c r="B17" i="13"/>
  <c r="B12" i="13"/>
  <c r="B7" i="13"/>
  <c r="N80" i="21"/>
  <c r="D80" i="21"/>
  <c r="C80" i="21"/>
  <c r="D79" i="21"/>
  <c r="C79" i="21"/>
  <c r="E78" i="21"/>
  <c r="E77" i="21"/>
  <c r="E76" i="21"/>
  <c r="E79" i="21" s="1"/>
  <c r="D74" i="21"/>
  <c r="C74" i="21"/>
  <c r="E73" i="21"/>
  <c r="E72" i="21"/>
  <c r="E71" i="21"/>
  <c r="E74" i="21" s="1"/>
  <c r="E69" i="21"/>
  <c r="D69" i="21"/>
  <c r="C69" i="21"/>
  <c r="E68" i="21"/>
  <c r="E67" i="21"/>
  <c r="E66" i="21"/>
  <c r="D64" i="21"/>
  <c r="D83" i="21" s="1"/>
  <c r="C44" i="5" s="1"/>
  <c r="C44" i="25" s="1"/>
  <c r="C64" i="21"/>
  <c r="E63" i="21"/>
  <c r="E62" i="21"/>
  <c r="E61" i="21"/>
  <c r="E64" i="21" s="1"/>
  <c r="D59" i="21"/>
  <c r="C59" i="21"/>
  <c r="C83" i="21" s="1"/>
  <c r="B44" i="5" s="1"/>
  <c r="B44" i="25" s="1"/>
  <c r="E58" i="21"/>
  <c r="E57" i="21"/>
  <c r="E56" i="21"/>
  <c r="E80" i="21" s="1"/>
  <c r="DV54" i="21"/>
  <c r="DO54" i="21"/>
  <c r="DH54" i="21"/>
  <c r="DA54" i="21"/>
  <c r="CT54" i="21"/>
  <c r="CM54" i="21"/>
  <c r="CF54" i="21"/>
  <c r="BY54" i="21"/>
  <c r="BR54" i="21"/>
  <c r="BK54" i="21"/>
  <c r="BD54" i="21"/>
  <c r="AW54" i="21"/>
  <c r="AP54" i="21"/>
  <c r="AI54" i="21"/>
  <c r="AB54" i="21"/>
  <c r="U54" i="21"/>
  <c r="N54" i="21"/>
  <c r="D54" i="21"/>
  <c r="C54" i="21"/>
  <c r="D53" i="21"/>
  <c r="C53" i="21"/>
  <c r="E52" i="21"/>
  <c r="E51" i="21"/>
  <c r="E50" i="21"/>
  <c r="E53" i="21" s="1"/>
  <c r="D48" i="21"/>
  <c r="C48" i="21"/>
  <c r="E47" i="21"/>
  <c r="E46" i="21"/>
  <c r="E45" i="21"/>
  <c r="E48" i="21" s="1"/>
  <c r="E43" i="21"/>
  <c r="D43" i="21"/>
  <c r="C43" i="21"/>
  <c r="E42" i="21"/>
  <c r="E41" i="21"/>
  <c r="E40" i="21"/>
  <c r="E38" i="21"/>
  <c r="D38" i="21"/>
  <c r="C38" i="21"/>
  <c r="E37" i="21"/>
  <c r="E36" i="21"/>
  <c r="E35" i="21"/>
  <c r="D33" i="21"/>
  <c r="D82" i="21" s="1"/>
  <c r="C43" i="5" s="1"/>
  <c r="C43" i="25" s="1"/>
  <c r="C33" i="21"/>
  <c r="E32" i="21"/>
  <c r="E31" i="21"/>
  <c r="E33" i="21" s="1"/>
  <c r="E30" i="21"/>
  <c r="D28" i="21"/>
  <c r="C28" i="21"/>
  <c r="D27" i="21"/>
  <c r="C27" i="21"/>
  <c r="E26" i="21"/>
  <c r="E25" i="21"/>
  <c r="E24" i="21"/>
  <c r="D22" i="21"/>
  <c r="C22" i="21"/>
  <c r="E21" i="21"/>
  <c r="E20" i="21"/>
  <c r="E19" i="21"/>
  <c r="D17" i="21"/>
  <c r="C17" i="21"/>
  <c r="E16" i="21"/>
  <c r="E15" i="21"/>
  <c r="E14" i="21"/>
  <c r="D12" i="21"/>
  <c r="C12" i="21"/>
  <c r="E11" i="21"/>
  <c r="E10" i="21"/>
  <c r="E9" i="21"/>
  <c r="E12" i="21" s="1"/>
  <c r="D7" i="21"/>
  <c r="C7" i="21"/>
  <c r="E6" i="21"/>
  <c r="E5" i="21"/>
  <c r="E4" i="21"/>
  <c r="E7" i="21" s="1"/>
  <c r="L2" i="21"/>
  <c r="S2" i="21" s="1"/>
  <c r="Z2" i="21" s="1"/>
  <c r="AG2" i="21" s="1"/>
  <c r="AN2" i="21" s="1"/>
  <c r="AU2" i="21" s="1"/>
  <c r="BB2" i="21" s="1"/>
  <c r="BI2" i="21" s="1"/>
  <c r="BP2" i="21" s="1"/>
  <c r="BW2" i="21" s="1"/>
  <c r="CD2" i="21" s="1"/>
  <c r="CK2" i="21" s="1"/>
  <c r="CR2" i="21" s="1"/>
  <c r="CY2" i="21" s="1"/>
  <c r="DF2" i="21" s="1"/>
  <c r="DM2" i="21" s="1"/>
  <c r="DT2" i="21" s="1"/>
  <c r="K2" i="21"/>
  <c r="R2" i="21" s="1"/>
  <c r="Y2" i="21" s="1"/>
  <c r="AF2" i="21" s="1"/>
  <c r="AM2" i="21" s="1"/>
  <c r="AT2" i="21" s="1"/>
  <c r="BA2" i="21" s="1"/>
  <c r="BH2" i="21" s="1"/>
  <c r="BO2" i="21" s="1"/>
  <c r="BV2" i="21" s="1"/>
  <c r="CC2" i="21" s="1"/>
  <c r="CJ2" i="21" s="1"/>
  <c r="CQ2" i="21" s="1"/>
  <c r="CX2" i="21" s="1"/>
  <c r="DE2" i="21" s="1"/>
  <c r="DL2" i="21" s="1"/>
  <c r="DS2" i="21" s="1"/>
  <c r="J2" i="21"/>
  <c r="Q2" i="21" s="1"/>
  <c r="X2" i="21" s="1"/>
  <c r="AE2" i="21" s="1"/>
  <c r="AL2" i="21" s="1"/>
  <c r="AS2" i="21" s="1"/>
  <c r="AZ2" i="21" s="1"/>
  <c r="BG2" i="21" s="1"/>
  <c r="BN2" i="21" s="1"/>
  <c r="BU2" i="21" s="1"/>
  <c r="CB2" i="21" s="1"/>
  <c r="CI2" i="21" s="1"/>
  <c r="CP2" i="21" s="1"/>
  <c r="CW2" i="21" s="1"/>
  <c r="DD2" i="21" s="1"/>
  <c r="DK2" i="21" s="1"/>
  <c r="DR2" i="21" s="1"/>
  <c r="DR1" i="21"/>
  <c r="DV48" i="21" s="1"/>
  <c r="DQ1" i="21"/>
  <c r="DK1" i="21"/>
  <c r="DO74" i="21" s="1"/>
  <c r="DJ1" i="21"/>
  <c r="DF1" i="21"/>
  <c r="DD1" i="21"/>
  <c r="DH79" i="21" s="1"/>
  <c r="DC1" i="21"/>
  <c r="CY1" i="21"/>
  <c r="CW1" i="21"/>
  <c r="CV1" i="21"/>
  <c r="CR1" i="21"/>
  <c r="CP1" i="21"/>
  <c r="CP75" i="21" s="1"/>
  <c r="CO1" i="21"/>
  <c r="CK1" i="21"/>
  <c r="CI1" i="21"/>
  <c r="CH1" i="21"/>
  <c r="CD1" i="21"/>
  <c r="CB1" i="21"/>
  <c r="CB49" i="21" s="1"/>
  <c r="CA1" i="21"/>
  <c r="BW1" i="21"/>
  <c r="BU1" i="21"/>
  <c r="BU75" i="21" s="1"/>
  <c r="BT1" i="21"/>
  <c r="BP1" i="21"/>
  <c r="BN1" i="21"/>
  <c r="BR64" i="21" s="1"/>
  <c r="BM1" i="21"/>
  <c r="BI1" i="21"/>
  <c r="BG1" i="21"/>
  <c r="BF1" i="21"/>
  <c r="BB1" i="21"/>
  <c r="AZ1" i="21"/>
  <c r="BD64" i="21" s="1"/>
  <c r="AY1" i="21"/>
  <c r="AU1" i="21"/>
  <c r="AS1" i="21"/>
  <c r="AV79" i="21" s="1"/>
  <c r="AR1" i="21"/>
  <c r="AN1" i="21"/>
  <c r="AL1" i="21"/>
  <c r="AL75" i="21" s="1"/>
  <c r="AK1" i="21"/>
  <c r="AG1" i="21"/>
  <c r="AE1" i="21"/>
  <c r="AE70" i="21" s="1"/>
  <c r="AD1" i="21"/>
  <c r="Z1" i="21"/>
  <c r="X1" i="21"/>
  <c r="X75" i="21" s="1"/>
  <c r="W1" i="21"/>
  <c r="S1" i="21"/>
  <c r="Q1" i="21"/>
  <c r="T79" i="21" s="1"/>
  <c r="P1" i="21"/>
  <c r="L1" i="21"/>
  <c r="K73" i="21" s="1"/>
  <c r="J1" i="21"/>
  <c r="N69" i="21" s="1"/>
  <c r="I1" i="21"/>
  <c r="G3" i="10"/>
  <c r="G4" i="10" s="1"/>
  <c r="G5" i="10" s="1"/>
  <c r="G6" i="10" s="1"/>
  <c r="G7" i="10" s="1"/>
  <c r="G8" i="10" s="1"/>
  <c r="G9" i="10" s="1"/>
  <c r="G10" i="10" s="1"/>
  <c r="G11" i="10" s="1"/>
  <c r="G12" i="10" s="1"/>
  <c r="G13" i="10" s="1"/>
  <c r="G14" i="10" s="1"/>
  <c r="G15" i="10" s="1"/>
  <c r="G16" i="10" s="1"/>
  <c r="G17" i="10" s="1"/>
  <c r="G18" i="10" s="1"/>
  <c r="G19" i="10" s="1"/>
  <c r="C41" i="4"/>
  <c r="B41" i="4"/>
  <c r="D40" i="4"/>
  <c r="D39" i="4"/>
  <c r="C37" i="4"/>
  <c r="B37" i="4"/>
  <c r="D36" i="4"/>
  <c r="D35" i="4"/>
  <c r="D34" i="4"/>
  <c r="C32" i="4"/>
  <c r="B32" i="4"/>
  <c r="D31" i="4"/>
  <c r="D30" i="4"/>
  <c r="D29" i="4"/>
  <c r="C27" i="4"/>
  <c r="B27" i="4"/>
  <c r="D26" i="4"/>
  <c r="D25" i="4"/>
  <c r="D24" i="4"/>
  <c r="D23" i="4"/>
  <c r="D22" i="4"/>
  <c r="D21" i="4"/>
  <c r="D20" i="4"/>
  <c r="D19" i="4"/>
  <c r="A19" i="4"/>
  <c r="C17" i="4"/>
  <c r="B17" i="4"/>
  <c r="D16" i="4"/>
  <c r="D15" i="4"/>
  <c r="D14" i="4"/>
  <c r="C12" i="4"/>
  <c r="B12" i="4"/>
  <c r="D11" i="4"/>
  <c r="D10" i="4"/>
  <c r="D9" i="4"/>
  <c r="C7" i="4"/>
  <c r="B7" i="4"/>
  <c r="D6" i="4"/>
  <c r="D5" i="4"/>
  <c r="D4" i="4"/>
  <c r="K2" i="4"/>
  <c r="S2" i="4" s="1"/>
  <c r="AA2" i="4" s="1"/>
  <c r="AI2" i="4" s="1"/>
  <c r="AQ2" i="4" s="1"/>
  <c r="AY2" i="4" s="1"/>
  <c r="BG2" i="4" s="1"/>
  <c r="BO2" i="4" s="1"/>
  <c r="BW2" i="4" s="1"/>
  <c r="CE2" i="4" s="1"/>
  <c r="CM2" i="4" s="1"/>
  <c r="CU2" i="4" s="1"/>
  <c r="DC2" i="4" s="1"/>
  <c r="DK2" i="4" s="1"/>
  <c r="DS2" i="4" s="1"/>
  <c r="EA2" i="4" s="1"/>
  <c r="EI2" i="4" s="1"/>
  <c r="J2" i="4"/>
  <c r="R2" i="4" s="1"/>
  <c r="Z2" i="4" s="1"/>
  <c r="AH2" i="4" s="1"/>
  <c r="AP2" i="4" s="1"/>
  <c r="AX2" i="4" s="1"/>
  <c r="BF2" i="4" s="1"/>
  <c r="BN2" i="4" s="1"/>
  <c r="BV2" i="4" s="1"/>
  <c r="CD2" i="4" s="1"/>
  <c r="CL2" i="4" s="1"/>
  <c r="CT2" i="4" s="1"/>
  <c r="DB2" i="4" s="1"/>
  <c r="DJ2" i="4" s="1"/>
  <c r="DR2" i="4" s="1"/>
  <c r="DZ2" i="4" s="1"/>
  <c r="EH2" i="4" s="1"/>
  <c r="I2" i="4"/>
  <c r="Q2" i="4" s="1"/>
  <c r="Y2" i="4" s="1"/>
  <c r="AG2" i="4" s="1"/>
  <c r="AO2" i="4" s="1"/>
  <c r="AW2" i="4" s="1"/>
  <c r="BE2" i="4" s="1"/>
  <c r="BM2" i="4" s="1"/>
  <c r="BU2" i="4" s="1"/>
  <c r="CC2" i="4" s="1"/>
  <c r="CK2" i="4" s="1"/>
  <c r="CS2" i="4" s="1"/>
  <c r="DA2" i="4" s="1"/>
  <c r="DI2" i="4" s="1"/>
  <c r="DQ2" i="4" s="1"/>
  <c r="DY2" i="4" s="1"/>
  <c r="EG2" i="4" s="1"/>
  <c r="EG1" i="4"/>
  <c r="EJ32" i="4" s="1"/>
  <c r="EF1" i="4"/>
  <c r="DY1" i="4"/>
  <c r="EB27" i="4" s="1"/>
  <c r="DX1" i="4"/>
  <c r="DS1" i="4"/>
  <c r="DQ1" i="4"/>
  <c r="DU12" i="4" s="1"/>
  <c r="DP1" i="4"/>
  <c r="DK1" i="4"/>
  <c r="DI1" i="4"/>
  <c r="DM41" i="4" s="1"/>
  <c r="DH1" i="4"/>
  <c r="DC1" i="4"/>
  <c r="DA1" i="4"/>
  <c r="DE41" i="4" s="1"/>
  <c r="CZ1" i="4"/>
  <c r="CU1" i="4"/>
  <c r="CS1" i="4"/>
  <c r="CR1" i="4"/>
  <c r="CM1" i="4"/>
  <c r="CK1" i="4"/>
  <c r="CJ1" i="4"/>
  <c r="CE1" i="4"/>
  <c r="CC1" i="4"/>
  <c r="CG41" i="4" s="1"/>
  <c r="CB1" i="4"/>
  <c r="BW1" i="4"/>
  <c r="BU1" i="4"/>
  <c r="BY41" i="4" s="1"/>
  <c r="BT1" i="4"/>
  <c r="BO1" i="4"/>
  <c r="BM1" i="4"/>
  <c r="BQ37" i="4" s="1"/>
  <c r="BL1" i="4"/>
  <c r="BG1" i="4"/>
  <c r="BE1" i="4"/>
  <c r="BD1" i="4"/>
  <c r="AY1" i="4"/>
  <c r="AW1" i="4"/>
  <c r="BA41" i="4" s="1"/>
  <c r="AV1" i="4"/>
  <c r="AQ1" i="4"/>
  <c r="AO1" i="4"/>
  <c r="AN1" i="4"/>
  <c r="AI1" i="4"/>
  <c r="AG1" i="4"/>
  <c r="AK37" i="4" s="1"/>
  <c r="AF1" i="4"/>
  <c r="AA1" i="4"/>
  <c r="Y1" i="4"/>
  <c r="AC41" i="4" s="1"/>
  <c r="X1" i="4"/>
  <c r="S1" i="4"/>
  <c r="Q1" i="4"/>
  <c r="P1" i="4"/>
  <c r="K1" i="4"/>
  <c r="I40" i="4" s="1"/>
  <c r="I1" i="4"/>
  <c r="M17" i="4" s="1"/>
  <c r="H1" i="4"/>
  <c r="K111" i="17"/>
  <c r="K112" i="17" s="1"/>
  <c r="G22" i="17"/>
  <c r="G21" i="17"/>
  <c r="G20" i="17"/>
  <c r="G19" i="17"/>
  <c r="G18" i="17"/>
  <c r="G17" i="17"/>
  <c r="G16" i="17"/>
  <c r="G15" i="17"/>
  <c r="G14" i="17"/>
  <c r="G13" i="17"/>
  <c r="G12" i="17"/>
  <c r="G11" i="17"/>
  <c r="G10" i="17"/>
  <c r="G9" i="17"/>
  <c r="G8" i="17"/>
  <c r="G7" i="17"/>
  <c r="G6" i="17"/>
  <c r="G5" i="17"/>
  <c r="G4" i="17"/>
  <c r="G3" i="17"/>
  <c r="BA2" i="17"/>
  <c r="AX2" i="17"/>
  <c r="AU2" i="17"/>
  <c r="AR2" i="17"/>
  <c r="AO2" i="17"/>
  <c r="AL2" i="17"/>
  <c r="AI2" i="17"/>
  <c r="AF2" i="17"/>
  <c r="AC2" i="17"/>
  <c r="Z2" i="17"/>
  <c r="W2" i="17"/>
  <c r="T2" i="17"/>
  <c r="Q2" i="17"/>
  <c r="N2" i="17"/>
  <c r="K2" i="17"/>
  <c r="L26" i="17" s="1"/>
  <c r="K111" i="6"/>
  <c r="G22" i="6"/>
  <c r="G21" i="6"/>
  <c r="G20" i="6"/>
  <c r="G19" i="6"/>
  <c r="G18" i="6"/>
  <c r="G17" i="6"/>
  <c r="G16" i="6"/>
  <c r="G15" i="6"/>
  <c r="G14" i="6"/>
  <c r="G13" i="6"/>
  <c r="G12" i="6"/>
  <c r="G11" i="6"/>
  <c r="G10" i="6"/>
  <c r="G9" i="6"/>
  <c r="G8" i="6"/>
  <c r="G7" i="6"/>
  <c r="G6" i="6"/>
  <c r="G5" i="6"/>
  <c r="G4" i="6"/>
  <c r="G3" i="6"/>
  <c r="BA2" i="6"/>
  <c r="AX2" i="6"/>
  <c r="AU2" i="6"/>
  <c r="AR2" i="6"/>
  <c r="AO2" i="6"/>
  <c r="AL2" i="6"/>
  <c r="AI2" i="6"/>
  <c r="AF2" i="6"/>
  <c r="AC2" i="6"/>
  <c r="Z2" i="6"/>
  <c r="W2" i="6"/>
  <c r="T2" i="6"/>
  <c r="Q2" i="6"/>
  <c r="N2" i="6"/>
  <c r="K2" i="6"/>
  <c r="L26" i="6" s="1"/>
  <c r="C29" i="9"/>
  <c r="C37" i="5" s="1"/>
  <c r="C37" i="25" s="1"/>
  <c r="B29" i="9"/>
  <c r="B37" i="5" s="1"/>
  <c r="B37" i="25" s="1"/>
  <c r="D28" i="9"/>
  <c r="D27" i="9"/>
  <c r="D26" i="9"/>
  <c r="D25" i="9"/>
  <c r="D24" i="9"/>
  <c r="D23" i="9"/>
  <c r="D22" i="9"/>
  <c r="C20" i="9"/>
  <c r="C36" i="5" s="1"/>
  <c r="C36" i="25" s="1"/>
  <c r="B20" i="9"/>
  <c r="D19" i="9"/>
  <c r="D18" i="9"/>
  <c r="D17" i="9"/>
  <c r="D16" i="9"/>
  <c r="D15" i="9"/>
  <c r="D14" i="9"/>
  <c r="D13" i="9"/>
  <c r="D12" i="9"/>
  <c r="D11" i="9"/>
  <c r="C9" i="9"/>
  <c r="B9" i="9"/>
  <c r="B35" i="5" s="1"/>
  <c r="B35" i="25" s="1"/>
  <c r="D8" i="9"/>
  <c r="D7" i="9"/>
  <c r="D6" i="9"/>
  <c r="D5" i="9"/>
  <c r="D4" i="9"/>
  <c r="K2" i="9"/>
  <c r="R2" i="9" s="1"/>
  <c r="Y2" i="9" s="1"/>
  <c r="AF2" i="9" s="1"/>
  <c r="AM2" i="9" s="1"/>
  <c r="AT2" i="9" s="1"/>
  <c r="BA2" i="9" s="1"/>
  <c r="BH2" i="9" s="1"/>
  <c r="BO2" i="9" s="1"/>
  <c r="BV2" i="9" s="1"/>
  <c r="CC2" i="9" s="1"/>
  <c r="CJ2" i="9" s="1"/>
  <c r="CQ2" i="9" s="1"/>
  <c r="CX2" i="9" s="1"/>
  <c r="DE2" i="9" s="1"/>
  <c r="DL2" i="9" s="1"/>
  <c r="DS2" i="9" s="1"/>
  <c r="J2" i="9"/>
  <c r="Q2" i="9" s="1"/>
  <c r="X2" i="9" s="1"/>
  <c r="AE2" i="9" s="1"/>
  <c r="AL2" i="9" s="1"/>
  <c r="AS2" i="9" s="1"/>
  <c r="AZ2" i="9" s="1"/>
  <c r="BG2" i="9" s="1"/>
  <c r="BN2" i="9" s="1"/>
  <c r="BU2" i="9" s="1"/>
  <c r="CB2" i="9" s="1"/>
  <c r="CI2" i="9" s="1"/>
  <c r="CP2" i="9" s="1"/>
  <c r="CW2" i="9" s="1"/>
  <c r="DD2" i="9" s="1"/>
  <c r="DK2" i="9" s="1"/>
  <c r="DR2" i="9" s="1"/>
  <c r="I2" i="9"/>
  <c r="P2" i="9" s="1"/>
  <c r="W2" i="9" s="1"/>
  <c r="AD2" i="9" s="1"/>
  <c r="AK2" i="9" s="1"/>
  <c r="AR2" i="9" s="1"/>
  <c r="AY2" i="9" s="1"/>
  <c r="BF2" i="9" s="1"/>
  <c r="BM2" i="9" s="1"/>
  <c r="BT2" i="9" s="1"/>
  <c r="CA2" i="9" s="1"/>
  <c r="CH2" i="9" s="1"/>
  <c r="CO2" i="9" s="1"/>
  <c r="CV2" i="9" s="1"/>
  <c r="DC2" i="9" s="1"/>
  <c r="DJ2" i="9" s="1"/>
  <c r="DQ2" i="9" s="1"/>
  <c r="DQ1" i="9"/>
  <c r="DP1" i="9"/>
  <c r="DJ1" i="9"/>
  <c r="DN20" i="9" s="1"/>
  <c r="DI1" i="9"/>
  <c r="DE1" i="9"/>
  <c r="DC1" i="9"/>
  <c r="DF20" i="9" s="1"/>
  <c r="DB1" i="9"/>
  <c r="CX1" i="9"/>
  <c r="CV1" i="9"/>
  <c r="CY9" i="9" s="1"/>
  <c r="CU1" i="9"/>
  <c r="CQ1" i="9"/>
  <c r="CO1" i="9"/>
  <c r="CS29" i="9" s="1"/>
  <c r="CN1" i="9"/>
  <c r="CJ1" i="9"/>
  <c r="CH1" i="9"/>
  <c r="CG1" i="9"/>
  <c r="CC1" i="9"/>
  <c r="CA1" i="9"/>
  <c r="BZ1" i="9"/>
  <c r="BV1" i="9"/>
  <c r="BT1" i="9"/>
  <c r="BW9" i="9" s="1"/>
  <c r="BS1" i="9"/>
  <c r="BO1" i="9"/>
  <c r="BM1" i="9"/>
  <c r="BQ20" i="9" s="1"/>
  <c r="BL1" i="9"/>
  <c r="BH1" i="9"/>
  <c r="BF1" i="9"/>
  <c r="BJ29" i="9" s="1"/>
  <c r="BE1" i="9"/>
  <c r="BA1" i="9"/>
  <c r="AY1" i="9"/>
  <c r="AX1" i="9"/>
  <c r="AT1" i="9"/>
  <c r="AR1" i="9"/>
  <c r="AQ1" i="9"/>
  <c r="AM1" i="9"/>
  <c r="AK1" i="9"/>
  <c r="AN9" i="9" s="1"/>
  <c r="AJ1" i="9"/>
  <c r="AF1" i="9"/>
  <c r="AD1" i="9"/>
  <c r="AG9" i="9" s="1"/>
  <c r="AC1" i="9"/>
  <c r="Y1" i="9"/>
  <c r="W1" i="9"/>
  <c r="AA29" i="9" s="1"/>
  <c r="V1" i="9"/>
  <c r="R1" i="9"/>
  <c r="P1" i="9"/>
  <c r="O1" i="9"/>
  <c r="K1" i="9"/>
  <c r="J24" i="9" s="1"/>
  <c r="I1" i="9"/>
  <c r="M29" i="9" s="1"/>
  <c r="H1" i="9"/>
  <c r="D133" i="3"/>
  <c r="C133" i="3"/>
  <c r="E133" i="3" s="1"/>
  <c r="E132" i="3"/>
  <c r="E131" i="3"/>
  <c r="E130" i="3"/>
  <c r="D129" i="3"/>
  <c r="C129" i="3"/>
  <c r="E128" i="3"/>
  <c r="E127" i="3"/>
  <c r="E126" i="3"/>
  <c r="E125" i="3"/>
  <c r="E124" i="3"/>
  <c r="E123" i="3"/>
  <c r="D121" i="3"/>
  <c r="C121" i="3"/>
  <c r="E120" i="3"/>
  <c r="E119" i="3"/>
  <c r="E118" i="3"/>
  <c r="E117" i="3"/>
  <c r="E116" i="3"/>
  <c r="E115" i="3"/>
  <c r="D111" i="3"/>
  <c r="C111" i="3"/>
  <c r="E110" i="3"/>
  <c r="E109" i="3"/>
  <c r="E108" i="3"/>
  <c r="D107" i="3"/>
  <c r="C107" i="3"/>
  <c r="E106" i="3"/>
  <c r="E105" i="3"/>
  <c r="E104" i="3"/>
  <c r="E103" i="3"/>
  <c r="E102" i="3"/>
  <c r="E101" i="3"/>
  <c r="D99" i="3"/>
  <c r="C99" i="3"/>
  <c r="E98" i="3"/>
  <c r="E97" i="3"/>
  <c r="E96" i="3"/>
  <c r="E95" i="3"/>
  <c r="E94" i="3"/>
  <c r="E93" i="3"/>
  <c r="D89" i="3"/>
  <c r="C89" i="3"/>
  <c r="E88" i="3"/>
  <c r="E87" i="3"/>
  <c r="E86" i="3"/>
  <c r="D85" i="3"/>
  <c r="C85" i="3"/>
  <c r="E84" i="3"/>
  <c r="E83" i="3"/>
  <c r="E82" i="3"/>
  <c r="E81" i="3"/>
  <c r="E80" i="3"/>
  <c r="E79" i="3"/>
  <c r="D77" i="3"/>
  <c r="C77" i="3"/>
  <c r="E76" i="3"/>
  <c r="E75" i="3"/>
  <c r="E74" i="3"/>
  <c r="E73" i="3"/>
  <c r="E72" i="3"/>
  <c r="E71" i="3"/>
  <c r="D67" i="3"/>
  <c r="C67" i="3"/>
  <c r="E66" i="3"/>
  <c r="E65" i="3"/>
  <c r="E64" i="3"/>
  <c r="D63" i="3"/>
  <c r="C63" i="3"/>
  <c r="E62" i="3"/>
  <c r="E61" i="3"/>
  <c r="E60" i="3"/>
  <c r="E59" i="3"/>
  <c r="E58" i="3"/>
  <c r="E57" i="3"/>
  <c r="D55" i="3"/>
  <c r="C55" i="3"/>
  <c r="E54" i="3"/>
  <c r="E53" i="3"/>
  <c r="E52" i="3"/>
  <c r="E51" i="3"/>
  <c r="E50" i="3"/>
  <c r="E49" i="3"/>
  <c r="D45" i="3"/>
  <c r="C45" i="3"/>
  <c r="E45" i="3" s="1"/>
  <c r="E44" i="3"/>
  <c r="E43" i="3"/>
  <c r="E42" i="3"/>
  <c r="D41" i="3"/>
  <c r="C41" i="3"/>
  <c r="E40" i="3"/>
  <c r="E39" i="3"/>
  <c r="E38" i="3"/>
  <c r="E37" i="3"/>
  <c r="E36" i="3"/>
  <c r="E35" i="3"/>
  <c r="D33" i="3"/>
  <c r="C33" i="3"/>
  <c r="E32" i="3"/>
  <c r="E31" i="3"/>
  <c r="E30" i="3"/>
  <c r="E29" i="3"/>
  <c r="E28" i="3"/>
  <c r="E27" i="3"/>
  <c r="D23" i="3"/>
  <c r="C23" i="3"/>
  <c r="E22" i="3"/>
  <c r="E21" i="3"/>
  <c r="E20" i="3"/>
  <c r="D19" i="3"/>
  <c r="C19" i="3"/>
  <c r="E18" i="3"/>
  <c r="E17" i="3"/>
  <c r="E16" i="3"/>
  <c r="E15" i="3"/>
  <c r="E14" i="3"/>
  <c r="E13" i="3"/>
  <c r="D11" i="3"/>
  <c r="C11" i="3"/>
  <c r="E10" i="3"/>
  <c r="E9" i="3"/>
  <c r="E8" i="3"/>
  <c r="E7" i="3"/>
  <c r="E6" i="3"/>
  <c r="E5" i="3"/>
  <c r="K2" i="3"/>
  <c r="R2" i="3" s="1"/>
  <c r="Y2" i="3" s="1"/>
  <c r="AF2" i="3" s="1"/>
  <c r="AM2" i="3" s="1"/>
  <c r="AT2" i="3" s="1"/>
  <c r="BA2" i="3" s="1"/>
  <c r="BH2" i="3" s="1"/>
  <c r="BO2" i="3" s="1"/>
  <c r="BV2" i="3" s="1"/>
  <c r="CC2" i="3" s="1"/>
  <c r="CJ2" i="3" s="1"/>
  <c r="CQ2" i="3" s="1"/>
  <c r="CX2" i="3" s="1"/>
  <c r="DE2" i="3" s="1"/>
  <c r="DL2" i="3" s="1"/>
  <c r="DS2" i="3" s="1"/>
  <c r="J2" i="3"/>
  <c r="Q2" i="3" s="1"/>
  <c r="X2" i="3" s="1"/>
  <c r="AE2" i="3" s="1"/>
  <c r="AL2" i="3" s="1"/>
  <c r="AS2" i="3" s="1"/>
  <c r="AZ2" i="3" s="1"/>
  <c r="BG2" i="3" s="1"/>
  <c r="BN2" i="3" s="1"/>
  <c r="BU2" i="3" s="1"/>
  <c r="CB2" i="3" s="1"/>
  <c r="CI2" i="3" s="1"/>
  <c r="CP2" i="3" s="1"/>
  <c r="CW2" i="3" s="1"/>
  <c r="DD2" i="3" s="1"/>
  <c r="DK2" i="3" s="1"/>
  <c r="DR2" i="3" s="1"/>
  <c r="I2" i="3"/>
  <c r="P2" i="3" s="1"/>
  <c r="W2" i="3" s="1"/>
  <c r="AD2" i="3" s="1"/>
  <c r="AK2" i="3" s="1"/>
  <c r="AR2" i="3" s="1"/>
  <c r="AY2" i="3" s="1"/>
  <c r="BF2" i="3" s="1"/>
  <c r="BM2" i="3" s="1"/>
  <c r="BT2" i="3" s="1"/>
  <c r="CA2" i="3" s="1"/>
  <c r="CH2" i="3" s="1"/>
  <c r="CO2" i="3" s="1"/>
  <c r="CV2" i="3" s="1"/>
  <c r="DC2" i="3" s="1"/>
  <c r="DJ2" i="3" s="1"/>
  <c r="DQ2" i="3" s="1"/>
  <c r="DQ1" i="3"/>
  <c r="DU129" i="3" s="1"/>
  <c r="DP1" i="3"/>
  <c r="DJ1" i="3"/>
  <c r="DI1" i="3"/>
  <c r="DE1" i="3"/>
  <c r="DC1" i="3"/>
  <c r="DG111" i="3" s="1"/>
  <c r="DB1" i="3"/>
  <c r="CX1" i="3"/>
  <c r="CV1" i="3"/>
  <c r="CU1" i="3"/>
  <c r="CQ1" i="3"/>
  <c r="CO1" i="3"/>
  <c r="CR129" i="3" s="1"/>
  <c r="CN1" i="3"/>
  <c r="CJ1" i="3"/>
  <c r="CH1" i="3"/>
  <c r="CG1" i="3"/>
  <c r="CC1" i="3"/>
  <c r="CA1" i="3"/>
  <c r="CD67" i="3" s="1"/>
  <c r="BZ1" i="3"/>
  <c r="BV1" i="3"/>
  <c r="BT1" i="3"/>
  <c r="BS1" i="3"/>
  <c r="BO1" i="3"/>
  <c r="BM1" i="3"/>
  <c r="BL1" i="3"/>
  <c r="BH1" i="3"/>
  <c r="BF1" i="3"/>
  <c r="BJ129" i="3" s="1"/>
  <c r="BE1" i="3"/>
  <c r="BA1" i="3"/>
  <c r="AY1" i="3"/>
  <c r="AX1" i="3"/>
  <c r="AT1" i="3"/>
  <c r="AR1" i="3"/>
  <c r="AQ1" i="3"/>
  <c r="AM1" i="3"/>
  <c r="AK1" i="3"/>
  <c r="AJ1" i="3"/>
  <c r="AF1" i="3"/>
  <c r="AD1" i="3"/>
  <c r="AG133" i="3" s="1"/>
  <c r="AC1" i="3"/>
  <c r="Y1" i="3"/>
  <c r="W1" i="3"/>
  <c r="V1" i="3"/>
  <c r="R1" i="3"/>
  <c r="P1" i="3"/>
  <c r="O1" i="3"/>
  <c r="K1" i="3"/>
  <c r="I15" i="3" s="1"/>
  <c r="I1" i="3"/>
  <c r="M41" i="3" s="1"/>
  <c r="H1" i="3"/>
  <c r="O446" i="2"/>
  <c r="O445" i="2"/>
  <c r="D445" i="2"/>
  <c r="C445" i="2"/>
  <c r="O444" i="2"/>
  <c r="E444" i="2"/>
  <c r="O443" i="2"/>
  <c r="E443" i="2"/>
  <c r="O442" i="2"/>
  <c r="E442" i="2"/>
  <c r="O441" i="2"/>
  <c r="O440" i="2"/>
  <c r="O439" i="2"/>
  <c r="E439" i="2"/>
  <c r="O438" i="2"/>
  <c r="D438" i="2"/>
  <c r="C438" i="2"/>
  <c r="O437" i="2"/>
  <c r="E437" i="2"/>
  <c r="O436" i="2"/>
  <c r="D436" i="2"/>
  <c r="C436" i="2"/>
  <c r="O435" i="2"/>
  <c r="E435" i="2"/>
  <c r="O434" i="2"/>
  <c r="E434" i="2"/>
  <c r="O433" i="2"/>
  <c r="D433" i="2"/>
  <c r="C433" i="2"/>
  <c r="O432" i="2"/>
  <c r="E432" i="2"/>
  <c r="O431" i="2"/>
  <c r="E431" i="2"/>
  <c r="O430" i="2"/>
  <c r="E430" i="2"/>
  <c r="O429" i="2"/>
  <c r="D429" i="2"/>
  <c r="C429" i="2"/>
  <c r="O428" i="2"/>
  <c r="E428" i="2"/>
  <c r="O427" i="2"/>
  <c r="E427" i="2"/>
  <c r="O426" i="2"/>
  <c r="E426" i="2"/>
  <c r="O425" i="2"/>
  <c r="E425" i="2"/>
  <c r="O424" i="2"/>
  <c r="E424" i="2"/>
  <c r="O423" i="2"/>
  <c r="E423" i="2"/>
  <c r="O422" i="2"/>
  <c r="E422" i="2"/>
  <c r="O421" i="2"/>
  <c r="E421" i="2"/>
  <c r="O420" i="2"/>
  <c r="E420" i="2"/>
  <c r="O419" i="2"/>
  <c r="E419" i="2"/>
  <c r="O418" i="2"/>
  <c r="E418" i="2"/>
  <c r="O417" i="2"/>
  <c r="E417" i="2"/>
  <c r="O416" i="2"/>
  <c r="E416" i="2"/>
  <c r="O415" i="2"/>
  <c r="E415" i="2"/>
  <c r="O414" i="2"/>
  <c r="E414" i="2"/>
  <c r="O413" i="2"/>
  <c r="E413" i="2"/>
  <c r="O412" i="2"/>
  <c r="D412" i="2"/>
  <c r="C412" i="2"/>
  <c r="O411" i="2"/>
  <c r="E411" i="2"/>
  <c r="O410" i="2"/>
  <c r="E410" i="2"/>
  <c r="O409" i="2"/>
  <c r="E409" i="2"/>
  <c r="O408" i="2"/>
  <c r="E408" i="2"/>
  <c r="O407" i="2"/>
  <c r="E407" i="2"/>
  <c r="O406" i="2"/>
  <c r="D406" i="2"/>
  <c r="C406" i="2"/>
  <c r="O404" i="2"/>
  <c r="O403" i="2"/>
  <c r="E403" i="2"/>
  <c r="O402" i="2"/>
  <c r="E402" i="2"/>
  <c r="O401" i="2"/>
  <c r="E401" i="2"/>
  <c r="O400" i="2"/>
  <c r="E400" i="2"/>
  <c r="O399" i="2"/>
  <c r="D399" i="2"/>
  <c r="C399" i="2"/>
  <c r="O398" i="2"/>
  <c r="E398" i="2"/>
  <c r="O397" i="2"/>
  <c r="E397" i="2"/>
  <c r="E396" i="2"/>
  <c r="O395" i="2"/>
  <c r="E395" i="2"/>
  <c r="O394" i="2"/>
  <c r="E394" i="2"/>
  <c r="O393" i="2"/>
  <c r="E393" i="2"/>
  <c r="O392" i="2"/>
  <c r="E392" i="2"/>
  <c r="O391" i="2"/>
  <c r="D391" i="2"/>
  <c r="C391" i="2"/>
  <c r="O390" i="2"/>
  <c r="E390" i="2"/>
  <c r="O389" i="2"/>
  <c r="E389" i="2"/>
  <c r="O388" i="2"/>
  <c r="E388" i="2"/>
  <c r="O387" i="2"/>
  <c r="E387" i="2"/>
  <c r="O386" i="2"/>
  <c r="E386" i="2"/>
  <c r="O385" i="2"/>
  <c r="E385" i="2"/>
  <c r="O384" i="2"/>
  <c r="E384" i="2"/>
  <c r="O383" i="2"/>
  <c r="E383" i="2"/>
  <c r="O382" i="2"/>
  <c r="E382" i="2"/>
  <c r="O381" i="2"/>
  <c r="E381" i="2"/>
  <c r="O380" i="2"/>
  <c r="E380" i="2"/>
  <c r="O379" i="2"/>
  <c r="E379" i="2"/>
  <c r="O378" i="2"/>
  <c r="E378" i="2"/>
  <c r="O377" i="2"/>
  <c r="E377" i="2"/>
  <c r="O376" i="2"/>
  <c r="E376" i="2"/>
  <c r="O375" i="2"/>
  <c r="D375" i="2"/>
  <c r="C375" i="2"/>
  <c r="O372" i="2"/>
  <c r="O371" i="2"/>
  <c r="D371" i="2"/>
  <c r="C371" i="2"/>
  <c r="O370" i="2"/>
  <c r="E370" i="2"/>
  <c r="O369" i="2"/>
  <c r="E369" i="2"/>
  <c r="O368" i="2"/>
  <c r="E368" i="2"/>
  <c r="O367" i="2"/>
  <c r="O366" i="2"/>
  <c r="O365" i="2"/>
  <c r="E365" i="2"/>
  <c r="O364" i="2"/>
  <c r="D364" i="2"/>
  <c r="C364" i="2"/>
  <c r="O363" i="2"/>
  <c r="E363" i="2"/>
  <c r="O362" i="2"/>
  <c r="D362" i="2"/>
  <c r="C362" i="2"/>
  <c r="O361" i="2"/>
  <c r="E361" i="2"/>
  <c r="O360" i="2"/>
  <c r="E360" i="2"/>
  <c r="O359" i="2"/>
  <c r="D359" i="2"/>
  <c r="C359" i="2"/>
  <c r="O358" i="2"/>
  <c r="E358" i="2"/>
  <c r="O357" i="2"/>
  <c r="E357" i="2"/>
  <c r="O356" i="2"/>
  <c r="E356" i="2"/>
  <c r="O355" i="2"/>
  <c r="D355" i="2"/>
  <c r="C355" i="2"/>
  <c r="O354" i="2"/>
  <c r="E354" i="2"/>
  <c r="O353" i="2"/>
  <c r="E353" i="2"/>
  <c r="O352" i="2"/>
  <c r="E352" i="2"/>
  <c r="O351" i="2"/>
  <c r="E351" i="2"/>
  <c r="O350" i="2"/>
  <c r="E350" i="2"/>
  <c r="O349" i="2"/>
  <c r="E349" i="2"/>
  <c r="O348" i="2"/>
  <c r="E348" i="2"/>
  <c r="O347" i="2"/>
  <c r="E347" i="2"/>
  <c r="O346" i="2"/>
  <c r="E346" i="2"/>
  <c r="O345" i="2"/>
  <c r="E345" i="2"/>
  <c r="O344" i="2"/>
  <c r="E344" i="2"/>
  <c r="O343" i="2"/>
  <c r="E343" i="2"/>
  <c r="O342" i="2"/>
  <c r="E342" i="2"/>
  <c r="O341" i="2"/>
  <c r="E341" i="2"/>
  <c r="O340" i="2"/>
  <c r="E340" i="2"/>
  <c r="O339" i="2"/>
  <c r="E339" i="2"/>
  <c r="O338" i="2"/>
  <c r="D338" i="2"/>
  <c r="C338" i="2"/>
  <c r="O337" i="2"/>
  <c r="E337" i="2"/>
  <c r="O336" i="2"/>
  <c r="E336" i="2"/>
  <c r="O335" i="2"/>
  <c r="E335" i="2"/>
  <c r="O334" i="2"/>
  <c r="E334" i="2"/>
  <c r="O333" i="2"/>
  <c r="E333" i="2"/>
  <c r="O332" i="2"/>
  <c r="D332" i="2"/>
  <c r="C332" i="2"/>
  <c r="O330" i="2"/>
  <c r="O329" i="2"/>
  <c r="E329" i="2"/>
  <c r="O328" i="2"/>
  <c r="E328" i="2"/>
  <c r="O327" i="2"/>
  <c r="E327" i="2"/>
  <c r="O326" i="2"/>
  <c r="E326" i="2"/>
  <c r="O325" i="2"/>
  <c r="D325" i="2"/>
  <c r="C325" i="2"/>
  <c r="O324" i="2"/>
  <c r="E324" i="2"/>
  <c r="O323" i="2"/>
  <c r="E323" i="2"/>
  <c r="E322" i="2"/>
  <c r="O321" i="2"/>
  <c r="E321" i="2"/>
  <c r="O320" i="2"/>
  <c r="E320" i="2"/>
  <c r="O319" i="2"/>
  <c r="E319" i="2"/>
  <c r="O318" i="2"/>
  <c r="E318" i="2"/>
  <c r="O317" i="2"/>
  <c r="D317" i="2"/>
  <c r="C317" i="2"/>
  <c r="O316" i="2"/>
  <c r="E316" i="2"/>
  <c r="O315" i="2"/>
  <c r="E315" i="2"/>
  <c r="O314" i="2"/>
  <c r="E314" i="2"/>
  <c r="O313" i="2"/>
  <c r="E313" i="2"/>
  <c r="O312" i="2"/>
  <c r="E312" i="2"/>
  <c r="O311" i="2"/>
  <c r="E311" i="2"/>
  <c r="O310" i="2"/>
  <c r="E310" i="2"/>
  <c r="O309" i="2"/>
  <c r="E309" i="2"/>
  <c r="O308" i="2"/>
  <c r="E308" i="2"/>
  <c r="O307" i="2"/>
  <c r="E307" i="2"/>
  <c r="O306" i="2"/>
  <c r="E306" i="2"/>
  <c r="O305" i="2"/>
  <c r="E305" i="2"/>
  <c r="O304" i="2"/>
  <c r="E304" i="2"/>
  <c r="O303" i="2"/>
  <c r="E303" i="2"/>
  <c r="O302" i="2"/>
  <c r="E302" i="2"/>
  <c r="O301" i="2"/>
  <c r="D301" i="2"/>
  <c r="C301" i="2"/>
  <c r="O298" i="2"/>
  <c r="O297" i="2"/>
  <c r="D297" i="2"/>
  <c r="C297" i="2"/>
  <c r="O296" i="2"/>
  <c r="E296" i="2"/>
  <c r="O295" i="2"/>
  <c r="E295" i="2"/>
  <c r="O294" i="2"/>
  <c r="E294" i="2"/>
  <c r="O293" i="2"/>
  <c r="O292" i="2"/>
  <c r="O291" i="2"/>
  <c r="E291" i="2"/>
  <c r="O290" i="2"/>
  <c r="D290" i="2"/>
  <c r="C290" i="2"/>
  <c r="O289" i="2"/>
  <c r="E289" i="2"/>
  <c r="O288" i="2"/>
  <c r="D288" i="2"/>
  <c r="C288" i="2"/>
  <c r="O287" i="2"/>
  <c r="E287" i="2"/>
  <c r="O286" i="2"/>
  <c r="E286" i="2"/>
  <c r="O285" i="2"/>
  <c r="D285" i="2"/>
  <c r="C285" i="2"/>
  <c r="O284" i="2"/>
  <c r="E284" i="2"/>
  <c r="O283" i="2"/>
  <c r="E283" i="2"/>
  <c r="O282" i="2"/>
  <c r="E282" i="2"/>
  <c r="O281" i="2"/>
  <c r="D281" i="2"/>
  <c r="C281" i="2"/>
  <c r="O280" i="2"/>
  <c r="E280" i="2"/>
  <c r="O279" i="2"/>
  <c r="E279" i="2"/>
  <c r="O278" i="2"/>
  <c r="E278" i="2"/>
  <c r="O277" i="2"/>
  <c r="E277" i="2"/>
  <c r="O276" i="2"/>
  <c r="E276" i="2"/>
  <c r="O275" i="2"/>
  <c r="E275" i="2"/>
  <c r="O274" i="2"/>
  <c r="E274" i="2"/>
  <c r="O273" i="2"/>
  <c r="E273" i="2"/>
  <c r="O272" i="2"/>
  <c r="E272" i="2"/>
  <c r="O271" i="2"/>
  <c r="E271" i="2"/>
  <c r="O270" i="2"/>
  <c r="E270" i="2"/>
  <c r="O269" i="2"/>
  <c r="E269" i="2"/>
  <c r="O268" i="2"/>
  <c r="E268" i="2"/>
  <c r="O267" i="2"/>
  <c r="E267" i="2"/>
  <c r="O266" i="2"/>
  <c r="E266" i="2"/>
  <c r="O265" i="2"/>
  <c r="E265" i="2"/>
  <c r="O264" i="2"/>
  <c r="D264" i="2"/>
  <c r="C264" i="2"/>
  <c r="O263" i="2"/>
  <c r="E263" i="2"/>
  <c r="O262" i="2"/>
  <c r="E262" i="2"/>
  <c r="O261" i="2"/>
  <c r="E261" i="2"/>
  <c r="O260" i="2"/>
  <c r="E260" i="2"/>
  <c r="O259" i="2"/>
  <c r="E259" i="2"/>
  <c r="O258" i="2"/>
  <c r="D258" i="2"/>
  <c r="C258" i="2"/>
  <c r="O256" i="2"/>
  <c r="O255" i="2"/>
  <c r="E255" i="2"/>
  <c r="O254" i="2"/>
  <c r="E254" i="2"/>
  <c r="O253" i="2"/>
  <c r="E253" i="2"/>
  <c r="O252" i="2"/>
  <c r="E252" i="2"/>
  <c r="O251" i="2"/>
  <c r="D251" i="2"/>
  <c r="C251" i="2"/>
  <c r="O250" i="2"/>
  <c r="E250" i="2"/>
  <c r="O249" i="2"/>
  <c r="E249" i="2"/>
  <c r="E248" i="2"/>
  <c r="O247" i="2"/>
  <c r="E247" i="2"/>
  <c r="O246" i="2"/>
  <c r="E246" i="2"/>
  <c r="O245" i="2"/>
  <c r="E245" i="2"/>
  <c r="O244" i="2"/>
  <c r="E244" i="2"/>
  <c r="O243" i="2"/>
  <c r="D243" i="2"/>
  <c r="C243" i="2"/>
  <c r="E243" i="2" s="1"/>
  <c r="O242" i="2"/>
  <c r="E242" i="2"/>
  <c r="O241" i="2"/>
  <c r="E241" i="2"/>
  <c r="O240" i="2"/>
  <c r="E240" i="2"/>
  <c r="O239" i="2"/>
  <c r="E239" i="2"/>
  <c r="O238" i="2"/>
  <c r="E238" i="2"/>
  <c r="O237" i="2"/>
  <c r="E237" i="2"/>
  <c r="O236" i="2"/>
  <c r="E236" i="2"/>
  <c r="O235" i="2"/>
  <c r="E235" i="2"/>
  <c r="O234" i="2"/>
  <c r="E234" i="2"/>
  <c r="O233" i="2"/>
  <c r="E233" i="2"/>
  <c r="O232" i="2"/>
  <c r="E232" i="2"/>
  <c r="O231" i="2"/>
  <c r="E231" i="2"/>
  <c r="O230" i="2"/>
  <c r="E230" i="2"/>
  <c r="O229" i="2"/>
  <c r="E229" i="2"/>
  <c r="O228" i="2"/>
  <c r="E228" i="2"/>
  <c r="O227" i="2"/>
  <c r="D227" i="2"/>
  <c r="C227" i="2"/>
  <c r="O224" i="2"/>
  <c r="O223" i="2"/>
  <c r="D223" i="2"/>
  <c r="C223" i="2"/>
  <c r="O222" i="2"/>
  <c r="E222" i="2"/>
  <c r="O221" i="2"/>
  <c r="E221" i="2"/>
  <c r="O220" i="2"/>
  <c r="E220" i="2"/>
  <c r="O219" i="2"/>
  <c r="O218" i="2"/>
  <c r="O217" i="2"/>
  <c r="E217" i="2"/>
  <c r="O216" i="2"/>
  <c r="D216" i="2"/>
  <c r="C216" i="2"/>
  <c r="O215" i="2"/>
  <c r="E215" i="2"/>
  <c r="O214" i="2"/>
  <c r="D214" i="2"/>
  <c r="C214" i="2"/>
  <c r="O213" i="2"/>
  <c r="E213" i="2"/>
  <c r="O212" i="2"/>
  <c r="E212" i="2"/>
  <c r="O211" i="2"/>
  <c r="D211" i="2"/>
  <c r="C211" i="2"/>
  <c r="O210" i="2"/>
  <c r="E210" i="2"/>
  <c r="O209" i="2"/>
  <c r="E209" i="2"/>
  <c r="O208" i="2"/>
  <c r="E208" i="2"/>
  <c r="O207" i="2"/>
  <c r="D207" i="2"/>
  <c r="C207" i="2"/>
  <c r="O206" i="2"/>
  <c r="E206" i="2"/>
  <c r="O205" i="2"/>
  <c r="E205" i="2"/>
  <c r="O204" i="2"/>
  <c r="E204" i="2"/>
  <c r="O203" i="2"/>
  <c r="E203" i="2"/>
  <c r="O202" i="2"/>
  <c r="E202" i="2"/>
  <c r="O201" i="2"/>
  <c r="E201" i="2"/>
  <c r="O200" i="2"/>
  <c r="E200" i="2"/>
  <c r="O199" i="2"/>
  <c r="E199" i="2"/>
  <c r="O198" i="2"/>
  <c r="E198" i="2"/>
  <c r="O197" i="2"/>
  <c r="E197" i="2"/>
  <c r="O196" i="2"/>
  <c r="E196" i="2"/>
  <c r="O195" i="2"/>
  <c r="E195" i="2"/>
  <c r="O194" i="2"/>
  <c r="E194" i="2"/>
  <c r="O193" i="2"/>
  <c r="E193" i="2"/>
  <c r="O192" i="2"/>
  <c r="E192" i="2"/>
  <c r="O191" i="2"/>
  <c r="E191" i="2"/>
  <c r="O190" i="2"/>
  <c r="D190" i="2"/>
  <c r="C190" i="2"/>
  <c r="O189" i="2"/>
  <c r="E189" i="2"/>
  <c r="O188" i="2"/>
  <c r="E188" i="2"/>
  <c r="O187" i="2"/>
  <c r="E187" i="2"/>
  <c r="O186" i="2"/>
  <c r="E186" i="2"/>
  <c r="O185" i="2"/>
  <c r="E185" i="2"/>
  <c r="O184" i="2"/>
  <c r="D184" i="2"/>
  <c r="C184" i="2"/>
  <c r="O182" i="2"/>
  <c r="O181" i="2"/>
  <c r="E181" i="2"/>
  <c r="O180" i="2"/>
  <c r="E180" i="2"/>
  <c r="O179" i="2"/>
  <c r="E179" i="2"/>
  <c r="O178" i="2"/>
  <c r="E178" i="2"/>
  <c r="O177" i="2"/>
  <c r="D177" i="2"/>
  <c r="C177" i="2"/>
  <c r="O176" i="2"/>
  <c r="E176" i="2"/>
  <c r="O175" i="2"/>
  <c r="E175" i="2"/>
  <c r="E174" i="2"/>
  <c r="O173" i="2"/>
  <c r="E173" i="2"/>
  <c r="O172" i="2"/>
  <c r="E172" i="2"/>
  <c r="O171" i="2"/>
  <c r="E171" i="2"/>
  <c r="O170" i="2"/>
  <c r="E170" i="2"/>
  <c r="O169" i="2"/>
  <c r="D169" i="2"/>
  <c r="C169" i="2"/>
  <c r="O168" i="2"/>
  <c r="E168" i="2"/>
  <c r="O167" i="2"/>
  <c r="E167" i="2"/>
  <c r="O166" i="2"/>
  <c r="E166" i="2"/>
  <c r="O165" i="2"/>
  <c r="E165" i="2"/>
  <c r="O164" i="2"/>
  <c r="E164" i="2"/>
  <c r="O163" i="2"/>
  <c r="E163" i="2"/>
  <c r="O162" i="2"/>
  <c r="E162" i="2"/>
  <c r="O161" i="2"/>
  <c r="E161" i="2"/>
  <c r="O160" i="2"/>
  <c r="E160" i="2"/>
  <c r="O159" i="2"/>
  <c r="E159" i="2"/>
  <c r="O158" i="2"/>
  <c r="E158" i="2"/>
  <c r="O157" i="2"/>
  <c r="E157" i="2"/>
  <c r="O156" i="2"/>
  <c r="E156" i="2"/>
  <c r="O155" i="2"/>
  <c r="E155" i="2"/>
  <c r="O154" i="2"/>
  <c r="E154" i="2"/>
  <c r="O153" i="2"/>
  <c r="D153" i="2"/>
  <c r="C153" i="2"/>
  <c r="O150" i="2"/>
  <c r="O149" i="2"/>
  <c r="D149" i="2"/>
  <c r="C149" i="2"/>
  <c r="E149" i="2" s="1"/>
  <c r="O148" i="2"/>
  <c r="E148" i="2"/>
  <c r="O147" i="2"/>
  <c r="E147" i="2"/>
  <c r="O146" i="2"/>
  <c r="E146" i="2"/>
  <c r="O145" i="2"/>
  <c r="O144" i="2"/>
  <c r="O143" i="2"/>
  <c r="E143" i="2"/>
  <c r="O142" i="2"/>
  <c r="D142" i="2"/>
  <c r="C142" i="2"/>
  <c r="O141" i="2"/>
  <c r="E141" i="2"/>
  <c r="O140" i="2"/>
  <c r="D140" i="2"/>
  <c r="C140" i="2"/>
  <c r="O139" i="2"/>
  <c r="E139" i="2"/>
  <c r="O138" i="2"/>
  <c r="E138" i="2"/>
  <c r="O137" i="2"/>
  <c r="D137" i="2"/>
  <c r="C137" i="2"/>
  <c r="O136" i="2"/>
  <c r="E136" i="2"/>
  <c r="O135" i="2"/>
  <c r="E135" i="2"/>
  <c r="O134" i="2"/>
  <c r="E134" i="2"/>
  <c r="O133" i="2"/>
  <c r="D133" i="2"/>
  <c r="C133" i="2"/>
  <c r="O132" i="2"/>
  <c r="E132" i="2"/>
  <c r="O131" i="2"/>
  <c r="E131" i="2"/>
  <c r="O130" i="2"/>
  <c r="E130" i="2"/>
  <c r="O129" i="2"/>
  <c r="E129" i="2"/>
  <c r="O128" i="2"/>
  <c r="E128" i="2"/>
  <c r="O127" i="2"/>
  <c r="E127" i="2"/>
  <c r="O126" i="2"/>
  <c r="E126" i="2"/>
  <c r="O125" i="2"/>
  <c r="E125" i="2"/>
  <c r="O124" i="2"/>
  <c r="E124" i="2"/>
  <c r="O123" i="2"/>
  <c r="E123" i="2"/>
  <c r="O122" i="2"/>
  <c r="E122" i="2"/>
  <c r="O121" i="2"/>
  <c r="E121" i="2"/>
  <c r="O120" i="2"/>
  <c r="E120" i="2"/>
  <c r="O119" i="2"/>
  <c r="E119" i="2"/>
  <c r="O118" i="2"/>
  <c r="E118" i="2"/>
  <c r="O117" i="2"/>
  <c r="E117" i="2"/>
  <c r="O116" i="2"/>
  <c r="D116" i="2"/>
  <c r="C116" i="2"/>
  <c r="O115" i="2"/>
  <c r="E115" i="2"/>
  <c r="O114" i="2"/>
  <c r="E114" i="2"/>
  <c r="O113" i="2"/>
  <c r="E113" i="2"/>
  <c r="O112" i="2"/>
  <c r="E112" i="2"/>
  <c r="O111" i="2"/>
  <c r="E111" i="2"/>
  <c r="O110" i="2"/>
  <c r="D110" i="2"/>
  <c r="C110" i="2"/>
  <c r="O108" i="2"/>
  <c r="O107" i="2"/>
  <c r="E107" i="2"/>
  <c r="O106" i="2"/>
  <c r="E106" i="2"/>
  <c r="O105" i="2"/>
  <c r="E105" i="2"/>
  <c r="O104" i="2"/>
  <c r="E104" i="2"/>
  <c r="O103" i="2"/>
  <c r="D103" i="2"/>
  <c r="C103" i="2"/>
  <c r="O102" i="2"/>
  <c r="E102" i="2"/>
  <c r="O101" i="2"/>
  <c r="E101" i="2"/>
  <c r="E100" i="2"/>
  <c r="O99" i="2"/>
  <c r="E99" i="2"/>
  <c r="O98" i="2"/>
  <c r="E98" i="2"/>
  <c r="O97" i="2"/>
  <c r="E97" i="2"/>
  <c r="O96" i="2"/>
  <c r="E96" i="2"/>
  <c r="O95" i="2"/>
  <c r="D95" i="2"/>
  <c r="C95" i="2"/>
  <c r="O94" i="2"/>
  <c r="E94" i="2"/>
  <c r="O93" i="2"/>
  <c r="E93" i="2"/>
  <c r="O92" i="2"/>
  <c r="E92" i="2"/>
  <c r="O91" i="2"/>
  <c r="E91" i="2"/>
  <c r="O90" i="2"/>
  <c r="E90" i="2"/>
  <c r="O89" i="2"/>
  <c r="E89" i="2"/>
  <c r="O88" i="2"/>
  <c r="E88" i="2"/>
  <c r="O87" i="2"/>
  <c r="E87" i="2"/>
  <c r="O86" i="2"/>
  <c r="E86" i="2"/>
  <c r="O85" i="2"/>
  <c r="E85" i="2"/>
  <c r="O84" i="2"/>
  <c r="E84" i="2"/>
  <c r="O83" i="2"/>
  <c r="E83" i="2"/>
  <c r="O82" i="2"/>
  <c r="E82" i="2"/>
  <c r="O81" i="2"/>
  <c r="E81" i="2"/>
  <c r="O80" i="2"/>
  <c r="E80" i="2"/>
  <c r="O79" i="2"/>
  <c r="D79" i="2"/>
  <c r="C79" i="2"/>
  <c r="O76" i="2"/>
  <c r="O75" i="2"/>
  <c r="D75" i="2"/>
  <c r="C75" i="2"/>
  <c r="O74" i="2"/>
  <c r="E74" i="2"/>
  <c r="O73" i="2"/>
  <c r="E73" i="2"/>
  <c r="O72" i="2"/>
  <c r="E72" i="2"/>
  <c r="O71" i="2"/>
  <c r="O70" i="2"/>
  <c r="O69" i="2"/>
  <c r="E69" i="2"/>
  <c r="O68" i="2"/>
  <c r="D68" i="2"/>
  <c r="C68" i="2"/>
  <c r="O67" i="2"/>
  <c r="E67" i="2"/>
  <c r="O66" i="2"/>
  <c r="D66" i="2"/>
  <c r="C66" i="2"/>
  <c r="O65" i="2"/>
  <c r="E65" i="2"/>
  <c r="O64" i="2"/>
  <c r="E64" i="2"/>
  <c r="O63" i="2"/>
  <c r="D63" i="2"/>
  <c r="C63" i="2"/>
  <c r="O62" i="2"/>
  <c r="E62" i="2"/>
  <c r="O61" i="2"/>
  <c r="E61" i="2"/>
  <c r="O60" i="2"/>
  <c r="E60" i="2"/>
  <c r="O59" i="2"/>
  <c r="D59" i="2"/>
  <c r="C59" i="2"/>
  <c r="O58" i="2"/>
  <c r="E58" i="2"/>
  <c r="O57" i="2"/>
  <c r="E57" i="2"/>
  <c r="O56" i="2"/>
  <c r="E56" i="2"/>
  <c r="O55" i="2"/>
  <c r="E55" i="2"/>
  <c r="O54" i="2"/>
  <c r="E54" i="2"/>
  <c r="O53" i="2"/>
  <c r="E53" i="2"/>
  <c r="O52" i="2"/>
  <c r="E52" i="2"/>
  <c r="O51" i="2"/>
  <c r="E51" i="2"/>
  <c r="O50" i="2"/>
  <c r="E50" i="2"/>
  <c r="O49" i="2"/>
  <c r="E49" i="2"/>
  <c r="O48" i="2"/>
  <c r="E48" i="2"/>
  <c r="O47" i="2"/>
  <c r="E47" i="2"/>
  <c r="O46" i="2"/>
  <c r="E46" i="2"/>
  <c r="O45" i="2"/>
  <c r="E45" i="2"/>
  <c r="O44" i="2"/>
  <c r="E44" i="2"/>
  <c r="O43" i="2"/>
  <c r="E43" i="2"/>
  <c r="O42" i="2"/>
  <c r="D42" i="2"/>
  <c r="C42" i="2"/>
  <c r="E42" i="2" s="1"/>
  <c r="O41" i="2"/>
  <c r="E41" i="2"/>
  <c r="O40" i="2"/>
  <c r="E40" i="2"/>
  <c r="O39" i="2"/>
  <c r="E39" i="2"/>
  <c r="O38" i="2"/>
  <c r="E38" i="2"/>
  <c r="O37" i="2"/>
  <c r="E37" i="2"/>
  <c r="O36" i="2"/>
  <c r="D36" i="2"/>
  <c r="C36" i="2"/>
  <c r="O34" i="2"/>
  <c r="O33" i="2"/>
  <c r="E33" i="2"/>
  <c r="O32" i="2"/>
  <c r="E32" i="2"/>
  <c r="O31" i="2"/>
  <c r="E31" i="2"/>
  <c r="O30" i="2"/>
  <c r="E30" i="2"/>
  <c r="O29" i="2"/>
  <c r="D29" i="2"/>
  <c r="C29" i="2"/>
  <c r="O28" i="2"/>
  <c r="E28" i="2"/>
  <c r="O27" i="2"/>
  <c r="E27" i="2"/>
  <c r="E26" i="2"/>
  <c r="O25" i="2"/>
  <c r="E25" i="2"/>
  <c r="O24" i="2"/>
  <c r="E24" i="2"/>
  <c r="O23" i="2"/>
  <c r="E23" i="2"/>
  <c r="O22" i="2"/>
  <c r="E22" i="2"/>
  <c r="O21" i="2"/>
  <c r="D21" i="2"/>
  <c r="C21" i="2"/>
  <c r="O20" i="2"/>
  <c r="E20" i="2"/>
  <c r="O19" i="2"/>
  <c r="E19" i="2"/>
  <c r="O18" i="2"/>
  <c r="E18" i="2"/>
  <c r="O17" i="2"/>
  <c r="E17" i="2"/>
  <c r="O16" i="2"/>
  <c r="E16" i="2"/>
  <c r="O15" i="2"/>
  <c r="E15" i="2"/>
  <c r="O14" i="2"/>
  <c r="E14" i="2"/>
  <c r="O13" i="2"/>
  <c r="E13" i="2"/>
  <c r="O12" i="2"/>
  <c r="E12" i="2"/>
  <c r="O11" i="2"/>
  <c r="E11" i="2"/>
  <c r="O10" i="2"/>
  <c r="E10" i="2"/>
  <c r="O9" i="2"/>
  <c r="E9" i="2"/>
  <c r="O8" i="2"/>
  <c r="E8" i="2"/>
  <c r="O7" i="2"/>
  <c r="E7" i="2"/>
  <c r="O6" i="2"/>
  <c r="E6" i="2"/>
  <c r="O5" i="2"/>
  <c r="D5" i="2"/>
  <c r="C5" i="2"/>
  <c r="K2" i="2"/>
  <c r="R2" i="2" s="1"/>
  <c r="Y2" i="2" s="1"/>
  <c r="AF2" i="2" s="1"/>
  <c r="AM2" i="2" s="1"/>
  <c r="AT2" i="2" s="1"/>
  <c r="BA2" i="2" s="1"/>
  <c r="BH2" i="2" s="1"/>
  <c r="BO2" i="2" s="1"/>
  <c r="BV2" i="2" s="1"/>
  <c r="CC2" i="2" s="1"/>
  <c r="CJ2" i="2" s="1"/>
  <c r="CQ2" i="2" s="1"/>
  <c r="CX2" i="2" s="1"/>
  <c r="DE2" i="2" s="1"/>
  <c r="DL2" i="2" s="1"/>
  <c r="DS2" i="2" s="1"/>
  <c r="J2" i="2"/>
  <c r="Q2" i="2" s="1"/>
  <c r="X2" i="2" s="1"/>
  <c r="AE2" i="2" s="1"/>
  <c r="AL2" i="2" s="1"/>
  <c r="AS2" i="2" s="1"/>
  <c r="AZ2" i="2" s="1"/>
  <c r="BG2" i="2" s="1"/>
  <c r="BN2" i="2" s="1"/>
  <c r="BU2" i="2" s="1"/>
  <c r="CB2" i="2" s="1"/>
  <c r="CI2" i="2" s="1"/>
  <c r="CP2" i="2" s="1"/>
  <c r="CW2" i="2" s="1"/>
  <c r="DD2" i="2" s="1"/>
  <c r="DK2" i="2" s="1"/>
  <c r="DR2" i="2" s="1"/>
  <c r="I2" i="2"/>
  <c r="P2" i="2" s="1"/>
  <c r="W2" i="2" s="1"/>
  <c r="AD2" i="2" s="1"/>
  <c r="AK2" i="2" s="1"/>
  <c r="AR2" i="2" s="1"/>
  <c r="AY2" i="2" s="1"/>
  <c r="BF2" i="2" s="1"/>
  <c r="BM2" i="2" s="1"/>
  <c r="BT2" i="2" s="1"/>
  <c r="CA2" i="2" s="1"/>
  <c r="CH2" i="2" s="1"/>
  <c r="CO2" i="2" s="1"/>
  <c r="CV2" i="2" s="1"/>
  <c r="DC2" i="2" s="1"/>
  <c r="DJ2" i="2" s="1"/>
  <c r="DQ2" i="2" s="1"/>
  <c r="DQ1" i="2"/>
  <c r="DT338" i="2" s="1"/>
  <c r="DP1" i="2"/>
  <c r="DJ1" i="2"/>
  <c r="DN391" i="2" s="1"/>
  <c r="DI1" i="2"/>
  <c r="DE1" i="2"/>
  <c r="DC1" i="2"/>
  <c r="DG399" i="2" s="1"/>
  <c r="DB1" i="2"/>
  <c r="CX1" i="2"/>
  <c r="CV1" i="2"/>
  <c r="CU1" i="2"/>
  <c r="CQ1" i="2"/>
  <c r="CO1" i="2"/>
  <c r="CS445" i="2" s="1"/>
  <c r="CN1" i="2"/>
  <c r="CJ1" i="2"/>
  <c r="CH1" i="2"/>
  <c r="CG1" i="2"/>
  <c r="CC1" i="2"/>
  <c r="CA1" i="2"/>
  <c r="CE371" i="2" s="1"/>
  <c r="BZ1" i="2"/>
  <c r="BV1" i="2"/>
  <c r="BT1" i="2"/>
  <c r="BW438" i="2" s="1"/>
  <c r="BS1" i="2"/>
  <c r="BO1" i="2"/>
  <c r="BM1" i="2"/>
  <c r="BL1" i="2"/>
  <c r="BH1" i="2"/>
  <c r="BF1" i="2"/>
  <c r="BI42" i="2" s="1"/>
  <c r="BE1" i="2"/>
  <c r="BA1" i="2"/>
  <c r="AY1" i="2"/>
  <c r="AX1" i="2"/>
  <c r="AT1" i="2"/>
  <c r="AR1" i="2"/>
  <c r="AU184" i="2" s="1"/>
  <c r="AQ1" i="2"/>
  <c r="AM1" i="2"/>
  <c r="AK1" i="2"/>
  <c r="AN290" i="2" s="1"/>
  <c r="AJ1" i="2"/>
  <c r="AF1" i="2"/>
  <c r="AD1" i="2"/>
  <c r="AG338" i="2" s="1"/>
  <c r="AC1" i="2"/>
  <c r="Y1" i="2"/>
  <c r="W1" i="2"/>
  <c r="AA207" i="2" s="1"/>
  <c r="V1" i="2"/>
  <c r="R1" i="2"/>
  <c r="P1" i="2"/>
  <c r="O1" i="2"/>
  <c r="K1" i="2"/>
  <c r="I215" i="2" s="1"/>
  <c r="I1" i="2"/>
  <c r="H1" i="2"/>
  <c r="O392" i="7"/>
  <c r="O391" i="7"/>
  <c r="D391" i="7"/>
  <c r="C391" i="7"/>
  <c r="O390" i="7"/>
  <c r="E390" i="7"/>
  <c r="O389" i="7"/>
  <c r="E389" i="7"/>
  <c r="O388" i="7"/>
  <c r="E388" i="7"/>
  <c r="O386" i="7"/>
  <c r="O385" i="7"/>
  <c r="E385" i="7"/>
  <c r="O384" i="7"/>
  <c r="D384" i="7"/>
  <c r="C384" i="7"/>
  <c r="E384" i="7" s="1"/>
  <c r="O383" i="7"/>
  <c r="E383" i="7"/>
  <c r="O382" i="7"/>
  <c r="E382" i="7"/>
  <c r="O381" i="7"/>
  <c r="E381" i="7"/>
  <c r="O380" i="7"/>
  <c r="E380" i="7"/>
  <c r="E379" i="7"/>
  <c r="O378" i="7"/>
  <c r="E378" i="7"/>
  <c r="O377" i="7"/>
  <c r="E377" i="7"/>
  <c r="O376" i="7"/>
  <c r="E376" i="7"/>
  <c r="O375" i="7"/>
  <c r="E375" i="7"/>
  <c r="O374" i="7"/>
  <c r="E374" i="7"/>
  <c r="O373" i="7"/>
  <c r="E373" i="7"/>
  <c r="O372" i="7"/>
  <c r="E372" i="7"/>
  <c r="O371" i="7"/>
  <c r="E371" i="7"/>
  <c r="O370" i="7"/>
  <c r="E370" i="7"/>
  <c r="O369" i="7"/>
  <c r="E369" i="7"/>
  <c r="O368" i="7"/>
  <c r="E368" i="7"/>
  <c r="O367" i="7"/>
  <c r="E367" i="7"/>
  <c r="O366" i="7"/>
  <c r="E366" i="7"/>
  <c r="O365" i="7"/>
  <c r="D365" i="7"/>
  <c r="C365" i="7"/>
  <c r="O364" i="7"/>
  <c r="E364" i="7"/>
  <c r="O363" i="7"/>
  <c r="E363" i="7"/>
  <c r="O362" i="7"/>
  <c r="E362" i="7"/>
  <c r="O361" i="7"/>
  <c r="E361" i="7"/>
  <c r="O360" i="7"/>
  <c r="E360" i="7"/>
  <c r="O359" i="7"/>
  <c r="E359" i="7"/>
  <c r="O358" i="7"/>
  <c r="E358" i="7"/>
  <c r="O357" i="7"/>
  <c r="D357" i="7"/>
  <c r="C357" i="7"/>
  <c r="O356" i="7"/>
  <c r="E356" i="7"/>
  <c r="O355" i="7"/>
  <c r="E355" i="7"/>
  <c r="O354" i="7"/>
  <c r="D354" i="7"/>
  <c r="C354" i="7"/>
  <c r="O353" i="7"/>
  <c r="E353" i="7"/>
  <c r="O352" i="7"/>
  <c r="E352" i="7"/>
  <c r="E351" i="7"/>
  <c r="O350" i="7"/>
  <c r="D350" i="7"/>
  <c r="C350" i="7"/>
  <c r="O348" i="7"/>
  <c r="O347" i="7"/>
  <c r="E347" i="7"/>
  <c r="O346" i="7"/>
  <c r="E346" i="7"/>
  <c r="O345" i="7"/>
  <c r="E345" i="7"/>
  <c r="O344" i="7"/>
  <c r="D344" i="7"/>
  <c r="C344" i="7"/>
  <c r="O343" i="7"/>
  <c r="E343" i="7"/>
  <c r="O342" i="7"/>
  <c r="D342" i="7"/>
  <c r="C342" i="7"/>
  <c r="O341" i="7"/>
  <c r="E341" i="7"/>
  <c r="O340" i="7"/>
  <c r="E340" i="7"/>
  <c r="O339" i="7"/>
  <c r="E339" i="7"/>
  <c r="O338" i="7"/>
  <c r="E338" i="7"/>
  <c r="O337" i="7"/>
  <c r="E337" i="7"/>
  <c r="O336" i="7"/>
  <c r="D336" i="7"/>
  <c r="C336" i="7"/>
  <c r="O335" i="7"/>
  <c r="E335" i="7"/>
  <c r="O334" i="7"/>
  <c r="E334" i="7"/>
  <c r="O333" i="7"/>
  <c r="E333" i="7"/>
  <c r="O332" i="7"/>
  <c r="E332" i="7"/>
  <c r="O331" i="7"/>
  <c r="E331" i="7"/>
  <c r="O330" i="7"/>
  <c r="D330" i="7"/>
  <c r="C330" i="7"/>
  <c r="O327" i="7"/>
  <c r="O326" i="7"/>
  <c r="D326" i="7"/>
  <c r="C326" i="7"/>
  <c r="O325" i="7"/>
  <c r="E325" i="7"/>
  <c r="O324" i="7"/>
  <c r="E324" i="7"/>
  <c r="O323" i="7"/>
  <c r="E323" i="7"/>
  <c r="O321" i="7"/>
  <c r="O320" i="7"/>
  <c r="E320" i="7"/>
  <c r="O319" i="7"/>
  <c r="D319" i="7"/>
  <c r="C319" i="7"/>
  <c r="O318" i="7"/>
  <c r="E318" i="7"/>
  <c r="O317" i="7"/>
  <c r="E317" i="7"/>
  <c r="O316" i="7"/>
  <c r="E316" i="7"/>
  <c r="O315" i="7"/>
  <c r="E315" i="7"/>
  <c r="E314" i="7"/>
  <c r="O313" i="7"/>
  <c r="E313" i="7"/>
  <c r="O312" i="7"/>
  <c r="E312" i="7"/>
  <c r="O311" i="7"/>
  <c r="E311" i="7"/>
  <c r="O310" i="7"/>
  <c r="E310" i="7"/>
  <c r="O309" i="7"/>
  <c r="E309" i="7"/>
  <c r="O308" i="7"/>
  <c r="E308" i="7"/>
  <c r="O307" i="7"/>
  <c r="E307" i="7"/>
  <c r="O306" i="7"/>
  <c r="E306" i="7"/>
  <c r="O305" i="7"/>
  <c r="E305" i="7"/>
  <c r="O304" i="7"/>
  <c r="E304" i="7"/>
  <c r="O303" i="7"/>
  <c r="E303" i="7"/>
  <c r="O302" i="7"/>
  <c r="E302" i="7"/>
  <c r="O301" i="7"/>
  <c r="E301" i="7"/>
  <c r="O300" i="7"/>
  <c r="D300" i="7"/>
  <c r="C300" i="7"/>
  <c r="O299" i="7"/>
  <c r="E299" i="7"/>
  <c r="O298" i="7"/>
  <c r="E298" i="7"/>
  <c r="O297" i="7"/>
  <c r="E297" i="7"/>
  <c r="O296" i="7"/>
  <c r="E296" i="7"/>
  <c r="O295" i="7"/>
  <c r="E295" i="7"/>
  <c r="O294" i="7"/>
  <c r="E294" i="7"/>
  <c r="O293" i="7"/>
  <c r="E293" i="7"/>
  <c r="O292" i="7"/>
  <c r="D292" i="7"/>
  <c r="C292" i="7"/>
  <c r="O291" i="7"/>
  <c r="E291" i="7"/>
  <c r="O290" i="7"/>
  <c r="E290" i="7"/>
  <c r="O289" i="7"/>
  <c r="D289" i="7"/>
  <c r="C289" i="7"/>
  <c r="E289" i="7" s="1"/>
  <c r="O288" i="7"/>
  <c r="E288" i="7"/>
  <c r="O287" i="7"/>
  <c r="E287" i="7"/>
  <c r="E286" i="7"/>
  <c r="O285" i="7"/>
  <c r="D285" i="7"/>
  <c r="C285" i="7"/>
  <c r="E285" i="7" s="1"/>
  <c r="O283" i="7"/>
  <c r="O282" i="7"/>
  <c r="E282" i="7"/>
  <c r="O281" i="7"/>
  <c r="E281" i="7"/>
  <c r="O280" i="7"/>
  <c r="E280" i="7"/>
  <c r="O279" i="7"/>
  <c r="D279" i="7"/>
  <c r="C279" i="7"/>
  <c r="O278" i="7"/>
  <c r="E278" i="7"/>
  <c r="O277" i="7"/>
  <c r="D277" i="7"/>
  <c r="C277" i="7"/>
  <c r="O276" i="7"/>
  <c r="E276" i="7"/>
  <c r="O275" i="7"/>
  <c r="E275" i="7"/>
  <c r="O274" i="7"/>
  <c r="E274" i="7"/>
  <c r="O273" i="7"/>
  <c r="E273" i="7"/>
  <c r="O272" i="7"/>
  <c r="E272" i="7"/>
  <c r="O271" i="7"/>
  <c r="D271" i="7"/>
  <c r="C271" i="7"/>
  <c r="O270" i="7"/>
  <c r="E270" i="7"/>
  <c r="O269" i="7"/>
  <c r="E269" i="7"/>
  <c r="O268" i="7"/>
  <c r="E268" i="7"/>
  <c r="O267" i="7"/>
  <c r="E267" i="7"/>
  <c r="O266" i="7"/>
  <c r="E266" i="7"/>
  <c r="O265" i="7"/>
  <c r="D265" i="7"/>
  <c r="C265" i="7"/>
  <c r="O262" i="7"/>
  <c r="O261" i="7"/>
  <c r="D261" i="7"/>
  <c r="C261" i="7"/>
  <c r="O260" i="7"/>
  <c r="E260" i="7"/>
  <c r="O259" i="7"/>
  <c r="E259" i="7"/>
  <c r="O258" i="7"/>
  <c r="E258" i="7"/>
  <c r="O256" i="7"/>
  <c r="O255" i="7"/>
  <c r="E255" i="7"/>
  <c r="O254" i="7"/>
  <c r="D254" i="7"/>
  <c r="C254" i="7"/>
  <c r="O253" i="7"/>
  <c r="E253" i="7"/>
  <c r="O252" i="7"/>
  <c r="E252" i="7"/>
  <c r="O251" i="7"/>
  <c r="E251" i="7"/>
  <c r="O250" i="7"/>
  <c r="E250" i="7"/>
  <c r="E249" i="7"/>
  <c r="O248" i="7"/>
  <c r="E248" i="7"/>
  <c r="O247" i="7"/>
  <c r="E247" i="7"/>
  <c r="O246" i="7"/>
  <c r="E246" i="7"/>
  <c r="O245" i="7"/>
  <c r="E245" i="7"/>
  <c r="O244" i="7"/>
  <c r="E244" i="7"/>
  <c r="O243" i="7"/>
  <c r="E243" i="7"/>
  <c r="O242" i="7"/>
  <c r="E242" i="7"/>
  <c r="O241" i="7"/>
  <c r="E241" i="7"/>
  <c r="O240" i="7"/>
  <c r="E240" i="7"/>
  <c r="O239" i="7"/>
  <c r="E239" i="7"/>
  <c r="O238" i="7"/>
  <c r="E238" i="7"/>
  <c r="O237" i="7"/>
  <c r="E237" i="7"/>
  <c r="O236" i="7"/>
  <c r="E236" i="7"/>
  <c r="O235" i="7"/>
  <c r="D235" i="7"/>
  <c r="C235" i="7"/>
  <c r="O234" i="7"/>
  <c r="E234" i="7"/>
  <c r="O233" i="7"/>
  <c r="E233" i="7"/>
  <c r="O232" i="7"/>
  <c r="E232" i="7"/>
  <c r="O231" i="7"/>
  <c r="E231" i="7"/>
  <c r="O230" i="7"/>
  <c r="E230" i="7"/>
  <c r="O229" i="7"/>
  <c r="E229" i="7"/>
  <c r="O228" i="7"/>
  <c r="E228" i="7"/>
  <c r="O227" i="7"/>
  <c r="D227" i="7"/>
  <c r="C227" i="7"/>
  <c r="O226" i="7"/>
  <c r="E226" i="7"/>
  <c r="O225" i="7"/>
  <c r="E225" i="7"/>
  <c r="O224" i="7"/>
  <c r="D224" i="7"/>
  <c r="C224" i="7"/>
  <c r="O223" i="7"/>
  <c r="E223" i="7"/>
  <c r="O222" i="7"/>
  <c r="E222" i="7"/>
  <c r="E221" i="7"/>
  <c r="O220" i="7"/>
  <c r="D220" i="7"/>
  <c r="C220" i="7"/>
  <c r="O218" i="7"/>
  <c r="O217" i="7"/>
  <c r="E217" i="7"/>
  <c r="O216" i="7"/>
  <c r="E216" i="7"/>
  <c r="O215" i="7"/>
  <c r="E215" i="7"/>
  <c r="O214" i="7"/>
  <c r="D214" i="7"/>
  <c r="C214" i="7"/>
  <c r="O213" i="7"/>
  <c r="E213" i="7"/>
  <c r="O212" i="7"/>
  <c r="D212" i="7"/>
  <c r="C212" i="7"/>
  <c r="O211" i="7"/>
  <c r="E211" i="7"/>
  <c r="O210" i="7"/>
  <c r="E210" i="7"/>
  <c r="O209" i="7"/>
  <c r="E209" i="7"/>
  <c r="O208" i="7"/>
  <c r="E208" i="7"/>
  <c r="O207" i="7"/>
  <c r="E207" i="7"/>
  <c r="O206" i="7"/>
  <c r="D206" i="7"/>
  <c r="C206" i="7"/>
  <c r="E206" i="7" s="1"/>
  <c r="O205" i="7"/>
  <c r="E205" i="7"/>
  <c r="O204" i="7"/>
  <c r="E204" i="7"/>
  <c r="O203" i="7"/>
  <c r="E203" i="7"/>
  <c r="O202" i="7"/>
  <c r="E202" i="7"/>
  <c r="O201" i="7"/>
  <c r="E201" i="7"/>
  <c r="O200" i="7"/>
  <c r="D200" i="7"/>
  <c r="C200" i="7"/>
  <c r="E200" i="7" s="1"/>
  <c r="O197" i="7"/>
  <c r="O196" i="7"/>
  <c r="D196" i="7"/>
  <c r="C196" i="7"/>
  <c r="O195" i="7"/>
  <c r="E195" i="7"/>
  <c r="O194" i="7"/>
  <c r="E194" i="7"/>
  <c r="O193" i="7"/>
  <c r="E193" i="7"/>
  <c r="O191" i="7"/>
  <c r="O190" i="7"/>
  <c r="E190" i="7"/>
  <c r="O189" i="7"/>
  <c r="D189" i="7"/>
  <c r="C189" i="7"/>
  <c r="E189" i="7" s="1"/>
  <c r="O188" i="7"/>
  <c r="E188" i="7"/>
  <c r="O187" i="7"/>
  <c r="E187" i="7"/>
  <c r="O186" i="7"/>
  <c r="E186" i="7"/>
  <c r="O185" i="7"/>
  <c r="E185" i="7"/>
  <c r="E184" i="7"/>
  <c r="O183" i="7"/>
  <c r="E183" i="7"/>
  <c r="O182" i="7"/>
  <c r="E182" i="7"/>
  <c r="O181" i="7"/>
  <c r="E181" i="7"/>
  <c r="O180" i="7"/>
  <c r="E180" i="7"/>
  <c r="O179" i="7"/>
  <c r="E179" i="7"/>
  <c r="O178" i="7"/>
  <c r="E178" i="7"/>
  <c r="O177" i="7"/>
  <c r="E177" i="7"/>
  <c r="O176" i="7"/>
  <c r="E176" i="7"/>
  <c r="O175" i="7"/>
  <c r="E175" i="7"/>
  <c r="O174" i="7"/>
  <c r="E174" i="7"/>
  <c r="O173" i="7"/>
  <c r="E173" i="7"/>
  <c r="O172" i="7"/>
  <c r="E172" i="7"/>
  <c r="O171" i="7"/>
  <c r="E171" i="7"/>
  <c r="O170" i="7"/>
  <c r="D170" i="7"/>
  <c r="C170" i="7"/>
  <c r="O169" i="7"/>
  <c r="E169" i="7"/>
  <c r="O168" i="7"/>
  <c r="E168" i="7"/>
  <c r="O167" i="7"/>
  <c r="E167" i="7"/>
  <c r="O166" i="7"/>
  <c r="E166" i="7"/>
  <c r="O165" i="7"/>
  <c r="E165" i="7"/>
  <c r="O164" i="7"/>
  <c r="E164" i="7"/>
  <c r="O163" i="7"/>
  <c r="E163" i="7"/>
  <c r="O162" i="7"/>
  <c r="D162" i="7"/>
  <c r="C162" i="7"/>
  <c r="O161" i="7"/>
  <c r="E161" i="7"/>
  <c r="O160" i="7"/>
  <c r="E160" i="7"/>
  <c r="O159" i="7"/>
  <c r="D159" i="7"/>
  <c r="C159" i="7"/>
  <c r="O158" i="7"/>
  <c r="E158" i="7"/>
  <c r="O157" i="7"/>
  <c r="E157" i="7"/>
  <c r="E156" i="7"/>
  <c r="O155" i="7"/>
  <c r="D155" i="7"/>
  <c r="C155" i="7"/>
  <c r="O153" i="7"/>
  <c r="O152" i="7"/>
  <c r="E152" i="7"/>
  <c r="O151" i="7"/>
  <c r="E151" i="7"/>
  <c r="O150" i="7"/>
  <c r="E150" i="7"/>
  <c r="O149" i="7"/>
  <c r="D149" i="7"/>
  <c r="C149" i="7"/>
  <c r="E149" i="7" s="1"/>
  <c r="O148" i="7"/>
  <c r="E148" i="7"/>
  <c r="O147" i="7"/>
  <c r="D147" i="7"/>
  <c r="C147" i="7"/>
  <c r="O146" i="7"/>
  <c r="E146" i="7"/>
  <c r="O145" i="7"/>
  <c r="E145" i="7"/>
  <c r="O144" i="7"/>
  <c r="E144" i="7"/>
  <c r="O143" i="7"/>
  <c r="E143" i="7"/>
  <c r="O142" i="7"/>
  <c r="E142" i="7"/>
  <c r="O141" i="7"/>
  <c r="D141" i="7"/>
  <c r="C141" i="7"/>
  <c r="O140" i="7"/>
  <c r="E140" i="7"/>
  <c r="O139" i="7"/>
  <c r="E139" i="7"/>
  <c r="O138" i="7"/>
  <c r="E138" i="7"/>
  <c r="O137" i="7"/>
  <c r="E137" i="7"/>
  <c r="O136" i="7"/>
  <c r="E136" i="7"/>
  <c r="O135" i="7"/>
  <c r="D135" i="7"/>
  <c r="C135" i="7"/>
  <c r="O132" i="7"/>
  <c r="O131" i="7"/>
  <c r="D131" i="7"/>
  <c r="C131" i="7"/>
  <c r="O130" i="7"/>
  <c r="E130" i="7"/>
  <c r="O129" i="7"/>
  <c r="E129" i="7"/>
  <c r="O128" i="7"/>
  <c r="E128" i="7"/>
  <c r="O126" i="7"/>
  <c r="O125" i="7"/>
  <c r="E125" i="7"/>
  <c r="O124" i="7"/>
  <c r="D124" i="7"/>
  <c r="C124" i="7"/>
  <c r="O123" i="7"/>
  <c r="E123" i="7"/>
  <c r="O122" i="7"/>
  <c r="E122" i="7"/>
  <c r="O121" i="7"/>
  <c r="E121" i="7"/>
  <c r="O120" i="7"/>
  <c r="E120" i="7"/>
  <c r="E119" i="7"/>
  <c r="O118" i="7"/>
  <c r="E118" i="7"/>
  <c r="O117" i="7"/>
  <c r="E117" i="7"/>
  <c r="O116" i="7"/>
  <c r="E116" i="7"/>
  <c r="O115" i="7"/>
  <c r="E115" i="7"/>
  <c r="O114" i="7"/>
  <c r="E114" i="7"/>
  <c r="O113" i="7"/>
  <c r="E113" i="7"/>
  <c r="O112" i="7"/>
  <c r="E112" i="7"/>
  <c r="O111" i="7"/>
  <c r="E111" i="7"/>
  <c r="O110" i="7"/>
  <c r="E110" i="7"/>
  <c r="O109" i="7"/>
  <c r="E109" i="7"/>
  <c r="O108" i="7"/>
  <c r="E108" i="7"/>
  <c r="O107" i="7"/>
  <c r="E107" i="7"/>
  <c r="O106" i="7"/>
  <c r="E106" i="7"/>
  <c r="O105" i="7"/>
  <c r="D105" i="7"/>
  <c r="C105" i="7"/>
  <c r="O104" i="7"/>
  <c r="E104" i="7"/>
  <c r="O103" i="7"/>
  <c r="E103" i="7"/>
  <c r="O102" i="7"/>
  <c r="E102" i="7"/>
  <c r="O101" i="7"/>
  <c r="E101" i="7"/>
  <c r="O100" i="7"/>
  <c r="E100" i="7"/>
  <c r="O99" i="7"/>
  <c r="E99" i="7"/>
  <c r="O98" i="7"/>
  <c r="E98" i="7"/>
  <c r="O97" i="7"/>
  <c r="D97" i="7"/>
  <c r="C97" i="7"/>
  <c r="O96" i="7"/>
  <c r="E96" i="7"/>
  <c r="O95" i="7"/>
  <c r="E95" i="7"/>
  <c r="O94" i="7"/>
  <c r="D94" i="7"/>
  <c r="C94" i="7"/>
  <c r="O93" i="7"/>
  <c r="E93" i="7"/>
  <c r="O92" i="7"/>
  <c r="E92" i="7"/>
  <c r="E91" i="7"/>
  <c r="O90" i="7"/>
  <c r="D90" i="7"/>
  <c r="C90" i="7"/>
  <c r="O88" i="7"/>
  <c r="O87" i="7"/>
  <c r="E87" i="7"/>
  <c r="O86" i="7"/>
  <c r="E86" i="7"/>
  <c r="O85" i="7"/>
  <c r="E85" i="7"/>
  <c r="O84" i="7"/>
  <c r="D84" i="7"/>
  <c r="C84" i="7"/>
  <c r="O83" i="7"/>
  <c r="E83" i="7"/>
  <c r="O82" i="7"/>
  <c r="D82" i="7"/>
  <c r="C82" i="7"/>
  <c r="O81" i="7"/>
  <c r="E81" i="7"/>
  <c r="O80" i="7"/>
  <c r="E80" i="7"/>
  <c r="O79" i="7"/>
  <c r="E79" i="7"/>
  <c r="O78" i="7"/>
  <c r="E78" i="7"/>
  <c r="O77" i="7"/>
  <c r="E77" i="7"/>
  <c r="O76" i="7"/>
  <c r="D76" i="7"/>
  <c r="C76" i="7"/>
  <c r="O75" i="7"/>
  <c r="E75" i="7"/>
  <c r="O74" i="7"/>
  <c r="E74" i="7"/>
  <c r="O73" i="7"/>
  <c r="E73" i="7"/>
  <c r="O72" i="7"/>
  <c r="E72" i="7"/>
  <c r="O71" i="7"/>
  <c r="E71" i="7"/>
  <c r="O70" i="7"/>
  <c r="D70" i="7"/>
  <c r="C70" i="7"/>
  <c r="O67" i="7"/>
  <c r="O66" i="7"/>
  <c r="D66" i="7"/>
  <c r="C66" i="7"/>
  <c r="O65" i="7"/>
  <c r="E65" i="7"/>
  <c r="O64" i="7"/>
  <c r="E64" i="7"/>
  <c r="O63" i="7"/>
  <c r="E63" i="7"/>
  <c r="O61" i="7"/>
  <c r="O60" i="7"/>
  <c r="E60" i="7"/>
  <c r="O59" i="7"/>
  <c r="D59" i="7"/>
  <c r="C59" i="7"/>
  <c r="O58" i="7"/>
  <c r="E58" i="7"/>
  <c r="O57" i="7"/>
  <c r="E57" i="7"/>
  <c r="O56" i="7"/>
  <c r="E56" i="7"/>
  <c r="O55" i="7"/>
  <c r="E55" i="7"/>
  <c r="E54" i="7"/>
  <c r="O53" i="7"/>
  <c r="E53" i="7"/>
  <c r="O52" i="7"/>
  <c r="E52" i="7"/>
  <c r="O51" i="7"/>
  <c r="E51" i="7"/>
  <c r="O50" i="7"/>
  <c r="E50" i="7"/>
  <c r="O49" i="7"/>
  <c r="E49" i="7"/>
  <c r="O48" i="7"/>
  <c r="E48" i="7"/>
  <c r="O47" i="7"/>
  <c r="E47" i="7"/>
  <c r="O46" i="7"/>
  <c r="E46" i="7"/>
  <c r="O45" i="7"/>
  <c r="E45" i="7"/>
  <c r="O44" i="7"/>
  <c r="E44" i="7"/>
  <c r="O43" i="7"/>
  <c r="E43" i="7"/>
  <c r="O42" i="7"/>
  <c r="E42" i="7"/>
  <c r="O41" i="7"/>
  <c r="E41" i="7"/>
  <c r="O40" i="7"/>
  <c r="D40" i="7"/>
  <c r="C40" i="7"/>
  <c r="O39" i="7"/>
  <c r="E39" i="7"/>
  <c r="O38" i="7"/>
  <c r="E38" i="7"/>
  <c r="O37" i="7"/>
  <c r="E37" i="7"/>
  <c r="O36" i="7"/>
  <c r="E36" i="7"/>
  <c r="O35" i="7"/>
  <c r="E35" i="7"/>
  <c r="O34" i="7"/>
  <c r="E34" i="7"/>
  <c r="O33" i="7"/>
  <c r="E33" i="7"/>
  <c r="O32" i="7"/>
  <c r="D32" i="7"/>
  <c r="C32" i="7"/>
  <c r="O31" i="7"/>
  <c r="E31" i="7"/>
  <c r="O30" i="7"/>
  <c r="E30" i="7"/>
  <c r="O29" i="7"/>
  <c r="D29" i="7"/>
  <c r="C29" i="7"/>
  <c r="O28" i="7"/>
  <c r="E28" i="7"/>
  <c r="O27" i="7"/>
  <c r="E27" i="7"/>
  <c r="E26" i="7"/>
  <c r="O25" i="7"/>
  <c r="D25" i="7"/>
  <c r="C25" i="7"/>
  <c r="O23" i="7"/>
  <c r="O22" i="7"/>
  <c r="E22" i="7"/>
  <c r="O21" i="7"/>
  <c r="E21" i="7"/>
  <c r="O20" i="7"/>
  <c r="E20" i="7"/>
  <c r="O19" i="7"/>
  <c r="D19" i="7"/>
  <c r="C19" i="7"/>
  <c r="O18" i="7"/>
  <c r="E18" i="7"/>
  <c r="O17" i="7"/>
  <c r="D17" i="7"/>
  <c r="C17" i="7"/>
  <c r="O16" i="7"/>
  <c r="E16" i="7"/>
  <c r="O15" i="7"/>
  <c r="E15" i="7"/>
  <c r="O14" i="7"/>
  <c r="E14" i="7"/>
  <c r="O13" i="7"/>
  <c r="E13" i="7"/>
  <c r="O12" i="7"/>
  <c r="E12" i="7"/>
  <c r="O11" i="7"/>
  <c r="D11" i="7"/>
  <c r="C11" i="7"/>
  <c r="E11" i="7" s="1"/>
  <c r="O10" i="7"/>
  <c r="E10" i="7"/>
  <c r="O9" i="7"/>
  <c r="E9" i="7"/>
  <c r="O8" i="7"/>
  <c r="E8" i="7"/>
  <c r="O7" i="7"/>
  <c r="E7" i="7"/>
  <c r="O6" i="7"/>
  <c r="E6" i="7"/>
  <c r="O5" i="7"/>
  <c r="D5" i="7"/>
  <c r="C5" i="7"/>
  <c r="K2" i="7"/>
  <c r="R2" i="7" s="1"/>
  <c r="J2" i="7"/>
  <c r="Q2" i="7" s="1"/>
  <c r="X2" i="7" s="1"/>
  <c r="AE2" i="7" s="1"/>
  <c r="AL2" i="7" s="1"/>
  <c r="AS2" i="7" s="1"/>
  <c r="AZ2" i="7" s="1"/>
  <c r="BG2" i="7" s="1"/>
  <c r="BN2" i="7" s="1"/>
  <c r="BU2" i="7" s="1"/>
  <c r="CB2" i="7" s="1"/>
  <c r="CI2" i="7" s="1"/>
  <c r="CP2" i="7" s="1"/>
  <c r="CW2" i="7" s="1"/>
  <c r="DD2" i="7" s="1"/>
  <c r="DK2" i="7" s="1"/>
  <c r="DR2" i="7" s="1"/>
  <c r="I2" i="7"/>
  <c r="P2" i="7" s="1"/>
  <c r="W2" i="7" s="1"/>
  <c r="AD2" i="7" s="1"/>
  <c r="AK2" i="7" s="1"/>
  <c r="AR2" i="7" s="1"/>
  <c r="AY2" i="7" s="1"/>
  <c r="BF2" i="7" s="1"/>
  <c r="BM2" i="7" s="1"/>
  <c r="BT2" i="7" s="1"/>
  <c r="CA2" i="7" s="1"/>
  <c r="CH2" i="7" s="1"/>
  <c r="CO2" i="7" s="1"/>
  <c r="CV2" i="7" s="1"/>
  <c r="DC2" i="7" s="1"/>
  <c r="DJ2" i="7" s="1"/>
  <c r="DQ2" i="7" s="1"/>
  <c r="DQ1" i="7"/>
  <c r="DU384" i="7" s="1"/>
  <c r="DP1" i="7"/>
  <c r="DJ1" i="7"/>
  <c r="DN300" i="7" s="1"/>
  <c r="DI1" i="7"/>
  <c r="DE1" i="7"/>
  <c r="DC1" i="7"/>
  <c r="DF319" i="7" s="1"/>
  <c r="DB1" i="7"/>
  <c r="CX1" i="7"/>
  <c r="CV1" i="7"/>
  <c r="CZ357" i="7" s="1"/>
  <c r="CU1" i="7"/>
  <c r="CQ1" i="7"/>
  <c r="CO1" i="7"/>
  <c r="CR357" i="7" s="1"/>
  <c r="CN1" i="7"/>
  <c r="CJ1" i="7"/>
  <c r="CH1" i="7"/>
  <c r="CL357" i="7" s="1"/>
  <c r="CG1" i="7"/>
  <c r="CC1" i="7"/>
  <c r="CA1" i="7"/>
  <c r="CE350" i="7" s="1"/>
  <c r="BZ1" i="7"/>
  <c r="BV1" i="7"/>
  <c r="BT1" i="7"/>
  <c r="BX350" i="7" s="1"/>
  <c r="BS1" i="7"/>
  <c r="BO1" i="7"/>
  <c r="BM1" i="7"/>
  <c r="BQ285" i="7" s="1"/>
  <c r="BL1" i="7"/>
  <c r="BH1" i="7"/>
  <c r="BF1" i="7"/>
  <c r="BI300" i="7" s="1"/>
  <c r="BE1" i="7"/>
  <c r="BA1" i="7"/>
  <c r="AY1" i="7"/>
  <c r="BC336" i="7" s="1"/>
  <c r="AX1" i="7"/>
  <c r="AT1" i="7"/>
  <c r="AR1" i="7"/>
  <c r="AU224" i="7" s="1"/>
  <c r="AQ1" i="7"/>
  <c r="AM1" i="7"/>
  <c r="AK1" i="7"/>
  <c r="AO149" i="7" s="1"/>
  <c r="AJ1" i="7"/>
  <c r="AF1" i="7"/>
  <c r="AD1" i="7"/>
  <c r="AH155" i="7" s="1"/>
  <c r="AC1" i="7"/>
  <c r="Y1" i="7"/>
  <c r="W1" i="7"/>
  <c r="AA90" i="7" s="1"/>
  <c r="V1" i="7"/>
  <c r="R1" i="7"/>
  <c r="P1" i="7"/>
  <c r="O1" i="7"/>
  <c r="K1" i="7"/>
  <c r="I1" i="7"/>
  <c r="H1" i="7"/>
  <c r="O342" i="1"/>
  <c r="O341" i="1"/>
  <c r="O340" i="1"/>
  <c r="O339" i="1"/>
  <c r="O338" i="1"/>
  <c r="O337" i="1"/>
  <c r="D337" i="1"/>
  <c r="C337" i="1"/>
  <c r="O336" i="1"/>
  <c r="E336" i="1"/>
  <c r="O335" i="1"/>
  <c r="E335" i="1"/>
  <c r="O334" i="1"/>
  <c r="E334" i="1"/>
  <c r="O332" i="1"/>
  <c r="O331" i="1"/>
  <c r="E331" i="1"/>
  <c r="O330" i="1"/>
  <c r="D330" i="1"/>
  <c r="C330" i="1"/>
  <c r="O329" i="1"/>
  <c r="E329" i="1"/>
  <c r="O328" i="1"/>
  <c r="E328" i="1"/>
  <c r="O327" i="1"/>
  <c r="E327" i="1"/>
  <c r="O326" i="1"/>
  <c r="E326" i="1"/>
  <c r="O325" i="1"/>
  <c r="E325" i="1"/>
  <c r="O324" i="1"/>
  <c r="E324" i="1"/>
  <c r="O323" i="1"/>
  <c r="E323" i="1"/>
  <c r="O322" i="1"/>
  <c r="E322" i="1"/>
  <c r="O321" i="1"/>
  <c r="E321" i="1"/>
  <c r="O320" i="1"/>
  <c r="E320" i="1"/>
  <c r="O319" i="1"/>
  <c r="D319" i="1"/>
  <c r="C319" i="1"/>
  <c r="O318" i="1"/>
  <c r="E318" i="1"/>
  <c r="O317" i="1"/>
  <c r="E317" i="1"/>
  <c r="O316" i="1"/>
  <c r="E316" i="1"/>
  <c r="O315" i="1"/>
  <c r="E315" i="1"/>
  <c r="O314" i="1"/>
  <c r="E314" i="1"/>
  <c r="O313" i="1"/>
  <c r="D313" i="1"/>
  <c r="C313" i="1"/>
  <c r="O312" i="1"/>
  <c r="E312" i="1"/>
  <c r="O311" i="1"/>
  <c r="D311" i="1"/>
  <c r="C311" i="1"/>
  <c r="O310" i="1"/>
  <c r="E310" i="1"/>
  <c r="O309" i="1"/>
  <c r="E309" i="1"/>
  <c r="O308" i="1"/>
  <c r="E308" i="1"/>
  <c r="O307" i="1"/>
  <c r="D307" i="1"/>
  <c r="C307" i="1"/>
  <c r="O305" i="1"/>
  <c r="O304" i="1"/>
  <c r="E304" i="1"/>
  <c r="O303" i="1"/>
  <c r="E303" i="1"/>
  <c r="O302" i="1"/>
  <c r="E302" i="1"/>
  <c r="O301" i="1"/>
  <c r="E301" i="1"/>
  <c r="O300" i="1"/>
  <c r="D300" i="1"/>
  <c r="C300" i="1"/>
  <c r="O299" i="1"/>
  <c r="E299" i="1"/>
  <c r="O298" i="1"/>
  <c r="D298" i="1"/>
  <c r="C298" i="1"/>
  <c r="E298" i="1" s="1"/>
  <c r="O297" i="1"/>
  <c r="E297" i="1"/>
  <c r="O296" i="1"/>
  <c r="E296" i="1"/>
  <c r="O295" i="1"/>
  <c r="E295" i="1"/>
  <c r="O294" i="1"/>
  <c r="E294" i="1"/>
  <c r="O293" i="1"/>
  <c r="E293" i="1"/>
  <c r="O292" i="1"/>
  <c r="E292" i="1"/>
  <c r="O291" i="1"/>
  <c r="D291" i="1"/>
  <c r="C291" i="1"/>
  <c r="O290" i="1"/>
  <c r="E290" i="1"/>
  <c r="O289" i="1"/>
  <c r="E289" i="1"/>
  <c r="O288" i="1"/>
  <c r="E288" i="1"/>
  <c r="O287" i="1"/>
  <c r="E287" i="1"/>
  <c r="O286" i="1"/>
  <c r="E286" i="1"/>
  <c r="O285" i="1"/>
  <c r="D285" i="1"/>
  <c r="C285" i="1"/>
  <c r="O282" i="1"/>
  <c r="O281" i="1"/>
  <c r="D281" i="1"/>
  <c r="C281" i="1"/>
  <c r="O280" i="1"/>
  <c r="E280" i="1"/>
  <c r="O279" i="1"/>
  <c r="E279" i="1"/>
  <c r="O278" i="1"/>
  <c r="E278" i="1"/>
  <c r="O276" i="1"/>
  <c r="O275" i="1"/>
  <c r="E275" i="1"/>
  <c r="O274" i="1"/>
  <c r="D274" i="1"/>
  <c r="C274" i="1"/>
  <c r="O273" i="1"/>
  <c r="E273" i="1"/>
  <c r="O272" i="1"/>
  <c r="E272" i="1"/>
  <c r="O271" i="1"/>
  <c r="E271" i="1"/>
  <c r="O270" i="1"/>
  <c r="E270" i="1"/>
  <c r="O269" i="1"/>
  <c r="E269" i="1"/>
  <c r="O268" i="1"/>
  <c r="E268" i="1"/>
  <c r="O267" i="1"/>
  <c r="E267" i="1"/>
  <c r="O266" i="1"/>
  <c r="E266" i="1"/>
  <c r="O265" i="1"/>
  <c r="E265" i="1"/>
  <c r="O264" i="1"/>
  <c r="E264" i="1"/>
  <c r="O263" i="1"/>
  <c r="D263" i="1"/>
  <c r="C263" i="1"/>
  <c r="O262" i="1"/>
  <c r="E262" i="1"/>
  <c r="O261" i="1"/>
  <c r="E261" i="1"/>
  <c r="O260" i="1"/>
  <c r="E260" i="1"/>
  <c r="O259" i="1"/>
  <c r="E259" i="1"/>
  <c r="O258" i="1"/>
  <c r="E258" i="1"/>
  <c r="O257" i="1"/>
  <c r="D257" i="1"/>
  <c r="C257" i="1"/>
  <c r="E257" i="1" s="1"/>
  <c r="O256" i="1"/>
  <c r="E256" i="1"/>
  <c r="O255" i="1"/>
  <c r="D255" i="1"/>
  <c r="C255" i="1"/>
  <c r="O254" i="1"/>
  <c r="E254" i="1"/>
  <c r="O253" i="1"/>
  <c r="E253" i="1"/>
  <c r="O252" i="1"/>
  <c r="E252" i="1"/>
  <c r="O251" i="1"/>
  <c r="D251" i="1"/>
  <c r="C251" i="1"/>
  <c r="O249" i="1"/>
  <c r="O248" i="1"/>
  <c r="E248" i="1"/>
  <c r="O247" i="1"/>
  <c r="E247" i="1"/>
  <c r="O246" i="1"/>
  <c r="E246" i="1"/>
  <c r="O245" i="1"/>
  <c r="E245" i="1"/>
  <c r="O244" i="1"/>
  <c r="D244" i="1"/>
  <c r="C244" i="1"/>
  <c r="O243" i="1"/>
  <c r="E243" i="1"/>
  <c r="O242" i="1"/>
  <c r="D242" i="1"/>
  <c r="C242" i="1"/>
  <c r="O241" i="1"/>
  <c r="E241" i="1"/>
  <c r="O240" i="1"/>
  <c r="E240" i="1"/>
  <c r="O239" i="1"/>
  <c r="E239" i="1"/>
  <c r="O238" i="1"/>
  <c r="E238" i="1"/>
  <c r="O237" i="1"/>
  <c r="E237" i="1"/>
  <c r="O236" i="1"/>
  <c r="E236" i="1"/>
  <c r="O235" i="1"/>
  <c r="D235" i="1"/>
  <c r="C235" i="1"/>
  <c r="O234" i="1"/>
  <c r="E234" i="1"/>
  <c r="O233" i="1"/>
  <c r="E233" i="1"/>
  <c r="O232" i="1"/>
  <c r="E232" i="1"/>
  <c r="O231" i="1"/>
  <c r="E231" i="1"/>
  <c r="O230" i="1"/>
  <c r="E230" i="1"/>
  <c r="O229" i="1"/>
  <c r="D229" i="1"/>
  <c r="C229" i="1"/>
  <c r="O226" i="1"/>
  <c r="O225" i="1"/>
  <c r="D225" i="1"/>
  <c r="C225" i="1"/>
  <c r="O224" i="1"/>
  <c r="E224" i="1"/>
  <c r="O223" i="1"/>
  <c r="E223" i="1"/>
  <c r="O222" i="1"/>
  <c r="E222" i="1"/>
  <c r="O220" i="1"/>
  <c r="O219" i="1"/>
  <c r="E219" i="1"/>
  <c r="O218" i="1"/>
  <c r="D218" i="1"/>
  <c r="C218" i="1"/>
  <c r="O217" i="1"/>
  <c r="E217" i="1"/>
  <c r="O216" i="1"/>
  <c r="E216" i="1"/>
  <c r="O215" i="1"/>
  <c r="E215" i="1"/>
  <c r="O214" i="1"/>
  <c r="E214" i="1"/>
  <c r="O213" i="1"/>
  <c r="E213" i="1"/>
  <c r="O212" i="1"/>
  <c r="E212" i="1"/>
  <c r="O211" i="1"/>
  <c r="E211" i="1"/>
  <c r="O210" i="1"/>
  <c r="E210" i="1"/>
  <c r="O209" i="1"/>
  <c r="E209" i="1"/>
  <c r="O208" i="1"/>
  <c r="E208" i="1"/>
  <c r="O207" i="1"/>
  <c r="D207" i="1"/>
  <c r="C207" i="1"/>
  <c r="O206" i="1"/>
  <c r="E206" i="1"/>
  <c r="O205" i="1"/>
  <c r="E205" i="1"/>
  <c r="O204" i="1"/>
  <c r="E204" i="1"/>
  <c r="O203" i="1"/>
  <c r="E203" i="1"/>
  <c r="O202" i="1"/>
  <c r="E202" i="1"/>
  <c r="O201" i="1"/>
  <c r="D201" i="1"/>
  <c r="C201" i="1"/>
  <c r="O200" i="1"/>
  <c r="E200" i="1"/>
  <c r="O199" i="1"/>
  <c r="D199" i="1"/>
  <c r="C199" i="1"/>
  <c r="O198" i="1"/>
  <c r="E198" i="1"/>
  <c r="O197" i="1"/>
  <c r="E197" i="1"/>
  <c r="O196" i="1"/>
  <c r="E196" i="1"/>
  <c r="O195" i="1"/>
  <c r="D195" i="1"/>
  <c r="C195" i="1"/>
  <c r="O193" i="1"/>
  <c r="O192" i="1"/>
  <c r="E192" i="1"/>
  <c r="O191" i="1"/>
  <c r="E191" i="1"/>
  <c r="O190" i="1"/>
  <c r="E190" i="1"/>
  <c r="O189" i="1"/>
  <c r="E189" i="1"/>
  <c r="O188" i="1"/>
  <c r="D188" i="1"/>
  <c r="C188" i="1"/>
  <c r="O187" i="1"/>
  <c r="E187" i="1"/>
  <c r="O186" i="1"/>
  <c r="D186" i="1"/>
  <c r="C186" i="1"/>
  <c r="O185" i="1"/>
  <c r="E185" i="1"/>
  <c r="O184" i="1"/>
  <c r="E184" i="1"/>
  <c r="O183" i="1"/>
  <c r="E183" i="1"/>
  <c r="O182" i="1"/>
  <c r="E182" i="1"/>
  <c r="O181" i="1"/>
  <c r="E181" i="1"/>
  <c r="O180" i="1"/>
  <c r="E180" i="1"/>
  <c r="O179" i="1"/>
  <c r="D179" i="1"/>
  <c r="C179" i="1"/>
  <c r="O178" i="1"/>
  <c r="E178" i="1"/>
  <c r="O177" i="1"/>
  <c r="E177" i="1"/>
  <c r="O176" i="1"/>
  <c r="E176" i="1"/>
  <c r="O175" i="1"/>
  <c r="E175" i="1"/>
  <c r="O174" i="1"/>
  <c r="E174" i="1"/>
  <c r="O173" i="1"/>
  <c r="D173" i="1"/>
  <c r="C173" i="1"/>
  <c r="O170" i="1"/>
  <c r="O169" i="1"/>
  <c r="D169" i="1"/>
  <c r="C169" i="1"/>
  <c r="O168" i="1"/>
  <c r="E168" i="1"/>
  <c r="O167" i="1"/>
  <c r="E167" i="1"/>
  <c r="O166" i="1"/>
  <c r="E166" i="1"/>
  <c r="O164" i="1"/>
  <c r="O163" i="1"/>
  <c r="E163" i="1"/>
  <c r="O162" i="1"/>
  <c r="D162" i="1"/>
  <c r="C162" i="1"/>
  <c r="O161" i="1"/>
  <c r="E161" i="1"/>
  <c r="O160" i="1"/>
  <c r="E160" i="1"/>
  <c r="O159" i="1"/>
  <c r="E159" i="1"/>
  <c r="O158" i="1"/>
  <c r="E158" i="1"/>
  <c r="O157" i="1"/>
  <c r="E157" i="1"/>
  <c r="O156" i="1"/>
  <c r="E156" i="1"/>
  <c r="O155" i="1"/>
  <c r="E155" i="1"/>
  <c r="O154" i="1"/>
  <c r="E154" i="1"/>
  <c r="O153" i="1"/>
  <c r="E153" i="1"/>
  <c r="O152" i="1"/>
  <c r="E152" i="1"/>
  <c r="O151" i="1"/>
  <c r="D151" i="1"/>
  <c r="C151" i="1"/>
  <c r="O150" i="1"/>
  <c r="E150" i="1"/>
  <c r="O149" i="1"/>
  <c r="E149" i="1"/>
  <c r="O148" i="1"/>
  <c r="E148" i="1"/>
  <c r="O147" i="1"/>
  <c r="E147" i="1"/>
  <c r="O146" i="1"/>
  <c r="E146" i="1"/>
  <c r="O145" i="1"/>
  <c r="D145" i="1"/>
  <c r="C145" i="1"/>
  <c r="O144" i="1"/>
  <c r="E144" i="1"/>
  <c r="O143" i="1"/>
  <c r="D143" i="1"/>
  <c r="C143" i="1"/>
  <c r="O142" i="1"/>
  <c r="E142" i="1"/>
  <c r="O141" i="1"/>
  <c r="E141" i="1"/>
  <c r="O140" i="1"/>
  <c r="E140" i="1"/>
  <c r="O139" i="1"/>
  <c r="D139" i="1"/>
  <c r="C139" i="1"/>
  <c r="O137" i="1"/>
  <c r="O136" i="1"/>
  <c r="E136" i="1"/>
  <c r="O135" i="1"/>
  <c r="E135" i="1"/>
  <c r="O134" i="1"/>
  <c r="E134" i="1"/>
  <c r="O133" i="1"/>
  <c r="E133" i="1"/>
  <c r="O132" i="1"/>
  <c r="D132" i="1"/>
  <c r="C132" i="1"/>
  <c r="E132" i="1" s="1"/>
  <c r="O131" i="1"/>
  <c r="E131" i="1"/>
  <c r="O130" i="1"/>
  <c r="D130" i="1"/>
  <c r="C130" i="1"/>
  <c r="O129" i="1"/>
  <c r="E129" i="1"/>
  <c r="O128" i="1"/>
  <c r="E128" i="1"/>
  <c r="O127" i="1"/>
  <c r="E127" i="1"/>
  <c r="O126" i="1"/>
  <c r="E126" i="1"/>
  <c r="O125" i="1"/>
  <c r="E125" i="1"/>
  <c r="O124" i="1"/>
  <c r="E124" i="1"/>
  <c r="O123" i="1"/>
  <c r="D123" i="1"/>
  <c r="C123" i="1"/>
  <c r="O122" i="1"/>
  <c r="E122" i="1"/>
  <c r="O121" i="1"/>
  <c r="E121" i="1"/>
  <c r="O120" i="1"/>
  <c r="E120" i="1"/>
  <c r="O119" i="1"/>
  <c r="E119" i="1"/>
  <c r="O118" i="1"/>
  <c r="E118" i="1"/>
  <c r="O117" i="1"/>
  <c r="D117" i="1"/>
  <c r="C117" i="1"/>
  <c r="O114" i="1"/>
  <c r="O113" i="1"/>
  <c r="D113" i="1"/>
  <c r="C113" i="1"/>
  <c r="O112" i="1"/>
  <c r="E112" i="1"/>
  <c r="O111" i="1"/>
  <c r="E111" i="1"/>
  <c r="O110" i="1"/>
  <c r="E110" i="1"/>
  <c r="O108" i="1"/>
  <c r="O107" i="1"/>
  <c r="E107" i="1"/>
  <c r="O106" i="1"/>
  <c r="D106" i="1"/>
  <c r="C106" i="1"/>
  <c r="O105" i="1"/>
  <c r="E105" i="1"/>
  <c r="O104" i="1"/>
  <c r="E104" i="1"/>
  <c r="O103" i="1"/>
  <c r="E103" i="1"/>
  <c r="O102" i="1"/>
  <c r="E102" i="1"/>
  <c r="O101" i="1"/>
  <c r="E101" i="1"/>
  <c r="O100" i="1"/>
  <c r="E100" i="1"/>
  <c r="O99" i="1"/>
  <c r="E99" i="1"/>
  <c r="O98" i="1"/>
  <c r="E98" i="1"/>
  <c r="O97" i="1"/>
  <c r="E97" i="1"/>
  <c r="O96" i="1"/>
  <c r="E96" i="1"/>
  <c r="O95" i="1"/>
  <c r="D95" i="1"/>
  <c r="C95" i="1"/>
  <c r="E95" i="1" s="1"/>
  <c r="O94" i="1"/>
  <c r="E94" i="1"/>
  <c r="O93" i="1"/>
  <c r="E93" i="1"/>
  <c r="O92" i="1"/>
  <c r="E92" i="1"/>
  <c r="O91" i="1"/>
  <c r="E91" i="1"/>
  <c r="O90" i="1"/>
  <c r="E90" i="1"/>
  <c r="O89" i="1"/>
  <c r="D89" i="1"/>
  <c r="C89" i="1"/>
  <c r="O88" i="1"/>
  <c r="E88" i="1"/>
  <c r="O87" i="1"/>
  <c r="D87" i="1"/>
  <c r="C87" i="1"/>
  <c r="O86" i="1"/>
  <c r="E86" i="1"/>
  <c r="O85" i="1"/>
  <c r="E85" i="1"/>
  <c r="O84" i="1"/>
  <c r="E84" i="1"/>
  <c r="O83" i="1"/>
  <c r="D83" i="1"/>
  <c r="C83" i="1"/>
  <c r="O81" i="1"/>
  <c r="O80" i="1"/>
  <c r="E80" i="1"/>
  <c r="O79" i="1"/>
  <c r="E79" i="1"/>
  <c r="O78" i="1"/>
  <c r="E78" i="1"/>
  <c r="O77" i="1"/>
  <c r="E77" i="1"/>
  <c r="O76" i="1"/>
  <c r="D76" i="1"/>
  <c r="C76" i="1"/>
  <c r="O75" i="1"/>
  <c r="E75" i="1"/>
  <c r="O74" i="1"/>
  <c r="D74" i="1"/>
  <c r="C74" i="1"/>
  <c r="O73" i="1"/>
  <c r="E73" i="1"/>
  <c r="O72" i="1"/>
  <c r="E72" i="1"/>
  <c r="O71" i="1"/>
  <c r="E71" i="1"/>
  <c r="O70" i="1"/>
  <c r="E70" i="1"/>
  <c r="O69" i="1"/>
  <c r="E69" i="1"/>
  <c r="O68" i="1"/>
  <c r="E68" i="1"/>
  <c r="O67" i="1"/>
  <c r="D67" i="1"/>
  <c r="C67" i="1"/>
  <c r="O66" i="1"/>
  <c r="E66" i="1"/>
  <c r="O65" i="1"/>
  <c r="E65" i="1"/>
  <c r="O64" i="1"/>
  <c r="E64" i="1"/>
  <c r="O63" i="1"/>
  <c r="E63" i="1"/>
  <c r="O62" i="1"/>
  <c r="E62" i="1"/>
  <c r="O61" i="1"/>
  <c r="D61" i="1"/>
  <c r="C61" i="1"/>
  <c r="O58" i="1"/>
  <c r="O57" i="1"/>
  <c r="D57" i="1"/>
  <c r="C57" i="1"/>
  <c r="O56" i="1"/>
  <c r="E56" i="1"/>
  <c r="O55" i="1"/>
  <c r="E55" i="1"/>
  <c r="O54" i="1"/>
  <c r="E54" i="1"/>
  <c r="O52" i="1"/>
  <c r="O51" i="1"/>
  <c r="E51" i="1"/>
  <c r="O50" i="1"/>
  <c r="D50" i="1"/>
  <c r="C50" i="1"/>
  <c r="O49" i="1"/>
  <c r="E49" i="1"/>
  <c r="O48" i="1"/>
  <c r="E48" i="1"/>
  <c r="O47" i="1"/>
  <c r="E47" i="1"/>
  <c r="O46" i="1"/>
  <c r="E46" i="1"/>
  <c r="O45" i="1"/>
  <c r="E45" i="1"/>
  <c r="O44" i="1"/>
  <c r="E44" i="1"/>
  <c r="O43" i="1"/>
  <c r="E43" i="1"/>
  <c r="O42" i="1"/>
  <c r="E42" i="1"/>
  <c r="O41" i="1"/>
  <c r="E41" i="1"/>
  <c r="O40" i="1"/>
  <c r="E40" i="1"/>
  <c r="O39" i="1"/>
  <c r="D39" i="1"/>
  <c r="C39" i="1"/>
  <c r="O38" i="1"/>
  <c r="E38" i="1"/>
  <c r="O37" i="1"/>
  <c r="E37" i="1"/>
  <c r="O36" i="1"/>
  <c r="E36" i="1"/>
  <c r="O35" i="1"/>
  <c r="E35" i="1"/>
  <c r="O34" i="1"/>
  <c r="E34" i="1"/>
  <c r="O33" i="1"/>
  <c r="D33" i="1"/>
  <c r="C33" i="1"/>
  <c r="O32" i="1"/>
  <c r="E32" i="1"/>
  <c r="O31" i="1"/>
  <c r="D31" i="1"/>
  <c r="C31" i="1"/>
  <c r="O30" i="1"/>
  <c r="E30" i="1"/>
  <c r="O29" i="1"/>
  <c r="E29" i="1"/>
  <c r="O28" i="1"/>
  <c r="E28" i="1"/>
  <c r="O27" i="1"/>
  <c r="D27" i="1"/>
  <c r="C27" i="1"/>
  <c r="O25" i="1"/>
  <c r="O24" i="1"/>
  <c r="E24" i="1"/>
  <c r="O23" i="1"/>
  <c r="E23" i="1"/>
  <c r="O22" i="1"/>
  <c r="E22" i="1"/>
  <c r="O21" i="1"/>
  <c r="E21" i="1"/>
  <c r="O20" i="1"/>
  <c r="D20" i="1"/>
  <c r="C20" i="1"/>
  <c r="O19" i="1"/>
  <c r="E19" i="1"/>
  <c r="O18" i="1"/>
  <c r="D18" i="1"/>
  <c r="C18" i="1"/>
  <c r="O17" i="1"/>
  <c r="E17" i="1"/>
  <c r="O16" i="1"/>
  <c r="E16" i="1"/>
  <c r="O15" i="1"/>
  <c r="E15" i="1"/>
  <c r="O14" i="1"/>
  <c r="E14" i="1"/>
  <c r="O13" i="1"/>
  <c r="E13" i="1"/>
  <c r="O12" i="1"/>
  <c r="E12" i="1"/>
  <c r="O11" i="1"/>
  <c r="D11" i="1"/>
  <c r="C11" i="1"/>
  <c r="O10" i="1"/>
  <c r="E10" i="1"/>
  <c r="O9" i="1"/>
  <c r="E9" i="1"/>
  <c r="O8" i="1"/>
  <c r="E8" i="1"/>
  <c r="O7" i="1"/>
  <c r="E7" i="1"/>
  <c r="O6" i="1"/>
  <c r="E6" i="1"/>
  <c r="O5" i="1"/>
  <c r="D5" i="1"/>
  <c r="C5" i="1"/>
  <c r="K2" i="1"/>
  <c r="J2" i="1"/>
  <c r="Q2" i="1" s="1"/>
  <c r="X2" i="1" s="1"/>
  <c r="AE2" i="1" s="1"/>
  <c r="AL2" i="1" s="1"/>
  <c r="AS2" i="1" s="1"/>
  <c r="AZ2" i="1" s="1"/>
  <c r="BG2" i="1" s="1"/>
  <c r="BN2" i="1" s="1"/>
  <c r="BU2" i="1" s="1"/>
  <c r="CB2" i="1" s="1"/>
  <c r="CI2" i="1" s="1"/>
  <c r="CP2" i="1" s="1"/>
  <c r="CW2" i="1" s="1"/>
  <c r="DD2" i="1" s="1"/>
  <c r="DK2" i="1" s="1"/>
  <c r="DR2" i="1" s="1"/>
  <c r="I2" i="1"/>
  <c r="P2" i="1" s="1"/>
  <c r="W2" i="1" s="1"/>
  <c r="AD2" i="1" s="1"/>
  <c r="AK2" i="1" s="1"/>
  <c r="AR2" i="1" s="1"/>
  <c r="AY2" i="1" s="1"/>
  <c r="BF2" i="1" s="1"/>
  <c r="BM2" i="1" s="1"/>
  <c r="BT2" i="1" s="1"/>
  <c r="CA2" i="1" s="1"/>
  <c r="CH2" i="1" s="1"/>
  <c r="CO2" i="1" s="1"/>
  <c r="CV2" i="1" s="1"/>
  <c r="DC2" i="1" s="1"/>
  <c r="DJ2" i="1" s="1"/>
  <c r="DQ2" i="1" s="1"/>
  <c r="DQ1" i="1"/>
  <c r="DU298" i="1" s="1"/>
  <c r="DP1" i="1"/>
  <c r="DJ1" i="1"/>
  <c r="DM313" i="1" s="1"/>
  <c r="DI1" i="1"/>
  <c r="DE1" i="1"/>
  <c r="DC1" i="1"/>
  <c r="DG337" i="1" s="1"/>
  <c r="DB1" i="1"/>
  <c r="CX1" i="1"/>
  <c r="CV1" i="1"/>
  <c r="CZ18" i="1" s="1"/>
  <c r="CU1" i="1"/>
  <c r="CQ1" i="1"/>
  <c r="CO1" i="1"/>
  <c r="CS311" i="1" s="1"/>
  <c r="CN1" i="1"/>
  <c r="CJ1" i="1"/>
  <c r="CH1" i="1"/>
  <c r="CG1" i="1"/>
  <c r="CC1" i="1"/>
  <c r="CA1" i="1"/>
  <c r="CD132" i="1" s="1"/>
  <c r="BZ1" i="1"/>
  <c r="BV1" i="1"/>
  <c r="BT1" i="1"/>
  <c r="BW291" i="1" s="1"/>
  <c r="BS1" i="1"/>
  <c r="BO1" i="1"/>
  <c r="BM1" i="1"/>
  <c r="BQ300" i="1" s="1"/>
  <c r="BL1" i="1"/>
  <c r="BH1" i="1"/>
  <c r="BF1" i="1"/>
  <c r="BI337" i="1" s="1"/>
  <c r="BE1" i="1"/>
  <c r="BA1" i="1"/>
  <c r="AY1" i="1"/>
  <c r="BB337" i="1" s="1"/>
  <c r="AX1" i="1"/>
  <c r="AT1" i="1"/>
  <c r="AR1" i="1"/>
  <c r="AQ1" i="1"/>
  <c r="AM1" i="1"/>
  <c r="AK1" i="1"/>
  <c r="AO274" i="1" s="1"/>
  <c r="AJ1" i="1"/>
  <c r="AF1" i="1"/>
  <c r="AD1" i="1"/>
  <c r="AC1" i="1"/>
  <c r="Y1" i="1"/>
  <c r="W1" i="1"/>
  <c r="AA319" i="1" s="1"/>
  <c r="V1" i="1"/>
  <c r="R1" i="1"/>
  <c r="P1" i="1"/>
  <c r="O1" i="1"/>
  <c r="K1" i="1"/>
  <c r="I324" i="1" s="1"/>
  <c r="I1" i="1"/>
  <c r="M117" i="1" s="1"/>
  <c r="H1" i="1"/>
  <c r="EJ50" i="5"/>
  <c r="EI50" i="5"/>
  <c r="EB50" i="5"/>
  <c r="EA50" i="5"/>
  <c r="DT50" i="5"/>
  <c r="DS50" i="5"/>
  <c r="DL50" i="5"/>
  <c r="DK50" i="5"/>
  <c r="DD50" i="5"/>
  <c r="DC50" i="5"/>
  <c r="CV50" i="5"/>
  <c r="CU50" i="5"/>
  <c r="CN50" i="5"/>
  <c r="CM50" i="5"/>
  <c r="CF50" i="5"/>
  <c r="CE50" i="5"/>
  <c r="BX50" i="5"/>
  <c r="BW50" i="5"/>
  <c r="BP50" i="5"/>
  <c r="BO50" i="5"/>
  <c r="BH50" i="5"/>
  <c r="BG50" i="5"/>
  <c r="AZ50" i="5"/>
  <c r="AY50" i="5"/>
  <c r="AR50" i="5"/>
  <c r="AQ50" i="5"/>
  <c r="AJ50" i="5"/>
  <c r="AI50" i="5"/>
  <c r="AB50" i="5"/>
  <c r="AA50" i="5"/>
  <c r="T50" i="5"/>
  <c r="S50" i="5"/>
  <c r="L50" i="5"/>
  <c r="K50" i="5"/>
  <c r="C50" i="5"/>
  <c r="C50" i="25" s="1"/>
  <c r="B50" i="5"/>
  <c r="D49" i="5"/>
  <c r="D49" i="25" s="1"/>
  <c r="D48" i="5"/>
  <c r="D45" i="5"/>
  <c r="B36" i="5"/>
  <c r="B36" i="25" s="1"/>
  <c r="C33" i="5"/>
  <c r="B33" i="5"/>
  <c r="B33" i="25" s="1"/>
  <c r="D32" i="5"/>
  <c r="D32" i="25" s="1"/>
  <c r="D31" i="5"/>
  <c r="D31" i="25" s="1"/>
  <c r="D30" i="5"/>
  <c r="D29" i="5"/>
  <c r="D29" i="25" s="1"/>
  <c r="D28" i="5"/>
  <c r="D28" i="25" s="1"/>
  <c r="D27" i="5"/>
  <c r="D27" i="25" s="1"/>
  <c r="D26" i="5"/>
  <c r="D26" i="25" s="1"/>
  <c r="R22" i="14"/>
  <c r="S8" i="5"/>
  <c r="AA8" i="5" s="1"/>
  <c r="AI8" i="5" s="1"/>
  <c r="AQ8" i="5" s="1"/>
  <c r="AY8" i="5" s="1"/>
  <c r="BG8" i="5" s="1"/>
  <c r="BO8" i="5" s="1"/>
  <c r="BW8" i="5" s="1"/>
  <c r="CE8" i="5" s="1"/>
  <c r="CM8" i="5" s="1"/>
  <c r="CU8" i="5" s="1"/>
  <c r="DC8" i="5" s="1"/>
  <c r="DK8" i="5" s="1"/>
  <c r="DS8" i="5" s="1"/>
  <c r="EA8" i="5" s="1"/>
  <c r="EI8" i="5" s="1"/>
  <c r="J8" i="5"/>
  <c r="R8" i="5" s="1"/>
  <c r="Z8" i="5" s="1"/>
  <c r="AH8" i="5" s="1"/>
  <c r="AP8" i="5" s="1"/>
  <c r="AX8" i="5" s="1"/>
  <c r="BF8" i="5" s="1"/>
  <c r="BN8" i="5" s="1"/>
  <c r="BV8" i="5" s="1"/>
  <c r="CD8" i="5" s="1"/>
  <c r="CL8" i="5" s="1"/>
  <c r="CT8" i="5" s="1"/>
  <c r="DB8" i="5" s="1"/>
  <c r="DJ8" i="5" s="1"/>
  <c r="DR8" i="5" s="1"/>
  <c r="DZ8" i="5" s="1"/>
  <c r="EH8" i="5" s="1"/>
  <c r="I8" i="5"/>
  <c r="Q8" i="5" s="1"/>
  <c r="Y8" i="5" s="1"/>
  <c r="AG8" i="5" s="1"/>
  <c r="AO8" i="5" s="1"/>
  <c r="AW8" i="5" s="1"/>
  <c r="BE8" i="5" s="1"/>
  <c r="BM8" i="5" s="1"/>
  <c r="BU8" i="5" s="1"/>
  <c r="CC8" i="5" s="1"/>
  <c r="CK8" i="5" s="1"/>
  <c r="CS8" i="5" s="1"/>
  <c r="DA8" i="5" s="1"/>
  <c r="DI8" i="5" s="1"/>
  <c r="DQ8" i="5" s="1"/>
  <c r="DY8" i="5" s="1"/>
  <c r="EG8" i="5" s="1"/>
  <c r="H8" i="5"/>
  <c r="P8" i="5" s="1"/>
  <c r="X8" i="5" s="1"/>
  <c r="AF8" i="5" s="1"/>
  <c r="AN8" i="5" s="1"/>
  <c r="AV8" i="5" s="1"/>
  <c r="BD8" i="5" s="1"/>
  <c r="BL8" i="5" s="1"/>
  <c r="BT8" i="5" s="1"/>
  <c r="CB8" i="5" s="1"/>
  <c r="CJ8" i="5" s="1"/>
  <c r="CR8" i="5" s="1"/>
  <c r="CZ8" i="5" s="1"/>
  <c r="DH8" i="5" s="1"/>
  <c r="DP8" i="5" s="1"/>
  <c r="DX8" i="5" s="1"/>
  <c r="EF8" i="5" s="1"/>
  <c r="CF6" i="5"/>
  <c r="CE6" i="5"/>
  <c r="EJ4" i="5"/>
  <c r="EJ6" i="5" s="1"/>
  <c r="EI4" i="5"/>
  <c r="EI6" i="5" s="1"/>
  <c r="EH4" i="5"/>
  <c r="EG4" i="5"/>
  <c r="EF4" i="5"/>
  <c r="EB4" i="5"/>
  <c r="EB6" i="5" s="1"/>
  <c r="EA4" i="5"/>
  <c r="EA6" i="5" s="1"/>
  <c r="DZ4" i="5"/>
  <c r="DY4" i="5"/>
  <c r="DX4" i="5"/>
  <c r="DT4" i="5"/>
  <c r="DT6" i="5" s="1"/>
  <c r="DS4" i="5"/>
  <c r="DS6" i="5" s="1"/>
  <c r="DR4" i="5"/>
  <c r="DQ4" i="5"/>
  <c r="DP4" i="5"/>
  <c r="DL4" i="5"/>
  <c r="DL6" i="5" s="1"/>
  <c r="DK4" i="5"/>
  <c r="DK6" i="5" s="1"/>
  <c r="DJ4" i="5"/>
  <c r="DI4" i="5"/>
  <c r="DH4" i="5"/>
  <c r="DD4" i="5"/>
  <c r="DD6" i="5" s="1"/>
  <c r="DC4" i="5"/>
  <c r="DC6" i="5" s="1"/>
  <c r="DB4" i="5"/>
  <c r="DA4" i="5"/>
  <c r="CZ4" i="5"/>
  <c r="CV4" i="5"/>
  <c r="CV6" i="5" s="1"/>
  <c r="CU4" i="5"/>
  <c r="CU6" i="5" s="1"/>
  <c r="CT4" i="5"/>
  <c r="CS4" i="5"/>
  <c r="CR4" i="5"/>
  <c r="CN4" i="5"/>
  <c r="CN6" i="5" s="1"/>
  <c r="CM4" i="5"/>
  <c r="CM6" i="5" s="1"/>
  <c r="CL4" i="5"/>
  <c r="CK4" i="5"/>
  <c r="CJ4" i="5"/>
  <c r="CF4" i="5"/>
  <c r="CE4" i="5"/>
  <c r="CD4" i="5"/>
  <c r="CC4" i="5"/>
  <c r="CB4" i="5"/>
  <c r="BX4" i="5"/>
  <c r="BX6" i="5" s="1"/>
  <c r="BW4" i="5"/>
  <c r="BW6" i="5" s="1"/>
  <c r="BV4" i="5"/>
  <c r="BU4" i="5"/>
  <c r="BT4" i="5"/>
  <c r="BP4" i="5"/>
  <c r="BP6" i="5" s="1"/>
  <c r="BO4" i="5"/>
  <c r="BO6" i="5" s="1"/>
  <c r="BN4" i="5"/>
  <c r="BM4" i="5"/>
  <c r="BL4" i="5"/>
  <c r="BH4" i="5"/>
  <c r="BH6" i="5" s="1"/>
  <c r="BG4" i="5"/>
  <c r="BG6" i="5" s="1"/>
  <c r="BF4" i="5"/>
  <c r="BE4" i="5"/>
  <c r="BD4" i="5"/>
  <c r="AZ4" i="5"/>
  <c r="AZ6" i="5" s="1"/>
  <c r="AY4" i="5"/>
  <c r="AY6" i="5" s="1"/>
  <c r="AX4" i="5"/>
  <c r="AW4" i="5"/>
  <c r="AV4" i="5"/>
  <c r="AR4" i="5"/>
  <c r="AR6" i="5" s="1"/>
  <c r="AQ4" i="5"/>
  <c r="AQ6" i="5" s="1"/>
  <c r="AP4" i="5"/>
  <c r="AO4" i="5"/>
  <c r="AN4" i="5"/>
  <c r="AJ4" i="5"/>
  <c r="AJ6" i="5" s="1"/>
  <c r="AI4" i="5"/>
  <c r="AI6" i="5" s="1"/>
  <c r="AH4" i="5"/>
  <c r="AG4" i="5"/>
  <c r="AF4" i="5"/>
  <c r="AB4" i="5"/>
  <c r="AB6" i="5" s="1"/>
  <c r="AA4" i="5"/>
  <c r="AA6" i="5" s="1"/>
  <c r="Z4" i="5"/>
  <c r="Y4" i="5"/>
  <c r="X4" i="5"/>
  <c r="T4" i="5"/>
  <c r="T6" i="5" s="1"/>
  <c r="S4" i="5"/>
  <c r="S6" i="5" s="1"/>
  <c r="R4" i="5"/>
  <c r="Q4" i="5"/>
  <c r="P4" i="5"/>
  <c r="L4" i="5"/>
  <c r="L6" i="5" s="1"/>
  <c r="K4" i="5"/>
  <c r="K6" i="5" s="1"/>
  <c r="I4" i="5"/>
  <c r="H4" i="5"/>
  <c r="EI2" i="5"/>
  <c r="EG2" i="5"/>
  <c r="EA2" i="5"/>
  <c r="DY2" i="5"/>
  <c r="DS2" i="5"/>
  <c r="DR2" i="5"/>
  <c r="DQ2" i="5"/>
  <c r="DK2" i="5"/>
  <c r="DJ2" i="5"/>
  <c r="DI2" i="5"/>
  <c r="DC2" i="5"/>
  <c r="DB2" i="5"/>
  <c r="DA2" i="5"/>
  <c r="CU2" i="5"/>
  <c r="CT2" i="5"/>
  <c r="CS2" i="5"/>
  <c r="CM2" i="5"/>
  <c r="CL2" i="5"/>
  <c r="CK2" i="5"/>
  <c r="CE2" i="5"/>
  <c r="CD2" i="5"/>
  <c r="CC2" i="5"/>
  <c r="BW2" i="5"/>
  <c r="BV2" i="5"/>
  <c r="BU2" i="5"/>
  <c r="BO2" i="5"/>
  <c r="BN2" i="5"/>
  <c r="BM2" i="5"/>
  <c r="BG2" i="5"/>
  <c r="BF2" i="5"/>
  <c r="BE2" i="5"/>
  <c r="AY2" i="5"/>
  <c r="AX2" i="5"/>
  <c r="AW2" i="5"/>
  <c r="AQ2" i="5"/>
  <c r="AP2" i="5"/>
  <c r="AO2" i="5"/>
  <c r="AI2" i="5"/>
  <c r="AH2" i="5"/>
  <c r="AG2" i="5"/>
  <c r="AA2" i="5"/>
  <c r="Z2" i="5"/>
  <c r="Y2" i="5"/>
  <c r="S2" i="5"/>
  <c r="R2" i="5"/>
  <c r="Q2" i="5"/>
  <c r="F3" i="10" s="1"/>
  <c r="H3" i="10" s="1"/>
  <c r="K2" i="5"/>
  <c r="J2" i="5"/>
  <c r="I2" i="5"/>
  <c r="I1" i="25" s="1"/>
  <c r="K37" i="14"/>
  <c r="AW2" i="14" s="1"/>
  <c r="L6" i="14"/>
  <c r="BB4" i="14"/>
  <c r="BB5" i="14" s="1"/>
  <c r="BA4" i="14"/>
  <c r="BA5" i="14" s="1"/>
  <c r="AZ4" i="14"/>
  <c r="AZ5" i="14" s="1"/>
  <c r="AY4" i="14"/>
  <c r="AY5" i="14" s="1"/>
  <c r="AX4" i="14"/>
  <c r="AX5" i="14" s="1"/>
  <c r="AW4" i="14"/>
  <c r="AW5" i="14" s="1"/>
  <c r="AV4" i="14"/>
  <c r="AV5" i="14" s="1"/>
  <c r="AU4" i="14"/>
  <c r="AU5" i="14" s="1"/>
  <c r="AT4" i="14"/>
  <c r="AT5" i="14" s="1"/>
  <c r="AS4" i="14"/>
  <c r="AS5" i="14" s="1"/>
  <c r="AR4" i="14"/>
  <c r="AR5" i="14" s="1"/>
  <c r="AQ4" i="14"/>
  <c r="AQ5" i="14" s="1"/>
  <c r="AP4" i="14"/>
  <c r="AP5" i="14" s="1"/>
  <c r="AO4" i="14"/>
  <c r="AO5" i="14" s="1"/>
  <c r="AN4" i="14"/>
  <c r="AN5" i="14" s="1"/>
  <c r="AM4" i="14"/>
  <c r="AM5" i="14" s="1"/>
  <c r="AL4" i="14"/>
  <c r="AL5" i="14" s="1"/>
  <c r="AK4" i="14"/>
  <c r="AK5" i="14" s="1"/>
  <c r="AJ4" i="14"/>
  <c r="AJ5" i="14" s="1"/>
  <c r="AI4" i="14"/>
  <c r="AI5" i="14" s="1"/>
  <c r="AH4" i="14"/>
  <c r="AH5" i="14" s="1"/>
  <c r="AG4" i="14"/>
  <c r="AG5" i="14" s="1"/>
  <c r="AF4" i="14"/>
  <c r="AF5" i="14" s="1"/>
  <c r="AE4" i="14"/>
  <c r="AE5" i="14" s="1"/>
  <c r="AD4" i="14"/>
  <c r="AD5" i="14" s="1"/>
  <c r="AC4" i="14"/>
  <c r="AC5" i="14" s="1"/>
  <c r="AB4" i="14"/>
  <c r="AB5" i="14" s="1"/>
  <c r="AA4" i="14"/>
  <c r="AA5" i="14" s="1"/>
  <c r="Z4" i="14"/>
  <c r="Z5" i="14" s="1"/>
  <c r="Y4" i="14"/>
  <c r="Y5" i="14" s="1"/>
  <c r="X4" i="14"/>
  <c r="X5" i="14" s="1"/>
  <c r="W4" i="14"/>
  <c r="W5" i="14" s="1"/>
  <c r="V4" i="14"/>
  <c r="V5" i="14" s="1"/>
  <c r="U4" i="14"/>
  <c r="U5" i="14" s="1"/>
  <c r="T4" i="14"/>
  <c r="T5" i="14" s="1"/>
  <c r="S4" i="14"/>
  <c r="S5" i="14" s="1"/>
  <c r="R4" i="14"/>
  <c r="BB2" i="14"/>
  <c r="BB41" i="14" s="1"/>
  <c r="BA2" i="14"/>
  <c r="BA45" i="14" s="1"/>
  <c r="AZ2" i="14"/>
  <c r="AZ45" i="14" s="1"/>
  <c r="AY2" i="14"/>
  <c r="AY48" i="14" s="1"/>
  <c r="AX2" i="14"/>
  <c r="AX43" i="14" s="1"/>
  <c r="R2" i="14"/>
  <c r="F1" i="14"/>
  <c r="E1" i="14"/>
  <c r="D1" i="14"/>
  <c r="C1" i="14"/>
  <c r="B1" i="14"/>
  <c r="R46" i="14" l="1"/>
  <c r="F19" i="10"/>
  <c r="H19" i="10" s="1"/>
  <c r="G20" i="10"/>
  <c r="F7" i="10"/>
  <c r="H7" i="10" s="1"/>
  <c r="F15" i="10"/>
  <c r="H15" i="10" s="1"/>
  <c r="F18" i="10"/>
  <c r="H18" i="10" s="1"/>
  <c r="E27" i="21"/>
  <c r="F10" i="10"/>
  <c r="H10" i="10" s="1"/>
  <c r="C82" i="21"/>
  <c r="B43" i="5" s="1"/>
  <c r="B43" i="25" s="1"/>
  <c r="F5" i="10"/>
  <c r="H5" i="10" s="1"/>
  <c r="F13" i="10"/>
  <c r="H13" i="10" s="1"/>
  <c r="F4" i="10"/>
  <c r="H4" i="10" s="1"/>
  <c r="F8" i="10"/>
  <c r="H8" i="10" s="1"/>
  <c r="F16" i="10"/>
  <c r="H16" i="10" s="1"/>
  <c r="E22" i="21"/>
  <c r="E54" i="21"/>
  <c r="F12" i="10"/>
  <c r="H12" i="10" s="1"/>
  <c r="F11" i="10"/>
  <c r="H11" i="10" s="1"/>
  <c r="E59" i="21"/>
  <c r="F6" i="10"/>
  <c r="H6" i="10" s="1"/>
  <c r="F14" i="10"/>
  <c r="H14" i="10" s="1"/>
  <c r="F9" i="10"/>
  <c r="H9" i="10" s="1"/>
  <c r="F17" i="10"/>
  <c r="H17" i="10" s="1"/>
  <c r="D81" i="21"/>
  <c r="E17" i="21"/>
  <c r="BT59" i="27"/>
  <c r="BV23" i="27"/>
  <c r="BU59" i="27"/>
  <c r="B46" i="14"/>
  <c r="D134" i="3"/>
  <c r="CH51" i="27"/>
  <c r="CJ51" i="27" s="1"/>
  <c r="C33" i="25"/>
  <c r="D33" i="5"/>
  <c r="D33" i="25" s="1"/>
  <c r="R25" i="14"/>
  <c r="CO54" i="27"/>
  <c r="CJ54" i="27"/>
  <c r="CX57" i="27"/>
  <c r="DC57" i="27"/>
  <c r="CJ53" i="27"/>
  <c r="CO53" i="27"/>
  <c r="CH58" i="27"/>
  <c r="CJ58" i="27" s="1"/>
  <c r="DJ56" i="27"/>
  <c r="DE56" i="27"/>
  <c r="CX55" i="27"/>
  <c r="DC55" i="27"/>
  <c r="CW58" i="27"/>
  <c r="DD53" i="27"/>
  <c r="CC37" i="27"/>
  <c r="CA30" i="27"/>
  <c r="CC30" i="27" s="1"/>
  <c r="CJ48" i="27"/>
  <c r="CO48" i="27"/>
  <c r="CV46" i="27"/>
  <c r="CQ46" i="27"/>
  <c r="CX49" i="27"/>
  <c r="DC49" i="27"/>
  <c r="CW46" i="27"/>
  <c r="CP51" i="27"/>
  <c r="CJ47" i="27"/>
  <c r="CO47" i="27"/>
  <c r="CQ50" i="27"/>
  <c r="CV50" i="27"/>
  <c r="DC39" i="27"/>
  <c r="DC41" i="27"/>
  <c r="CX41" i="27"/>
  <c r="BV44" i="27"/>
  <c r="CC42" i="27"/>
  <c r="CH42" i="27"/>
  <c r="CI39" i="27"/>
  <c r="CB44" i="27"/>
  <c r="CC39" i="27"/>
  <c r="CX43" i="27"/>
  <c r="DC43" i="27"/>
  <c r="CC40" i="27"/>
  <c r="CH40" i="27"/>
  <c r="CA44" i="27"/>
  <c r="CO34" i="27"/>
  <c r="CJ34" i="27"/>
  <c r="CO33" i="27"/>
  <c r="CJ33" i="27"/>
  <c r="DD33" i="27"/>
  <c r="CP34" i="27"/>
  <c r="CI37" i="27"/>
  <c r="CQ32" i="27"/>
  <c r="CV32" i="27"/>
  <c r="CO35" i="27"/>
  <c r="CJ35" i="27"/>
  <c r="CH37" i="27"/>
  <c r="CV36" i="27"/>
  <c r="CQ36" i="27"/>
  <c r="CJ25" i="27"/>
  <c r="CO25" i="27"/>
  <c r="DD25" i="27"/>
  <c r="R23" i="14"/>
  <c r="CC26" i="27"/>
  <c r="CH26" i="27"/>
  <c r="CO29" i="27"/>
  <c r="CJ29" i="27"/>
  <c r="DJ27" i="27"/>
  <c r="CC28" i="27"/>
  <c r="CH28" i="27"/>
  <c r="CW27" i="27"/>
  <c r="CW30" i="27" s="1"/>
  <c r="CQ27" i="27"/>
  <c r="R42" i="14"/>
  <c r="D45" i="25"/>
  <c r="R45" i="14"/>
  <c r="D48" i="25"/>
  <c r="D50" i="5"/>
  <c r="B47" i="14" s="1"/>
  <c r="B50" i="25"/>
  <c r="R27" i="14"/>
  <c r="D30" i="25"/>
  <c r="R29" i="14"/>
  <c r="CL76" i="1"/>
  <c r="CK4" i="1"/>
  <c r="R26" i="14"/>
  <c r="R28" i="14"/>
  <c r="CV15" i="27"/>
  <c r="DC12" i="27"/>
  <c r="CX12" i="27"/>
  <c r="CW4" i="27"/>
  <c r="CP9" i="27"/>
  <c r="DQ22" i="27"/>
  <c r="DS22" i="27" s="1"/>
  <c r="DL22" i="27"/>
  <c r="DC19" i="27"/>
  <c r="CX19" i="27"/>
  <c r="CV13" i="27"/>
  <c r="CQ13" i="27"/>
  <c r="DE5" i="27"/>
  <c r="DJ5" i="27"/>
  <c r="CJ20" i="27"/>
  <c r="CO20" i="27"/>
  <c r="CO23" i="27" s="1"/>
  <c r="CV8" i="27"/>
  <c r="CQ8" i="27"/>
  <c r="CB23" i="27"/>
  <c r="CC23" i="27" s="1"/>
  <c r="CC4" i="27"/>
  <c r="CA9" i="27"/>
  <c r="CH4" i="27"/>
  <c r="CH23" i="27"/>
  <c r="CI15" i="27"/>
  <c r="CC15" i="27"/>
  <c r="CB16" i="27"/>
  <c r="BV9" i="27"/>
  <c r="CV21" i="27"/>
  <c r="CQ21" i="27"/>
  <c r="CC6" i="27"/>
  <c r="CH6" i="27"/>
  <c r="CW11" i="27"/>
  <c r="CC14" i="27"/>
  <c r="CH14" i="27"/>
  <c r="CH16" i="27" s="1"/>
  <c r="CQ18" i="27"/>
  <c r="CV18" i="27"/>
  <c r="CO7" i="27"/>
  <c r="CJ7" i="27"/>
  <c r="CJ11" i="27"/>
  <c r="CO11" i="27"/>
  <c r="CW18" i="27"/>
  <c r="BV16" i="27"/>
  <c r="AA1" i="21"/>
  <c r="M7" i="21"/>
  <c r="D29" i="9"/>
  <c r="D36" i="5"/>
  <c r="B33" i="14" s="1"/>
  <c r="X1" i="9"/>
  <c r="D37" i="5"/>
  <c r="AZ1" i="9"/>
  <c r="C30" i="9"/>
  <c r="D20" i="9"/>
  <c r="DT1" i="9"/>
  <c r="E67" i="3"/>
  <c r="E23" i="3"/>
  <c r="C90" i="3"/>
  <c r="D137" i="3"/>
  <c r="C22" i="5" s="1"/>
  <c r="C22" i="25" s="1"/>
  <c r="E89" i="3"/>
  <c r="C46" i="3"/>
  <c r="AZ1" i="3"/>
  <c r="E41" i="3"/>
  <c r="D24" i="3"/>
  <c r="D136" i="3"/>
  <c r="C21" i="5" s="1"/>
  <c r="C21" i="25" s="1"/>
  <c r="C112" i="3"/>
  <c r="E107" i="3"/>
  <c r="E77" i="3"/>
  <c r="E85" i="3"/>
  <c r="D112" i="3"/>
  <c r="E33" i="3"/>
  <c r="M45" i="3"/>
  <c r="E63" i="3"/>
  <c r="C135" i="3"/>
  <c r="B20" i="5" s="1"/>
  <c r="B20" i="25" s="1"/>
  <c r="C24" i="3"/>
  <c r="D68" i="3"/>
  <c r="E111" i="3"/>
  <c r="C134" i="3"/>
  <c r="E134" i="3" s="1"/>
  <c r="E129" i="3"/>
  <c r="D90" i="3"/>
  <c r="D46" i="3"/>
  <c r="E99" i="3"/>
  <c r="C137" i="3"/>
  <c r="B22" i="5" s="1"/>
  <c r="B22" i="25" s="1"/>
  <c r="E55" i="3"/>
  <c r="C68" i="3"/>
  <c r="D135" i="3"/>
  <c r="E121" i="3"/>
  <c r="E177" i="2"/>
  <c r="E433" i="2"/>
  <c r="E412" i="2"/>
  <c r="E184" i="2"/>
  <c r="E214" i="2"/>
  <c r="E264" i="2"/>
  <c r="E290" i="2"/>
  <c r="E5" i="2"/>
  <c r="E297" i="2"/>
  <c r="E399" i="2"/>
  <c r="E438" i="2"/>
  <c r="E95" i="2"/>
  <c r="E103" i="2"/>
  <c r="E207" i="2"/>
  <c r="E301" i="2"/>
  <c r="E223" i="2"/>
  <c r="E63" i="2"/>
  <c r="E429" i="2"/>
  <c r="E216" i="2"/>
  <c r="E137" i="2"/>
  <c r="E190" i="2"/>
  <c r="E362" i="2"/>
  <c r="E79" i="2"/>
  <c r="E75" i="2"/>
  <c r="E153" i="2"/>
  <c r="C440" i="2"/>
  <c r="E110" i="2"/>
  <c r="E133" i="2"/>
  <c r="E140" i="2"/>
  <c r="E258" i="2"/>
  <c r="E288" i="2"/>
  <c r="E317" i="2"/>
  <c r="E325" i="2"/>
  <c r="E445" i="2"/>
  <c r="E116" i="2"/>
  <c r="E142" i="2"/>
  <c r="E211" i="2"/>
  <c r="E359" i="2"/>
  <c r="C108" i="2"/>
  <c r="C292" i="2"/>
  <c r="E285" i="2"/>
  <c r="D330" i="2"/>
  <c r="D440" i="2"/>
  <c r="D449" i="2"/>
  <c r="C17" i="5" s="1"/>
  <c r="C17" i="25" s="1"/>
  <c r="D182" i="2"/>
  <c r="D218" i="2"/>
  <c r="E338" i="2"/>
  <c r="E364" i="2"/>
  <c r="E375" i="2"/>
  <c r="E436" i="2"/>
  <c r="E355" i="2"/>
  <c r="CD375" i="2"/>
  <c r="E391" i="2"/>
  <c r="D404" i="2"/>
  <c r="C366" i="2"/>
  <c r="E36" i="2"/>
  <c r="E59" i="2"/>
  <c r="D144" i="2"/>
  <c r="E169" i="2"/>
  <c r="D366" i="2"/>
  <c r="E371" i="2"/>
  <c r="D34" i="2"/>
  <c r="D256" i="2"/>
  <c r="C256" i="2"/>
  <c r="E251" i="2"/>
  <c r="D70" i="2"/>
  <c r="E66" i="2"/>
  <c r="D108" i="2"/>
  <c r="E281" i="2"/>
  <c r="E227" i="2"/>
  <c r="E406" i="2"/>
  <c r="E21" i="2"/>
  <c r="E29" i="2"/>
  <c r="E332" i="2"/>
  <c r="C218" i="2"/>
  <c r="D292" i="2"/>
  <c r="C404" i="2"/>
  <c r="C330" i="2"/>
  <c r="C449" i="2"/>
  <c r="B17" i="5" s="1"/>
  <c r="B17" i="25" s="1"/>
  <c r="C182" i="2"/>
  <c r="C144" i="2"/>
  <c r="E68" i="2"/>
  <c r="E84" i="7"/>
  <c r="E40" i="7"/>
  <c r="E82" i="7"/>
  <c r="E271" i="7"/>
  <c r="E214" i="7"/>
  <c r="E254" i="7"/>
  <c r="E265" i="7"/>
  <c r="E279" i="7"/>
  <c r="E292" i="7"/>
  <c r="E135" i="7"/>
  <c r="E97" i="7"/>
  <c r="E235" i="7"/>
  <c r="E5" i="7"/>
  <c r="E90" i="7"/>
  <c r="E94" i="7"/>
  <c r="E105" i="7"/>
  <c r="E147" i="7"/>
  <c r="E19" i="7"/>
  <c r="E344" i="7"/>
  <c r="E357" i="7"/>
  <c r="E32" i="7"/>
  <c r="C23" i="7"/>
  <c r="E25" i="7"/>
  <c r="E124" i="7"/>
  <c r="E170" i="7"/>
  <c r="D283" i="7"/>
  <c r="E277" i="7"/>
  <c r="E365" i="7"/>
  <c r="D256" i="7"/>
  <c r="E350" i="7"/>
  <c r="E76" i="7"/>
  <c r="D191" i="7"/>
  <c r="D218" i="7"/>
  <c r="E212" i="7"/>
  <c r="E336" i="7"/>
  <c r="C348" i="7"/>
  <c r="E17" i="7"/>
  <c r="E29" i="7"/>
  <c r="D88" i="7"/>
  <c r="E131" i="7"/>
  <c r="E319" i="7"/>
  <c r="D348" i="7"/>
  <c r="D23" i="7"/>
  <c r="D61" i="7"/>
  <c r="E141" i="7"/>
  <c r="E196" i="7"/>
  <c r="D321" i="7"/>
  <c r="E300" i="7"/>
  <c r="E342" i="7"/>
  <c r="E354" i="7"/>
  <c r="D395" i="7"/>
  <c r="E261" i="7"/>
  <c r="R3" i="7" a="1"/>
  <c r="R3" i="7" s="1"/>
  <c r="D153" i="7"/>
  <c r="E162" i="7"/>
  <c r="C218" i="7"/>
  <c r="E227" i="7"/>
  <c r="E326" i="7"/>
  <c r="C126" i="7"/>
  <c r="C386" i="7"/>
  <c r="C191" i="7"/>
  <c r="E59" i="7"/>
  <c r="E70" i="7"/>
  <c r="E155" i="7"/>
  <c r="E159" i="7"/>
  <c r="C256" i="7"/>
  <c r="E224" i="7"/>
  <c r="E391" i="7"/>
  <c r="D386" i="7"/>
  <c r="C88" i="7"/>
  <c r="C283" i="7"/>
  <c r="E330" i="7"/>
  <c r="Y2" i="7"/>
  <c r="C153" i="7"/>
  <c r="E220" i="7"/>
  <c r="C321" i="7"/>
  <c r="K3" i="7" a="1"/>
  <c r="K3" i="7" s="1"/>
  <c r="C61" i="7"/>
  <c r="D126" i="7"/>
  <c r="E143" i="1"/>
  <c r="E218" i="1"/>
  <c r="E229" i="1"/>
  <c r="E263" i="1"/>
  <c r="E145" i="1"/>
  <c r="E235" i="1"/>
  <c r="E251" i="1"/>
  <c r="E151" i="1"/>
  <c r="E188" i="1"/>
  <c r="E337" i="1"/>
  <c r="C341" i="1"/>
  <c r="E199" i="1"/>
  <c r="E274" i="1"/>
  <c r="E117" i="1"/>
  <c r="E76" i="1"/>
  <c r="E201" i="1"/>
  <c r="E225" i="1"/>
  <c r="E291" i="1"/>
  <c r="E330" i="1"/>
  <c r="E83" i="1"/>
  <c r="E87" i="1"/>
  <c r="C164" i="1"/>
  <c r="E162" i="1"/>
  <c r="E207" i="1"/>
  <c r="E244" i="1"/>
  <c r="E285" i="1"/>
  <c r="E300" i="1"/>
  <c r="E242" i="1"/>
  <c r="E281" i="1"/>
  <c r="E106" i="1"/>
  <c r="E179" i="1"/>
  <c r="E195" i="1"/>
  <c r="E255" i="1"/>
  <c r="M20" i="1"/>
  <c r="J20" i="1" s="1"/>
  <c r="C193" i="1"/>
  <c r="D108" i="1"/>
  <c r="E123" i="1"/>
  <c r="E139" i="1"/>
  <c r="E169" i="1"/>
  <c r="E186" i="1"/>
  <c r="D249" i="1"/>
  <c r="D137" i="1"/>
  <c r="K3" i="1" a="1"/>
  <c r="K3" i="1" s="1"/>
  <c r="E18" i="1"/>
  <c r="E57" i="1"/>
  <c r="E74" i="1"/>
  <c r="E89" i="1"/>
  <c r="C137" i="1"/>
  <c r="D193" i="1"/>
  <c r="D220" i="1"/>
  <c r="D276" i="1"/>
  <c r="E319" i="1"/>
  <c r="D81" i="1"/>
  <c r="M106" i="1"/>
  <c r="J106" i="1" s="1"/>
  <c r="D305" i="1"/>
  <c r="D164" i="1"/>
  <c r="E11" i="1"/>
  <c r="E67" i="1"/>
  <c r="E307" i="1"/>
  <c r="D341" i="1"/>
  <c r="E130" i="1"/>
  <c r="E113" i="1"/>
  <c r="R2" i="1"/>
  <c r="E173" i="1"/>
  <c r="C249" i="1"/>
  <c r="C276" i="1"/>
  <c r="D332" i="1"/>
  <c r="C220" i="1"/>
  <c r="C108" i="1"/>
  <c r="C81" i="1"/>
  <c r="C305" i="1"/>
  <c r="E20" i="1"/>
  <c r="L50" i="1"/>
  <c r="I50" i="1" s="1"/>
  <c r="M201" i="1"/>
  <c r="J201" i="1" s="1"/>
  <c r="M133" i="2"/>
  <c r="J133" i="2" s="1"/>
  <c r="CD17" i="7"/>
  <c r="M196" i="7"/>
  <c r="CE79" i="2"/>
  <c r="AO1" i="21"/>
  <c r="J3" i="21"/>
  <c r="R3" i="21" s="1"/>
  <c r="J49" i="21"/>
  <c r="R49" i="21" s="1"/>
  <c r="N53" i="21"/>
  <c r="N64" i="21"/>
  <c r="M285" i="1"/>
  <c r="J285" i="1" s="1"/>
  <c r="M5" i="2"/>
  <c r="J5" i="2" s="1"/>
  <c r="K44" i="21"/>
  <c r="AU1" i="1"/>
  <c r="CE207" i="2"/>
  <c r="AF75" i="21"/>
  <c r="J18" i="21"/>
  <c r="R18" i="21" s="1"/>
  <c r="J3" i="7"/>
  <c r="Q3" i="7" s="1"/>
  <c r="X3" i="7" s="1"/>
  <c r="AE3" i="7" s="1"/>
  <c r="AL3" i="7" s="1"/>
  <c r="AS3" i="7" s="1"/>
  <c r="AZ3" i="7" s="1"/>
  <c r="BG3" i="7" s="1"/>
  <c r="BN3" i="7" s="1"/>
  <c r="BU3" i="7" s="1"/>
  <c r="CB3" i="7" s="1"/>
  <c r="CI3" i="7" s="1"/>
  <c r="CP3" i="7" s="1"/>
  <c r="CW3" i="7" s="1"/>
  <c r="DD3" i="7" s="1"/>
  <c r="DK3" i="7" s="1"/>
  <c r="DR3" i="7" s="1"/>
  <c r="M40" i="7"/>
  <c r="J40" i="7" s="1"/>
  <c r="M70" i="7"/>
  <c r="J70" i="7" s="1"/>
  <c r="I263" i="7"/>
  <c r="P263" i="7" s="1"/>
  <c r="W263" i="7" s="1"/>
  <c r="AD263" i="7" s="1"/>
  <c r="AK263" i="7" s="1"/>
  <c r="AR263" i="7" s="1"/>
  <c r="AY263" i="7" s="1"/>
  <c r="BF263" i="7" s="1"/>
  <c r="BM263" i="7" s="1"/>
  <c r="BT263" i="7" s="1"/>
  <c r="CA263" i="7" s="1"/>
  <c r="CH263" i="7" s="1"/>
  <c r="CO263" i="7" s="1"/>
  <c r="CV263" i="7" s="1"/>
  <c r="DC263" i="7" s="1"/>
  <c r="DJ263" i="7" s="1"/>
  <c r="DQ263" i="7" s="1"/>
  <c r="M83" i="1"/>
  <c r="J83" i="1" s="1"/>
  <c r="M5" i="7"/>
  <c r="J5" i="7" s="1"/>
  <c r="L357" i="7"/>
  <c r="I357" i="7" s="1"/>
  <c r="M169" i="2"/>
  <c r="J169" i="2" s="1"/>
  <c r="J225" i="2"/>
  <c r="Q225" i="2" s="1"/>
  <c r="X225" i="2" s="1"/>
  <c r="AE225" i="2" s="1"/>
  <c r="AL225" i="2" s="1"/>
  <c r="AS225" i="2" s="1"/>
  <c r="AZ225" i="2" s="1"/>
  <c r="BG225" i="2" s="1"/>
  <c r="BN225" i="2" s="1"/>
  <c r="BU225" i="2" s="1"/>
  <c r="CB225" i="2" s="1"/>
  <c r="CI225" i="2" s="1"/>
  <c r="CP225" i="2" s="1"/>
  <c r="CW225" i="2" s="1"/>
  <c r="DD225" i="2" s="1"/>
  <c r="DK225" i="2" s="1"/>
  <c r="DR225" i="2" s="1"/>
  <c r="M151" i="1"/>
  <c r="J151" i="1" s="1"/>
  <c r="L4" i="7"/>
  <c r="M84" i="7"/>
  <c r="J84" i="7" s="1"/>
  <c r="M95" i="1"/>
  <c r="J95" i="1" s="1"/>
  <c r="L143" i="1"/>
  <c r="I143" i="1" s="1"/>
  <c r="L179" i="1"/>
  <c r="I179" i="1" s="1"/>
  <c r="M274" i="1"/>
  <c r="J274" i="1" s="1"/>
  <c r="L319" i="1"/>
  <c r="I319" i="1" s="1"/>
  <c r="L1" i="7"/>
  <c r="M25" i="7"/>
  <c r="J25" i="7" s="1"/>
  <c r="L141" i="7"/>
  <c r="I141" i="7" s="1"/>
  <c r="M265" i="7"/>
  <c r="J265" i="7" s="1"/>
  <c r="M271" i="7"/>
  <c r="J271" i="7" s="1"/>
  <c r="L350" i="7"/>
  <c r="I350" i="7" s="1"/>
  <c r="M301" i="2"/>
  <c r="J301" i="2" s="1"/>
  <c r="L412" i="2"/>
  <c r="I412" i="2" s="1"/>
  <c r="L59" i="7"/>
  <c r="I59" i="7" s="1"/>
  <c r="M82" i="7"/>
  <c r="J82" i="7" s="1"/>
  <c r="M130" i="1"/>
  <c r="J130" i="1" s="1"/>
  <c r="L132" i="1"/>
  <c r="I132" i="1" s="1"/>
  <c r="M162" i="1"/>
  <c r="J162" i="1" s="1"/>
  <c r="M220" i="7"/>
  <c r="J220" i="7" s="1"/>
  <c r="M277" i="7"/>
  <c r="J277" i="7" s="1"/>
  <c r="L279" i="7"/>
  <c r="I279" i="7" s="1"/>
  <c r="L300" i="7"/>
  <c r="I300" i="7" s="1"/>
  <c r="L68" i="2"/>
  <c r="I68" i="2" s="1"/>
  <c r="L137" i="2"/>
  <c r="I137" i="2" s="1"/>
  <c r="L264" i="2"/>
  <c r="I264" i="2" s="1"/>
  <c r="M67" i="1"/>
  <c r="J67" i="1" s="1"/>
  <c r="L40" i="7"/>
  <c r="I40" i="7" s="1"/>
  <c r="M66" i="7"/>
  <c r="L124" i="7"/>
  <c r="I124" i="7" s="1"/>
  <c r="M66" i="2"/>
  <c r="J66" i="2" s="1"/>
  <c r="L75" i="2"/>
  <c r="L79" i="2"/>
  <c r="I79" i="2" s="1"/>
  <c r="L11" i="3"/>
  <c r="M129" i="3"/>
  <c r="L111" i="3"/>
  <c r="M89" i="3"/>
  <c r="L41" i="3"/>
  <c r="M33" i="3"/>
  <c r="M55" i="3"/>
  <c r="L129" i="3"/>
  <c r="L89" i="3"/>
  <c r="L33" i="3"/>
  <c r="M23" i="3"/>
  <c r="L77" i="3"/>
  <c r="L23" i="3"/>
  <c r="L55" i="3"/>
  <c r="L133" i="3"/>
  <c r="M11" i="3"/>
  <c r="M111" i="3"/>
  <c r="M99" i="3"/>
  <c r="M63" i="3"/>
  <c r="L9" i="9"/>
  <c r="L20" i="9"/>
  <c r="L229" i="1"/>
  <c r="I229" i="1" s="1"/>
  <c r="L242" i="1"/>
  <c r="I242" i="1" s="1"/>
  <c r="L263" i="1"/>
  <c r="I263" i="1" s="1"/>
  <c r="M20" i="9"/>
  <c r="K24" i="14"/>
  <c r="AJ2" i="14" s="1"/>
  <c r="J1" i="1"/>
  <c r="M3" i="5" s="1"/>
  <c r="L20" i="1"/>
  <c r="L95" i="1"/>
  <c r="I95" i="1" s="1"/>
  <c r="L106" i="1"/>
  <c r="I106" i="1" s="1"/>
  <c r="M207" i="1"/>
  <c r="J207" i="1" s="1"/>
  <c r="M229" i="1"/>
  <c r="J229" i="1" s="1"/>
  <c r="M242" i="1"/>
  <c r="J242" i="1" s="1"/>
  <c r="M244" i="1"/>
  <c r="J244" i="1" s="1"/>
  <c r="L84" i="7"/>
  <c r="I84" i="7" s="1"/>
  <c r="L94" i="7"/>
  <c r="I94" i="7" s="1"/>
  <c r="L135" i="7"/>
  <c r="M261" i="7"/>
  <c r="J263" i="7"/>
  <c r="Q263" i="7" s="1"/>
  <c r="X263" i="7" s="1"/>
  <c r="AE263" i="7" s="1"/>
  <c r="AL263" i="7" s="1"/>
  <c r="AS263" i="7" s="1"/>
  <c r="AZ263" i="7" s="1"/>
  <c r="BG263" i="7" s="1"/>
  <c r="BN263" i="7" s="1"/>
  <c r="BU263" i="7" s="1"/>
  <c r="CB263" i="7" s="1"/>
  <c r="CI263" i="7" s="1"/>
  <c r="CP263" i="7" s="1"/>
  <c r="CW263" i="7" s="1"/>
  <c r="DD263" i="7" s="1"/>
  <c r="DK263" i="7" s="1"/>
  <c r="DR263" i="7" s="1"/>
  <c r="L342" i="7"/>
  <c r="I342" i="7" s="1"/>
  <c r="M29" i="2"/>
  <c r="J29" i="2" s="1"/>
  <c r="L1" i="9"/>
  <c r="F2" i="10"/>
  <c r="L1" i="1"/>
  <c r="M50" i="1"/>
  <c r="J50" i="1" s="1"/>
  <c r="L57" i="1"/>
  <c r="M143" i="1"/>
  <c r="J143" i="1" s="1"/>
  <c r="M33" i="1"/>
  <c r="J33" i="1" s="1"/>
  <c r="M57" i="1"/>
  <c r="M61" i="1"/>
  <c r="J61" i="1" s="1"/>
  <c r="L74" i="1"/>
  <c r="I74" i="1" s="1"/>
  <c r="M139" i="1"/>
  <c r="J139" i="1" s="1"/>
  <c r="L188" i="1"/>
  <c r="I188" i="1" s="1"/>
  <c r="L225" i="1"/>
  <c r="L17" i="7"/>
  <c r="I17" i="7" s="1"/>
  <c r="I68" i="7"/>
  <c r="P68" i="7" s="1"/>
  <c r="W68" i="7" s="1"/>
  <c r="AD68" i="7" s="1"/>
  <c r="AK68" i="7" s="1"/>
  <c r="AR68" i="7" s="1"/>
  <c r="AY68" i="7" s="1"/>
  <c r="BF68" i="7" s="1"/>
  <c r="BM68" i="7" s="1"/>
  <c r="BT68" i="7" s="1"/>
  <c r="CA68" i="7" s="1"/>
  <c r="CH68" i="7" s="1"/>
  <c r="CO68" i="7" s="1"/>
  <c r="CV68" i="7" s="1"/>
  <c r="DC68" i="7" s="1"/>
  <c r="DJ68" i="7" s="1"/>
  <c r="DQ68" i="7" s="1"/>
  <c r="L90" i="7"/>
  <c r="I90" i="7" s="1"/>
  <c r="I133" i="7"/>
  <c r="P133" i="7" s="1"/>
  <c r="W133" i="7" s="1"/>
  <c r="AD133" i="7" s="1"/>
  <c r="AK133" i="7" s="1"/>
  <c r="AR133" i="7" s="1"/>
  <c r="AY133" i="7" s="1"/>
  <c r="BF133" i="7" s="1"/>
  <c r="BM133" i="7" s="1"/>
  <c r="BT133" i="7" s="1"/>
  <c r="CA133" i="7" s="1"/>
  <c r="CH133" i="7" s="1"/>
  <c r="CO133" i="7" s="1"/>
  <c r="CV133" i="7" s="1"/>
  <c r="DC133" i="7" s="1"/>
  <c r="DJ133" i="7" s="1"/>
  <c r="DQ133" i="7" s="1"/>
  <c r="M147" i="7"/>
  <c r="J147" i="7" s="1"/>
  <c r="L200" i="7"/>
  <c r="I200" i="7" s="1"/>
  <c r="M224" i="7"/>
  <c r="J224" i="7" s="1"/>
  <c r="L42" i="2"/>
  <c r="I42" i="2" s="1"/>
  <c r="M332" i="2"/>
  <c r="J332" i="2" s="1"/>
  <c r="L359" i="2"/>
  <c r="I359" i="2" s="1"/>
  <c r="M436" i="2"/>
  <c r="J436" i="2" s="1"/>
  <c r="L145" i="1"/>
  <c r="I145" i="1" s="1"/>
  <c r="L281" i="1"/>
  <c r="L87" i="1"/>
  <c r="I87" i="1" s="1"/>
  <c r="M188" i="1"/>
  <c r="J188" i="1" s="1"/>
  <c r="M225" i="1"/>
  <c r="L19" i="7"/>
  <c r="I19" i="7" s="1"/>
  <c r="M29" i="7"/>
  <c r="J29" i="7" s="1"/>
  <c r="L76" i="7"/>
  <c r="I76" i="7" s="1"/>
  <c r="L97" i="7"/>
  <c r="I97" i="7" s="1"/>
  <c r="M105" i="7"/>
  <c r="J105" i="7" s="1"/>
  <c r="L131" i="7"/>
  <c r="L214" i="7"/>
  <c r="I214" i="7" s="1"/>
  <c r="L116" i="2"/>
  <c r="I116" i="2" s="1"/>
  <c r="L211" i="2"/>
  <c r="I211" i="2" s="1"/>
  <c r="M288" i="2"/>
  <c r="J288" i="2" s="1"/>
  <c r="M359" i="2"/>
  <c r="J359" i="2" s="1"/>
  <c r="J39" i="21"/>
  <c r="R39" i="21" s="1"/>
  <c r="N59" i="21"/>
  <c r="L61" i="1"/>
  <c r="I61" i="1" s="1"/>
  <c r="M235" i="1"/>
  <c r="J235" i="1" s="1"/>
  <c r="M5" i="1"/>
  <c r="J5" i="1" s="1"/>
  <c r="L67" i="1"/>
  <c r="I67" i="1" s="1"/>
  <c r="M87" i="1"/>
  <c r="J87" i="1" s="1"/>
  <c r="L89" i="1"/>
  <c r="I89" i="1" s="1"/>
  <c r="L113" i="1"/>
  <c r="L130" i="1"/>
  <c r="I130" i="1" s="1"/>
  <c r="L151" i="1"/>
  <c r="I151" i="1" s="1"/>
  <c r="L162" i="1"/>
  <c r="I162" i="1" s="1"/>
  <c r="L201" i="1"/>
  <c r="I201" i="1" s="1"/>
  <c r="L285" i="1"/>
  <c r="I285" i="1" s="1"/>
  <c r="I3" i="7"/>
  <c r="P3" i="7" s="1"/>
  <c r="W3" i="7" s="1"/>
  <c r="AD3" i="7" s="1"/>
  <c r="AK3" i="7" s="1"/>
  <c r="AR3" i="7" s="1"/>
  <c r="AY3" i="7" s="1"/>
  <c r="BF3" i="7" s="1"/>
  <c r="BM3" i="7" s="1"/>
  <c r="BT3" i="7" s="1"/>
  <c r="CA3" i="7" s="1"/>
  <c r="CH3" i="7" s="1"/>
  <c r="CO3" i="7" s="1"/>
  <c r="CV3" i="7" s="1"/>
  <c r="DC3" i="7" s="1"/>
  <c r="DJ3" i="7" s="1"/>
  <c r="DQ3" i="7" s="1"/>
  <c r="L69" i="7"/>
  <c r="M97" i="7"/>
  <c r="J97" i="7" s="1"/>
  <c r="M214" i="7"/>
  <c r="J214" i="7" s="1"/>
  <c r="M227" i="7"/>
  <c r="J227" i="7" s="1"/>
  <c r="L265" i="7"/>
  <c r="I265" i="7" s="1"/>
  <c r="L292" i="7"/>
  <c r="I292" i="7" s="1"/>
  <c r="L326" i="7"/>
  <c r="M354" i="7"/>
  <c r="J354" i="7" s="1"/>
  <c r="L63" i="2"/>
  <c r="I63" i="2" s="1"/>
  <c r="L133" i="2"/>
  <c r="I133" i="2" s="1"/>
  <c r="M216" i="2"/>
  <c r="J216" i="2" s="1"/>
  <c r="L429" i="2"/>
  <c r="I429" i="2" s="1"/>
  <c r="K1" i="21"/>
  <c r="M2" i="5" s="1"/>
  <c r="J1" i="4"/>
  <c r="M6" i="5" s="1"/>
  <c r="AT75" i="21"/>
  <c r="D7" i="4"/>
  <c r="L37" i="4"/>
  <c r="T17" i="4"/>
  <c r="L7" i="4"/>
  <c r="D32" i="4"/>
  <c r="R1" i="4"/>
  <c r="D12" i="4"/>
  <c r="L32" i="4"/>
  <c r="C42" i="4"/>
  <c r="C39" i="5" s="1"/>
  <c r="C39" i="25" s="1"/>
  <c r="M37" i="4"/>
  <c r="L1" i="4"/>
  <c r="L41" i="4" s="1"/>
  <c r="AB1" i="4"/>
  <c r="M12" i="4"/>
  <c r="D37" i="4"/>
  <c r="D41" i="4"/>
  <c r="D17" i="4"/>
  <c r="D27" i="4"/>
  <c r="M337" i="1"/>
  <c r="M330" i="1"/>
  <c r="J330" i="1" s="1"/>
  <c r="L300" i="1"/>
  <c r="I300" i="1" s="1"/>
  <c r="L274" i="1"/>
  <c r="I274" i="1" s="1"/>
  <c r="L255" i="1"/>
  <c r="I255" i="1" s="1"/>
  <c r="M251" i="1"/>
  <c r="J251" i="1" s="1"/>
  <c r="L337" i="1"/>
  <c r="L330" i="1"/>
  <c r="I330" i="1" s="1"/>
  <c r="M319" i="1"/>
  <c r="J319" i="1" s="1"/>
  <c r="M311" i="1"/>
  <c r="J311" i="1" s="1"/>
  <c r="M307" i="1"/>
  <c r="L291" i="1"/>
  <c r="I291" i="1" s="1"/>
  <c r="M263" i="1"/>
  <c r="J263" i="1" s="1"/>
  <c r="L257" i="1"/>
  <c r="I257" i="1" s="1"/>
  <c r="L244" i="1"/>
  <c r="I244" i="1" s="1"/>
  <c r="L5" i="1"/>
  <c r="I5" i="1" s="1"/>
  <c r="M18" i="1"/>
  <c r="J18" i="1" s="1"/>
  <c r="M27" i="1"/>
  <c r="J27" i="1" s="1"/>
  <c r="L33" i="1"/>
  <c r="I33" i="1" s="1"/>
  <c r="M76" i="1"/>
  <c r="J76" i="1" s="1"/>
  <c r="L83" i="1"/>
  <c r="I83" i="1" s="1"/>
  <c r="L117" i="1"/>
  <c r="M123" i="1"/>
  <c r="J123" i="1" s="1"/>
  <c r="L139" i="1"/>
  <c r="L207" i="1"/>
  <c r="I207" i="1" s="1"/>
  <c r="L235" i="1"/>
  <c r="I235" i="1" s="1"/>
  <c r="M257" i="1"/>
  <c r="J257" i="1" s="1"/>
  <c r="BC21" i="2"/>
  <c r="AZ1" i="2"/>
  <c r="M74" i="1"/>
  <c r="J74" i="1" s="1"/>
  <c r="M89" i="1"/>
  <c r="J89" i="1" s="1"/>
  <c r="M113" i="1"/>
  <c r="M132" i="1"/>
  <c r="J132" i="1" s="1"/>
  <c r="M145" i="1"/>
  <c r="L169" i="1"/>
  <c r="L173" i="1"/>
  <c r="I173" i="1" s="1"/>
  <c r="M179" i="1"/>
  <c r="J179" i="1" s="1"/>
  <c r="L195" i="1"/>
  <c r="M281" i="1"/>
  <c r="L298" i="1"/>
  <c r="I298" i="1" s="1"/>
  <c r="CE74" i="21"/>
  <c r="CF12" i="21"/>
  <c r="CF43" i="21"/>
  <c r="CF22" i="21"/>
  <c r="CB18" i="21"/>
  <c r="CJ18" i="21" s="1"/>
  <c r="CF53" i="21"/>
  <c r="CC1" i="21"/>
  <c r="CF48" i="21"/>
  <c r="CE17" i="21"/>
  <c r="CB3" i="21"/>
  <c r="CJ3" i="21" s="1"/>
  <c r="CB75" i="21"/>
  <c r="CJ75" i="21" s="1"/>
  <c r="CB13" i="21"/>
  <c r="CJ13" i="21" s="1"/>
  <c r="I3" i="1"/>
  <c r="P3" i="1" s="1"/>
  <c r="W3" i="1" s="1"/>
  <c r="AD3" i="1" s="1"/>
  <c r="AK3" i="1" s="1"/>
  <c r="AR3" i="1" s="1"/>
  <c r="AY3" i="1" s="1"/>
  <c r="BF3" i="1" s="1"/>
  <c r="BM3" i="1" s="1"/>
  <c r="BT3" i="1" s="1"/>
  <c r="CA3" i="1" s="1"/>
  <c r="CH3" i="1" s="1"/>
  <c r="CO3" i="1" s="1"/>
  <c r="CV3" i="1" s="1"/>
  <c r="DC3" i="1" s="1"/>
  <c r="DJ3" i="1" s="1"/>
  <c r="DQ3" i="1" s="1"/>
  <c r="L11" i="1"/>
  <c r="I11" i="1" s="1"/>
  <c r="L31" i="1"/>
  <c r="I31" i="1" s="1"/>
  <c r="L39" i="1"/>
  <c r="I39" i="1" s="1"/>
  <c r="M169" i="1"/>
  <c r="M173" i="1"/>
  <c r="J173" i="1" s="1"/>
  <c r="L186" i="1"/>
  <c r="I186" i="1" s="1"/>
  <c r="M195" i="1"/>
  <c r="J195" i="1" s="1"/>
  <c r="L199" i="1"/>
  <c r="I199" i="1" s="1"/>
  <c r="L218" i="1"/>
  <c r="I218" i="1" s="1"/>
  <c r="M255" i="1"/>
  <c r="M298" i="1"/>
  <c r="J298" i="1" s="1"/>
  <c r="L311" i="1"/>
  <c r="I311" i="1" s="1"/>
  <c r="L313" i="1"/>
  <c r="I313" i="1" s="1"/>
  <c r="BX121" i="3"/>
  <c r="BW33" i="3"/>
  <c r="BW45" i="3"/>
  <c r="BX19" i="3"/>
  <c r="J3" i="1"/>
  <c r="Q3" i="1" s="1"/>
  <c r="X3" i="1" s="1"/>
  <c r="AE3" i="1" s="1"/>
  <c r="AL3" i="1" s="1"/>
  <c r="AS3" i="1" s="1"/>
  <c r="AZ3" i="1" s="1"/>
  <c r="BG3" i="1" s="1"/>
  <c r="BN3" i="1" s="1"/>
  <c r="BU3" i="1" s="1"/>
  <c r="CB3" i="1" s="1"/>
  <c r="CI3" i="1" s="1"/>
  <c r="CP3" i="1" s="1"/>
  <c r="CW3" i="1" s="1"/>
  <c r="DD3" i="1" s="1"/>
  <c r="DK3" i="1" s="1"/>
  <c r="DR3" i="1" s="1"/>
  <c r="M11" i="1"/>
  <c r="J11" i="1" s="1"/>
  <c r="L18" i="1"/>
  <c r="I18" i="1" s="1"/>
  <c r="L27" i="1"/>
  <c r="I27" i="1" s="1"/>
  <c r="M31" i="1"/>
  <c r="J31" i="1" s="1"/>
  <c r="M39" i="1"/>
  <c r="J39" i="1" s="1"/>
  <c r="L76" i="1"/>
  <c r="I76" i="1" s="1"/>
  <c r="L123" i="1"/>
  <c r="I123" i="1" s="1"/>
  <c r="M186" i="1"/>
  <c r="J186" i="1" s="1"/>
  <c r="M199" i="1"/>
  <c r="J199" i="1" s="1"/>
  <c r="M218" i="1"/>
  <c r="J218" i="1" s="1"/>
  <c r="L251" i="1"/>
  <c r="I251" i="1" s="1"/>
  <c r="M291" i="1"/>
  <c r="J291" i="1" s="1"/>
  <c r="M300" i="1"/>
  <c r="J300" i="1" s="1"/>
  <c r="L307" i="1"/>
  <c r="I307" i="1" s="1"/>
  <c r="M313" i="1"/>
  <c r="J313" i="1" s="1"/>
  <c r="M19" i="7"/>
  <c r="J19" i="7" s="1"/>
  <c r="M59" i="7"/>
  <c r="J59" i="7" s="1"/>
  <c r="L66" i="7"/>
  <c r="J68" i="7"/>
  <c r="Q68" i="7" s="1"/>
  <c r="X68" i="7" s="1"/>
  <c r="AE68" i="7" s="1"/>
  <c r="AL68" i="7" s="1"/>
  <c r="AS68" i="7" s="1"/>
  <c r="AZ68" i="7" s="1"/>
  <c r="BG68" i="7" s="1"/>
  <c r="BN68" i="7" s="1"/>
  <c r="BU68" i="7" s="1"/>
  <c r="CB68" i="7" s="1"/>
  <c r="CI68" i="7" s="1"/>
  <c r="CP68" i="7" s="1"/>
  <c r="CW68" i="7" s="1"/>
  <c r="DD68" i="7" s="1"/>
  <c r="DK68" i="7" s="1"/>
  <c r="DR68" i="7" s="1"/>
  <c r="L70" i="7"/>
  <c r="I70" i="7" s="1"/>
  <c r="M76" i="7"/>
  <c r="J76" i="7" s="1"/>
  <c r="M141" i="7"/>
  <c r="J141" i="7" s="1"/>
  <c r="CD170" i="7"/>
  <c r="M189" i="7"/>
  <c r="J189" i="7" s="1"/>
  <c r="L196" i="7"/>
  <c r="M212" i="7"/>
  <c r="J212" i="7" s="1"/>
  <c r="L220" i="7"/>
  <c r="I220" i="7" s="1"/>
  <c r="M292" i="7"/>
  <c r="J292" i="7" s="1"/>
  <c r="M344" i="7"/>
  <c r="J344" i="7" s="1"/>
  <c r="S59" i="2"/>
  <c r="Q1" i="2"/>
  <c r="M116" i="2"/>
  <c r="J116" i="2" s="1"/>
  <c r="L317" i="2"/>
  <c r="I317" i="2" s="1"/>
  <c r="M371" i="2"/>
  <c r="I373" i="2"/>
  <c r="P373" i="2" s="1"/>
  <c r="W373" i="2" s="1"/>
  <c r="AD373" i="2" s="1"/>
  <c r="AK373" i="2" s="1"/>
  <c r="AR373" i="2" s="1"/>
  <c r="AY373" i="2" s="1"/>
  <c r="BF373" i="2" s="1"/>
  <c r="BM373" i="2" s="1"/>
  <c r="BT373" i="2" s="1"/>
  <c r="CA373" i="2" s="1"/>
  <c r="CH373" i="2" s="1"/>
  <c r="CO373" i="2" s="1"/>
  <c r="CV373" i="2" s="1"/>
  <c r="DC373" i="2" s="1"/>
  <c r="DJ373" i="2" s="1"/>
  <c r="DQ373" i="2" s="1"/>
  <c r="L391" i="7"/>
  <c r="M391" i="7"/>
  <c r="M365" i="7"/>
  <c r="J365" i="7" s="1"/>
  <c r="L365" i="7"/>
  <c r="I365" i="7" s="1"/>
  <c r="M357" i="7"/>
  <c r="J357" i="7" s="1"/>
  <c r="L354" i="7"/>
  <c r="I354" i="7" s="1"/>
  <c r="L344" i="7"/>
  <c r="I344" i="7" s="1"/>
  <c r="M330" i="7"/>
  <c r="J330" i="7" s="1"/>
  <c r="L261" i="7"/>
  <c r="M235" i="7"/>
  <c r="J235" i="7" s="1"/>
  <c r="L212" i="7"/>
  <c r="I212" i="7" s="1"/>
  <c r="L206" i="7"/>
  <c r="J198" i="7"/>
  <c r="Q198" i="7" s="1"/>
  <c r="X198" i="7" s="1"/>
  <c r="AE198" i="7" s="1"/>
  <c r="AL198" i="7" s="1"/>
  <c r="AS198" i="7" s="1"/>
  <c r="AZ198" i="7" s="1"/>
  <c r="BG198" i="7" s="1"/>
  <c r="BN198" i="7" s="1"/>
  <c r="BU198" i="7" s="1"/>
  <c r="CB198" i="7" s="1"/>
  <c r="CI198" i="7" s="1"/>
  <c r="CP198" i="7" s="1"/>
  <c r="CW198" i="7" s="1"/>
  <c r="DD198" i="7" s="1"/>
  <c r="DK198" i="7" s="1"/>
  <c r="DR198" i="7" s="1"/>
  <c r="L189" i="7"/>
  <c r="I189" i="7" s="1"/>
  <c r="M159" i="7"/>
  <c r="J159" i="7" s="1"/>
  <c r="M155" i="7"/>
  <c r="J155" i="7" s="1"/>
  <c r="M384" i="7"/>
  <c r="M336" i="7"/>
  <c r="J336" i="7" s="1"/>
  <c r="L330" i="7"/>
  <c r="I330" i="7" s="1"/>
  <c r="J328" i="7"/>
  <c r="Q328" i="7" s="1"/>
  <c r="X328" i="7" s="1"/>
  <c r="AE328" i="7" s="1"/>
  <c r="AL328" i="7" s="1"/>
  <c r="AS328" i="7" s="1"/>
  <c r="AZ328" i="7" s="1"/>
  <c r="BG328" i="7" s="1"/>
  <c r="BN328" i="7" s="1"/>
  <c r="BU328" i="7" s="1"/>
  <c r="CB328" i="7" s="1"/>
  <c r="CI328" i="7" s="1"/>
  <c r="CP328" i="7" s="1"/>
  <c r="CW328" i="7" s="1"/>
  <c r="DD328" i="7" s="1"/>
  <c r="DK328" i="7" s="1"/>
  <c r="DR328" i="7" s="1"/>
  <c r="M319" i="7"/>
  <c r="J319" i="7" s="1"/>
  <c r="M289" i="7"/>
  <c r="J289" i="7" s="1"/>
  <c r="M285" i="7"/>
  <c r="J285" i="7" s="1"/>
  <c r="L235" i="7"/>
  <c r="I235" i="7" s="1"/>
  <c r="I198" i="7"/>
  <c r="P198" i="7" s="1"/>
  <c r="W198" i="7" s="1"/>
  <c r="AD198" i="7" s="1"/>
  <c r="AK198" i="7" s="1"/>
  <c r="AR198" i="7" s="1"/>
  <c r="AY198" i="7" s="1"/>
  <c r="BF198" i="7" s="1"/>
  <c r="BM198" i="7" s="1"/>
  <c r="BT198" i="7" s="1"/>
  <c r="CA198" i="7" s="1"/>
  <c r="CH198" i="7" s="1"/>
  <c r="CO198" i="7" s="1"/>
  <c r="CV198" i="7" s="1"/>
  <c r="DC198" i="7" s="1"/>
  <c r="DJ198" i="7" s="1"/>
  <c r="DQ198" i="7" s="1"/>
  <c r="L159" i="7"/>
  <c r="I159" i="7" s="1"/>
  <c r="L155" i="7"/>
  <c r="M149" i="7"/>
  <c r="J149" i="7" s="1"/>
  <c r="L384" i="7"/>
  <c r="I384" i="7" s="1"/>
  <c r="M342" i="7"/>
  <c r="L336" i="7"/>
  <c r="I336" i="7" s="1"/>
  <c r="I328" i="7"/>
  <c r="P328" i="7" s="1"/>
  <c r="W328" i="7" s="1"/>
  <c r="AD328" i="7" s="1"/>
  <c r="AK328" i="7" s="1"/>
  <c r="AR328" i="7" s="1"/>
  <c r="AY328" i="7" s="1"/>
  <c r="BF328" i="7" s="1"/>
  <c r="BM328" i="7" s="1"/>
  <c r="BT328" i="7" s="1"/>
  <c r="CA328" i="7" s="1"/>
  <c r="CH328" i="7" s="1"/>
  <c r="CO328" i="7" s="1"/>
  <c r="CV328" i="7" s="1"/>
  <c r="DC328" i="7" s="1"/>
  <c r="DJ328" i="7" s="1"/>
  <c r="DQ328" i="7" s="1"/>
  <c r="L319" i="7"/>
  <c r="I319" i="7" s="1"/>
  <c r="L289" i="7"/>
  <c r="I289" i="7" s="1"/>
  <c r="L285" i="7"/>
  <c r="I285" i="7" s="1"/>
  <c r="M279" i="7"/>
  <c r="L264" i="7"/>
  <c r="M162" i="7"/>
  <c r="J162" i="7" s="1"/>
  <c r="L149" i="7"/>
  <c r="I149" i="7" s="1"/>
  <c r="L134" i="7"/>
  <c r="M350" i="7"/>
  <c r="J350" i="7" s="1"/>
  <c r="M300" i="7"/>
  <c r="J300" i="7" s="1"/>
  <c r="L277" i="7"/>
  <c r="I277" i="7" s="1"/>
  <c r="L227" i="7"/>
  <c r="I227" i="7" s="1"/>
  <c r="M200" i="7"/>
  <c r="J200" i="7" s="1"/>
  <c r="L199" i="7"/>
  <c r="L170" i="7"/>
  <c r="I170" i="7" s="1"/>
  <c r="L147" i="7"/>
  <c r="I147" i="7" s="1"/>
  <c r="M131" i="7"/>
  <c r="L11" i="7"/>
  <c r="I11" i="7" s="1"/>
  <c r="M17" i="7"/>
  <c r="J17" i="7" s="1"/>
  <c r="L32" i="7"/>
  <c r="I32" i="7" s="1"/>
  <c r="CE40" i="7"/>
  <c r="CD84" i="7"/>
  <c r="M90" i="7"/>
  <c r="J90" i="7" s="1"/>
  <c r="M94" i="7"/>
  <c r="M124" i="7"/>
  <c r="J124" i="7" s="1"/>
  <c r="J133" i="7"/>
  <c r="Q133" i="7" s="1"/>
  <c r="X133" i="7" s="1"/>
  <c r="AE133" i="7" s="1"/>
  <c r="AL133" i="7" s="1"/>
  <c r="AS133" i="7" s="1"/>
  <c r="AZ133" i="7" s="1"/>
  <c r="BG133" i="7" s="1"/>
  <c r="BN133" i="7" s="1"/>
  <c r="BU133" i="7" s="1"/>
  <c r="CB133" i="7" s="1"/>
  <c r="CI133" i="7" s="1"/>
  <c r="CP133" i="7" s="1"/>
  <c r="CW133" i="7" s="1"/>
  <c r="DD133" i="7" s="1"/>
  <c r="DK133" i="7" s="1"/>
  <c r="DR133" i="7" s="1"/>
  <c r="M135" i="7"/>
  <c r="J135" i="7" s="1"/>
  <c r="CD199" i="7"/>
  <c r="M206" i="7"/>
  <c r="J206" i="7" s="1"/>
  <c r="L254" i="7"/>
  <c r="I254" i="7" s="1"/>
  <c r="CE319" i="7"/>
  <c r="M326" i="7"/>
  <c r="J1" i="7"/>
  <c r="L5" i="7"/>
  <c r="M11" i="7"/>
  <c r="J11" i="7" s="1"/>
  <c r="M32" i="7"/>
  <c r="J32" i="7" s="1"/>
  <c r="CD147" i="7"/>
  <c r="L162" i="7"/>
  <c r="I162" i="7" s="1"/>
  <c r="M254" i="7"/>
  <c r="J254" i="7" s="1"/>
  <c r="L329" i="7"/>
  <c r="L445" i="2"/>
  <c r="L436" i="2"/>
  <c r="I436" i="2" s="1"/>
  <c r="L399" i="2"/>
  <c r="I399" i="2" s="1"/>
  <c r="L301" i="2"/>
  <c r="I301" i="2" s="1"/>
  <c r="J299" i="2"/>
  <c r="Q299" i="2" s="1"/>
  <c r="X299" i="2" s="1"/>
  <c r="AE299" i="2" s="1"/>
  <c r="AL299" i="2" s="1"/>
  <c r="AS299" i="2" s="1"/>
  <c r="AZ299" i="2" s="1"/>
  <c r="BG299" i="2" s="1"/>
  <c r="BN299" i="2" s="1"/>
  <c r="BU299" i="2" s="1"/>
  <c r="CB299" i="2" s="1"/>
  <c r="CI299" i="2" s="1"/>
  <c r="CP299" i="2" s="1"/>
  <c r="CW299" i="2" s="1"/>
  <c r="DD299" i="2" s="1"/>
  <c r="DK299" i="2" s="1"/>
  <c r="DR299" i="2" s="1"/>
  <c r="M290" i="2"/>
  <c r="J290" i="2" s="1"/>
  <c r="L243" i="2"/>
  <c r="I243" i="2" s="1"/>
  <c r="M375" i="2"/>
  <c r="J375" i="2" s="1"/>
  <c r="I299" i="2"/>
  <c r="P299" i="2" s="1"/>
  <c r="W299" i="2" s="1"/>
  <c r="AD299" i="2" s="1"/>
  <c r="AK299" i="2" s="1"/>
  <c r="AR299" i="2" s="1"/>
  <c r="AY299" i="2" s="1"/>
  <c r="BF299" i="2" s="1"/>
  <c r="BM299" i="2" s="1"/>
  <c r="BT299" i="2" s="1"/>
  <c r="CA299" i="2" s="1"/>
  <c r="CH299" i="2" s="1"/>
  <c r="CO299" i="2" s="1"/>
  <c r="CV299" i="2" s="1"/>
  <c r="DC299" i="2" s="1"/>
  <c r="DJ299" i="2" s="1"/>
  <c r="DQ299" i="2" s="1"/>
  <c r="L290" i="2"/>
  <c r="I290" i="2" s="1"/>
  <c r="M285" i="2"/>
  <c r="J285" i="2" s="1"/>
  <c r="M258" i="2"/>
  <c r="J258" i="2" s="1"/>
  <c r="L375" i="2"/>
  <c r="I375" i="2" s="1"/>
  <c r="J373" i="2"/>
  <c r="Q373" i="2" s="1"/>
  <c r="X373" i="2" s="1"/>
  <c r="AE373" i="2" s="1"/>
  <c r="AL373" i="2" s="1"/>
  <c r="AS373" i="2" s="1"/>
  <c r="AZ373" i="2" s="1"/>
  <c r="BG373" i="2" s="1"/>
  <c r="BN373" i="2" s="1"/>
  <c r="BU373" i="2" s="1"/>
  <c r="CB373" i="2" s="1"/>
  <c r="CI373" i="2" s="1"/>
  <c r="CP373" i="2" s="1"/>
  <c r="CW373" i="2" s="1"/>
  <c r="DD373" i="2" s="1"/>
  <c r="DK373" i="2" s="1"/>
  <c r="DR373" i="2" s="1"/>
  <c r="M364" i="2"/>
  <c r="J364" i="2" s="1"/>
  <c r="M317" i="2"/>
  <c r="J317" i="2" s="1"/>
  <c r="L285" i="2"/>
  <c r="M281" i="2"/>
  <c r="J281" i="2" s="1"/>
  <c r="M264" i="2"/>
  <c r="J264" i="2" s="1"/>
  <c r="L258" i="2"/>
  <c r="I258" i="2" s="1"/>
  <c r="L433" i="2"/>
  <c r="I433" i="2" s="1"/>
  <c r="M429" i="2"/>
  <c r="J429" i="2" s="1"/>
  <c r="M412" i="2"/>
  <c r="J412" i="2" s="1"/>
  <c r="L406" i="2"/>
  <c r="L371" i="2"/>
  <c r="L362" i="2"/>
  <c r="I362" i="2" s="1"/>
  <c r="L338" i="2"/>
  <c r="I338" i="2" s="1"/>
  <c r="M325" i="2"/>
  <c r="J325" i="2" s="1"/>
  <c r="M391" i="2"/>
  <c r="J391" i="2" s="1"/>
  <c r="L177" i="2"/>
  <c r="I177" i="2" s="1"/>
  <c r="M153" i="2"/>
  <c r="J153" i="2" s="1"/>
  <c r="L152" i="2"/>
  <c r="M95" i="2"/>
  <c r="J95" i="2" s="1"/>
  <c r="I77" i="2"/>
  <c r="P77" i="2" s="1"/>
  <c r="W77" i="2" s="1"/>
  <c r="AD77" i="2" s="1"/>
  <c r="AK77" i="2" s="1"/>
  <c r="AR77" i="2" s="1"/>
  <c r="AY77" i="2" s="1"/>
  <c r="BF77" i="2" s="1"/>
  <c r="BM77" i="2" s="1"/>
  <c r="BT77" i="2" s="1"/>
  <c r="CA77" i="2" s="1"/>
  <c r="CH77" i="2" s="1"/>
  <c r="CO77" i="2" s="1"/>
  <c r="CV77" i="2" s="1"/>
  <c r="DC77" i="2" s="1"/>
  <c r="DJ77" i="2" s="1"/>
  <c r="DQ77" i="2" s="1"/>
  <c r="M36" i="2"/>
  <c r="J36" i="2" s="1"/>
  <c r="L21" i="2"/>
  <c r="I21" i="2" s="1"/>
  <c r="M438" i="2"/>
  <c r="J438" i="2" s="1"/>
  <c r="M399" i="2"/>
  <c r="J399" i="2" s="1"/>
  <c r="L391" i="2"/>
  <c r="I391" i="2" s="1"/>
  <c r="L325" i="2"/>
  <c r="M251" i="2"/>
  <c r="J251" i="2" s="1"/>
  <c r="M243" i="2"/>
  <c r="J243" i="2" s="1"/>
  <c r="L153" i="2"/>
  <c r="I153" i="2" s="1"/>
  <c r="J151" i="2"/>
  <c r="Q151" i="2" s="1"/>
  <c r="X151" i="2" s="1"/>
  <c r="AE151" i="2" s="1"/>
  <c r="AL151" i="2" s="1"/>
  <c r="AS151" i="2" s="1"/>
  <c r="AZ151" i="2" s="1"/>
  <c r="BG151" i="2" s="1"/>
  <c r="BN151" i="2" s="1"/>
  <c r="BU151" i="2" s="1"/>
  <c r="CB151" i="2" s="1"/>
  <c r="CI151" i="2" s="1"/>
  <c r="CP151" i="2" s="1"/>
  <c r="CW151" i="2" s="1"/>
  <c r="DD151" i="2" s="1"/>
  <c r="DK151" i="2" s="1"/>
  <c r="DR151" i="2" s="1"/>
  <c r="M142" i="2"/>
  <c r="J142" i="2" s="1"/>
  <c r="L95" i="2"/>
  <c r="I95" i="2" s="1"/>
  <c r="L36" i="2"/>
  <c r="I36" i="2" s="1"/>
  <c r="L1" i="2"/>
  <c r="M445" i="2"/>
  <c r="L438" i="2"/>
  <c r="I438" i="2" s="1"/>
  <c r="M355" i="2"/>
  <c r="J355" i="2" s="1"/>
  <c r="M338" i="2"/>
  <c r="J338" i="2" s="1"/>
  <c r="M297" i="2"/>
  <c r="L251" i="2"/>
  <c r="M227" i="2"/>
  <c r="J227" i="2" s="1"/>
  <c r="I151" i="2"/>
  <c r="P151" i="2" s="1"/>
  <c r="W151" i="2" s="1"/>
  <c r="AD151" i="2" s="1"/>
  <c r="AK151" i="2" s="1"/>
  <c r="AR151" i="2" s="1"/>
  <c r="AY151" i="2" s="1"/>
  <c r="BF151" i="2" s="1"/>
  <c r="BM151" i="2" s="1"/>
  <c r="BT151" i="2" s="1"/>
  <c r="CA151" i="2" s="1"/>
  <c r="CH151" i="2" s="1"/>
  <c r="CO151" i="2" s="1"/>
  <c r="CV151" i="2" s="1"/>
  <c r="DC151" i="2" s="1"/>
  <c r="DJ151" i="2" s="1"/>
  <c r="DQ151" i="2" s="1"/>
  <c r="L142" i="2"/>
  <c r="I142" i="2" s="1"/>
  <c r="M137" i="2"/>
  <c r="J137" i="2" s="1"/>
  <c r="M110" i="2"/>
  <c r="J110" i="2" s="1"/>
  <c r="M63" i="2"/>
  <c r="J63" i="2" s="1"/>
  <c r="M42" i="2"/>
  <c r="J42" i="2" s="1"/>
  <c r="M433" i="2"/>
  <c r="J433" i="2" s="1"/>
  <c r="L364" i="2"/>
  <c r="I364" i="2" s="1"/>
  <c r="L332" i="2"/>
  <c r="I332" i="2" s="1"/>
  <c r="L281" i="2"/>
  <c r="I281" i="2" s="1"/>
  <c r="M223" i="2"/>
  <c r="M214" i="2"/>
  <c r="J214" i="2" s="1"/>
  <c r="M207" i="2"/>
  <c r="J207" i="2" s="1"/>
  <c r="M190" i="2"/>
  <c r="J190" i="2" s="1"/>
  <c r="L184" i="2"/>
  <c r="I184" i="2" s="1"/>
  <c r="M79" i="2"/>
  <c r="J79" i="2" s="1"/>
  <c r="L66" i="2"/>
  <c r="I66" i="2" s="1"/>
  <c r="M406" i="2"/>
  <c r="J406" i="2" s="1"/>
  <c r="L288" i="2"/>
  <c r="I288" i="2" s="1"/>
  <c r="I225" i="2"/>
  <c r="P225" i="2" s="1"/>
  <c r="W225" i="2" s="1"/>
  <c r="AD225" i="2" s="1"/>
  <c r="AK225" i="2" s="1"/>
  <c r="AR225" i="2" s="1"/>
  <c r="AY225" i="2" s="1"/>
  <c r="BF225" i="2" s="1"/>
  <c r="BM225" i="2" s="1"/>
  <c r="BT225" i="2" s="1"/>
  <c r="CA225" i="2" s="1"/>
  <c r="CH225" i="2" s="1"/>
  <c r="CO225" i="2" s="1"/>
  <c r="CV225" i="2" s="1"/>
  <c r="DC225" i="2" s="1"/>
  <c r="DJ225" i="2" s="1"/>
  <c r="DQ225" i="2" s="1"/>
  <c r="L223" i="2"/>
  <c r="L214" i="2"/>
  <c r="I214" i="2" s="1"/>
  <c r="L190" i="2"/>
  <c r="I190" i="2" s="1"/>
  <c r="M149" i="2"/>
  <c r="M140" i="2"/>
  <c r="J140" i="2" s="1"/>
  <c r="L110" i="2"/>
  <c r="I110" i="2" s="1"/>
  <c r="M103" i="2"/>
  <c r="J103" i="2" s="1"/>
  <c r="L227" i="2"/>
  <c r="I227" i="2" s="1"/>
  <c r="L149" i="2"/>
  <c r="L140" i="2"/>
  <c r="I140" i="2" s="1"/>
  <c r="L103" i="2"/>
  <c r="I103" i="2" s="1"/>
  <c r="M21" i="2"/>
  <c r="J3" i="2"/>
  <c r="Q3" i="2" s="1"/>
  <c r="X3" i="2" s="1"/>
  <c r="AE3" i="2" s="1"/>
  <c r="AL3" i="2" s="1"/>
  <c r="AS3" i="2" s="1"/>
  <c r="AZ3" i="2" s="1"/>
  <c r="BG3" i="2" s="1"/>
  <c r="BN3" i="2" s="1"/>
  <c r="BU3" i="2" s="1"/>
  <c r="CB3" i="2" s="1"/>
  <c r="CI3" i="2" s="1"/>
  <c r="CP3" i="2" s="1"/>
  <c r="CW3" i="2" s="1"/>
  <c r="DD3" i="2" s="1"/>
  <c r="DK3" i="2" s="1"/>
  <c r="DR3" i="2" s="1"/>
  <c r="M362" i="2"/>
  <c r="J362" i="2" s="1"/>
  <c r="L297" i="2"/>
  <c r="M211" i="2"/>
  <c r="J211" i="2" s="1"/>
  <c r="L207" i="2"/>
  <c r="I207" i="2" s="1"/>
  <c r="M184" i="2"/>
  <c r="J184" i="2" s="1"/>
  <c r="J77" i="2"/>
  <c r="Q77" i="2" s="1"/>
  <c r="X77" i="2" s="1"/>
  <c r="AE77" i="2" s="1"/>
  <c r="AL77" i="2" s="1"/>
  <c r="AS77" i="2" s="1"/>
  <c r="AZ77" i="2" s="1"/>
  <c r="BG77" i="2" s="1"/>
  <c r="BN77" i="2" s="1"/>
  <c r="BU77" i="2" s="1"/>
  <c r="CB77" i="2" s="1"/>
  <c r="CI77" i="2" s="1"/>
  <c r="CP77" i="2" s="1"/>
  <c r="CW77" i="2" s="1"/>
  <c r="DD77" i="2" s="1"/>
  <c r="DK77" i="2" s="1"/>
  <c r="DR77" i="2" s="1"/>
  <c r="M68" i="2"/>
  <c r="J68" i="2" s="1"/>
  <c r="I3" i="2"/>
  <c r="P3" i="2" s="1"/>
  <c r="W3" i="2" s="1"/>
  <c r="AD3" i="2" s="1"/>
  <c r="AK3" i="2" s="1"/>
  <c r="AR3" i="2" s="1"/>
  <c r="AY3" i="2" s="1"/>
  <c r="BF3" i="2" s="1"/>
  <c r="BM3" i="2" s="1"/>
  <c r="BT3" i="2" s="1"/>
  <c r="CA3" i="2" s="1"/>
  <c r="CH3" i="2" s="1"/>
  <c r="CO3" i="2" s="1"/>
  <c r="CV3" i="2" s="1"/>
  <c r="DC3" i="2" s="1"/>
  <c r="DJ3" i="2" s="1"/>
  <c r="DQ3" i="2" s="1"/>
  <c r="L216" i="2"/>
  <c r="I216" i="2" s="1"/>
  <c r="M177" i="2"/>
  <c r="J177" i="2" s="1"/>
  <c r="L169" i="2"/>
  <c r="I169" i="2" s="1"/>
  <c r="M75" i="2"/>
  <c r="L59" i="2"/>
  <c r="I59" i="2" s="1"/>
  <c r="J1" i="2"/>
  <c r="L5" i="2"/>
  <c r="I5" i="2" s="1"/>
  <c r="L29" i="2"/>
  <c r="I29" i="2" s="1"/>
  <c r="M59" i="2"/>
  <c r="J59" i="2" s="1"/>
  <c r="L355" i="2"/>
  <c r="I355" i="2" s="1"/>
  <c r="S29" i="9"/>
  <c r="L25" i="7"/>
  <c r="I25" i="7" s="1"/>
  <c r="L29" i="7"/>
  <c r="I29" i="7" s="1"/>
  <c r="L82" i="7"/>
  <c r="I82" i="7" s="1"/>
  <c r="L105" i="7"/>
  <c r="I105" i="7" s="1"/>
  <c r="M170" i="7"/>
  <c r="J170" i="7" s="1"/>
  <c r="CE206" i="7"/>
  <c r="L224" i="7"/>
  <c r="L271" i="7"/>
  <c r="I271" i="7" s="1"/>
  <c r="BC133" i="3"/>
  <c r="BC45" i="3"/>
  <c r="BB9" i="9"/>
  <c r="BC20" i="9"/>
  <c r="DE32" i="4"/>
  <c r="DD37" i="4"/>
  <c r="DB1" i="4"/>
  <c r="K49" i="21"/>
  <c r="M53" i="21"/>
  <c r="M33" i="21"/>
  <c r="K60" i="21"/>
  <c r="J65" i="21"/>
  <c r="R65" i="21" s="1"/>
  <c r="M69" i="21"/>
  <c r="K75" i="21"/>
  <c r="N79" i="21"/>
  <c r="U41" i="4"/>
  <c r="T1" i="4"/>
  <c r="CT1" i="4"/>
  <c r="K3" i="21"/>
  <c r="N7" i="21"/>
  <c r="J13" i="21"/>
  <c r="R13" i="21" s="1"/>
  <c r="N17" i="21"/>
  <c r="M22" i="21"/>
  <c r="J34" i="21"/>
  <c r="R34" i="21" s="1"/>
  <c r="M38" i="21"/>
  <c r="K65" i="21"/>
  <c r="BN1" i="2"/>
  <c r="CE338" i="2"/>
  <c r="BI17" i="4"/>
  <c r="BF1" i="4"/>
  <c r="J75" i="21"/>
  <c r="R75" i="21" s="1"/>
  <c r="M59" i="21"/>
  <c r="M48" i="21"/>
  <c r="J44" i="21"/>
  <c r="R44" i="21" s="1"/>
  <c r="N27" i="21"/>
  <c r="J23" i="21"/>
  <c r="R23" i="21" s="1"/>
  <c r="N74" i="21"/>
  <c r="K70" i="21"/>
  <c r="M27" i="21"/>
  <c r="N12" i="21"/>
  <c r="M74" i="21"/>
  <c r="J70" i="21"/>
  <c r="R70" i="21" s="1"/>
  <c r="N43" i="21"/>
  <c r="K39" i="21"/>
  <c r="N22" i="21"/>
  <c r="K18" i="21"/>
  <c r="M12" i="21"/>
  <c r="K8" i="21"/>
  <c r="M1" i="21"/>
  <c r="M79" i="21"/>
  <c r="M64" i="21"/>
  <c r="J60" i="21"/>
  <c r="R60" i="21" s="1"/>
  <c r="N33" i="21"/>
  <c r="M17" i="21"/>
  <c r="K13" i="21"/>
  <c r="J8" i="21"/>
  <c r="R8" i="21" s="1"/>
  <c r="K23" i="21"/>
  <c r="K34" i="21"/>
  <c r="N38" i="21"/>
  <c r="M43" i="21"/>
  <c r="N48" i="21"/>
  <c r="L1" i="3"/>
  <c r="L63" i="3"/>
  <c r="M77" i="3"/>
  <c r="M133" i="3"/>
  <c r="M7" i="4"/>
  <c r="CO17" i="4"/>
  <c r="CC75" i="21"/>
  <c r="Q75" i="21"/>
  <c r="Y75" i="21" s="1"/>
  <c r="I3" i="3"/>
  <c r="P3" i="3" s="1"/>
  <c r="W3" i="3" s="1"/>
  <c r="AD3" i="3" s="1"/>
  <c r="AK3" i="3" s="1"/>
  <c r="AR3" i="3" s="1"/>
  <c r="AY3" i="3" s="1"/>
  <c r="BF3" i="3" s="1"/>
  <c r="BM3" i="3" s="1"/>
  <c r="BT3" i="3" s="1"/>
  <c r="CA3" i="3" s="1"/>
  <c r="CH3" i="3" s="1"/>
  <c r="CO3" i="3" s="1"/>
  <c r="CV3" i="3" s="1"/>
  <c r="DC3" i="3" s="1"/>
  <c r="DJ3" i="3" s="1"/>
  <c r="DQ3" i="3" s="1"/>
  <c r="L107" i="3"/>
  <c r="L121" i="3"/>
  <c r="I3" i="9"/>
  <c r="P3" i="9" s="1"/>
  <c r="W3" i="9" s="1"/>
  <c r="AD3" i="9" s="1"/>
  <c r="AK3" i="9" s="1"/>
  <c r="AR3" i="9" s="1"/>
  <c r="AY3" i="9" s="1"/>
  <c r="BF3" i="9" s="1"/>
  <c r="BM3" i="9" s="1"/>
  <c r="BT3" i="9" s="1"/>
  <c r="CA3" i="9" s="1"/>
  <c r="CH3" i="9" s="1"/>
  <c r="CO3" i="9" s="1"/>
  <c r="CV3" i="9" s="1"/>
  <c r="DC3" i="9" s="1"/>
  <c r="DJ3" i="9" s="1"/>
  <c r="DQ3" i="9" s="1"/>
  <c r="M9" i="9"/>
  <c r="L27" i="4"/>
  <c r="M32" i="4"/>
  <c r="J3" i="3"/>
  <c r="Q3" i="3" s="1"/>
  <c r="X3" i="3" s="1"/>
  <c r="AE3" i="3" s="1"/>
  <c r="AL3" i="3" s="1"/>
  <c r="AS3" i="3" s="1"/>
  <c r="AZ3" i="3" s="1"/>
  <c r="BG3" i="3" s="1"/>
  <c r="BN3" i="3" s="1"/>
  <c r="BU3" i="3" s="1"/>
  <c r="CB3" i="3" s="1"/>
  <c r="CI3" i="3" s="1"/>
  <c r="CP3" i="3" s="1"/>
  <c r="CW3" i="3" s="1"/>
  <c r="DD3" i="3" s="1"/>
  <c r="DK3" i="3" s="1"/>
  <c r="DR3" i="3" s="1"/>
  <c r="L19" i="3"/>
  <c r="L67" i="3"/>
  <c r="L85" i="3"/>
  <c r="M107" i="3"/>
  <c r="M121" i="3"/>
  <c r="J1" i="9"/>
  <c r="M4" i="5" s="1"/>
  <c r="J3" i="9"/>
  <c r="Q3" i="9" s="1"/>
  <c r="X3" i="9" s="1"/>
  <c r="AE3" i="9" s="1"/>
  <c r="AL3" i="9" s="1"/>
  <c r="AS3" i="9" s="1"/>
  <c r="AZ3" i="9" s="1"/>
  <c r="BG3" i="9" s="1"/>
  <c r="BN3" i="9" s="1"/>
  <c r="BU3" i="9" s="1"/>
  <c r="CB3" i="9" s="1"/>
  <c r="CI3" i="9" s="1"/>
  <c r="CP3" i="9" s="1"/>
  <c r="CW3" i="9" s="1"/>
  <c r="DD3" i="9" s="1"/>
  <c r="DK3" i="9" s="1"/>
  <c r="DR3" i="9" s="1"/>
  <c r="L29" i="9"/>
  <c r="L17" i="4"/>
  <c r="M27" i="4"/>
  <c r="Q8" i="21"/>
  <c r="Y8" i="21" s="1"/>
  <c r="J1" i="3"/>
  <c r="M19" i="3"/>
  <c r="L45" i="3"/>
  <c r="M67" i="3"/>
  <c r="M85" i="3"/>
  <c r="L99" i="3"/>
  <c r="AS1" i="9"/>
  <c r="L12" i="4"/>
  <c r="O26" i="6"/>
  <c r="R26" i="6" s="1"/>
  <c r="U26" i="6" s="1"/>
  <c r="X26" i="6" s="1"/>
  <c r="AA26" i="6" s="1"/>
  <c r="AD26" i="6" s="1"/>
  <c r="AG26" i="6" s="1"/>
  <c r="AJ26" i="6" s="1"/>
  <c r="AM26" i="6" s="1"/>
  <c r="AP26" i="6" s="1"/>
  <c r="AS26" i="6" s="1"/>
  <c r="AV26" i="6" s="1"/>
  <c r="AY26" i="6" s="1"/>
  <c r="BB26" i="6" s="1"/>
  <c r="BE26" i="6" s="1"/>
  <c r="BH26" i="6" s="1"/>
  <c r="I4" i="9"/>
  <c r="P4" i="9" s="1"/>
  <c r="J8" i="9"/>
  <c r="Q8" i="9" s="1"/>
  <c r="X8" i="9" s="1"/>
  <c r="AE8" i="9" s="1"/>
  <c r="AL8" i="9" s="1"/>
  <c r="AS8" i="9" s="1"/>
  <c r="AZ8" i="9" s="1"/>
  <c r="BG8" i="9" s="1"/>
  <c r="BN8" i="9" s="1"/>
  <c r="BU8" i="9" s="1"/>
  <c r="CB8" i="9" s="1"/>
  <c r="CI8" i="9" s="1"/>
  <c r="CP8" i="9" s="1"/>
  <c r="CW8" i="9" s="1"/>
  <c r="DD8" i="9" s="1"/>
  <c r="DK8" i="9" s="1"/>
  <c r="DR8" i="9" s="1"/>
  <c r="CW1" i="9"/>
  <c r="CZ20" i="9"/>
  <c r="DJ1" i="4"/>
  <c r="DL7" i="4"/>
  <c r="DL12" i="4"/>
  <c r="DM27" i="4"/>
  <c r="DL32" i="4"/>
  <c r="DM37" i="4"/>
  <c r="DL1" i="4"/>
  <c r="DM17" i="4"/>
  <c r="CX75" i="21"/>
  <c r="DR3" i="21"/>
  <c r="DU7" i="21"/>
  <c r="DU74" i="21"/>
  <c r="DV74" i="21"/>
  <c r="DV53" i="21"/>
  <c r="DM1" i="3"/>
  <c r="CW1" i="1"/>
  <c r="CS42" i="2"/>
  <c r="CR137" i="2"/>
  <c r="CP1" i="3"/>
  <c r="CS45" i="3"/>
  <c r="CS20" i="9"/>
  <c r="CT38" i="21"/>
  <c r="CT43" i="21"/>
  <c r="CY11" i="1"/>
  <c r="CS63" i="2"/>
  <c r="CR103" i="2"/>
  <c r="CR177" i="2"/>
  <c r="CQ1" i="21"/>
  <c r="CT17" i="21"/>
  <c r="CT22" i="21"/>
  <c r="CT53" i="21"/>
  <c r="CY5" i="1"/>
  <c r="CY20" i="1"/>
  <c r="CR21" i="2"/>
  <c r="CS142" i="2"/>
  <c r="CR33" i="3"/>
  <c r="CP65" i="21"/>
  <c r="CX65" i="21" s="1"/>
  <c r="CY18" i="1"/>
  <c r="CZ20" i="1"/>
  <c r="CR1" i="2"/>
  <c r="CS79" i="2"/>
  <c r="CS11" i="3"/>
  <c r="DE37" i="4"/>
  <c r="DD41" i="4"/>
  <c r="CP3" i="21"/>
  <c r="CX3" i="21" s="1"/>
  <c r="CT27" i="21"/>
  <c r="CP44" i="21"/>
  <c r="CX44" i="21" s="1"/>
  <c r="CL61" i="1"/>
  <c r="CK67" i="1"/>
  <c r="CI1" i="2"/>
  <c r="CL5" i="2"/>
  <c r="CK18" i="1"/>
  <c r="CK27" i="1"/>
  <c r="CK57" i="1"/>
  <c r="CK29" i="2"/>
  <c r="CI1" i="1"/>
  <c r="CL11" i="1"/>
  <c r="CK76" i="1"/>
  <c r="CL33" i="1"/>
  <c r="CF69" i="21"/>
  <c r="CE113" i="1"/>
  <c r="CD169" i="1"/>
  <c r="CE220" i="7"/>
  <c r="CD227" i="7"/>
  <c r="CD254" i="7"/>
  <c r="CE279" i="7"/>
  <c r="CE326" i="7"/>
  <c r="CD5" i="2"/>
  <c r="CD36" i="2"/>
  <c r="CE137" i="2"/>
  <c r="CD177" i="2"/>
  <c r="CD243" i="2"/>
  <c r="CD362" i="2"/>
  <c r="CE364" i="2"/>
  <c r="CD433" i="2"/>
  <c r="CE19" i="3"/>
  <c r="CE188" i="1"/>
  <c r="CE32" i="7"/>
  <c r="CE94" i="7"/>
  <c r="CD105" i="7"/>
  <c r="CD189" i="7"/>
  <c r="CE224" i="7"/>
  <c r="CD261" i="7"/>
  <c r="CD271" i="7"/>
  <c r="CD329" i="7"/>
  <c r="CD336" i="7"/>
  <c r="CD342" i="7"/>
  <c r="CD357" i="7"/>
  <c r="CD68" i="2"/>
  <c r="CD116" i="2"/>
  <c r="CE149" i="2"/>
  <c r="CD317" i="2"/>
  <c r="CD359" i="2"/>
  <c r="CE399" i="2"/>
  <c r="CD45" i="3"/>
  <c r="CE1" i="21"/>
  <c r="CB34" i="21"/>
  <c r="CJ34" i="21" s="1"/>
  <c r="CB60" i="21"/>
  <c r="CJ60" i="21" s="1"/>
  <c r="CB65" i="21"/>
  <c r="CJ65" i="21" s="1"/>
  <c r="CE79" i="21"/>
  <c r="CE27" i="1"/>
  <c r="CD67" i="1"/>
  <c r="CE95" i="1"/>
  <c r="CE130" i="1"/>
  <c r="CD1" i="7"/>
  <c r="CD29" i="7"/>
  <c r="CD196" i="7"/>
  <c r="CE214" i="7"/>
  <c r="CE235" i="7"/>
  <c r="CE289" i="7"/>
  <c r="CD29" i="2"/>
  <c r="CE66" i="2"/>
  <c r="CE95" i="2"/>
  <c r="CE133" i="2"/>
  <c r="CD264" i="2"/>
  <c r="CD288" i="2"/>
  <c r="CE290" i="2"/>
  <c r="CE33" i="3"/>
  <c r="CD55" i="3"/>
  <c r="CE7" i="21"/>
  <c r="CF27" i="21"/>
  <c r="CF33" i="21"/>
  <c r="CE38" i="21"/>
  <c r="CB39" i="21"/>
  <c r="CJ39" i="21" s="1"/>
  <c r="CE59" i="21"/>
  <c r="CF64" i="21"/>
  <c r="BX145" i="1"/>
  <c r="BW337" i="1"/>
  <c r="BW319" i="7"/>
  <c r="BW42" i="2"/>
  <c r="BW75" i="2"/>
  <c r="BX79" i="2"/>
  <c r="BW95" i="2"/>
  <c r="BX433" i="2"/>
  <c r="CF37" i="4"/>
  <c r="BU18" i="21"/>
  <c r="CC18" i="21" s="1"/>
  <c r="BU65" i="21"/>
  <c r="CC65" i="21" s="1"/>
  <c r="BW33" i="1"/>
  <c r="BW170" i="7"/>
  <c r="BX261" i="7"/>
  <c r="BX110" i="2"/>
  <c r="BX116" i="2"/>
  <c r="BW149" i="2"/>
  <c r="BW169" i="2"/>
  <c r="BX412" i="2"/>
  <c r="BW445" i="2"/>
  <c r="BU23" i="21"/>
  <c r="CC23" i="21" s="1"/>
  <c r="BY27" i="21"/>
  <c r="BX48" i="21"/>
  <c r="BU49" i="21"/>
  <c r="CC49" i="21" s="1"/>
  <c r="BU1" i="1"/>
  <c r="BX31" i="1"/>
  <c r="BX244" i="1"/>
  <c r="BX319" i="1"/>
  <c r="BW384" i="7"/>
  <c r="BW1" i="2"/>
  <c r="BW21" i="2"/>
  <c r="BX63" i="2"/>
  <c r="BW137" i="2"/>
  <c r="BX177" i="2"/>
  <c r="BX258" i="2"/>
  <c r="BX264" i="2"/>
  <c r="BX362" i="2"/>
  <c r="BW371" i="2"/>
  <c r="BX399" i="2"/>
  <c r="BX429" i="2"/>
  <c r="CG7" i="4"/>
  <c r="BV1" i="21"/>
  <c r="BY12" i="21"/>
  <c r="BU70" i="21"/>
  <c r="CC70" i="21" s="1"/>
  <c r="BW4" i="1"/>
  <c r="BX173" i="1"/>
  <c r="BW254" i="7"/>
  <c r="BX133" i="2"/>
  <c r="BX140" i="2"/>
  <c r="BW184" i="2"/>
  <c r="BX214" i="2"/>
  <c r="BW251" i="2"/>
  <c r="BW288" i="2"/>
  <c r="BX364" i="2"/>
  <c r="BW55" i="3"/>
  <c r="BX77" i="3"/>
  <c r="BX99" i="3"/>
  <c r="BW111" i="3"/>
  <c r="CF1" i="4"/>
  <c r="CG27" i="4"/>
  <c r="BY17" i="21"/>
  <c r="BY43" i="21"/>
  <c r="BQ39" i="1"/>
  <c r="BQ57" i="1"/>
  <c r="BQ61" i="1"/>
  <c r="BQ87" i="1"/>
  <c r="BP130" i="1"/>
  <c r="BP151" i="1"/>
  <c r="BQ188" i="1"/>
  <c r="BQ199" i="1"/>
  <c r="BP201" i="1"/>
  <c r="BQ207" i="1"/>
  <c r="BQ225" i="1"/>
  <c r="BP251" i="1"/>
  <c r="BP281" i="1"/>
  <c r="BP313" i="1"/>
  <c r="BQ84" i="7"/>
  <c r="BP94" i="7"/>
  <c r="BP264" i="7"/>
  <c r="BQ271" i="7"/>
  <c r="BQ289" i="7"/>
  <c r="BP292" i="7"/>
  <c r="BP36" i="2"/>
  <c r="BQ75" i="2"/>
  <c r="BN1" i="9"/>
  <c r="BQ9" i="9"/>
  <c r="BP132" i="1"/>
  <c r="BP173" i="1"/>
  <c r="BQ229" i="1"/>
  <c r="BQ235" i="1"/>
  <c r="BQ257" i="1"/>
  <c r="BQ263" i="1"/>
  <c r="BQ285" i="1"/>
  <c r="BQ291" i="1"/>
  <c r="BQ66" i="7"/>
  <c r="BP105" i="7"/>
  <c r="BP147" i="7"/>
  <c r="BP162" i="7"/>
  <c r="BP200" i="7"/>
  <c r="BP212" i="7"/>
  <c r="BQ261" i="7"/>
  <c r="BQ277" i="7"/>
  <c r="BQ354" i="7"/>
  <c r="BN1" i="1"/>
  <c r="BQ27" i="1"/>
  <c r="BQ83" i="1"/>
  <c r="BQ117" i="1"/>
  <c r="BP179" i="1"/>
  <c r="BQ195" i="1"/>
  <c r="BP69" i="7"/>
  <c r="BQ135" i="7"/>
  <c r="BQ342" i="7"/>
  <c r="BQ5" i="2"/>
  <c r="BQ153" i="2"/>
  <c r="BQ214" i="2"/>
  <c r="BQ243" i="2"/>
  <c r="BQ33" i="1"/>
  <c r="BQ145" i="1"/>
  <c r="BP169" i="1"/>
  <c r="BP218" i="1"/>
  <c r="BP1" i="7"/>
  <c r="BQ17" i="7"/>
  <c r="BQ25" i="7"/>
  <c r="BQ59" i="7"/>
  <c r="BP90" i="7"/>
  <c r="BI33" i="1"/>
  <c r="BJ83" i="1"/>
  <c r="BJ195" i="1"/>
  <c r="BJ207" i="1"/>
  <c r="BI285" i="1"/>
  <c r="BI97" i="7"/>
  <c r="BI1" i="2"/>
  <c r="BI5" i="2"/>
  <c r="BJ21" i="2"/>
  <c r="BG1" i="3"/>
  <c r="BN1" i="4"/>
  <c r="BJ67" i="1"/>
  <c r="BI173" i="1"/>
  <c r="BI188" i="1"/>
  <c r="BI244" i="1"/>
  <c r="BI255" i="1"/>
  <c r="BJ257" i="1"/>
  <c r="BJ337" i="1"/>
  <c r="BI17" i="7"/>
  <c r="BI29" i="7"/>
  <c r="BI32" i="7"/>
  <c r="BI69" i="7"/>
  <c r="BI36" i="2"/>
  <c r="BJ23" i="3"/>
  <c r="BQ7" i="4"/>
  <c r="BP17" i="4"/>
  <c r="BI1" i="1"/>
  <c r="BJ11" i="1"/>
  <c r="BJ18" i="1"/>
  <c r="BJ57" i="1"/>
  <c r="BI74" i="1"/>
  <c r="BJ95" i="1"/>
  <c r="BJ106" i="1"/>
  <c r="BJ132" i="1"/>
  <c r="BI151" i="1"/>
  <c r="BJ162" i="1"/>
  <c r="BI229" i="1"/>
  <c r="BI263" i="1"/>
  <c r="BJ274" i="1"/>
  <c r="BI307" i="1"/>
  <c r="BI313" i="1"/>
  <c r="BJ319" i="1"/>
  <c r="BI5" i="7"/>
  <c r="BJ76" i="7"/>
  <c r="BI82" i="7"/>
  <c r="BJ84" i="7"/>
  <c r="BJ90" i="7"/>
  <c r="BJ105" i="7"/>
  <c r="BG1" i="2"/>
  <c r="BJ29" i="2"/>
  <c r="BJ36" i="2"/>
  <c r="BI19" i="3"/>
  <c r="BP1" i="4"/>
  <c r="BQ32" i="4"/>
  <c r="BI61" i="1"/>
  <c r="BJ201" i="1"/>
  <c r="BI311" i="1"/>
  <c r="BJ19" i="7"/>
  <c r="BI25" i="7"/>
  <c r="BP12" i="4"/>
  <c r="BP37" i="4"/>
  <c r="BB29" i="2"/>
  <c r="BC11" i="3"/>
  <c r="BI7" i="4"/>
  <c r="BH37" i="4"/>
  <c r="BI41" i="4"/>
  <c r="BC22" i="21"/>
  <c r="BD53" i="21"/>
  <c r="BC79" i="21"/>
  <c r="AZ34" i="21"/>
  <c r="BH34" i="21" s="1"/>
  <c r="BC33" i="3"/>
  <c r="BC41" i="3"/>
  <c r="BD7" i="21"/>
  <c r="BD17" i="21"/>
  <c r="AZ23" i="21"/>
  <c r="BH23" i="21" s="1"/>
  <c r="BD48" i="21"/>
  <c r="BC12" i="21"/>
  <c r="BC33" i="21"/>
  <c r="BB19" i="3"/>
  <c r="BB23" i="3"/>
  <c r="AZ3" i="21"/>
  <c r="BH3" i="21" s="1"/>
  <c r="BD43" i="21"/>
  <c r="BA17" i="4"/>
  <c r="AZ7" i="4"/>
  <c r="BA27" i="4"/>
  <c r="AN50" i="1"/>
  <c r="AO235" i="1"/>
  <c r="AO59" i="2"/>
  <c r="AO20" i="1"/>
  <c r="AO307" i="1"/>
  <c r="AN1" i="2"/>
  <c r="AN27" i="1"/>
  <c r="AO63" i="2"/>
  <c r="AN244" i="1"/>
  <c r="AH94" i="7"/>
  <c r="AH170" i="7"/>
  <c r="AH42" i="2"/>
  <c r="AG281" i="2"/>
  <c r="AG433" i="2"/>
  <c r="AH32" i="7"/>
  <c r="AG70" i="7"/>
  <c r="AG90" i="7"/>
  <c r="AH220" i="7"/>
  <c r="AH300" i="7"/>
  <c r="AG5" i="2"/>
  <c r="AG36" i="2"/>
  <c r="AH429" i="2"/>
  <c r="AH19" i="7"/>
  <c r="AG336" i="7"/>
  <c r="AG354" i="7"/>
  <c r="AH63" i="2"/>
  <c r="AG4" i="7"/>
  <c r="AH17" i="7"/>
  <c r="AH59" i="7"/>
  <c r="AG124" i="7"/>
  <c r="AG59" i="2"/>
  <c r="AG133" i="2"/>
  <c r="AH297" i="2"/>
  <c r="AA84" i="7"/>
  <c r="AA94" i="7"/>
  <c r="X1" i="2"/>
  <c r="Z36" i="2"/>
  <c r="AA66" i="2"/>
  <c r="AA68" i="2"/>
  <c r="AC12" i="4"/>
  <c r="X3" i="21"/>
  <c r="AF3" i="21" s="1"/>
  <c r="AA7" i="21"/>
  <c r="AA66" i="7"/>
  <c r="Z75" i="2"/>
  <c r="Z20" i="9"/>
  <c r="AB27" i="4"/>
  <c r="AB37" i="4"/>
  <c r="Z4" i="7"/>
  <c r="AA70" i="7"/>
  <c r="Z1" i="2"/>
  <c r="Z5" i="2"/>
  <c r="AA17" i="7"/>
  <c r="Z19" i="7"/>
  <c r="Z29" i="7"/>
  <c r="Z69" i="7"/>
  <c r="Z76" i="7"/>
  <c r="Z134" i="7"/>
  <c r="Z4" i="2"/>
  <c r="Z29" i="2"/>
  <c r="AA59" i="2"/>
  <c r="AC7" i="4"/>
  <c r="AB12" i="21"/>
  <c r="S1" i="2"/>
  <c r="Q34" i="21"/>
  <c r="Y34" i="21" s="1"/>
  <c r="T48" i="21"/>
  <c r="T53" i="21"/>
  <c r="T74" i="21"/>
  <c r="U79" i="21"/>
  <c r="T7" i="4"/>
  <c r="T27" i="4"/>
  <c r="U32" i="4"/>
  <c r="T41" i="4"/>
  <c r="T21" i="2"/>
  <c r="S29" i="2"/>
  <c r="T66" i="2"/>
  <c r="T5" i="2"/>
  <c r="T29" i="2"/>
  <c r="T9" i="9"/>
  <c r="U12" i="4"/>
  <c r="T37" i="4"/>
  <c r="U12" i="21"/>
  <c r="U22" i="21"/>
  <c r="T33" i="21"/>
  <c r="Q65" i="21"/>
  <c r="Y65" i="21" s="1"/>
  <c r="T69" i="21"/>
  <c r="AS1" i="2"/>
  <c r="AZ37" i="4"/>
  <c r="AU5" i="1"/>
  <c r="AU18" i="1"/>
  <c r="AU20" i="1"/>
  <c r="AU11" i="7"/>
  <c r="AV32" i="7"/>
  <c r="AU40" i="7"/>
  <c r="AV59" i="7"/>
  <c r="AU84" i="7"/>
  <c r="AU4" i="2"/>
  <c r="AU21" i="2"/>
  <c r="AU29" i="2"/>
  <c r="AV68" i="2"/>
  <c r="AU116" i="2"/>
  <c r="AV140" i="2"/>
  <c r="AW27" i="21"/>
  <c r="AV18" i="1"/>
  <c r="AU214" i="7"/>
  <c r="AV220" i="7"/>
  <c r="AV21" i="2"/>
  <c r="AU36" i="2"/>
  <c r="AU66" i="2"/>
  <c r="AV116" i="2"/>
  <c r="AV133" i="2"/>
  <c r="AV137" i="2"/>
  <c r="AU142" i="2"/>
  <c r="AU149" i="2"/>
  <c r="AU153" i="2"/>
  <c r="AU177" i="2"/>
  <c r="AW22" i="21"/>
  <c r="AU19" i="7"/>
  <c r="AU29" i="7"/>
  <c r="AU70" i="7"/>
  <c r="AV90" i="7"/>
  <c r="AU155" i="7"/>
  <c r="AU162" i="7"/>
  <c r="AV170" i="7"/>
  <c r="AU1" i="2"/>
  <c r="AU5" i="2"/>
  <c r="AV36" i="2"/>
  <c r="AV59" i="2"/>
  <c r="AV63" i="2"/>
  <c r="AV66" i="2"/>
  <c r="AU75" i="2"/>
  <c r="AU79" i="2"/>
  <c r="AU103" i="2"/>
  <c r="AV142" i="2"/>
  <c r="AU211" i="2"/>
  <c r="AU9" i="9"/>
  <c r="AU20" i="9"/>
  <c r="AV17" i="21"/>
  <c r="AS18" i="21"/>
  <c r="BA18" i="21" s="1"/>
  <c r="AV5" i="7"/>
  <c r="AV97" i="7"/>
  <c r="AU124" i="7"/>
  <c r="AU149" i="7"/>
  <c r="AU159" i="7"/>
  <c r="AU42" i="2"/>
  <c r="AU68" i="2"/>
  <c r="AU95" i="2"/>
  <c r="AV103" i="2"/>
  <c r="AU110" i="2"/>
  <c r="AU140" i="2"/>
  <c r="AU29" i="9"/>
  <c r="AS3" i="21"/>
  <c r="BA3" i="21" s="1"/>
  <c r="AV33" i="21"/>
  <c r="DN1" i="21"/>
  <c r="DO22" i="21"/>
  <c r="DN27" i="21"/>
  <c r="DN9" i="9"/>
  <c r="DO17" i="21"/>
  <c r="DO53" i="21"/>
  <c r="DO33" i="21"/>
  <c r="DM9" i="9"/>
  <c r="EC32" i="4"/>
  <c r="DM29" i="9"/>
  <c r="EC12" i="4"/>
  <c r="EC27" i="4"/>
  <c r="DG190" i="2"/>
  <c r="DG64" i="21"/>
  <c r="DF140" i="2"/>
  <c r="DH43" i="21"/>
  <c r="DU20" i="9"/>
  <c r="DT29" i="9"/>
  <c r="DU9" i="9"/>
  <c r="DU38" i="21"/>
  <c r="DT20" i="1"/>
  <c r="DT61" i="1"/>
  <c r="DU67" i="1"/>
  <c r="DT74" i="1"/>
  <c r="DT87" i="1"/>
  <c r="DT123" i="1"/>
  <c r="DT145" i="1"/>
  <c r="DU173" i="1"/>
  <c r="DU186" i="1"/>
  <c r="DT199" i="1"/>
  <c r="DU207" i="1"/>
  <c r="DT218" i="1"/>
  <c r="DT235" i="1"/>
  <c r="DT251" i="1"/>
  <c r="DU255" i="1"/>
  <c r="DT285" i="1"/>
  <c r="DU25" i="7"/>
  <c r="DU82" i="7"/>
  <c r="DU365" i="7"/>
  <c r="DT5" i="2"/>
  <c r="DU355" i="2"/>
  <c r="DT19" i="3"/>
  <c r="DU23" i="3"/>
  <c r="DT89" i="3"/>
  <c r="DU121" i="3"/>
  <c r="DU17" i="21"/>
  <c r="DV27" i="21"/>
  <c r="DV64" i="21"/>
  <c r="DU61" i="1"/>
  <c r="DU74" i="1"/>
  <c r="DU87" i="1"/>
  <c r="DU123" i="1"/>
  <c r="DU139" i="1"/>
  <c r="DU145" i="1"/>
  <c r="DU199" i="1"/>
  <c r="DU218" i="1"/>
  <c r="DT281" i="1"/>
  <c r="DU311" i="1"/>
  <c r="DT330" i="1"/>
  <c r="DT124" i="7"/>
  <c r="DT285" i="7"/>
  <c r="DT326" i="7"/>
  <c r="DT336" i="7"/>
  <c r="DU5" i="2"/>
  <c r="DU79" i="2"/>
  <c r="DT137" i="2"/>
  <c r="DT243" i="2"/>
  <c r="DU297" i="2"/>
  <c r="DT406" i="2"/>
  <c r="DU19" i="3"/>
  <c r="DU41" i="3"/>
  <c r="DT55" i="3"/>
  <c r="DT63" i="3"/>
  <c r="DU77" i="3"/>
  <c r="DT85" i="3"/>
  <c r="DU89" i="3"/>
  <c r="DT133" i="3"/>
  <c r="DT20" i="9"/>
  <c r="DU53" i="21"/>
  <c r="DR1" i="1"/>
  <c r="DU5" i="1"/>
  <c r="DU33" i="1"/>
  <c r="DT39" i="1"/>
  <c r="DU57" i="1"/>
  <c r="DU76" i="1"/>
  <c r="DT95" i="1"/>
  <c r="DT106" i="1"/>
  <c r="DU130" i="1"/>
  <c r="DT169" i="1"/>
  <c r="DT229" i="1"/>
  <c r="DU244" i="1"/>
  <c r="DU257" i="1"/>
  <c r="DU313" i="1"/>
  <c r="DT159" i="7"/>
  <c r="DU206" i="7"/>
  <c r="DU354" i="7"/>
  <c r="DU357" i="7"/>
  <c r="DU290" i="2"/>
  <c r="DU438" i="2"/>
  <c r="DT33" i="3"/>
  <c r="DU63" i="3"/>
  <c r="DU85" i="3"/>
  <c r="DU111" i="3"/>
  <c r="DU133" i="3"/>
  <c r="EJ1" i="4"/>
  <c r="DT31" i="1"/>
  <c r="DT113" i="1"/>
  <c r="DU151" i="1"/>
  <c r="DT162" i="1"/>
  <c r="DU169" i="1"/>
  <c r="DT173" i="1"/>
  <c r="DT186" i="1"/>
  <c r="DT188" i="1"/>
  <c r="DT225" i="1"/>
  <c r="DU242" i="1"/>
  <c r="DT255" i="1"/>
  <c r="DU274" i="1"/>
  <c r="DT300" i="1"/>
  <c r="DU319" i="1"/>
  <c r="DU17" i="7"/>
  <c r="DT162" i="7"/>
  <c r="DT329" i="7"/>
  <c r="DT190" i="2"/>
  <c r="DT211" i="2"/>
  <c r="DT216" i="2"/>
  <c r="DT251" i="2"/>
  <c r="DU11" i="3"/>
  <c r="DU33" i="3"/>
  <c r="DT99" i="3"/>
  <c r="DU107" i="3"/>
  <c r="DT121" i="3"/>
  <c r="EJ27" i="4"/>
  <c r="DN11" i="1"/>
  <c r="DN50" i="1"/>
  <c r="DM67" i="1"/>
  <c r="DN113" i="1"/>
  <c r="DM139" i="1"/>
  <c r="DN143" i="1"/>
  <c r="DN169" i="1"/>
  <c r="DM186" i="1"/>
  <c r="DM255" i="1"/>
  <c r="DN263" i="1"/>
  <c r="DM274" i="1"/>
  <c r="DN281" i="1"/>
  <c r="DM285" i="1"/>
  <c r="DN291" i="1"/>
  <c r="DN300" i="1"/>
  <c r="DM1" i="7"/>
  <c r="DM19" i="7"/>
  <c r="DM69" i="7"/>
  <c r="DM70" i="7"/>
  <c r="DN84" i="7"/>
  <c r="DM159" i="7"/>
  <c r="DN220" i="7"/>
  <c r="DN254" i="7"/>
  <c r="DM330" i="7"/>
  <c r="DN354" i="7"/>
  <c r="DN21" i="2"/>
  <c r="DM29" i="2"/>
  <c r="DN42" i="2"/>
  <c r="DM95" i="2"/>
  <c r="DM103" i="2"/>
  <c r="DN133" i="2"/>
  <c r="DM142" i="2"/>
  <c r="DM153" i="2"/>
  <c r="DM184" i="2"/>
  <c r="DM211" i="2"/>
  <c r="DN227" i="2"/>
  <c r="DN285" i="2"/>
  <c r="DM325" i="2"/>
  <c r="DM332" i="2"/>
  <c r="DM364" i="2"/>
  <c r="DN375" i="2"/>
  <c r="DN406" i="2"/>
  <c r="DN436" i="2"/>
  <c r="DM11" i="3"/>
  <c r="DN63" i="3"/>
  <c r="DM111" i="3"/>
  <c r="DN29" i="9"/>
  <c r="EC17" i="4"/>
  <c r="DK3" i="21"/>
  <c r="DS3" i="21" s="1"/>
  <c r="DO7" i="21"/>
  <c r="DN5" i="1"/>
  <c r="DM27" i="1"/>
  <c r="DM33" i="1"/>
  <c r="DN67" i="1"/>
  <c r="DM76" i="1"/>
  <c r="DM95" i="1"/>
  <c r="DN139" i="1"/>
  <c r="DM179" i="1"/>
  <c r="DN186" i="1"/>
  <c r="DN255" i="1"/>
  <c r="DN257" i="1"/>
  <c r="DN274" i="1"/>
  <c r="DN285" i="1"/>
  <c r="DM59" i="7"/>
  <c r="DM147" i="7"/>
  <c r="DM350" i="7"/>
  <c r="DN357" i="7"/>
  <c r="DM5" i="2"/>
  <c r="DN29" i="2"/>
  <c r="DN59" i="2"/>
  <c r="DM110" i="2"/>
  <c r="DM140" i="2"/>
  <c r="DN142" i="2"/>
  <c r="DM190" i="2"/>
  <c r="DN207" i="2"/>
  <c r="DN211" i="2"/>
  <c r="DM288" i="2"/>
  <c r="DN325" i="2"/>
  <c r="DN332" i="2"/>
  <c r="DM355" i="2"/>
  <c r="DM359" i="2"/>
  <c r="DN364" i="2"/>
  <c r="DM371" i="2"/>
  <c r="DN429" i="2"/>
  <c r="DM438" i="2"/>
  <c r="DN445" i="2"/>
  <c r="DM41" i="3"/>
  <c r="DN45" i="3"/>
  <c r="DN55" i="3"/>
  <c r="DN67" i="3"/>
  <c r="DN43" i="21"/>
  <c r="DO69" i="21"/>
  <c r="DN79" i="21"/>
  <c r="DM1" i="1"/>
  <c r="DN33" i="1"/>
  <c r="DM57" i="1"/>
  <c r="DM61" i="1"/>
  <c r="DM74" i="1"/>
  <c r="DN76" i="1"/>
  <c r="DM106" i="1"/>
  <c r="DM130" i="1"/>
  <c r="DM132" i="1"/>
  <c r="DN173" i="1"/>
  <c r="DM188" i="1"/>
  <c r="DN199" i="1"/>
  <c r="DN235" i="1"/>
  <c r="DN242" i="1"/>
  <c r="DN244" i="1"/>
  <c r="DN5" i="7"/>
  <c r="DM25" i="7"/>
  <c r="DM76" i="7"/>
  <c r="DM97" i="7"/>
  <c r="DN147" i="7"/>
  <c r="DN212" i="7"/>
  <c r="DM271" i="7"/>
  <c r="DN285" i="7"/>
  <c r="DN289" i="7"/>
  <c r="DM329" i="7"/>
  <c r="DM1" i="2"/>
  <c r="DM68" i="2"/>
  <c r="DM75" i="2"/>
  <c r="DN79" i="2"/>
  <c r="DN110" i="2"/>
  <c r="DM116" i="2"/>
  <c r="DM149" i="2"/>
  <c r="DN190" i="2"/>
  <c r="DM251" i="2"/>
  <c r="DM281" i="2"/>
  <c r="DM290" i="2"/>
  <c r="DM297" i="2"/>
  <c r="DM362" i="2"/>
  <c r="DM391" i="2"/>
  <c r="DM412" i="2"/>
  <c r="DM23" i="3"/>
  <c r="DN41" i="3"/>
  <c r="DM77" i="3"/>
  <c r="DM129" i="3"/>
  <c r="DM133" i="3"/>
  <c r="DN17" i="21"/>
  <c r="DO43" i="21"/>
  <c r="DN48" i="21"/>
  <c r="DN59" i="21"/>
  <c r="DO79" i="21"/>
  <c r="DM4" i="1"/>
  <c r="DM18" i="1"/>
  <c r="DN39" i="1"/>
  <c r="DM50" i="1"/>
  <c r="DN57" i="1"/>
  <c r="DN61" i="1"/>
  <c r="DM83" i="1"/>
  <c r="DM89" i="1"/>
  <c r="DN117" i="1"/>
  <c r="DN123" i="1"/>
  <c r="DN132" i="1"/>
  <c r="DN188" i="1"/>
  <c r="DM195" i="1"/>
  <c r="DM218" i="1"/>
  <c r="DN225" i="1"/>
  <c r="DN229" i="1"/>
  <c r="DM291" i="1"/>
  <c r="DM298" i="1"/>
  <c r="DN311" i="1"/>
  <c r="DM11" i="7"/>
  <c r="DN97" i="7"/>
  <c r="DM124" i="7"/>
  <c r="DM149" i="7"/>
  <c r="DM254" i="7"/>
  <c r="DN271" i="7"/>
  <c r="DM21" i="2"/>
  <c r="DN66" i="2"/>
  <c r="DN75" i="2"/>
  <c r="DM133" i="2"/>
  <c r="DN149" i="2"/>
  <c r="DN169" i="2"/>
  <c r="DN214" i="2"/>
  <c r="DM216" i="2"/>
  <c r="DN251" i="2"/>
  <c r="DN297" i="2"/>
  <c r="DM317" i="2"/>
  <c r="DN338" i="2"/>
  <c r="DM375" i="2"/>
  <c r="DN23" i="3"/>
  <c r="DM63" i="3"/>
  <c r="DN77" i="3"/>
  <c r="DN99" i="3"/>
  <c r="DN129" i="3"/>
  <c r="DN74" i="21"/>
  <c r="DF1" i="2"/>
  <c r="DF5" i="2"/>
  <c r="DF95" i="2"/>
  <c r="DG214" i="2"/>
  <c r="DF301" i="2"/>
  <c r="DH22" i="21"/>
  <c r="DD44" i="21"/>
  <c r="DL44" i="21" s="1"/>
  <c r="DG264" i="2"/>
  <c r="DG20" i="9"/>
  <c r="CY1" i="1"/>
  <c r="CZ5" i="1"/>
  <c r="CZ11" i="1"/>
  <c r="CZ330" i="1"/>
  <c r="CZ319" i="1"/>
  <c r="CY313" i="1"/>
  <c r="CY311" i="1"/>
  <c r="CZ300" i="1"/>
  <c r="CY298" i="1"/>
  <c r="CZ263" i="1"/>
  <c r="CZ255" i="1"/>
  <c r="CZ244" i="1"/>
  <c r="CZ235" i="1"/>
  <c r="CY207" i="1"/>
  <c r="CZ199" i="1"/>
  <c r="CY179" i="1"/>
  <c r="CZ173" i="1"/>
  <c r="CY151" i="1"/>
  <c r="CZ145" i="1"/>
  <c r="CZ143" i="1"/>
  <c r="CZ132" i="1"/>
  <c r="CY123" i="1"/>
  <c r="CZ87" i="1"/>
  <c r="CY76" i="1"/>
  <c r="CZ74" i="1"/>
  <c r="CZ67" i="1"/>
  <c r="CZ61" i="1"/>
  <c r="CY50" i="1"/>
  <c r="CZ337" i="1"/>
  <c r="CY330" i="1"/>
  <c r="CY319" i="1"/>
  <c r="CY300" i="1"/>
  <c r="CZ291" i="1"/>
  <c r="CY263" i="1"/>
  <c r="CZ257" i="1"/>
  <c r="CY255" i="1"/>
  <c r="CZ251" i="1"/>
  <c r="CY244" i="1"/>
  <c r="CY235" i="1"/>
  <c r="CZ229" i="1"/>
  <c r="CZ225" i="1"/>
  <c r="CZ218" i="1"/>
  <c r="CY199" i="1"/>
  <c r="CZ195" i="1"/>
  <c r="CY173" i="1"/>
  <c r="CZ162" i="1"/>
  <c r="CY145" i="1"/>
  <c r="CY143" i="1"/>
  <c r="CY132" i="1"/>
  <c r="CZ117" i="1"/>
  <c r="CZ95" i="1"/>
  <c r="CZ89" i="1"/>
  <c r="CY87" i="1"/>
  <c r="CZ83" i="1"/>
  <c r="CY74" i="1"/>
  <c r="CY67" i="1"/>
  <c r="CY61" i="1"/>
  <c r="CZ39" i="1"/>
  <c r="CZ33" i="1"/>
  <c r="CZ27" i="1"/>
  <c r="CY337" i="1"/>
  <c r="CZ307" i="1"/>
  <c r="CY291" i="1"/>
  <c r="CZ285" i="1"/>
  <c r="CZ281" i="1"/>
  <c r="CZ274" i="1"/>
  <c r="CY257" i="1"/>
  <c r="CY251" i="1"/>
  <c r="CZ242" i="1"/>
  <c r="CY229" i="1"/>
  <c r="CY225" i="1"/>
  <c r="CY218" i="1"/>
  <c r="CZ201" i="1"/>
  <c r="CY195" i="1"/>
  <c r="CZ188" i="1"/>
  <c r="CZ186" i="1"/>
  <c r="CZ169" i="1"/>
  <c r="CY162" i="1"/>
  <c r="CZ139" i="1"/>
  <c r="CZ130" i="1"/>
  <c r="CY117" i="1"/>
  <c r="CZ113" i="1"/>
  <c r="CZ106" i="1"/>
  <c r="CY95" i="1"/>
  <c r="CY89" i="1"/>
  <c r="CY83" i="1"/>
  <c r="CZ57" i="1"/>
  <c r="CY39" i="1"/>
  <c r="CY33" i="1"/>
  <c r="CZ31" i="1"/>
  <c r="CY27" i="1"/>
  <c r="CZ313" i="1"/>
  <c r="CZ311" i="1"/>
  <c r="CY307" i="1"/>
  <c r="CZ298" i="1"/>
  <c r="CY285" i="1"/>
  <c r="CY281" i="1"/>
  <c r="CY274" i="1"/>
  <c r="CY242" i="1"/>
  <c r="CZ207" i="1"/>
  <c r="CY201" i="1"/>
  <c r="CY188" i="1"/>
  <c r="CY186" i="1"/>
  <c r="CZ179" i="1"/>
  <c r="CY169" i="1"/>
  <c r="CZ151" i="1"/>
  <c r="CY139" i="1"/>
  <c r="CY130" i="1"/>
  <c r="CZ123" i="1"/>
  <c r="CY113" i="1"/>
  <c r="CY106" i="1"/>
  <c r="CZ76" i="1"/>
  <c r="CY57" i="1"/>
  <c r="CZ50" i="1"/>
  <c r="CY31" i="1"/>
  <c r="CY4" i="1"/>
  <c r="CW1" i="7"/>
  <c r="CY11" i="7"/>
  <c r="CZ17" i="7"/>
  <c r="CZ25" i="7"/>
  <c r="CZ29" i="7"/>
  <c r="CZ32" i="7"/>
  <c r="CY40" i="7"/>
  <c r="CY84" i="7"/>
  <c r="CY94" i="7"/>
  <c r="CZ124" i="7"/>
  <c r="CY131" i="7"/>
  <c r="CY134" i="7"/>
  <c r="CZ141" i="7"/>
  <c r="CZ206" i="7"/>
  <c r="CZ224" i="7"/>
  <c r="CY227" i="7"/>
  <c r="CY235" i="7"/>
  <c r="CY265" i="7"/>
  <c r="CZ271" i="7"/>
  <c r="CZ277" i="7"/>
  <c r="CZ285" i="7"/>
  <c r="CZ292" i="7"/>
  <c r="CZ300" i="7"/>
  <c r="CY319" i="7"/>
  <c r="CZ344" i="7"/>
  <c r="CY5" i="7"/>
  <c r="CZ11" i="7"/>
  <c r="CY19" i="7"/>
  <c r="CZ40" i="7"/>
  <c r="CY69" i="7"/>
  <c r="CY82" i="7"/>
  <c r="CZ84" i="7"/>
  <c r="CZ94" i="7"/>
  <c r="CZ131" i="7"/>
  <c r="CY159" i="7"/>
  <c r="CY162" i="7"/>
  <c r="CY170" i="7"/>
  <c r="CY189" i="7"/>
  <c r="CY200" i="7"/>
  <c r="CZ227" i="7"/>
  <c r="CZ235" i="7"/>
  <c r="CY254" i="7"/>
  <c r="CZ265" i="7"/>
  <c r="CY279" i="7"/>
  <c r="CY289" i="7"/>
  <c r="CZ319" i="7"/>
  <c r="CY326" i="7"/>
  <c r="CY350" i="7"/>
  <c r="CY357" i="7"/>
  <c r="CY1" i="7"/>
  <c r="CY4" i="7"/>
  <c r="CZ5" i="7"/>
  <c r="CZ19" i="7"/>
  <c r="CY59" i="7"/>
  <c r="CY66" i="7"/>
  <c r="CY70" i="7"/>
  <c r="CY76" i="7"/>
  <c r="CZ82" i="7"/>
  <c r="CY90" i="7"/>
  <c r="CY97" i="7"/>
  <c r="CY105" i="7"/>
  <c r="CY135" i="7"/>
  <c r="CY147" i="7"/>
  <c r="CY149" i="7"/>
  <c r="CY155" i="7"/>
  <c r="CZ159" i="7"/>
  <c r="CZ162" i="7"/>
  <c r="CZ170" i="7"/>
  <c r="CZ189" i="7"/>
  <c r="CY196" i="7"/>
  <c r="CZ200" i="7"/>
  <c r="CY212" i="7"/>
  <c r="CY214" i="7"/>
  <c r="CY220" i="7"/>
  <c r="CZ254" i="7"/>
  <c r="CY261" i="7"/>
  <c r="CZ279" i="7"/>
  <c r="CZ289" i="7"/>
  <c r="CZ326" i="7"/>
  <c r="CY330" i="7"/>
  <c r="CY336" i="7"/>
  <c r="CY342" i="7"/>
  <c r="CZ350" i="7"/>
  <c r="CY354" i="7"/>
  <c r="CY391" i="7"/>
  <c r="CZ391" i="7"/>
  <c r="CZ384" i="7"/>
  <c r="CY384" i="7"/>
  <c r="CZ365" i="7"/>
  <c r="CY365" i="7"/>
  <c r="CY17" i="7"/>
  <c r="CY25" i="7"/>
  <c r="CY29" i="7"/>
  <c r="CY32" i="7"/>
  <c r="CZ59" i="7"/>
  <c r="CZ66" i="7"/>
  <c r="CZ70" i="7"/>
  <c r="CZ76" i="7"/>
  <c r="CZ90" i="7"/>
  <c r="CZ97" i="7"/>
  <c r="CZ105" i="7"/>
  <c r="CY124" i="7"/>
  <c r="CZ135" i="7"/>
  <c r="CY141" i="7"/>
  <c r="CZ147" i="7"/>
  <c r="CZ149" i="7"/>
  <c r="CZ155" i="7"/>
  <c r="CZ196" i="7"/>
  <c r="CY199" i="7"/>
  <c r="CY206" i="7"/>
  <c r="CZ212" i="7"/>
  <c r="CZ214" i="7"/>
  <c r="CZ220" i="7"/>
  <c r="CY224" i="7"/>
  <c r="CZ261" i="7"/>
  <c r="CY264" i="7"/>
  <c r="CY271" i="7"/>
  <c r="CY277" i="7"/>
  <c r="CY285" i="7"/>
  <c r="CY292" i="7"/>
  <c r="CY300" i="7"/>
  <c r="CY329" i="7"/>
  <c r="CZ330" i="7"/>
  <c r="CZ336" i="7"/>
  <c r="CZ342" i="7"/>
  <c r="CY344" i="7"/>
  <c r="CZ354" i="7"/>
  <c r="CW1" i="2"/>
  <c r="CY5" i="2"/>
  <c r="CY29" i="2"/>
  <c r="CY36" i="2"/>
  <c r="CZ66" i="2"/>
  <c r="CY68" i="2"/>
  <c r="CY133" i="2"/>
  <c r="CZ142" i="2"/>
  <c r="CZ149" i="2"/>
  <c r="CZ190" i="2"/>
  <c r="CZ211" i="2"/>
  <c r="CY214" i="2"/>
  <c r="CZ216" i="2"/>
  <c r="CY223" i="2"/>
  <c r="CY243" i="2"/>
  <c r="CY251" i="2"/>
  <c r="CY288" i="2"/>
  <c r="CZ290" i="2"/>
  <c r="CY301" i="2"/>
  <c r="CY325" i="2"/>
  <c r="CY332" i="2"/>
  <c r="CZ359" i="2"/>
  <c r="CZ375" i="2"/>
  <c r="CY391" i="2"/>
  <c r="CY406" i="2"/>
  <c r="CY412" i="2"/>
  <c r="CY433" i="2"/>
  <c r="CY436" i="2"/>
  <c r="CZ438" i="2"/>
  <c r="CY11" i="3"/>
  <c r="CZ23" i="3"/>
  <c r="CZ33" i="3"/>
  <c r="CZ45" i="3"/>
  <c r="CY55" i="3"/>
  <c r="CZ77" i="3"/>
  <c r="CY85" i="3"/>
  <c r="CZ107" i="3"/>
  <c r="CY111" i="3"/>
  <c r="CZ121" i="3"/>
  <c r="CY133" i="3"/>
  <c r="CY1" i="9"/>
  <c r="CZ9" i="9"/>
  <c r="CY29" i="9"/>
  <c r="CW3" i="21"/>
  <c r="DE3" i="21" s="1"/>
  <c r="CW8" i="21"/>
  <c r="DE8" i="21" s="1"/>
  <c r="CW13" i="21"/>
  <c r="DE13" i="21" s="1"/>
  <c r="CW18" i="21"/>
  <c r="DE18" i="21" s="1"/>
  <c r="CZ38" i="21"/>
  <c r="CZ43" i="21"/>
  <c r="CW44" i="21"/>
  <c r="DE44" i="21" s="1"/>
  <c r="CZ59" i="21"/>
  <c r="CW70" i="21"/>
  <c r="DE70" i="21" s="1"/>
  <c r="DA74" i="21"/>
  <c r="CW75" i="21"/>
  <c r="DE75" i="21" s="1"/>
  <c r="CZ79" i="21"/>
  <c r="CZ5" i="2"/>
  <c r="CY21" i="2"/>
  <c r="CZ29" i="2"/>
  <c r="CZ36" i="2"/>
  <c r="CY59" i="2"/>
  <c r="CZ68" i="2"/>
  <c r="CY103" i="2"/>
  <c r="CY116" i="2"/>
  <c r="CZ133" i="2"/>
  <c r="CY137" i="2"/>
  <c r="CY140" i="2"/>
  <c r="CY153" i="2"/>
  <c r="CY177" i="2"/>
  <c r="CY184" i="2"/>
  <c r="CZ214" i="2"/>
  <c r="CZ223" i="2"/>
  <c r="CZ243" i="2"/>
  <c r="CZ251" i="2"/>
  <c r="CY264" i="2"/>
  <c r="CY281" i="2"/>
  <c r="CY285" i="2"/>
  <c r="CZ288" i="2"/>
  <c r="CY297" i="2"/>
  <c r="CZ301" i="2"/>
  <c r="CY317" i="2"/>
  <c r="CZ325" i="2"/>
  <c r="CZ332" i="2"/>
  <c r="CY338" i="2"/>
  <c r="CY355" i="2"/>
  <c r="CY371" i="2"/>
  <c r="CZ391" i="2"/>
  <c r="CZ406" i="2"/>
  <c r="CZ412" i="2"/>
  <c r="CY429" i="2"/>
  <c r="CZ433" i="2"/>
  <c r="CZ436" i="2"/>
  <c r="CY445" i="2"/>
  <c r="CY1" i="3"/>
  <c r="CZ11" i="3"/>
  <c r="CY19" i="3"/>
  <c r="CY41" i="3"/>
  <c r="CZ55" i="3"/>
  <c r="CY63" i="3"/>
  <c r="CY67" i="3"/>
  <c r="CZ85" i="3"/>
  <c r="CY89" i="3"/>
  <c r="CZ111" i="3"/>
  <c r="CZ133" i="3"/>
  <c r="CY20" i="9"/>
  <c r="CZ29" i="9"/>
  <c r="DL17" i="4"/>
  <c r="DL27" i="4"/>
  <c r="DL37" i="4"/>
  <c r="DL41" i="4"/>
  <c r="CZ1" i="21"/>
  <c r="CZ7" i="21"/>
  <c r="CZ17" i="21"/>
  <c r="CZ22" i="21"/>
  <c r="CW23" i="21"/>
  <c r="DE23" i="21" s="1"/>
  <c r="CZ27" i="21"/>
  <c r="CZ33" i="21"/>
  <c r="CW34" i="21"/>
  <c r="DE34" i="21" s="1"/>
  <c r="DA38" i="21"/>
  <c r="DA43" i="21"/>
  <c r="CW49" i="21"/>
  <c r="DE49" i="21" s="1"/>
  <c r="DA59" i="21"/>
  <c r="CZ64" i="21"/>
  <c r="DA79" i="21"/>
  <c r="CY1" i="2"/>
  <c r="CZ21" i="2"/>
  <c r="CY42" i="2"/>
  <c r="CZ59" i="2"/>
  <c r="CY63" i="2"/>
  <c r="CY75" i="2"/>
  <c r="CY79" i="2"/>
  <c r="CY95" i="2"/>
  <c r="CZ103" i="2"/>
  <c r="CY110" i="2"/>
  <c r="CZ116" i="2"/>
  <c r="CZ137" i="2"/>
  <c r="CZ140" i="2"/>
  <c r="CZ153" i="2"/>
  <c r="CY169" i="2"/>
  <c r="CZ177" i="2"/>
  <c r="CZ184" i="2"/>
  <c r="CY207" i="2"/>
  <c r="CY227" i="2"/>
  <c r="CY258" i="2"/>
  <c r="CZ264" i="2"/>
  <c r="CZ281" i="2"/>
  <c r="CZ285" i="2"/>
  <c r="CZ297" i="2"/>
  <c r="CZ317" i="2"/>
  <c r="CZ338" i="2"/>
  <c r="CZ355" i="2"/>
  <c r="CY362" i="2"/>
  <c r="CY364" i="2"/>
  <c r="CZ371" i="2"/>
  <c r="CY399" i="2"/>
  <c r="CZ429" i="2"/>
  <c r="CZ445" i="2"/>
  <c r="CZ19" i="3"/>
  <c r="CZ41" i="3"/>
  <c r="CZ63" i="3"/>
  <c r="CZ67" i="3"/>
  <c r="CZ89" i="3"/>
  <c r="CY99" i="3"/>
  <c r="CY129" i="3"/>
  <c r="DA7" i="21"/>
  <c r="CZ12" i="21"/>
  <c r="DA17" i="21"/>
  <c r="DA22" i="21"/>
  <c r="DA27" i="21"/>
  <c r="DA33" i="21"/>
  <c r="CZ48" i="21"/>
  <c r="CZ53" i="21"/>
  <c r="CW60" i="21"/>
  <c r="DE60" i="21" s="1"/>
  <c r="DA64" i="21"/>
  <c r="CZ69" i="21"/>
  <c r="CZ42" i="2"/>
  <c r="CZ63" i="2"/>
  <c r="CY66" i="2"/>
  <c r="CZ75" i="2"/>
  <c r="CZ79" i="2"/>
  <c r="CZ95" i="2"/>
  <c r="CZ110" i="2"/>
  <c r="CY142" i="2"/>
  <c r="CY149" i="2"/>
  <c r="CZ169" i="2"/>
  <c r="CY190" i="2"/>
  <c r="CZ207" i="2"/>
  <c r="CY211" i="2"/>
  <c r="CY216" i="2"/>
  <c r="CZ227" i="2"/>
  <c r="CZ258" i="2"/>
  <c r="CY290" i="2"/>
  <c r="CY359" i="2"/>
  <c r="CZ362" i="2"/>
  <c r="CZ364" i="2"/>
  <c r="CY375" i="2"/>
  <c r="CZ399" i="2"/>
  <c r="CY438" i="2"/>
  <c r="CW1" i="3"/>
  <c r="CY23" i="3"/>
  <c r="CY33" i="3"/>
  <c r="CY45" i="3"/>
  <c r="CY77" i="3"/>
  <c r="CZ99" i="3"/>
  <c r="CY107" i="3"/>
  <c r="CY121" i="3"/>
  <c r="CZ129" i="3"/>
  <c r="DM7" i="4"/>
  <c r="DM12" i="4"/>
  <c r="DM32" i="4"/>
  <c r="CX1" i="21"/>
  <c r="DA12" i="21"/>
  <c r="CW39" i="21"/>
  <c r="DE39" i="21" s="1"/>
  <c r="DA48" i="21"/>
  <c r="DA53" i="21"/>
  <c r="CW65" i="21"/>
  <c r="DE65" i="21" s="1"/>
  <c r="DA69" i="21"/>
  <c r="CZ74" i="21"/>
  <c r="CS5" i="1"/>
  <c r="CS89" i="1"/>
  <c r="CS113" i="1"/>
  <c r="CS145" i="1"/>
  <c r="CS162" i="1"/>
  <c r="CS201" i="1"/>
  <c r="CS300" i="1"/>
  <c r="CS135" i="7"/>
  <c r="CS212" i="7"/>
  <c r="CS261" i="7"/>
  <c r="CR277" i="7"/>
  <c r="CS342" i="7"/>
  <c r="CR350" i="7"/>
  <c r="CP1" i="2"/>
  <c r="CS36" i="2"/>
  <c r="CR66" i="2"/>
  <c r="CR75" i="2"/>
  <c r="CR184" i="2"/>
  <c r="CR223" i="2"/>
  <c r="CR227" i="2"/>
  <c r="CR243" i="2"/>
  <c r="CR297" i="2"/>
  <c r="CR317" i="2"/>
  <c r="CR338" i="2"/>
  <c r="CS364" i="2"/>
  <c r="CR429" i="2"/>
  <c r="CR433" i="2"/>
  <c r="CS111" i="3"/>
  <c r="CS129" i="3"/>
  <c r="CS18" i="1"/>
  <c r="CS76" i="1"/>
  <c r="CR139" i="1"/>
  <c r="CS330" i="1"/>
  <c r="CR5" i="7"/>
  <c r="CS76" i="7"/>
  <c r="CS82" i="7"/>
  <c r="CS200" i="7"/>
  <c r="CS214" i="7"/>
  <c r="CS235" i="7"/>
  <c r="CR384" i="7"/>
  <c r="CS5" i="2"/>
  <c r="CS75" i="2"/>
  <c r="CR110" i="2"/>
  <c r="CR116" i="2"/>
  <c r="CS133" i="2"/>
  <c r="CR142" i="2"/>
  <c r="CR214" i="2"/>
  <c r="CR216" i="2"/>
  <c r="CS223" i="2"/>
  <c r="CS227" i="2"/>
  <c r="CR251" i="2"/>
  <c r="CS258" i="2"/>
  <c r="CR264" i="2"/>
  <c r="CR301" i="2"/>
  <c r="CS317" i="2"/>
  <c r="CR325" i="2"/>
  <c r="CS338" i="2"/>
  <c r="CR412" i="2"/>
  <c r="CR436" i="2"/>
  <c r="CR23" i="3"/>
  <c r="CS33" i="3"/>
  <c r="CR41" i="3"/>
  <c r="CR63" i="3"/>
  <c r="CR89" i="3"/>
  <c r="CR99" i="3"/>
  <c r="CR121" i="3"/>
  <c r="DD12" i="4"/>
  <c r="CS1" i="21"/>
  <c r="CP13" i="21"/>
  <c r="CX13" i="21" s="1"/>
  <c r="CS33" i="21"/>
  <c r="CS33" i="1"/>
  <c r="CR225" i="1"/>
  <c r="CS19" i="7"/>
  <c r="CS40" i="7"/>
  <c r="CS141" i="7"/>
  <c r="CR147" i="7"/>
  <c r="CR199" i="7"/>
  <c r="CS292" i="7"/>
  <c r="CR354" i="7"/>
  <c r="CR207" i="2"/>
  <c r="CS216" i="2"/>
  <c r="CS251" i="2"/>
  <c r="CR281" i="2"/>
  <c r="CS288" i="2"/>
  <c r="CS301" i="2"/>
  <c r="CR332" i="2"/>
  <c r="CR355" i="2"/>
  <c r="CR359" i="2"/>
  <c r="CR375" i="2"/>
  <c r="CS399" i="2"/>
  <c r="CS412" i="2"/>
  <c r="CS436" i="2"/>
  <c r="CR438" i="2"/>
  <c r="CS23" i="3"/>
  <c r="CS41" i="3"/>
  <c r="CS89" i="3"/>
  <c r="CS121" i="3"/>
  <c r="CS17" i="21"/>
  <c r="CT33" i="21"/>
  <c r="CP60" i="21"/>
  <c r="CX60" i="21" s="1"/>
  <c r="CS64" i="21"/>
  <c r="CP70" i="21"/>
  <c r="CX70" i="21" s="1"/>
  <c r="CR135" i="7"/>
  <c r="CR149" i="7"/>
  <c r="CS170" i="7"/>
  <c r="CR212" i="7"/>
  <c r="CS224" i="7"/>
  <c r="CS265" i="7"/>
  <c r="CS271" i="7"/>
  <c r="CR279" i="7"/>
  <c r="CR300" i="7"/>
  <c r="CR336" i="7"/>
  <c r="CS365" i="7"/>
  <c r="CS21" i="2"/>
  <c r="CR29" i="2"/>
  <c r="CS95" i="2"/>
  <c r="CS103" i="2"/>
  <c r="CS137" i="2"/>
  <c r="CR149" i="2"/>
  <c r="CS169" i="2"/>
  <c r="CS177" i="2"/>
  <c r="CS355" i="2"/>
  <c r="CS359" i="2"/>
  <c r="CR364" i="2"/>
  <c r="CR85" i="3"/>
  <c r="CS22" i="21"/>
  <c r="CP34" i="21"/>
  <c r="CX34" i="21" s="1"/>
  <c r="CS38" i="21"/>
  <c r="CS48" i="21"/>
  <c r="CS53" i="21"/>
  <c r="CS59" i="21"/>
  <c r="CK1" i="1"/>
  <c r="CK5" i="1"/>
  <c r="CL18" i="1"/>
  <c r="CL27" i="1"/>
  <c r="CK31" i="1"/>
  <c r="CL57" i="1"/>
  <c r="CL67" i="1"/>
  <c r="CK337" i="1"/>
  <c r="CK330" i="1"/>
  <c r="CL311" i="1"/>
  <c r="CL300" i="1"/>
  <c r="CL285" i="1"/>
  <c r="CL281" i="1"/>
  <c r="CL274" i="1"/>
  <c r="CL263" i="1"/>
  <c r="CK257" i="1"/>
  <c r="CL255" i="1"/>
  <c r="CK251" i="1"/>
  <c r="CL201" i="1"/>
  <c r="CL199" i="1"/>
  <c r="CK195" i="1"/>
  <c r="CL188" i="1"/>
  <c r="CL173" i="1"/>
  <c r="CL143" i="1"/>
  <c r="CK132" i="1"/>
  <c r="CK130" i="1"/>
  <c r="CL106" i="1"/>
  <c r="CL89" i="1"/>
  <c r="CL83" i="1"/>
  <c r="CL319" i="1"/>
  <c r="CK311" i="1"/>
  <c r="CL307" i="1"/>
  <c r="CK300" i="1"/>
  <c r="CL298" i="1"/>
  <c r="CL291" i="1"/>
  <c r="CK285" i="1"/>
  <c r="CK281" i="1"/>
  <c r="CK274" i="1"/>
  <c r="CK263" i="1"/>
  <c r="CK255" i="1"/>
  <c r="CL229" i="1"/>
  <c r="CK201" i="1"/>
  <c r="CK199" i="1"/>
  <c r="CK188" i="1"/>
  <c r="CL179" i="1"/>
  <c r="CK173" i="1"/>
  <c r="CK143" i="1"/>
  <c r="CL139" i="1"/>
  <c r="CK106" i="1"/>
  <c r="CL95" i="1"/>
  <c r="CK89" i="1"/>
  <c r="CL87" i="1"/>
  <c r="CK83" i="1"/>
  <c r="CK319" i="1"/>
  <c r="CL313" i="1"/>
  <c r="CK307" i="1"/>
  <c r="CK298" i="1"/>
  <c r="CK291" i="1"/>
  <c r="CL244" i="1"/>
  <c r="CL242" i="1"/>
  <c r="CL235" i="1"/>
  <c r="CK229" i="1"/>
  <c r="CL225" i="1"/>
  <c r="CL218" i="1"/>
  <c r="CL207" i="1"/>
  <c r="CL186" i="1"/>
  <c r="CK179" i="1"/>
  <c r="CL169" i="1"/>
  <c r="CL162" i="1"/>
  <c r="CL151" i="1"/>
  <c r="CL145" i="1"/>
  <c r="CK139" i="1"/>
  <c r="CL123" i="1"/>
  <c r="CL117" i="1"/>
  <c r="CL113" i="1"/>
  <c r="CK95" i="1"/>
  <c r="CK87" i="1"/>
  <c r="CL337" i="1"/>
  <c r="CL330" i="1"/>
  <c r="CK313" i="1"/>
  <c r="CL257" i="1"/>
  <c r="CL251" i="1"/>
  <c r="CK244" i="1"/>
  <c r="CK242" i="1"/>
  <c r="CK235" i="1"/>
  <c r="CK225" i="1"/>
  <c r="CK218" i="1"/>
  <c r="CK207" i="1"/>
  <c r="CL195" i="1"/>
  <c r="CK186" i="1"/>
  <c r="CK169" i="1"/>
  <c r="CK162" i="1"/>
  <c r="CK151" i="1"/>
  <c r="CK145" i="1"/>
  <c r="CL132" i="1"/>
  <c r="CL130" i="1"/>
  <c r="CK123" i="1"/>
  <c r="CK117" i="1"/>
  <c r="CK113" i="1"/>
  <c r="CL5" i="1"/>
  <c r="CK20" i="1"/>
  <c r="CL31" i="1"/>
  <c r="CK39" i="1"/>
  <c r="CK50" i="1"/>
  <c r="CK74" i="1"/>
  <c r="CK11" i="1"/>
  <c r="CL20" i="1"/>
  <c r="CK33" i="1"/>
  <c r="CL39" i="1"/>
  <c r="CL50" i="1"/>
  <c r="CK61" i="1"/>
  <c r="CL74" i="1"/>
  <c r="CK1" i="7"/>
  <c r="CK4" i="7"/>
  <c r="CK5" i="7"/>
  <c r="CL17" i="7"/>
  <c r="CL19" i="7"/>
  <c r="CK29" i="7"/>
  <c r="CK70" i="7"/>
  <c r="CK82" i="7"/>
  <c r="CK90" i="7"/>
  <c r="CK94" i="7"/>
  <c r="CK97" i="7"/>
  <c r="CK147" i="7"/>
  <c r="CL149" i="7"/>
  <c r="CK155" i="7"/>
  <c r="CL162" i="7"/>
  <c r="CK189" i="7"/>
  <c r="CL206" i="7"/>
  <c r="CK212" i="7"/>
  <c r="CK214" i="7"/>
  <c r="CK224" i="7"/>
  <c r="CK227" i="7"/>
  <c r="CL261" i="7"/>
  <c r="CL265" i="7"/>
  <c r="CK277" i="7"/>
  <c r="CK285" i="7"/>
  <c r="CK289" i="7"/>
  <c r="CK292" i="7"/>
  <c r="CL300" i="7"/>
  <c r="CL319" i="7"/>
  <c r="CK326" i="7"/>
  <c r="CK336" i="7"/>
  <c r="CL342" i="7"/>
  <c r="CL344" i="7"/>
  <c r="CL29" i="2"/>
  <c r="CK36" i="2"/>
  <c r="CK42" i="2"/>
  <c r="CK63" i="2"/>
  <c r="CK66" i="2"/>
  <c r="CK68" i="2"/>
  <c r="CK75" i="2"/>
  <c r="CK391" i="7"/>
  <c r="CL391" i="7"/>
  <c r="CL5" i="7"/>
  <c r="CL29" i="7"/>
  <c r="CK40" i="7"/>
  <c r="CK66" i="7"/>
  <c r="CL70" i="7"/>
  <c r="CL82" i="7"/>
  <c r="CL90" i="7"/>
  <c r="CL94" i="7"/>
  <c r="CL97" i="7"/>
  <c r="CK124" i="7"/>
  <c r="CK135" i="7"/>
  <c r="CL147" i="7"/>
  <c r="CL155" i="7"/>
  <c r="CK159" i="7"/>
  <c r="CK170" i="7"/>
  <c r="CL189" i="7"/>
  <c r="CK196" i="7"/>
  <c r="CL212" i="7"/>
  <c r="CL214" i="7"/>
  <c r="CK220" i="7"/>
  <c r="CL224" i="7"/>
  <c r="CL227" i="7"/>
  <c r="CK264" i="7"/>
  <c r="CK271" i="7"/>
  <c r="CL277" i="7"/>
  <c r="CK279" i="7"/>
  <c r="CL285" i="7"/>
  <c r="CL289" i="7"/>
  <c r="CL292" i="7"/>
  <c r="CL326" i="7"/>
  <c r="CL336" i="7"/>
  <c r="CK350" i="7"/>
  <c r="CK354" i="7"/>
  <c r="CK1" i="2"/>
  <c r="CK21" i="2"/>
  <c r="CL36" i="2"/>
  <c r="CL42" i="2"/>
  <c r="CL63" i="2"/>
  <c r="CL66" i="2"/>
  <c r="CL68" i="2"/>
  <c r="CL75" i="2"/>
  <c r="CI1" i="7"/>
  <c r="CK11" i="7"/>
  <c r="CK25" i="7"/>
  <c r="CK32" i="7"/>
  <c r="CL40" i="7"/>
  <c r="CK59" i="7"/>
  <c r="CL66" i="7"/>
  <c r="CK69" i="7"/>
  <c r="CK76" i="7"/>
  <c r="CK84" i="7"/>
  <c r="CK105" i="7"/>
  <c r="CL124" i="7"/>
  <c r="CK131" i="7"/>
  <c r="CK134" i="7"/>
  <c r="CL135" i="7"/>
  <c r="CK141" i="7"/>
  <c r="CL159" i="7"/>
  <c r="CL170" i="7"/>
  <c r="CL196" i="7"/>
  <c r="CK199" i="7"/>
  <c r="CK200" i="7"/>
  <c r="CL220" i="7"/>
  <c r="CK235" i="7"/>
  <c r="CK254" i="7"/>
  <c r="CL271" i="7"/>
  <c r="CL279" i="7"/>
  <c r="CK329" i="7"/>
  <c r="CK330" i="7"/>
  <c r="CL350" i="7"/>
  <c r="CL354" i="7"/>
  <c r="CK365" i="7"/>
  <c r="CK384" i="7"/>
  <c r="CK445" i="2"/>
  <c r="CL438" i="2"/>
  <c r="CK436" i="2"/>
  <c r="CL429" i="2"/>
  <c r="CK406" i="2"/>
  <c r="CL371" i="2"/>
  <c r="CK364" i="2"/>
  <c r="CL359" i="2"/>
  <c r="CK325" i="2"/>
  <c r="CK301" i="2"/>
  <c r="CL297" i="2"/>
  <c r="CL290" i="2"/>
  <c r="CK285" i="2"/>
  <c r="CK258" i="2"/>
  <c r="CK251" i="2"/>
  <c r="CL227" i="2"/>
  <c r="CL223" i="2"/>
  <c r="CK214" i="2"/>
  <c r="CK190" i="2"/>
  <c r="CL184" i="2"/>
  <c r="CK169" i="2"/>
  <c r="CL140" i="2"/>
  <c r="CL137" i="2"/>
  <c r="CK133" i="2"/>
  <c r="CK110" i="2"/>
  <c r="CK95" i="2"/>
  <c r="CK438" i="2"/>
  <c r="CK429" i="2"/>
  <c r="CL412" i="2"/>
  <c r="CK371" i="2"/>
  <c r="CL362" i="2"/>
  <c r="CK359" i="2"/>
  <c r="CK297" i="2"/>
  <c r="CK290" i="2"/>
  <c r="CL264" i="2"/>
  <c r="CK227" i="2"/>
  <c r="CK223" i="2"/>
  <c r="CL216" i="2"/>
  <c r="CK184" i="2"/>
  <c r="CL149" i="2"/>
  <c r="CL142" i="2"/>
  <c r="CK140" i="2"/>
  <c r="CK137" i="2"/>
  <c r="CL116" i="2"/>
  <c r="CL433" i="2"/>
  <c r="CK412" i="2"/>
  <c r="CL399" i="2"/>
  <c r="CL391" i="2"/>
  <c r="CL375" i="2"/>
  <c r="CK362" i="2"/>
  <c r="CL355" i="2"/>
  <c r="CL338" i="2"/>
  <c r="CL332" i="2"/>
  <c r="CL317" i="2"/>
  <c r="CL288" i="2"/>
  <c r="CL281" i="2"/>
  <c r="CK264" i="2"/>
  <c r="CL243" i="2"/>
  <c r="CK216" i="2"/>
  <c r="CL211" i="2"/>
  <c r="CL207" i="2"/>
  <c r="CL177" i="2"/>
  <c r="CL153" i="2"/>
  <c r="CK149" i="2"/>
  <c r="CK142" i="2"/>
  <c r="CK116" i="2"/>
  <c r="CL103" i="2"/>
  <c r="CL79" i="2"/>
  <c r="CL445" i="2"/>
  <c r="CL436" i="2"/>
  <c r="CK433" i="2"/>
  <c r="CL406" i="2"/>
  <c r="CK399" i="2"/>
  <c r="CK391" i="2"/>
  <c r="CK375" i="2"/>
  <c r="CL364" i="2"/>
  <c r="CK355" i="2"/>
  <c r="CK338" i="2"/>
  <c r="CK332" i="2"/>
  <c r="CL325" i="2"/>
  <c r="CK317" i="2"/>
  <c r="CL301" i="2"/>
  <c r="CK288" i="2"/>
  <c r="CL285" i="2"/>
  <c r="CK281" i="2"/>
  <c r="CL258" i="2"/>
  <c r="CL251" i="2"/>
  <c r="CK243" i="2"/>
  <c r="CL214" i="2"/>
  <c r="CK211" i="2"/>
  <c r="CK207" i="2"/>
  <c r="CL190" i="2"/>
  <c r="CK177" i="2"/>
  <c r="CL169" i="2"/>
  <c r="CK153" i="2"/>
  <c r="CL133" i="2"/>
  <c r="CL110" i="2"/>
  <c r="CK103" i="2"/>
  <c r="CL95" i="2"/>
  <c r="CK79" i="2"/>
  <c r="CK5" i="2"/>
  <c r="CL21" i="2"/>
  <c r="CK59" i="2"/>
  <c r="CL11" i="7"/>
  <c r="CK17" i="7"/>
  <c r="CK19" i="7"/>
  <c r="CL25" i="7"/>
  <c r="CL32" i="7"/>
  <c r="CL59" i="7"/>
  <c r="CL76" i="7"/>
  <c r="CL84" i="7"/>
  <c r="CL105" i="7"/>
  <c r="CL131" i="7"/>
  <c r="CL141" i="7"/>
  <c r="CK149" i="7"/>
  <c r="CK162" i="7"/>
  <c r="CL200" i="7"/>
  <c r="CK206" i="7"/>
  <c r="CL235" i="7"/>
  <c r="CL254" i="7"/>
  <c r="CK261" i="7"/>
  <c r="CK265" i="7"/>
  <c r="CK300" i="7"/>
  <c r="CK319" i="7"/>
  <c r="CL330" i="7"/>
  <c r="CK342" i="7"/>
  <c r="CK344" i="7"/>
  <c r="CK357" i="7"/>
  <c r="CL365" i="7"/>
  <c r="CL384" i="7"/>
  <c r="CL59" i="2"/>
  <c r="CK1" i="3"/>
  <c r="CK19" i="3"/>
  <c r="CK23" i="3"/>
  <c r="CL33" i="3"/>
  <c r="CL41" i="3"/>
  <c r="CK45" i="3"/>
  <c r="CK55" i="3"/>
  <c r="CK67" i="3"/>
  <c r="CL107" i="3"/>
  <c r="CK121" i="3"/>
  <c r="CL133" i="3"/>
  <c r="CI1" i="9"/>
  <c r="CK20" i="9"/>
  <c r="CV1" i="4"/>
  <c r="CW7" i="4"/>
  <c r="CW17" i="4"/>
  <c r="CV32" i="4"/>
  <c r="CW37" i="4"/>
  <c r="CL1" i="21"/>
  <c r="CI3" i="21"/>
  <c r="CQ3" i="21" s="1"/>
  <c r="CM7" i="21"/>
  <c r="CI8" i="21"/>
  <c r="CQ8" i="21" s="1"/>
  <c r="CM12" i="21"/>
  <c r="CM22" i="21"/>
  <c r="CL27" i="21"/>
  <c r="CL43" i="21"/>
  <c r="CM48" i="21"/>
  <c r="CL53" i="21"/>
  <c r="CM59" i="21"/>
  <c r="CI60" i="21"/>
  <c r="CQ60" i="21" s="1"/>
  <c r="CL69" i="21"/>
  <c r="CI70" i="21"/>
  <c r="CQ70" i="21" s="1"/>
  <c r="CL79" i="21"/>
  <c r="CL19" i="3"/>
  <c r="CL23" i="3"/>
  <c r="CL45" i="3"/>
  <c r="CL55" i="3"/>
  <c r="CK63" i="3"/>
  <c r="CL67" i="3"/>
  <c r="CK77" i="3"/>
  <c r="CK85" i="3"/>
  <c r="CK89" i="3"/>
  <c r="CL121" i="3"/>
  <c r="CK129" i="3"/>
  <c r="CK9" i="9"/>
  <c r="CL20" i="9"/>
  <c r="CK29" i="9"/>
  <c r="CV12" i="4"/>
  <c r="CV27" i="4"/>
  <c r="CW32" i="4"/>
  <c r="CV41" i="4"/>
  <c r="CI18" i="21"/>
  <c r="CQ18" i="21" s="1"/>
  <c r="CM27" i="21"/>
  <c r="CL33" i="21"/>
  <c r="CI34" i="21"/>
  <c r="CQ34" i="21" s="1"/>
  <c r="CI39" i="21"/>
  <c r="CQ39" i="21" s="1"/>
  <c r="CM43" i="21"/>
  <c r="CI49" i="21"/>
  <c r="CQ49" i="21" s="1"/>
  <c r="CM53" i="21"/>
  <c r="CM69" i="21"/>
  <c r="CI75" i="21"/>
  <c r="CQ75" i="21" s="1"/>
  <c r="CM79" i="21"/>
  <c r="CI1" i="3"/>
  <c r="CK11" i="3"/>
  <c r="CL63" i="3"/>
  <c r="CL77" i="3"/>
  <c r="CL85" i="3"/>
  <c r="CL89" i="3"/>
  <c r="CK99" i="3"/>
  <c r="CK111" i="3"/>
  <c r="CL129" i="3"/>
  <c r="CK1" i="9"/>
  <c r="CL9" i="9"/>
  <c r="CL29" i="9"/>
  <c r="CW12" i="4"/>
  <c r="CW27" i="4"/>
  <c r="CW41" i="4"/>
  <c r="CJ1" i="21"/>
  <c r="CL17" i="21"/>
  <c r="CM33" i="21"/>
  <c r="CL38" i="21"/>
  <c r="CI44" i="21"/>
  <c r="CQ44" i="21" s="1"/>
  <c r="CJ49" i="21"/>
  <c r="CL64" i="21"/>
  <c r="CI65" i="21"/>
  <c r="CQ65" i="21" s="1"/>
  <c r="CL74" i="21"/>
  <c r="CL11" i="3"/>
  <c r="CK33" i="3"/>
  <c r="CK41" i="3"/>
  <c r="CL99" i="3"/>
  <c r="CK107" i="3"/>
  <c r="CL111" i="3"/>
  <c r="CK133" i="3"/>
  <c r="CV7" i="4"/>
  <c r="CV17" i="4"/>
  <c r="CV37" i="4"/>
  <c r="CL7" i="21"/>
  <c r="CL12" i="21"/>
  <c r="CI13" i="21"/>
  <c r="CQ13" i="21" s="1"/>
  <c r="CM17" i="21"/>
  <c r="CL22" i="21"/>
  <c r="CI23" i="21"/>
  <c r="CQ23" i="21" s="1"/>
  <c r="CM38" i="21"/>
  <c r="CL48" i="21"/>
  <c r="CL59" i="21"/>
  <c r="CM64" i="21"/>
  <c r="CM74" i="21"/>
  <c r="CE307" i="1"/>
  <c r="CD300" i="1"/>
  <c r="CE291" i="1"/>
  <c r="CD263" i="1"/>
  <c r="CE257" i="1"/>
  <c r="CD255" i="1"/>
  <c r="CE251" i="1"/>
  <c r="CD244" i="1"/>
  <c r="CD235" i="1"/>
  <c r="CE229" i="1"/>
  <c r="CD207" i="1"/>
  <c r="CD201" i="1"/>
  <c r="CD188" i="1"/>
  <c r="CD179" i="1"/>
  <c r="CE173" i="1"/>
  <c r="CD151" i="1"/>
  <c r="CE139" i="1"/>
  <c r="CD130" i="1"/>
  <c r="CD123" i="1"/>
  <c r="CD113" i="1"/>
  <c r="CE106" i="1"/>
  <c r="CD95" i="1"/>
  <c r="CD89" i="1"/>
  <c r="CD83" i="1"/>
  <c r="CE61" i="1"/>
  <c r="CD39" i="1"/>
  <c r="CE33" i="1"/>
  <c r="CE31" i="1"/>
  <c r="CD27" i="1"/>
  <c r="CD1" i="1"/>
  <c r="CD319" i="1"/>
  <c r="CD298" i="1"/>
  <c r="CE255" i="1"/>
  <c r="CE244" i="1"/>
  <c r="CE313" i="1"/>
  <c r="CE311" i="1"/>
  <c r="CD307" i="1"/>
  <c r="CD291" i="1"/>
  <c r="CE285" i="1"/>
  <c r="CE281" i="1"/>
  <c r="CE274" i="1"/>
  <c r="CD257" i="1"/>
  <c r="CD251" i="1"/>
  <c r="CE242" i="1"/>
  <c r="CD229" i="1"/>
  <c r="CE225" i="1"/>
  <c r="CE218" i="1"/>
  <c r="CE199" i="1"/>
  <c r="CD173" i="1"/>
  <c r="CE162" i="1"/>
  <c r="CE145" i="1"/>
  <c r="CE143" i="1"/>
  <c r="CD139" i="1"/>
  <c r="CE117" i="1"/>
  <c r="CD106" i="1"/>
  <c r="CD61" i="1"/>
  <c r="CE57" i="1"/>
  <c r="CE50" i="1"/>
  <c r="CD33" i="1"/>
  <c r="CD31" i="1"/>
  <c r="CE11" i="1"/>
  <c r="CE5" i="1"/>
  <c r="CE337" i="1"/>
  <c r="CE330" i="1"/>
  <c r="CE319" i="1"/>
  <c r="CD313" i="1"/>
  <c r="CD311" i="1"/>
  <c r="CE298" i="1"/>
  <c r="CD285" i="1"/>
  <c r="CD281" i="1"/>
  <c r="CD274" i="1"/>
  <c r="CD242" i="1"/>
  <c r="CD225" i="1"/>
  <c r="CD218" i="1"/>
  <c r="CD199" i="1"/>
  <c r="CE195" i="1"/>
  <c r="CE186" i="1"/>
  <c r="CE169" i="1"/>
  <c r="CD162" i="1"/>
  <c r="CD145" i="1"/>
  <c r="CD143" i="1"/>
  <c r="CE132" i="1"/>
  <c r="CD117" i="1"/>
  <c r="CE87" i="1"/>
  <c r="CE76" i="1"/>
  <c r="CE74" i="1"/>
  <c r="CE67" i="1"/>
  <c r="CD57" i="1"/>
  <c r="CD50" i="1"/>
  <c r="CE20" i="1"/>
  <c r="CE18" i="1"/>
  <c r="CD11" i="1"/>
  <c r="CD5" i="1"/>
  <c r="CB1" i="1"/>
  <c r="CD337" i="1"/>
  <c r="CD330" i="1"/>
  <c r="CE300" i="1"/>
  <c r="CE263" i="1"/>
  <c r="CD18" i="1"/>
  <c r="CE39" i="1"/>
  <c r="CD76" i="1"/>
  <c r="CE179" i="1"/>
  <c r="CD186" i="1"/>
  <c r="CE207" i="1"/>
  <c r="CD74" i="1"/>
  <c r="CE83" i="1"/>
  <c r="CD87" i="1"/>
  <c r="CE151" i="1"/>
  <c r="CD195" i="1"/>
  <c r="CE201" i="1"/>
  <c r="CE235" i="1"/>
  <c r="CD20" i="1"/>
  <c r="CE89" i="1"/>
  <c r="CE123" i="1"/>
  <c r="CD29" i="9"/>
  <c r="CD9" i="9"/>
  <c r="CD1" i="9"/>
  <c r="CE20" i="9"/>
  <c r="CB1" i="9"/>
  <c r="CE391" i="7"/>
  <c r="CD391" i="7"/>
  <c r="CD384" i="7"/>
  <c r="CE365" i="7"/>
  <c r="CD365" i="7"/>
  <c r="CD4" i="7"/>
  <c r="CE17" i="7"/>
  <c r="CD25" i="7"/>
  <c r="CE29" i="7"/>
  <c r="CD66" i="7"/>
  <c r="CD70" i="7"/>
  <c r="CD76" i="7"/>
  <c r="CD82" i="7"/>
  <c r="CE84" i="7"/>
  <c r="CD97" i="7"/>
  <c r="CE105" i="7"/>
  <c r="CD124" i="7"/>
  <c r="CD141" i="7"/>
  <c r="CE147" i="7"/>
  <c r="CD149" i="7"/>
  <c r="CD159" i="7"/>
  <c r="CD162" i="7"/>
  <c r="CE170" i="7"/>
  <c r="CE189" i="7"/>
  <c r="CE196" i="7"/>
  <c r="CD200" i="7"/>
  <c r="CE227" i="7"/>
  <c r="CE254" i="7"/>
  <c r="CE261" i="7"/>
  <c r="CD265" i="7"/>
  <c r="CE271" i="7"/>
  <c r="CD277" i="7"/>
  <c r="CD292" i="7"/>
  <c r="CD330" i="7"/>
  <c r="CE336" i="7"/>
  <c r="CE342" i="7"/>
  <c r="CD354" i="7"/>
  <c r="CE357" i="7"/>
  <c r="CE384" i="7"/>
  <c r="CE111" i="3"/>
  <c r="CD89" i="3"/>
  <c r="CE77" i="3"/>
  <c r="CE41" i="3"/>
  <c r="CD33" i="3"/>
  <c r="CD19" i="3"/>
  <c r="CD11" i="3"/>
  <c r="CD1" i="3"/>
  <c r="CE133" i="3"/>
  <c r="CE129" i="3"/>
  <c r="CE121" i="3"/>
  <c r="CD111" i="3"/>
  <c r="CE107" i="3"/>
  <c r="CE99" i="3"/>
  <c r="CE85" i="3"/>
  <c r="CD77" i="3"/>
  <c r="CD41" i="3"/>
  <c r="CE23" i="3"/>
  <c r="CD133" i="3"/>
  <c r="CD129" i="3"/>
  <c r="CD121" i="3"/>
  <c r="CD107" i="3"/>
  <c r="CD99" i="3"/>
  <c r="CD85" i="3"/>
  <c r="CE67" i="3"/>
  <c r="CE63" i="3"/>
  <c r="CE55" i="3"/>
  <c r="CE45" i="3"/>
  <c r="CD23" i="3"/>
  <c r="CB1" i="3"/>
  <c r="CE11" i="3"/>
  <c r="CD63" i="3"/>
  <c r="CE9" i="9"/>
  <c r="CD20" i="9"/>
  <c r="CB1" i="7"/>
  <c r="CD5" i="7"/>
  <c r="CD11" i="7"/>
  <c r="CD19" i="7"/>
  <c r="CE25" i="7"/>
  <c r="CD59" i="7"/>
  <c r="CE66" i="7"/>
  <c r="CD69" i="7"/>
  <c r="CE70" i="7"/>
  <c r="CE76" i="7"/>
  <c r="CE82" i="7"/>
  <c r="CD90" i="7"/>
  <c r="CE97" i="7"/>
  <c r="CE124" i="7"/>
  <c r="CD131" i="7"/>
  <c r="CD134" i="7"/>
  <c r="CD135" i="7"/>
  <c r="CE141" i="7"/>
  <c r="CE149" i="7"/>
  <c r="CD155" i="7"/>
  <c r="CE159" i="7"/>
  <c r="CE162" i="7"/>
  <c r="CE200" i="7"/>
  <c r="CD212" i="7"/>
  <c r="CD264" i="7"/>
  <c r="CE265" i="7"/>
  <c r="CE277" i="7"/>
  <c r="CD285" i="7"/>
  <c r="CE292" i="7"/>
  <c r="CD300" i="7"/>
  <c r="CE330" i="7"/>
  <c r="CD344" i="7"/>
  <c r="CE354" i="7"/>
  <c r="CN27" i="4"/>
  <c r="CN17" i="4"/>
  <c r="CN1" i="4"/>
  <c r="CO41" i="4"/>
  <c r="CO37" i="4"/>
  <c r="CN41" i="4"/>
  <c r="CN37" i="4"/>
  <c r="CO32" i="4"/>
  <c r="CO12" i="4"/>
  <c r="CO7" i="4"/>
  <c r="CL1" i="4"/>
  <c r="CN12" i="4"/>
  <c r="CE5" i="7"/>
  <c r="CE11" i="7"/>
  <c r="CE19" i="7"/>
  <c r="CD32" i="7"/>
  <c r="CD40" i="7"/>
  <c r="CE59" i="7"/>
  <c r="CE90" i="7"/>
  <c r="CD94" i="7"/>
  <c r="CE131" i="7"/>
  <c r="CE135" i="7"/>
  <c r="CE155" i="7"/>
  <c r="CD206" i="7"/>
  <c r="CE212" i="7"/>
  <c r="CD214" i="7"/>
  <c r="CD220" i="7"/>
  <c r="CD224" i="7"/>
  <c r="CD235" i="7"/>
  <c r="CD279" i="7"/>
  <c r="CE285" i="7"/>
  <c r="CD289" i="7"/>
  <c r="CE300" i="7"/>
  <c r="CD319" i="7"/>
  <c r="CD326" i="7"/>
  <c r="CE344" i="7"/>
  <c r="CD350" i="7"/>
  <c r="CE89" i="3"/>
  <c r="CE29" i="9"/>
  <c r="CN7" i="4"/>
  <c r="CO27" i="4"/>
  <c r="CN32" i="4"/>
  <c r="CD1" i="2"/>
  <c r="CE5" i="2"/>
  <c r="CD21" i="2"/>
  <c r="CE29" i="2"/>
  <c r="CE36" i="2"/>
  <c r="CE68" i="2"/>
  <c r="CD110" i="2"/>
  <c r="CE116" i="2"/>
  <c r="CD140" i="2"/>
  <c r="CD153" i="2"/>
  <c r="CE177" i="2"/>
  <c r="CD190" i="2"/>
  <c r="CD211" i="2"/>
  <c r="CD223" i="2"/>
  <c r="CD227" i="2"/>
  <c r="CE243" i="2"/>
  <c r="CD251" i="2"/>
  <c r="CD258" i="2"/>
  <c r="CE264" i="2"/>
  <c r="CD281" i="2"/>
  <c r="CE288" i="2"/>
  <c r="CD297" i="2"/>
  <c r="CE317" i="2"/>
  <c r="CD325" i="2"/>
  <c r="CD355" i="2"/>
  <c r="CE359" i="2"/>
  <c r="CE362" i="2"/>
  <c r="CE375" i="2"/>
  <c r="CD429" i="2"/>
  <c r="CE433" i="2"/>
  <c r="CD436" i="2"/>
  <c r="CD445" i="2"/>
  <c r="CF7" i="21"/>
  <c r="CF17" i="21"/>
  <c r="CB23" i="21"/>
  <c r="CJ23" i="21" s="1"/>
  <c r="CE43" i="21"/>
  <c r="CB44" i="21"/>
  <c r="CJ44" i="21" s="1"/>
  <c r="CE53" i="21"/>
  <c r="CB70" i="21"/>
  <c r="CJ70" i="21" s="1"/>
  <c r="CF74" i="21"/>
  <c r="CF79" i="21"/>
  <c r="CE21" i="2"/>
  <c r="CD42" i="2"/>
  <c r="CD59" i="2"/>
  <c r="CD63" i="2"/>
  <c r="CD75" i="2"/>
  <c r="CD103" i="2"/>
  <c r="CE110" i="2"/>
  <c r="CE140" i="2"/>
  <c r="CD142" i="2"/>
  <c r="CE153" i="2"/>
  <c r="CD169" i="2"/>
  <c r="CD184" i="2"/>
  <c r="CE190" i="2"/>
  <c r="CE211" i="2"/>
  <c r="CD214" i="2"/>
  <c r="CD216" i="2"/>
  <c r="CE223" i="2"/>
  <c r="CE227" i="2"/>
  <c r="CE251" i="2"/>
  <c r="CE258" i="2"/>
  <c r="CE281" i="2"/>
  <c r="CD285" i="2"/>
  <c r="CE297" i="2"/>
  <c r="CD301" i="2"/>
  <c r="CE325" i="2"/>
  <c r="CD332" i="2"/>
  <c r="CE355" i="2"/>
  <c r="CD391" i="2"/>
  <c r="CD406" i="2"/>
  <c r="CD412" i="2"/>
  <c r="CE429" i="2"/>
  <c r="CE436" i="2"/>
  <c r="CD438" i="2"/>
  <c r="CE445" i="2"/>
  <c r="CB1" i="2"/>
  <c r="CE42" i="2"/>
  <c r="CE59" i="2"/>
  <c r="CE63" i="2"/>
  <c r="CD66" i="2"/>
  <c r="CE75" i="2"/>
  <c r="CD79" i="2"/>
  <c r="CD95" i="2"/>
  <c r="CE103" i="2"/>
  <c r="CD133" i="2"/>
  <c r="CD137" i="2"/>
  <c r="CE142" i="2"/>
  <c r="CD149" i="2"/>
  <c r="CE169" i="2"/>
  <c r="CE184" i="2"/>
  <c r="CD207" i="2"/>
  <c r="CE214" i="2"/>
  <c r="CE216" i="2"/>
  <c r="CE285" i="2"/>
  <c r="CD290" i="2"/>
  <c r="CE301" i="2"/>
  <c r="CE332" i="2"/>
  <c r="CD338" i="2"/>
  <c r="CD364" i="2"/>
  <c r="CD371" i="2"/>
  <c r="CE391" i="2"/>
  <c r="CD399" i="2"/>
  <c r="CE406" i="2"/>
  <c r="CE412" i="2"/>
  <c r="CE438" i="2"/>
  <c r="CB8" i="21"/>
  <c r="CJ8" i="21" s="1"/>
  <c r="CE12" i="21"/>
  <c r="CE22" i="21"/>
  <c r="CE27" i="21"/>
  <c r="CE33" i="21"/>
  <c r="CF38" i="21"/>
  <c r="CE48" i="21"/>
  <c r="CF59" i="21"/>
  <c r="CE64" i="21"/>
  <c r="CE69" i="21"/>
  <c r="BX11" i="1"/>
  <c r="BW18" i="1"/>
  <c r="BX27" i="1"/>
  <c r="BX50" i="1"/>
  <c r="BX74" i="1"/>
  <c r="BW83" i="1"/>
  <c r="BW130" i="1"/>
  <c r="BW298" i="1"/>
  <c r="BW307" i="1"/>
  <c r="BX313" i="1"/>
  <c r="BX66" i="7"/>
  <c r="BW162" i="7"/>
  <c r="BW206" i="7"/>
  <c r="BW285" i="7"/>
  <c r="BX330" i="7"/>
  <c r="BW336" i="7"/>
  <c r="BX354" i="7"/>
  <c r="BW357" i="7"/>
  <c r="BW1" i="1"/>
  <c r="BX39" i="1"/>
  <c r="BX162" i="1"/>
  <c r="BW218" i="1"/>
  <c r="BW242" i="1"/>
  <c r="BW40" i="7"/>
  <c r="BX70" i="7"/>
  <c r="BX135" i="7"/>
  <c r="BW141" i="7"/>
  <c r="BW200" i="7"/>
  <c r="BW214" i="7"/>
  <c r="BX292" i="7"/>
  <c r="BW326" i="7"/>
  <c r="BW319" i="1"/>
  <c r="BW313" i="1"/>
  <c r="BX257" i="1"/>
  <c r="BX251" i="1"/>
  <c r="BW244" i="1"/>
  <c r="BX201" i="1"/>
  <c r="BX199" i="1"/>
  <c r="BW195" i="1"/>
  <c r="BX188" i="1"/>
  <c r="BX179" i="1"/>
  <c r="BW173" i="1"/>
  <c r="BX169" i="1"/>
  <c r="BW162" i="1"/>
  <c r="BW151" i="1"/>
  <c r="BW145" i="1"/>
  <c r="BX143" i="1"/>
  <c r="BW132" i="1"/>
  <c r="BX123" i="1"/>
  <c r="BX117" i="1"/>
  <c r="BX113" i="1"/>
  <c r="BW106" i="1"/>
  <c r="BX95" i="1"/>
  <c r="BW87" i="1"/>
  <c r="BW74" i="1"/>
  <c r="BX57" i="1"/>
  <c r="BW50" i="1"/>
  <c r="BW39" i="1"/>
  <c r="BW31" i="1"/>
  <c r="BW27" i="1"/>
  <c r="BX20" i="1"/>
  <c r="BW11" i="1"/>
  <c r="BX330" i="1"/>
  <c r="BX311" i="1"/>
  <c r="BX300" i="1"/>
  <c r="BX285" i="1"/>
  <c r="BX281" i="1"/>
  <c r="BX274" i="1"/>
  <c r="BX263" i="1"/>
  <c r="BW257" i="1"/>
  <c r="BX255" i="1"/>
  <c r="BW251" i="1"/>
  <c r="BX229" i="1"/>
  <c r="BW201" i="1"/>
  <c r="BW199" i="1"/>
  <c r="BW188" i="1"/>
  <c r="BX186" i="1"/>
  <c r="BW179" i="1"/>
  <c r="BW169" i="1"/>
  <c r="BW143" i="1"/>
  <c r="BX139" i="1"/>
  <c r="BW123" i="1"/>
  <c r="BW117" i="1"/>
  <c r="BW113" i="1"/>
  <c r="BW95" i="1"/>
  <c r="BX76" i="1"/>
  <c r="BX67" i="1"/>
  <c r="BX61" i="1"/>
  <c r="BW57" i="1"/>
  <c r="BW20" i="1"/>
  <c r="BX5" i="1"/>
  <c r="BX337" i="1"/>
  <c r="BW330" i="1"/>
  <c r="BW311" i="1"/>
  <c r="BX307" i="1"/>
  <c r="BW300" i="1"/>
  <c r="BX298" i="1"/>
  <c r="BX291" i="1"/>
  <c r="BW285" i="1"/>
  <c r="BW281" i="1"/>
  <c r="BW274" i="1"/>
  <c r="BW263" i="1"/>
  <c r="BW255" i="1"/>
  <c r="BX242" i="1"/>
  <c r="BX235" i="1"/>
  <c r="BW229" i="1"/>
  <c r="BX225" i="1"/>
  <c r="BX218" i="1"/>
  <c r="BX207" i="1"/>
  <c r="BW186" i="1"/>
  <c r="BW139" i="1"/>
  <c r="BX130" i="1"/>
  <c r="BX89" i="1"/>
  <c r="BX83" i="1"/>
  <c r="BW76" i="1"/>
  <c r="BW67" i="1"/>
  <c r="BW61" i="1"/>
  <c r="BX33" i="1"/>
  <c r="BX18" i="1"/>
  <c r="BW5" i="1"/>
  <c r="BX87" i="1"/>
  <c r="BW89" i="1"/>
  <c r="BX106" i="1"/>
  <c r="BX132" i="1"/>
  <c r="BX151" i="1"/>
  <c r="BX195" i="1"/>
  <c r="BW207" i="1"/>
  <c r="BW225" i="1"/>
  <c r="BW235" i="1"/>
  <c r="BW391" i="7"/>
  <c r="BX391" i="7"/>
  <c r="BX365" i="7"/>
  <c r="BX384" i="7"/>
  <c r="BW365" i="7"/>
  <c r="BW354" i="7"/>
  <c r="BW350" i="7"/>
  <c r="BX344" i="7"/>
  <c r="BX342" i="7"/>
  <c r="BW330" i="7"/>
  <c r="BX300" i="7"/>
  <c r="BW292" i="7"/>
  <c r="BW289" i="7"/>
  <c r="BX271" i="7"/>
  <c r="BW261" i="7"/>
  <c r="BX235" i="7"/>
  <c r="BX224" i="7"/>
  <c r="BX196" i="7"/>
  <c r="BX189" i="7"/>
  <c r="BX159" i="7"/>
  <c r="BW135" i="7"/>
  <c r="BX131" i="7"/>
  <c r="BX105" i="7"/>
  <c r="BX90" i="7"/>
  <c r="BW82" i="7"/>
  <c r="BW70" i="7"/>
  <c r="BW69" i="7"/>
  <c r="BW66" i="7"/>
  <c r="BX32" i="7"/>
  <c r="BW5" i="7"/>
  <c r="BW1" i="7"/>
  <c r="BW344" i="7"/>
  <c r="BW342" i="7"/>
  <c r="BW300" i="7"/>
  <c r="BX279" i="7"/>
  <c r="BX277" i="7"/>
  <c r="BW271" i="7"/>
  <c r="BX265" i="7"/>
  <c r="BW235" i="7"/>
  <c r="BX227" i="7"/>
  <c r="BW224" i="7"/>
  <c r="BX212" i="7"/>
  <c r="BW199" i="7"/>
  <c r="BW196" i="7"/>
  <c r="BW189" i="7"/>
  <c r="BW159" i="7"/>
  <c r="BX155" i="7"/>
  <c r="BX147" i="7"/>
  <c r="BW134" i="7"/>
  <c r="BW131" i="7"/>
  <c r="BX124" i="7"/>
  <c r="BW105" i="7"/>
  <c r="BX97" i="7"/>
  <c r="BX94" i="7"/>
  <c r="BW90" i="7"/>
  <c r="BX76" i="7"/>
  <c r="BX59" i="7"/>
  <c r="BW32" i="7"/>
  <c r="BX29" i="7"/>
  <c r="BX19" i="7"/>
  <c r="BX17" i="7"/>
  <c r="BX11" i="7"/>
  <c r="BX357" i="7"/>
  <c r="BX336" i="7"/>
  <c r="BW329" i="7"/>
  <c r="BX326" i="7"/>
  <c r="BX319" i="7"/>
  <c r="BX285" i="7"/>
  <c r="BW279" i="7"/>
  <c r="BW277" i="7"/>
  <c r="BW265" i="7"/>
  <c r="BW264" i="7"/>
  <c r="BX254" i="7"/>
  <c r="BW227" i="7"/>
  <c r="BX220" i="7"/>
  <c r="BX214" i="7"/>
  <c r="BW212" i="7"/>
  <c r="BX206" i="7"/>
  <c r="BX200" i="7"/>
  <c r="BX170" i="7"/>
  <c r="BX162" i="7"/>
  <c r="BW155" i="7"/>
  <c r="BX149" i="7"/>
  <c r="BW147" i="7"/>
  <c r="BX141" i="7"/>
  <c r="BW124" i="7"/>
  <c r="BW97" i="7"/>
  <c r="BW94" i="7"/>
  <c r="BX84" i="7"/>
  <c r="BW76" i="7"/>
  <c r="BW59" i="7"/>
  <c r="BX40" i="7"/>
  <c r="BW29" i="7"/>
  <c r="BX25" i="7"/>
  <c r="BW19" i="7"/>
  <c r="BW17" i="7"/>
  <c r="BW11" i="7"/>
  <c r="BW4" i="7"/>
  <c r="BU1" i="7"/>
  <c r="BX5" i="7"/>
  <c r="BW25" i="7"/>
  <c r="BX82" i="7"/>
  <c r="BW84" i="7"/>
  <c r="BW149" i="7"/>
  <c r="BW220" i="7"/>
  <c r="BX289" i="7"/>
  <c r="BX129" i="3"/>
  <c r="BW121" i="3"/>
  <c r="BX107" i="3"/>
  <c r="BW99" i="3"/>
  <c r="BW77" i="3"/>
  <c r="BW63" i="3"/>
  <c r="BW23" i="3"/>
  <c r="BW19" i="3"/>
  <c r="BW1" i="3"/>
  <c r="BW129" i="3"/>
  <c r="BW107" i="3"/>
  <c r="BX89" i="3"/>
  <c r="BX85" i="3"/>
  <c r="BX67" i="3"/>
  <c r="BX41" i="3"/>
  <c r="BX11" i="3"/>
  <c r="BX133" i="3"/>
  <c r="BX111" i="3"/>
  <c r="BW89" i="3"/>
  <c r="BW85" i="3"/>
  <c r="BW67" i="3"/>
  <c r="BX55" i="3"/>
  <c r="BX45" i="3"/>
  <c r="BW41" i="3"/>
  <c r="BX33" i="3"/>
  <c r="BW11" i="3"/>
  <c r="BU1" i="3"/>
  <c r="BX23" i="3"/>
  <c r="BX63" i="3"/>
  <c r="BW133" i="3"/>
  <c r="BW20" i="9"/>
  <c r="BW1" i="9"/>
  <c r="BX29" i="9"/>
  <c r="BX9" i="9"/>
  <c r="BU1" i="9"/>
  <c r="BX20" i="9"/>
  <c r="BW29" i="9"/>
  <c r="BX21" i="2"/>
  <c r="BW29" i="2"/>
  <c r="BW36" i="2"/>
  <c r="BX42" i="2"/>
  <c r="BW68" i="2"/>
  <c r="BX75" i="2"/>
  <c r="BX95" i="2"/>
  <c r="BW103" i="2"/>
  <c r="BX137" i="2"/>
  <c r="BX149" i="2"/>
  <c r="BX169" i="2"/>
  <c r="BX184" i="2"/>
  <c r="BW190" i="2"/>
  <c r="BW207" i="2"/>
  <c r="BW211" i="2"/>
  <c r="BW216" i="2"/>
  <c r="BW227" i="2"/>
  <c r="BX251" i="2"/>
  <c r="BW285" i="2"/>
  <c r="BX288" i="2"/>
  <c r="BW290" i="2"/>
  <c r="BW297" i="2"/>
  <c r="BW325" i="2"/>
  <c r="BW338" i="2"/>
  <c r="BW355" i="2"/>
  <c r="BX371" i="2"/>
  <c r="BW375" i="2"/>
  <c r="BW391" i="2"/>
  <c r="BX438" i="2"/>
  <c r="BX445" i="2"/>
  <c r="CF12" i="4"/>
  <c r="CG37" i="4"/>
  <c r="BX7" i="21"/>
  <c r="BX22" i="21"/>
  <c r="BU34" i="21"/>
  <c r="CC34" i="21" s="1"/>
  <c r="BX38" i="21"/>
  <c r="BU44" i="21"/>
  <c r="CC44" i="21" s="1"/>
  <c r="BY48" i="21"/>
  <c r="BX53" i="21"/>
  <c r="BX59" i="21"/>
  <c r="BU60" i="21"/>
  <c r="CC60" i="21" s="1"/>
  <c r="BX69" i="21"/>
  <c r="BX74" i="21"/>
  <c r="BX79" i="21"/>
  <c r="BU1" i="2"/>
  <c r="BW5" i="2"/>
  <c r="BX29" i="2"/>
  <c r="BX36" i="2"/>
  <c r="BW59" i="2"/>
  <c r="BW66" i="2"/>
  <c r="BX68" i="2"/>
  <c r="BX103" i="2"/>
  <c r="BW142" i="2"/>
  <c r="BW153" i="2"/>
  <c r="BX190" i="2"/>
  <c r="BX207" i="2"/>
  <c r="BX211" i="2"/>
  <c r="BX216" i="2"/>
  <c r="BW223" i="2"/>
  <c r="BX227" i="2"/>
  <c r="BW243" i="2"/>
  <c r="BW281" i="2"/>
  <c r="BX285" i="2"/>
  <c r="BX290" i="2"/>
  <c r="BX297" i="2"/>
  <c r="BW301" i="2"/>
  <c r="BW317" i="2"/>
  <c r="BX325" i="2"/>
  <c r="BW332" i="2"/>
  <c r="BX338" i="2"/>
  <c r="BX355" i="2"/>
  <c r="BW359" i="2"/>
  <c r="BX375" i="2"/>
  <c r="BX391" i="2"/>
  <c r="BW406" i="2"/>
  <c r="BW436" i="2"/>
  <c r="CD1" i="4"/>
  <c r="CG12" i="4"/>
  <c r="CF17" i="4"/>
  <c r="CF32" i="4"/>
  <c r="CF41" i="4"/>
  <c r="BX1" i="21"/>
  <c r="BY7" i="21"/>
  <c r="BU8" i="21"/>
  <c r="CC8" i="21" s="1"/>
  <c r="BU13" i="21"/>
  <c r="CC13" i="21" s="1"/>
  <c r="BY22" i="21"/>
  <c r="BX33" i="21"/>
  <c r="BY38" i="21"/>
  <c r="BY53" i="21"/>
  <c r="BY59" i="21"/>
  <c r="BX64" i="21"/>
  <c r="BY69" i="21"/>
  <c r="BY74" i="21"/>
  <c r="BY79" i="21"/>
  <c r="BX5" i="2"/>
  <c r="BX59" i="2"/>
  <c r="BW63" i="2"/>
  <c r="BX66" i="2"/>
  <c r="BW79" i="2"/>
  <c r="BW110" i="2"/>
  <c r="BW116" i="2"/>
  <c r="BW133" i="2"/>
  <c r="BW140" i="2"/>
  <c r="BX142" i="2"/>
  <c r="BX153" i="2"/>
  <c r="BW177" i="2"/>
  <c r="BW214" i="2"/>
  <c r="BX223" i="2"/>
  <c r="BX243" i="2"/>
  <c r="BW258" i="2"/>
  <c r="BW264" i="2"/>
  <c r="BX281" i="2"/>
  <c r="BX301" i="2"/>
  <c r="BX317" i="2"/>
  <c r="BX332" i="2"/>
  <c r="BX359" i="2"/>
  <c r="BW362" i="2"/>
  <c r="BW364" i="2"/>
  <c r="BW399" i="2"/>
  <c r="BX406" i="2"/>
  <c r="BW412" i="2"/>
  <c r="BW429" i="2"/>
  <c r="BW433" i="2"/>
  <c r="BX436" i="2"/>
  <c r="CF7" i="4"/>
  <c r="CG17" i="4"/>
  <c r="CF27" i="4"/>
  <c r="CG32" i="4"/>
  <c r="BU3" i="21"/>
  <c r="CC3" i="21" s="1"/>
  <c r="BX12" i="21"/>
  <c r="BX17" i="21"/>
  <c r="BX27" i="21"/>
  <c r="BY33" i="21"/>
  <c r="BU39" i="21"/>
  <c r="CC39" i="21" s="1"/>
  <c r="BX43" i="21"/>
  <c r="BY64" i="21"/>
  <c r="BP18" i="1"/>
  <c r="BP20" i="1"/>
  <c r="BP31" i="1"/>
  <c r="BP50" i="1"/>
  <c r="BP67" i="1"/>
  <c r="BP74" i="1"/>
  <c r="BP76" i="1"/>
  <c r="BP106" i="1"/>
  <c r="BP123" i="1"/>
  <c r="BQ130" i="1"/>
  <c r="BQ132" i="1"/>
  <c r="BP143" i="1"/>
  <c r="BQ151" i="1"/>
  <c r="BQ169" i="1"/>
  <c r="BQ173" i="1"/>
  <c r="BQ179" i="1"/>
  <c r="BP186" i="1"/>
  <c r="BQ201" i="1"/>
  <c r="BQ218" i="1"/>
  <c r="BP242" i="1"/>
  <c r="BQ251" i="1"/>
  <c r="BP255" i="1"/>
  <c r="BP274" i="1"/>
  <c r="BQ281" i="1"/>
  <c r="BP298" i="1"/>
  <c r="BP311" i="1"/>
  <c r="BQ313" i="1"/>
  <c r="BP337" i="1"/>
  <c r="BQ391" i="7"/>
  <c r="BP391" i="7"/>
  <c r="BP357" i="7"/>
  <c r="BP350" i="7"/>
  <c r="BQ344" i="7"/>
  <c r="BQ330" i="7"/>
  <c r="BP329" i="7"/>
  <c r="BQ384" i="7"/>
  <c r="BP344" i="7"/>
  <c r="BQ336" i="7"/>
  <c r="BP330" i="7"/>
  <c r="BP19" i="7"/>
  <c r="BP32" i="7"/>
  <c r="BP40" i="7"/>
  <c r="BP70" i="7"/>
  <c r="BP76" i="7"/>
  <c r="BP82" i="7"/>
  <c r="BQ90" i="7"/>
  <c r="BQ94" i="7"/>
  <c r="BQ105" i="7"/>
  <c r="BP124" i="7"/>
  <c r="BQ147" i="7"/>
  <c r="BP149" i="7"/>
  <c r="BP159" i="7"/>
  <c r="BQ162" i="7"/>
  <c r="BQ200" i="7"/>
  <c r="BQ212" i="7"/>
  <c r="BP214" i="7"/>
  <c r="BP220" i="7"/>
  <c r="BP224" i="7"/>
  <c r="BP235" i="7"/>
  <c r="BP254" i="7"/>
  <c r="BP265" i="7"/>
  <c r="BP279" i="7"/>
  <c r="BQ292" i="7"/>
  <c r="BP300" i="7"/>
  <c r="BP319" i="7"/>
  <c r="BP326" i="7"/>
  <c r="BP336" i="7"/>
  <c r="BQ445" i="2"/>
  <c r="BP433" i="2"/>
  <c r="BP412" i="2"/>
  <c r="BP375" i="2"/>
  <c r="BQ371" i="2"/>
  <c r="BP364" i="2"/>
  <c r="BQ359" i="2"/>
  <c r="BP355" i="2"/>
  <c r="BP325" i="2"/>
  <c r="BQ317" i="2"/>
  <c r="BP297" i="2"/>
  <c r="BQ288" i="2"/>
  <c r="BP264" i="2"/>
  <c r="BP445" i="2"/>
  <c r="BQ429" i="2"/>
  <c r="BQ399" i="2"/>
  <c r="BQ391" i="2"/>
  <c r="BP371" i="2"/>
  <c r="BQ362" i="2"/>
  <c r="BP359" i="2"/>
  <c r="BQ338" i="2"/>
  <c r="BP317" i="2"/>
  <c r="BQ290" i="2"/>
  <c r="BP288" i="2"/>
  <c r="BQ285" i="2"/>
  <c r="BQ258" i="2"/>
  <c r="BP251" i="2"/>
  <c r="BP243" i="2"/>
  <c r="BQ223" i="2"/>
  <c r="BP216" i="2"/>
  <c r="BP214" i="2"/>
  <c r="BQ207" i="2"/>
  <c r="BP169" i="2"/>
  <c r="BP153" i="2"/>
  <c r="BQ149" i="2"/>
  <c r="BQ142" i="2"/>
  <c r="BP116" i="2"/>
  <c r="BP103" i="2"/>
  <c r="BP75" i="2"/>
  <c r="BP68" i="2"/>
  <c r="BQ66" i="2"/>
  <c r="BQ59" i="2"/>
  <c r="BQ42" i="2"/>
  <c r="BQ29" i="2"/>
  <c r="BP21" i="2"/>
  <c r="BP5" i="2"/>
  <c r="BP1" i="2"/>
  <c r="BQ438" i="2"/>
  <c r="BQ436" i="2"/>
  <c r="BP429" i="2"/>
  <c r="BQ406" i="2"/>
  <c r="BP399" i="2"/>
  <c r="BP391" i="2"/>
  <c r="BP362" i="2"/>
  <c r="BP338" i="2"/>
  <c r="BQ332" i="2"/>
  <c r="BQ301" i="2"/>
  <c r="BP290" i="2"/>
  <c r="BP285" i="2"/>
  <c r="BQ281" i="2"/>
  <c r="BP258" i="2"/>
  <c r="BQ227" i="2"/>
  <c r="BP223" i="2"/>
  <c r="BP207" i="2"/>
  <c r="BQ184" i="2"/>
  <c r="BP149" i="2"/>
  <c r="BP142" i="2"/>
  <c r="BQ140" i="2"/>
  <c r="BQ133" i="2"/>
  <c r="BQ110" i="2"/>
  <c r="BQ79" i="2"/>
  <c r="BP66" i="2"/>
  <c r="BQ63" i="2"/>
  <c r="BP59" i="2"/>
  <c r="BP42" i="2"/>
  <c r="BQ36" i="2"/>
  <c r="BP29" i="2"/>
  <c r="BP438" i="2"/>
  <c r="BP436" i="2"/>
  <c r="BQ433" i="2"/>
  <c r="BQ412" i="2"/>
  <c r="BP406" i="2"/>
  <c r="BQ375" i="2"/>
  <c r="BQ364" i="2"/>
  <c r="BQ355" i="2"/>
  <c r="BP332" i="2"/>
  <c r="BQ325" i="2"/>
  <c r="BP301" i="2"/>
  <c r="BQ297" i="2"/>
  <c r="BP281" i="2"/>
  <c r="BQ264" i="2"/>
  <c r="BP227" i="2"/>
  <c r="BQ211" i="2"/>
  <c r="BQ190" i="2"/>
  <c r="BP184" i="2"/>
  <c r="BQ177" i="2"/>
  <c r="BP140" i="2"/>
  <c r="BQ137" i="2"/>
  <c r="BP133" i="2"/>
  <c r="BP110" i="2"/>
  <c r="BQ95" i="2"/>
  <c r="BP79" i="2"/>
  <c r="BP63" i="2"/>
  <c r="BQ21" i="2"/>
  <c r="BQ103" i="2"/>
  <c r="BQ116" i="2"/>
  <c r="BQ169" i="2"/>
  <c r="BP177" i="2"/>
  <c r="BP190" i="2"/>
  <c r="BP1" i="1"/>
  <c r="BP5" i="1"/>
  <c r="BP11" i="1"/>
  <c r="BQ18" i="1"/>
  <c r="BQ20" i="1"/>
  <c r="BQ31" i="1"/>
  <c r="BQ50" i="1"/>
  <c r="BQ67" i="1"/>
  <c r="BQ74" i="1"/>
  <c r="BQ76" i="1"/>
  <c r="BP89" i="1"/>
  <c r="BP95" i="1"/>
  <c r="BQ106" i="1"/>
  <c r="BP113" i="1"/>
  <c r="BQ123" i="1"/>
  <c r="BP139" i="1"/>
  <c r="BQ143" i="1"/>
  <c r="BP162" i="1"/>
  <c r="BQ186" i="1"/>
  <c r="BQ242" i="1"/>
  <c r="BP244" i="1"/>
  <c r="BQ255" i="1"/>
  <c r="BQ274" i="1"/>
  <c r="BQ298" i="1"/>
  <c r="BP307" i="1"/>
  <c r="BQ311" i="1"/>
  <c r="BP319" i="1"/>
  <c r="BP330" i="1"/>
  <c r="BQ337" i="1"/>
  <c r="BN1" i="7"/>
  <c r="BP5" i="7"/>
  <c r="BP11" i="7"/>
  <c r="BQ19" i="7"/>
  <c r="BP29" i="7"/>
  <c r="BQ32" i="7"/>
  <c r="BQ40" i="7"/>
  <c r="BQ70" i="7"/>
  <c r="BQ76" i="7"/>
  <c r="BQ82" i="7"/>
  <c r="BP97" i="7"/>
  <c r="BQ124" i="7"/>
  <c r="BP131" i="7"/>
  <c r="BP134" i="7"/>
  <c r="BP141" i="7"/>
  <c r="BQ149" i="7"/>
  <c r="BP155" i="7"/>
  <c r="BQ159" i="7"/>
  <c r="BP170" i="7"/>
  <c r="BP189" i="7"/>
  <c r="BP196" i="7"/>
  <c r="BP199" i="7"/>
  <c r="BP206" i="7"/>
  <c r="BQ214" i="7"/>
  <c r="BQ220" i="7"/>
  <c r="BQ224" i="7"/>
  <c r="BP227" i="7"/>
  <c r="BQ235" i="7"/>
  <c r="BQ254" i="7"/>
  <c r="BQ265" i="7"/>
  <c r="BQ279" i="7"/>
  <c r="BQ300" i="7"/>
  <c r="BQ319" i="7"/>
  <c r="BQ326" i="7"/>
  <c r="BQ357" i="7"/>
  <c r="BP365" i="7"/>
  <c r="BP211" i="2"/>
  <c r="BQ5" i="1"/>
  <c r="BQ11" i="1"/>
  <c r="BP27" i="1"/>
  <c r="BP33" i="1"/>
  <c r="BP39" i="1"/>
  <c r="BP57" i="1"/>
  <c r="BP61" i="1"/>
  <c r="BP83" i="1"/>
  <c r="BP87" i="1"/>
  <c r="BQ89" i="1"/>
  <c r="BQ95" i="1"/>
  <c r="BQ113" i="1"/>
  <c r="BP117" i="1"/>
  <c r="BQ139" i="1"/>
  <c r="BP145" i="1"/>
  <c r="BQ162" i="1"/>
  <c r="BP188" i="1"/>
  <c r="BP195" i="1"/>
  <c r="BP199" i="1"/>
  <c r="BP207" i="1"/>
  <c r="BP225" i="1"/>
  <c r="BP229" i="1"/>
  <c r="BP235" i="1"/>
  <c r="BQ244" i="1"/>
  <c r="BP257" i="1"/>
  <c r="BP263" i="1"/>
  <c r="BP285" i="1"/>
  <c r="BP291" i="1"/>
  <c r="BP300" i="1"/>
  <c r="BQ307" i="1"/>
  <c r="BQ319" i="1"/>
  <c r="BQ330" i="1"/>
  <c r="BP4" i="7"/>
  <c r="BQ5" i="7"/>
  <c r="BQ11" i="7"/>
  <c r="BP17" i="7"/>
  <c r="BP25" i="7"/>
  <c r="BQ29" i="7"/>
  <c r="BP59" i="7"/>
  <c r="BP66" i="7"/>
  <c r="BP84" i="7"/>
  <c r="BQ97" i="7"/>
  <c r="BQ131" i="7"/>
  <c r="BP135" i="7"/>
  <c r="BQ141" i="7"/>
  <c r="BQ155" i="7"/>
  <c r="BQ170" i="7"/>
  <c r="BQ189" i="7"/>
  <c r="BQ196" i="7"/>
  <c r="BQ206" i="7"/>
  <c r="BQ227" i="7"/>
  <c r="BP261" i="7"/>
  <c r="BP271" i="7"/>
  <c r="BP277" i="7"/>
  <c r="BP285" i="7"/>
  <c r="BP289" i="7"/>
  <c r="BP342" i="7"/>
  <c r="BQ350" i="7"/>
  <c r="BP354" i="7"/>
  <c r="BQ365" i="7"/>
  <c r="BP384" i="7"/>
  <c r="BQ68" i="2"/>
  <c r="BP95" i="2"/>
  <c r="BP137" i="2"/>
  <c r="BQ216" i="2"/>
  <c r="BQ251" i="2"/>
  <c r="BN1" i="3"/>
  <c r="BQ11" i="3"/>
  <c r="BP19" i="3"/>
  <c r="BQ33" i="3"/>
  <c r="BQ41" i="3"/>
  <c r="BP45" i="3"/>
  <c r="BQ63" i="3"/>
  <c r="BQ67" i="3"/>
  <c r="BQ85" i="3"/>
  <c r="BP99" i="3"/>
  <c r="BP129" i="3"/>
  <c r="BP133" i="3"/>
  <c r="BP1" i="9"/>
  <c r="BP29" i="9"/>
  <c r="BY7" i="4"/>
  <c r="BY12" i="4"/>
  <c r="BO1" i="21"/>
  <c r="BN3" i="21"/>
  <c r="BV3" i="21" s="1"/>
  <c r="BQ7" i="21"/>
  <c r="BQ22" i="21"/>
  <c r="BQ33" i="21"/>
  <c r="BR38" i="21"/>
  <c r="BN49" i="21"/>
  <c r="BV49" i="21" s="1"/>
  <c r="BR53" i="21"/>
  <c r="BQ19" i="3"/>
  <c r="BQ45" i="3"/>
  <c r="BP55" i="3"/>
  <c r="BP89" i="3"/>
  <c r="BQ99" i="3"/>
  <c r="BQ129" i="3"/>
  <c r="BQ133" i="3"/>
  <c r="BP9" i="9"/>
  <c r="BP20" i="9"/>
  <c r="BQ29" i="9"/>
  <c r="BX1" i="4"/>
  <c r="BX27" i="4"/>
  <c r="BR7" i="21"/>
  <c r="BN18" i="21"/>
  <c r="BV18" i="21" s="1"/>
  <c r="BR22" i="21"/>
  <c r="BN23" i="21"/>
  <c r="BV23" i="21" s="1"/>
  <c r="BR33" i="21"/>
  <c r="BN34" i="21"/>
  <c r="BV34" i="21" s="1"/>
  <c r="BQ43" i="21"/>
  <c r="BN44" i="21"/>
  <c r="BV44" i="21" s="1"/>
  <c r="BQ59" i="21"/>
  <c r="BQ69" i="21"/>
  <c r="BQ74" i="21"/>
  <c r="BN75" i="21"/>
  <c r="BV75" i="21" s="1"/>
  <c r="BQ79" i="21"/>
  <c r="BP1" i="3"/>
  <c r="BP23" i="3"/>
  <c r="BQ55" i="3"/>
  <c r="BP77" i="3"/>
  <c r="BQ89" i="3"/>
  <c r="BP107" i="3"/>
  <c r="BP111" i="3"/>
  <c r="BP121" i="3"/>
  <c r="BX17" i="4"/>
  <c r="BY27" i="4"/>
  <c r="BX32" i="4"/>
  <c r="BX37" i="4"/>
  <c r="BX41" i="4"/>
  <c r="BQ1" i="21"/>
  <c r="BQ12" i="21"/>
  <c r="BQ17" i="21"/>
  <c r="BQ27" i="21"/>
  <c r="BR43" i="21"/>
  <c r="BQ48" i="21"/>
  <c r="BR59" i="21"/>
  <c r="BQ64" i="21"/>
  <c r="BN65" i="21"/>
  <c r="BV65" i="21" s="1"/>
  <c r="BR69" i="21"/>
  <c r="BN70" i="21"/>
  <c r="BV70" i="21" s="1"/>
  <c r="BR74" i="21"/>
  <c r="BR79" i="21"/>
  <c r="BP11" i="3"/>
  <c r="BQ23" i="3"/>
  <c r="BP33" i="3"/>
  <c r="BP41" i="3"/>
  <c r="BP63" i="3"/>
  <c r="BP67" i="3"/>
  <c r="BQ77" i="3"/>
  <c r="BP85" i="3"/>
  <c r="BQ107" i="3"/>
  <c r="BQ111" i="3"/>
  <c r="BQ121" i="3"/>
  <c r="BV1" i="4"/>
  <c r="BX7" i="4"/>
  <c r="BX12" i="4"/>
  <c r="BY17" i="4"/>
  <c r="BY32" i="4"/>
  <c r="BY37" i="4"/>
  <c r="BN8" i="21"/>
  <c r="BV8" i="21" s="1"/>
  <c r="BR12" i="21"/>
  <c r="BN13" i="21"/>
  <c r="BV13" i="21" s="1"/>
  <c r="BR17" i="21"/>
  <c r="BR27" i="21"/>
  <c r="BQ38" i="21"/>
  <c r="BN39" i="21"/>
  <c r="BV39" i="21" s="1"/>
  <c r="BR48" i="21"/>
  <c r="BQ53" i="21"/>
  <c r="BN60" i="21"/>
  <c r="BV60" i="21" s="1"/>
  <c r="BI20" i="1"/>
  <c r="BI27" i="1"/>
  <c r="BI31" i="1"/>
  <c r="BJ33" i="1"/>
  <c r="BJ61" i="1"/>
  <c r="BJ74" i="1"/>
  <c r="BI87" i="1"/>
  <c r="BI117" i="1"/>
  <c r="BI123" i="1"/>
  <c r="BI139" i="1"/>
  <c r="BJ151" i="1"/>
  <c r="BI169" i="1"/>
  <c r="BJ173" i="1"/>
  <c r="BI186" i="1"/>
  <c r="BJ188" i="1"/>
  <c r="BI199" i="1"/>
  <c r="BI225" i="1"/>
  <c r="BJ229" i="1"/>
  <c r="BJ244" i="1"/>
  <c r="BJ255" i="1"/>
  <c r="BJ263" i="1"/>
  <c r="BJ285" i="1"/>
  <c r="BJ307" i="1"/>
  <c r="BJ311" i="1"/>
  <c r="BJ313" i="1"/>
  <c r="BI330" i="1"/>
  <c r="BI1" i="7"/>
  <c r="BI4" i="7"/>
  <c r="BJ5" i="7"/>
  <c r="BJ17" i="7"/>
  <c r="BJ25" i="7"/>
  <c r="BJ29" i="7"/>
  <c r="BJ32" i="7"/>
  <c r="BI66" i="7"/>
  <c r="BJ82" i="7"/>
  <c r="BI94" i="7"/>
  <c r="BJ97" i="7"/>
  <c r="BI135" i="7"/>
  <c r="BI149" i="7"/>
  <c r="BJ162" i="7"/>
  <c r="BJ170" i="7"/>
  <c r="BI200" i="7"/>
  <c r="BI206" i="7"/>
  <c r="BI212" i="7"/>
  <c r="BJ214" i="7"/>
  <c r="BJ220" i="7"/>
  <c r="BI227" i="7"/>
  <c r="BJ254" i="7"/>
  <c r="BI265" i="7"/>
  <c r="BI271" i="7"/>
  <c r="BI285" i="7"/>
  <c r="BG1" i="1"/>
  <c r="BI5" i="1"/>
  <c r="BJ20" i="1"/>
  <c r="BJ27" i="1"/>
  <c r="BJ31" i="1"/>
  <c r="BI39" i="1"/>
  <c r="BI50" i="1"/>
  <c r="BI76" i="1"/>
  <c r="BJ87" i="1"/>
  <c r="BI89" i="1"/>
  <c r="BI113" i="1"/>
  <c r="BJ117" i="1"/>
  <c r="BJ123" i="1"/>
  <c r="BI130" i="1"/>
  <c r="BJ139" i="1"/>
  <c r="BI143" i="1"/>
  <c r="BI145" i="1"/>
  <c r="BJ169" i="1"/>
  <c r="BI179" i="1"/>
  <c r="BJ186" i="1"/>
  <c r="BJ199" i="1"/>
  <c r="BI218" i="1"/>
  <c r="BJ225" i="1"/>
  <c r="BI235" i="1"/>
  <c r="BI242" i="1"/>
  <c r="BI251" i="1"/>
  <c r="BI281" i="1"/>
  <c r="BI291" i="1"/>
  <c r="BI298" i="1"/>
  <c r="BI300" i="1"/>
  <c r="BJ330" i="1"/>
  <c r="BI391" i="7"/>
  <c r="BJ391" i="7"/>
  <c r="BJ365" i="7"/>
  <c r="BI357" i="7"/>
  <c r="BJ354" i="7"/>
  <c r="BI350" i="7"/>
  <c r="BJ344" i="7"/>
  <c r="BJ342" i="7"/>
  <c r="BI326" i="7"/>
  <c r="BJ384" i="7"/>
  <c r="BI365" i="7"/>
  <c r="BI354" i="7"/>
  <c r="BI344" i="7"/>
  <c r="BI342" i="7"/>
  <c r="BJ336" i="7"/>
  <c r="BI384" i="7"/>
  <c r="BJ357" i="7"/>
  <c r="BJ350" i="7"/>
  <c r="BI330" i="7"/>
  <c r="BI329" i="7"/>
  <c r="BJ326" i="7"/>
  <c r="BI11" i="7"/>
  <c r="BI40" i="7"/>
  <c r="BI59" i="7"/>
  <c r="BJ66" i="7"/>
  <c r="BI70" i="7"/>
  <c r="BJ94" i="7"/>
  <c r="BI124" i="7"/>
  <c r="BJ135" i="7"/>
  <c r="BI141" i="7"/>
  <c r="BI147" i="7"/>
  <c r="BJ149" i="7"/>
  <c r="BI155" i="7"/>
  <c r="BI189" i="7"/>
  <c r="BI196" i="7"/>
  <c r="BI199" i="7"/>
  <c r="BJ200" i="7"/>
  <c r="BJ206" i="7"/>
  <c r="BJ212" i="7"/>
  <c r="BI224" i="7"/>
  <c r="BJ227" i="7"/>
  <c r="BI235" i="7"/>
  <c r="BI261" i="7"/>
  <c r="BJ265" i="7"/>
  <c r="BJ271" i="7"/>
  <c r="BJ285" i="7"/>
  <c r="BI292" i="7"/>
  <c r="BJ300" i="7"/>
  <c r="BJ5" i="1"/>
  <c r="BI11" i="1"/>
  <c r="BI18" i="1"/>
  <c r="BJ39" i="1"/>
  <c r="BJ50" i="1"/>
  <c r="BI57" i="1"/>
  <c r="BI67" i="1"/>
  <c r="BJ76" i="1"/>
  <c r="BI83" i="1"/>
  <c r="BJ89" i="1"/>
  <c r="BI95" i="1"/>
  <c r="BI106" i="1"/>
  <c r="BJ113" i="1"/>
  <c r="BJ130" i="1"/>
  <c r="BI132" i="1"/>
  <c r="BJ143" i="1"/>
  <c r="BJ145" i="1"/>
  <c r="BI162" i="1"/>
  <c r="BJ179" i="1"/>
  <c r="BI195" i="1"/>
  <c r="BI201" i="1"/>
  <c r="BI207" i="1"/>
  <c r="BJ218" i="1"/>
  <c r="BJ235" i="1"/>
  <c r="BJ242" i="1"/>
  <c r="BJ251" i="1"/>
  <c r="BI257" i="1"/>
  <c r="BI274" i="1"/>
  <c r="BJ281" i="1"/>
  <c r="BJ291" i="1"/>
  <c r="BJ298" i="1"/>
  <c r="BJ300" i="1"/>
  <c r="BI319" i="1"/>
  <c r="BG1" i="7"/>
  <c r="BJ11" i="7"/>
  <c r="BI19" i="7"/>
  <c r="BJ40" i="7"/>
  <c r="BJ59" i="7"/>
  <c r="BJ70" i="7"/>
  <c r="BI76" i="7"/>
  <c r="BI84" i="7"/>
  <c r="BI90" i="7"/>
  <c r="BI105" i="7"/>
  <c r="BJ124" i="7"/>
  <c r="BI131" i="7"/>
  <c r="BI134" i="7"/>
  <c r="BJ141" i="7"/>
  <c r="BJ147" i="7"/>
  <c r="BJ155" i="7"/>
  <c r="BI159" i="7"/>
  <c r="BJ189" i="7"/>
  <c r="BJ196" i="7"/>
  <c r="BJ224" i="7"/>
  <c r="BJ235" i="7"/>
  <c r="BJ261" i="7"/>
  <c r="BI264" i="7"/>
  <c r="BI277" i="7"/>
  <c r="BI279" i="7"/>
  <c r="BI289" i="7"/>
  <c r="BJ292" i="7"/>
  <c r="BI319" i="7"/>
  <c r="BJ131" i="7"/>
  <c r="BJ159" i="7"/>
  <c r="BI162" i="7"/>
  <c r="BI170" i="7"/>
  <c r="BI214" i="7"/>
  <c r="BI220" i="7"/>
  <c r="BI254" i="7"/>
  <c r="BJ277" i="7"/>
  <c r="BJ279" i="7"/>
  <c r="BJ289" i="7"/>
  <c r="BJ319" i="7"/>
  <c r="BJ330" i="7"/>
  <c r="BI336" i="7"/>
  <c r="BJ59" i="2"/>
  <c r="BI63" i="2"/>
  <c r="BJ66" i="2"/>
  <c r="BI75" i="2"/>
  <c r="BJ95" i="2"/>
  <c r="BI103" i="2"/>
  <c r="BJ137" i="2"/>
  <c r="BJ149" i="2"/>
  <c r="BI153" i="2"/>
  <c r="BJ190" i="2"/>
  <c r="BJ207" i="2"/>
  <c r="BJ211" i="2"/>
  <c r="BI214" i="2"/>
  <c r="BJ223" i="2"/>
  <c r="BI251" i="2"/>
  <c r="BJ258" i="2"/>
  <c r="BJ264" i="2"/>
  <c r="BI288" i="2"/>
  <c r="BJ362" i="2"/>
  <c r="BJ364" i="2"/>
  <c r="BI371" i="2"/>
  <c r="BJ399" i="2"/>
  <c r="BJ412" i="2"/>
  <c r="BJ429" i="2"/>
  <c r="BJ433" i="2"/>
  <c r="BI438" i="2"/>
  <c r="BI445" i="2"/>
  <c r="BI1" i="3"/>
  <c r="BJ11" i="3"/>
  <c r="BI45" i="3"/>
  <c r="BJ63" i="3"/>
  <c r="BI111" i="3"/>
  <c r="BI133" i="3"/>
  <c r="BJ9" i="9"/>
  <c r="BQ27" i="4"/>
  <c r="BP41" i="4"/>
  <c r="BG3" i="21"/>
  <c r="BO3" i="21" s="1"/>
  <c r="BJ12" i="21"/>
  <c r="BJ17" i="21"/>
  <c r="BJ27" i="21"/>
  <c r="BG34" i="21"/>
  <c r="BO34" i="21" s="1"/>
  <c r="BJ38" i="21"/>
  <c r="BG44" i="21"/>
  <c r="BO44" i="21" s="1"/>
  <c r="BK48" i="21"/>
  <c r="BJ53" i="21"/>
  <c r="BJ59" i="21"/>
  <c r="BG60" i="21"/>
  <c r="BO60" i="21" s="1"/>
  <c r="BJ69" i="21"/>
  <c r="BJ74" i="21"/>
  <c r="BJ79" i="21"/>
  <c r="BJ63" i="2"/>
  <c r="BJ75" i="2"/>
  <c r="BJ103" i="2"/>
  <c r="BI142" i="2"/>
  <c r="BJ153" i="2"/>
  <c r="BI177" i="2"/>
  <c r="BJ214" i="2"/>
  <c r="BJ251" i="2"/>
  <c r="BI285" i="2"/>
  <c r="BJ288" i="2"/>
  <c r="BI290" i="2"/>
  <c r="BI297" i="2"/>
  <c r="BI325" i="2"/>
  <c r="BI338" i="2"/>
  <c r="BI355" i="2"/>
  <c r="BJ371" i="2"/>
  <c r="BI375" i="2"/>
  <c r="BI391" i="2"/>
  <c r="BJ438" i="2"/>
  <c r="BJ445" i="2"/>
  <c r="BI23" i="3"/>
  <c r="BI41" i="3"/>
  <c r="BJ45" i="3"/>
  <c r="BI67" i="3"/>
  <c r="BI77" i="3"/>
  <c r="BI85" i="3"/>
  <c r="BI89" i="3"/>
  <c r="BI99" i="3"/>
  <c r="BJ111" i="3"/>
  <c r="BI121" i="3"/>
  <c r="BJ133" i="3"/>
  <c r="BI1" i="9"/>
  <c r="BI20" i="9"/>
  <c r="BP7" i="4"/>
  <c r="BP32" i="4"/>
  <c r="BQ41" i="4"/>
  <c r="BJ1" i="21"/>
  <c r="BK12" i="21"/>
  <c r="BK17" i="21"/>
  <c r="BG18" i="21"/>
  <c r="BO18" i="21" s="1"/>
  <c r="BG23" i="21"/>
  <c r="BO23" i="21" s="1"/>
  <c r="BK27" i="21"/>
  <c r="BJ33" i="21"/>
  <c r="BK38" i="21"/>
  <c r="BK53" i="21"/>
  <c r="BK59" i="21"/>
  <c r="BJ64" i="21"/>
  <c r="BK69" i="21"/>
  <c r="BK74" i="21"/>
  <c r="BK79" i="21"/>
  <c r="BJ5" i="2"/>
  <c r="BI21" i="2"/>
  <c r="BI29" i="2"/>
  <c r="BJ42" i="2"/>
  <c r="BI68" i="2"/>
  <c r="BI79" i="2"/>
  <c r="BI110" i="2"/>
  <c r="BI116" i="2"/>
  <c r="BI133" i="2"/>
  <c r="BI140" i="2"/>
  <c r="BJ142" i="2"/>
  <c r="BI169" i="2"/>
  <c r="BJ177" i="2"/>
  <c r="BI184" i="2"/>
  <c r="BI216" i="2"/>
  <c r="BI227" i="2"/>
  <c r="BI243" i="2"/>
  <c r="BI281" i="2"/>
  <c r="BJ285" i="2"/>
  <c r="BJ290" i="2"/>
  <c r="BJ297" i="2"/>
  <c r="BI301" i="2"/>
  <c r="BI317" i="2"/>
  <c r="BJ325" i="2"/>
  <c r="BI332" i="2"/>
  <c r="BJ338" i="2"/>
  <c r="BJ355" i="2"/>
  <c r="BI359" i="2"/>
  <c r="BJ375" i="2"/>
  <c r="BJ391" i="2"/>
  <c r="BI406" i="2"/>
  <c r="BI436" i="2"/>
  <c r="BI33" i="3"/>
  <c r="BJ41" i="3"/>
  <c r="BI55" i="3"/>
  <c r="BJ67" i="3"/>
  <c r="BJ77" i="3"/>
  <c r="BJ85" i="3"/>
  <c r="BJ89" i="3"/>
  <c r="BJ99" i="3"/>
  <c r="BI107" i="3"/>
  <c r="BJ121" i="3"/>
  <c r="BI129" i="3"/>
  <c r="BJ20" i="9"/>
  <c r="BI29" i="9"/>
  <c r="BJ7" i="21"/>
  <c r="BJ22" i="21"/>
  <c r="BK33" i="21"/>
  <c r="BG39" i="21"/>
  <c r="BO39" i="21" s="1"/>
  <c r="BJ43" i="21"/>
  <c r="BK64" i="21"/>
  <c r="BG75" i="21"/>
  <c r="BO75" i="21" s="1"/>
  <c r="BI59" i="2"/>
  <c r="BI66" i="2"/>
  <c r="BJ68" i="2"/>
  <c r="BJ79" i="2"/>
  <c r="BI95" i="2"/>
  <c r="BJ110" i="2"/>
  <c r="BJ116" i="2"/>
  <c r="BJ133" i="2"/>
  <c r="BI137" i="2"/>
  <c r="BJ140" i="2"/>
  <c r="BI149" i="2"/>
  <c r="BJ169" i="2"/>
  <c r="BJ184" i="2"/>
  <c r="BI190" i="2"/>
  <c r="BI207" i="2"/>
  <c r="BI211" i="2"/>
  <c r="BJ216" i="2"/>
  <c r="BI223" i="2"/>
  <c r="BJ227" i="2"/>
  <c r="BJ243" i="2"/>
  <c r="BI258" i="2"/>
  <c r="BI264" i="2"/>
  <c r="BJ281" i="2"/>
  <c r="BJ301" i="2"/>
  <c r="BJ317" i="2"/>
  <c r="BJ332" i="2"/>
  <c r="BJ359" i="2"/>
  <c r="BI362" i="2"/>
  <c r="BI364" i="2"/>
  <c r="BI399" i="2"/>
  <c r="BJ406" i="2"/>
  <c r="BI412" i="2"/>
  <c r="BI429" i="2"/>
  <c r="BI433" i="2"/>
  <c r="BJ436" i="2"/>
  <c r="BI11" i="3"/>
  <c r="BJ19" i="3"/>
  <c r="BJ33" i="3"/>
  <c r="BJ55" i="3"/>
  <c r="BI63" i="3"/>
  <c r="BJ107" i="3"/>
  <c r="BG1" i="9"/>
  <c r="BI9" i="9"/>
  <c r="BQ12" i="4"/>
  <c r="BQ17" i="4"/>
  <c r="BP27" i="4"/>
  <c r="BH1" i="21"/>
  <c r="BK7" i="21"/>
  <c r="BG8" i="21"/>
  <c r="BO8" i="21" s="1"/>
  <c r="BG13" i="21"/>
  <c r="BO13" i="21" s="1"/>
  <c r="BK22" i="21"/>
  <c r="BK43" i="21"/>
  <c r="BJ48" i="21"/>
  <c r="BG49" i="21"/>
  <c r="BO49" i="21" s="1"/>
  <c r="BG65" i="21"/>
  <c r="BO65" i="21" s="1"/>
  <c r="BG70" i="21"/>
  <c r="BO70" i="21" s="1"/>
  <c r="AZ1" i="1"/>
  <c r="BC18" i="1"/>
  <c r="BC20" i="1"/>
  <c r="BC31" i="1"/>
  <c r="BB33" i="1"/>
  <c r="BB39" i="1"/>
  <c r="BC57" i="1"/>
  <c r="BC67" i="1"/>
  <c r="BC83" i="1"/>
  <c r="BC87" i="1"/>
  <c r="BC106" i="1"/>
  <c r="BB113" i="1"/>
  <c r="BC123" i="1"/>
  <c r="BC139" i="1"/>
  <c r="BB145" i="1"/>
  <c r="BB151" i="1"/>
  <c r="BC169" i="1"/>
  <c r="BC186" i="1"/>
  <c r="BB188" i="1"/>
  <c r="BC195" i="1"/>
  <c r="BC199" i="1"/>
  <c r="BC201" i="1"/>
  <c r="BB229" i="1"/>
  <c r="BB235" i="1"/>
  <c r="BB251" i="1"/>
  <c r="BB255" i="1"/>
  <c r="BB263" i="1"/>
  <c r="BB281" i="1"/>
  <c r="BB298" i="1"/>
  <c r="BB307" i="1"/>
  <c r="BB313" i="1"/>
  <c r="BC337" i="1"/>
  <c r="AZ1" i="7"/>
  <c r="BC5" i="7"/>
  <c r="BC11" i="7"/>
  <c r="BC17" i="7"/>
  <c r="BB19" i="7"/>
  <c r="BC29" i="7"/>
  <c r="BC59" i="7"/>
  <c r="BB69" i="7"/>
  <c r="BC70" i="7"/>
  <c r="BC97" i="7"/>
  <c r="BB105" i="7"/>
  <c r="BB141" i="7"/>
  <c r="BC149" i="7"/>
  <c r="BB155" i="7"/>
  <c r="BC159" i="7"/>
  <c r="BB170" i="7"/>
  <c r="BB189" i="7"/>
  <c r="BB196" i="7"/>
  <c r="BB199" i="7"/>
  <c r="BB200" i="7"/>
  <c r="BB212" i="7"/>
  <c r="BC261" i="7"/>
  <c r="BB264" i="7"/>
  <c r="BC265" i="7"/>
  <c r="BC279" i="7"/>
  <c r="BC300" i="7"/>
  <c r="BC319" i="7"/>
  <c r="BC326" i="7"/>
  <c r="BC342" i="7"/>
  <c r="BC354" i="7"/>
  <c r="BC384" i="7"/>
  <c r="BB11" i="1"/>
  <c r="BB27" i="1"/>
  <c r="BC33" i="1"/>
  <c r="BC39" i="1"/>
  <c r="BB95" i="1"/>
  <c r="BC113" i="1"/>
  <c r="BB117" i="1"/>
  <c r="BB132" i="1"/>
  <c r="BC145" i="1"/>
  <c r="BC151" i="1"/>
  <c r="BB162" i="1"/>
  <c r="BC188" i="1"/>
  <c r="BB207" i="1"/>
  <c r="BB225" i="1"/>
  <c r="BC229" i="1"/>
  <c r="BC235" i="1"/>
  <c r="BC251" i="1"/>
  <c r="BC255" i="1"/>
  <c r="BB257" i="1"/>
  <c r="BC263" i="1"/>
  <c r="BB274" i="1"/>
  <c r="BC281" i="1"/>
  <c r="BC298" i="1"/>
  <c r="BC307" i="1"/>
  <c r="BC313" i="1"/>
  <c r="BB319" i="1"/>
  <c r="BB330" i="1"/>
  <c r="BC19" i="7"/>
  <c r="BB25" i="7"/>
  <c r="BB32" i="7"/>
  <c r="BB40" i="7"/>
  <c r="BB82" i="7"/>
  <c r="BC105" i="7"/>
  <c r="BB124" i="7"/>
  <c r="BB135" i="7"/>
  <c r="BC141" i="7"/>
  <c r="BC155" i="7"/>
  <c r="BC170" i="7"/>
  <c r="BC189" i="7"/>
  <c r="BC196" i="7"/>
  <c r="BC200" i="7"/>
  <c r="BC212" i="7"/>
  <c r="BB214" i="7"/>
  <c r="BB220" i="7"/>
  <c r="BB224" i="7"/>
  <c r="BB235" i="7"/>
  <c r="BB254" i="7"/>
  <c r="BB271" i="7"/>
  <c r="BB277" i="7"/>
  <c r="BB285" i="7"/>
  <c r="BB289" i="7"/>
  <c r="BB336" i="7"/>
  <c r="BB344" i="7"/>
  <c r="BB1" i="1"/>
  <c r="BB5" i="1"/>
  <c r="BC11" i="1"/>
  <c r="BC27" i="1"/>
  <c r="BB50" i="1"/>
  <c r="BB61" i="1"/>
  <c r="BB74" i="1"/>
  <c r="BB76" i="1"/>
  <c r="BB89" i="1"/>
  <c r="BC95" i="1"/>
  <c r="BC117" i="1"/>
  <c r="BB130" i="1"/>
  <c r="BC132" i="1"/>
  <c r="BB143" i="1"/>
  <c r="BC162" i="1"/>
  <c r="BB173" i="1"/>
  <c r="BB179" i="1"/>
  <c r="BC207" i="1"/>
  <c r="BB218" i="1"/>
  <c r="BC225" i="1"/>
  <c r="BB242" i="1"/>
  <c r="BB244" i="1"/>
  <c r="BC257" i="1"/>
  <c r="BC274" i="1"/>
  <c r="BB285" i="1"/>
  <c r="BB291" i="1"/>
  <c r="BB300" i="1"/>
  <c r="BB311" i="1"/>
  <c r="BC319" i="1"/>
  <c r="BC330" i="1"/>
  <c r="BB1" i="7"/>
  <c r="BC25" i="7"/>
  <c r="BC32" i="7"/>
  <c r="BC40" i="7"/>
  <c r="BB66" i="7"/>
  <c r="BB76" i="7"/>
  <c r="BC82" i="7"/>
  <c r="BB84" i="7"/>
  <c r="BB90" i="7"/>
  <c r="BB94" i="7"/>
  <c r="BC124" i="7"/>
  <c r="BB131" i="7"/>
  <c r="BB134" i="7"/>
  <c r="BC135" i="7"/>
  <c r="BB147" i="7"/>
  <c r="BB162" i="7"/>
  <c r="BB206" i="7"/>
  <c r="BC214" i="7"/>
  <c r="BC220" i="7"/>
  <c r="BC224" i="7"/>
  <c r="BB227" i="7"/>
  <c r="BC235" i="7"/>
  <c r="BC254" i="7"/>
  <c r="BC271" i="7"/>
  <c r="BC277" i="7"/>
  <c r="BC285" i="7"/>
  <c r="BC289" i="7"/>
  <c r="BB292" i="7"/>
  <c r="BB329" i="7"/>
  <c r="BC5" i="1"/>
  <c r="BB18" i="1"/>
  <c r="BB20" i="1"/>
  <c r="BB31" i="1"/>
  <c r="BC50" i="1"/>
  <c r="BB57" i="1"/>
  <c r="BC61" i="1"/>
  <c r="BB67" i="1"/>
  <c r="BC74" i="1"/>
  <c r="BC76" i="1"/>
  <c r="BB83" i="1"/>
  <c r="BB87" i="1"/>
  <c r="BC89" i="1"/>
  <c r="BB106" i="1"/>
  <c r="BB123" i="1"/>
  <c r="BC130" i="1"/>
  <c r="BB139" i="1"/>
  <c r="BC143" i="1"/>
  <c r="BB169" i="1"/>
  <c r="BC173" i="1"/>
  <c r="BC179" i="1"/>
  <c r="BB186" i="1"/>
  <c r="BB195" i="1"/>
  <c r="BB199" i="1"/>
  <c r="BB201" i="1"/>
  <c r="BC218" i="1"/>
  <c r="BC242" i="1"/>
  <c r="BC244" i="1"/>
  <c r="BC285" i="1"/>
  <c r="BC291" i="1"/>
  <c r="BC300" i="1"/>
  <c r="BC311" i="1"/>
  <c r="BB391" i="7"/>
  <c r="BC391" i="7"/>
  <c r="BB384" i="7"/>
  <c r="BC365" i="7"/>
  <c r="BB365" i="7"/>
  <c r="BC357" i="7"/>
  <c r="BB354" i="7"/>
  <c r="BC350" i="7"/>
  <c r="BB342" i="7"/>
  <c r="BB357" i="7"/>
  <c r="BB350" i="7"/>
  <c r="BC344" i="7"/>
  <c r="BC330" i="7"/>
  <c r="BB4" i="7"/>
  <c r="BB5" i="7"/>
  <c r="BB11" i="7"/>
  <c r="BB17" i="7"/>
  <c r="BB29" i="7"/>
  <c r="BB59" i="7"/>
  <c r="BC66" i="7"/>
  <c r="BB70" i="7"/>
  <c r="BC76" i="7"/>
  <c r="BC84" i="7"/>
  <c r="BC90" i="7"/>
  <c r="BC94" i="7"/>
  <c r="BB97" i="7"/>
  <c r="BC131" i="7"/>
  <c r="BC147" i="7"/>
  <c r="BB149" i="7"/>
  <c r="BB159" i="7"/>
  <c r="BC162" i="7"/>
  <c r="BC206" i="7"/>
  <c r="BC227" i="7"/>
  <c r="BB261" i="7"/>
  <c r="BB265" i="7"/>
  <c r="BB279" i="7"/>
  <c r="BC292" i="7"/>
  <c r="BB300" i="7"/>
  <c r="BB319" i="7"/>
  <c r="BB326" i="7"/>
  <c r="BB330" i="7"/>
  <c r="BB5" i="2"/>
  <c r="BC29" i="2"/>
  <c r="BB36" i="2"/>
  <c r="BB42" i="2"/>
  <c r="BB59" i="2"/>
  <c r="BC63" i="2"/>
  <c r="BB66" i="2"/>
  <c r="BC79" i="2"/>
  <c r="BC110" i="2"/>
  <c r="BC133" i="2"/>
  <c r="BC140" i="2"/>
  <c r="BB142" i="2"/>
  <c r="BB149" i="2"/>
  <c r="BC184" i="2"/>
  <c r="BB207" i="2"/>
  <c r="BB223" i="2"/>
  <c r="BC227" i="2"/>
  <c r="BB258" i="2"/>
  <c r="BC281" i="2"/>
  <c r="BB285" i="2"/>
  <c r="BB290" i="2"/>
  <c r="BC301" i="2"/>
  <c r="BC332" i="2"/>
  <c r="BB338" i="2"/>
  <c r="BB362" i="2"/>
  <c r="BB391" i="2"/>
  <c r="BB399" i="2"/>
  <c r="BC406" i="2"/>
  <c r="BB429" i="2"/>
  <c r="BC436" i="2"/>
  <c r="BC438" i="2"/>
  <c r="BC19" i="3"/>
  <c r="BC23" i="3"/>
  <c r="BC89" i="3"/>
  <c r="BB99" i="3"/>
  <c r="BB107" i="3"/>
  <c r="BB111" i="3"/>
  <c r="BC9" i="9"/>
  <c r="BI37" i="4"/>
  <c r="BC1" i="21"/>
  <c r="BD12" i="21"/>
  <c r="AZ13" i="21"/>
  <c r="BH13" i="21" s="1"/>
  <c r="BD22" i="21"/>
  <c r="BC27" i="21"/>
  <c r="BD33" i="21"/>
  <c r="AZ49" i="21"/>
  <c r="BH49" i="21" s="1"/>
  <c r="BC59" i="21"/>
  <c r="BC69" i="21"/>
  <c r="BC74" i="21"/>
  <c r="AZ75" i="21"/>
  <c r="BH75" i="21" s="1"/>
  <c r="BD79" i="21"/>
  <c r="BB1" i="2"/>
  <c r="BB4" i="2"/>
  <c r="BC5" i="2"/>
  <c r="BC36" i="2"/>
  <c r="BC42" i="2"/>
  <c r="BC59" i="2"/>
  <c r="BC66" i="2"/>
  <c r="BB68" i="2"/>
  <c r="BB75" i="2"/>
  <c r="BB103" i="2"/>
  <c r="BB116" i="2"/>
  <c r="BC142" i="2"/>
  <c r="BC149" i="2"/>
  <c r="BB153" i="2"/>
  <c r="BB169" i="2"/>
  <c r="BC207" i="2"/>
  <c r="BB214" i="2"/>
  <c r="BB216" i="2"/>
  <c r="BC223" i="2"/>
  <c r="BB243" i="2"/>
  <c r="BB251" i="2"/>
  <c r="BC258" i="2"/>
  <c r="BC285" i="2"/>
  <c r="BB288" i="2"/>
  <c r="BC290" i="2"/>
  <c r="BB317" i="2"/>
  <c r="BC338" i="2"/>
  <c r="BB359" i="2"/>
  <c r="BC362" i="2"/>
  <c r="BB371" i="2"/>
  <c r="BC391" i="2"/>
  <c r="BC399" i="2"/>
  <c r="BC429" i="2"/>
  <c r="BB445" i="2"/>
  <c r="BB1" i="3"/>
  <c r="BB55" i="3"/>
  <c r="BB63" i="3"/>
  <c r="BB67" i="3"/>
  <c r="BB85" i="3"/>
  <c r="BC99" i="3"/>
  <c r="BC107" i="3"/>
  <c r="BC111" i="3"/>
  <c r="BB1" i="9"/>
  <c r="BB29" i="9"/>
  <c r="BH1" i="4"/>
  <c r="BH12" i="4"/>
  <c r="BH27" i="4"/>
  <c r="BH32" i="4"/>
  <c r="AZ8" i="21"/>
  <c r="BH8" i="21" s="1"/>
  <c r="AZ18" i="21"/>
  <c r="BH18" i="21" s="1"/>
  <c r="BD27" i="21"/>
  <c r="BC38" i="21"/>
  <c r="AZ39" i="21"/>
  <c r="BH39" i="21" s="1"/>
  <c r="BD59" i="21"/>
  <c r="BC64" i="21"/>
  <c r="AZ65" i="21"/>
  <c r="BH65" i="21" s="1"/>
  <c r="BD69" i="21"/>
  <c r="AZ70" i="21"/>
  <c r="BH70" i="21" s="1"/>
  <c r="BD74" i="21"/>
  <c r="BB21" i="2"/>
  <c r="BC68" i="2"/>
  <c r="BC75" i="2"/>
  <c r="BB95" i="2"/>
  <c r="BC103" i="2"/>
  <c r="BC116" i="2"/>
  <c r="BB137" i="2"/>
  <c r="BC153" i="2"/>
  <c r="BC169" i="2"/>
  <c r="BB177" i="2"/>
  <c r="BB190" i="2"/>
  <c r="BB211" i="2"/>
  <c r="BC214" i="2"/>
  <c r="BC216" i="2"/>
  <c r="BC243" i="2"/>
  <c r="BC251" i="2"/>
  <c r="BB264" i="2"/>
  <c r="BC288" i="2"/>
  <c r="BB297" i="2"/>
  <c r="BC317" i="2"/>
  <c r="BB325" i="2"/>
  <c r="BB355" i="2"/>
  <c r="BC359" i="2"/>
  <c r="BB364" i="2"/>
  <c r="BC371" i="2"/>
  <c r="BB375" i="2"/>
  <c r="BB412" i="2"/>
  <c r="BB433" i="2"/>
  <c r="BC445" i="2"/>
  <c r="BB11" i="3"/>
  <c r="BB33" i="3"/>
  <c r="BB41" i="3"/>
  <c r="BB45" i="3"/>
  <c r="BC55" i="3"/>
  <c r="BC63" i="3"/>
  <c r="BC67" i="3"/>
  <c r="BB77" i="3"/>
  <c r="BC85" i="3"/>
  <c r="BB121" i="3"/>
  <c r="BB129" i="3"/>
  <c r="BB133" i="3"/>
  <c r="BB20" i="9"/>
  <c r="BC29" i="9"/>
  <c r="BH7" i="4"/>
  <c r="BI12" i="4"/>
  <c r="BH17" i="4"/>
  <c r="BI27" i="4"/>
  <c r="BI32" i="4"/>
  <c r="BH41" i="4"/>
  <c r="BA1" i="21"/>
  <c r="BC7" i="21"/>
  <c r="BC17" i="21"/>
  <c r="BD38" i="21"/>
  <c r="BC43" i="21"/>
  <c r="AZ44" i="21"/>
  <c r="BH44" i="21" s="1"/>
  <c r="BC48" i="21"/>
  <c r="BC53" i="21"/>
  <c r="AZ60" i="21"/>
  <c r="BH60" i="21" s="1"/>
  <c r="BB63" i="2"/>
  <c r="BB79" i="2"/>
  <c r="BC95" i="2"/>
  <c r="BB110" i="2"/>
  <c r="BB133" i="2"/>
  <c r="BC137" i="2"/>
  <c r="BB140" i="2"/>
  <c r="BC177" i="2"/>
  <c r="BB184" i="2"/>
  <c r="BC190" i="2"/>
  <c r="BC211" i="2"/>
  <c r="BB227" i="2"/>
  <c r="BC264" i="2"/>
  <c r="BB281" i="2"/>
  <c r="BC297" i="2"/>
  <c r="BB301" i="2"/>
  <c r="BC325" i="2"/>
  <c r="BB332" i="2"/>
  <c r="BC355" i="2"/>
  <c r="BC364" i="2"/>
  <c r="BC375" i="2"/>
  <c r="BB406" i="2"/>
  <c r="BC412" i="2"/>
  <c r="BC433" i="2"/>
  <c r="BB436" i="2"/>
  <c r="BB438" i="2"/>
  <c r="BC77" i="3"/>
  <c r="BB89" i="3"/>
  <c r="BC121" i="3"/>
  <c r="BC129" i="3"/>
  <c r="AV337" i="1"/>
  <c r="AV319" i="1"/>
  <c r="AU313" i="1"/>
  <c r="AU311" i="1"/>
  <c r="AU307" i="1"/>
  <c r="AU285" i="1"/>
  <c r="AV274" i="1"/>
  <c r="AU263" i="1"/>
  <c r="AV257" i="1"/>
  <c r="AU255" i="1"/>
  <c r="AU244" i="1"/>
  <c r="AU229" i="1"/>
  <c r="AV207" i="1"/>
  <c r="AV201" i="1"/>
  <c r="AV195" i="1"/>
  <c r="AU188" i="1"/>
  <c r="AU173" i="1"/>
  <c r="AV162" i="1"/>
  <c r="AU151" i="1"/>
  <c r="AV132" i="1"/>
  <c r="AU113" i="1"/>
  <c r="AV106" i="1"/>
  <c r="AV95" i="1"/>
  <c r="AV83" i="1"/>
  <c r="AU74" i="1"/>
  <c r="AV67" i="1"/>
  <c r="AU61" i="1"/>
  <c r="AV57" i="1"/>
  <c r="AU33" i="1"/>
  <c r="AU337" i="1"/>
  <c r="AU319" i="1"/>
  <c r="AV300" i="1"/>
  <c r="AV298" i="1"/>
  <c r="AV291" i="1"/>
  <c r="AV281" i="1"/>
  <c r="AU274" i="1"/>
  <c r="AU257" i="1"/>
  <c r="AV251" i="1"/>
  <c r="AV242" i="1"/>
  <c r="AV235" i="1"/>
  <c r="AV218" i="1"/>
  <c r="AU207" i="1"/>
  <c r="AU201" i="1"/>
  <c r="AU195" i="1"/>
  <c r="AV179" i="1"/>
  <c r="AU162" i="1"/>
  <c r="AV145" i="1"/>
  <c r="AV143" i="1"/>
  <c r="AU132" i="1"/>
  <c r="AV130" i="1"/>
  <c r="AU106" i="1"/>
  <c r="AU95" i="1"/>
  <c r="AV89" i="1"/>
  <c r="AU83" i="1"/>
  <c r="AV76" i="1"/>
  <c r="AU67" i="1"/>
  <c r="AU57" i="1"/>
  <c r="AV50" i="1"/>
  <c r="AV39" i="1"/>
  <c r="AV330" i="1"/>
  <c r="AU300" i="1"/>
  <c r="AU298" i="1"/>
  <c r="AU291" i="1"/>
  <c r="AU281" i="1"/>
  <c r="AU251" i="1"/>
  <c r="AU242" i="1"/>
  <c r="AU235" i="1"/>
  <c r="AV225" i="1"/>
  <c r="AU218" i="1"/>
  <c r="AV199" i="1"/>
  <c r="AV186" i="1"/>
  <c r="AU179" i="1"/>
  <c r="AV169" i="1"/>
  <c r="AU145" i="1"/>
  <c r="AU143" i="1"/>
  <c r="AV139" i="1"/>
  <c r="AU130" i="1"/>
  <c r="AV123" i="1"/>
  <c r="AV117" i="1"/>
  <c r="AU89" i="1"/>
  <c r="AV87" i="1"/>
  <c r="AU76" i="1"/>
  <c r="AU50" i="1"/>
  <c r="AU39" i="1"/>
  <c r="AV31" i="1"/>
  <c r="AV27" i="1"/>
  <c r="AU330" i="1"/>
  <c r="AV313" i="1"/>
  <c r="AV311" i="1"/>
  <c r="AV307" i="1"/>
  <c r="AV285" i="1"/>
  <c r="AV263" i="1"/>
  <c r="AV255" i="1"/>
  <c r="AV244" i="1"/>
  <c r="AV229" i="1"/>
  <c r="AU225" i="1"/>
  <c r="AU199" i="1"/>
  <c r="AV188" i="1"/>
  <c r="AU186" i="1"/>
  <c r="AV173" i="1"/>
  <c r="AU169" i="1"/>
  <c r="AV151" i="1"/>
  <c r="AU139" i="1"/>
  <c r="AU123" i="1"/>
  <c r="AU117" i="1"/>
  <c r="AV113" i="1"/>
  <c r="AU87" i="1"/>
  <c r="AV74" i="1"/>
  <c r="AV61" i="1"/>
  <c r="AV33" i="1"/>
  <c r="AU31" i="1"/>
  <c r="AU27" i="1"/>
  <c r="AV5" i="1"/>
  <c r="AU11" i="1"/>
  <c r="AV20" i="1"/>
  <c r="AS1" i="1"/>
  <c r="AV11" i="1"/>
  <c r="AU1" i="7"/>
  <c r="AV11" i="7"/>
  <c r="AV19" i="7"/>
  <c r="AU25" i="7"/>
  <c r="AV29" i="7"/>
  <c r="AV40" i="7"/>
  <c r="AU66" i="7"/>
  <c r="AU69" i="7"/>
  <c r="AV70" i="7"/>
  <c r="AU76" i="7"/>
  <c r="AV84" i="7"/>
  <c r="AU94" i="7"/>
  <c r="AV124" i="7"/>
  <c r="AU131" i="7"/>
  <c r="AU134" i="7"/>
  <c r="AU135" i="7"/>
  <c r="AV149" i="7"/>
  <c r="AV155" i="7"/>
  <c r="AV159" i="7"/>
  <c r="AV162" i="7"/>
  <c r="AU189" i="7"/>
  <c r="AU196" i="7"/>
  <c r="AU199" i="7"/>
  <c r="AV214" i="7"/>
  <c r="AV224" i="7"/>
  <c r="AV235" i="7"/>
  <c r="AV261" i="7"/>
  <c r="AU264" i="7"/>
  <c r="AU265" i="7"/>
  <c r="AU271" i="7"/>
  <c r="AU285" i="7"/>
  <c r="AU300" i="7"/>
  <c r="AV354" i="7"/>
  <c r="AU357" i="7"/>
  <c r="AU391" i="7"/>
  <c r="AV391" i="7"/>
  <c r="AV384" i="7"/>
  <c r="AU365" i="7"/>
  <c r="AU354" i="7"/>
  <c r="AU344" i="7"/>
  <c r="AU342" i="7"/>
  <c r="AV336" i="7"/>
  <c r="AU329" i="7"/>
  <c r="AV326" i="7"/>
  <c r="AV319" i="7"/>
  <c r="AU17" i="7"/>
  <c r="AV25" i="7"/>
  <c r="AV66" i="7"/>
  <c r="AV76" i="7"/>
  <c r="AU82" i="7"/>
  <c r="AV94" i="7"/>
  <c r="AU105" i="7"/>
  <c r="AV131" i="7"/>
  <c r="AV135" i="7"/>
  <c r="AU141" i="7"/>
  <c r="AU147" i="7"/>
  <c r="AV189" i="7"/>
  <c r="AV196" i="7"/>
  <c r="AU200" i="7"/>
  <c r="AU206" i="7"/>
  <c r="AU212" i="7"/>
  <c r="AU254" i="7"/>
  <c r="AV265" i="7"/>
  <c r="AV271" i="7"/>
  <c r="AV285" i="7"/>
  <c r="AU292" i="7"/>
  <c r="AV300" i="7"/>
  <c r="AU326" i="7"/>
  <c r="AU330" i="7"/>
  <c r="AV344" i="7"/>
  <c r="AU350" i="7"/>
  <c r="AV357" i="7"/>
  <c r="AU384" i="7"/>
  <c r="AS1" i="7"/>
  <c r="AU4" i="7"/>
  <c r="AU5" i="7"/>
  <c r="AV17" i="7"/>
  <c r="AU32" i="7"/>
  <c r="AU59" i="7"/>
  <c r="AV82" i="7"/>
  <c r="AU90" i="7"/>
  <c r="AU97" i="7"/>
  <c r="AV105" i="7"/>
  <c r="AV141" i="7"/>
  <c r="AV147" i="7"/>
  <c r="AU170" i="7"/>
  <c r="AV200" i="7"/>
  <c r="AV206" i="7"/>
  <c r="AV212" i="7"/>
  <c r="AU220" i="7"/>
  <c r="AU227" i="7"/>
  <c r="AV254" i="7"/>
  <c r="AU277" i="7"/>
  <c r="AU279" i="7"/>
  <c r="AU289" i="7"/>
  <c r="AV292" i="7"/>
  <c r="AU319" i="7"/>
  <c r="AV330" i="7"/>
  <c r="AU336" i="7"/>
  <c r="AV342" i="7"/>
  <c r="AV350" i="7"/>
  <c r="AV227" i="7"/>
  <c r="AU235" i="7"/>
  <c r="AU261" i="7"/>
  <c r="AV277" i="7"/>
  <c r="AV279" i="7"/>
  <c r="AV289" i="7"/>
  <c r="AV365" i="7"/>
  <c r="AU169" i="2"/>
  <c r="AV190" i="2"/>
  <c r="AV207" i="2"/>
  <c r="AV214" i="2"/>
  <c r="AV251" i="2"/>
  <c r="AU285" i="2"/>
  <c r="AV288" i="2"/>
  <c r="AU290" i="2"/>
  <c r="AU297" i="2"/>
  <c r="AU325" i="2"/>
  <c r="AU338" i="2"/>
  <c r="AU355" i="2"/>
  <c r="AV371" i="2"/>
  <c r="AU375" i="2"/>
  <c r="AU391" i="2"/>
  <c r="AV438" i="2"/>
  <c r="AV445" i="2"/>
  <c r="AU1" i="3"/>
  <c r="AU11" i="3"/>
  <c r="AU19" i="3"/>
  <c r="AU41" i="3"/>
  <c r="AV67" i="3"/>
  <c r="AV85" i="3"/>
  <c r="AV89" i="3"/>
  <c r="AU107" i="3"/>
  <c r="AU129" i="3"/>
  <c r="AX1" i="4"/>
  <c r="AZ17" i="4"/>
  <c r="AZ27" i="4"/>
  <c r="AT1" i="21"/>
  <c r="AW12" i="21"/>
  <c r="AV22" i="21"/>
  <c r="AV27" i="21"/>
  <c r="AW38" i="21"/>
  <c r="AV43" i="21"/>
  <c r="AV48" i="21"/>
  <c r="AS49" i="21"/>
  <c r="BA49" i="21" s="1"/>
  <c r="AV53" i="21"/>
  <c r="AV59" i="21"/>
  <c r="AS60" i="21"/>
  <c r="BA60" i="21" s="1"/>
  <c r="AV69" i="21"/>
  <c r="AV74" i="21"/>
  <c r="AW79" i="21"/>
  <c r="AV169" i="2"/>
  <c r="AU216" i="2"/>
  <c r="AU227" i="2"/>
  <c r="AU243" i="2"/>
  <c r="AU281" i="2"/>
  <c r="AV285" i="2"/>
  <c r="AV290" i="2"/>
  <c r="AV297" i="2"/>
  <c r="AU301" i="2"/>
  <c r="AU317" i="2"/>
  <c r="AV325" i="2"/>
  <c r="AU332" i="2"/>
  <c r="AV338" i="2"/>
  <c r="AV355" i="2"/>
  <c r="AU359" i="2"/>
  <c r="AV375" i="2"/>
  <c r="AV391" i="2"/>
  <c r="AU406" i="2"/>
  <c r="AU436" i="2"/>
  <c r="AV11" i="3"/>
  <c r="AV19" i="3"/>
  <c r="AU33" i="3"/>
  <c r="AV41" i="3"/>
  <c r="AU63" i="3"/>
  <c r="AU77" i="3"/>
  <c r="AU99" i="3"/>
  <c r="AV107" i="3"/>
  <c r="AU121" i="3"/>
  <c r="AV129" i="3"/>
  <c r="AS39" i="21"/>
  <c r="BA39" i="21" s="1"/>
  <c r="AW43" i="21"/>
  <c r="AW48" i="21"/>
  <c r="AW53" i="21"/>
  <c r="AW59" i="21"/>
  <c r="AV64" i="21"/>
  <c r="AW69" i="21"/>
  <c r="AW74" i="21"/>
  <c r="AV216" i="2"/>
  <c r="AU223" i="2"/>
  <c r="AV227" i="2"/>
  <c r="AV243" i="2"/>
  <c r="AU258" i="2"/>
  <c r="AU264" i="2"/>
  <c r="AV281" i="2"/>
  <c r="AV301" i="2"/>
  <c r="AV317" i="2"/>
  <c r="AV332" i="2"/>
  <c r="AV359" i="2"/>
  <c r="AU362" i="2"/>
  <c r="AU364" i="2"/>
  <c r="AU399" i="2"/>
  <c r="AV406" i="2"/>
  <c r="AU412" i="2"/>
  <c r="AU429" i="2"/>
  <c r="AU433" i="2"/>
  <c r="AV436" i="2"/>
  <c r="AS1" i="3"/>
  <c r="AU23" i="3"/>
  <c r="AV33" i="3"/>
  <c r="AU45" i="3"/>
  <c r="AU55" i="3"/>
  <c r="AV63" i="3"/>
  <c r="AV77" i="3"/>
  <c r="AV99" i="3"/>
  <c r="AU111" i="3"/>
  <c r="AV121" i="3"/>
  <c r="AU133" i="3"/>
  <c r="AV9" i="9"/>
  <c r="AV20" i="9"/>
  <c r="AV29" i="9"/>
  <c r="AZ1" i="4"/>
  <c r="BA7" i="4"/>
  <c r="AZ12" i="4"/>
  <c r="AZ32" i="4"/>
  <c r="BA37" i="4"/>
  <c r="AZ41" i="4"/>
  <c r="AV1" i="21"/>
  <c r="AV7" i="21"/>
  <c r="AS13" i="21"/>
  <c r="BA13" i="21" s="1"/>
  <c r="AW17" i="21"/>
  <c r="AS23" i="21"/>
  <c r="BA23" i="21" s="1"/>
  <c r="AW33" i="21"/>
  <c r="AS44" i="21"/>
  <c r="BA44" i="21" s="1"/>
  <c r="AW64" i="21"/>
  <c r="AS75" i="21"/>
  <c r="BA75" i="21" s="1"/>
  <c r="AV5" i="2"/>
  <c r="AV29" i="2"/>
  <c r="AV42" i="2"/>
  <c r="AU59" i="2"/>
  <c r="AU63" i="2"/>
  <c r="AV75" i="2"/>
  <c r="AV79" i="2"/>
  <c r="AV95" i="2"/>
  <c r="AV110" i="2"/>
  <c r="AU133" i="2"/>
  <c r="AU137" i="2"/>
  <c r="AV149" i="2"/>
  <c r="AV153" i="2"/>
  <c r="AV177" i="2"/>
  <c r="AV184" i="2"/>
  <c r="AU190" i="2"/>
  <c r="AU207" i="2"/>
  <c r="AV211" i="2"/>
  <c r="AU214" i="2"/>
  <c r="AV223" i="2"/>
  <c r="AU251" i="2"/>
  <c r="AV258" i="2"/>
  <c r="AV264" i="2"/>
  <c r="AU288" i="2"/>
  <c r="AV362" i="2"/>
  <c r="AV364" i="2"/>
  <c r="AU371" i="2"/>
  <c r="AV399" i="2"/>
  <c r="AV412" i="2"/>
  <c r="AV429" i="2"/>
  <c r="AV433" i="2"/>
  <c r="AU438" i="2"/>
  <c r="AU445" i="2"/>
  <c r="AV23" i="3"/>
  <c r="AV45" i="3"/>
  <c r="AV55" i="3"/>
  <c r="AU67" i="3"/>
  <c r="AU85" i="3"/>
  <c r="AU89" i="3"/>
  <c r="AV111" i="3"/>
  <c r="AV133" i="3"/>
  <c r="AU1" i="9"/>
  <c r="BA12" i="4"/>
  <c r="BA32" i="4"/>
  <c r="AW7" i="21"/>
  <c r="AS8" i="21"/>
  <c r="BA8" i="21" s="1"/>
  <c r="AV12" i="21"/>
  <c r="AS34" i="21"/>
  <c r="BA34" i="21" s="1"/>
  <c r="AV38" i="21"/>
  <c r="AS65" i="21"/>
  <c r="BA65" i="21" s="1"/>
  <c r="AS70" i="21"/>
  <c r="BA70" i="21" s="1"/>
  <c r="AO27" i="1"/>
  <c r="AO50" i="1"/>
  <c r="AN61" i="1"/>
  <c r="AN67" i="1"/>
  <c r="AO113" i="1"/>
  <c r="AN242" i="1"/>
  <c r="AO82" i="7"/>
  <c r="AO84" i="7"/>
  <c r="AN265" i="7"/>
  <c r="AO214" i="2"/>
  <c r="AN223" i="2"/>
  <c r="AO38" i="21"/>
  <c r="AP59" i="21"/>
  <c r="AO74" i="21"/>
  <c r="AO105" i="7"/>
  <c r="AO289" i="7"/>
  <c r="AN330" i="7"/>
  <c r="AN365" i="7"/>
  <c r="AN31" i="1"/>
  <c r="AO67" i="1"/>
  <c r="AN173" i="1"/>
  <c r="AN195" i="1"/>
  <c r="AN225" i="1"/>
  <c r="AO229" i="1"/>
  <c r="AO242" i="1"/>
  <c r="AO263" i="1"/>
  <c r="AN274" i="1"/>
  <c r="AN19" i="7"/>
  <c r="AO66" i="7"/>
  <c r="AN70" i="7"/>
  <c r="AN149" i="7"/>
  <c r="AN336" i="7"/>
  <c r="AL1" i="2"/>
  <c r="AN29" i="2"/>
  <c r="AN36" i="2"/>
  <c r="AN20" i="9"/>
  <c r="AL8" i="21"/>
  <c r="AT8" i="21" s="1"/>
  <c r="AP17" i="21"/>
  <c r="AO22" i="21"/>
  <c r="AP33" i="21"/>
  <c r="AP38" i="21"/>
  <c r="AL60" i="21"/>
  <c r="AT60" i="21" s="1"/>
  <c r="AL65" i="21"/>
  <c r="AT65" i="21" s="1"/>
  <c r="AO79" i="21"/>
  <c r="AN84" i="7"/>
  <c r="AO124" i="7"/>
  <c r="AN20" i="1"/>
  <c r="AO31" i="1"/>
  <c r="AO57" i="1"/>
  <c r="AN83" i="1"/>
  <c r="AO195" i="1"/>
  <c r="AO251" i="1"/>
  <c r="AO17" i="7"/>
  <c r="AN29" i="7"/>
  <c r="AO32" i="7"/>
  <c r="AN124" i="7"/>
  <c r="AO141" i="7"/>
  <c r="AO21" i="2"/>
  <c r="AN68" i="2"/>
  <c r="AO149" i="2"/>
  <c r="AP22" i="21"/>
  <c r="AL44" i="21"/>
  <c r="AT44" i="21" s="1"/>
  <c r="AP53" i="21"/>
  <c r="AP79" i="21"/>
  <c r="AP7" i="21"/>
  <c r="AP27" i="21"/>
  <c r="AP43" i="21"/>
  <c r="AO59" i="21"/>
  <c r="AO69" i="21"/>
  <c r="AH330" i="1"/>
  <c r="AH319" i="1"/>
  <c r="AG311" i="1"/>
  <c r="AG300" i="1"/>
  <c r="AG291" i="1"/>
  <c r="AG285" i="1"/>
  <c r="AH263" i="1"/>
  <c r="AG257" i="1"/>
  <c r="AH255" i="1"/>
  <c r="AH244" i="1"/>
  <c r="AH235" i="1"/>
  <c r="AH229" i="1"/>
  <c r="AH225" i="1"/>
  <c r="AG218" i="1"/>
  <c r="AH207" i="1"/>
  <c r="AH195" i="1"/>
  <c r="AG188" i="1"/>
  <c r="AH186" i="1"/>
  <c r="AG162" i="1"/>
  <c r="AH151" i="1"/>
  <c r="AG330" i="1"/>
  <c r="AG319" i="1"/>
  <c r="AH313" i="1"/>
  <c r="AH298" i="1"/>
  <c r="AH281" i="1"/>
  <c r="AG263" i="1"/>
  <c r="AG255" i="1"/>
  <c r="AH251" i="1"/>
  <c r="AG244" i="1"/>
  <c r="AH242" i="1"/>
  <c r="AG235" i="1"/>
  <c r="AG229" i="1"/>
  <c r="AG225" i="1"/>
  <c r="AG207" i="1"/>
  <c r="AG195" i="1"/>
  <c r="AG186" i="1"/>
  <c r="AH179" i="1"/>
  <c r="AH169" i="1"/>
  <c r="AG151" i="1"/>
  <c r="AH337" i="1"/>
  <c r="AG313" i="1"/>
  <c r="AH307" i="1"/>
  <c r="AG298" i="1"/>
  <c r="AG281" i="1"/>
  <c r="AH274" i="1"/>
  <c r="AG251" i="1"/>
  <c r="AG242" i="1"/>
  <c r="AH201" i="1"/>
  <c r="AH199" i="1"/>
  <c r="AG179" i="1"/>
  <c r="AH173" i="1"/>
  <c r="AG169" i="1"/>
  <c r="AG5" i="1"/>
  <c r="AH11" i="1"/>
  <c r="AH18" i="1"/>
  <c r="AG27" i="1"/>
  <c r="AG31" i="1"/>
  <c r="AH33" i="1"/>
  <c r="AH39" i="1"/>
  <c r="AG50" i="1"/>
  <c r="AH57" i="1"/>
  <c r="AH61" i="1"/>
  <c r="AH83" i="1"/>
  <c r="AG87" i="1"/>
  <c r="AH89" i="1"/>
  <c r="AG106" i="1"/>
  <c r="AH117" i="1"/>
  <c r="AG130" i="1"/>
  <c r="AH132" i="1"/>
  <c r="AG143" i="1"/>
  <c r="AH291" i="1"/>
  <c r="AG307" i="1"/>
  <c r="AE1" i="1"/>
  <c r="AH5" i="1"/>
  <c r="AG20" i="1"/>
  <c r="AH27" i="1"/>
  <c r="AH31" i="1"/>
  <c r="AH50" i="1"/>
  <c r="AG67" i="1"/>
  <c r="AH87" i="1"/>
  <c r="AH106" i="1"/>
  <c r="AG113" i="1"/>
  <c r="AG123" i="1"/>
  <c r="AH130" i="1"/>
  <c r="AG139" i="1"/>
  <c r="AH143" i="1"/>
  <c r="AH162" i="1"/>
  <c r="AH188" i="1"/>
  <c r="AG201" i="1"/>
  <c r="AH218" i="1"/>
  <c r="AG274" i="1"/>
  <c r="AH285" i="1"/>
  <c r="AH300" i="1"/>
  <c r="AH391" i="7"/>
  <c r="AG391" i="7"/>
  <c r="AH365" i="7"/>
  <c r="AH354" i="7"/>
  <c r="AH350" i="7"/>
  <c r="AH384" i="7"/>
  <c r="AG357" i="7"/>
  <c r="AG344" i="7"/>
  <c r="AH330" i="7"/>
  <c r="AG329" i="7"/>
  <c r="AG384" i="7"/>
  <c r="AG326" i="7"/>
  <c r="AG319" i="7"/>
  <c r="AG300" i="7"/>
  <c r="AG292" i="7"/>
  <c r="AG279" i="7"/>
  <c r="AH265" i="7"/>
  <c r="AH254" i="7"/>
  <c r="AH235" i="7"/>
  <c r="AG227" i="7"/>
  <c r="AH224" i="7"/>
  <c r="AG220" i="7"/>
  <c r="AG206" i="7"/>
  <c r="AG199" i="7"/>
  <c r="AG196" i="7"/>
  <c r="AG189" i="7"/>
  <c r="AG170" i="7"/>
  <c r="AG162" i="7"/>
  <c r="AG155" i="7"/>
  <c r="AH149" i="7"/>
  <c r="AH147" i="7"/>
  <c r="AG141" i="7"/>
  <c r="AG134" i="7"/>
  <c r="AG131" i="7"/>
  <c r="AG97" i="7"/>
  <c r="AG94" i="7"/>
  <c r="AG82" i="7"/>
  <c r="AG59" i="7"/>
  <c r="AG40" i="7"/>
  <c r="AG32" i="7"/>
  <c r="AH29" i="7"/>
  <c r="AG19" i="7"/>
  <c r="AG17" i="7"/>
  <c r="AG1" i="7"/>
  <c r="AG365" i="7"/>
  <c r="AH357" i="7"/>
  <c r="AH344" i="7"/>
  <c r="AG330" i="7"/>
  <c r="AH289" i="7"/>
  <c r="AH285" i="7"/>
  <c r="AH277" i="7"/>
  <c r="AH271" i="7"/>
  <c r="AG265" i="7"/>
  <c r="AG254" i="7"/>
  <c r="AG235" i="7"/>
  <c r="AG224" i="7"/>
  <c r="AH214" i="7"/>
  <c r="AH212" i="7"/>
  <c r="AH200" i="7"/>
  <c r="AH159" i="7"/>
  <c r="AG149" i="7"/>
  <c r="AG147" i="7"/>
  <c r="AH66" i="7"/>
  <c r="AG29" i="7"/>
  <c r="AH25" i="7"/>
  <c r="AH5" i="7"/>
  <c r="AG350" i="7"/>
  <c r="AH342" i="7"/>
  <c r="AH336" i="7"/>
  <c r="AG289" i="7"/>
  <c r="AG285" i="7"/>
  <c r="AG277" i="7"/>
  <c r="AG271" i="7"/>
  <c r="AG264" i="7"/>
  <c r="AH261" i="7"/>
  <c r="AG214" i="7"/>
  <c r="AG212" i="7"/>
  <c r="AG200" i="7"/>
  <c r="AG159" i="7"/>
  <c r="AH135" i="7"/>
  <c r="AH124" i="7"/>
  <c r="AH105" i="7"/>
  <c r="AH90" i="7"/>
  <c r="AH84" i="7"/>
  <c r="AH76" i="7"/>
  <c r="AH70" i="7"/>
  <c r="AG69" i="7"/>
  <c r="AG66" i="7"/>
  <c r="AG25" i="7"/>
  <c r="AH11" i="7"/>
  <c r="AG5" i="7"/>
  <c r="AE1" i="7"/>
  <c r="AG11" i="7"/>
  <c r="AG76" i="7"/>
  <c r="AH97" i="7"/>
  <c r="AG105" i="7"/>
  <c r="AH131" i="7"/>
  <c r="AH141" i="7"/>
  <c r="AH189" i="7"/>
  <c r="AH206" i="7"/>
  <c r="AG261" i="7"/>
  <c r="AH292" i="7"/>
  <c r="AH326" i="7"/>
  <c r="AG342" i="7"/>
  <c r="AH20" i="1"/>
  <c r="AH67" i="1"/>
  <c r="AG74" i="1"/>
  <c r="AG76" i="1"/>
  <c r="AG95" i="1"/>
  <c r="AH113" i="1"/>
  <c r="AH123" i="1"/>
  <c r="AH139" i="1"/>
  <c r="AG145" i="1"/>
  <c r="AG199" i="1"/>
  <c r="AH311" i="1"/>
  <c r="AG337" i="1"/>
  <c r="AG1" i="1"/>
  <c r="AG11" i="1"/>
  <c r="AG18" i="1"/>
  <c r="AG33" i="1"/>
  <c r="AG39" i="1"/>
  <c r="AG57" i="1"/>
  <c r="AG61" i="1"/>
  <c r="AH74" i="1"/>
  <c r="AH76" i="1"/>
  <c r="AG83" i="1"/>
  <c r="AG89" i="1"/>
  <c r="AH95" i="1"/>
  <c r="AG117" i="1"/>
  <c r="AG132" i="1"/>
  <c r="AH145" i="1"/>
  <c r="AG173" i="1"/>
  <c r="AH257" i="1"/>
  <c r="AH40" i="7"/>
  <c r="AH82" i="7"/>
  <c r="AG84" i="7"/>
  <c r="AG135" i="7"/>
  <c r="AH162" i="7"/>
  <c r="AH196" i="7"/>
  <c r="AH227" i="7"/>
  <c r="AH279" i="7"/>
  <c r="AH319" i="7"/>
  <c r="AG445" i="2"/>
  <c r="AG429" i="2"/>
  <c r="AH412" i="2"/>
  <c r="AG406" i="2"/>
  <c r="AH375" i="2"/>
  <c r="AH364" i="2"/>
  <c r="AH355" i="2"/>
  <c r="AG325" i="2"/>
  <c r="AH317" i="2"/>
  <c r="AG297" i="2"/>
  <c r="AH288" i="2"/>
  <c r="AH258" i="2"/>
  <c r="AG251" i="2"/>
  <c r="AG243" i="2"/>
  <c r="AH216" i="2"/>
  <c r="AH211" i="2"/>
  <c r="AG190" i="2"/>
  <c r="AG149" i="2"/>
  <c r="AH137" i="2"/>
  <c r="AG103" i="2"/>
  <c r="AH95" i="2"/>
  <c r="AH75" i="2"/>
  <c r="AH68" i="2"/>
  <c r="AG66" i="2"/>
  <c r="AG63" i="2"/>
  <c r="AH59" i="2"/>
  <c r="AH36" i="2"/>
  <c r="AG29" i="2"/>
  <c r="AH21" i="2"/>
  <c r="AH5" i="2"/>
  <c r="AG1" i="2"/>
  <c r="AH438" i="2"/>
  <c r="AH436" i="2"/>
  <c r="AG412" i="2"/>
  <c r="AG375" i="2"/>
  <c r="AH371" i="2"/>
  <c r="AG364" i="2"/>
  <c r="AH359" i="2"/>
  <c r="AG355" i="2"/>
  <c r="AG317" i="2"/>
  <c r="AH290" i="2"/>
  <c r="AG288" i="2"/>
  <c r="AH285" i="2"/>
  <c r="AG258" i="2"/>
  <c r="AH227" i="2"/>
  <c r="AH223" i="2"/>
  <c r="AG216" i="2"/>
  <c r="AH214" i="2"/>
  <c r="AG211" i="2"/>
  <c r="AH207" i="2"/>
  <c r="AH140" i="2"/>
  <c r="AG137" i="2"/>
  <c r="AG95" i="2"/>
  <c r="AG75" i="2"/>
  <c r="AG68" i="2"/>
  <c r="AG438" i="2"/>
  <c r="AG436" i="2"/>
  <c r="AH433" i="2"/>
  <c r="AH399" i="2"/>
  <c r="AH391" i="2"/>
  <c r="AG371" i="2"/>
  <c r="AH362" i="2"/>
  <c r="AG359" i="2"/>
  <c r="AH338" i="2"/>
  <c r="AH332" i="2"/>
  <c r="AH301" i="2"/>
  <c r="AG290" i="2"/>
  <c r="AG285" i="2"/>
  <c r="AH281" i="2"/>
  <c r="AH264" i="2"/>
  <c r="AG227" i="2"/>
  <c r="AG223" i="2"/>
  <c r="AG214" i="2"/>
  <c r="AG207" i="2"/>
  <c r="AH184" i="2"/>
  <c r="AH177" i="2"/>
  <c r="AH169" i="2"/>
  <c r="AH153" i="2"/>
  <c r="AH142" i="2"/>
  <c r="AG140" i="2"/>
  <c r="AH133" i="2"/>
  <c r="AH116" i="2"/>
  <c r="AH110" i="2"/>
  <c r="AH79" i="2"/>
  <c r="AG42" i="2"/>
  <c r="AE1" i="2"/>
  <c r="AH66" i="2"/>
  <c r="AG116" i="2"/>
  <c r="AH149" i="2"/>
  <c r="AG177" i="2"/>
  <c r="AH190" i="2"/>
  <c r="AH251" i="2"/>
  <c r="AG264" i="2"/>
  <c r="AG332" i="2"/>
  <c r="AG110" i="2"/>
  <c r="AG169" i="2"/>
  <c r="AH243" i="2"/>
  <c r="AG301" i="2"/>
  <c r="AH325" i="2"/>
  <c r="AG399" i="2"/>
  <c r="AH445" i="2"/>
  <c r="AG21" i="2"/>
  <c r="AH29" i="2"/>
  <c r="AG79" i="2"/>
  <c r="AH103" i="2"/>
  <c r="AG142" i="2"/>
  <c r="AG153" i="2"/>
  <c r="AG184" i="2"/>
  <c r="AG362" i="2"/>
  <c r="AG391" i="2"/>
  <c r="AH406" i="2"/>
  <c r="AH41" i="3"/>
  <c r="AH45" i="3"/>
  <c r="AH55" i="3"/>
  <c r="AH77" i="3"/>
  <c r="AG85" i="3"/>
  <c r="AG99" i="3"/>
  <c r="AH129" i="3"/>
  <c r="AH133" i="3"/>
  <c r="AH9" i="9"/>
  <c r="AG29" i="9"/>
  <c r="AJ7" i="4"/>
  <c r="AK12" i="4"/>
  <c r="AK17" i="4"/>
  <c r="AH17" i="21"/>
  <c r="AI22" i="21"/>
  <c r="AH38" i="21"/>
  <c r="AI43" i="21"/>
  <c r="AE44" i="21"/>
  <c r="AM44" i="21" s="1"/>
  <c r="AE49" i="21"/>
  <c r="AM49" i="21" s="1"/>
  <c r="AG1" i="3"/>
  <c r="AG19" i="3"/>
  <c r="AG23" i="3"/>
  <c r="AG33" i="3"/>
  <c r="AG63" i="3"/>
  <c r="AG67" i="3"/>
  <c r="AH85" i="3"/>
  <c r="AH99" i="3"/>
  <c r="AG121" i="3"/>
  <c r="AG1" i="9"/>
  <c r="AG20" i="9"/>
  <c r="AH29" i="9"/>
  <c r="AH1" i="4"/>
  <c r="AK7" i="4"/>
  <c r="AJ27" i="4"/>
  <c r="AJ32" i="4"/>
  <c r="AJ41" i="4"/>
  <c r="AF1" i="21"/>
  <c r="AM70" i="21"/>
  <c r="AI17" i="21"/>
  <c r="AE23" i="21"/>
  <c r="AM23" i="21" s="1"/>
  <c r="AH27" i="21"/>
  <c r="AI38" i="21"/>
  <c r="AH64" i="21"/>
  <c r="AE65" i="21"/>
  <c r="AM65" i="21" s="1"/>
  <c r="AH69" i="21"/>
  <c r="AH74" i="21"/>
  <c r="AH79" i="21"/>
  <c r="AG11" i="3"/>
  <c r="AH19" i="3"/>
  <c r="AH23" i="3"/>
  <c r="AH33" i="3"/>
  <c r="AH63" i="3"/>
  <c r="AH67" i="3"/>
  <c r="AG89" i="3"/>
  <c r="AG107" i="3"/>
  <c r="AG111" i="3"/>
  <c r="AH121" i="3"/>
  <c r="AH20" i="9"/>
  <c r="AK27" i="4"/>
  <c r="AK32" i="4"/>
  <c r="AJ37" i="4"/>
  <c r="AK41" i="4"/>
  <c r="AH7" i="21"/>
  <c r="AE8" i="21"/>
  <c r="AM8" i="21" s="1"/>
  <c r="AH12" i="21"/>
  <c r="AI27" i="21"/>
  <c r="AH33" i="21"/>
  <c r="AE39" i="21"/>
  <c r="AM39" i="21" s="1"/>
  <c r="AH48" i="21"/>
  <c r="AH53" i="21"/>
  <c r="AH59" i="21"/>
  <c r="AE60" i="21"/>
  <c r="AM60" i="21" s="1"/>
  <c r="AI64" i="21"/>
  <c r="AI69" i="21"/>
  <c r="AI74" i="21"/>
  <c r="AE75" i="21"/>
  <c r="AM75" i="21" s="1"/>
  <c r="AI79" i="21"/>
  <c r="AE1" i="3"/>
  <c r="AH11" i="3"/>
  <c r="AG41" i="3"/>
  <c r="AG45" i="3"/>
  <c r="AG55" i="3"/>
  <c r="AG77" i="3"/>
  <c r="AH89" i="3"/>
  <c r="AH107" i="3"/>
  <c r="AH111" i="3"/>
  <c r="AG129" i="3"/>
  <c r="AE1" i="9"/>
  <c r="AJ1" i="4"/>
  <c r="AJ12" i="4"/>
  <c r="AJ17" i="4"/>
  <c r="AH1" i="21"/>
  <c r="AE3" i="21"/>
  <c r="AM3" i="21" s="1"/>
  <c r="AI7" i="21"/>
  <c r="AI12" i="21"/>
  <c r="AE13" i="21"/>
  <c r="AM13" i="21" s="1"/>
  <c r="AE18" i="21"/>
  <c r="AM18" i="21" s="1"/>
  <c r="AH22" i="21"/>
  <c r="AI33" i="21"/>
  <c r="AE34" i="21"/>
  <c r="AM34" i="21" s="1"/>
  <c r="AH43" i="21"/>
  <c r="AI48" i="21"/>
  <c r="AI53" i="21"/>
  <c r="AI59" i="21"/>
  <c r="Z1" i="1"/>
  <c r="AA5" i="1"/>
  <c r="Z11" i="1"/>
  <c r="Z27" i="1"/>
  <c r="AA33" i="1"/>
  <c r="Z50" i="1"/>
  <c r="AA61" i="1"/>
  <c r="AA67" i="1"/>
  <c r="Z76" i="1"/>
  <c r="Z87" i="1"/>
  <c r="AA113" i="1"/>
  <c r="AA132" i="1"/>
  <c r="Z151" i="1"/>
  <c r="AA162" i="1"/>
  <c r="Z173" i="1"/>
  <c r="AA179" i="1"/>
  <c r="Z195" i="1"/>
  <c r="Z199" i="1"/>
  <c r="AA281" i="1"/>
  <c r="AA11" i="7"/>
  <c r="AA32" i="7"/>
  <c r="Z330" i="1"/>
  <c r="AA313" i="1"/>
  <c r="AA311" i="1"/>
  <c r="Z285" i="1"/>
  <c r="Z257" i="1"/>
  <c r="AA244" i="1"/>
  <c r="Z242" i="1"/>
  <c r="AA235" i="1"/>
  <c r="Z337" i="1"/>
  <c r="Z319" i="1"/>
  <c r="Z307" i="1"/>
  <c r="Z300" i="1"/>
  <c r="Z298" i="1"/>
  <c r="Z291" i="1"/>
  <c r="Z281" i="1"/>
  <c r="AA274" i="1"/>
  <c r="AA263" i="1"/>
  <c r="AA255" i="1"/>
  <c r="Z251" i="1"/>
  <c r="AA229" i="1"/>
  <c r="AA225" i="1"/>
  <c r="Z218" i="1"/>
  <c r="AA330" i="1"/>
  <c r="AA285" i="1"/>
  <c r="Z274" i="1"/>
  <c r="Z263" i="1"/>
  <c r="AA257" i="1"/>
  <c r="Z255" i="1"/>
  <c r="AA242" i="1"/>
  <c r="Z229" i="1"/>
  <c r="Z225" i="1"/>
  <c r="AA11" i="1"/>
  <c r="AA27" i="1"/>
  <c r="Z39" i="1"/>
  <c r="AA50" i="1"/>
  <c r="Z57" i="1"/>
  <c r="AA76" i="1"/>
  <c r="Z83" i="1"/>
  <c r="AA87" i="1"/>
  <c r="Z89" i="1"/>
  <c r="Z117" i="1"/>
  <c r="Z123" i="1"/>
  <c r="Z139" i="1"/>
  <c r="AA151" i="1"/>
  <c r="Z169" i="1"/>
  <c r="AA173" i="1"/>
  <c r="Z188" i="1"/>
  <c r="AA195" i="1"/>
  <c r="AA199" i="1"/>
  <c r="AA218" i="1"/>
  <c r="Z235" i="1"/>
  <c r="AA300" i="1"/>
  <c r="Z391" i="7"/>
  <c r="AA391" i="7"/>
  <c r="AA384" i="7"/>
  <c r="AA365" i="7"/>
  <c r="Z357" i="7"/>
  <c r="AA354" i="7"/>
  <c r="Z344" i="7"/>
  <c r="Z342" i="7"/>
  <c r="Z326" i="7"/>
  <c r="Z319" i="7"/>
  <c r="Z292" i="7"/>
  <c r="Z289" i="7"/>
  <c r="Z279" i="7"/>
  <c r="Z277" i="7"/>
  <c r="Z254" i="7"/>
  <c r="AA214" i="7"/>
  <c r="Z170" i="7"/>
  <c r="AA147" i="7"/>
  <c r="Z131" i="7"/>
  <c r="AA105" i="7"/>
  <c r="Z97" i="7"/>
  <c r="Z82" i="7"/>
  <c r="AA76" i="7"/>
  <c r="Z40" i="7"/>
  <c r="AA29" i="7"/>
  <c r="AA19" i="7"/>
  <c r="X1" i="7"/>
  <c r="Z384" i="7"/>
  <c r="Z365" i="7"/>
  <c r="Z354" i="7"/>
  <c r="AA336" i="7"/>
  <c r="AA300" i="7"/>
  <c r="AA285" i="7"/>
  <c r="AA271" i="7"/>
  <c r="Z264" i="7"/>
  <c r="AA261" i="7"/>
  <c r="AA235" i="7"/>
  <c r="AA224" i="7"/>
  <c r="Z214" i="7"/>
  <c r="AA196" i="7"/>
  <c r="AA189" i="7"/>
  <c r="AA162" i="7"/>
  <c r="AA159" i="7"/>
  <c r="AA155" i="7"/>
  <c r="Z147" i="7"/>
  <c r="AA141" i="7"/>
  <c r="AA350" i="7"/>
  <c r="Z336" i="7"/>
  <c r="AA330" i="7"/>
  <c r="Z300" i="7"/>
  <c r="Z285" i="7"/>
  <c r="Z271" i="7"/>
  <c r="AA265" i="7"/>
  <c r="Z261" i="7"/>
  <c r="Z235" i="7"/>
  <c r="AA227" i="7"/>
  <c r="Z224" i="7"/>
  <c r="AA220" i="7"/>
  <c r="AA212" i="7"/>
  <c r="AA206" i="7"/>
  <c r="AA200" i="7"/>
  <c r="Z199" i="7"/>
  <c r="Z196" i="7"/>
  <c r="Z189" i="7"/>
  <c r="Z162" i="7"/>
  <c r="Z159" i="7"/>
  <c r="Z155" i="7"/>
  <c r="AA149" i="7"/>
  <c r="Z141" i="7"/>
  <c r="AA135" i="7"/>
  <c r="AA124" i="7"/>
  <c r="Z94" i="7"/>
  <c r="Z90" i="7"/>
  <c r="Z84" i="7"/>
  <c r="Z70" i="7"/>
  <c r="Z66" i="7"/>
  <c r="Z59" i="7"/>
  <c r="Z32" i="7"/>
  <c r="AA25" i="7"/>
  <c r="Z17" i="7"/>
  <c r="Z11" i="7"/>
  <c r="AA5" i="7"/>
  <c r="Z1" i="7"/>
  <c r="AA357" i="7"/>
  <c r="Z350" i="7"/>
  <c r="AA344" i="7"/>
  <c r="AA342" i="7"/>
  <c r="Z330" i="7"/>
  <c r="Z329" i="7"/>
  <c r="AA326" i="7"/>
  <c r="AA319" i="7"/>
  <c r="AA292" i="7"/>
  <c r="AA289" i="7"/>
  <c r="AA279" i="7"/>
  <c r="AA277" i="7"/>
  <c r="Z265" i="7"/>
  <c r="AA254" i="7"/>
  <c r="Z227" i="7"/>
  <c r="Z220" i="7"/>
  <c r="Z212" i="7"/>
  <c r="Z206" i="7"/>
  <c r="Z200" i="7"/>
  <c r="AA170" i="7"/>
  <c r="Z149" i="7"/>
  <c r="Z135" i="7"/>
  <c r="AA131" i="7"/>
  <c r="Z124" i="7"/>
  <c r="AA97" i="7"/>
  <c r="AA82" i="7"/>
  <c r="AA40" i="7"/>
  <c r="Z25" i="7"/>
  <c r="Z5" i="7"/>
  <c r="AA59" i="7"/>
  <c r="Z105" i="7"/>
  <c r="X1" i="1"/>
  <c r="Z18" i="1"/>
  <c r="Z20" i="1"/>
  <c r="Z31" i="1"/>
  <c r="AA39" i="1"/>
  <c r="AA57" i="1"/>
  <c r="Z74" i="1"/>
  <c r="AA83" i="1"/>
  <c r="AA89" i="1"/>
  <c r="Z95" i="1"/>
  <c r="Z106" i="1"/>
  <c r="AA117" i="1"/>
  <c r="AA123" i="1"/>
  <c r="Z130" i="1"/>
  <c r="AA139" i="1"/>
  <c r="Z143" i="1"/>
  <c r="Z145" i="1"/>
  <c r="AA169" i="1"/>
  <c r="Z186" i="1"/>
  <c r="AA188" i="1"/>
  <c r="Z201" i="1"/>
  <c r="Z207" i="1"/>
  <c r="Z244" i="1"/>
  <c r="AA298" i="1"/>
  <c r="Z313" i="1"/>
  <c r="Z5" i="1"/>
  <c r="AA18" i="1"/>
  <c r="AA20" i="1"/>
  <c r="AA31" i="1"/>
  <c r="Z33" i="1"/>
  <c r="Z61" i="1"/>
  <c r="Z67" i="1"/>
  <c r="AA74" i="1"/>
  <c r="AA95" i="1"/>
  <c r="AA106" i="1"/>
  <c r="Z113" i="1"/>
  <c r="AA130" i="1"/>
  <c r="Z132" i="1"/>
  <c r="AA143" i="1"/>
  <c r="AA145" i="1"/>
  <c r="Z162" i="1"/>
  <c r="Z179" i="1"/>
  <c r="AA186" i="1"/>
  <c r="AA201" i="1"/>
  <c r="AA207" i="1"/>
  <c r="AA251" i="1"/>
  <c r="AA291" i="1"/>
  <c r="AA307" i="1"/>
  <c r="Z311" i="1"/>
  <c r="AA337" i="1"/>
  <c r="Z21" i="2"/>
  <c r="AA42" i="2"/>
  <c r="Z63" i="2"/>
  <c r="AA103" i="2"/>
  <c r="Z116" i="2"/>
  <c r="Z137" i="2"/>
  <c r="AA140" i="2"/>
  <c r="Z142" i="2"/>
  <c r="AA149" i="2"/>
  <c r="Z169" i="2"/>
  <c r="Z211" i="2"/>
  <c r="AA21" i="2"/>
  <c r="Z59" i="2"/>
  <c r="AA63" i="2"/>
  <c r="Z66" i="2"/>
  <c r="Z68" i="2"/>
  <c r="Z133" i="2"/>
  <c r="Z177" i="2"/>
  <c r="Z95" i="2"/>
  <c r="AA445" i="2"/>
  <c r="AA438" i="2"/>
  <c r="AA429" i="2"/>
  <c r="Z412" i="2"/>
  <c r="AA406" i="2"/>
  <c r="Z399" i="2"/>
  <c r="AA364" i="2"/>
  <c r="AA362" i="2"/>
  <c r="AA332" i="2"/>
  <c r="AA317" i="2"/>
  <c r="AA301" i="2"/>
  <c r="Z288" i="2"/>
  <c r="Z264" i="2"/>
  <c r="Z258" i="2"/>
  <c r="AA243" i="2"/>
  <c r="AA227" i="2"/>
  <c r="AA223" i="2"/>
  <c r="AA214" i="2"/>
  <c r="Z445" i="2"/>
  <c r="Z438" i="2"/>
  <c r="AA433" i="2"/>
  <c r="Z429" i="2"/>
  <c r="Z406" i="2"/>
  <c r="AA391" i="2"/>
  <c r="AA375" i="2"/>
  <c r="Z364" i="2"/>
  <c r="Z362" i="2"/>
  <c r="AA359" i="2"/>
  <c r="Z332" i="2"/>
  <c r="AA325" i="2"/>
  <c r="Z317" i="2"/>
  <c r="Z301" i="2"/>
  <c r="AA297" i="2"/>
  <c r="AA281" i="2"/>
  <c r="Z243" i="2"/>
  <c r="Z227" i="2"/>
  <c r="Z223" i="2"/>
  <c r="AA216" i="2"/>
  <c r="Z214" i="2"/>
  <c r="AA211" i="2"/>
  <c r="Z207" i="2"/>
  <c r="Z190" i="2"/>
  <c r="AA184" i="2"/>
  <c r="AA177" i="2"/>
  <c r="AA153" i="2"/>
  <c r="Z140" i="2"/>
  <c r="AA137" i="2"/>
  <c r="AA133" i="2"/>
  <c r="AA110" i="2"/>
  <c r="AA95" i="2"/>
  <c r="AA79" i="2"/>
  <c r="AA436" i="2"/>
  <c r="Z433" i="2"/>
  <c r="Z391" i="2"/>
  <c r="Z375" i="2"/>
  <c r="AA371" i="2"/>
  <c r="Z359" i="2"/>
  <c r="AA355" i="2"/>
  <c r="AA338" i="2"/>
  <c r="Z325" i="2"/>
  <c r="Z297" i="2"/>
  <c r="AA290" i="2"/>
  <c r="AA285" i="2"/>
  <c r="Z281" i="2"/>
  <c r="AA251" i="2"/>
  <c r="Z216" i="2"/>
  <c r="Z436" i="2"/>
  <c r="AA412" i="2"/>
  <c r="AA399" i="2"/>
  <c r="Z371" i="2"/>
  <c r="Z355" i="2"/>
  <c r="Z338" i="2"/>
  <c r="Z290" i="2"/>
  <c r="AA288" i="2"/>
  <c r="Z285" i="2"/>
  <c r="AA264" i="2"/>
  <c r="AA258" i="2"/>
  <c r="Z251" i="2"/>
  <c r="AA169" i="2"/>
  <c r="Z149" i="2"/>
  <c r="AA142" i="2"/>
  <c r="AA116" i="2"/>
  <c r="Z103" i="2"/>
  <c r="AA5" i="2"/>
  <c r="AA29" i="2"/>
  <c r="AA36" i="2"/>
  <c r="Z42" i="2"/>
  <c r="AA75" i="2"/>
  <c r="Z79" i="2"/>
  <c r="Z110" i="2"/>
  <c r="Z153" i="2"/>
  <c r="Z184" i="2"/>
  <c r="AA190" i="2"/>
  <c r="X1" i="3"/>
  <c r="Z19" i="3"/>
  <c r="AA41" i="3"/>
  <c r="Z67" i="3"/>
  <c r="AA77" i="3"/>
  <c r="AA85" i="3"/>
  <c r="AA89" i="3"/>
  <c r="AA107" i="3"/>
  <c r="Z121" i="3"/>
  <c r="AB7" i="4"/>
  <c r="AB12" i="4"/>
  <c r="AC32" i="4"/>
  <c r="AA12" i="21"/>
  <c r="AB27" i="21"/>
  <c r="AB33" i="21"/>
  <c r="AA43" i="21"/>
  <c r="AB48" i="21"/>
  <c r="AB53" i="21"/>
  <c r="AA64" i="21"/>
  <c r="AA69" i="21"/>
  <c r="X70" i="21"/>
  <c r="AF70" i="21" s="1"/>
  <c r="AA74" i="21"/>
  <c r="AA79" i="21"/>
  <c r="AA19" i="3"/>
  <c r="Z45" i="3"/>
  <c r="Z55" i="3"/>
  <c r="AA67" i="3"/>
  <c r="Z111" i="3"/>
  <c r="AA121" i="3"/>
  <c r="Z129" i="3"/>
  <c r="Z133" i="3"/>
  <c r="AA22" i="21"/>
  <c r="X23" i="21"/>
  <c r="AF23" i="21" s="1"/>
  <c r="AA38" i="21"/>
  <c r="X39" i="21"/>
  <c r="AF39" i="21" s="1"/>
  <c r="AB43" i="21"/>
  <c r="AA59" i="21"/>
  <c r="AB64" i="21"/>
  <c r="AB69" i="21"/>
  <c r="AB74" i="21"/>
  <c r="AB79" i="21"/>
  <c r="Z1" i="3"/>
  <c r="Z11" i="3"/>
  <c r="Z23" i="3"/>
  <c r="Z33" i="3"/>
  <c r="AA45" i="3"/>
  <c r="AA55" i="3"/>
  <c r="Z63" i="3"/>
  <c r="Z99" i="3"/>
  <c r="AA111" i="3"/>
  <c r="AA129" i="3"/>
  <c r="AA133" i="3"/>
  <c r="Z9" i="9"/>
  <c r="AA20" i="9"/>
  <c r="Z29" i="9"/>
  <c r="AB17" i="4"/>
  <c r="AC27" i="4"/>
  <c r="AC37" i="4"/>
  <c r="AB41" i="4"/>
  <c r="AB7" i="21"/>
  <c r="AA17" i="21"/>
  <c r="AB22" i="21"/>
  <c r="X34" i="21"/>
  <c r="AF34" i="21" s="1"/>
  <c r="AB38" i="21"/>
  <c r="AB59" i="21"/>
  <c r="X65" i="21"/>
  <c r="AF65" i="21" s="1"/>
  <c r="AA11" i="3"/>
  <c r="AA23" i="3"/>
  <c r="AA33" i="3"/>
  <c r="Z41" i="3"/>
  <c r="AA63" i="3"/>
  <c r="Z77" i="3"/>
  <c r="Z85" i="3"/>
  <c r="Z89" i="3"/>
  <c r="AA99" i="3"/>
  <c r="Z107" i="3"/>
  <c r="Z1" i="9"/>
  <c r="AA9" i="9"/>
  <c r="Z1" i="4"/>
  <c r="AC17" i="4"/>
  <c r="AB32" i="4"/>
  <c r="Y1" i="21"/>
  <c r="X8" i="21"/>
  <c r="AF8" i="21" s="1"/>
  <c r="X13" i="21"/>
  <c r="AF13" i="21" s="1"/>
  <c r="AB17" i="21"/>
  <c r="X18" i="21"/>
  <c r="AF18" i="21" s="1"/>
  <c r="AA27" i="21"/>
  <c r="AA33" i="21"/>
  <c r="X44" i="21"/>
  <c r="AF44" i="21" s="1"/>
  <c r="AA48" i="21"/>
  <c r="X49" i="21"/>
  <c r="AF49" i="21" s="1"/>
  <c r="AA53" i="21"/>
  <c r="X60" i="21"/>
  <c r="AF60" i="21" s="1"/>
  <c r="Q1" i="1"/>
  <c r="S5" i="1"/>
  <c r="T11" i="1"/>
  <c r="S27" i="1"/>
  <c r="S57" i="1"/>
  <c r="S67" i="1"/>
  <c r="T74" i="1"/>
  <c r="T87" i="1"/>
  <c r="S89" i="1"/>
  <c r="S106" i="1"/>
  <c r="S113" i="1"/>
  <c r="T117" i="1"/>
  <c r="S123" i="1"/>
  <c r="T132" i="1"/>
  <c r="T5" i="1"/>
  <c r="S18" i="1"/>
  <c r="T27" i="1"/>
  <c r="S31" i="1"/>
  <c r="S39" i="1"/>
  <c r="T57" i="1"/>
  <c r="T67" i="1"/>
  <c r="S76" i="1"/>
  <c r="S83" i="1"/>
  <c r="T89" i="1"/>
  <c r="T106" i="1"/>
  <c r="T113" i="1"/>
  <c r="T123" i="1"/>
  <c r="S1" i="1"/>
  <c r="T18" i="1"/>
  <c r="S20" i="1"/>
  <c r="T31" i="1"/>
  <c r="S33" i="1"/>
  <c r="T39" i="1"/>
  <c r="S50" i="1"/>
  <c r="S61" i="1"/>
  <c r="T76" i="1"/>
  <c r="T83" i="1"/>
  <c r="S95" i="1"/>
  <c r="S130" i="1"/>
  <c r="T330" i="1"/>
  <c r="T319" i="1"/>
  <c r="S313" i="1"/>
  <c r="S311" i="1"/>
  <c r="T300" i="1"/>
  <c r="T298" i="1"/>
  <c r="T291" i="1"/>
  <c r="S285" i="1"/>
  <c r="S281" i="1"/>
  <c r="S263" i="1"/>
  <c r="T257" i="1"/>
  <c r="S255" i="1"/>
  <c r="T251" i="1"/>
  <c r="T242" i="1"/>
  <c r="S229" i="1"/>
  <c r="T199" i="1"/>
  <c r="S188" i="1"/>
  <c r="T186" i="1"/>
  <c r="S179" i="1"/>
  <c r="S169" i="1"/>
  <c r="S162" i="1"/>
  <c r="S151" i="1"/>
  <c r="T337" i="1"/>
  <c r="S330" i="1"/>
  <c r="S319" i="1"/>
  <c r="S300" i="1"/>
  <c r="S298" i="1"/>
  <c r="S291" i="1"/>
  <c r="S257" i="1"/>
  <c r="S251" i="1"/>
  <c r="T244" i="1"/>
  <c r="S242" i="1"/>
  <c r="T235" i="1"/>
  <c r="T225" i="1"/>
  <c r="T207" i="1"/>
  <c r="S199" i="1"/>
  <c r="S186" i="1"/>
  <c r="S337" i="1"/>
  <c r="T307" i="1"/>
  <c r="T274" i="1"/>
  <c r="S244" i="1"/>
  <c r="S235" i="1"/>
  <c r="S225" i="1"/>
  <c r="T218" i="1"/>
  <c r="S207" i="1"/>
  <c r="T201" i="1"/>
  <c r="T195" i="1"/>
  <c r="T173" i="1"/>
  <c r="T145" i="1"/>
  <c r="T143" i="1"/>
  <c r="T313" i="1"/>
  <c r="T311" i="1"/>
  <c r="S307" i="1"/>
  <c r="T285" i="1"/>
  <c r="T281" i="1"/>
  <c r="S274" i="1"/>
  <c r="T263" i="1"/>
  <c r="T255" i="1"/>
  <c r="T229" i="1"/>
  <c r="S218" i="1"/>
  <c r="S201" i="1"/>
  <c r="S195" i="1"/>
  <c r="T188" i="1"/>
  <c r="T179" i="1"/>
  <c r="S173" i="1"/>
  <c r="T169" i="1"/>
  <c r="T162" i="1"/>
  <c r="T151" i="1"/>
  <c r="S145" i="1"/>
  <c r="S143" i="1"/>
  <c r="S139" i="1"/>
  <c r="S11" i="1"/>
  <c r="T20" i="1"/>
  <c r="T33" i="1"/>
  <c r="T50" i="1"/>
  <c r="T61" i="1"/>
  <c r="S74" i="1"/>
  <c r="S87" i="1"/>
  <c r="T95" i="1"/>
  <c r="S117" i="1"/>
  <c r="T130" i="1"/>
  <c r="S132" i="1"/>
  <c r="T139" i="1"/>
  <c r="S4" i="7"/>
  <c r="S5" i="7"/>
  <c r="T11" i="7"/>
  <c r="S17" i="7"/>
  <c r="S25" i="7"/>
  <c r="S29" i="7"/>
  <c r="T40" i="7"/>
  <c r="S69" i="7"/>
  <c r="T76" i="7"/>
  <c r="S82" i="7"/>
  <c r="S84" i="7"/>
  <c r="T90" i="7"/>
  <c r="T97" i="7"/>
  <c r="S105" i="7"/>
  <c r="S134" i="7"/>
  <c r="S135" i="7"/>
  <c r="S149" i="7"/>
  <c r="S155" i="7"/>
  <c r="T170" i="7"/>
  <c r="S206" i="7"/>
  <c r="S1" i="7"/>
  <c r="T5" i="7"/>
  <c r="T17" i="7"/>
  <c r="S19" i="7"/>
  <c r="T25" i="7"/>
  <c r="T29" i="7"/>
  <c r="S70" i="7"/>
  <c r="T82" i="7"/>
  <c r="T84" i="7"/>
  <c r="S94" i="7"/>
  <c r="T105" i="7"/>
  <c r="S124" i="7"/>
  <c r="T135" i="7"/>
  <c r="S141" i="7"/>
  <c r="T149" i="7"/>
  <c r="T155" i="7"/>
  <c r="T214" i="7"/>
  <c r="S220" i="7"/>
  <c r="S391" i="7"/>
  <c r="T391" i="7"/>
  <c r="S357" i="7"/>
  <c r="S354" i="7"/>
  <c r="S350" i="7"/>
  <c r="S344" i="7"/>
  <c r="S342" i="7"/>
  <c r="S384" i="7"/>
  <c r="S365" i="7"/>
  <c r="T357" i="7"/>
  <c r="T354" i="7"/>
  <c r="T350" i="7"/>
  <c r="T344" i="7"/>
  <c r="T365" i="7"/>
  <c r="S336" i="7"/>
  <c r="S326" i="7"/>
  <c r="T289" i="7"/>
  <c r="T279" i="7"/>
  <c r="T277" i="7"/>
  <c r="S265" i="7"/>
  <c r="S264" i="7"/>
  <c r="S254" i="7"/>
  <c r="S329" i="7"/>
  <c r="T300" i="7"/>
  <c r="T292" i="7"/>
  <c r="S289" i="7"/>
  <c r="S279" i="7"/>
  <c r="S277" i="7"/>
  <c r="T227" i="7"/>
  <c r="S214" i="7"/>
  <c r="T200" i="7"/>
  <c r="S196" i="7"/>
  <c r="S170" i="7"/>
  <c r="T162" i="7"/>
  <c r="T159" i="7"/>
  <c r="T342" i="7"/>
  <c r="T330" i="7"/>
  <c r="T319" i="7"/>
  <c r="S300" i="7"/>
  <c r="S292" i="7"/>
  <c r="T285" i="7"/>
  <c r="T271" i="7"/>
  <c r="T261" i="7"/>
  <c r="T235" i="7"/>
  <c r="S227" i="7"/>
  <c r="T212" i="7"/>
  <c r="S200" i="7"/>
  <c r="T189" i="7"/>
  <c r="S162" i="7"/>
  <c r="S159" i="7"/>
  <c r="T384" i="7"/>
  <c r="T336" i="7"/>
  <c r="S330" i="7"/>
  <c r="T326" i="7"/>
  <c r="S319" i="7"/>
  <c r="S285" i="7"/>
  <c r="S271" i="7"/>
  <c r="T265" i="7"/>
  <c r="S261" i="7"/>
  <c r="T254" i="7"/>
  <c r="S235" i="7"/>
  <c r="T224" i="7"/>
  <c r="T220" i="7"/>
  <c r="S212" i="7"/>
  <c r="T206" i="7"/>
  <c r="S199" i="7"/>
  <c r="S189" i="7"/>
  <c r="T19" i="7"/>
  <c r="S32" i="7"/>
  <c r="S59" i="7"/>
  <c r="S66" i="7"/>
  <c r="T70" i="7"/>
  <c r="T94" i="7"/>
  <c r="T124" i="7"/>
  <c r="S131" i="7"/>
  <c r="T141" i="7"/>
  <c r="S147" i="7"/>
  <c r="S224" i="7"/>
  <c r="Q1" i="7"/>
  <c r="S11" i="7"/>
  <c r="T32" i="7"/>
  <c r="S40" i="7"/>
  <c r="T59" i="7"/>
  <c r="T66" i="7"/>
  <c r="S76" i="7"/>
  <c r="S90" i="7"/>
  <c r="S97" i="7"/>
  <c r="T131" i="7"/>
  <c r="T147" i="7"/>
  <c r="T196" i="7"/>
  <c r="T36" i="2"/>
  <c r="T42" i="2"/>
  <c r="T63" i="2"/>
  <c r="T95" i="2"/>
  <c r="T103" i="2"/>
  <c r="T137" i="2"/>
  <c r="S140" i="2"/>
  <c r="S66" i="2"/>
  <c r="S68" i="2"/>
  <c r="S110" i="2"/>
  <c r="S116" i="2"/>
  <c r="T68" i="2"/>
  <c r="S75" i="2"/>
  <c r="S79" i="2"/>
  <c r="T110" i="2"/>
  <c r="T116" i="2"/>
  <c r="S445" i="2"/>
  <c r="S438" i="2"/>
  <c r="S433" i="2"/>
  <c r="T429" i="2"/>
  <c r="T412" i="2"/>
  <c r="S399" i="2"/>
  <c r="T436" i="2"/>
  <c r="T433" i="2"/>
  <c r="S429" i="2"/>
  <c r="T375" i="2"/>
  <c r="T364" i="2"/>
  <c r="T362" i="2"/>
  <c r="T359" i="2"/>
  <c r="S355" i="2"/>
  <c r="S332" i="2"/>
  <c r="S325" i="2"/>
  <c r="T317" i="2"/>
  <c r="S290" i="2"/>
  <c r="T288" i="2"/>
  <c r="S281" i="2"/>
  <c r="S264" i="2"/>
  <c r="S251" i="2"/>
  <c r="S243" i="2"/>
  <c r="S412" i="2"/>
  <c r="T406" i="2"/>
  <c r="T391" i="2"/>
  <c r="S371" i="2"/>
  <c r="S338" i="2"/>
  <c r="T301" i="2"/>
  <c r="S297" i="2"/>
  <c r="T285" i="2"/>
  <c r="S258" i="2"/>
  <c r="T445" i="2"/>
  <c r="T297" i="2"/>
  <c r="S285" i="2"/>
  <c r="T258" i="2"/>
  <c r="S227" i="2"/>
  <c r="T223" i="2"/>
  <c r="S216" i="2"/>
  <c r="S211" i="2"/>
  <c r="T190" i="2"/>
  <c r="S177" i="2"/>
  <c r="T169" i="2"/>
  <c r="T438" i="2"/>
  <c r="S391" i="2"/>
  <c r="S375" i="2"/>
  <c r="T332" i="2"/>
  <c r="T251" i="2"/>
  <c r="T243" i="2"/>
  <c r="S223" i="2"/>
  <c r="S436" i="2"/>
  <c r="T371" i="2"/>
  <c r="S359" i="2"/>
  <c r="T325" i="2"/>
  <c r="T290" i="2"/>
  <c r="T214" i="2"/>
  <c r="S207" i="2"/>
  <c r="S184" i="2"/>
  <c r="S288" i="2"/>
  <c r="T264" i="2"/>
  <c r="S214" i="2"/>
  <c r="T211" i="2"/>
  <c r="S190" i="2"/>
  <c r="S153" i="2"/>
  <c r="T149" i="2"/>
  <c r="S406" i="2"/>
  <c r="T227" i="2"/>
  <c r="T184" i="2"/>
  <c r="T177" i="2"/>
  <c r="S149" i="2"/>
  <c r="S364" i="2"/>
  <c r="T338" i="2"/>
  <c r="T281" i="2"/>
  <c r="T207" i="2"/>
  <c r="S169" i="2"/>
  <c r="T142" i="2"/>
  <c r="T133" i="2"/>
  <c r="T399" i="2"/>
  <c r="S362" i="2"/>
  <c r="T355" i="2"/>
  <c r="S317" i="2"/>
  <c r="S301" i="2"/>
  <c r="T216" i="2"/>
  <c r="T153" i="2"/>
  <c r="S142" i="2"/>
  <c r="T140" i="2"/>
  <c r="S133" i="2"/>
  <c r="S5" i="2"/>
  <c r="S21" i="2"/>
  <c r="S36" i="2"/>
  <c r="S42" i="2"/>
  <c r="T59" i="2"/>
  <c r="S63" i="2"/>
  <c r="T75" i="2"/>
  <c r="T79" i="2"/>
  <c r="S95" i="2"/>
  <c r="S103" i="2"/>
  <c r="S137" i="2"/>
  <c r="T121" i="3"/>
  <c r="T129" i="3"/>
  <c r="S121" i="3"/>
  <c r="T133" i="3"/>
  <c r="S129" i="3"/>
  <c r="S111" i="3"/>
  <c r="S107" i="3"/>
  <c r="T111" i="3"/>
  <c r="T89" i="3"/>
  <c r="T77" i="3"/>
  <c r="S67" i="3"/>
  <c r="S63" i="3"/>
  <c r="S45" i="3"/>
  <c r="S41" i="3"/>
  <c r="T99" i="3"/>
  <c r="S89" i="3"/>
  <c r="S77" i="3"/>
  <c r="S85" i="3"/>
  <c r="T67" i="3"/>
  <c r="T63" i="3"/>
  <c r="S55" i="3"/>
  <c r="T45" i="3"/>
  <c r="S133" i="3"/>
  <c r="S99" i="3"/>
  <c r="T41" i="3"/>
  <c r="T33" i="3"/>
  <c r="Q1" i="3"/>
  <c r="T107" i="3"/>
  <c r="T85" i="3"/>
  <c r="T55" i="3"/>
  <c r="S33" i="3"/>
  <c r="T23" i="3"/>
  <c r="T19" i="3"/>
  <c r="T11" i="3"/>
  <c r="S23" i="3"/>
  <c r="S19" i="3"/>
  <c r="S11" i="3"/>
  <c r="S1" i="3"/>
  <c r="T20" i="9"/>
  <c r="S9" i="9"/>
  <c r="S1" i="9"/>
  <c r="S20" i="9"/>
  <c r="T29" i="9"/>
  <c r="Q1" i="9"/>
  <c r="T32" i="4"/>
  <c r="U37" i="4"/>
  <c r="T1" i="21"/>
  <c r="T7" i="21"/>
  <c r="T17" i="21"/>
  <c r="Q23" i="21"/>
  <c r="Y23" i="21" s="1"/>
  <c r="U33" i="21"/>
  <c r="T43" i="21"/>
  <c r="U48" i="21"/>
  <c r="U53" i="21"/>
  <c r="T59" i="21"/>
  <c r="Q60" i="21"/>
  <c r="Y60" i="21" s="1"/>
  <c r="T64" i="21"/>
  <c r="U69" i="21"/>
  <c r="U74" i="21"/>
  <c r="Q3" i="21"/>
  <c r="Y3" i="21" s="1"/>
  <c r="U7" i="21"/>
  <c r="U17" i="21"/>
  <c r="T27" i="21"/>
  <c r="T38" i="21"/>
  <c r="U43" i="21"/>
  <c r="Q44" i="21"/>
  <c r="Y44" i="21" s="1"/>
  <c r="Q49" i="21"/>
  <c r="Y49" i="21" s="1"/>
  <c r="U59" i="21"/>
  <c r="U64" i="21"/>
  <c r="Q70" i="21"/>
  <c r="Y70" i="21" s="1"/>
  <c r="U7" i="4"/>
  <c r="T12" i="4"/>
  <c r="U17" i="4"/>
  <c r="U27" i="4"/>
  <c r="R1" i="21"/>
  <c r="T12" i="21"/>
  <c r="Q13" i="21"/>
  <c r="Y13" i="21" s="1"/>
  <c r="Q18" i="21"/>
  <c r="Y18" i="21" s="1"/>
  <c r="T22" i="21"/>
  <c r="U27" i="21"/>
  <c r="U38" i="21"/>
  <c r="Q39" i="21"/>
  <c r="Y39" i="21" s="1"/>
  <c r="DT1" i="1"/>
  <c r="EH1" i="4"/>
  <c r="DK1" i="2"/>
  <c r="DK1" i="3"/>
  <c r="DU391" i="7"/>
  <c r="DT391" i="7"/>
  <c r="DT342" i="7"/>
  <c r="DT330" i="7"/>
  <c r="DU271" i="7"/>
  <c r="DU224" i="7"/>
  <c r="DT214" i="7"/>
  <c r="DU155" i="7"/>
  <c r="DU149" i="7"/>
  <c r="DT90" i="7"/>
  <c r="DT84" i="7"/>
  <c r="DU76" i="7"/>
  <c r="DT17" i="7"/>
  <c r="DT271" i="7"/>
  <c r="DT264" i="7"/>
  <c r="DU261" i="7"/>
  <c r="DU254" i="7"/>
  <c r="DU227" i="7"/>
  <c r="DT224" i="7"/>
  <c r="DU212" i="7"/>
  <c r="DU200" i="7"/>
  <c r="DT155" i="7"/>
  <c r="DT149" i="7"/>
  <c r="DU141" i="7"/>
  <c r="DT134" i="7"/>
  <c r="DU131" i="7"/>
  <c r="DU97" i="7"/>
  <c r="DT76" i="7"/>
  <c r="DT69" i="7"/>
  <c r="DU66" i="7"/>
  <c r="DU59" i="7"/>
  <c r="DU32" i="7"/>
  <c r="DU29" i="7"/>
  <c r="DU336" i="7"/>
  <c r="DU292" i="7"/>
  <c r="DU289" i="7"/>
  <c r="DU285" i="7"/>
  <c r="DT261" i="7"/>
  <c r="DT254" i="7"/>
  <c r="DT227" i="7"/>
  <c r="DT212" i="7"/>
  <c r="DT200" i="7"/>
  <c r="DU162" i="7"/>
  <c r="DU159" i="7"/>
  <c r="DT141" i="7"/>
  <c r="DT131" i="7"/>
  <c r="DT97" i="7"/>
  <c r="DT66" i="7"/>
  <c r="DT59" i="7"/>
  <c r="DU40" i="7"/>
  <c r="DT32" i="7"/>
  <c r="DT29" i="7"/>
  <c r="DU11" i="7"/>
  <c r="DT1" i="7"/>
  <c r="DT350" i="7"/>
  <c r="DU326" i="7"/>
  <c r="DT319" i="7"/>
  <c r="DT300" i="7"/>
  <c r="DT279" i="7"/>
  <c r="DT265" i="7"/>
  <c r="DT199" i="7"/>
  <c r="DT189" i="7"/>
  <c r="DU147" i="7"/>
  <c r="DT135" i="7"/>
  <c r="DT82" i="7"/>
  <c r="DT70" i="7"/>
  <c r="DT4" i="7"/>
  <c r="DT11" i="7"/>
  <c r="DT94" i="7"/>
  <c r="DT170" i="7"/>
  <c r="DU277" i="7"/>
  <c r="DT292" i="7"/>
  <c r="DU375" i="2"/>
  <c r="DT362" i="2"/>
  <c r="DT359" i="2"/>
  <c r="DT355" i="2"/>
  <c r="DT285" i="2"/>
  <c r="DT264" i="2"/>
  <c r="DT149" i="2"/>
  <c r="DT142" i="2"/>
  <c r="DT110" i="2"/>
  <c r="DT95" i="2"/>
  <c r="DU75" i="2"/>
  <c r="DT66" i="2"/>
  <c r="DT63" i="2"/>
  <c r="DT42" i="2"/>
  <c r="DT36" i="2"/>
  <c r="DU436" i="2"/>
  <c r="DU429" i="2"/>
  <c r="DU391" i="2"/>
  <c r="DT375" i="2"/>
  <c r="DU184" i="2"/>
  <c r="DT75" i="2"/>
  <c r="DT1" i="2"/>
  <c r="DT445" i="2"/>
  <c r="DU433" i="2"/>
  <c r="DU445" i="2"/>
  <c r="DT436" i="2"/>
  <c r="DT429" i="2"/>
  <c r="DU406" i="2"/>
  <c r="DT391" i="2"/>
  <c r="DU364" i="2"/>
  <c r="DU332" i="2"/>
  <c r="DU223" i="2"/>
  <c r="DU216" i="2"/>
  <c r="DU211" i="2"/>
  <c r="DU207" i="2"/>
  <c r="DT184" i="2"/>
  <c r="DU169" i="2"/>
  <c r="DU116" i="2"/>
  <c r="DU29" i="2"/>
  <c r="DR1" i="2"/>
  <c r="DT399" i="2"/>
  <c r="DT371" i="2"/>
  <c r="DU317" i="2"/>
  <c r="DU301" i="2"/>
  <c r="DU281" i="2"/>
  <c r="DT258" i="2"/>
  <c r="DU227" i="2"/>
  <c r="DU190" i="2"/>
  <c r="DT153" i="2"/>
  <c r="DT140" i="2"/>
  <c r="DU133" i="2"/>
  <c r="DU103" i="2"/>
  <c r="DU68" i="2"/>
  <c r="DT21" i="2"/>
  <c r="DU95" i="2"/>
  <c r="DU149" i="2"/>
  <c r="DU153" i="2"/>
  <c r="DU177" i="2"/>
  <c r="DU264" i="2"/>
  <c r="DT332" i="2"/>
  <c r="DU362" i="2"/>
  <c r="DR1" i="7"/>
  <c r="DT25" i="7"/>
  <c r="DT40" i="7"/>
  <c r="DU94" i="7"/>
  <c r="DU135" i="7"/>
  <c r="DU170" i="7"/>
  <c r="DT206" i="7"/>
  <c r="DU279" i="7"/>
  <c r="DT289" i="7"/>
  <c r="DT354" i="7"/>
  <c r="DT357" i="7"/>
  <c r="DT365" i="7"/>
  <c r="DT384" i="7"/>
  <c r="DT79" i="2"/>
  <c r="DT103" i="2"/>
  <c r="DT116" i="2"/>
  <c r="DU142" i="2"/>
  <c r="DT169" i="2"/>
  <c r="DT223" i="2"/>
  <c r="DT281" i="2"/>
  <c r="DT290" i="2"/>
  <c r="DT297" i="2"/>
  <c r="DU359" i="2"/>
  <c r="DU371" i="2"/>
  <c r="DT438" i="2"/>
  <c r="DT235" i="7"/>
  <c r="DU265" i="7"/>
  <c r="DU5" i="7"/>
  <c r="DT19" i="7"/>
  <c r="DU90" i="7"/>
  <c r="DT147" i="7"/>
  <c r="DU196" i="7"/>
  <c r="DT220" i="7"/>
  <c r="DU235" i="7"/>
  <c r="DU300" i="7"/>
  <c r="DU344" i="7"/>
  <c r="DT29" i="2"/>
  <c r="DU63" i="2"/>
  <c r="DT68" i="2"/>
  <c r="DU110" i="2"/>
  <c r="DT133" i="2"/>
  <c r="DU140" i="2"/>
  <c r="DT227" i="2"/>
  <c r="DU325" i="2"/>
  <c r="DT5" i="7"/>
  <c r="DU124" i="7"/>
  <c r="DT196" i="7"/>
  <c r="DU319" i="7"/>
  <c r="DU342" i="7"/>
  <c r="DT344" i="7"/>
  <c r="DU350" i="7"/>
  <c r="DU21" i="2"/>
  <c r="DU66" i="2"/>
  <c r="DU137" i="2"/>
  <c r="DT207" i="2"/>
  <c r="DU243" i="2"/>
  <c r="DU251" i="2"/>
  <c r="DU258" i="2"/>
  <c r="DT325" i="2"/>
  <c r="DU338" i="2"/>
  <c r="DT364" i="2"/>
  <c r="DU399" i="2"/>
  <c r="DU19" i="7"/>
  <c r="DU70" i="7"/>
  <c r="DT105" i="7"/>
  <c r="DU214" i="7"/>
  <c r="DU220" i="7"/>
  <c r="DU330" i="7"/>
  <c r="DU42" i="2"/>
  <c r="DT59" i="2"/>
  <c r="DT214" i="2"/>
  <c r="DU285" i="2"/>
  <c r="DT288" i="2"/>
  <c r="DT317" i="2"/>
  <c r="DT412" i="2"/>
  <c r="DU84" i="7"/>
  <c r="DU105" i="7"/>
  <c r="DU189" i="7"/>
  <c r="DT277" i="7"/>
  <c r="DU36" i="2"/>
  <c r="DU59" i="2"/>
  <c r="DT177" i="2"/>
  <c r="DU214" i="2"/>
  <c r="DU288" i="2"/>
  <c r="DT301" i="2"/>
  <c r="DU412" i="2"/>
  <c r="DT433" i="2"/>
  <c r="DT5" i="1"/>
  <c r="DU20" i="1"/>
  <c r="DU39" i="1"/>
  <c r="DT67" i="1"/>
  <c r="DU95" i="1"/>
  <c r="DU113" i="1"/>
  <c r="DT130" i="1"/>
  <c r="DT151" i="1"/>
  <c r="DU225" i="1"/>
  <c r="DU229" i="1"/>
  <c r="DT244" i="1"/>
  <c r="DU251" i="1"/>
  <c r="DT257" i="1"/>
  <c r="DT274" i="1"/>
  <c r="DU281" i="1"/>
  <c r="DU285" i="1"/>
  <c r="DU300" i="1"/>
  <c r="DT311" i="1"/>
  <c r="DT313" i="1"/>
  <c r="DT319" i="1"/>
  <c r="DT41" i="3"/>
  <c r="DU55" i="3"/>
  <c r="DT77" i="3"/>
  <c r="DU99" i="3"/>
  <c r="DT111" i="3"/>
  <c r="DT129" i="3"/>
  <c r="DT9" i="9"/>
  <c r="DU29" i="9"/>
  <c r="DV17" i="21"/>
  <c r="DV38" i="21"/>
  <c r="DU64" i="21"/>
  <c r="DT11" i="1"/>
  <c r="DU31" i="1"/>
  <c r="DT83" i="1"/>
  <c r="DU106" i="1"/>
  <c r="DT117" i="1"/>
  <c r="DT132" i="1"/>
  <c r="DU162" i="1"/>
  <c r="DT179" i="1"/>
  <c r="DU188" i="1"/>
  <c r="DT195" i="1"/>
  <c r="DT201" i="1"/>
  <c r="DU235" i="1"/>
  <c r="DT263" i="1"/>
  <c r="DT291" i="1"/>
  <c r="DT307" i="1"/>
  <c r="DU330" i="1"/>
  <c r="DT337" i="1"/>
  <c r="DT45" i="3"/>
  <c r="DT67" i="3"/>
  <c r="EJ7" i="4"/>
  <c r="EK27" i="4"/>
  <c r="EK32" i="4"/>
  <c r="EJ37" i="4"/>
  <c r="EJ41" i="4"/>
  <c r="DS1" i="21"/>
  <c r="DV12" i="21"/>
  <c r="DU22" i="21"/>
  <c r="DU33" i="21"/>
  <c r="DR49" i="21"/>
  <c r="DR34" i="21"/>
  <c r="DR70" i="21"/>
  <c r="DR44" i="21"/>
  <c r="DR18" i="21"/>
  <c r="DR39" i="21"/>
  <c r="DR23" i="21"/>
  <c r="DR65" i="21"/>
  <c r="DR13" i="21"/>
  <c r="DR60" i="21"/>
  <c r="DR8" i="21"/>
  <c r="DR75" i="21"/>
  <c r="DV7" i="21"/>
  <c r="DU12" i="21"/>
  <c r="DU48" i="21"/>
  <c r="DU11" i="1"/>
  <c r="DT18" i="1"/>
  <c r="DT27" i="1"/>
  <c r="DT50" i="1"/>
  <c r="DU83" i="1"/>
  <c r="DT89" i="1"/>
  <c r="DU117" i="1"/>
  <c r="DU132" i="1"/>
  <c r="DT143" i="1"/>
  <c r="DU179" i="1"/>
  <c r="DU195" i="1"/>
  <c r="DU201" i="1"/>
  <c r="DU263" i="1"/>
  <c r="DU291" i="1"/>
  <c r="DT298" i="1"/>
  <c r="DU307" i="1"/>
  <c r="DU337" i="1"/>
  <c r="DR1" i="3"/>
  <c r="DU45" i="3"/>
  <c r="DU67" i="3"/>
  <c r="DR1" i="9"/>
  <c r="EK7" i="4"/>
  <c r="EJ12" i="4"/>
  <c r="EJ17" i="4"/>
  <c r="EK37" i="4"/>
  <c r="EK41" i="4"/>
  <c r="DU1" i="21"/>
  <c r="DV22" i="21"/>
  <c r="DV33" i="21"/>
  <c r="DU43" i="21"/>
  <c r="DU59" i="21"/>
  <c r="DU69" i="21"/>
  <c r="DU79" i="21"/>
  <c r="DT4" i="1"/>
  <c r="DU18" i="1"/>
  <c r="DU27" i="1"/>
  <c r="DT33" i="1"/>
  <c r="DU50" i="1"/>
  <c r="DT57" i="1"/>
  <c r="DT76" i="1"/>
  <c r="DU89" i="1"/>
  <c r="DT139" i="1"/>
  <c r="DU143" i="1"/>
  <c r="DT207" i="1"/>
  <c r="DT242" i="1"/>
  <c r="DT1" i="3"/>
  <c r="DT11" i="3"/>
  <c r="DT23" i="3"/>
  <c r="DT107" i="3"/>
  <c r="EK12" i="4"/>
  <c r="EK17" i="4"/>
  <c r="DU27" i="21"/>
  <c r="DV43" i="21"/>
  <c r="DV59" i="21"/>
  <c r="DV69" i="21"/>
  <c r="DV79" i="21"/>
  <c r="DF25" i="7"/>
  <c r="DG59" i="7"/>
  <c r="DG357" i="7"/>
  <c r="DF11" i="7"/>
  <c r="DF212" i="7"/>
  <c r="DF350" i="7"/>
  <c r="DF59" i="2"/>
  <c r="DF159" i="7"/>
  <c r="DG336" i="7"/>
  <c r="DG90" i="7"/>
  <c r="DF254" i="7"/>
  <c r="DF265" i="7"/>
  <c r="DF1" i="7"/>
  <c r="DG124" i="7"/>
  <c r="DG196" i="7"/>
  <c r="DF277" i="7"/>
  <c r="DF131" i="7"/>
  <c r="DG159" i="7"/>
  <c r="DF162" i="7"/>
  <c r="DG170" i="7"/>
  <c r="DF189" i="7"/>
  <c r="DG214" i="7"/>
  <c r="DF279" i="7"/>
  <c r="AY1" i="14"/>
  <c r="K8" i="14"/>
  <c r="T2" i="14" s="1"/>
  <c r="DF17" i="7"/>
  <c r="DF29" i="7"/>
  <c r="DF40" i="7"/>
  <c r="DF220" i="7"/>
  <c r="DG319" i="7"/>
  <c r="DG326" i="7"/>
  <c r="DF342" i="7"/>
  <c r="DG169" i="2"/>
  <c r="DG364" i="2"/>
  <c r="DF371" i="2"/>
  <c r="DG1" i="21"/>
  <c r="DF11" i="1"/>
  <c r="DG61" i="1"/>
  <c r="DG139" i="1"/>
  <c r="DG31" i="1"/>
  <c r="DF179" i="1"/>
  <c r="DF255" i="1"/>
  <c r="DG29" i="2"/>
  <c r="DF63" i="2"/>
  <c r="DG66" i="2"/>
  <c r="DF137" i="2"/>
  <c r="DF177" i="2"/>
  <c r="DF223" i="2"/>
  <c r="DF258" i="2"/>
  <c r="DG301" i="2"/>
  <c r="DF317" i="2"/>
  <c r="DF325" i="2"/>
  <c r="DF406" i="2"/>
  <c r="DG12" i="21"/>
  <c r="DD65" i="21"/>
  <c r="DL65" i="21" s="1"/>
  <c r="DF74" i="1"/>
  <c r="DF195" i="1"/>
  <c r="DG244" i="1"/>
  <c r="DF4" i="7"/>
  <c r="DG25" i="7"/>
  <c r="DG40" i="7"/>
  <c r="DG70" i="7"/>
  <c r="DF135" i="7"/>
  <c r="DF147" i="7"/>
  <c r="DG155" i="7"/>
  <c r="DF196" i="7"/>
  <c r="DF200" i="7"/>
  <c r="DG220" i="7"/>
  <c r="DF224" i="7"/>
  <c r="DF227" i="7"/>
  <c r="DG265" i="7"/>
  <c r="DF344" i="7"/>
  <c r="DG137" i="2"/>
  <c r="DG177" i="2"/>
  <c r="DF214" i="2"/>
  <c r="DG223" i="2"/>
  <c r="DG258" i="2"/>
  <c r="DG281" i="2"/>
  <c r="DF288" i="2"/>
  <c r="DG317" i="2"/>
  <c r="DF364" i="2"/>
  <c r="DF433" i="2"/>
  <c r="DD34" i="21"/>
  <c r="DL34" i="21" s="1"/>
  <c r="DG57" i="1"/>
  <c r="DF63" i="3"/>
  <c r="K14" i="14"/>
  <c r="Z2" i="14" s="1"/>
  <c r="DF201" i="1"/>
  <c r="DG79" i="2"/>
  <c r="DF211" i="2"/>
  <c r="DG338" i="2"/>
  <c r="DF355" i="2"/>
  <c r="DD1" i="9"/>
  <c r="DD49" i="21"/>
  <c r="DL49" i="21" s="1"/>
  <c r="DH64" i="21"/>
  <c r="K18" i="14"/>
  <c r="AD2" i="14" s="1"/>
  <c r="DG257" i="1"/>
  <c r="DF69" i="7"/>
  <c r="DF134" i="7"/>
  <c r="DF21" i="2"/>
  <c r="DF110" i="2"/>
  <c r="DF153" i="2"/>
  <c r="DG184" i="2"/>
  <c r="DG211" i="2"/>
  <c r="DG359" i="2"/>
  <c r="DG436" i="2"/>
  <c r="DF29" i="9"/>
  <c r="DU7" i="4"/>
  <c r="DT32" i="4"/>
  <c r="DG17" i="21"/>
  <c r="DG59" i="21"/>
  <c r="DD70" i="21"/>
  <c r="DL70" i="21" s="1"/>
  <c r="DG251" i="1"/>
  <c r="DF87" i="1"/>
  <c r="DF68" i="2"/>
  <c r="DF184" i="2"/>
  <c r="DF436" i="2"/>
  <c r="DG151" i="1"/>
  <c r="DF242" i="1"/>
  <c r="DF5" i="7"/>
  <c r="DG94" i="7"/>
  <c r="DF141" i="7"/>
  <c r="DF199" i="7"/>
  <c r="DG206" i="7"/>
  <c r="DG289" i="7"/>
  <c r="DG300" i="7"/>
  <c r="DG21" i="2"/>
  <c r="DF42" i="2"/>
  <c r="DF103" i="2"/>
  <c r="DF290" i="2"/>
  <c r="DF332" i="2"/>
  <c r="DF1" i="9"/>
  <c r="DG29" i="9"/>
  <c r="DG7" i="21"/>
  <c r="DG27" i="21"/>
  <c r="DH33" i="21"/>
  <c r="DG53" i="21"/>
  <c r="DH59" i="21"/>
  <c r="DH74" i="21"/>
  <c r="DF130" i="1"/>
  <c r="DG105" i="7"/>
  <c r="DG141" i="7"/>
  <c r="DF214" i="7"/>
  <c r="DG103" i="2"/>
  <c r="DF264" i="2"/>
  <c r="DG290" i="2"/>
  <c r="DG297" i="2"/>
  <c r="DG375" i="2"/>
  <c r="DF391" i="2"/>
  <c r="DH27" i="21"/>
  <c r="CS20" i="1"/>
  <c r="CS57" i="1"/>
  <c r="CR67" i="1"/>
  <c r="CS117" i="1"/>
  <c r="CR130" i="1"/>
  <c r="CS173" i="1"/>
  <c r="CR186" i="1"/>
  <c r="CR235" i="1"/>
  <c r="CR307" i="1"/>
  <c r="CR313" i="1"/>
  <c r="K10" i="14"/>
  <c r="V2" i="14" s="1"/>
  <c r="CR5" i="1"/>
  <c r="CR18" i="1"/>
  <c r="CR33" i="1"/>
  <c r="CS67" i="1"/>
  <c r="CR76" i="1"/>
  <c r="CR89" i="1"/>
  <c r="CR113" i="1"/>
  <c r="CS130" i="1"/>
  <c r="CR145" i="1"/>
  <c r="CR162" i="1"/>
  <c r="CS186" i="1"/>
  <c r="CR201" i="1"/>
  <c r="CS235" i="1"/>
  <c r="CS257" i="1"/>
  <c r="CR300" i="1"/>
  <c r="CS307" i="1"/>
  <c r="CS32" i="7"/>
  <c r="CS189" i="7"/>
  <c r="CR196" i="7"/>
  <c r="CR292" i="7"/>
  <c r="CS300" i="7"/>
  <c r="DE12" i="4"/>
  <c r="CR83" i="1"/>
  <c r="CS179" i="1"/>
  <c r="CR195" i="1"/>
  <c r="CR27" i="1"/>
  <c r="CS50" i="1"/>
  <c r="CS74" i="1"/>
  <c r="CS83" i="1"/>
  <c r="CR87" i="1"/>
  <c r="CS123" i="1"/>
  <c r="CR132" i="1"/>
  <c r="CR143" i="1"/>
  <c r="CR151" i="1"/>
  <c r="CS195" i="1"/>
  <c r="CR199" i="1"/>
  <c r="CR242" i="1"/>
  <c r="CS281" i="1"/>
  <c r="CR70" i="7"/>
  <c r="CS94" i="7"/>
  <c r="CR131" i="7"/>
  <c r="CS159" i="7"/>
  <c r="CS227" i="7"/>
  <c r="CR254" i="7"/>
  <c r="CS350" i="7"/>
  <c r="CS354" i="7"/>
  <c r="CS9" i="9"/>
  <c r="CR1" i="9"/>
  <c r="CR9" i="9"/>
  <c r="CP1" i="9"/>
  <c r="CR29" i="9"/>
  <c r="CR20" i="9"/>
  <c r="DD32" i="4"/>
  <c r="DE27" i="4"/>
  <c r="DE17" i="4"/>
  <c r="DD1" i="4"/>
  <c r="DD27" i="4"/>
  <c r="DD17" i="4"/>
  <c r="DE7" i="4"/>
  <c r="CR179" i="1"/>
  <c r="CS225" i="1"/>
  <c r="CR291" i="1"/>
  <c r="K16" i="14"/>
  <c r="AB2" i="14" s="1"/>
  <c r="CP1" i="1"/>
  <c r="CR50" i="1"/>
  <c r="CR74" i="1"/>
  <c r="CS106" i="1"/>
  <c r="CR123" i="1"/>
  <c r="CS169" i="1"/>
  <c r="CS251" i="1"/>
  <c r="CS255" i="1"/>
  <c r="CR1" i="1"/>
  <c r="CR11" i="1"/>
  <c r="CS27" i="1"/>
  <c r="CR31" i="1"/>
  <c r="CR39" i="1"/>
  <c r="CR61" i="1"/>
  <c r="CS87" i="1"/>
  <c r="CR95" i="1"/>
  <c r="CS132" i="1"/>
  <c r="CS143" i="1"/>
  <c r="CS151" i="1"/>
  <c r="CR188" i="1"/>
  <c r="CS199" i="1"/>
  <c r="CR207" i="1"/>
  <c r="CS263" i="1"/>
  <c r="CR285" i="1"/>
  <c r="CS11" i="7"/>
  <c r="CR66" i="7"/>
  <c r="CS70" i="7"/>
  <c r="CR90" i="7"/>
  <c r="CS155" i="7"/>
  <c r="CS254" i="7"/>
  <c r="CR326" i="7"/>
  <c r="CS337" i="1"/>
  <c r="CS319" i="1"/>
  <c r="CS298" i="1"/>
  <c r="CR263" i="1"/>
  <c r="CS244" i="1"/>
  <c r="CS229" i="1"/>
  <c r="CS218" i="1"/>
  <c r="CR337" i="1"/>
  <c r="CR319" i="1"/>
  <c r="CR298" i="1"/>
  <c r="CS274" i="1"/>
  <c r="CR244" i="1"/>
  <c r="CR229" i="1"/>
  <c r="CR218" i="1"/>
  <c r="CS313" i="1"/>
  <c r="CS285" i="1"/>
  <c r="CR274" i="1"/>
  <c r="CR330" i="1"/>
  <c r="CR311" i="1"/>
  <c r="CR281" i="1"/>
  <c r="CR257" i="1"/>
  <c r="CS242" i="1"/>
  <c r="CR106" i="1"/>
  <c r="CS139" i="1"/>
  <c r="CR169" i="1"/>
  <c r="CR251" i="1"/>
  <c r="CR255" i="1"/>
  <c r="CS291" i="1"/>
  <c r="CR4" i="1"/>
  <c r="CS11" i="1"/>
  <c r="CR20" i="1"/>
  <c r="CS31" i="1"/>
  <c r="CS39" i="1"/>
  <c r="CR57" i="1"/>
  <c r="CS61" i="1"/>
  <c r="CS95" i="1"/>
  <c r="CR117" i="1"/>
  <c r="CR173" i="1"/>
  <c r="CS188" i="1"/>
  <c r="CS207" i="1"/>
  <c r="CR391" i="7"/>
  <c r="CS391" i="7"/>
  <c r="CR365" i="7"/>
  <c r="CS285" i="7"/>
  <c r="CR271" i="7"/>
  <c r="CR264" i="7"/>
  <c r="CR224" i="7"/>
  <c r="CR214" i="7"/>
  <c r="CR200" i="7"/>
  <c r="CR170" i="7"/>
  <c r="CS162" i="7"/>
  <c r="CR141" i="7"/>
  <c r="CR134" i="7"/>
  <c r="CS105" i="7"/>
  <c r="CR82" i="7"/>
  <c r="CS29" i="7"/>
  <c r="CS17" i="7"/>
  <c r="CR11" i="7"/>
  <c r="CR1" i="7"/>
  <c r="CS344" i="7"/>
  <c r="CS330" i="7"/>
  <c r="CS319" i="7"/>
  <c r="CR285" i="7"/>
  <c r="CS220" i="7"/>
  <c r="CS206" i="7"/>
  <c r="CR162" i="7"/>
  <c r="CS124" i="7"/>
  <c r="CR105" i="7"/>
  <c r="CS84" i="7"/>
  <c r="CR69" i="7"/>
  <c r="CS59" i="7"/>
  <c r="CR29" i="7"/>
  <c r="CR17" i="7"/>
  <c r="CS357" i="7"/>
  <c r="CR344" i="7"/>
  <c r="CS336" i="7"/>
  <c r="CR330" i="7"/>
  <c r="CR319" i="7"/>
  <c r="CS277" i="7"/>
  <c r="CR220" i="7"/>
  <c r="CR206" i="7"/>
  <c r="CS196" i="7"/>
  <c r="CS149" i="7"/>
  <c r="CS147" i="7"/>
  <c r="CR124" i="7"/>
  <c r="CS97" i="7"/>
  <c r="CR84" i="7"/>
  <c r="CR59" i="7"/>
  <c r="CS25" i="7"/>
  <c r="CR4" i="7"/>
  <c r="CP1" i="7"/>
  <c r="CS384" i="7"/>
  <c r="CR342" i="7"/>
  <c r="CR329" i="7"/>
  <c r="CS289" i="7"/>
  <c r="CS279" i="7"/>
  <c r="CR261" i="7"/>
  <c r="CR235" i="7"/>
  <c r="CR227" i="7"/>
  <c r="CR189" i="7"/>
  <c r="CR159" i="7"/>
  <c r="CR155" i="7"/>
  <c r="CS131" i="7"/>
  <c r="CR94" i="7"/>
  <c r="CR76" i="7"/>
  <c r="CR40" i="7"/>
  <c r="CR32" i="7"/>
  <c r="CS5" i="7"/>
  <c r="CR19" i="7"/>
  <c r="CR25" i="7"/>
  <c r="CS66" i="7"/>
  <c r="CS90" i="7"/>
  <c r="CR97" i="7"/>
  <c r="CR265" i="7"/>
  <c r="CR289" i="7"/>
  <c r="CS326" i="7"/>
  <c r="DD7" i="4"/>
  <c r="CR5" i="2"/>
  <c r="CS29" i="2"/>
  <c r="CR36" i="2"/>
  <c r="CR42" i="2"/>
  <c r="CS66" i="2"/>
  <c r="CR133" i="2"/>
  <c r="CR169" i="2"/>
  <c r="CS184" i="2"/>
  <c r="CR258" i="2"/>
  <c r="CS264" i="2"/>
  <c r="CS297" i="2"/>
  <c r="CS429" i="2"/>
  <c r="CS433" i="2"/>
  <c r="CS438" i="2"/>
  <c r="CR1" i="3"/>
  <c r="CS63" i="3"/>
  <c r="CS85" i="3"/>
  <c r="CR111" i="3"/>
  <c r="CP18" i="21"/>
  <c r="CX18" i="21" s="1"/>
  <c r="CP23" i="21"/>
  <c r="CX23" i="21" s="1"/>
  <c r="CS27" i="21"/>
  <c r="CS43" i="21"/>
  <c r="CP49" i="21"/>
  <c r="CX49" i="21" s="1"/>
  <c r="CR59" i="2"/>
  <c r="CR68" i="2"/>
  <c r="CS110" i="2"/>
  <c r="CS116" i="2"/>
  <c r="CS149" i="2"/>
  <c r="CR153" i="2"/>
  <c r="CS207" i="2"/>
  <c r="CR211" i="2"/>
  <c r="CS214" i="2"/>
  <c r="CS243" i="2"/>
  <c r="CS281" i="2"/>
  <c r="CR285" i="2"/>
  <c r="CR290" i="2"/>
  <c r="CS325" i="2"/>
  <c r="CS332" i="2"/>
  <c r="CR371" i="2"/>
  <c r="CS375" i="2"/>
  <c r="CR406" i="2"/>
  <c r="CR19" i="3"/>
  <c r="CS99" i="3"/>
  <c r="CT48" i="21"/>
  <c r="CT59" i="21"/>
  <c r="CT64" i="21"/>
  <c r="CS74" i="21"/>
  <c r="CS79" i="21"/>
  <c r="CS59" i="2"/>
  <c r="CS68" i="2"/>
  <c r="CR140" i="2"/>
  <c r="CS153" i="2"/>
  <c r="CR190" i="2"/>
  <c r="CS211" i="2"/>
  <c r="CS285" i="2"/>
  <c r="CS290" i="2"/>
  <c r="CR362" i="2"/>
  <c r="CS371" i="2"/>
  <c r="CR391" i="2"/>
  <c r="CS406" i="2"/>
  <c r="CR445" i="2"/>
  <c r="CR11" i="3"/>
  <c r="CS19" i="3"/>
  <c r="CR55" i="3"/>
  <c r="CR67" i="3"/>
  <c r="CR77" i="3"/>
  <c r="CR107" i="3"/>
  <c r="CR133" i="3"/>
  <c r="CS7" i="21"/>
  <c r="CP8" i="21"/>
  <c r="CX8" i="21" s="1"/>
  <c r="CS12" i="21"/>
  <c r="CS69" i="21"/>
  <c r="CT74" i="21"/>
  <c r="CT79" i="21"/>
  <c r="CR63" i="2"/>
  <c r="CR79" i="2"/>
  <c r="CR95" i="2"/>
  <c r="CS140" i="2"/>
  <c r="CS190" i="2"/>
  <c r="CR288" i="2"/>
  <c r="CS362" i="2"/>
  <c r="CS391" i="2"/>
  <c r="CR399" i="2"/>
  <c r="CR45" i="3"/>
  <c r="CS55" i="3"/>
  <c r="CS67" i="3"/>
  <c r="CS77" i="3"/>
  <c r="CS107" i="3"/>
  <c r="CS133" i="3"/>
  <c r="CT7" i="21"/>
  <c r="CT12" i="21"/>
  <c r="CP39" i="21"/>
  <c r="CX39" i="21" s="1"/>
  <c r="CT69" i="21"/>
  <c r="DF4" i="1"/>
  <c r="DF18" i="1"/>
  <c r="DF20" i="1"/>
  <c r="DF27" i="1"/>
  <c r="DG33" i="1"/>
  <c r="DF95" i="1"/>
  <c r="DG106" i="1"/>
  <c r="DG113" i="1"/>
  <c r="DG117" i="1"/>
  <c r="DG143" i="1"/>
  <c r="DF162" i="1"/>
  <c r="DF337" i="1"/>
  <c r="DF33" i="3"/>
  <c r="DG45" i="3"/>
  <c r="DU17" i="4"/>
  <c r="DT7" i="4"/>
  <c r="DT1" i="4"/>
  <c r="DT17" i="4"/>
  <c r="DT41" i="4"/>
  <c r="DT12" i="4"/>
  <c r="DU37" i="4"/>
  <c r="DU27" i="4"/>
  <c r="DG18" i="1"/>
  <c r="DG20" i="1"/>
  <c r="DG27" i="1"/>
  <c r="DF83" i="1"/>
  <c r="DF89" i="1"/>
  <c r="DG95" i="1"/>
  <c r="DG162" i="1"/>
  <c r="DF285" i="1"/>
  <c r="DF291" i="1"/>
  <c r="DG330" i="1"/>
  <c r="DF41" i="3"/>
  <c r="DR1" i="4"/>
  <c r="DF300" i="1"/>
  <c r="DG319" i="1"/>
  <c r="DF330" i="1"/>
  <c r="DG313" i="1"/>
  <c r="DG298" i="1"/>
  <c r="DF313" i="1"/>
  <c r="DF298" i="1"/>
  <c r="DF76" i="1"/>
  <c r="DG83" i="1"/>
  <c r="DG89" i="1"/>
  <c r="DF132" i="1"/>
  <c r="DF186" i="1"/>
  <c r="DF188" i="1"/>
  <c r="DF207" i="1"/>
  <c r="DF263" i="1"/>
  <c r="DF274" i="1"/>
  <c r="DF281" i="1"/>
  <c r="DG285" i="1"/>
  <c r="DG291" i="1"/>
  <c r="DG55" i="3"/>
  <c r="DF1" i="3"/>
  <c r="DG107" i="3"/>
  <c r="DG85" i="3"/>
  <c r="DF55" i="3"/>
  <c r="DG133" i="3"/>
  <c r="DF111" i="3"/>
  <c r="DF89" i="3"/>
  <c r="DF67" i="3"/>
  <c r="DF45" i="3"/>
  <c r="DF11" i="3"/>
  <c r="DF133" i="3"/>
  <c r="DG121" i="3"/>
  <c r="DG99" i="3"/>
  <c r="DG77" i="3"/>
  <c r="DG33" i="3"/>
  <c r="DG23" i="3"/>
  <c r="DF23" i="3"/>
  <c r="DG41" i="3"/>
  <c r="DF85" i="3"/>
  <c r="DF99" i="3"/>
  <c r="DD1" i="1"/>
  <c r="DF31" i="1"/>
  <c r="DF57" i="1"/>
  <c r="DF61" i="1"/>
  <c r="DG76" i="1"/>
  <c r="DG132" i="1"/>
  <c r="DF139" i="1"/>
  <c r="DF151" i="1"/>
  <c r="DG186" i="1"/>
  <c r="DG188" i="1"/>
  <c r="DG207" i="1"/>
  <c r="DF244" i="1"/>
  <c r="DF251" i="1"/>
  <c r="DF257" i="1"/>
  <c r="DG263" i="1"/>
  <c r="DG274" i="1"/>
  <c r="DG281" i="1"/>
  <c r="DG300" i="1"/>
  <c r="DD1" i="3"/>
  <c r="DG67" i="3"/>
  <c r="DU32" i="4"/>
  <c r="DF5" i="1"/>
  <c r="DG11" i="1"/>
  <c r="DG87" i="1"/>
  <c r="DG130" i="1"/>
  <c r="DF145" i="1"/>
  <c r="DG179" i="1"/>
  <c r="DG201" i="1"/>
  <c r="DF319" i="1"/>
  <c r="DG5" i="1"/>
  <c r="DF39" i="1"/>
  <c r="DF50" i="1"/>
  <c r="DF67" i="1"/>
  <c r="DF123" i="1"/>
  <c r="DG145" i="1"/>
  <c r="DF169" i="1"/>
  <c r="DF173" i="1"/>
  <c r="DF199" i="1"/>
  <c r="DF218" i="1"/>
  <c r="DF225" i="1"/>
  <c r="DF229" i="1"/>
  <c r="DG235" i="1"/>
  <c r="DF307" i="1"/>
  <c r="DF311" i="1"/>
  <c r="DF19" i="3"/>
  <c r="DF77" i="3"/>
  <c r="DG89" i="3"/>
  <c r="DF129" i="3"/>
  <c r="DT37" i="4"/>
  <c r="DF1" i="1"/>
  <c r="DG74" i="1"/>
  <c r="DG195" i="1"/>
  <c r="DF235" i="1"/>
  <c r="DG242" i="1"/>
  <c r="DG255" i="1"/>
  <c r="DG11" i="3"/>
  <c r="DG63" i="3"/>
  <c r="DF107" i="3"/>
  <c r="DF121" i="3"/>
  <c r="DF33" i="1"/>
  <c r="DG39" i="1"/>
  <c r="DG50" i="1"/>
  <c r="DG67" i="1"/>
  <c r="DF106" i="1"/>
  <c r="DF113" i="1"/>
  <c r="DF117" i="1"/>
  <c r="DG123" i="1"/>
  <c r="DF143" i="1"/>
  <c r="DG169" i="1"/>
  <c r="DG173" i="1"/>
  <c r="DG199" i="1"/>
  <c r="DG218" i="1"/>
  <c r="DG225" i="1"/>
  <c r="DG229" i="1"/>
  <c r="DG307" i="1"/>
  <c r="DG311" i="1"/>
  <c r="DG19" i="3"/>
  <c r="DG129" i="3"/>
  <c r="DT27" i="4"/>
  <c r="DU41" i="4"/>
  <c r="DG391" i="7"/>
  <c r="DF391" i="7"/>
  <c r="DG5" i="7"/>
  <c r="DG11" i="7"/>
  <c r="DG17" i="7"/>
  <c r="DF32" i="7"/>
  <c r="DF76" i="7"/>
  <c r="DF82" i="7"/>
  <c r="DF84" i="7"/>
  <c r="DG131" i="7"/>
  <c r="DG147" i="7"/>
  <c r="DF149" i="7"/>
  <c r="DG162" i="7"/>
  <c r="DG200" i="7"/>
  <c r="DG227" i="7"/>
  <c r="DF235" i="7"/>
  <c r="DF271" i="7"/>
  <c r="DG277" i="7"/>
  <c r="DF330" i="7"/>
  <c r="DG342" i="7"/>
  <c r="DF384" i="7"/>
  <c r="DG5" i="2"/>
  <c r="DG42" i="2"/>
  <c r="DG63" i="2"/>
  <c r="DG68" i="2"/>
  <c r="DG95" i="2"/>
  <c r="DG110" i="2"/>
  <c r="DF116" i="2"/>
  <c r="DF133" i="2"/>
  <c r="DG140" i="2"/>
  <c r="DF149" i="2"/>
  <c r="DF207" i="2"/>
  <c r="DF216" i="2"/>
  <c r="DF243" i="2"/>
  <c r="DF251" i="2"/>
  <c r="DF285" i="2"/>
  <c r="DG332" i="2"/>
  <c r="DG355" i="2"/>
  <c r="DG371" i="2"/>
  <c r="DG406" i="2"/>
  <c r="DG433" i="2"/>
  <c r="DF438" i="2"/>
  <c r="DF445" i="2"/>
  <c r="DD3" i="21"/>
  <c r="DL3" i="21" s="1"/>
  <c r="DH12" i="21"/>
  <c r="DH17" i="21"/>
  <c r="DD23" i="21"/>
  <c r="DL23" i="21" s="1"/>
  <c r="DG38" i="21"/>
  <c r="DH53" i="21"/>
  <c r="DD1" i="7"/>
  <c r="DG32" i="7"/>
  <c r="DF70" i="7"/>
  <c r="DG76" i="7"/>
  <c r="DG82" i="7"/>
  <c r="DG84" i="7"/>
  <c r="DF90" i="7"/>
  <c r="DF94" i="7"/>
  <c r="DF105" i="7"/>
  <c r="DF124" i="7"/>
  <c r="DG149" i="7"/>
  <c r="DF155" i="7"/>
  <c r="DF170" i="7"/>
  <c r="DG235" i="7"/>
  <c r="DG271" i="7"/>
  <c r="DF289" i="7"/>
  <c r="DF326" i="7"/>
  <c r="DF329" i="7"/>
  <c r="DG330" i="7"/>
  <c r="DF336" i="7"/>
  <c r="DF357" i="7"/>
  <c r="DG384" i="7"/>
  <c r="DD1" i="2"/>
  <c r="DF29" i="2"/>
  <c r="DF66" i="2"/>
  <c r="DG116" i="2"/>
  <c r="DG133" i="2"/>
  <c r="DG149" i="2"/>
  <c r="DF169" i="2"/>
  <c r="DF190" i="2"/>
  <c r="DG207" i="2"/>
  <c r="DG216" i="2"/>
  <c r="DG243" i="2"/>
  <c r="DG251" i="2"/>
  <c r="DG285" i="2"/>
  <c r="DF359" i="2"/>
  <c r="DF375" i="2"/>
  <c r="DG438" i="2"/>
  <c r="DG445" i="2"/>
  <c r="DE1" i="21"/>
  <c r="DG22" i="21"/>
  <c r="DH38" i="21"/>
  <c r="DG43" i="21"/>
  <c r="DD60" i="21"/>
  <c r="DL60" i="21" s="1"/>
  <c r="DG79" i="21"/>
  <c r="DF19" i="7"/>
  <c r="DG29" i="7"/>
  <c r="DF66" i="7"/>
  <c r="DF97" i="7"/>
  <c r="DG135" i="7"/>
  <c r="DG189" i="7"/>
  <c r="DG212" i="7"/>
  <c r="DG224" i="7"/>
  <c r="DG254" i="7"/>
  <c r="DF261" i="7"/>
  <c r="DF264" i="7"/>
  <c r="DG279" i="7"/>
  <c r="DF285" i="7"/>
  <c r="DF292" i="7"/>
  <c r="DG344" i="7"/>
  <c r="DG350" i="7"/>
  <c r="DF354" i="7"/>
  <c r="DF365" i="7"/>
  <c r="DF36" i="2"/>
  <c r="DG59" i="2"/>
  <c r="DF75" i="2"/>
  <c r="DF142" i="2"/>
  <c r="DG153" i="2"/>
  <c r="DF227" i="2"/>
  <c r="DG288" i="2"/>
  <c r="DG325" i="2"/>
  <c r="DF362" i="2"/>
  <c r="DG391" i="2"/>
  <c r="DF412" i="2"/>
  <c r="DF429" i="2"/>
  <c r="DF9" i="9"/>
  <c r="DH7" i="21"/>
  <c r="DD8" i="21"/>
  <c r="DL8" i="21" s="1"/>
  <c r="DD13" i="21"/>
  <c r="DL13" i="21" s="1"/>
  <c r="DG48" i="21"/>
  <c r="DG69" i="21"/>
  <c r="DD75" i="21"/>
  <c r="DL75" i="21" s="1"/>
  <c r="DG19" i="7"/>
  <c r="DF59" i="7"/>
  <c r="DG66" i="7"/>
  <c r="DG97" i="7"/>
  <c r="DF206" i="7"/>
  <c r="DG261" i="7"/>
  <c r="DG285" i="7"/>
  <c r="DG292" i="7"/>
  <c r="DF300" i="7"/>
  <c r="DG354" i="7"/>
  <c r="DG365" i="7"/>
  <c r="DG36" i="2"/>
  <c r="DG75" i="2"/>
  <c r="DF79" i="2"/>
  <c r="DG142" i="2"/>
  <c r="DG227" i="2"/>
  <c r="DF281" i="2"/>
  <c r="DF297" i="2"/>
  <c r="DF338" i="2"/>
  <c r="DG362" i="2"/>
  <c r="DF399" i="2"/>
  <c r="DG412" i="2"/>
  <c r="DG429" i="2"/>
  <c r="DG9" i="9"/>
  <c r="DD18" i="21"/>
  <c r="DL18" i="21" s="1"/>
  <c r="DG33" i="21"/>
  <c r="DD39" i="21"/>
  <c r="DL39" i="21" s="1"/>
  <c r="DH48" i="21"/>
  <c r="DH69" i="21"/>
  <c r="DG74" i="21"/>
  <c r="DN27" i="1"/>
  <c r="DM39" i="1"/>
  <c r="DN74" i="1"/>
  <c r="DN83" i="1"/>
  <c r="DM117" i="1"/>
  <c r="DM123" i="1"/>
  <c r="DN130" i="1"/>
  <c r="DM173" i="1"/>
  <c r="DN179" i="1"/>
  <c r="DM229" i="1"/>
  <c r="DM235" i="1"/>
  <c r="DM242" i="1"/>
  <c r="DM244" i="1"/>
  <c r="DM281" i="1"/>
  <c r="DN337" i="1"/>
  <c r="DN32" i="7"/>
  <c r="DN159" i="7"/>
  <c r="DN206" i="7"/>
  <c r="DN277" i="7"/>
  <c r="DM285" i="7"/>
  <c r="DM326" i="7"/>
  <c r="DM354" i="7"/>
  <c r="EB12" i="4"/>
  <c r="DN18" i="1"/>
  <c r="DM20" i="1"/>
  <c r="DM31" i="1"/>
  <c r="DM87" i="1"/>
  <c r="DN89" i="1"/>
  <c r="DN95" i="1"/>
  <c r="DN106" i="1"/>
  <c r="DM162" i="1"/>
  <c r="DN195" i="1"/>
  <c r="DN218" i="1"/>
  <c r="DM251" i="1"/>
  <c r="DM4" i="7"/>
  <c r="DN11" i="7"/>
  <c r="DM17" i="7"/>
  <c r="DM29" i="7"/>
  <c r="DM90" i="7"/>
  <c r="DM141" i="7"/>
  <c r="DN189" i="7"/>
  <c r="DM196" i="7"/>
  <c r="DN227" i="7"/>
  <c r="DM264" i="7"/>
  <c r="DM265" i="7"/>
  <c r="DM300" i="7"/>
  <c r="DN319" i="1"/>
  <c r="DN330" i="1"/>
  <c r="DM319" i="1"/>
  <c r="DM330" i="1"/>
  <c r="DM337" i="1"/>
  <c r="DM311" i="1"/>
  <c r="DN298" i="1"/>
  <c r="DN20" i="1"/>
  <c r="DN31" i="1"/>
  <c r="DN87" i="1"/>
  <c r="DM145" i="1"/>
  <c r="DM151" i="1"/>
  <c r="DN162" i="1"/>
  <c r="DM201" i="1"/>
  <c r="DM207" i="1"/>
  <c r="DN251" i="1"/>
  <c r="DM307" i="1"/>
  <c r="DN313" i="1"/>
  <c r="DN90" i="7"/>
  <c r="DM135" i="7"/>
  <c r="DM155" i="7"/>
  <c r="EC7" i="4"/>
  <c r="EC37" i="4"/>
  <c r="EB7" i="4"/>
  <c r="EB37" i="4"/>
  <c r="EB1" i="4"/>
  <c r="EC41" i="4"/>
  <c r="EB41" i="4"/>
  <c r="DK1" i="1"/>
  <c r="DM5" i="1"/>
  <c r="DM11" i="1"/>
  <c r="DM113" i="1"/>
  <c r="DM143" i="1"/>
  <c r="DN145" i="1"/>
  <c r="DN151" i="1"/>
  <c r="DM169" i="1"/>
  <c r="DM199" i="1"/>
  <c r="DN201" i="1"/>
  <c r="DN207" i="1"/>
  <c r="DM225" i="1"/>
  <c r="DM257" i="1"/>
  <c r="DM263" i="1"/>
  <c r="DM300" i="1"/>
  <c r="DN307" i="1"/>
  <c r="DM391" i="7"/>
  <c r="DN391" i="7"/>
  <c r="DN342" i="7"/>
  <c r="DN336" i="7"/>
  <c r="DN319" i="7"/>
  <c r="DN279" i="7"/>
  <c r="DM277" i="7"/>
  <c r="DN261" i="7"/>
  <c r="DN214" i="7"/>
  <c r="DM212" i="7"/>
  <c r="DM206" i="7"/>
  <c r="DN200" i="7"/>
  <c r="DM199" i="7"/>
  <c r="DM105" i="7"/>
  <c r="DM84" i="7"/>
  <c r="DN40" i="7"/>
  <c r="DM5" i="7"/>
  <c r="DN365" i="7"/>
  <c r="DN344" i="7"/>
  <c r="DM342" i="7"/>
  <c r="DM336" i="7"/>
  <c r="DM319" i="7"/>
  <c r="DN292" i="7"/>
  <c r="DM279" i="7"/>
  <c r="DM261" i="7"/>
  <c r="DN235" i="7"/>
  <c r="DN224" i="7"/>
  <c r="DM214" i="7"/>
  <c r="DM200" i="7"/>
  <c r="DN170" i="7"/>
  <c r="DN94" i="7"/>
  <c r="DN82" i="7"/>
  <c r="DN66" i="7"/>
  <c r="DM40" i="7"/>
  <c r="DM365" i="7"/>
  <c r="DM344" i="7"/>
  <c r="DN330" i="7"/>
  <c r="DM292" i="7"/>
  <c r="DM235" i="7"/>
  <c r="DM224" i="7"/>
  <c r="DN196" i="7"/>
  <c r="DM170" i="7"/>
  <c r="DN149" i="7"/>
  <c r="DN141" i="7"/>
  <c r="DN135" i="7"/>
  <c r="DM134" i="7"/>
  <c r="DM94" i="7"/>
  <c r="DM82" i="7"/>
  <c r="DN76" i="7"/>
  <c r="DN70" i="7"/>
  <c r="DM66" i="7"/>
  <c r="DN59" i="7"/>
  <c r="DN29" i="7"/>
  <c r="DM384" i="7"/>
  <c r="DN350" i="7"/>
  <c r="DN326" i="7"/>
  <c r="DN265" i="7"/>
  <c r="DM227" i="7"/>
  <c r="DM220" i="7"/>
  <c r="DM189" i="7"/>
  <c r="DN162" i="7"/>
  <c r="DM131" i="7"/>
  <c r="DN124" i="7"/>
  <c r="DM32" i="7"/>
  <c r="DN25" i="7"/>
  <c r="DN19" i="7"/>
  <c r="DN17" i="7"/>
  <c r="DK1" i="7"/>
  <c r="DN105" i="7"/>
  <c r="DN131" i="7"/>
  <c r="DN155" i="7"/>
  <c r="DM162" i="7"/>
  <c r="DM289" i="7"/>
  <c r="DM357" i="7"/>
  <c r="DN384" i="7"/>
  <c r="DZ1" i="4"/>
  <c r="EB17" i="4"/>
  <c r="EB32" i="4"/>
  <c r="DM42" i="2"/>
  <c r="DM59" i="2"/>
  <c r="DM66" i="2"/>
  <c r="DN68" i="2"/>
  <c r="DM79" i="2"/>
  <c r="DN103" i="2"/>
  <c r="DN116" i="2"/>
  <c r="DM169" i="2"/>
  <c r="DN184" i="2"/>
  <c r="DM214" i="2"/>
  <c r="DN216" i="2"/>
  <c r="DM227" i="2"/>
  <c r="DN317" i="2"/>
  <c r="DN355" i="2"/>
  <c r="DN362" i="2"/>
  <c r="DM406" i="2"/>
  <c r="DN412" i="2"/>
  <c r="DM429" i="2"/>
  <c r="DM436" i="2"/>
  <c r="DN438" i="2"/>
  <c r="DM445" i="2"/>
  <c r="DN11" i="3"/>
  <c r="DM45" i="3"/>
  <c r="DM55" i="3"/>
  <c r="DN133" i="3"/>
  <c r="DN7" i="21"/>
  <c r="DN22" i="21"/>
  <c r="DN33" i="21"/>
  <c r="DN69" i="21"/>
  <c r="DN5" i="2"/>
  <c r="DN95" i="2"/>
  <c r="DN140" i="2"/>
  <c r="DN153" i="2"/>
  <c r="DM177" i="2"/>
  <c r="DM223" i="2"/>
  <c r="DM258" i="2"/>
  <c r="DN281" i="2"/>
  <c r="DN288" i="2"/>
  <c r="DN290" i="2"/>
  <c r="DN359" i="2"/>
  <c r="DN371" i="2"/>
  <c r="DM399" i="2"/>
  <c r="DM433" i="2"/>
  <c r="DM19" i="3"/>
  <c r="DM33" i="3"/>
  <c r="DM89" i="3"/>
  <c r="DM107" i="3"/>
  <c r="DN111" i="3"/>
  <c r="DM121" i="3"/>
  <c r="DO27" i="21"/>
  <c r="DN38" i="21"/>
  <c r="DO48" i="21"/>
  <c r="DO59" i="21"/>
  <c r="DM36" i="2"/>
  <c r="DM63" i="2"/>
  <c r="DM137" i="2"/>
  <c r="DN177" i="2"/>
  <c r="DN223" i="2"/>
  <c r="DM243" i="2"/>
  <c r="DN258" i="2"/>
  <c r="DM264" i="2"/>
  <c r="DM301" i="2"/>
  <c r="DN399" i="2"/>
  <c r="DN433" i="2"/>
  <c r="DN19" i="3"/>
  <c r="DN33" i="3"/>
  <c r="DM85" i="3"/>
  <c r="DN89" i="3"/>
  <c r="DN107" i="3"/>
  <c r="DN121" i="3"/>
  <c r="DK1" i="9"/>
  <c r="DM20" i="9"/>
  <c r="DK8" i="21"/>
  <c r="DS8" i="21" s="1"/>
  <c r="DK49" i="21"/>
  <c r="DS49" i="21" s="1"/>
  <c r="DK65" i="21"/>
  <c r="DS65" i="21" s="1"/>
  <c r="DK39" i="21"/>
  <c r="DS39" i="21" s="1"/>
  <c r="DK13" i="21"/>
  <c r="DS13" i="21" s="1"/>
  <c r="DK34" i="21"/>
  <c r="DS34" i="21" s="1"/>
  <c r="DK60" i="21"/>
  <c r="DS60" i="21" s="1"/>
  <c r="DK75" i="21"/>
  <c r="DS75" i="21" s="1"/>
  <c r="DK70" i="21"/>
  <c r="DS70" i="21" s="1"/>
  <c r="DK44" i="21"/>
  <c r="DS44" i="21" s="1"/>
  <c r="DK18" i="21"/>
  <c r="DS18" i="21" s="1"/>
  <c r="DK23" i="21"/>
  <c r="DS23" i="21" s="1"/>
  <c r="DN12" i="21"/>
  <c r="DO38" i="21"/>
  <c r="DN64" i="21"/>
  <c r="DN36" i="2"/>
  <c r="DN63" i="2"/>
  <c r="DN137" i="2"/>
  <c r="DM207" i="2"/>
  <c r="DN243" i="2"/>
  <c r="DN264" i="2"/>
  <c r="DM285" i="2"/>
  <c r="DN301" i="2"/>
  <c r="DM338" i="2"/>
  <c r="DM67" i="3"/>
  <c r="DN85" i="3"/>
  <c r="DM99" i="3"/>
  <c r="DM1" i="9"/>
  <c r="DL1" i="21"/>
  <c r="DO12" i="21"/>
  <c r="DN53" i="21"/>
  <c r="DO64" i="21"/>
  <c r="E83" i="21"/>
  <c r="E82" i="21"/>
  <c r="C81" i="21"/>
  <c r="C84" i="21" s="1"/>
  <c r="E28" i="21"/>
  <c r="D43" i="5"/>
  <c r="D44" i="5"/>
  <c r="E81" i="21"/>
  <c r="C42" i="5"/>
  <c r="C42" i="25" s="1"/>
  <c r="D84" i="21"/>
  <c r="B42" i="4"/>
  <c r="B39" i="5" s="1"/>
  <c r="B39" i="25" s="1"/>
  <c r="G23" i="17"/>
  <c r="G27" i="17" s="1"/>
  <c r="L27" i="17" s="1"/>
  <c r="O27" i="17" s="1"/>
  <c r="R27" i="17" s="1"/>
  <c r="U27" i="17" s="1"/>
  <c r="X27" i="17" s="1"/>
  <c r="AA27" i="17" s="1"/>
  <c r="AD27" i="17" s="1"/>
  <c r="AG27" i="17" s="1"/>
  <c r="AJ27" i="17" s="1"/>
  <c r="AM27" i="17" s="1"/>
  <c r="AP27" i="17" s="1"/>
  <c r="AS27" i="17" s="1"/>
  <c r="AV27" i="17" s="1"/>
  <c r="AY27" i="17" s="1"/>
  <c r="BB27" i="17" s="1"/>
  <c r="BE27" i="17" s="1"/>
  <c r="BH27" i="17" s="1"/>
  <c r="G23" i="6"/>
  <c r="G27" i="6" s="1"/>
  <c r="B38" i="5" s="1"/>
  <c r="B38" i="25" s="1"/>
  <c r="B30" i="9"/>
  <c r="D9" i="9"/>
  <c r="C35" i="5"/>
  <c r="E19" i="3"/>
  <c r="C136" i="3"/>
  <c r="B21" i="5" s="1"/>
  <c r="B21" i="25" s="1"/>
  <c r="E11" i="3"/>
  <c r="C70" i="2"/>
  <c r="C34" i="2"/>
  <c r="E313" i="1"/>
  <c r="E311" i="1"/>
  <c r="C332" i="1"/>
  <c r="E61" i="1"/>
  <c r="E27" i="1"/>
  <c r="E31" i="1"/>
  <c r="C52" i="1"/>
  <c r="D52" i="1"/>
  <c r="E50" i="1"/>
  <c r="E39" i="1"/>
  <c r="E33" i="1"/>
  <c r="C25" i="1"/>
  <c r="D25" i="1"/>
  <c r="E5" i="1"/>
  <c r="R24" i="14"/>
  <c r="AN39" i="1"/>
  <c r="AO225" i="1"/>
  <c r="AO143" i="1"/>
  <c r="AN169" i="1"/>
  <c r="AO188" i="1"/>
  <c r="AN5" i="1"/>
  <c r="AO33" i="1"/>
  <c r="AN95" i="1"/>
  <c r="AO132" i="1"/>
  <c r="AO169" i="1"/>
  <c r="AN5" i="7"/>
  <c r="AN1" i="1"/>
  <c r="AO5" i="1"/>
  <c r="AN18" i="1"/>
  <c r="AN76" i="1"/>
  <c r="AN89" i="1"/>
  <c r="AO95" i="1"/>
  <c r="AN117" i="1"/>
  <c r="AN151" i="1"/>
  <c r="AN199" i="1"/>
  <c r="AN255" i="1"/>
  <c r="AL1" i="7"/>
  <c r="AN4" i="7"/>
  <c r="AO5" i="7"/>
  <c r="AO97" i="7"/>
  <c r="AN292" i="7"/>
  <c r="AN357" i="7"/>
  <c r="AO337" i="1"/>
  <c r="AO313" i="1"/>
  <c r="AN337" i="1"/>
  <c r="AO319" i="1"/>
  <c r="AN313" i="1"/>
  <c r="AN319" i="1"/>
  <c r="AO311" i="1"/>
  <c r="AO298" i="1"/>
  <c r="AN235" i="1"/>
  <c r="AO207" i="1"/>
  <c r="AN201" i="1"/>
  <c r="AN188" i="1"/>
  <c r="AN162" i="1"/>
  <c r="AN143" i="1"/>
  <c r="AO139" i="1"/>
  <c r="AN130" i="1"/>
  <c r="AO330" i="1"/>
  <c r="AN311" i="1"/>
  <c r="AN298" i="1"/>
  <c r="AO285" i="1"/>
  <c r="AO281" i="1"/>
  <c r="AN207" i="1"/>
  <c r="AN139" i="1"/>
  <c r="AO123" i="1"/>
  <c r="AN330" i="1"/>
  <c r="AO291" i="1"/>
  <c r="AN285" i="1"/>
  <c r="AN281" i="1"/>
  <c r="AO257" i="1"/>
  <c r="AO244" i="1"/>
  <c r="AO218" i="1"/>
  <c r="AO199" i="1"/>
  <c r="AO186" i="1"/>
  <c r="AN123" i="1"/>
  <c r="AO61" i="1"/>
  <c r="AN74" i="1"/>
  <c r="AO83" i="1"/>
  <c r="AN87" i="1"/>
  <c r="AN106" i="1"/>
  <c r="AN33" i="1"/>
  <c r="AO74" i="1"/>
  <c r="AO87" i="1"/>
  <c r="AN179" i="1"/>
  <c r="AR1" i="4"/>
  <c r="AR17" i="4"/>
  <c r="AR12" i="4"/>
  <c r="AR7" i="4"/>
  <c r="AP1" i="4"/>
  <c r="AS17" i="4"/>
  <c r="AS37" i="4"/>
  <c r="AS32" i="4"/>
  <c r="AS27" i="4"/>
  <c r="AS41" i="4"/>
  <c r="AS12" i="4"/>
  <c r="AR41" i="4"/>
  <c r="AR32" i="4"/>
  <c r="AS7" i="4"/>
  <c r="AR37" i="4"/>
  <c r="AR27" i="4"/>
  <c r="AO11" i="1"/>
  <c r="AO179" i="1"/>
  <c r="AO336" i="7"/>
  <c r="AO18" i="1"/>
  <c r="AO76" i="1"/>
  <c r="AO89" i="1"/>
  <c r="AO117" i="1"/>
  <c r="AO151" i="1"/>
  <c r="AO162" i="1"/>
  <c r="AO201" i="1"/>
  <c r="AO255" i="1"/>
  <c r="AN257" i="1"/>
  <c r="AN300" i="1"/>
  <c r="AO261" i="7"/>
  <c r="AN279" i="7"/>
  <c r="AO173" i="1"/>
  <c r="AN186" i="1"/>
  <c r="AL1" i="1"/>
  <c r="AN11" i="1"/>
  <c r="AO39" i="1"/>
  <c r="AO106" i="1"/>
  <c r="AO130" i="1"/>
  <c r="AN132" i="1"/>
  <c r="AN145" i="1"/>
  <c r="AO145" i="1"/>
  <c r="AN218" i="1"/>
  <c r="AO391" i="7"/>
  <c r="AN391" i="7"/>
  <c r="AO384" i="7"/>
  <c r="AO354" i="7"/>
  <c r="AO350" i="7"/>
  <c r="AO326" i="7"/>
  <c r="AO277" i="7"/>
  <c r="AN271" i="7"/>
  <c r="AO254" i="7"/>
  <c r="AO224" i="7"/>
  <c r="AO220" i="7"/>
  <c r="AO196" i="7"/>
  <c r="AO147" i="7"/>
  <c r="AN141" i="7"/>
  <c r="AN384" i="7"/>
  <c r="AN354" i="7"/>
  <c r="AN350" i="7"/>
  <c r="AO344" i="7"/>
  <c r="AN326" i="7"/>
  <c r="AO300" i="7"/>
  <c r="AN277" i="7"/>
  <c r="AN254" i="7"/>
  <c r="AN224" i="7"/>
  <c r="AN220" i="7"/>
  <c r="AO214" i="7"/>
  <c r="AN196" i="7"/>
  <c r="AO170" i="7"/>
  <c r="AN147" i="7"/>
  <c r="AO357" i="7"/>
  <c r="AN344" i="7"/>
  <c r="AO330" i="7"/>
  <c r="AN329" i="7"/>
  <c r="AN300" i="7"/>
  <c r="AO227" i="7"/>
  <c r="AN214" i="7"/>
  <c r="AO200" i="7"/>
  <c r="AN199" i="7"/>
  <c r="AN170" i="7"/>
  <c r="AN206" i="7"/>
  <c r="AO135" i="7"/>
  <c r="AN131" i="7"/>
  <c r="AN105" i="7"/>
  <c r="AN66" i="7"/>
  <c r="AN40" i="7"/>
  <c r="AO342" i="7"/>
  <c r="AO285" i="7"/>
  <c r="AN227" i="7"/>
  <c r="AN200" i="7"/>
  <c r="AO159" i="7"/>
  <c r="AN135" i="7"/>
  <c r="AN342" i="7"/>
  <c r="AO319" i="7"/>
  <c r="AN285" i="7"/>
  <c r="AO279" i="7"/>
  <c r="AO235" i="7"/>
  <c r="AO162" i="7"/>
  <c r="AN159" i="7"/>
  <c r="AO94" i="7"/>
  <c r="AO90" i="7"/>
  <c r="AO59" i="7"/>
  <c r="AO29" i="7"/>
  <c r="AO25" i="7"/>
  <c r="AO19" i="7"/>
  <c r="AN289" i="7"/>
  <c r="AN261" i="7"/>
  <c r="AO212" i="7"/>
  <c r="AO189" i="7"/>
  <c r="AO76" i="7"/>
  <c r="AN17" i="7"/>
  <c r="AN264" i="7"/>
  <c r="AN212" i="7"/>
  <c r="AO206" i="7"/>
  <c r="AN189" i="7"/>
  <c r="AO155" i="7"/>
  <c r="AN76" i="7"/>
  <c r="AO40" i="7"/>
  <c r="AN25" i="7"/>
  <c r="AO11" i="7"/>
  <c r="AO365" i="7"/>
  <c r="AN319" i="7"/>
  <c r="AO292" i="7"/>
  <c r="AO271" i="7"/>
  <c r="AO265" i="7"/>
  <c r="AN235" i="7"/>
  <c r="AN155" i="7"/>
  <c r="AN134" i="7"/>
  <c r="AO131" i="7"/>
  <c r="AO70" i="7"/>
  <c r="AN69" i="7"/>
  <c r="AN59" i="7"/>
  <c r="AN11" i="7"/>
  <c r="AN97" i="7"/>
  <c r="AN57" i="1"/>
  <c r="AN113" i="1"/>
  <c r="AN229" i="1"/>
  <c r="AN251" i="1"/>
  <c r="AN263" i="1"/>
  <c r="AN291" i="1"/>
  <c r="AO300" i="1"/>
  <c r="AN307" i="1"/>
  <c r="AN1" i="7"/>
  <c r="AN32" i="7"/>
  <c r="AN82" i="7"/>
  <c r="AN90" i="7"/>
  <c r="AN94" i="7"/>
  <c r="AN162" i="7"/>
  <c r="AN433" i="2"/>
  <c r="AO429" i="2"/>
  <c r="AO412" i="2"/>
  <c r="AN445" i="2"/>
  <c r="AN436" i="2"/>
  <c r="AO406" i="2"/>
  <c r="AO433" i="2"/>
  <c r="AN406" i="2"/>
  <c r="AO399" i="2"/>
  <c r="AO436" i="2"/>
  <c r="AO391" i="2"/>
  <c r="AN364" i="2"/>
  <c r="AO359" i="2"/>
  <c r="AO375" i="2"/>
  <c r="AO371" i="2"/>
  <c r="AO362" i="2"/>
  <c r="AN301" i="2"/>
  <c r="AN288" i="2"/>
  <c r="AO243" i="2"/>
  <c r="AN375" i="2"/>
  <c r="AN371" i="2"/>
  <c r="AO364" i="2"/>
  <c r="AN362" i="2"/>
  <c r="AN243" i="2"/>
  <c r="AN359" i="2"/>
  <c r="AO317" i="2"/>
  <c r="AO445" i="2"/>
  <c r="AN355" i="2"/>
  <c r="AO438" i="2"/>
  <c r="AO288" i="2"/>
  <c r="AO281" i="2"/>
  <c r="AO301" i="2"/>
  <c r="AN399" i="2"/>
  <c r="AO355" i="2"/>
  <c r="AO297" i="2"/>
  <c r="AN285" i="2"/>
  <c r="AN438" i="2"/>
  <c r="AN391" i="2"/>
  <c r="AO332" i="2"/>
  <c r="AN297" i="2"/>
  <c r="AN258" i="2"/>
  <c r="AO338" i="2"/>
  <c r="AN317" i="2"/>
  <c r="AN325" i="2"/>
  <c r="AO285" i="2"/>
  <c r="AN264" i="2"/>
  <c r="AN251" i="2"/>
  <c r="AN211" i="2"/>
  <c r="AO207" i="2"/>
  <c r="AO190" i="2"/>
  <c r="AN184" i="2"/>
  <c r="AN153" i="2"/>
  <c r="AN140" i="2"/>
  <c r="AN412" i="2"/>
  <c r="AN338" i="2"/>
  <c r="AO227" i="2"/>
  <c r="AN207" i="2"/>
  <c r="AN190" i="2"/>
  <c r="AO95" i="2"/>
  <c r="AN281" i="2"/>
  <c r="AN227" i="2"/>
  <c r="AO223" i="2"/>
  <c r="AO169" i="2"/>
  <c r="AO258" i="2"/>
  <c r="AO184" i="2"/>
  <c r="AO142" i="2"/>
  <c r="AN110" i="2"/>
  <c r="AO103" i="2"/>
  <c r="AN95" i="2"/>
  <c r="AN21" i="2"/>
  <c r="AO251" i="2"/>
  <c r="AO211" i="2"/>
  <c r="AN142" i="2"/>
  <c r="AN103" i="2"/>
  <c r="AN429" i="2"/>
  <c r="AO325" i="2"/>
  <c r="AO290" i="2"/>
  <c r="AN169" i="2"/>
  <c r="AO140" i="2"/>
  <c r="AO133" i="2"/>
  <c r="AO79" i="2"/>
  <c r="AO68" i="2"/>
  <c r="AN332" i="2"/>
  <c r="AN214" i="2"/>
  <c r="AN149" i="2"/>
  <c r="AN133" i="2"/>
  <c r="AO116" i="2"/>
  <c r="AO110" i="2"/>
  <c r="AO42" i="2"/>
  <c r="AN116" i="2"/>
  <c r="AO75" i="2"/>
  <c r="AN42" i="2"/>
  <c r="AO5" i="2"/>
  <c r="AO264" i="2"/>
  <c r="AO177" i="2"/>
  <c r="AO153" i="2"/>
  <c r="AN75" i="2"/>
  <c r="AO36" i="2"/>
  <c r="AO29" i="2"/>
  <c r="AN5" i="2"/>
  <c r="AN4" i="2"/>
  <c r="AN66" i="2"/>
  <c r="AN137" i="2"/>
  <c r="AN216" i="2"/>
  <c r="AO66" i="2"/>
  <c r="AO137" i="2"/>
  <c r="AO216" i="2"/>
  <c r="AN59" i="2"/>
  <c r="AN63" i="2"/>
  <c r="AN79" i="2"/>
  <c r="AN177" i="2"/>
  <c r="AO129" i="3"/>
  <c r="AN129" i="3"/>
  <c r="AO121" i="3"/>
  <c r="AN121" i="3"/>
  <c r="AO133" i="3"/>
  <c r="AO111" i="3"/>
  <c r="AO107" i="3"/>
  <c r="AO99" i="3"/>
  <c r="AO89" i="3"/>
  <c r="AN133" i="3"/>
  <c r="AN111" i="3"/>
  <c r="AO77" i="3"/>
  <c r="AN63" i="3"/>
  <c r="AN89" i="3"/>
  <c r="AN77" i="3"/>
  <c r="AO85" i="3"/>
  <c r="AO67" i="3"/>
  <c r="AN33" i="3"/>
  <c r="AO23" i="3"/>
  <c r="AN99" i="3"/>
  <c r="AO41" i="3"/>
  <c r="AN23" i="3"/>
  <c r="AN41" i="3"/>
  <c r="AO11" i="3"/>
  <c r="AN67" i="3"/>
  <c r="AN1" i="3"/>
  <c r="AO63" i="3"/>
  <c r="AN11" i="3"/>
  <c r="AN85" i="3"/>
  <c r="AO19" i="3"/>
  <c r="AL1" i="3"/>
  <c r="AO45" i="3"/>
  <c r="AO33" i="3"/>
  <c r="AN107" i="3"/>
  <c r="AN45" i="3"/>
  <c r="AO55" i="3"/>
  <c r="AN55" i="3"/>
  <c r="AN19" i="3"/>
  <c r="AN29" i="9"/>
  <c r="AN1" i="9"/>
  <c r="AO20" i="9"/>
  <c r="AO9" i="9"/>
  <c r="AL1" i="9"/>
  <c r="AO29" i="9"/>
  <c r="AO17" i="21"/>
  <c r="AL23" i="21"/>
  <c r="AT23" i="21" s="1"/>
  <c r="AO33" i="21"/>
  <c r="AL39" i="21"/>
  <c r="AT39" i="21" s="1"/>
  <c r="AO53" i="21"/>
  <c r="AP74" i="21"/>
  <c r="AO12" i="21"/>
  <c r="AL18" i="21"/>
  <c r="AT18" i="21" s="1"/>
  <c r="AL34" i="21"/>
  <c r="AT34" i="21" s="1"/>
  <c r="AO48" i="21"/>
  <c r="AP69" i="21"/>
  <c r="AP12" i="21"/>
  <c r="AP48" i="21"/>
  <c r="AO64" i="21"/>
  <c r="AL70" i="21"/>
  <c r="AT70" i="21" s="1"/>
  <c r="AM1" i="21"/>
  <c r="AL3" i="21"/>
  <c r="AT3" i="21" s="1"/>
  <c r="AO7" i="21"/>
  <c r="AL13" i="21"/>
  <c r="AT13" i="21" s="1"/>
  <c r="AO27" i="21"/>
  <c r="AO43" i="21"/>
  <c r="AL49" i="21"/>
  <c r="AT49" i="21" s="1"/>
  <c r="AP64" i="21"/>
  <c r="I4" i="4"/>
  <c r="Q4" i="4" s="1"/>
  <c r="L25" i="17"/>
  <c r="O25" i="17" s="1"/>
  <c r="R25" i="17" s="1"/>
  <c r="U25" i="17" s="1"/>
  <c r="X25" i="17" s="1"/>
  <c r="AA25" i="17" s="1"/>
  <c r="AD25" i="17" s="1"/>
  <c r="AG25" i="17" s="1"/>
  <c r="AJ25" i="17" s="1"/>
  <c r="AM25" i="17" s="1"/>
  <c r="AP25" i="17" s="1"/>
  <c r="AS25" i="17" s="1"/>
  <c r="AV25" i="17" s="1"/>
  <c r="AY25" i="17" s="1"/>
  <c r="BB25" i="17" s="1"/>
  <c r="BE25" i="17" s="1"/>
  <c r="BH25" i="17" s="1"/>
  <c r="J18" i="7"/>
  <c r="Q18" i="7" s="1"/>
  <c r="X18" i="7" s="1"/>
  <c r="AE18" i="7" s="1"/>
  <c r="AL18" i="7" s="1"/>
  <c r="AS18" i="7" s="1"/>
  <c r="AZ18" i="7" s="1"/>
  <c r="BG18" i="7" s="1"/>
  <c r="BN18" i="7" s="1"/>
  <c r="BU18" i="7" s="1"/>
  <c r="CB18" i="7" s="1"/>
  <c r="CI18" i="7" s="1"/>
  <c r="CP18" i="7" s="1"/>
  <c r="CW18" i="7" s="1"/>
  <c r="DD18" i="7" s="1"/>
  <c r="DK18" i="7" s="1"/>
  <c r="DR18" i="7" s="1"/>
  <c r="J27" i="7"/>
  <c r="Q27" i="7" s="1"/>
  <c r="X27" i="7" s="1"/>
  <c r="AE27" i="7" s="1"/>
  <c r="AL27" i="7" s="1"/>
  <c r="AS27" i="7" s="1"/>
  <c r="AZ27" i="7" s="1"/>
  <c r="BG27" i="7" s="1"/>
  <c r="BN27" i="7" s="1"/>
  <c r="BU27" i="7" s="1"/>
  <c r="CB27" i="7" s="1"/>
  <c r="CI27" i="7" s="1"/>
  <c r="CP27" i="7" s="1"/>
  <c r="CW27" i="7" s="1"/>
  <c r="DD27" i="7" s="1"/>
  <c r="DK27" i="7" s="1"/>
  <c r="DR27" i="7" s="1"/>
  <c r="J28" i="7"/>
  <c r="Q28" i="7" s="1"/>
  <c r="X28" i="7" s="1"/>
  <c r="AE28" i="7" s="1"/>
  <c r="AL28" i="7" s="1"/>
  <c r="AS28" i="7" s="1"/>
  <c r="AZ28" i="7" s="1"/>
  <c r="BG28" i="7" s="1"/>
  <c r="BN28" i="7" s="1"/>
  <c r="BU28" i="7" s="1"/>
  <c r="CB28" i="7" s="1"/>
  <c r="CI28" i="7" s="1"/>
  <c r="CP28" i="7" s="1"/>
  <c r="CW28" i="7" s="1"/>
  <c r="DD28" i="7" s="1"/>
  <c r="DK28" i="7" s="1"/>
  <c r="DR28" i="7" s="1"/>
  <c r="J20" i="7"/>
  <c r="Q20" i="7" s="1"/>
  <c r="X20" i="7" s="1"/>
  <c r="AE20" i="7" s="1"/>
  <c r="AL20" i="7" s="1"/>
  <c r="AS20" i="7" s="1"/>
  <c r="AZ20" i="7" s="1"/>
  <c r="BG20" i="7" s="1"/>
  <c r="BN20" i="7" s="1"/>
  <c r="BU20" i="7" s="1"/>
  <c r="CB20" i="7" s="1"/>
  <c r="CI20" i="7" s="1"/>
  <c r="CP20" i="7" s="1"/>
  <c r="CW20" i="7" s="1"/>
  <c r="DD20" i="7" s="1"/>
  <c r="DK20" i="7" s="1"/>
  <c r="DR20" i="7" s="1"/>
  <c r="J21" i="7"/>
  <c r="Q21" i="7" s="1"/>
  <c r="X21" i="7" s="1"/>
  <c r="AE21" i="7" s="1"/>
  <c r="AL21" i="7" s="1"/>
  <c r="AS21" i="7" s="1"/>
  <c r="AZ21" i="7" s="1"/>
  <c r="BG21" i="7" s="1"/>
  <c r="BN21" i="7" s="1"/>
  <c r="BU21" i="7" s="1"/>
  <c r="CB21" i="7" s="1"/>
  <c r="CI21" i="7" s="1"/>
  <c r="CP21" i="7" s="1"/>
  <c r="CW21" i="7" s="1"/>
  <c r="DD21" i="7" s="1"/>
  <c r="DK21" i="7" s="1"/>
  <c r="DR21" i="7" s="1"/>
  <c r="J22" i="7"/>
  <c r="Q22" i="7" s="1"/>
  <c r="X22" i="7" s="1"/>
  <c r="AE22" i="7" s="1"/>
  <c r="AL22" i="7" s="1"/>
  <c r="AS22" i="7" s="1"/>
  <c r="AZ22" i="7" s="1"/>
  <c r="BG22" i="7" s="1"/>
  <c r="BN22" i="7" s="1"/>
  <c r="BU22" i="7" s="1"/>
  <c r="CB22" i="7" s="1"/>
  <c r="CI22" i="7" s="1"/>
  <c r="CP22" i="7" s="1"/>
  <c r="CW22" i="7" s="1"/>
  <c r="DD22" i="7" s="1"/>
  <c r="DK22" i="7" s="1"/>
  <c r="DR22" i="7" s="1"/>
  <c r="I26" i="7"/>
  <c r="P26" i="7" s="1"/>
  <c r="I30" i="7"/>
  <c r="P30" i="7" s="1"/>
  <c r="I31" i="7"/>
  <c r="P31" i="7" s="1"/>
  <c r="I6" i="7"/>
  <c r="P6" i="7" s="1"/>
  <c r="W6" i="7" s="1"/>
  <c r="AD6" i="7" s="1"/>
  <c r="AK6" i="7" s="1"/>
  <c r="AR6" i="7" s="1"/>
  <c r="AY6" i="7" s="1"/>
  <c r="BF6" i="7" s="1"/>
  <c r="BM6" i="7" s="1"/>
  <c r="BT6" i="7" s="1"/>
  <c r="CA6" i="7" s="1"/>
  <c r="CH6" i="7" s="1"/>
  <c r="CO6" i="7" s="1"/>
  <c r="CV6" i="7" s="1"/>
  <c r="DC6" i="7" s="1"/>
  <c r="DJ6" i="7" s="1"/>
  <c r="DQ6" i="7" s="1"/>
  <c r="J7" i="7"/>
  <c r="Q7" i="7" s="1"/>
  <c r="X7" i="7" s="1"/>
  <c r="AE7" i="7" s="1"/>
  <c r="AL7" i="7" s="1"/>
  <c r="AS7" i="7" s="1"/>
  <c r="AZ7" i="7" s="1"/>
  <c r="BG7" i="7" s="1"/>
  <c r="BN7" i="7" s="1"/>
  <c r="BU7" i="7" s="1"/>
  <c r="CB7" i="7" s="1"/>
  <c r="CI7" i="7" s="1"/>
  <c r="CP7" i="7" s="1"/>
  <c r="CW7" i="7" s="1"/>
  <c r="DD7" i="7" s="1"/>
  <c r="DK7" i="7" s="1"/>
  <c r="DR7" i="7" s="1"/>
  <c r="J8" i="7"/>
  <c r="Q8" i="7" s="1"/>
  <c r="X8" i="7" s="1"/>
  <c r="AE8" i="7" s="1"/>
  <c r="AL8" i="7" s="1"/>
  <c r="AS8" i="7" s="1"/>
  <c r="AZ8" i="7" s="1"/>
  <c r="BG8" i="7" s="1"/>
  <c r="BN8" i="7" s="1"/>
  <c r="BU8" i="7" s="1"/>
  <c r="CB8" i="7" s="1"/>
  <c r="CI8" i="7" s="1"/>
  <c r="CP8" i="7" s="1"/>
  <c r="CW8" i="7" s="1"/>
  <c r="DD8" i="7" s="1"/>
  <c r="DK8" i="7" s="1"/>
  <c r="DR8" i="7" s="1"/>
  <c r="J9" i="7"/>
  <c r="Q9" i="7" s="1"/>
  <c r="X9" i="7" s="1"/>
  <c r="AE9" i="7" s="1"/>
  <c r="AL9" i="7" s="1"/>
  <c r="AS9" i="7" s="1"/>
  <c r="AZ9" i="7" s="1"/>
  <c r="BG9" i="7" s="1"/>
  <c r="BN9" i="7" s="1"/>
  <c r="BU9" i="7" s="1"/>
  <c r="CB9" i="7" s="1"/>
  <c r="CI9" i="7" s="1"/>
  <c r="CP9" i="7" s="1"/>
  <c r="CW9" i="7" s="1"/>
  <c r="DD9" i="7" s="1"/>
  <c r="DK9" i="7" s="1"/>
  <c r="DR9" i="7" s="1"/>
  <c r="J10" i="7"/>
  <c r="Q10" i="7" s="1"/>
  <c r="X10" i="7" s="1"/>
  <c r="AE10" i="7" s="1"/>
  <c r="AL10" i="7" s="1"/>
  <c r="AS10" i="7" s="1"/>
  <c r="AZ10" i="7" s="1"/>
  <c r="BG10" i="7" s="1"/>
  <c r="BN10" i="7" s="1"/>
  <c r="BU10" i="7" s="1"/>
  <c r="CB10" i="7" s="1"/>
  <c r="CI10" i="7" s="1"/>
  <c r="CP10" i="7" s="1"/>
  <c r="CW10" i="7" s="1"/>
  <c r="DD10" i="7" s="1"/>
  <c r="DK10" i="7" s="1"/>
  <c r="DR10" i="7" s="1"/>
  <c r="J33" i="7"/>
  <c r="Q33" i="7" s="1"/>
  <c r="X33" i="7" s="1"/>
  <c r="AE33" i="7" s="1"/>
  <c r="AL33" i="7" s="1"/>
  <c r="AS33" i="7" s="1"/>
  <c r="AZ33" i="7" s="1"/>
  <c r="BG33" i="7" s="1"/>
  <c r="BN33" i="7" s="1"/>
  <c r="BU33" i="7" s="1"/>
  <c r="CB33" i="7" s="1"/>
  <c r="CI33" i="7" s="1"/>
  <c r="CP33" i="7" s="1"/>
  <c r="CW33" i="7" s="1"/>
  <c r="DD33" i="7" s="1"/>
  <c r="DK33" i="7" s="1"/>
  <c r="DR33" i="7" s="1"/>
  <c r="J34" i="7"/>
  <c r="Q34" i="7" s="1"/>
  <c r="X34" i="7" s="1"/>
  <c r="AE34" i="7" s="1"/>
  <c r="AL34" i="7" s="1"/>
  <c r="AS34" i="7" s="1"/>
  <c r="AZ34" i="7" s="1"/>
  <c r="BG34" i="7" s="1"/>
  <c r="BN34" i="7" s="1"/>
  <c r="BU34" i="7" s="1"/>
  <c r="CB34" i="7" s="1"/>
  <c r="CI34" i="7" s="1"/>
  <c r="CP34" i="7" s="1"/>
  <c r="CW34" i="7" s="1"/>
  <c r="DD34" i="7" s="1"/>
  <c r="DK34" i="7" s="1"/>
  <c r="DR34" i="7" s="1"/>
  <c r="J35" i="7"/>
  <c r="Q35" i="7" s="1"/>
  <c r="X35" i="7" s="1"/>
  <c r="AE35" i="7" s="1"/>
  <c r="AL35" i="7" s="1"/>
  <c r="AS35" i="7" s="1"/>
  <c r="AZ35" i="7" s="1"/>
  <c r="BG35" i="7" s="1"/>
  <c r="BN35" i="7" s="1"/>
  <c r="BU35" i="7" s="1"/>
  <c r="CB35" i="7" s="1"/>
  <c r="CI35" i="7" s="1"/>
  <c r="CP35" i="7" s="1"/>
  <c r="CW35" i="7" s="1"/>
  <c r="DD35" i="7" s="1"/>
  <c r="DK35" i="7" s="1"/>
  <c r="DR35" i="7" s="1"/>
  <c r="J36" i="7"/>
  <c r="Q36" i="7" s="1"/>
  <c r="X36" i="7" s="1"/>
  <c r="AE36" i="7" s="1"/>
  <c r="AL36" i="7" s="1"/>
  <c r="AS36" i="7" s="1"/>
  <c r="AZ36" i="7" s="1"/>
  <c r="BG36" i="7" s="1"/>
  <c r="BN36" i="7" s="1"/>
  <c r="BU36" i="7" s="1"/>
  <c r="CB36" i="7" s="1"/>
  <c r="CI36" i="7" s="1"/>
  <c r="CP36" i="7" s="1"/>
  <c r="CW36" i="7" s="1"/>
  <c r="DD36" i="7" s="1"/>
  <c r="DK36" i="7" s="1"/>
  <c r="DR36" i="7" s="1"/>
  <c r="J37" i="7"/>
  <c r="Q37" i="7" s="1"/>
  <c r="X37" i="7" s="1"/>
  <c r="AE37" i="7" s="1"/>
  <c r="AL37" i="7" s="1"/>
  <c r="AS37" i="7" s="1"/>
  <c r="AZ37" i="7" s="1"/>
  <c r="BG37" i="7" s="1"/>
  <c r="BN37" i="7" s="1"/>
  <c r="BU37" i="7" s="1"/>
  <c r="CB37" i="7" s="1"/>
  <c r="CI37" i="7" s="1"/>
  <c r="CP37" i="7" s="1"/>
  <c r="CW37" i="7" s="1"/>
  <c r="DD37" i="7" s="1"/>
  <c r="DK37" i="7" s="1"/>
  <c r="DR37" i="7" s="1"/>
  <c r="J38" i="7"/>
  <c r="Q38" i="7" s="1"/>
  <c r="X38" i="7" s="1"/>
  <c r="AE38" i="7" s="1"/>
  <c r="AL38" i="7" s="1"/>
  <c r="AS38" i="7" s="1"/>
  <c r="AZ38" i="7" s="1"/>
  <c r="BG38" i="7" s="1"/>
  <c r="BN38" i="7" s="1"/>
  <c r="BU38" i="7" s="1"/>
  <c r="CB38" i="7" s="1"/>
  <c r="CI38" i="7" s="1"/>
  <c r="CP38" i="7" s="1"/>
  <c r="CW38" i="7" s="1"/>
  <c r="DD38" i="7" s="1"/>
  <c r="DK38" i="7" s="1"/>
  <c r="DR38" i="7" s="1"/>
  <c r="J39" i="7"/>
  <c r="Q39" i="7" s="1"/>
  <c r="X39" i="7" s="1"/>
  <c r="AE39" i="7" s="1"/>
  <c r="AL39" i="7" s="1"/>
  <c r="AS39" i="7" s="1"/>
  <c r="AZ39" i="7" s="1"/>
  <c r="BG39" i="7" s="1"/>
  <c r="BN39" i="7" s="1"/>
  <c r="BU39" i="7" s="1"/>
  <c r="CB39" i="7" s="1"/>
  <c r="CI39" i="7" s="1"/>
  <c r="CP39" i="7" s="1"/>
  <c r="CW39" i="7" s="1"/>
  <c r="DD39" i="7" s="1"/>
  <c r="DK39" i="7" s="1"/>
  <c r="DR39" i="7" s="1"/>
  <c r="J55" i="7"/>
  <c r="Q55" i="7" s="1"/>
  <c r="X55" i="7" s="1"/>
  <c r="AE55" i="7" s="1"/>
  <c r="AL55" i="7" s="1"/>
  <c r="AS55" i="7" s="1"/>
  <c r="AZ55" i="7" s="1"/>
  <c r="BG55" i="7" s="1"/>
  <c r="BN55" i="7" s="1"/>
  <c r="BU55" i="7" s="1"/>
  <c r="CB55" i="7" s="1"/>
  <c r="CI55" i="7" s="1"/>
  <c r="CP55" i="7" s="1"/>
  <c r="CW55" i="7" s="1"/>
  <c r="DD55" i="7" s="1"/>
  <c r="DK55" i="7" s="1"/>
  <c r="DR55" i="7" s="1"/>
  <c r="J56" i="7"/>
  <c r="Q56" i="7" s="1"/>
  <c r="X56" i="7" s="1"/>
  <c r="AE56" i="7" s="1"/>
  <c r="AL56" i="7" s="1"/>
  <c r="AS56" i="7" s="1"/>
  <c r="AZ56" i="7" s="1"/>
  <c r="BG56" i="7" s="1"/>
  <c r="BN56" i="7" s="1"/>
  <c r="BU56" i="7" s="1"/>
  <c r="CB56" i="7" s="1"/>
  <c r="CI56" i="7" s="1"/>
  <c r="CP56" i="7" s="1"/>
  <c r="CW56" i="7" s="1"/>
  <c r="DD56" i="7" s="1"/>
  <c r="DK56" i="7" s="1"/>
  <c r="DR56" i="7" s="1"/>
  <c r="J57" i="7"/>
  <c r="Q57" i="7" s="1"/>
  <c r="X57" i="7" s="1"/>
  <c r="AE57" i="7" s="1"/>
  <c r="AL57" i="7" s="1"/>
  <c r="AS57" i="7" s="1"/>
  <c r="AZ57" i="7" s="1"/>
  <c r="BG57" i="7" s="1"/>
  <c r="BN57" i="7" s="1"/>
  <c r="BU57" i="7" s="1"/>
  <c r="CB57" i="7" s="1"/>
  <c r="CI57" i="7" s="1"/>
  <c r="CP57" i="7" s="1"/>
  <c r="CW57" i="7" s="1"/>
  <c r="DD57" i="7" s="1"/>
  <c r="DK57" i="7" s="1"/>
  <c r="DR57" i="7" s="1"/>
  <c r="J58" i="7"/>
  <c r="Q58" i="7" s="1"/>
  <c r="X58" i="7" s="1"/>
  <c r="AE58" i="7" s="1"/>
  <c r="AL58" i="7" s="1"/>
  <c r="AS58" i="7" s="1"/>
  <c r="AZ58" i="7" s="1"/>
  <c r="BG58" i="7" s="1"/>
  <c r="BN58" i="7" s="1"/>
  <c r="BU58" i="7" s="1"/>
  <c r="CB58" i="7" s="1"/>
  <c r="CI58" i="7" s="1"/>
  <c r="CP58" i="7" s="1"/>
  <c r="CW58" i="7" s="1"/>
  <c r="DD58" i="7" s="1"/>
  <c r="DK58" i="7" s="1"/>
  <c r="DR58" i="7" s="1"/>
  <c r="J64" i="7"/>
  <c r="Q64" i="7" s="1"/>
  <c r="X64" i="7" s="1"/>
  <c r="I65" i="7"/>
  <c r="P65" i="7" s="1"/>
  <c r="I12" i="7"/>
  <c r="P12" i="7" s="1"/>
  <c r="I13" i="7"/>
  <c r="P13" i="7" s="1"/>
  <c r="I14" i="7"/>
  <c r="P14" i="7" s="1"/>
  <c r="I15" i="7"/>
  <c r="P15" i="7" s="1"/>
  <c r="I16" i="7"/>
  <c r="P16" i="7" s="1"/>
  <c r="I41" i="7"/>
  <c r="P41" i="7" s="1"/>
  <c r="I42" i="7"/>
  <c r="P42" i="7" s="1"/>
  <c r="I43" i="7"/>
  <c r="P43" i="7" s="1"/>
  <c r="I44" i="7"/>
  <c r="P44" i="7" s="1"/>
  <c r="I45" i="7"/>
  <c r="P45" i="7" s="1"/>
  <c r="I46" i="7"/>
  <c r="P46" i="7" s="1"/>
  <c r="I47" i="7"/>
  <c r="P47" i="7" s="1"/>
  <c r="I48" i="7"/>
  <c r="P48" i="7" s="1"/>
  <c r="I49" i="7"/>
  <c r="P49" i="7" s="1"/>
  <c r="I50" i="7"/>
  <c r="P50" i="7" s="1"/>
  <c r="I51" i="7"/>
  <c r="P51" i="7" s="1"/>
  <c r="I52" i="7"/>
  <c r="P52" i="7" s="1"/>
  <c r="I53" i="7"/>
  <c r="P53" i="7" s="1"/>
  <c r="I54" i="7"/>
  <c r="P54" i="7" s="1"/>
  <c r="I60" i="7"/>
  <c r="P60" i="7" s="1"/>
  <c r="H48" i="5"/>
  <c r="P48" i="5" s="1"/>
  <c r="H49" i="5"/>
  <c r="P49" i="5" s="1"/>
  <c r="J7" i="1"/>
  <c r="Q7" i="1" s="1"/>
  <c r="X7" i="1" s="1"/>
  <c r="AE7" i="1" s="1"/>
  <c r="AL7" i="1" s="1"/>
  <c r="AS7" i="1" s="1"/>
  <c r="AZ7" i="1" s="1"/>
  <c r="BG7" i="1" s="1"/>
  <c r="BN7" i="1" s="1"/>
  <c r="BU7" i="1" s="1"/>
  <c r="CB7" i="1" s="1"/>
  <c r="CI7" i="1" s="1"/>
  <c r="CP7" i="1" s="1"/>
  <c r="CW7" i="1" s="1"/>
  <c r="DD7" i="1" s="1"/>
  <c r="DK7" i="1" s="1"/>
  <c r="DR7" i="1" s="1"/>
  <c r="J9" i="1"/>
  <c r="Q9" i="1" s="1"/>
  <c r="X9" i="1" s="1"/>
  <c r="AE9" i="1" s="1"/>
  <c r="AL9" i="1" s="1"/>
  <c r="AS9" i="1" s="1"/>
  <c r="AZ9" i="1" s="1"/>
  <c r="BG9" i="1" s="1"/>
  <c r="BN9" i="1" s="1"/>
  <c r="BU9" i="1" s="1"/>
  <c r="CB9" i="1" s="1"/>
  <c r="CI9" i="1" s="1"/>
  <c r="CP9" i="1" s="1"/>
  <c r="CW9" i="1" s="1"/>
  <c r="DD9" i="1" s="1"/>
  <c r="DK9" i="1" s="1"/>
  <c r="DR9" i="1" s="1"/>
  <c r="I13" i="1"/>
  <c r="P13" i="1" s="1"/>
  <c r="I15" i="1"/>
  <c r="P15" i="1" s="1"/>
  <c r="I17" i="1"/>
  <c r="P17" i="1" s="1"/>
  <c r="I22" i="1"/>
  <c r="P22" i="1" s="1"/>
  <c r="I24" i="1"/>
  <c r="P24" i="1" s="1"/>
  <c r="I28" i="1"/>
  <c r="P28" i="1" s="1"/>
  <c r="J30" i="1"/>
  <c r="Q30" i="1" s="1"/>
  <c r="X30" i="1" s="1"/>
  <c r="AE30" i="1" s="1"/>
  <c r="AL30" i="1" s="1"/>
  <c r="AS30" i="1" s="1"/>
  <c r="AZ30" i="1" s="1"/>
  <c r="BG30" i="1" s="1"/>
  <c r="BN30" i="1" s="1"/>
  <c r="BU30" i="1" s="1"/>
  <c r="CB30" i="1" s="1"/>
  <c r="CI30" i="1" s="1"/>
  <c r="CP30" i="1" s="1"/>
  <c r="CW30" i="1" s="1"/>
  <c r="DD30" i="1" s="1"/>
  <c r="DK30" i="1" s="1"/>
  <c r="DR30" i="1" s="1"/>
  <c r="I32" i="1"/>
  <c r="P32" i="1" s="1"/>
  <c r="J35" i="1"/>
  <c r="Q35" i="1" s="1"/>
  <c r="X35" i="1" s="1"/>
  <c r="AE35" i="1" s="1"/>
  <c r="AL35" i="1" s="1"/>
  <c r="AS35" i="1" s="1"/>
  <c r="AZ35" i="1" s="1"/>
  <c r="BG35" i="1" s="1"/>
  <c r="BN35" i="1" s="1"/>
  <c r="BU35" i="1" s="1"/>
  <c r="CB35" i="1" s="1"/>
  <c r="CI35" i="1" s="1"/>
  <c r="CP35" i="1" s="1"/>
  <c r="CW35" i="1" s="1"/>
  <c r="DD35" i="1" s="1"/>
  <c r="DK35" i="1" s="1"/>
  <c r="DR35" i="1" s="1"/>
  <c r="J37" i="1"/>
  <c r="Q37" i="1" s="1"/>
  <c r="X37" i="1" s="1"/>
  <c r="AE37" i="1" s="1"/>
  <c r="AL37" i="1" s="1"/>
  <c r="AS37" i="1" s="1"/>
  <c r="AZ37" i="1" s="1"/>
  <c r="BG37" i="1" s="1"/>
  <c r="BN37" i="1" s="1"/>
  <c r="BU37" i="1" s="1"/>
  <c r="CB37" i="1" s="1"/>
  <c r="CI37" i="1" s="1"/>
  <c r="CP37" i="1" s="1"/>
  <c r="CW37" i="1" s="1"/>
  <c r="DD37" i="1" s="1"/>
  <c r="DK37" i="1" s="1"/>
  <c r="DR37" i="1" s="1"/>
  <c r="I41" i="1"/>
  <c r="P41" i="1" s="1"/>
  <c r="I43" i="1"/>
  <c r="P43" i="1" s="1"/>
  <c r="I45" i="1"/>
  <c r="P45" i="1" s="1"/>
  <c r="I47" i="1"/>
  <c r="P47" i="1" s="1"/>
  <c r="I49" i="1"/>
  <c r="P49" i="1" s="1"/>
  <c r="J55" i="1"/>
  <c r="Q55" i="1" s="1"/>
  <c r="X55" i="1" s="1"/>
  <c r="I63" i="1"/>
  <c r="P63" i="1" s="1"/>
  <c r="I65" i="1"/>
  <c r="P65" i="1" s="1"/>
  <c r="J68" i="1"/>
  <c r="Q68" i="1" s="1"/>
  <c r="X68" i="1" s="1"/>
  <c r="AE68" i="1" s="1"/>
  <c r="AL68" i="1" s="1"/>
  <c r="AS68" i="1" s="1"/>
  <c r="AZ68" i="1" s="1"/>
  <c r="BG68" i="1" s="1"/>
  <c r="BN68" i="1" s="1"/>
  <c r="BU68" i="1" s="1"/>
  <c r="CB68" i="1" s="1"/>
  <c r="CI68" i="1" s="1"/>
  <c r="CP68" i="1" s="1"/>
  <c r="CW68" i="1" s="1"/>
  <c r="DD68" i="1" s="1"/>
  <c r="DK68" i="1" s="1"/>
  <c r="DR68" i="1" s="1"/>
  <c r="J70" i="1"/>
  <c r="Q70" i="1" s="1"/>
  <c r="X70" i="1" s="1"/>
  <c r="AE70" i="1" s="1"/>
  <c r="AL70" i="1" s="1"/>
  <c r="AS70" i="1" s="1"/>
  <c r="AZ70" i="1" s="1"/>
  <c r="BG70" i="1" s="1"/>
  <c r="BN70" i="1" s="1"/>
  <c r="BU70" i="1" s="1"/>
  <c r="CB70" i="1" s="1"/>
  <c r="CI70" i="1" s="1"/>
  <c r="CP70" i="1" s="1"/>
  <c r="CW70" i="1" s="1"/>
  <c r="DD70" i="1" s="1"/>
  <c r="DK70" i="1" s="1"/>
  <c r="DR70" i="1" s="1"/>
  <c r="J72" i="1"/>
  <c r="Q72" i="1" s="1"/>
  <c r="X72" i="1" s="1"/>
  <c r="AE72" i="1" s="1"/>
  <c r="AL72" i="1" s="1"/>
  <c r="AS72" i="1" s="1"/>
  <c r="AZ72" i="1" s="1"/>
  <c r="BG72" i="1" s="1"/>
  <c r="BN72" i="1" s="1"/>
  <c r="BU72" i="1" s="1"/>
  <c r="CB72" i="1" s="1"/>
  <c r="CI72" i="1" s="1"/>
  <c r="CP72" i="1" s="1"/>
  <c r="CW72" i="1" s="1"/>
  <c r="DD72" i="1" s="1"/>
  <c r="DK72" i="1" s="1"/>
  <c r="DR72" i="1" s="1"/>
  <c r="J101" i="1"/>
  <c r="Q101" i="1" s="1"/>
  <c r="X101" i="1" s="1"/>
  <c r="AE101" i="1" s="1"/>
  <c r="AL101" i="1" s="1"/>
  <c r="AS101" i="1" s="1"/>
  <c r="AZ101" i="1" s="1"/>
  <c r="BG101" i="1" s="1"/>
  <c r="BN101" i="1" s="1"/>
  <c r="BU101" i="1" s="1"/>
  <c r="CB101" i="1" s="1"/>
  <c r="CI101" i="1" s="1"/>
  <c r="CP101" i="1" s="1"/>
  <c r="CW101" i="1" s="1"/>
  <c r="DD101" i="1" s="1"/>
  <c r="DK101" i="1" s="1"/>
  <c r="DR101" i="1" s="1"/>
  <c r="I111" i="1"/>
  <c r="P111" i="1" s="1"/>
  <c r="W111" i="1" s="1"/>
  <c r="J120" i="1"/>
  <c r="Q120" i="1" s="1"/>
  <c r="X120" i="1" s="1"/>
  <c r="AE120" i="1" s="1"/>
  <c r="AL120" i="1" s="1"/>
  <c r="AS120" i="1" s="1"/>
  <c r="AZ120" i="1" s="1"/>
  <c r="BG120" i="1" s="1"/>
  <c r="BN120" i="1" s="1"/>
  <c r="BU120" i="1" s="1"/>
  <c r="CB120" i="1" s="1"/>
  <c r="CI120" i="1" s="1"/>
  <c r="CP120" i="1" s="1"/>
  <c r="CW120" i="1" s="1"/>
  <c r="DD120" i="1" s="1"/>
  <c r="DK120" i="1" s="1"/>
  <c r="DR120" i="1" s="1"/>
  <c r="I124" i="1"/>
  <c r="P124" i="1" s="1"/>
  <c r="W124" i="1" s="1"/>
  <c r="AD124" i="1" s="1"/>
  <c r="AK124" i="1" s="1"/>
  <c r="AR124" i="1" s="1"/>
  <c r="AY124" i="1" s="1"/>
  <c r="BF124" i="1" s="1"/>
  <c r="BM124" i="1" s="1"/>
  <c r="BT124" i="1" s="1"/>
  <c r="CA124" i="1" s="1"/>
  <c r="CH124" i="1" s="1"/>
  <c r="CO124" i="1" s="1"/>
  <c r="CV124" i="1" s="1"/>
  <c r="DC124" i="1" s="1"/>
  <c r="DJ124" i="1" s="1"/>
  <c r="DQ124" i="1" s="1"/>
  <c r="I126" i="1"/>
  <c r="P126" i="1" s="1"/>
  <c r="W126" i="1" s="1"/>
  <c r="AD126" i="1" s="1"/>
  <c r="AK126" i="1" s="1"/>
  <c r="AR126" i="1" s="1"/>
  <c r="AY126" i="1" s="1"/>
  <c r="BF126" i="1" s="1"/>
  <c r="BM126" i="1" s="1"/>
  <c r="BT126" i="1" s="1"/>
  <c r="CA126" i="1" s="1"/>
  <c r="CH126" i="1" s="1"/>
  <c r="CO126" i="1" s="1"/>
  <c r="CV126" i="1" s="1"/>
  <c r="DC126" i="1" s="1"/>
  <c r="DJ126" i="1" s="1"/>
  <c r="DQ126" i="1" s="1"/>
  <c r="I128" i="1"/>
  <c r="P128" i="1" s="1"/>
  <c r="W128" i="1" s="1"/>
  <c r="AD128" i="1" s="1"/>
  <c r="AK128" i="1" s="1"/>
  <c r="AR128" i="1" s="1"/>
  <c r="AY128" i="1" s="1"/>
  <c r="BF128" i="1" s="1"/>
  <c r="BM128" i="1" s="1"/>
  <c r="BT128" i="1" s="1"/>
  <c r="CA128" i="1" s="1"/>
  <c r="CH128" i="1" s="1"/>
  <c r="CO128" i="1" s="1"/>
  <c r="CV128" i="1" s="1"/>
  <c r="DC128" i="1" s="1"/>
  <c r="DJ128" i="1" s="1"/>
  <c r="DQ128" i="1" s="1"/>
  <c r="I141" i="1"/>
  <c r="P141" i="1" s="1"/>
  <c r="W141" i="1" s="1"/>
  <c r="AD141" i="1" s="1"/>
  <c r="AK141" i="1" s="1"/>
  <c r="AR141" i="1" s="1"/>
  <c r="AY141" i="1" s="1"/>
  <c r="BF141" i="1" s="1"/>
  <c r="BM141" i="1" s="1"/>
  <c r="BT141" i="1" s="1"/>
  <c r="CA141" i="1" s="1"/>
  <c r="CH141" i="1" s="1"/>
  <c r="CO141" i="1" s="1"/>
  <c r="CV141" i="1" s="1"/>
  <c r="DC141" i="1" s="1"/>
  <c r="DJ141" i="1" s="1"/>
  <c r="DQ141" i="1" s="1"/>
  <c r="J155" i="1"/>
  <c r="Q155" i="1" s="1"/>
  <c r="X155" i="1" s="1"/>
  <c r="AE155" i="1" s="1"/>
  <c r="AL155" i="1" s="1"/>
  <c r="AS155" i="1" s="1"/>
  <c r="AZ155" i="1" s="1"/>
  <c r="BG155" i="1" s="1"/>
  <c r="BN155" i="1" s="1"/>
  <c r="BU155" i="1" s="1"/>
  <c r="CB155" i="1" s="1"/>
  <c r="CI155" i="1" s="1"/>
  <c r="CP155" i="1" s="1"/>
  <c r="CW155" i="1" s="1"/>
  <c r="DD155" i="1" s="1"/>
  <c r="DK155" i="1" s="1"/>
  <c r="DR155" i="1" s="1"/>
  <c r="J183" i="1"/>
  <c r="Q183" i="1" s="1"/>
  <c r="X183" i="1" s="1"/>
  <c r="AE183" i="1" s="1"/>
  <c r="AL183" i="1" s="1"/>
  <c r="AS183" i="1" s="1"/>
  <c r="AZ183" i="1" s="1"/>
  <c r="BG183" i="1" s="1"/>
  <c r="BN183" i="1" s="1"/>
  <c r="BU183" i="1" s="1"/>
  <c r="CB183" i="1" s="1"/>
  <c r="CI183" i="1" s="1"/>
  <c r="CP183" i="1" s="1"/>
  <c r="CW183" i="1" s="1"/>
  <c r="DD183" i="1" s="1"/>
  <c r="DK183" i="1" s="1"/>
  <c r="DR183" i="1" s="1"/>
  <c r="I187" i="1"/>
  <c r="P187" i="1" s="1"/>
  <c r="J196" i="1"/>
  <c r="Q196" i="1" s="1"/>
  <c r="I200" i="1"/>
  <c r="P200" i="1" s="1"/>
  <c r="J270" i="1"/>
  <c r="Q270" i="1" s="1"/>
  <c r="I312" i="1"/>
  <c r="P312" i="1" s="1"/>
  <c r="I320" i="1"/>
  <c r="P320" i="1" s="1"/>
  <c r="W320" i="1" s="1"/>
  <c r="AD320" i="1" s="1"/>
  <c r="AK320" i="1" s="1"/>
  <c r="AR320" i="1" s="1"/>
  <c r="AY320" i="1" s="1"/>
  <c r="BF320" i="1" s="1"/>
  <c r="BM320" i="1" s="1"/>
  <c r="BT320" i="1" s="1"/>
  <c r="CA320" i="1" s="1"/>
  <c r="CH320" i="1" s="1"/>
  <c r="CO320" i="1" s="1"/>
  <c r="CV320" i="1" s="1"/>
  <c r="DC320" i="1" s="1"/>
  <c r="DJ320" i="1" s="1"/>
  <c r="DQ320" i="1" s="1"/>
  <c r="I328" i="1"/>
  <c r="P328" i="1" s="1"/>
  <c r="W328" i="1" s="1"/>
  <c r="AD328" i="1" s="1"/>
  <c r="AK328" i="1" s="1"/>
  <c r="AR328" i="1" s="1"/>
  <c r="AY328" i="1" s="1"/>
  <c r="BF328" i="1" s="1"/>
  <c r="BM328" i="1" s="1"/>
  <c r="BT328" i="1" s="1"/>
  <c r="CA328" i="1" s="1"/>
  <c r="CH328" i="1" s="1"/>
  <c r="CO328" i="1" s="1"/>
  <c r="CV328" i="1" s="1"/>
  <c r="DC328" i="1" s="1"/>
  <c r="DJ328" i="1" s="1"/>
  <c r="DQ328" i="1" s="1"/>
  <c r="H45" i="5"/>
  <c r="P45" i="5" s="1"/>
  <c r="I48" i="5"/>
  <c r="Q48" i="5" s="1"/>
  <c r="I49" i="5"/>
  <c r="Q49" i="5" s="1"/>
  <c r="Y49" i="5" s="1"/>
  <c r="AG49" i="5" s="1"/>
  <c r="AO49" i="5" s="1"/>
  <c r="AW49" i="5" s="1"/>
  <c r="BE49" i="5" s="1"/>
  <c r="BM49" i="5" s="1"/>
  <c r="BU49" i="5" s="1"/>
  <c r="CC49" i="5" s="1"/>
  <c r="CK49" i="5" s="1"/>
  <c r="CS49" i="5" s="1"/>
  <c r="DA49" i="5" s="1"/>
  <c r="DI49" i="5" s="1"/>
  <c r="DQ49" i="5" s="1"/>
  <c r="DY49" i="5" s="1"/>
  <c r="EG49" i="5" s="1"/>
  <c r="I6" i="1"/>
  <c r="P6" i="1" s="1"/>
  <c r="W6" i="1" s="1"/>
  <c r="AD6" i="1" s="1"/>
  <c r="AK6" i="1" s="1"/>
  <c r="AR6" i="1" s="1"/>
  <c r="AY6" i="1" s="1"/>
  <c r="BF6" i="1" s="1"/>
  <c r="BM6" i="1" s="1"/>
  <c r="BT6" i="1" s="1"/>
  <c r="CA6" i="1" s="1"/>
  <c r="CH6" i="1" s="1"/>
  <c r="CO6" i="1" s="1"/>
  <c r="CV6" i="1" s="1"/>
  <c r="DC6" i="1" s="1"/>
  <c r="DJ6" i="1" s="1"/>
  <c r="DQ6" i="1" s="1"/>
  <c r="I8" i="1"/>
  <c r="P8" i="1" s="1"/>
  <c r="W8" i="1" s="1"/>
  <c r="AD8" i="1" s="1"/>
  <c r="AK8" i="1" s="1"/>
  <c r="AR8" i="1" s="1"/>
  <c r="AY8" i="1" s="1"/>
  <c r="BF8" i="1" s="1"/>
  <c r="BM8" i="1" s="1"/>
  <c r="BT8" i="1" s="1"/>
  <c r="CA8" i="1" s="1"/>
  <c r="CH8" i="1" s="1"/>
  <c r="CO8" i="1" s="1"/>
  <c r="CV8" i="1" s="1"/>
  <c r="DC8" i="1" s="1"/>
  <c r="DJ8" i="1" s="1"/>
  <c r="DQ8" i="1" s="1"/>
  <c r="I10" i="1"/>
  <c r="P10" i="1" s="1"/>
  <c r="W10" i="1" s="1"/>
  <c r="AD10" i="1" s="1"/>
  <c r="AK10" i="1" s="1"/>
  <c r="AR10" i="1" s="1"/>
  <c r="AY10" i="1" s="1"/>
  <c r="BF10" i="1" s="1"/>
  <c r="BM10" i="1" s="1"/>
  <c r="BT10" i="1" s="1"/>
  <c r="CA10" i="1" s="1"/>
  <c r="CH10" i="1" s="1"/>
  <c r="CO10" i="1" s="1"/>
  <c r="CV10" i="1" s="1"/>
  <c r="DC10" i="1" s="1"/>
  <c r="DJ10" i="1" s="1"/>
  <c r="DQ10" i="1" s="1"/>
  <c r="J13" i="1"/>
  <c r="Q13" i="1" s="1"/>
  <c r="X13" i="1" s="1"/>
  <c r="AE13" i="1" s="1"/>
  <c r="AL13" i="1" s="1"/>
  <c r="AS13" i="1" s="1"/>
  <c r="AZ13" i="1" s="1"/>
  <c r="BG13" i="1" s="1"/>
  <c r="BN13" i="1" s="1"/>
  <c r="BU13" i="1" s="1"/>
  <c r="CB13" i="1" s="1"/>
  <c r="CI13" i="1" s="1"/>
  <c r="CP13" i="1" s="1"/>
  <c r="CW13" i="1" s="1"/>
  <c r="DD13" i="1" s="1"/>
  <c r="DK13" i="1" s="1"/>
  <c r="DR13" i="1" s="1"/>
  <c r="J15" i="1"/>
  <c r="Q15" i="1" s="1"/>
  <c r="X15" i="1" s="1"/>
  <c r="AE15" i="1" s="1"/>
  <c r="AL15" i="1" s="1"/>
  <c r="AS15" i="1" s="1"/>
  <c r="AZ15" i="1" s="1"/>
  <c r="BG15" i="1" s="1"/>
  <c r="BN15" i="1" s="1"/>
  <c r="BU15" i="1" s="1"/>
  <c r="CB15" i="1" s="1"/>
  <c r="CI15" i="1" s="1"/>
  <c r="CP15" i="1" s="1"/>
  <c r="CW15" i="1" s="1"/>
  <c r="DD15" i="1" s="1"/>
  <c r="DK15" i="1" s="1"/>
  <c r="DR15" i="1" s="1"/>
  <c r="J17" i="1"/>
  <c r="Q17" i="1" s="1"/>
  <c r="X17" i="1" s="1"/>
  <c r="AE17" i="1" s="1"/>
  <c r="AL17" i="1" s="1"/>
  <c r="AS17" i="1" s="1"/>
  <c r="AZ17" i="1" s="1"/>
  <c r="BG17" i="1" s="1"/>
  <c r="BN17" i="1" s="1"/>
  <c r="BU17" i="1" s="1"/>
  <c r="CB17" i="1" s="1"/>
  <c r="CI17" i="1" s="1"/>
  <c r="CP17" i="1" s="1"/>
  <c r="CW17" i="1" s="1"/>
  <c r="DD17" i="1" s="1"/>
  <c r="DK17" i="1" s="1"/>
  <c r="DR17" i="1" s="1"/>
  <c r="I19" i="1"/>
  <c r="P19" i="1" s="1"/>
  <c r="W19" i="1" s="1"/>
  <c r="AD19" i="1" s="1"/>
  <c r="AK19" i="1" s="1"/>
  <c r="AR19" i="1" s="1"/>
  <c r="AY19" i="1" s="1"/>
  <c r="BF19" i="1" s="1"/>
  <c r="BM19" i="1" s="1"/>
  <c r="BT19" i="1" s="1"/>
  <c r="CA19" i="1" s="1"/>
  <c r="CH19" i="1" s="1"/>
  <c r="CO19" i="1" s="1"/>
  <c r="CV19" i="1" s="1"/>
  <c r="DC19" i="1" s="1"/>
  <c r="DJ19" i="1" s="1"/>
  <c r="DQ19" i="1" s="1"/>
  <c r="J22" i="1"/>
  <c r="Q22" i="1" s="1"/>
  <c r="X22" i="1" s="1"/>
  <c r="AE22" i="1" s="1"/>
  <c r="AL22" i="1" s="1"/>
  <c r="AS22" i="1" s="1"/>
  <c r="AZ22" i="1" s="1"/>
  <c r="BG22" i="1" s="1"/>
  <c r="BN22" i="1" s="1"/>
  <c r="BU22" i="1" s="1"/>
  <c r="CB22" i="1" s="1"/>
  <c r="CI22" i="1" s="1"/>
  <c r="CP22" i="1" s="1"/>
  <c r="CW22" i="1" s="1"/>
  <c r="DD22" i="1" s="1"/>
  <c r="DK22" i="1" s="1"/>
  <c r="DR22" i="1" s="1"/>
  <c r="J24" i="1"/>
  <c r="Q24" i="1" s="1"/>
  <c r="X24" i="1" s="1"/>
  <c r="AE24" i="1" s="1"/>
  <c r="AL24" i="1" s="1"/>
  <c r="AS24" i="1" s="1"/>
  <c r="AZ24" i="1" s="1"/>
  <c r="BG24" i="1" s="1"/>
  <c r="BN24" i="1" s="1"/>
  <c r="BU24" i="1" s="1"/>
  <c r="CB24" i="1" s="1"/>
  <c r="CI24" i="1" s="1"/>
  <c r="CP24" i="1" s="1"/>
  <c r="CW24" i="1" s="1"/>
  <c r="DD24" i="1" s="1"/>
  <c r="DK24" i="1" s="1"/>
  <c r="DR24" i="1" s="1"/>
  <c r="J28" i="1"/>
  <c r="Q28" i="1" s="1"/>
  <c r="X28" i="1" s="1"/>
  <c r="AE28" i="1" s="1"/>
  <c r="AL28" i="1" s="1"/>
  <c r="AS28" i="1" s="1"/>
  <c r="AZ28" i="1" s="1"/>
  <c r="BG28" i="1" s="1"/>
  <c r="BN28" i="1" s="1"/>
  <c r="BU28" i="1" s="1"/>
  <c r="CB28" i="1" s="1"/>
  <c r="CI28" i="1" s="1"/>
  <c r="CP28" i="1" s="1"/>
  <c r="CW28" i="1" s="1"/>
  <c r="DD28" i="1" s="1"/>
  <c r="DK28" i="1" s="1"/>
  <c r="DR28" i="1" s="1"/>
  <c r="J32" i="1"/>
  <c r="Q32" i="1" s="1"/>
  <c r="X32" i="1" s="1"/>
  <c r="AE32" i="1" s="1"/>
  <c r="AL32" i="1" s="1"/>
  <c r="AS32" i="1" s="1"/>
  <c r="AZ32" i="1" s="1"/>
  <c r="BG32" i="1" s="1"/>
  <c r="BN32" i="1" s="1"/>
  <c r="BU32" i="1" s="1"/>
  <c r="CB32" i="1" s="1"/>
  <c r="CI32" i="1" s="1"/>
  <c r="CP32" i="1" s="1"/>
  <c r="CW32" i="1" s="1"/>
  <c r="DD32" i="1" s="1"/>
  <c r="DK32" i="1" s="1"/>
  <c r="DR32" i="1" s="1"/>
  <c r="I34" i="1"/>
  <c r="P34" i="1" s="1"/>
  <c r="W34" i="1" s="1"/>
  <c r="AD34" i="1" s="1"/>
  <c r="AK34" i="1" s="1"/>
  <c r="AR34" i="1" s="1"/>
  <c r="AY34" i="1" s="1"/>
  <c r="BF34" i="1" s="1"/>
  <c r="BM34" i="1" s="1"/>
  <c r="BT34" i="1" s="1"/>
  <c r="CA34" i="1" s="1"/>
  <c r="CH34" i="1" s="1"/>
  <c r="CO34" i="1" s="1"/>
  <c r="CV34" i="1" s="1"/>
  <c r="DC34" i="1" s="1"/>
  <c r="DJ34" i="1" s="1"/>
  <c r="DQ34" i="1" s="1"/>
  <c r="I36" i="1"/>
  <c r="P36" i="1" s="1"/>
  <c r="W36" i="1" s="1"/>
  <c r="AD36" i="1" s="1"/>
  <c r="AK36" i="1" s="1"/>
  <c r="AR36" i="1" s="1"/>
  <c r="AY36" i="1" s="1"/>
  <c r="BF36" i="1" s="1"/>
  <c r="BM36" i="1" s="1"/>
  <c r="BT36" i="1" s="1"/>
  <c r="CA36" i="1" s="1"/>
  <c r="CH36" i="1" s="1"/>
  <c r="CO36" i="1" s="1"/>
  <c r="CV36" i="1" s="1"/>
  <c r="DC36" i="1" s="1"/>
  <c r="DJ36" i="1" s="1"/>
  <c r="DQ36" i="1" s="1"/>
  <c r="I38" i="1"/>
  <c r="P38" i="1" s="1"/>
  <c r="W38" i="1" s="1"/>
  <c r="AD38" i="1" s="1"/>
  <c r="AK38" i="1" s="1"/>
  <c r="AR38" i="1" s="1"/>
  <c r="AY38" i="1" s="1"/>
  <c r="BF38" i="1" s="1"/>
  <c r="BM38" i="1" s="1"/>
  <c r="BT38" i="1" s="1"/>
  <c r="CA38" i="1" s="1"/>
  <c r="CH38" i="1" s="1"/>
  <c r="CO38" i="1" s="1"/>
  <c r="CV38" i="1" s="1"/>
  <c r="DC38" i="1" s="1"/>
  <c r="DJ38" i="1" s="1"/>
  <c r="DQ38" i="1" s="1"/>
  <c r="J41" i="1"/>
  <c r="Q41" i="1" s="1"/>
  <c r="X41" i="1" s="1"/>
  <c r="AE41" i="1" s="1"/>
  <c r="AL41" i="1" s="1"/>
  <c r="AS41" i="1" s="1"/>
  <c r="AZ41" i="1" s="1"/>
  <c r="BG41" i="1" s="1"/>
  <c r="BN41" i="1" s="1"/>
  <c r="BU41" i="1" s="1"/>
  <c r="CB41" i="1" s="1"/>
  <c r="CI41" i="1" s="1"/>
  <c r="CP41" i="1" s="1"/>
  <c r="CW41" i="1" s="1"/>
  <c r="DD41" i="1" s="1"/>
  <c r="DK41" i="1" s="1"/>
  <c r="DR41" i="1" s="1"/>
  <c r="J43" i="1"/>
  <c r="Q43" i="1" s="1"/>
  <c r="X43" i="1" s="1"/>
  <c r="AE43" i="1" s="1"/>
  <c r="AL43" i="1" s="1"/>
  <c r="AS43" i="1" s="1"/>
  <c r="AZ43" i="1" s="1"/>
  <c r="BG43" i="1" s="1"/>
  <c r="BN43" i="1" s="1"/>
  <c r="BU43" i="1" s="1"/>
  <c r="CB43" i="1" s="1"/>
  <c r="CI43" i="1" s="1"/>
  <c r="CP43" i="1" s="1"/>
  <c r="CW43" i="1" s="1"/>
  <c r="DD43" i="1" s="1"/>
  <c r="DK43" i="1" s="1"/>
  <c r="DR43" i="1" s="1"/>
  <c r="J45" i="1"/>
  <c r="Q45" i="1" s="1"/>
  <c r="X45" i="1" s="1"/>
  <c r="AE45" i="1" s="1"/>
  <c r="AL45" i="1" s="1"/>
  <c r="AS45" i="1" s="1"/>
  <c r="AZ45" i="1" s="1"/>
  <c r="BG45" i="1" s="1"/>
  <c r="BN45" i="1" s="1"/>
  <c r="BU45" i="1" s="1"/>
  <c r="CB45" i="1" s="1"/>
  <c r="CI45" i="1" s="1"/>
  <c r="CP45" i="1" s="1"/>
  <c r="CW45" i="1" s="1"/>
  <c r="DD45" i="1" s="1"/>
  <c r="DK45" i="1" s="1"/>
  <c r="DR45" i="1" s="1"/>
  <c r="J47" i="1"/>
  <c r="Q47" i="1" s="1"/>
  <c r="X47" i="1" s="1"/>
  <c r="AE47" i="1" s="1"/>
  <c r="AL47" i="1" s="1"/>
  <c r="AS47" i="1" s="1"/>
  <c r="AZ47" i="1" s="1"/>
  <c r="BG47" i="1" s="1"/>
  <c r="BN47" i="1" s="1"/>
  <c r="BU47" i="1" s="1"/>
  <c r="CB47" i="1" s="1"/>
  <c r="CI47" i="1" s="1"/>
  <c r="CP47" i="1" s="1"/>
  <c r="CW47" i="1" s="1"/>
  <c r="DD47" i="1" s="1"/>
  <c r="DK47" i="1" s="1"/>
  <c r="DR47" i="1" s="1"/>
  <c r="J49" i="1"/>
  <c r="Q49" i="1" s="1"/>
  <c r="X49" i="1" s="1"/>
  <c r="AE49" i="1" s="1"/>
  <c r="AL49" i="1" s="1"/>
  <c r="AS49" i="1" s="1"/>
  <c r="AZ49" i="1" s="1"/>
  <c r="BG49" i="1" s="1"/>
  <c r="BN49" i="1" s="1"/>
  <c r="BU49" i="1" s="1"/>
  <c r="CB49" i="1" s="1"/>
  <c r="CI49" i="1" s="1"/>
  <c r="CP49" i="1" s="1"/>
  <c r="CW49" i="1" s="1"/>
  <c r="DD49" i="1" s="1"/>
  <c r="DK49" i="1" s="1"/>
  <c r="DR49" i="1" s="1"/>
  <c r="I51" i="1"/>
  <c r="P51" i="1" s="1"/>
  <c r="I54" i="1"/>
  <c r="P54" i="1" s="1"/>
  <c r="I56" i="1"/>
  <c r="P56" i="1" s="1"/>
  <c r="W56" i="1" s="1"/>
  <c r="AD56" i="1" s="1"/>
  <c r="AK56" i="1" s="1"/>
  <c r="AR56" i="1" s="1"/>
  <c r="AY56" i="1" s="1"/>
  <c r="BF56" i="1" s="1"/>
  <c r="BM56" i="1" s="1"/>
  <c r="BT56" i="1" s="1"/>
  <c r="CA56" i="1" s="1"/>
  <c r="CH56" i="1" s="1"/>
  <c r="CO56" i="1" s="1"/>
  <c r="CV56" i="1" s="1"/>
  <c r="DC56" i="1" s="1"/>
  <c r="DJ56" i="1" s="1"/>
  <c r="DQ56" i="1" s="1"/>
  <c r="J63" i="1"/>
  <c r="Q63" i="1" s="1"/>
  <c r="X63" i="1" s="1"/>
  <c r="AE63" i="1" s="1"/>
  <c r="AL63" i="1" s="1"/>
  <c r="AS63" i="1" s="1"/>
  <c r="AZ63" i="1" s="1"/>
  <c r="BG63" i="1" s="1"/>
  <c r="BN63" i="1" s="1"/>
  <c r="BU63" i="1" s="1"/>
  <c r="CB63" i="1" s="1"/>
  <c r="CI63" i="1" s="1"/>
  <c r="CP63" i="1" s="1"/>
  <c r="CW63" i="1" s="1"/>
  <c r="DD63" i="1" s="1"/>
  <c r="DK63" i="1" s="1"/>
  <c r="DR63" i="1" s="1"/>
  <c r="J65" i="1"/>
  <c r="Q65" i="1" s="1"/>
  <c r="X65" i="1" s="1"/>
  <c r="AE65" i="1" s="1"/>
  <c r="AL65" i="1" s="1"/>
  <c r="AS65" i="1" s="1"/>
  <c r="AZ65" i="1" s="1"/>
  <c r="BG65" i="1" s="1"/>
  <c r="BN65" i="1" s="1"/>
  <c r="BU65" i="1" s="1"/>
  <c r="CB65" i="1" s="1"/>
  <c r="CI65" i="1" s="1"/>
  <c r="CP65" i="1" s="1"/>
  <c r="CW65" i="1" s="1"/>
  <c r="DD65" i="1" s="1"/>
  <c r="DK65" i="1" s="1"/>
  <c r="DR65" i="1" s="1"/>
  <c r="I69" i="1"/>
  <c r="P69" i="1" s="1"/>
  <c r="I71" i="1"/>
  <c r="P71" i="1" s="1"/>
  <c r="I73" i="1"/>
  <c r="P73" i="1" s="1"/>
  <c r="I85" i="1"/>
  <c r="P85" i="1" s="1"/>
  <c r="W85" i="1" s="1"/>
  <c r="AD85" i="1" s="1"/>
  <c r="AK85" i="1" s="1"/>
  <c r="AR85" i="1" s="1"/>
  <c r="AY85" i="1" s="1"/>
  <c r="BF85" i="1" s="1"/>
  <c r="BM85" i="1" s="1"/>
  <c r="BT85" i="1" s="1"/>
  <c r="CA85" i="1" s="1"/>
  <c r="CH85" i="1" s="1"/>
  <c r="CO85" i="1" s="1"/>
  <c r="CV85" i="1" s="1"/>
  <c r="DC85" i="1" s="1"/>
  <c r="DJ85" i="1" s="1"/>
  <c r="DQ85" i="1" s="1"/>
  <c r="J99" i="1"/>
  <c r="Q99" i="1" s="1"/>
  <c r="X99" i="1" s="1"/>
  <c r="AE99" i="1" s="1"/>
  <c r="AL99" i="1" s="1"/>
  <c r="AS99" i="1" s="1"/>
  <c r="AZ99" i="1" s="1"/>
  <c r="BG99" i="1" s="1"/>
  <c r="BN99" i="1" s="1"/>
  <c r="BU99" i="1" s="1"/>
  <c r="CB99" i="1" s="1"/>
  <c r="CI99" i="1" s="1"/>
  <c r="CP99" i="1" s="1"/>
  <c r="CW99" i="1" s="1"/>
  <c r="DD99" i="1" s="1"/>
  <c r="DK99" i="1" s="1"/>
  <c r="DR99" i="1" s="1"/>
  <c r="J118" i="1"/>
  <c r="Q118" i="1" s="1"/>
  <c r="X118" i="1" s="1"/>
  <c r="AE118" i="1" s="1"/>
  <c r="AL118" i="1" s="1"/>
  <c r="AS118" i="1" s="1"/>
  <c r="AZ118" i="1" s="1"/>
  <c r="BG118" i="1" s="1"/>
  <c r="BN118" i="1" s="1"/>
  <c r="BU118" i="1" s="1"/>
  <c r="CB118" i="1" s="1"/>
  <c r="CI118" i="1" s="1"/>
  <c r="CP118" i="1" s="1"/>
  <c r="CW118" i="1" s="1"/>
  <c r="DD118" i="1" s="1"/>
  <c r="DK118" i="1" s="1"/>
  <c r="DR118" i="1" s="1"/>
  <c r="J131" i="1"/>
  <c r="Q131" i="1" s="1"/>
  <c r="X131" i="1" s="1"/>
  <c r="AE131" i="1" s="1"/>
  <c r="AL131" i="1" s="1"/>
  <c r="AS131" i="1" s="1"/>
  <c r="AZ131" i="1" s="1"/>
  <c r="BG131" i="1" s="1"/>
  <c r="BN131" i="1" s="1"/>
  <c r="BU131" i="1" s="1"/>
  <c r="CB131" i="1" s="1"/>
  <c r="CI131" i="1" s="1"/>
  <c r="CP131" i="1" s="1"/>
  <c r="CW131" i="1" s="1"/>
  <c r="DD131" i="1" s="1"/>
  <c r="DK131" i="1" s="1"/>
  <c r="DR131" i="1" s="1"/>
  <c r="J144" i="1"/>
  <c r="Q144" i="1" s="1"/>
  <c r="X144" i="1" s="1"/>
  <c r="AE144" i="1" s="1"/>
  <c r="AL144" i="1" s="1"/>
  <c r="AS144" i="1" s="1"/>
  <c r="AZ144" i="1" s="1"/>
  <c r="BG144" i="1" s="1"/>
  <c r="BN144" i="1" s="1"/>
  <c r="BU144" i="1" s="1"/>
  <c r="CB144" i="1" s="1"/>
  <c r="CI144" i="1" s="1"/>
  <c r="CP144" i="1" s="1"/>
  <c r="CW144" i="1" s="1"/>
  <c r="DD144" i="1" s="1"/>
  <c r="DK144" i="1" s="1"/>
  <c r="DR144" i="1" s="1"/>
  <c r="J153" i="1"/>
  <c r="Q153" i="1" s="1"/>
  <c r="J161" i="1"/>
  <c r="Q161" i="1" s="1"/>
  <c r="X161" i="1" s="1"/>
  <c r="AE161" i="1" s="1"/>
  <c r="AL161" i="1" s="1"/>
  <c r="AS161" i="1" s="1"/>
  <c r="AZ161" i="1" s="1"/>
  <c r="BG161" i="1" s="1"/>
  <c r="BN161" i="1" s="1"/>
  <c r="BU161" i="1" s="1"/>
  <c r="CB161" i="1" s="1"/>
  <c r="CI161" i="1" s="1"/>
  <c r="CP161" i="1" s="1"/>
  <c r="CW161" i="1" s="1"/>
  <c r="DD161" i="1" s="1"/>
  <c r="DK161" i="1" s="1"/>
  <c r="DR161" i="1" s="1"/>
  <c r="J167" i="1"/>
  <c r="Q167" i="1" s="1"/>
  <c r="X167" i="1" s="1"/>
  <c r="J181" i="1"/>
  <c r="Q181" i="1" s="1"/>
  <c r="X181" i="1" s="1"/>
  <c r="AE181" i="1" s="1"/>
  <c r="AL181" i="1" s="1"/>
  <c r="AS181" i="1" s="1"/>
  <c r="AZ181" i="1" s="1"/>
  <c r="BG181" i="1" s="1"/>
  <c r="BN181" i="1" s="1"/>
  <c r="BU181" i="1" s="1"/>
  <c r="CB181" i="1" s="1"/>
  <c r="CI181" i="1" s="1"/>
  <c r="CP181" i="1" s="1"/>
  <c r="CW181" i="1" s="1"/>
  <c r="DD181" i="1" s="1"/>
  <c r="DK181" i="1" s="1"/>
  <c r="DR181" i="1" s="1"/>
  <c r="I268" i="1"/>
  <c r="P268" i="1" s="1"/>
  <c r="W268" i="1" s="1"/>
  <c r="AD268" i="1" s="1"/>
  <c r="AK268" i="1" s="1"/>
  <c r="AR268" i="1" s="1"/>
  <c r="AY268" i="1" s="1"/>
  <c r="BF268" i="1" s="1"/>
  <c r="BM268" i="1" s="1"/>
  <c r="BT268" i="1" s="1"/>
  <c r="CA268" i="1" s="1"/>
  <c r="CH268" i="1" s="1"/>
  <c r="CO268" i="1" s="1"/>
  <c r="CV268" i="1" s="1"/>
  <c r="DC268" i="1" s="1"/>
  <c r="DJ268" i="1" s="1"/>
  <c r="DQ268" i="1" s="1"/>
  <c r="J278" i="1"/>
  <c r="Q278" i="1" s="1"/>
  <c r="J299" i="1"/>
  <c r="Q299" i="1" s="1"/>
  <c r="X299" i="1" s="1"/>
  <c r="AE299" i="1" s="1"/>
  <c r="AL299" i="1" s="1"/>
  <c r="AS299" i="1" s="1"/>
  <c r="AZ299" i="1" s="1"/>
  <c r="BG299" i="1" s="1"/>
  <c r="BN299" i="1" s="1"/>
  <c r="BU299" i="1" s="1"/>
  <c r="CB299" i="1" s="1"/>
  <c r="CI299" i="1" s="1"/>
  <c r="CP299" i="1" s="1"/>
  <c r="CW299" i="1" s="1"/>
  <c r="DD299" i="1" s="1"/>
  <c r="DK299" i="1" s="1"/>
  <c r="DR299" i="1" s="1"/>
  <c r="J334" i="1"/>
  <c r="Q334" i="1" s="1"/>
  <c r="J335" i="1"/>
  <c r="Q335" i="1" s="1"/>
  <c r="X335" i="1" s="1"/>
  <c r="J336" i="1"/>
  <c r="Q336" i="1" s="1"/>
  <c r="X336" i="1" s="1"/>
  <c r="AE336" i="1" s="1"/>
  <c r="AL336" i="1" s="1"/>
  <c r="AS336" i="1" s="1"/>
  <c r="AZ336" i="1" s="1"/>
  <c r="BG336" i="1" s="1"/>
  <c r="BN336" i="1" s="1"/>
  <c r="BU336" i="1" s="1"/>
  <c r="CB336" i="1" s="1"/>
  <c r="CI336" i="1" s="1"/>
  <c r="CP336" i="1" s="1"/>
  <c r="CW336" i="1" s="1"/>
  <c r="DD336" i="1" s="1"/>
  <c r="DK336" i="1" s="1"/>
  <c r="DR336" i="1" s="1"/>
  <c r="I45" i="5"/>
  <c r="Q45" i="5" s="1"/>
  <c r="Y45" i="5" s="1"/>
  <c r="AG45" i="5" s="1"/>
  <c r="AO45" i="5" s="1"/>
  <c r="AW45" i="5" s="1"/>
  <c r="BE45" i="5" s="1"/>
  <c r="BM45" i="5" s="1"/>
  <c r="BU45" i="5" s="1"/>
  <c r="CC45" i="5" s="1"/>
  <c r="CK45" i="5" s="1"/>
  <c r="CS45" i="5" s="1"/>
  <c r="DA45" i="5" s="1"/>
  <c r="DI45" i="5" s="1"/>
  <c r="DQ45" i="5" s="1"/>
  <c r="DY45" i="5" s="1"/>
  <c r="EG45" i="5" s="1"/>
  <c r="J6" i="1"/>
  <c r="Q6" i="1" s="1"/>
  <c r="J8" i="1"/>
  <c r="Q8" i="1" s="1"/>
  <c r="J10" i="1"/>
  <c r="Q10" i="1" s="1"/>
  <c r="I12" i="1"/>
  <c r="P12" i="1" s="1"/>
  <c r="I14" i="1"/>
  <c r="P14" i="1" s="1"/>
  <c r="I16" i="1"/>
  <c r="P16" i="1" s="1"/>
  <c r="J19" i="1"/>
  <c r="Q19" i="1" s="1"/>
  <c r="I21" i="1"/>
  <c r="P21" i="1" s="1"/>
  <c r="I23" i="1"/>
  <c r="P23" i="1" s="1"/>
  <c r="I29" i="1"/>
  <c r="P29" i="1" s="1"/>
  <c r="J34" i="1"/>
  <c r="Q34" i="1" s="1"/>
  <c r="X34" i="1" s="1"/>
  <c r="AE34" i="1" s="1"/>
  <c r="AL34" i="1" s="1"/>
  <c r="AS34" i="1" s="1"/>
  <c r="AZ34" i="1" s="1"/>
  <c r="BG34" i="1" s="1"/>
  <c r="BN34" i="1" s="1"/>
  <c r="BU34" i="1" s="1"/>
  <c r="CB34" i="1" s="1"/>
  <c r="CI34" i="1" s="1"/>
  <c r="CP34" i="1" s="1"/>
  <c r="CW34" i="1" s="1"/>
  <c r="DD34" i="1" s="1"/>
  <c r="DK34" i="1" s="1"/>
  <c r="DR34" i="1" s="1"/>
  <c r="J36" i="1"/>
  <c r="Q36" i="1" s="1"/>
  <c r="X36" i="1" s="1"/>
  <c r="J38" i="1"/>
  <c r="Q38" i="1" s="1"/>
  <c r="X38" i="1" s="1"/>
  <c r="AE38" i="1" s="1"/>
  <c r="AL38" i="1" s="1"/>
  <c r="AS38" i="1" s="1"/>
  <c r="AZ38" i="1" s="1"/>
  <c r="BG38" i="1" s="1"/>
  <c r="BN38" i="1" s="1"/>
  <c r="BU38" i="1" s="1"/>
  <c r="CB38" i="1" s="1"/>
  <c r="CI38" i="1" s="1"/>
  <c r="CP38" i="1" s="1"/>
  <c r="CW38" i="1" s="1"/>
  <c r="DD38" i="1" s="1"/>
  <c r="DK38" i="1" s="1"/>
  <c r="DR38" i="1" s="1"/>
  <c r="I40" i="1"/>
  <c r="P40" i="1" s="1"/>
  <c r="I42" i="1"/>
  <c r="P42" i="1" s="1"/>
  <c r="I44" i="1"/>
  <c r="P44" i="1" s="1"/>
  <c r="I46" i="1"/>
  <c r="P46" i="1" s="1"/>
  <c r="W46" i="1" s="1"/>
  <c r="AD46" i="1" s="1"/>
  <c r="AK46" i="1" s="1"/>
  <c r="AR46" i="1" s="1"/>
  <c r="AY46" i="1" s="1"/>
  <c r="BF46" i="1" s="1"/>
  <c r="BM46" i="1" s="1"/>
  <c r="BT46" i="1" s="1"/>
  <c r="CA46" i="1" s="1"/>
  <c r="CH46" i="1" s="1"/>
  <c r="CO46" i="1" s="1"/>
  <c r="CV46" i="1" s="1"/>
  <c r="DC46" i="1" s="1"/>
  <c r="DJ46" i="1" s="1"/>
  <c r="DQ46" i="1" s="1"/>
  <c r="I48" i="1"/>
  <c r="P48" i="1" s="1"/>
  <c r="W48" i="1" s="1"/>
  <c r="AD48" i="1" s="1"/>
  <c r="AK48" i="1" s="1"/>
  <c r="AR48" i="1" s="1"/>
  <c r="AY48" i="1" s="1"/>
  <c r="BF48" i="1" s="1"/>
  <c r="BM48" i="1" s="1"/>
  <c r="BT48" i="1" s="1"/>
  <c r="CA48" i="1" s="1"/>
  <c r="CH48" i="1" s="1"/>
  <c r="CO48" i="1" s="1"/>
  <c r="CV48" i="1" s="1"/>
  <c r="DC48" i="1" s="1"/>
  <c r="DJ48" i="1" s="1"/>
  <c r="DQ48" i="1" s="1"/>
  <c r="J51" i="1"/>
  <c r="Q51" i="1" s="1"/>
  <c r="X51" i="1" s="1"/>
  <c r="AE51" i="1" s="1"/>
  <c r="AL51" i="1" s="1"/>
  <c r="AS51" i="1" s="1"/>
  <c r="AZ51" i="1" s="1"/>
  <c r="BG51" i="1" s="1"/>
  <c r="BN51" i="1" s="1"/>
  <c r="BU51" i="1" s="1"/>
  <c r="CB51" i="1" s="1"/>
  <c r="CI51" i="1" s="1"/>
  <c r="CP51" i="1" s="1"/>
  <c r="CW51" i="1" s="1"/>
  <c r="DD51" i="1" s="1"/>
  <c r="DK51" i="1" s="1"/>
  <c r="DR51" i="1" s="1"/>
  <c r="J54" i="1"/>
  <c r="Q54" i="1" s="1"/>
  <c r="J56" i="1"/>
  <c r="Q56" i="1" s="1"/>
  <c r="I62" i="1"/>
  <c r="P62" i="1" s="1"/>
  <c r="W62" i="1" s="1"/>
  <c r="AD62" i="1" s="1"/>
  <c r="AK62" i="1" s="1"/>
  <c r="AR62" i="1" s="1"/>
  <c r="AY62" i="1" s="1"/>
  <c r="BF62" i="1" s="1"/>
  <c r="BM62" i="1" s="1"/>
  <c r="BT62" i="1" s="1"/>
  <c r="CA62" i="1" s="1"/>
  <c r="CH62" i="1" s="1"/>
  <c r="CO62" i="1" s="1"/>
  <c r="CV62" i="1" s="1"/>
  <c r="DC62" i="1" s="1"/>
  <c r="DJ62" i="1" s="1"/>
  <c r="DQ62" i="1" s="1"/>
  <c r="I64" i="1"/>
  <c r="P64" i="1" s="1"/>
  <c r="W64" i="1" s="1"/>
  <c r="AD64" i="1" s="1"/>
  <c r="AK64" i="1" s="1"/>
  <c r="AR64" i="1" s="1"/>
  <c r="AY64" i="1" s="1"/>
  <c r="BF64" i="1" s="1"/>
  <c r="BM64" i="1" s="1"/>
  <c r="BT64" i="1" s="1"/>
  <c r="CA64" i="1" s="1"/>
  <c r="CH64" i="1" s="1"/>
  <c r="CO64" i="1" s="1"/>
  <c r="CV64" i="1" s="1"/>
  <c r="DC64" i="1" s="1"/>
  <c r="DJ64" i="1" s="1"/>
  <c r="DQ64" i="1" s="1"/>
  <c r="I66" i="1"/>
  <c r="P66" i="1" s="1"/>
  <c r="W66" i="1" s="1"/>
  <c r="AD66" i="1" s="1"/>
  <c r="AK66" i="1" s="1"/>
  <c r="AR66" i="1" s="1"/>
  <c r="AY66" i="1" s="1"/>
  <c r="BF66" i="1" s="1"/>
  <c r="BM66" i="1" s="1"/>
  <c r="BT66" i="1" s="1"/>
  <c r="CA66" i="1" s="1"/>
  <c r="CH66" i="1" s="1"/>
  <c r="CO66" i="1" s="1"/>
  <c r="CV66" i="1" s="1"/>
  <c r="DC66" i="1" s="1"/>
  <c r="DJ66" i="1" s="1"/>
  <c r="DQ66" i="1" s="1"/>
  <c r="J69" i="1"/>
  <c r="Q69" i="1" s="1"/>
  <c r="X69" i="1" s="1"/>
  <c r="AE69" i="1" s="1"/>
  <c r="AL69" i="1" s="1"/>
  <c r="AS69" i="1" s="1"/>
  <c r="AZ69" i="1" s="1"/>
  <c r="BG69" i="1" s="1"/>
  <c r="BN69" i="1" s="1"/>
  <c r="BU69" i="1" s="1"/>
  <c r="CB69" i="1" s="1"/>
  <c r="CI69" i="1" s="1"/>
  <c r="CP69" i="1" s="1"/>
  <c r="CW69" i="1" s="1"/>
  <c r="DD69" i="1" s="1"/>
  <c r="DK69" i="1" s="1"/>
  <c r="DR69" i="1" s="1"/>
  <c r="J71" i="1"/>
  <c r="Q71" i="1" s="1"/>
  <c r="X71" i="1" s="1"/>
  <c r="AE71" i="1" s="1"/>
  <c r="AL71" i="1" s="1"/>
  <c r="AS71" i="1" s="1"/>
  <c r="AZ71" i="1" s="1"/>
  <c r="BG71" i="1" s="1"/>
  <c r="BN71" i="1" s="1"/>
  <c r="BU71" i="1" s="1"/>
  <c r="CB71" i="1" s="1"/>
  <c r="CI71" i="1" s="1"/>
  <c r="CP71" i="1" s="1"/>
  <c r="CW71" i="1" s="1"/>
  <c r="DD71" i="1" s="1"/>
  <c r="DK71" i="1" s="1"/>
  <c r="DR71" i="1" s="1"/>
  <c r="J73" i="1"/>
  <c r="Q73" i="1" s="1"/>
  <c r="X73" i="1" s="1"/>
  <c r="AE73" i="1" s="1"/>
  <c r="AL73" i="1" s="1"/>
  <c r="AS73" i="1" s="1"/>
  <c r="AZ73" i="1" s="1"/>
  <c r="BG73" i="1" s="1"/>
  <c r="BN73" i="1" s="1"/>
  <c r="BU73" i="1" s="1"/>
  <c r="CB73" i="1" s="1"/>
  <c r="CI73" i="1" s="1"/>
  <c r="CP73" i="1" s="1"/>
  <c r="CW73" i="1" s="1"/>
  <c r="DD73" i="1" s="1"/>
  <c r="DK73" i="1" s="1"/>
  <c r="DR73" i="1" s="1"/>
  <c r="J75" i="1"/>
  <c r="Q75" i="1" s="1"/>
  <c r="J88" i="1"/>
  <c r="Q88" i="1" s="1"/>
  <c r="X88" i="1" s="1"/>
  <c r="AE88" i="1" s="1"/>
  <c r="AL88" i="1" s="1"/>
  <c r="AS88" i="1" s="1"/>
  <c r="AZ88" i="1" s="1"/>
  <c r="BG88" i="1" s="1"/>
  <c r="BN88" i="1" s="1"/>
  <c r="BU88" i="1" s="1"/>
  <c r="CB88" i="1" s="1"/>
  <c r="CI88" i="1" s="1"/>
  <c r="CP88" i="1" s="1"/>
  <c r="CW88" i="1" s="1"/>
  <c r="DD88" i="1" s="1"/>
  <c r="DK88" i="1" s="1"/>
  <c r="DR88" i="1" s="1"/>
  <c r="J97" i="1"/>
  <c r="Q97" i="1" s="1"/>
  <c r="X97" i="1" s="1"/>
  <c r="AE97" i="1" s="1"/>
  <c r="AL97" i="1" s="1"/>
  <c r="AS97" i="1" s="1"/>
  <c r="AZ97" i="1" s="1"/>
  <c r="BG97" i="1" s="1"/>
  <c r="BN97" i="1" s="1"/>
  <c r="BU97" i="1" s="1"/>
  <c r="CB97" i="1" s="1"/>
  <c r="CI97" i="1" s="1"/>
  <c r="CP97" i="1" s="1"/>
  <c r="CW97" i="1" s="1"/>
  <c r="DD97" i="1" s="1"/>
  <c r="DK97" i="1" s="1"/>
  <c r="DR97" i="1" s="1"/>
  <c r="J105" i="1"/>
  <c r="Q105" i="1" s="1"/>
  <c r="X105" i="1" s="1"/>
  <c r="AE105" i="1" s="1"/>
  <c r="AL105" i="1" s="1"/>
  <c r="AS105" i="1" s="1"/>
  <c r="AZ105" i="1" s="1"/>
  <c r="BG105" i="1" s="1"/>
  <c r="BN105" i="1" s="1"/>
  <c r="BU105" i="1" s="1"/>
  <c r="CB105" i="1" s="1"/>
  <c r="CI105" i="1" s="1"/>
  <c r="CP105" i="1" s="1"/>
  <c r="CW105" i="1" s="1"/>
  <c r="DD105" i="1" s="1"/>
  <c r="DK105" i="1" s="1"/>
  <c r="DR105" i="1" s="1"/>
  <c r="I133" i="1"/>
  <c r="P133" i="1" s="1"/>
  <c r="W133" i="1" s="1"/>
  <c r="AD133" i="1" s="1"/>
  <c r="AK133" i="1" s="1"/>
  <c r="AR133" i="1" s="1"/>
  <c r="AY133" i="1" s="1"/>
  <c r="BF133" i="1" s="1"/>
  <c r="BM133" i="1" s="1"/>
  <c r="BT133" i="1" s="1"/>
  <c r="CA133" i="1" s="1"/>
  <c r="CH133" i="1" s="1"/>
  <c r="CO133" i="1" s="1"/>
  <c r="CV133" i="1" s="1"/>
  <c r="DC133" i="1" s="1"/>
  <c r="DJ133" i="1" s="1"/>
  <c r="DQ133" i="1" s="1"/>
  <c r="I135" i="1"/>
  <c r="P135" i="1" s="1"/>
  <c r="W135" i="1" s="1"/>
  <c r="AD135" i="1" s="1"/>
  <c r="AK135" i="1" s="1"/>
  <c r="AR135" i="1" s="1"/>
  <c r="AY135" i="1" s="1"/>
  <c r="BF135" i="1" s="1"/>
  <c r="BM135" i="1" s="1"/>
  <c r="BT135" i="1" s="1"/>
  <c r="CA135" i="1" s="1"/>
  <c r="CH135" i="1" s="1"/>
  <c r="CO135" i="1" s="1"/>
  <c r="CV135" i="1" s="1"/>
  <c r="DC135" i="1" s="1"/>
  <c r="DJ135" i="1" s="1"/>
  <c r="DQ135" i="1" s="1"/>
  <c r="I146" i="1"/>
  <c r="P146" i="1" s="1"/>
  <c r="W146" i="1" s="1"/>
  <c r="AD146" i="1" s="1"/>
  <c r="AK146" i="1" s="1"/>
  <c r="AR146" i="1" s="1"/>
  <c r="AY146" i="1" s="1"/>
  <c r="BF146" i="1" s="1"/>
  <c r="BM146" i="1" s="1"/>
  <c r="BT146" i="1" s="1"/>
  <c r="CA146" i="1" s="1"/>
  <c r="CH146" i="1" s="1"/>
  <c r="CO146" i="1" s="1"/>
  <c r="CV146" i="1" s="1"/>
  <c r="DC146" i="1" s="1"/>
  <c r="DJ146" i="1" s="1"/>
  <c r="DQ146" i="1" s="1"/>
  <c r="I148" i="1"/>
  <c r="P148" i="1" s="1"/>
  <c r="W148" i="1" s="1"/>
  <c r="AD148" i="1" s="1"/>
  <c r="AK148" i="1" s="1"/>
  <c r="AR148" i="1" s="1"/>
  <c r="AY148" i="1" s="1"/>
  <c r="BF148" i="1" s="1"/>
  <c r="BM148" i="1" s="1"/>
  <c r="BT148" i="1" s="1"/>
  <c r="CA148" i="1" s="1"/>
  <c r="CH148" i="1" s="1"/>
  <c r="CO148" i="1" s="1"/>
  <c r="CV148" i="1" s="1"/>
  <c r="DC148" i="1" s="1"/>
  <c r="DJ148" i="1" s="1"/>
  <c r="DQ148" i="1" s="1"/>
  <c r="I150" i="1"/>
  <c r="P150" i="1" s="1"/>
  <c r="W150" i="1" s="1"/>
  <c r="AD150" i="1" s="1"/>
  <c r="AK150" i="1" s="1"/>
  <c r="AR150" i="1" s="1"/>
  <c r="AY150" i="1" s="1"/>
  <c r="BF150" i="1" s="1"/>
  <c r="BM150" i="1" s="1"/>
  <c r="BT150" i="1" s="1"/>
  <c r="CA150" i="1" s="1"/>
  <c r="CH150" i="1" s="1"/>
  <c r="CO150" i="1" s="1"/>
  <c r="CV150" i="1" s="1"/>
  <c r="DC150" i="1" s="1"/>
  <c r="DJ150" i="1" s="1"/>
  <c r="DQ150" i="1" s="1"/>
  <c r="J159" i="1"/>
  <c r="Q159" i="1" s="1"/>
  <c r="X159" i="1" s="1"/>
  <c r="AE159" i="1" s="1"/>
  <c r="AL159" i="1" s="1"/>
  <c r="AS159" i="1" s="1"/>
  <c r="AZ159" i="1" s="1"/>
  <c r="BG159" i="1" s="1"/>
  <c r="BN159" i="1" s="1"/>
  <c r="BU159" i="1" s="1"/>
  <c r="CB159" i="1" s="1"/>
  <c r="CI159" i="1" s="1"/>
  <c r="CP159" i="1" s="1"/>
  <c r="CW159" i="1" s="1"/>
  <c r="DD159" i="1" s="1"/>
  <c r="DK159" i="1" s="1"/>
  <c r="DR159" i="1" s="1"/>
  <c r="I163" i="1"/>
  <c r="P163" i="1" s="1"/>
  <c r="I174" i="1"/>
  <c r="P174" i="1" s="1"/>
  <c r="I176" i="1"/>
  <c r="P176" i="1" s="1"/>
  <c r="I178" i="1"/>
  <c r="P178" i="1" s="1"/>
  <c r="J192" i="1"/>
  <c r="Q192" i="1" s="1"/>
  <c r="J205" i="1"/>
  <c r="Q205" i="1" s="1"/>
  <c r="X205" i="1" s="1"/>
  <c r="AE205" i="1" s="1"/>
  <c r="AL205" i="1" s="1"/>
  <c r="AS205" i="1" s="1"/>
  <c r="AZ205" i="1" s="1"/>
  <c r="BG205" i="1" s="1"/>
  <c r="BN205" i="1" s="1"/>
  <c r="BU205" i="1" s="1"/>
  <c r="CB205" i="1" s="1"/>
  <c r="CI205" i="1" s="1"/>
  <c r="CP205" i="1" s="1"/>
  <c r="CW205" i="1" s="1"/>
  <c r="DD205" i="1" s="1"/>
  <c r="DK205" i="1" s="1"/>
  <c r="DR205" i="1" s="1"/>
  <c r="I209" i="1"/>
  <c r="P209" i="1" s="1"/>
  <c r="I211" i="1"/>
  <c r="P211" i="1" s="1"/>
  <c r="I213" i="1"/>
  <c r="P213" i="1" s="1"/>
  <c r="I215" i="1"/>
  <c r="P215" i="1" s="1"/>
  <c r="I217" i="1"/>
  <c r="P217" i="1" s="1"/>
  <c r="I223" i="1"/>
  <c r="P223" i="1" s="1"/>
  <c r="J233" i="1"/>
  <c r="Q233" i="1" s="1"/>
  <c r="X233" i="1" s="1"/>
  <c r="AE233" i="1" s="1"/>
  <c r="AL233" i="1" s="1"/>
  <c r="AS233" i="1" s="1"/>
  <c r="AZ233" i="1" s="1"/>
  <c r="BG233" i="1" s="1"/>
  <c r="BN233" i="1" s="1"/>
  <c r="BU233" i="1" s="1"/>
  <c r="CB233" i="1" s="1"/>
  <c r="CI233" i="1" s="1"/>
  <c r="CP233" i="1" s="1"/>
  <c r="CW233" i="1" s="1"/>
  <c r="DD233" i="1" s="1"/>
  <c r="DK233" i="1" s="1"/>
  <c r="DR233" i="1" s="1"/>
  <c r="I237" i="1"/>
  <c r="P237" i="1" s="1"/>
  <c r="I239" i="1"/>
  <c r="P239" i="1" s="1"/>
  <c r="I241" i="1"/>
  <c r="P241" i="1" s="1"/>
  <c r="I254" i="1"/>
  <c r="P254" i="1" s="1"/>
  <c r="I265" i="1"/>
  <c r="P265" i="1" s="1"/>
  <c r="W265" i="1" s="1"/>
  <c r="AD265" i="1" s="1"/>
  <c r="AK265" i="1" s="1"/>
  <c r="AR265" i="1" s="1"/>
  <c r="AY265" i="1" s="1"/>
  <c r="BF265" i="1" s="1"/>
  <c r="BM265" i="1" s="1"/>
  <c r="BT265" i="1" s="1"/>
  <c r="CA265" i="1" s="1"/>
  <c r="CH265" i="1" s="1"/>
  <c r="CO265" i="1" s="1"/>
  <c r="CV265" i="1" s="1"/>
  <c r="DC265" i="1" s="1"/>
  <c r="DJ265" i="1" s="1"/>
  <c r="DQ265" i="1" s="1"/>
  <c r="I336" i="1"/>
  <c r="I334" i="1"/>
  <c r="P334" i="1" s="1"/>
  <c r="I331" i="1"/>
  <c r="P331" i="1" s="1"/>
  <c r="J329" i="1"/>
  <c r="Q329" i="1" s="1"/>
  <c r="X329" i="1" s="1"/>
  <c r="AE329" i="1" s="1"/>
  <c r="AL329" i="1" s="1"/>
  <c r="AS329" i="1" s="1"/>
  <c r="AZ329" i="1" s="1"/>
  <c r="BG329" i="1" s="1"/>
  <c r="BN329" i="1" s="1"/>
  <c r="BU329" i="1" s="1"/>
  <c r="CB329" i="1" s="1"/>
  <c r="CI329" i="1" s="1"/>
  <c r="CP329" i="1" s="1"/>
  <c r="CW329" i="1" s="1"/>
  <c r="DD329" i="1" s="1"/>
  <c r="DK329" i="1" s="1"/>
  <c r="DR329" i="1" s="1"/>
  <c r="J327" i="1"/>
  <c r="Q327" i="1" s="1"/>
  <c r="X327" i="1" s="1"/>
  <c r="AE327" i="1" s="1"/>
  <c r="AL327" i="1" s="1"/>
  <c r="AS327" i="1" s="1"/>
  <c r="AZ327" i="1" s="1"/>
  <c r="BG327" i="1" s="1"/>
  <c r="BN327" i="1" s="1"/>
  <c r="BU327" i="1" s="1"/>
  <c r="CB327" i="1" s="1"/>
  <c r="CI327" i="1" s="1"/>
  <c r="CP327" i="1" s="1"/>
  <c r="CW327" i="1" s="1"/>
  <c r="DD327" i="1" s="1"/>
  <c r="DK327" i="1" s="1"/>
  <c r="DR327" i="1" s="1"/>
  <c r="J325" i="1"/>
  <c r="Q325" i="1" s="1"/>
  <c r="J323" i="1"/>
  <c r="Q323" i="1" s="1"/>
  <c r="X323" i="1" s="1"/>
  <c r="AE323" i="1" s="1"/>
  <c r="AL323" i="1" s="1"/>
  <c r="AS323" i="1" s="1"/>
  <c r="AZ323" i="1" s="1"/>
  <c r="BG323" i="1" s="1"/>
  <c r="BN323" i="1" s="1"/>
  <c r="BU323" i="1" s="1"/>
  <c r="CB323" i="1" s="1"/>
  <c r="CI323" i="1" s="1"/>
  <c r="CP323" i="1" s="1"/>
  <c r="CW323" i="1" s="1"/>
  <c r="DD323" i="1" s="1"/>
  <c r="DK323" i="1" s="1"/>
  <c r="DR323" i="1" s="1"/>
  <c r="J321" i="1"/>
  <c r="Q321" i="1" s="1"/>
  <c r="I318" i="1"/>
  <c r="P318" i="1" s="1"/>
  <c r="W318" i="1" s="1"/>
  <c r="AD318" i="1" s="1"/>
  <c r="AK318" i="1" s="1"/>
  <c r="AR318" i="1" s="1"/>
  <c r="AY318" i="1" s="1"/>
  <c r="BF318" i="1" s="1"/>
  <c r="BM318" i="1" s="1"/>
  <c r="BT318" i="1" s="1"/>
  <c r="CA318" i="1" s="1"/>
  <c r="CH318" i="1" s="1"/>
  <c r="CO318" i="1" s="1"/>
  <c r="CV318" i="1" s="1"/>
  <c r="DC318" i="1" s="1"/>
  <c r="DJ318" i="1" s="1"/>
  <c r="DQ318" i="1" s="1"/>
  <c r="I316" i="1"/>
  <c r="P316" i="1" s="1"/>
  <c r="I314" i="1"/>
  <c r="P314" i="1" s="1"/>
  <c r="W314" i="1" s="1"/>
  <c r="AD314" i="1" s="1"/>
  <c r="AK314" i="1" s="1"/>
  <c r="AR314" i="1" s="1"/>
  <c r="AY314" i="1" s="1"/>
  <c r="BF314" i="1" s="1"/>
  <c r="BM314" i="1" s="1"/>
  <c r="BT314" i="1" s="1"/>
  <c r="CA314" i="1" s="1"/>
  <c r="CH314" i="1" s="1"/>
  <c r="CO314" i="1" s="1"/>
  <c r="CV314" i="1" s="1"/>
  <c r="DC314" i="1" s="1"/>
  <c r="DJ314" i="1" s="1"/>
  <c r="DQ314" i="1" s="1"/>
  <c r="J312" i="1"/>
  <c r="Q312" i="1" s="1"/>
  <c r="X312" i="1" s="1"/>
  <c r="AE312" i="1" s="1"/>
  <c r="AL312" i="1" s="1"/>
  <c r="AS312" i="1" s="1"/>
  <c r="AZ312" i="1" s="1"/>
  <c r="BG312" i="1" s="1"/>
  <c r="BN312" i="1" s="1"/>
  <c r="BU312" i="1" s="1"/>
  <c r="CB312" i="1" s="1"/>
  <c r="CI312" i="1" s="1"/>
  <c r="CP312" i="1" s="1"/>
  <c r="CW312" i="1" s="1"/>
  <c r="DD312" i="1" s="1"/>
  <c r="DK312" i="1" s="1"/>
  <c r="DR312" i="1" s="1"/>
  <c r="I309" i="1"/>
  <c r="P309" i="1" s="1"/>
  <c r="I303" i="1"/>
  <c r="P303" i="1" s="1"/>
  <c r="J302" i="1"/>
  <c r="Q302" i="1" s="1"/>
  <c r="X302" i="1" s="1"/>
  <c r="AE302" i="1" s="1"/>
  <c r="AL302" i="1" s="1"/>
  <c r="AS302" i="1" s="1"/>
  <c r="AZ302" i="1" s="1"/>
  <c r="BG302" i="1" s="1"/>
  <c r="BN302" i="1" s="1"/>
  <c r="BU302" i="1" s="1"/>
  <c r="CB302" i="1" s="1"/>
  <c r="CI302" i="1" s="1"/>
  <c r="CP302" i="1" s="1"/>
  <c r="CW302" i="1" s="1"/>
  <c r="DD302" i="1" s="1"/>
  <c r="DK302" i="1" s="1"/>
  <c r="DR302" i="1" s="1"/>
  <c r="I299" i="1"/>
  <c r="J297" i="1"/>
  <c r="Q297" i="1" s="1"/>
  <c r="X297" i="1" s="1"/>
  <c r="AE297" i="1" s="1"/>
  <c r="AL297" i="1" s="1"/>
  <c r="AS297" i="1" s="1"/>
  <c r="AZ297" i="1" s="1"/>
  <c r="BG297" i="1" s="1"/>
  <c r="BN297" i="1" s="1"/>
  <c r="BU297" i="1" s="1"/>
  <c r="CB297" i="1" s="1"/>
  <c r="CI297" i="1" s="1"/>
  <c r="CP297" i="1" s="1"/>
  <c r="CW297" i="1" s="1"/>
  <c r="DD297" i="1" s="1"/>
  <c r="DK297" i="1" s="1"/>
  <c r="DR297" i="1" s="1"/>
  <c r="J295" i="1"/>
  <c r="Q295" i="1" s="1"/>
  <c r="X295" i="1" s="1"/>
  <c r="AE295" i="1" s="1"/>
  <c r="AL295" i="1" s="1"/>
  <c r="AS295" i="1" s="1"/>
  <c r="AZ295" i="1" s="1"/>
  <c r="BG295" i="1" s="1"/>
  <c r="BN295" i="1" s="1"/>
  <c r="BU295" i="1" s="1"/>
  <c r="CB295" i="1" s="1"/>
  <c r="CI295" i="1" s="1"/>
  <c r="CP295" i="1" s="1"/>
  <c r="CW295" i="1" s="1"/>
  <c r="DD295" i="1" s="1"/>
  <c r="DK295" i="1" s="1"/>
  <c r="DR295" i="1" s="1"/>
  <c r="J293" i="1"/>
  <c r="Q293" i="1" s="1"/>
  <c r="X293" i="1" s="1"/>
  <c r="AE293" i="1" s="1"/>
  <c r="AL293" i="1" s="1"/>
  <c r="AS293" i="1" s="1"/>
  <c r="AZ293" i="1" s="1"/>
  <c r="BG293" i="1" s="1"/>
  <c r="BN293" i="1" s="1"/>
  <c r="BU293" i="1" s="1"/>
  <c r="CB293" i="1" s="1"/>
  <c r="CI293" i="1" s="1"/>
  <c r="CP293" i="1" s="1"/>
  <c r="CW293" i="1" s="1"/>
  <c r="DD293" i="1" s="1"/>
  <c r="DK293" i="1" s="1"/>
  <c r="DR293" i="1" s="1"/>
  <c r="I290" i="1"/>
  <c r="P290" i="1" s="1"/>
  <c r="W290" i="1" s="1"/>
  <c r="AD290" i="1" s="1"/>
  <c r="AK290" i="1" s="1"/>
  <c r="AR290" i="1" s="1"/>
  <c r="AY290" i="1" s="1"/>
  <c r="BF290" i="1" s="1"/>
  <c r="BM290" i="1" s="1"/>
  <c r="BT290" i="1" s="1"/>
  <c r="CA290" i="1" s="1"/>
  <c r="CH290" i="1" s="1"/>
  <c r="CO290" i="1" s="1"/>
  <c r="CV290" i="1" s="1"/>
  <c r="DC290" i="1" s="1"/>
  <c r="DJ290" i="1" s="1"/>
  <c r="DQ290" i="1" s="1"/>
  <c r="I288" i="1"/>
  <c r="P288" i="1" s="1"/>
  <c r="I286" i="1"/>
  <c r="P286" i="1" s="1"/>
  <c r="J279" i="1"/>
  <c r="Q279" i="1" s="1"/>
  <c r="X279" i="1" s="1"/>
  <c r="I275" i="1"/>
  <c r="P275" i="1" s="1"/>
  <c r="W275" i="1" s="1"/>
  <c r="AD275" i="1" s="1"/>
  <c r="AK275" i="1" s="1"/>
  <c r="AR275" i="1" s="1"/>
  <c r="AY275" i="1" s="1"/>
  <c r="BF275" i="1" s="1"/>
  <c r="BM275" i="1" s="1"/>
  <c r="BT275" i="1" s="1"/>
  <c r="CA275" i="1" s="1"/>
  <c r="CH275" i="1" s="1"/>
  <c r="CO275" i="1" s="1"/>
  <c r="CV275" i="1" s="1"/>
  <c r="DC275" i="1" s="1"/>
  <c r="DJ275" i="1" s="1"/>
  <c r="DQ275" i="1" s="1"/>
  <c r="J273" i="1"/>
  <c r="Q273" i="1" s="1"/>
  <c r="X273" i="1" s="1"/>
  <c r="AE273" i="1" s="1"/>
  <c r="AL273" i="1" s="1"/>
  <c r="AS273" i="1" s="1"/>
  <c r="AZ273" i="1" s="1"/>
  <c r="BG273" i="1" s="1"/>
  <c r="BN273" i="1" s="1"/>
  <c r="BU273" i="1" s="1"/>
  <c r="CB273" i="1" s="1"/>
  <c r="CI273" i="1" s="1"/>
  <c r="CP273" i="1" s="1"/>
  <c r="CW273" i="1" s="1"/>
  <c r="DD273" i="1" s="1"/>
  <c r="DK273" i="1" s="1"/>
  <c r="DR273" i="1" s="1"/>
  <c r="J271" i="1"/>
  <c r="Q271" i="1" s="1"/>
  <c r="X271" i="1" s="1"/>
  <c r="AE271" i="1" s="1"/>
  <c r="AL271" i="1" s="1"/>
  <c r="AS271" i="1" s="1"/>
  <c r="AZ271" i="1" s="1"/>
  <c r="BG271" i="1" s="1"/>
  <c r="BN271" i="1" s="1"/>
  <c r="BU271" i="1" s="1"/>
  <c r="CB271" i="1" s="1"/>
  <c r="CI271" i="1" s="1"/>
  <c r="CP271" i="1" s="1"/>
  <c r="CW271" i="1" s="1"/>
  <c r="DD271" i="1" s="1"/>
  <c r="DK271" i="1" s="1"/>
  <c r="DR271" i="1" s="1"/>
  <c r="J269" i="1"/>
  <c r="Q269" i="1" s="1"/>
  <c r="J267" i="1"/>
  <c r="Q267" i="1" s="1"/>
  <c r="X267" i="1" s="1"/>
  <c r="AE267" i="1" s="1"/>
  <c r="AL267" i="1" s="1"/>
  <c r="AS267" i="1" s="1"/>
  <c r="AZ267" i="1" s="1"/>
  <c r="BG267" i="1" s="1"/>
  <c r="BN267" i="1" s="1"/>
  <c r="BU267" i="1" s="1"/>
  <c r="CB267" i="1" s="1"/>
  <c r="CI267" i="1" s="1"/>
  <c r="CP267" i="1" s="1"/>
  <c r="CW267" i="1" s="1"/>
  <c r="DD267" i="1" s="1"/>
  <c r="DK267" i="1" s="1"/>
  <c r="DR267" i="1" s="1"/>
  <c r="J265" i="1"/>
  <c r="Q265" i="1" s="1"/>
  <c r="X265" i="1" s="1"/>
  <c r="AE265" i="1" s="1"/>
  <c r="AL265" i="1" s="1"/>
  <c r="AS265" i="1" s="1"/>
  <c r="AZ265" i="1" s="1"/>
  <c r="BG265" i="1" s="1"/>
  <c r="BN265" i="1" s="1"/>
  <c r="BU265" i="1" s="1"/>
  <c r="CB265" i="1" s="1"/>
  <c r="CI265" i="1" s="1"/>
  <c r="CP265" i="1" s="1"/>
  <c r="CW265" i="1" s="1"/>
  <c r="DD265" i="1" s="1"/>
  <c r="DK265" i="1" s="1"/>
  <c r="DR265" i="1" s="1"/>
  <c r="I262" i="1"/>
  <c r="P262" i="1" s="1"/>
  <c r="I260" i="1"/>
  <c r="P260" i="1" s="1"/>
  <c r="W260" i="1" s="1"/>
  <c r="AD260" i="1" s="1"/>
  <c r="AK260" i="1" s="1"/>
  <c r="AR260" i="1" s="1"/>
  <c r="AY260" i="1" s="1"/>
  <c r="BF260" i="1" s="1"/>
  <c r="BM260" i="1" s="1"/>
  <c r="BT260" i="1" s="1"/>
  <c r="CA260" i="1" s="1"/>
  <c r="CH260" i="1" s="1"/>
  <c r="CO260" i="1" s="1"/>
  <c r="CV260" i="1" s="1"/>
  <c r="DC260" i="1" s="1"/>
  <c r="DJ260" i="1" s="1"/>
  <c r="DQ260" i="1" s="1"/>
  <c r="I258" i="1"/>
  <c r="P258" i="1" s="1"/>
  <c r="J256" i="1"/>
  <c r="Q256" i="1" s="1"/>
  <c r="X256" i="1" s="1"/>
  <c r="AE256" i="1" s="1"/>
  <c r="AL256" i="1" s="1"/>
  <c r="AS256" i="1" s="1"/>
  <c r="AZ256" i="1" s="1"/>
  <c r="BG256" i="1" s="1"/>
  <c r="BN256" i="1" s="1"/>
  <c r="BU256" i="1" s="1"/>
  <c r="CB256" i="1" s="1"/>
  <c r="CI256" i="1" s="1"/>
  <c r="CP256" i="1" s="1"/>
  <c r="CW256" i="1" s="1"/>
  <c r="DD256" i="1" s="1"/>
  <c r="DK256" i="1" s="1"/>
  <c r="DR256" i="1" s="1"/>
  <c r="I253" i="1"/>
  <c r="P253" i="1" s="1"/>
  <c r="W253" i="1" s="1"/>
  <c r="AD253" i="1" s="1"/>
  <c r="AK253" i="1" s="1"/>
  <c r="AR253" i="1" s="1"/>
  <c r="AY253" i="1" s="1"/>
  <c r="BF253" i="1" s="1"/>
  <c r="BM253" i="1" s="1"/>
  <c r="BT253" i="1" s="1"/>
  <c r="CA253" i="1" s="1"/>
  <c r="CH253" i="1" s="1"/>
  <c r="CO253" i="1" s="1"/>
  <c r="CV253" i="1" s="1"/>
  <c r="DC253" i="1" s="1"/>
  <c r="DJ253" i="1" s="1"/>
  <c r="DQ253" i="1" s="1"/>
  <c r="I247" i="1"/>
  <c r="P247" i="1" s="1"/>
  <c r="W247" i="1" s="1"/>
  <c r="AD247" i="1" s="1"/>
  <c r="AK247" i="1" s="1"/>
  <c r="AR247" i="1" s="1"/>
  <c r="AY247" i="1" s="1"/>
  <c r="BF247" i="1" s="1"/>
  <c r="BM247" i="1" s="1"/>
  <c r="BT247" i="1" s="1"/>
  <c r="CA247" i="1" s="1"/>
  <c r="CH247" i="1" s="1"/>
  <c r="CO247" i="1" s="1"/>
  <c r="CV247" i="1" s="1"/>
  <c r="DC247" i="1" s="1"/>
  <c r="DJ247" i="1" s="1"/>
  <c r="DQ247" i="1" s="1"/>
  <c r="I245" i="1"/>
  <c r="P245" i="1" s="1"/>
  <c r="W245" i="1" s="1"/>
  <c r="AD245" i="1" s="1"/>
  <c r="AK245" i="1" s="1"/>
  <c r="AR245" i="1" s="1"/>
  <c r="AY245" i="1" s="1"/>
  <c r="BF245" i="1" s="1"/>
  <c r="BM245" i="1" s="1"/>
  <c r="BT245" i="1" s="1"/>
  <c r="CA245" i="1" s="1"/>
  <c r="CH245" i="1" s="1"/>
  <c r="CO245" i="1" s="1"/>
  <c r="CV245" i="1" s="1"/>
  <c r="DC245" i="1" s="1"/>
  <c r="DJ245" i="1" s="1"/>
  <c r="DQ245" i="1" s="1"/>
  <c r="J243" i="1"/>
  <c r="Q243" i="1" s="1"/>
  <c r="X243" i="1" s="1"/>
  <c r="AE243" i="1" s="1"/>
  <c r="AL243" i="1" s="1"/>
  <c r="AS243" i="1" s="1"/>
  <c r="AZ243" i="1" s="1"/>
  <c r="BG243" i="1" s="1"/>
  <c r="BN243" i="1" s="1"/>
  <c r="BU243" i="1" s="1"/>
  <c r="CB243" i="1" s="1"/>
  <c r="CI243" i="1" s="1"/>
  <c r="CP243" i="1" s="1"/>
  <c r="CW243" i="1" s="1"/>
  <c r="DD243" i="1" s="1"/>
  <c r="DK243" i="1" s="1"/>
  <c r="DR243" i="1" s="1"/>
  <c r="I335" i="1"/>
  <c r="P335" i="1" s="1"/>
  <c r="J328" i="1"/>
  <c r="Q328" i="1" s="1"/>
  <c r="J326" i="1"/>
  <c r="Q326" i="1" s="1"/>
  <c r="J324" i="1"/>
  <c r="J322" i="1"/>
  <c r="Q322" i="1" s="1"/>
  <c r="J320" i="1"/>
  <c r="Q320" i="1" s="1"/>
  <c r="I317" i="1"/>
  <c r="P317" i="1" s="1"/>
  <c r="I315" i="1"/>
  <c r="P315" i="1" s="1"/>
  <c r="I310" i="1"/>
  <c r="P310" i="1" s="1"/>
  <c r="I308" i="1"/>
  <c r="P308" i="1" s="1"/>
  <c r="I304" i="1"/>
  <c r="P304" i="1" s="1"/>
  <c r="J301" i="1"/>
  <c r="Q301" i="1" s="1"/>
  <c r="J296" i="1"/>
  <c r="Q296" i="1" s="1"/>
  <c r="X296" i="1" s="1"/>
  <c r="AE296" i="1" s="1"/>
  <c r="AL296" i="1" s="1"/>
  <c r="AS296" i="1" s="1"/>
  <c r="AZ296" i="1" s="1"/>
  <c r="BG296" i="1" s="1"/>
  <c r="BN296" i="1" s="1"/>
  <c r="BU296" i="1" s="1"/>
  <c r="CB296" i="1" s="1"/>
  <c r="CI296" i="1" s="1"/>
  <c r="CP296" i="1" s="1"/>
  <c r="CW296" i="1" s="1"/>
  <c r="DD296" i="1" s="1"/>
  <c r="DK296" i="1" s="1"/>
  <c r="DR296" i="1" s="1"/>
  <c r="J294" i="1"/>
  <c r="Q294" i="1" s="1"/>
  <c r="X294" i="1" s="1"/>
  <c r="AE294" i="1" s="1"/>
  <c r="AL294" i="1" s="1"/>
  <c r="AS294" i="1" s="1"/>
  <c r="AZ294" i="1" s="1"/>
  <c r="BG294" i="1" s="1"/>
  <c r="BN294" i="1" s="1"/>
  <c r="BU294" i="1" s="1"/>
  <c r="CB294" i="1" s="1"/>
  <c r="CI294" i="1" s="1"/>
  <c r="CP294" i="1" s="1"/>
  <c r="CW294" i="1" s="1"/>
  <c r="DD294" i="1" s="1"/>
  <c r="DK294" i="1" s="1"/>
  <c r="DR294" i="1" s="1"/>
  <c r="J292" i="1"/>
  <c r="Q292" i="1" s="1"/>
  <c r="X292" i="1" s="1"/>
  <c r="AE292" i="1" s="1"/>
  <c r="AL292" i="1" s="1"/>
  <c r="AS292" i="1" s="1"/>
  <c r="AZ292" i="1" s="1"/>
  <c r="BG292" i="1" s="1"/>
  <c r="BN292" i="1" s="1"/>
  <c r="BU292" i="1" s="1"/>
  <c r="CB292" i="1" s="1"/>
  <c r="CI292" i="1" s="1"/>
  <c r="CP292" i="1" s="1"/>
  <c r="CW292" i="1" s="1"/>
  <c r="DD292" i="1" s="1"/>
  <c r="DK292" i="1" s="1"/>
  <c r="DR292" i="1" s="1"/>
  <c r="I289" i="1"/>
  <c r="P289" i="1" s="1"/>
  <c r="I287" i="1"/>
  <c r="P287" i="1" s="1"/>
  <c r="J331" i="1"/>
  <c r="Q331" i="1" s="1"/>
  <c r="X331" i="1" s="1"/>
  <c r="AE331" i="1" s="1"/>
  <c r="AL331" i="1" s="1"/>
  <c r="AS331" i="1" s="1"/>
  <c r="AZ331" i="1" s="1"/>
  <c r="BG331" i="1" s="1"/>
  <c r="BN331" i="1" s="1"/>
  <c r="BU331" i="1" s="1"/>
  <c r="CB331" i="1" s="1"/>
  <c r="CI331" i="1" s="1"/>
  <c r="CP331" i="1" s="1"/>
  <c r="CW331" i="1" s="1"/>
  <c r="DD331" i="1" s="1"/>
  <c r="DK331" i="1" s="1"/>
  <c r="DR331" i="1" s="1"/>
  <c r="I327" i="1"/>
  <c r="P327" i="1" s="1"/>
  <c r="W327" i="1" s="1"/>
  <c r="AD327" i="1" s="1"/>
  <c r="AK327" i="1" s="1"/>
  <c r="AR327" i="1" s="1"/>
  <c r="AY327" i="1" s="1"/>
  <c r="BF327" i="1" s="1"/>
  <c r="BM327" i="1" s="1"/>
  <c r="BT327" i="1" s="1"/>
  <c r="CA327" i="1" s="1"/>
  <c r="CH327" i="1" s="1"/>
  <c r="CO327" i="1" s="1"/>
  <c r="CV327" i="1" s="1"/>
  <c r="DC327" i="1" s="1"/>
  <c r="DJ327" i="1" s="1"/>
  <c r="DQ327" i="1" s="1"/>
  <c r="I323" i="1"/>
  <c r="P323" i="1" s="1"/>
  <c r="W323" i="1" s="1"/>
  <c r="AD323" i="1" s="1"/>
  <c r="AK323" i="1" s="1"/>
  <c r="AR323" i="1" s="1"/>
  <c r="AY323" i="1" s="1"/>
  <c r="BF323" i="1" s="1"/>
  <c r="BM323" i="1" s="1"/>
  <c r="BT323" i="1" s="1"/>
  <c r="CA323" i="1" s="1"/>
  <c r="CH323" i="1" s="1"/>
  <c r="CO323" i="1" s="1"/>
  <c r="CV323" i="1" s="1"/>
  <c r="DC323" i="1" s="1"/>
  <c r="DJ323" i="1" s="1"/>
  <c r="DQ323" i="1" s="1"/>
  <c r="J304" i="1"/>
  <c r="Q304" i="1" s="1"/>
  <c r="X304" i="1" s="1"/>
  <c r="AE304" i="1" s="1"/>
  <c r="AL304" i="1" s="1"/>
  <c r="AS304" i="1" s="1"/>
  <c r="AZ304" i="1" s="1"/>
  <c r="BG304" i="1" s="1"/>
  <c r="BN304" i="1" s="1"/>
  <c r="BU304" i="1" s="1"/>
  <c r="CB304" i="1" s="1"/>
  <c r="CI304" i="1" s="1"/>
  <c r="CP304" i="1" s="1"/>
  <c r="CW304" i="1" s="1"/>
  <c r="DD304" i="1" s="1"/>
  <c r="DK304" i="1" s="1"/>
  <c r="DR304" i="1" s="1"/>
  <c r="J303" i="1"/>
  <c r="Q303" i="1" s="1"/>
  <c r="X303" i="1" s="1"/>
  <c r="AE303" i="1" s="1"/>
  <c r="AL303" i="1" s="1"/>
  <c r="AS303" i="1" s="1"/>
  <c r="AZ303" i="1" s="1"/>
  <c r="BG303" i="1" s="1"/>
  <c r="BN303" i="1" s="1"/>
  <c r="BU303" i="1" s="1"/>
  <c r="CB303" i="1" s="1"/>
  <c r="CI303" i="1" s="1"/>
  <c r="CP303" i="1" s="1"/>
  <c r="CW303" i="1" s="1"/>
  <c r="DD303" i="1" s="1"/>
  <c r="DK303" i="1" s="1"/>
  <c r="DR303" i="1" s="1"/>
  <c r="I302" i="1"/>
  <c r="I294" i="1"/>
  <c r="P294" i="1" s="1"/>
  <c r="W294" i="1" s="1"/>
  <c r="J290" i="1"/>
  <c r="Q290" i="1" s="1"/>
  <c r="X290" i="1" s="1"/>
  <c r="AE290" i="1" s="1"/>
  <c r="AL290" i="1" s="1"/>
  <c r="AS290" i="1" s="1"/>
  <c r="AZ290" i="1" s="1"/>
  <c r="BG290" i="1" s="1"/>
  <c r="BN290" i="1" s="1"/>
  <c r="BU290" i="1" s="1"/>
  <c r="CB290" i="1" s="1"/>
  <c r="CI290" i="1" s="1"/>
  <c r="CP290" i="1" s="1"/>
  <c r="CW290" i="1" s="1"/>
  <c r="DD290" i="1" s="1"/>
  <c r="DK290" i="1" s="1"/>
  <c r="DR290" i="1" s="1"/>
  <c r="J289" i="1"/>
  <c r="Q289" i="1" s="1"/>
  <c r="X289" i="1" s="1"/>
  <c r="AE289" i="1" s="1"/>
  <c r="AL289" i="1" s="1"/>
  <c r="AS289" i="1" s="1"/>
  <c r="AZ289" i="1" s="1"/>
  <c r="BG289" i="1" s="1"/>
  <c r="BN289" i="1" s="1"/>
  <c r="BU289" i="1" s="1"/>
  <c r="CB289" i="1" s="1"/>
  <c r="CI289" i="1" s="1"/>
  <c r="CP289" i="1" s="1"/>
  <c r="CW289" i="1" s="1"/>
  <c r="DD289" i="1" s="1"/>
  <c r="DK289" i="1" s="1"/>
  <c r="DR289" i="1" s="1"/>
  <c r="J288" i="1"/>
  <c r="Q288" i="1" s="1"/>
  <c r="X288" i="1" s="1"/>
  <c r="AE288" i="1" s="1"/>
  <c r="AL288" i="1" s="1"/>
  <c r="AS288" i="1" s="1"/>
  <c r="AZ288" i="1" s="1"/>
  <c r="BG288" i="1" s="1"/>
  <c r="BN288" i="1" s="1"/>
  <c r="BU288" i="1" s="1"/>
  <c r="CB288" i="1" s="1"/>
  <c r="CI288" i="1" s="1"/>
  <c r="CP288" i="1" s="1"/>
  <c r="CW288" i="1" s="1"/>
  <c r="DD288" i="1" s="1"/>
  <c r="DK288" i="1" s="1"/>
  <c r="DR288" i="1" s="1"/>
  <c r="J287" i="1"/>
  <c r="Q287" i="1" s="1"/>
  <c r="X287" i="1" s="1"/>
  <c r="AE287" i="1" s="1"/>
  <c r="AL287" i="1" s="1"/>
  <c r="AS287" i="1" s="1"/>
  <c r="AZ287" i="1" s="1"/>
  <c r="BG287" i="1" s="1"/>
  <c r="BN287" i="1" s="1"/>
  <c r="BU287" i="1" s="1"/>
  <c r="CB287" i="1" s="1"/>
  <c r="CI287" i="1" s="1"/>
  <c r="CP287" i="1" s="1"/>
  <c r="CW287" i="1" s="1"/>
  <c r="DD287" i="1" s="1"/>
  <c r="DK287" i="1" s="1"/>
  <c r="DR287" i="1" s="1"/>
  <c r="J286" i="1"/>
  <c r="Q286" i="1" s="1"/>
  <c r="X286" i="1" s="1"/>
  <c r="AE286" i="1" s="1"/>
  <c r="AL286" i="1" s="1"/>
  <c r="AS286" i="1" s="1"/>
  <c r="AZ286" i="1" s="1"/>
  <c r="BG286" i="1" s="1"/>
  <c r="BN286" i="1" s="1"/>
  <c r="BU286" i="1" s="1"/>
  <c r="CB286" i="1" s="1"/>
  <c r="CI286" i="1" s="1"/>
  <c r="CP286" i="1" s="1"/>
  <c r="CW286" i="1" s="1"/>
  <c r="DD286" i="1" s="1"/>
  <c r="DK286" i="1" s="1"/>
  <c r="DR286" i="1" s="1"/>
  <c r="J280" i="1"/>
  <c r="Q280" i="1" s="1"/>
  <c r="I278" i="1"/>
  <c r="P278" i="1" s="1"/>
  <c r="J275" i="1"/>
  <c r="Q275" i="1" s="1"/>
  <c r="X275" i="1" s="1"/>
  <c r="AE275" i="1" s="1"/>
  <c r="AL275" i="1" s="1"/>
  <c r="AS275" i="1" s="1"/>
  <c r="AZ275" i="1" s="1"/>
  <c r="BG275" i="1" s="1"/>
  <c r="BN275" i="1" s="1"/>
  <c r="BU275" i="1" s="1"/>
  <c r="CB275" i="1" s="1"/>
  <c r="CI275" i="1" s="1"/>
  <c r="CP275" i="1" s="1"/>
  <c r="CW275" i="1" s="1"/>
  <c r="DD275" i="1" s="1"/>
  <c r="DK275" i="1" s="1"/>
  <c r="DR275" i="1" s="1"/>
  <c r="J272" i="1"/>
  <c r="Q272" i="1" s="1"/>
  <c r="I270" i="1"/>
  <c r="P270" i="1" s="1"/>
  <c r="W270" i="1" s="1"/>
  <c r="AD270" i="1" s="1"/>
  <c r="AK270" i="1" s="1"/>
  <c r="AR270" i="1" s="1"/>
  <c r="AY270" i="1" s="1"/>
  <c r="BF270" i="1" s="1"/>
  <c r="BM270" i="1" s="1"/>
  <c r="BT270" i="1" s="1"/>
  <c r="CA270" i="1" s="1"/>
  <c r="CH270" i="1" s="1"/>
  <c r="CO270" i="1" s="1"/>
  <c r="CV270" i="1" s="1"/>
  <c r="DC270" i="1" s="1"/>
  <c r="DJ270" i="1" s="1"/>
  <c r="DQ270" i="1" s="1"/>
  <c r="I267" i="1"/>
  <c r="J264" i="1"/>
  <c r="Q264" i="1" s="1"/>
  <c r="X264" i="1" s="1"/>
  <c r="AE264" i="1" s="1"/>
  <c r="AL264" i="1" s="1"/>
  <c r="AS264" i="1" s="1"/>
  <c r="AZ264" i="1" s="1"/>
  <c r="BG264" i="1" s="1"/>
  <c r="BN264" i="1" s="1"/>
  <c r="BU264" i="1" s="1"/>
  <c r="CB264" i="1" s="1"/>
  <c r="CI264" i="1" s="1"/>
  <c r="CP264" i="1" s="1"/>
  <c r="CW264" i="1" s="1"/>
  <c r="DD264" i="1" s="1"/>
  <c r="DK264" i="1" s="1"/>
  <c r="DR264" i="1" s="1"/>
  <c r="I259" i="1"/>
  <c r="P259" i="1" s="1"/>
  <c r="I256" i="1"/>
  <c r="P256" i="1" s="1"/>
  <c r="W256" i="1" s="1"/>
  <c r="AD256" i="1" s="1"/>
  <c r="AK256" i="1" s="1"/>
  <c r="AR256" i="1" s="1"/>
  <c r="AY256" i="1" s="1"/>
  <c r="BF256" i="1" s="1"/>
  <c r="BM256" i="1" s="1"/>
  <c r="BT256" i="1" s="1"/>
  <c r="CA256" i="1" s="1"/>
  <c r="CH256" i="1" s="1"/>
  <c r="CO256" i="1" s="1"/>
  <c r="CV256" i="1" s="1"/>
  <c r="DC256" i="1" s="1"/>
  <c r="DJ256" i="1" s="1"/>
  <c r="DQ256" i="1" s="1"/>
  <c r="J253" i="1"/>
  <c r="Q253" i="1" s="1"/>
  <c r="X253" i="1" s="1"/>
  <c r="AE253" i="1" s="1"/>
  <c r="AL253" i="1" s="1"/>
  <c r="AS253" i="1" s="1"/>
  <c r="AZ253" i="1" s="1"/>
  <c r="BG253" i="1" s="1"/>
  <c r="BN253" i="1" s="1"/>
  <c r="BU253" i="1" s="1"/>
  <c r="CB253" i="1" s="1"/>
  <c r="CI253" i="1" s="1"/>
  <c r="CP253" i="1" s="1"/>
  <c r="CW253" i="1" s="1"/>
  <c r="DD253" i="1" s="1"/>
  <c r="DK253" i="1" s="1"/>
  <c r="DR253" i="1" s="1"/>
  <c r="J252" i="1"/>
  <c r="Q252" i="1" s="1"/>
  <c r="X252" i="1" s="1"/>
  <c r="AE252" i="1" s="1"/>
  <c r="AL252" i="1" s="1"/>
  <c r="AS252" i="1" s="1"/>
  <c r="AZ252" i="1" s="1"/>
  <c r="BG252" i="1" s="1"/>
  <c r="BN252" i="1" s="1"/>
  <c r="BU252" i="1" s="1"/>
  <c r="CB252" i="1" s="1"/>
  <c r="CI252" i="1" s="1"/>
  <c r="CP252" i="1" s="1"/>
  <c r="CW252" i="1" s="1"/>
  <c r="DD252" i="1" s="1"/>
  <c r="DK252" i="1" s="1"/>
  <c r="DR252" i="1" s="1"/>
  <c r="I246" i="1"/>
  <c r="P246" i="1" s="1"/>
  <c r="I243" i="1"/>
  <c r="J240" i="1"/>
  <c r="Q240" i="1" s="1"/>
  <c r="X240" i="1" s="1"/>
  <c r="AE240" i="1" s="1"/>
  <c r="AL240" i="1" s="1"/>
  <c r="AS240" i="1" s="1"/>
  <c r="AZ240" i="1" s="1"/>
  <c r="BG240" i="1" s="1"/>
  <c r="BN240" i="1" s="1"/>
  <c r="BU240" i="1" s="1"/>
  <c r="CB240" i="1" s="1"/>
  <c r="CI240" i="1" s="1"/>
  <c r="CP240" i="1" s="1"/>
  <c r="CW240" i="1" s="1"/>
  <c r="DD240" i="1" s="1"/>
  <c r="DK240" i="1" s="1"/>
  <c r="DR240" i="1" s="1"/>
  <c r="J238" i="1"/>
  <c r="Q238" i="1" s="1"/>
  <c r="X238" i="1" s="1"/>
  <c r="AE238" i="1" s="1"/>
  <c r="AL238" i="1" s="1"/>
  <c r="AS238" i="1" s="1"/>
  <c r="AZ238" i="1" s="1"/>
  <c r="BG238" i="1" s="1"/>
  <c r="BN238" i="1" s="1"/>
  <c r="BU238" i="1" s="1"/>
  <c r="CB238" i="1" s="1"/>
  <c r="CI238" i="1" s="1"/>
  <c r="CP238" i="1" s="1"/>
  <c r="CW238" i="1" s="1"/>
  <c r="DD238" i="1" s="1"/>
  <c r="DK238" i="1" s="1"/>
  <c r="DR238" i="1" s="1"/>
  <c r="J236" i="1"/>
  <c r="Q236" i="1" s="1"/>
  <c r="X236" i="1" s="1"/>
  <c r="AE236" i="1" s="1"/>
  <c r="AL236" i="1" s="1"/>
  <c r="AS236" i="1" s="1"/>
  <c r="AZ236" i="1" s="1"/>
  <c r="BG236" i="1" s="1"/>
  <c r="BN236" i="1" s="1"/>
  <c r="BU236" i="1" s="1"/>
  <c r="CB236" i="1" s="1"/>
  <c r="CI236" i="1" s="1"/>
  <c r="CP236" i="1" s="1"/>
  <c r="CW236" i="1" s="1"/>
  <c r="DD236" i="1" s="1"/>
  <c r="DK236" i="1" s="1"/>
  <c r="DR236" i="1" s="1"/>
  <c r="I233" i="1"/>
  <c r="P233" i="1" s="1"/>
  <c r="W233" i="1" s="1"/>
  <c r="AD233" i="1" s="1"/>
  <c r="AK233" i="1" s="1"/>
  <c r="AR233" i="1" s="1"/>
  <c r="AY233" i="1" s="1"/>
  <c r="BF233" i="1" s="1"/>
  <c r="BM233" i="1" s="1"/>
  <c r="BT233" i="1" s="1"/>
  <c r="CA233" i="1" s="1"/>
  <c r="CH233" i="1" s="1"/>
  <c r="CO233" i="1" s="1"/>
  <c r="CV233" i="1" s="1"/>
  <c r="DC233" i="1" s="1"/>
  <c r="DJ233" i="1" s="1"/>
  <c r="DQ233" i="1" s="1"/>
  <c r="I231" i="1"/>
  <c r="P231" i="1" s="1"/>
  <c r="J224" i="1"/>
  <c r="Q224" i="1" s="1"/>
  <c r="J222" i="1"/>
  <c r="Q222" i="1" s="1"/>
  <c r="J216" i="1"/>
  <c r="Q216" i="1" s="1"/>
  <c r="J214" i="1"/>
  <c r="Q214" i="1" s="1"/>
  <c r="X214" i="1" s="1"/>
  <c r="AE214" i="1" s="1"/>
  <c r="AL214" i="1" s="1"/>
  <c r="AS214" i="1" s="1"/>
  <c r="AZ214" i="1" s="1"/>
  <c r="BG214" i="1" s="1"/>
  <c r="BN214" i="1" s="1"/>
  <c r="BU214" i="1" s="1"/>
  <c r="CB214" i="1" s="1"/>
  <c r="CI214" i="1" s="1"/>
  <c r="CP214" i="1" s="1"/>
  <c r="CW214" i="1" s="1"/>
  <c r="DD214" i="1" s="1"/>
  <c r="DK214" i="1" s="1"/>
  <c r="DR214" i="1" s="1"/>
  <c r="J212" i="1"/>
  <c r="Q212" i="1" s="1"/>
  <c r="J210" i="1"/>
  <c r="Q210" i="1" s="1"/>
  <c r="X210" i="1" s="1"/>
  <c r="AE210" i="1" s="1"/>
  <c r="AL210" i="1" s="1"/>
  <c r="AS210" i="1" s="1"/>
  <c r="AZ210" i="1" s="1"/>
  <c r="BG210" i="1" s="1"/>
  <c r="BN210" i="1" s="1"/>
  <c r="BU210" i="1" s="1"/>
  <c r="CB210" i="1" s="1"/>
  <c r="CI210" i="1" s="1"/>
  <c r="CP210" i="1" s="1"/>
  <c r="CW210" i="1" s="1"/>
  <c r="DD210" i="1" s="1"/>
  <c r="DK210" i="1" s="1"/>
  <c r="DR210" i="1" s="1"/>
  <c r="J208" i="1"/>
  <c r="Q208" i="1" s="1"/>
  <c r="I205" i="1"/>
  <c r="I203" i="1"/>
  <c r="P203" i="1" s="1"/>
  <c r="W203" i="1" s="1"/>
  <c r="AD203" i="1" s="1"/>
  <c r="AK203" i="1" s="1"/>
  <c r="AR203" i="1" s="1"/>
  <c r="AY203" i="1" s="1"/>
  <c r="BF203" i="1" s="1"/>
  <c r="BM203" i="1" s="1"/>
  <c r="BT203" i="1" s="1"/>
  <c r="CA203" i="1" s="1"/>
  <c r="CH203" i="1" s="1"/>
  <c r="CO203" i="1" s="1"/>
  <c r="CV203" i="1" s="1"/>
  <c r="DC203" i="1" s="1"/>
  <c r="DJ203" i="1" s="1"/>
  <c r="DQ203" i="1" s="1"/>
  <c r="I198" i="1"/>
  <c r="P198" i="1" s="1"/>
  <c r="W198" i="1" s="1"/>
  <c r="AD198" i="1" s="1"/>
  <c r="AK198" i="1" s="1"/>
  <c r="AR198" i="1" s="1"/>
  <c r="AY198" i="1" s="1"/>
  <c r="BF198" i="1" s="1"/>
  <c r="BM198" i="1" s="1"/>
  <c r="BT198" i="1" s="1"/>
  <c r="CA198" i="1" s="1"/>
  <c r="CH198" i="1" s="1"/>
  <c r="CO198" i="1" s="1"/>
  <c r="CV198" i="1" s="1"/>
  <c r="DC198" i="1" s="1"/>
  <c r="DJ198" i="1" s="1"/>
  <c r="DQ198" i="1" s="1"/>
  <c r="I196" i="1"/>
  <c r="P196" i="1" s="1"/>
  <c r="W196" i="1" s="1"/>
  <c r="AD196" i="1" s="1"/>
  <c r="AK196" i="1" s="1"/>
  <c r="AR196" i="1" s="1"/>
  <c r="AY196" i="1" s="1"/>
  <c r="BF196" i="1" s="1"/>
  <c r="BM196" i="1" s="1"/>
  <c r="BT196" i="1" s="1"/>
  <c r="CA196" i="1" s="1"/>
  <c r="CH196" i="1" s="1"/>
  <c r="CO196" i="1" s="1"/>
  <c r="CV196" i="1" s="1"/>
  <c r="DC196" i="1" s="1"/>
  <c r="DJ196" i="1" s="1"/>
  <c r="DQ196" i="1" s="1"/>
  <c r="I192" i="1"/>
  <c r="P192" i="1" s="1"/>
  <c r="W192" i="1" s="1"/>
  <c r="AD192" i="1" s="1"/>
  <c r="AK192" i="1" s="1"/>
  <c r="AR192" i="1" s="1"/>
  <c r="AY192" i="1" s="1"/>
  <c r="BF192" i="1" s="1"/>
  <c r="BM192" i="1" s="1"/>
  <c r="BT192" i="1" s="1"/>
  <c r="CA192" i="1" s="1"/>
  <c r="CH192" i="1" s="1"/>
  <c r="CO192" i="1" s="1"/>
  <c r="CV192" i="1" s="1"/>
  <c r="DC192" i="1" s="1"/>
  <c r="DJ192" i="1" s="1"/>
  <c r="DQ192" i="1" s="1"/>
  <c r="I190" i="1"/>
  <c r="P190" i="1" s="1"/>
  <c r="W190" i="1" s="1"/>
  <c r="AD190" i="1" s="1"/>
  <c r="AK190" i="1" s="1"/>
  <c r="AR190" i="1" s="1"/>
  <c r="AY190" i="1" s="1"/>
  <c r="BF190" i="1" s="1"/>
  <c r="BM190" i="1" s="1"/>
  <c r="BT190" i="1" s="1"/>
  <c r="CA190" i="1" s="1"/>
  <c r="CH190" i="1" s="1"/>
  <c r="CO190" i="1" s="1"/>
  <c r="CV190" i="1" s="1"/>
  <c r="DC190" i="1" s="1"/>
  <c r="DJ190" i="1" s="1"/>
  <c r="DQ190" i="1" s="1"/>
  <c r="I185" i="1"/>
  <c r="P185" i="1" s="1"/>
  <c r="W185" i="1" s="1"/>
  <c r="AD185" i="1" s="1"/>
  <c r="AK185" i="1" s="1"/>
  <c r="AR185" i="1" s="1"/>
  <c r="AY185" i="1" s="1"/>
  <c r="BF185" i="1" s="1"/>
  <c r="BM185" i="1" s="1"/>
  <c r="BT185" i="1" s="1"/>
  <c r="CA185" i="1" s="1"/>
  <c r="CH185" i="1" s="1"/>
  <c r="CO185" i="1" s="1"/>
  <c r="CV185" i="1" s="1"/>
  <c r="DC185" i="1" s="1"/>
  <c r="DJ185" i="1" s="1"/>
  <c r="DQ185" i="1" s="1"/>
  <c r="I183" i="1"/>
  <c r="I181" i="1"/>
  <c r="P181" i="1" s="1"/>
  <c r="J177" i="1"/>
  <c r="Q177" i="1" s="1"/>
  <c r="X177" i="1" s="1"/>
  <c r="AE177" i="1" s="1"/>
  <c r="AL177" i="1" s="1"/>
  <c r="AS177" i="1" s="1"/>
  <c r="AZ177" i="1" s="1"/>
  <c r="BG177" i="1" s="1"/>
  <c r="BN177" i="1" s="1"/>
  <c r="BU177" i="1" s="1"/>
  <c r="CB177" i="1" s="1"/>
  <c r="CI177" i="1" s="1"/>
  <c r="CP177" i="1" s="1"/>
  <c r="CW177" i="1" s="1"/>
  <c r="DD177" i="1" s="1"/>
  <c r="DK177" i="1" s="1"/>
  <c r="DR177" i="1" s="1"/>
  <c r="J175" i="1"/>
  <c r="Q175" i="1" s="1"/>
  <c r="X175" i="1" s="1"/>
  <c r="AE175" i="1" s="1"/>
  <c r="AL175" i="1" s="1"/>
  <c r="AS175" i="1" s="1"/>
  <c r="AZ175" i="1" s="1"/>
  <c r="BG175" i="1" s="1"/>
  <c r="BN175" i="1" s="1"/>
  <c r="BU175" i="1" s="1"/>
  <c r="CB175" i="1" s="1"/>
  <c r="CI175" i="1" s="1"/>
  <c r="CP175" i="1" s="1"/>
  <c r="CW175" i="1" s="1"/>
  <c r="DD175" i="1" s="1"/>
  <c r="DK175" i="1" s="1"/>
  <c r="DR175" i="1" s="1"/>
  <c r="I167" i="1"/>
  <c r="P167" i="1" s="1"/>
  <c r="I161" i="1"/>
  <c r="P161" i="1" s="1"/>
  <c r="I159" i="1"/>
  <c r="P159" i="1" s="1"/>
  <c r="I157" i="1"/>
  <c r="P157" i="1" s="1"/>
  <c r="I155" i="1"/>
  <c r="I153" i="1"/>
  <c r="P153" i="1" s="1"/>
  <c r="W153" i="1" s="1"/>
  <c r="AD153" i="1" s="1"/>
  <c r="AK153" i="1" s="1"/>
  <c r="AR153" i="1" s="1"/>
  <c r="AY153" i="1" s="1"/>
  <c r="BF153" i="1" s="1"/>
  <c r="BM153" i="1" s="1"/>
  <c r="BT153" i="1" s="1"/>
  <c r="CA153" i="1" s="1"/>
  <c r="CH153" i="1" s="1"/>
  <c r="CO153" i="1" s="1"/>
  <c r="CV153" i="1" s="1"/>
  <c r="DC153" i="1" s="1"/>
  <c r="DJ153" i="1" s="1"/>
  <c r="DQ153" i="1" s="1"/>
  <c r="J149" i="1"/>
  <c r="Q149" i="1" s="1"/>
  <c r="X149" i="1" s="1"/>
  <c r="AE149" i="1" s="1"/>
  <c r="AL149" i="1" s="1"/>
  <c r="AS149" i="1" s="1"/>
  <c r="AZ149" i="1" s="1"/>
  <c r="BG149" i="1" s="1"/>
  <c r="BN149" i="1" s="1"/>
  <c r="BU149" i="1" s="1"/>
  <c r="CB149" i="1" s="1"/>
  <c r="CI149" i="1" s="1"/>
  <c r="CP149" i="1" s="1"/>
  <c r="CW149" i="1" s="1"/>
  <c r="DD149" i="1" s="1"/>
  <c r="DK149" i="1" s="1"/>
  <c r="DR149" i="1" s="1"/>
  <c r="J147" i="1"/>
  <c r="Q147" i="1" s="1"/>
  <c r="X147" i="1" s="1"/>
  <c r="AE147" i="1" s="1"/>
  <c r="AL147" i="1" s="1"/>
  <c r="AS147" i="1" s="1"/>
  <c r="AZ147" i="1" s="1"/>
  <c r="BG147" i="1" s="1"/>
  <c r="BN147" i="1" s="1"/>
  <c r="BU147" i="1" s="1"/>
  <c r="CB147" i="1" s="1"/>
  <c r="CI147" i="1" s="1"/>
  <c r="CP147" i="1" s="1"/>
  <c r="CW147" i="1" s="1"/>
  <c r="DD147" i="1" s="1"/>
  <c r="DK147" i="1" s="1"/>
  <c r="DR147" i="1" s="1"/>
  <c r="I144" i="1"/>
  <c r="J142" i="1"/>
  <c r="Q142" i="1" s="1"/>
  <c r="X142" i="1" s="1"/>
  <c r="AE142" i="1" s="1"/>
  <c r="AL142" i="1" s="1"/>
  <c r="AS142" i="1" s="1"/>
  <c r="AZ142" i="1" s="1"/>
  <c r="BG142" i="1" s="1"/>
  <c r="BN142" i="1" s="1"/>
  <c r="BU142" i="1" s="1"/>
  <c r="CB142" i="1" s="1"/>
  <c r="CI142" i="1" s="1"/>
  <c r="CP142" i="1" s="1"/>
  <c r="CW142" i="1" s="1"/>
  <c r="DD142" i="1" s="1"/>
  <c r="DK142" i="1" s="1"/>
  <c r="DR142" i="1" s="1"/>
  <c r="J140" i="1"/>
  <c r="Q140" i="1" s="1"/>
  <c r="X140" i="1" s="1"/>
  <c r="AE140" i="1" s="1"/>
  <c r="AL140" i="1" s="1"/>
  <c r="AS140" i="1" s="1"/>
  <c r="AZ140" i="1" s="1"/>
  <c r="BG140" i="1" s="1"/>
  <c r="BN140" i="1" s="1"/>
  <c r="BU140" i="1" s="1"/>
  <c r="CB140" i="1" s="1"/>
  <c r="CI140" i="1" s="1"/>
  <c r="CP140" i="1" s="1"/>
  <c r="CW140" i="1" s="1"/>
  <c r="DD140" i="1" s="1"/>
  <c r="DK140" i="1" s="1"/>
  <c r="DR140" i="1" s="1"/>
  <c r="J136" i="1"/>
  <c r="Q136" i="1" s="1"/>
  <c r="X136" i="1" s="1"/>
  <c r="AE136" i="1" s="1"/>
  <c r="AL136" i="1" s="1"/>
  <c r="AS136" i="1" s="1"/>
  <c r="AZ136" i="1" s="1"/>
  <c r="BG136" i="1" s="1"/>
  <c r="BN136" i="1" s="1"/>
  <c r="BU136" i="1" s="1"/>
  <c r="CB136" i="1" s="1"/>
  <c r="CI136" i="1" s="1"/>
  <c r="CP136" i="1" s="1"/>
  <c r="CW136" i="1" s="1"/>
  <c r="DD136" i="1" s="1"/>
  <c r="DK136" i="1" s="1"/>
  <c r="DR136" i="1" s="1"/>
  <c r="J134" i="1"/>
  <c r="Q134" i="1" s="1"/>
  <c r="X134" i="1" s="1"/>
  <c r="AE134" i="1" s="1"/>
  <c r="AL134" i="1" s="1"/>
  <c r="AS134" i="1" s="1"/>
  <c r="AZ134" i="1" s="1"/>
  <c r="BG134" i="1" s="1"/>
  <c r="BN134" i="1" s="1"/>
  <c r="BU134" i="1" s="1"/>
  <c r="CB134" i="1" s="1"/>
  <c r="CI134" i="1" s="1"/>
  <c r="CP134" i="1" s="1"/>
  <c r="CW134" i="1" s="1"/>
  <c r="DD134" i="1" s="1"/>
  <c r="DK134" i="1" s="1"/>
  <c r="DR134" i="1" s="1"/>
  <c r="I131" i="1"/>
  <c r="P131" i="1" s="1"/>
  <c r="J129" i="1"/>
  <c r="Q129" i="1" s="1"/>
  <c r="X129" i="1" s="1"/>
  <c r="AE129" i="1" s="1"/>
  <c r="AL129" i="1" s="1"/>
  <c r="AS129" i="1" s="1"/>
  <c r="AZ129" i="1" s="1"/>
  <c r="BG129" i="1" s="1"/>
  <c r="BN129" i="1" s="1"/>
  <c r="BU129" i="1" s="1"/>
  <c r="CB129" i="1" s="1"/>
  <c r="CI129" i="1" s="1"/>
  <c r="CP129" i="1" s="1"/>
  <c r="CW129" i="1" s="1"/>
  <c r="DD129" i="1" s="1"/>
  <c r="DK129" i="1" s="1"/>
  <c r="DR129" i="1" s="1"/>
  <c r="J127" i="1"/>
  <c r="Q127" i="1" s="1"/>
  <c r="X127" i="1" s="1"/>
  <c r="AE127" i="1" s="1"/>
  <c r="AL127" i="1" s="1"/>
  <c r="AS127" i="1" s="1"/>
  <c r="AZ127" i="1" s="1"/>
  <c r="BG127" i="1" s="1"/>
  <c r="BN127" i="1" s="1"/>
  <c r="BU127" i="1" s="1"/>
  <c r="CB127" i="1" s="1"/>
  <c r="CI127" i="1" s="1"/>
  <c r="CP127" i="1" s="1"/>
  <c r="CW127" i="1" s="1"/>
  <c r="DD127" i="1" s="1"/>
  <c r="DK127" i="1" s="1"/>
  <c r="DR127" i="1" s="1"/>
  <c r="J125" i="1"/>
  <c r="Q125" i="1" s="1"/>
  <c r="X125" i="1" s="1"/>
  <c r="AE125" i="1" s="1"/>
  <c r="AL125" i="1" s="1"/>
  <c r="AS125" i="1" s="1"/>
  <c r="AZ125" i="1" s="1"/>
  <c r="BG125" i="1" s="1"/>
  <c r="BN125" i="1" s="1"/>
  <c r="BU125" i="1" s="1"/>
  <c r="CB125" i="1" s="1"/>
  <c r="CI125" i="1" s="1"/>
  <c r="CP125" i="1" s="1"/>
  <c r="CW125" i="1" s="1"/>
  <c r="DD125" i="1" s="1"/>
  <c r="DK125" i="1" s="1"/>
  <c r="DR125" i="1" s="1"/>
  <c r="I122" i="1"/>
  <c r="P122" i="1" s="1"/>
  <c r="I120" i="1"/>
  <c r="P120" i="1" s="1"/>
  <c r="I118" i="1"/>
  <c r="J112" i="1"/>
  <c r="Q112" i="1" s="1"/>
  <c r="J110" i="1"/>
  <c r="Q110" i="1" s="1"/>
  <c r="I105" i="1"/>
  <c r="P105" i="1" s="1"/>
  <c r="W105" i="1" s="1"/>
  <c r="AD105" i="1" s="1"/>
  <c r="AK105" i="1" s="1"/>
  <c r="AR105" i="1" s="1"/>
  <c r="AY105" i="1" s="1"/>
  <c r="BF105" i="1" s="1"/>
  <c r="BM105" i="1" s="1"/>
  <c r="BT105" i="1" s="1"/>
  <c r="CA105" i="1" s="1"/>
  <c r="CH105" i="1" s="1"/>
  <c r="CO105" i="1" s="1"/>
  <c r="CV105" i="1" s="1"/>
  <c r="DC105" i="1" s="1"/>
  <c r="DJ105" i="1" s="1"/>
  <c r="DQ105" i="1" s="1"/>
  <c r="I103" i="1"/>
  <c r="P103" i="1" s="1"/>
  <c r="W103" i="1" s="1"/>
  <c r="AD103" i="1" s="1"/>
  <c r="AK103" i="1" s="1"/>
  <c r="AR103" i="1" s="1"/>
  <c r="AY103" i="1" s="1"/>
  <c r="BF103" i="1" s="1"/>
  <c r="BM103" i="1" s="1"/>
  <c r="BT103" i="1" s="1"/>
  <c r="CA103" i="1" s="1"/>
  <c r="CH103" i="1" s="1"/>
  <c r="CO103" i="1" s="1"/>
  <c r="CV103" i="1" s="1"/>
  <c r="DC103" i="1" s="1"/>
  <c r="DJ103" i="1" s="1"/>
  <c r="DQ103" i="1" s="1"/>
  <c r="I101" i="1"/>
  <c r="I99" i="1"/>
  <c r="P99" i="1" s="1"/>
  <c r="W99" i="1" s="1"/>
  <c r="AD99" i="1" s="1"/>
  <c r="AK99" i="1" s="1"/>
  <c r="AR99" i="1" s="1"/>
  <c r="AY99" i="1" s="1"/>
  <c r="BF99" i="1" s="1"/>
  <c r="BM99" i="1" s="1"/>
  <c r="BT99" i="1" s="1"/>
  <c r="CA99" i="1" s="1"/>
  <c r="CH99" i="1" s="1"/>
  <c r="CO99" i="1" s="1"/>
  <c r="CV99" i="1" s="1"/>
  <c r="DC99" i="1" s="1"/>
  <c r="DJ99" i="1" s="1"/>
  <c r="DQ99" i="1" s="1"/>
  <c r="I97" i="1"/>
  <c r="J93" i="1"/>
  <c r="Q93" i="1" s="1"/>
  <c r="X93" i="1" s="1"/>
  <c r="AE93" i="1" s="1"/>
  <c r="AL93" i="1" s="1"/>
  <c r="AS93" i="1" s="1"/>
  <c r="AZ93" i="1" s="1"/>
  <c r="BG93" i="1" s="1"/>
  <c r="BN93" i="1" s="1"/>
  <c r="BU93" i="1" s="1"/>
  <c r="CB93" i="1" s="1"/>
  <c r="CI93" i="1" s="1"/>
  <c r="CP93" i="1" s="1"/>
  <c r="CW93" i="1" s="1"/>
  <c r="DD93" i="1" s="1"/>
  <c r="DK93" i="1" s="1"/>
  <c r="DR93" i="1" s="1"/>
  <c r="J91" i="1"/>
  <c r="Q91" i="1" s="1"/>
  <c r="X91" i="1" s="1"/>
  <c r="AE91" i="1" s="1"/>
  <c r="AL91" i="1" s="1"/>
  <c r="AS91" i="1" s="1"/>
  <c r="AZ91" i="1" s="1"/>
  <c r="BG91" i="1" s="1"/>
  <c r="BN91" i="1" s="1"/>
  <c r="BU91" i="1" s="1"/>
  <c r="CB91" i="1" s="1"/>
  <c r="CI91" i="1" s="1"/>
  <c r="CP91" i="1" s="1"/>
  <c r="CW91" i="1" s="1"/>
  <c r="DD91" i="1" s="1"/>
  <c r="DK91" i="1" s="1"/>
  <c r="DR91" i="1" s="1"/>
  <c r="I88" i="1"/>
  <c r="P88" i="1" s="1"/>
  <c r="W88" i="1" s="1"/>
  <c r="AD88" i="1" s="1"/>
  <c r="AK88" i="1" s="1"/>
  <c r="AR88" i="1" s="1"/>
  <c r="AY88" i="1" s="1"/>
  <c r="BF88" i="1" s="1"/>
  <c r="BM88" i="1" s="1"/>
  <c r="BT88" i="1" s="1"/>
  <c r="CA88" i="1" s="1"/>
  <c r="CH88" i="1" s="1"/>
  <c r="CO88" i="1" s="1"/>
  <c r="CV88" i="1" s="1"/>
  <c r="DC88" i="1" s="1"/>
  <c r="DJ88" i="1" s="1"/>
  <c r="DQ88" i="1" s="1"/>
  <c r="J86" i="1"/>
  <c r="Q86" i="1" s="1"/>
  <c r="X86" i="1" s="1"/>
  <c r="AE86" i="1" s="1"/>
  <c r="AL86" i="1" s="1"/>
  <c r="AS86" i="1" s="1"/>
  <c r="AZ86" i="1" s="1"/>
  <c r="BG86" i="1" s="1"/>
  <c r="BN86" i="1" s="1"/>
  <c r="BU86" i="1" s="1"/>
  <c r="CB86" i="1" s="1"/>
  <c r="CI86" i="1" s="1"/>
  <c r="CP86" i="1" s="1"/>
  <c r="CW86" i="1" s="1"/>
  <c r="DD86" i="1" s="1"/>
  <c r="DK86" i="1" s="1"/>
  <c r="DR86" i="1" s="1"/>
  <c r="J84" i="1"/>
  <c r="Q84" i="1" s="1"/>
  <c r="X84" i="1" s="1"/>
  <c r="AE84" i="1" s="1"/>
  <c r="AL84" i="1" s="1"/>
  <c r="AS84" i="1" s="1"/>
  <c r="AZ84" i="1" s="1"/>
  <c r="BG84" i="1" s="1"/>
  <c r="BN84" i="1" s="1"/>
  <c r="BU84" i="1" s="1"/>
  <c r="CB84" i="1" s="1"/>
  <c r="CI84" i="1" s="1"/>
  <c r="CP84" i="1" s="1"/>
  <c r="CW84" i="1" s="1"/>
  <c r="DD84" i="1" s="1"/>
  <c r="DK84" i="1" s="1"/>
  <c r="DR84" i="1" s="1"/>
  <c r="J80" i="1"/>
  <c r="Q80" i="1" s="1"/>
  <c r="X80" i="1" s="1"/>
  <c r="AE80" i="1" s="1"/>
  <c r="AL80" i="1" s="1"/>
  <c r="AS80" i="1" s="1"/>
  <c r="AZ80" i="1" s="1"/>
  <c r="BG80" i="1" s="1"/>
  <c r="BN80" i="1" s="1"/>
  <c r="BU80" i="1" s="1"/>
  <c r="CB80" i="1" s="1"/>
  <c r="CI80" i="1" s="1"/>
  <c r="CP80" i="1" s="1"/>
  <c r="CW80" i="1" s="1"/>
  <c r="DD80" i="1" s="1"/>
  <c r="DK80" i="1" s="1"/>
  <c r="DR80" i="1" s="1"/>
  <c r="J78" i="1"/>
  <c r="Q78" i="1" s="1"/>
  <c r="X78" i="1" s="1"/>
  <c r="AE78" i="1" s="1"/>
  <c r="AL78" i="1" s="1"/>
  <c r="AS78" i="1" s="1"/>
  <c r="AZ78" i="1" s="1"/>
  <c r="BG78" i="1" s="1"/>
  <c r="BN78" i="1" s="1"/>
  <c r="BU78" i="1" s="1"/>
  <c r="CB78" i="1" s="1"/>
  <c r="CI78" i="1" s="1"/>
  <c r="CP78" i="1" s="1"/>
  <c r="CW78" i="1" s="1"/>
  <c r="DD78" i="1" s="1"/>
  <c r="DK78" i="1" s="1"/>
  <c r="DR78" i="1" s="1"/>
  <c r="I75" i="1"/>
  <c r="P75" i="1" s="1"/>
  <c r="W75" i="1" s="1"/>
  <c r="AD75" i="1" s="1"/>
  <c r="AK75" i="1" s="1"/>
  <c r="AR75" i="1" s="1"/>
  <c r="AY75" i="1" s="1"/>
  <c r="BF75" i="1" s="1"/>
  <c r="BM75" i="1" s="1"/>
  <c r="BT75" i="1" s="1"/>
  <c r="CA75" i="1" s="1"/>
  <c r="CH75" i="1" s="1"/>
  <c r="CO75" i="1" s="1"/>
  <c r="CV75" i="1" s="1"/>
  <c r="DC75" i="1" s="1"/>
  <c r="DJ75" i="1" s="1"/>
  <c r="DQ75" i="1" s="1"/>
  <c r="I326" i="1"/>
  <c r="P326" i="1" s="1"/>
  <c r="W326" i="1" s="1"/>
  <c r="AD326" i="1" s="1"/>
  <c r="AK326" i="1" s="1"/>
  <c r="AR326" i="1" s="1"/>
  <c r="AY326" i="1" s="1"/>
  <c r="BF326" i="1" s="1"/>
  <c r="BM326" i="1" s="1"/>
  <c r="BT326" i="1" s="1"/>
  <c r="CA326" i="1" s="1"/>
  <c r="CH326" i="1" s="1"/>
  <c r="CO326" i="1" s="1"/>
  <c r="CV326" i="1" s="1"/>
  <c r="DC326" i="1" s="1"/>
  <c r="DJ326" i="1" s="1"/>
  <c r="DQ326" i="1" s="1"/>
  <c r="I322" i="1"/>
  <c r="P322" i="1" s="1"/>
  <c r="W322" i="1" s="1"/>
  <c r="AD322" i="1" s="1"/>
  <c r="AK322" i="1" s="1"/>
  <c r="AR322" i="1" s="1"/>
  <c r="AY322" i="1" s="1"/>
  <c r="BF322" i="1" s="1"/>
  <c r="BM322" i="1" s="1"/>
  <c r="BT322" i="1" s="1"/>
  <c r="CA322" i="1" s="1"/>
  <c r="CH322" i="1" s="1"/>
  <c r="CO322" i="1" s="1"/>
  <c r="CV322" i="1" s="1"/>
  <c r="DC322" i="1" s="1"/>
  <c r="DJ322" i="1" s="1"/>
  <c r="DQ322" i="1" s="1"/>
  <c r="J318" i="1"/>
  <c r="Q318" i="1" s="1"/>
  <c r="J317" i="1"/>
  <c r="Q317" i="1" s="1"/>
  <c r="X317" i="1" s="1"/>
  <c r="AE317" i="1" s="1"/>
  <c r="AL317" i="1" s="1"/>
  <c r="AS317" i="1" s="1"/>
  <c r="AZ317" i="1" s="1"/>
  <c r="BG317" i="1" s="1"/>
  <c r="BN317" i="1" s="1"/>
  <c r="BU317" i="1" s="1"/>
  <c r="CB317" i="1" s="1"/>
  <c r="CI317" i="1" s="1"/>
  <c r="CP317" i="1" s="1"/>
  <c r="CW317" i="1" s="1"/>
  <c r="DD317" i="1" s="1"/>
  <c r="DK317" i="1" s="1"/>
  <c r="DR317" i="1" s="1"/>
  <c r="J316" i="1"/>
  <c r="Q316" i="1" s="1"/>
  <c r="X316" i="1" s="1"/>
  <c r="AE316" i="1" s="1"/>
  <c r="AL316" i="1" s="1"/>
  <c r="AS316" i="1" s="1"/>
  <c r="AZ316" i="1" s="1"/>
  <c r="BG316" i="1" s="1"/>
  <c r="BN316" i="1" s="1"/>
  <c r="BU316" i="1" s="1"/>
  <c r="CB316" i="1" s="1"/>
  <c r="CI316" i="1" s="1"/>
  <c r="CP316" i="1" s="1"/>
  <c r="CW316" i="1" s="1"/>
  <c r="DD316" i="1" s="1"/>
  <c r="DK316" i="1" s="1"/>
  <c r="DR316" i="1" s="1"/>
  <c r="J315" i="1"/>
  <c r="Q315" i="1" s="1"/>
  <c r="X315" i="1" s="1"/>
  <c r="AE315" i="1" s="1"/>
  <c r="AL315" i="1" s="1"/>
  <c r="AS315" i="1" s="1"/>
  <c r="AZ315" i="1" s="1"/>
  <c r="BG315" i="1" s="1"/>
  <c r="BN315" i="1" s="1"/>
  <c r="BU315" i="1" s="1"/>
  <c r="CB315" i="1" s="1"/>
  <c r="CI315" i="1" s="1"/>
  <c r="CP315" i="1" s="1"/>
  <c r="CW315" i="1" s="1"/>
  <c r="DD315" i="1" s="1"/>
  <c r="DK315" i="1" s="1"/>
  <c r="DR315" i="1" s="1"/>
  <c r="J314" i="1"/>
  <c r="Q314" i="1" s="1"/>
  <c r="X314" i="1" s="1"/>
  <c r="AE314" i="1" s="1"/>
  <c r="AL314" i="1" s="1"/>
  <c r="AS314" i="1" s="1"/>
  <c r="AZ314" i="1" s="1"/>
  <c r="BG314" i="1" s="1"/>
  <c r="BN314" i="1" s="1"/>
  <c r="BU314" i="1" s="1"/>
  <c r="CB314" i="1" s="1"/>
  <c r="CI314" i="1" s="1"/>
  <c r="CP314" i="1" s="1"/>
  <c r="CW314" i="1" s="1"/>
  <c r="DD314" i="1" s="1"/>
  <c r="DK314" i="1" s="1"/>
  <c r="DR314" i="1" s="1"/>
  <c r="J310" i="1"/>
  <c r="Q310" i="1" s="1"/>
  <c r="X310" i="1" s="1"/>
  <c r="AE310" i="1" s="1"/>
  <c r="AL310" i="1" s="1"/>
  <c r="AS310" i="1" s="1"/>
  <c r="AZ310" i="1" s="1"/>
  <c r="BG310" i="1" s="1"/>
  <c r="BN310" i="1" s="1"/>
  <c r="BU310" i="1" s="1"/>
  <c r="CB310" i="1" s="1"/>
  <c r="CI310" i="1" s="1"/>
  <c r="CP310" i="1" s="1"/>
  <c r="CW310" i="1" s="1"/>
  <c r="DD310" i="1" s="1"/>
  <c r="DK310" i="1" s="1"/>
  <c r="DR310" i="1" s="1"/>
  <c r="J309" i="1"/>
  <c r="Q309" i="1" s="1"/>
  <c r="X309" i="1" s="1"/>
  <c r="AE309" i="1" s="1"/>
  <c r="AL309" i="1" s="1"/>
  <c r="AS309" i="1" s="1"/>
  <c r="AZ309" i="1" s="1"/>
  <c r="BG309" i="1" s="1"/>
  <c r="BN309" i="1" s="1"/>
  <c r="BU309" i="1" s="1"/>
  <c r="CB309" i="1" s="1"/>
  <c r="CI309" i="1" s="1"/>
  <c r="CP309" i="1" s="1"/>
  <c r="CW309" i="1" s="1"/>
  <c r="DD309" i="1" s="1"/>
  <c r="DK309" i="1" s="1"/>
  <c r="DR309" i="1" s="1"/>
  <c r="J308" i="1"/>
  <c r="Q308" i="1" s="1"/>
  <c r="X308" i="1" s="1"/>
  <c r="AE308" i="1" s="1"/>
  <c r="AL308" i="1" s="1"/>
  <c r="AS308" i="1" s="1"/>
  <c r="AZ308" i="1" s="1"/>
  <c r="BG308" i="1" s="1"/>
  <c r="BN308" i="1" s="1"/>
  <c r="BU308" i="1" s="1"/>
  <c r="CB308" i="1" s="1"/>
  <c r="CI308" i="1" s="1"/>
  <c r="CP308" i="1" s="1"/>
  <c r="CW308" i="1" s="1"/>
  <c r="DD308" i="1" s="1"/>
  <c r="DK308" i="1" s="1"/>
  <c r="DR308" i="1" s="1"/>
  <c r="I301" i="1"/>
  <c r="P301" i="1" s="1"/>
  <c r="W301" i="1" s="1"/>
  <c r="AD301" i="1" s="1"/>
  <c r="AK301" i="1" s="1"/>
  <c r="AR301" i="1" s="1"/>
  <c r="AY301" i="1" s="1"/>
  <c r="BF301" i="1" s="1"/>
  <c r="BM301" i="1" s="1"/>
  <c r="BT301" i="1" s="1"/>
  <c r="CA301" i="1" s="1"/>
  <c r="CH301" i="1" s="1"/>
  <c r="CO301" i="1" s="1"/>
  <c r="CV301" i="1" s="1"/>
  <c r="DC301" i="1" s="1"/>
  <c r="DJ301" i="1" s="1"/>
  <c r="DQ301" i="1" s="1"/>
  <c r="I297" i="1"/>
  <c r="I293" i="1"/>
  <c r="I280" i="1"/>
  <c r="P280" i="1" s="1"/>
  <c r="W280" i="1" s="1"/>
  <c r="AD280" i="1" s="1"/>
  <c r="AK280" i="1" s="1"/>
  <c r="AR280" i="1" s="1"/>
  <c r="AY280" i="1" s="1"/>
  <c r="BF280" i="1" s="1"/>
  <c r="BM280" i="1" s="1"/>
  <c r="BT280" i="1" s="1"/>
  <c r="CA280" i="1" s="1"/>
  <c r="CH280" i="1" s="1"/>
  <c r="CO280" i="1" s="1"/>
  <c r="CV280" i="1" s="1"/>
  <c r="DC280" i="1" s="1"/>
  <c r="DJ280" i="1" s="1"/>
  <c r="DQ280" i="1" s="1"/>
  <c r="I272" i="1"/>
  <c r="I269" i="1"/>
  <c r="P269" i="1" s="1"/>
  <c r="W269" i="1" s="1"/>
  <c r="AD269" i="1" s="1"/>
  <c r="AK269" i="1" s="1"/>
  <c r="AR269" i="1" s="1"/>
  <c r="AY269" i="1" s="1"/>
  <c r="BF269" i="1" s="1"/>
  <c r="BM269" i="1" s="1"/>
  <c r="BT269" i="1" s="1"/>
  <c r="CA269" i="1" s="1"/>
  <c r="CH269" i="1" s="1"/>
  <c r="CO269" i="1" s="1"/>
  <c r="CV269" i="1" s="1"/>
  <c r="DC269" i="1" s="1"/>
  <c r="DJ269" i="1" s="1"/>
  <c r="DQ269" i="1" s="1"/>
  <c r="J266" i="1"/>
  <c r="Q266" i="1" s="1"/>
  <c r="I264" i="1"/>
  <c r="J262" i="1"/>
  <c r="Q262" i="1" s="1"/>
  <c r="X262" i="1" s="1"/>
  <c r="AE262" i="1" s="1"/>
  <c r="AL262" i="1" s="1"/>
  <c r="AS262" i="1" s="1"/>
  <c r="AZ262" i="1" s="1"/>
  <c r="BG262" i="1" s="1"/>
  <c r="BN262" i="1" s="1"/>
  <c r="BU262" i="1" s="1"/>
  <c r="CB262" i="1" s="1"/>
  <c r="CI262" i="1" s="1"/>
  <c r="CP262" i="1" s="1"/>
  <c r="CW262" i="1" s="1"/>
  <c r="DD262" i="1" s="1"/>
  <c r="DK262" i="1" s="1"/>
  <c r="DR262" i="1" s="1"/>
  <c r="J261" i="1"/>
  <c r="Q261" i="1" s="1"/>
  <c r="X261" i="1" s="1"/>
  <c r="AE261" i="1" s="1"/>
  <c r="AL261" i="1" s="1"/>
  <c r="AS261" i="1" s="1"/>
  <c r="AZ261" i="1" s="1"/>
  <c r="BG261" i="1" s="1"/>
  <c r="BN261" i="1" s="1"/>
  <c r="BU261" i="1" s="1"/>
  <c r="CB261" i="1" s="1"/>
  <c r="CI261" i="1" s="1"/>
  <c r="CP261" i="1" s="1"/>
  <c r="CW261" i="1" s="1"/>
  <c r="DD261" i="1" s="1"/>
  <c r="DK261" i="1" s="1"/>
  <c r="DR261" i="1" s="1"/>
  <c r="J258" i="1"/>
  <c r="Q258" i="1" s="1"/>
  <c r="X258" i="1" s="1"/>
  <c r="AE258" i="1" s="1"/>
  <c r="AL258" i="1" s="1"/>
  <c r="AS258" i="1" s="1"/>
  <c r="AZ258" i="1" s="1"/>
  <c r="BG258" i="1" s="1"/>
  <c r="BN258" i="1" s="1"/>
  <c r="BU258" i="1" s="1"/>
  <c r="CB258" i="1" s="1"/>
  <c r="CI258" i="1" s="1"/>
  <c r="CP258" i="1" s="1"/>
  <c r="CW258" i="1" s="1"/>
  <c r="DD258" i="1" s="1"/>
  <c r="DK258" i="1" s="1"/>
  <c r="DR258" i="1" s="1"/>
  <c r="I252" i="1"/>
  <c r="J248" i="1"/>
  <c r="Q248" i="1" s="1"/>
  <c r="X248" i="1" s="1"/>
  <c r="AE248" i="1" s="1"/>
  <c r="AL248" i="1" s="1"/>
  <c r="AS248" i="1" s="1"/>
  <c r="AZ248" i="1" s="1"/>
  <c r="BG248" i="1" s="1"/>
  <c r="BN248" i="1" s="1"/>
  <c r="BU248" i="1" s="1"/>
  <c r="CB248" i="1" s="1"/>
  <c r="CI248" i="1" s="1"/>
  <c r="CP248" i="1" s="1"/>
  <c r="CW248" i="1" s="1"/>
  <c r="DD248" i="1" s="1"/>
  <c r="DK248" i="1" s="1"/>
  <c r="DR248" i="1" s="1"/>
  <c r="J245" i="1"/>
  <c r="Q245" i="1" s="1"/>
  <c r="X245" i="1" s="1"/>
  <c r="AE245" i="1" s="1"/>
  <c r="AL245" i="1" s="1"/>
  <c r="AS245" i="1" s="1"/>
  <c r="AZ245" i="1" s="1"/>
  <c r="BG245" i="1" s="1"/>
  <c r="BN245" i="1" s="1"/>
  <c r="BU245" i="1" s="1"/>
  <c r="CB245" i="1" s="1"/>
  <c r="CI245" i="1" s="1"/>
  <c r="CP245" i="1" s="1"/>
  <c r="CW245" i="1" s="1"/>
  <c r="DD245" i="1" s="1"/>
  <c r="DK245" i="1" s="1"/>
  <c r="DR245" i="1" s="1"/>
  <c r="I240" i="1"/>
  <c r="I238" i="1"/>
  <c r="I236" i="1"/>
  <c r="J234" i="1"/>
  <c r="Q234" i="1" s="1"/>
  <c r="X234" i="1" s="1"/>
  <c r="AE234" i="1" s="1"/>
  <c r="AL234" i="1" s="1"/>
  <c r="AS234" i="1" s="1"/>
  <c r="AZ234" i="1" s="1"/>
  <c r="BG234" i="1" s="1"/>
  <c r="BN234" i="1" s="1"/>
  <c r="BU234" i="1" s="1"/>
  <c r="CB234" i="1" s="1"/>
  <c r="CI234" i="1" s="1"/>
  <c r="CP234" i="1" s="1"/>
  <c r="CW234" i="1" s="1"/>
  <c r="DD234" i="1" s="1"/>
  <c r="DK234" i="1" s="1"/>
  <c r="DR234" i="1" s="1"/>
  <c r="J232" i="1"/>
  <c r="Q232" i="1" s="1"/>
  <c r="X232" i="1" s="1"/>
  <c r="AE232" i="1" s="1"/>
  <c r="AL232" i="1" s="1"/>
  <c r="AS232" i="1" s="1"/>
  <c r="AZ232" i="1" s="1"/>
  <c r="BG232" i="1" s="1"/>
  <c r="BN232" i="1" s="1"/>
  <c r="BU232" i="1" s="1"/>
  <c r="CB232" i="1" s="1"/>
  <c r="CI232" i="1" s="1"/>
  <c r="CP232" i="1" s="1"/>
  <c r="CW232" i="1" s="1"/>
  <c r="DD232" i="1" s="1"/>
  <c r="DK232" i="1" s="1"/>
  <c r="DR232" i="1" s="1"/>
  <c r="J230" i="1"/>
  <c r="Q230" i="1" s="1"/>
  <c r="X230" i="1" s="1"/>
  <c r="AE230" i="1" s="1"/>
  <c r="AL230" i="1" s="1"/>
  <c r="AS230" i="1" s="1"/>
  <c r="AZ230" i="1" s="1"/>
  <c r="BG230" i="1" s="1"/>
  <c r="BN230" i="1" s="1"/>
  <c r="BU230" i="1" s="1"/>
  <c r="CB230" i="1" s="1"/>
  <c r="CI230" i="1" s="1"/>
  <c r="CP230" i="1" s="1"/>
  <c r="CW230" i="1" s="1"/>
  <c r="DD230" i="1" s="1"/>
  <c r="DK230" i="1" s="1"/>
  <c r="DR230" i="1" s="1"/>
  <c r="I224" i="1"/>
  <c r="I222" i="1"/>
  <c r="P222" i="1" s="1"/>
  <c r="J219" i="1"/>
  <c r="Q219" i="1" s="1"/>
  <c r="X219" i="1" s="1"/>
  <c r="AE219" i="1" s="1"/>
  <c r="AL219" i="1" s="1"/>
  <c r="AS219" i="1" s="1"/>
  <c r="AZ219" i="1" s="1"/>
  <c r="BG219" i="1" s="1"/>
  <c r="BN219" i="1" s="1"/>
  <c r="BU219" i="1" s="1"/>
  <c r="CB219" i="1" s="1"/>
  <c r="CI219" i="1" s="1"/>
  <c r="CP219" i="1" s="1"/>
  <c r="CW219" i="1" s="1"/>
  <c r="DD219" i="1" s="1"/>
  <c r="DK219" i="1" s="1"/>
  <c r="DR219" i="1" s="1"/>
  <c r="I216" i="1"/>
  <c r="P216" i="1" s="1"/>
  <c r="W216" i="1" s="1"/>
  <c r="AD216" i="1" s="1"/>
  <c r="AK216" i="1" s="1"/>
  <c r="AR216" i="1" s="1"/>
  <c r="AY216" i="1" s="1"/>
  <c r="BF216" i="1" s="1"/>
  <c r="BM216" i="1" s="1"/>
  <c r="BT216" i="1" s="1"/>
  <c r="CA216" i="1" s="1"/>
  <c r="CH216" i="1" s="1"/>
  <c r="CO216" i="1" s="1"/>
  <c r="CV216" i="1" s="1"/>
  <c r="DC216" i="1" s="1"/>
  <c r="DJ216" i="1" s="1"/>
  <c r="DQ216" i="1" s="1"/>
  <c r="I214" i="1"/>
  <c r="I212" i="1"/>
  <c r="I210" i="1"/>
  <c r="P210" i="1" s="1"/>
  <c r="I208" i="1"/>
  <c r="J206" i="1"/>
  <c r="Q206" i="1" s="1"/>
  <c r="X206" i="1" s="1"/>
  <c r="AE206" i="1" s="1"/>
  <c r="AL206" i="1" s="1"/>
  <c r="AS206" i="1" s="1"/>
  <c r="AZ206" i="1" s="1"/>
  <c r="BG206" i="1" s="1"/>
  <c r="BN206" i="1" s="1"/>
  <c r="BU206" i="1" s="1"/>
  <c r="CB206" i="1" s="1"/>
  <c r="CI206" i="1" s="1"/>
  <c r="CP206" i="1" s="1"/>
  <c r="CW206" i="1" s="1"/>
  <c r="DD206" i="1" s="1"/>
  <c r="DK206" i="1" s="1"/>
  <c r="DR206" i="1" s="1"/>
  <c r="J204" i="1"/>
  <c r="Q204" i="1" s="1"/>
  <c r="X204" i="1" s="1"/>
  <c r="AE204" i="1" s="1"/>
  <c r="AL204" i="1" s="1"/>
  <c r="AS204" i="1" s="1"/>
  <c r="AZ204" i="1" s="1"/>
  <c r="BG204" i="1" s="1"/>
  <c r="BN204" i="1" s="1"/>
  <c r="BU204" i="1" s="1"/>
  <c r="CB204" i="1" s="1"/>
  <c r="CI204" i="1" s="1"/>
  <c r="CP204" i="1" s="1"/>
  <c r="CW204" i="1" s="1"/>
  <c r="DD204" i="1" s="1"/>
  <c r="DK204" i="1" s="1"/>
  <c r="DR204" i="1" s="1"/>
  <c r="J202" i="1"/>
  <c r="Q202" i="1" s="1"/>
  <c r="J197" i="1"/>
  <c r="Q197" i="1" s="1"/>
  <c r="X197" i="1" s="1"/>
  <c r="AE197" i="1" s="1"/>
  <c r="AL197" i="1" s="1"/>
  <c r="AS197" i="1" s="1"/>
  <c r="AZ197" i="1" s="1"/>
  <c r="BG197" i="1" s="1"/>
  <c r="BN197" i="1" s="1"/>
  <c r="BU197" i="1" s="1"/>
  <c r="CB197" i="1" s="1"/>
  <c r="CI197" i="1" s="1"/>
  <c r="CP197" i="1" s="1"/>
  <c r="CW197" i="1" s="1"/>
  <c r="DD197" i="1" s="1"/>
  <c r="DK197" i="1" s="1"/>
  <c r="DR197" i="1" s="1"/>
  <c r="J191" i="1"/>
  <c r="Q191" i="1" s="1"/>
  <c r="X191" i="1" s="1"/>
  <c r="AE191" i="1" s="1"/>
  <c r="AL191" i="1" s="1"/>
  <c r="AS191" i="1" s="1"/>
  <c r="AZ191" i="1" s="1"/>
  <c r="BG191" i="1" s="1"/>
  <c r="BN191" i="1" s="1"/>
  <c r="BU191" i="1" s="1"/>
  <c r="CB191" i="1" s="1"/>
  <c r="CI191" i="1" s="1"/>
  <c r="CP191" i="1" s="1"/>
  <c r="CW191" i="1" s="1"/>
  <c r="DD191" i="1" s="1"/>
  <c r="DK191" i="1" s="1"/>
  <c r="DR191" i="1" s="1"/>
  <c r="J189" i="1"/>
  <c r="Q189" i="1" s="1"/>
  <c r="J184" i="1"/>
  <c r="Q184" i="1" s="1"/>
  <c r="X184" i="1" s="1"/>
  <c r="AE184" i="1" s="1"/>
  <c r="AL184" i="1" s="1"/>
  <c r="AS184" i="1" s="1"/>
  <c r="AZ184" i="1" s="1"/>
  <c r="BG184" i="1" s="1"/>
  <c r="BN184" i="1" s="1"/>
  <c r="BU184" i="1" s="1"/>
  <c r="CB184" i="1" s="1"/>
  <c r="CI184" i="1" s="1"/>
  <c r="CP184" i="1" s="1"/>
  <c r="CW184" i="1" s="1"/>
  <c r="DD184" i="1" s="1"/>
  <c r="DK184" i="1" s="1"/>
  <c r="DR184" i="1" s="1"/>
  <c r="J182" i="1"/>
  <c r="Q182" i="1" s="1"/>
  <c r="X182" i="1" s="1"/>
  <c r="AE182" i="1" s="1"/>
  <c r="AL182" i="1" s="1"/>
  <c r="AS182" i="1" s="1"/>
  <c r="AZ182" i="1" s="1"/>
  <c r="BG182" i="1" s="1"/>
  <c r="BN182" i="1" s="1"/>
  <c r="BU182" i="1" s="1"/>
  <c r="CB182" i="1" s="1"/>
  <c r="CI182" i="1" s="1"/>
  <c r="CP182" i="1" s="1"/>
  <c r="CW182" i="1" s="1"/>
  <c r="DD182" i="1" s="1"/>
  <c r="DK182" i="1" s="1"/>
  <c r="DR182" i="1" s="1"/>
  <c r="J180" i="1"/>
  <c r="Q180" i="1" s="1"/>
  <c r="X180" i="1" s="1"/>
  <c r="AE180" i="1" s="1"/>
  <c r="AL180" i="1" s="1"/>
  <c r="AS180" i="1" s="1"/>
  <c r="AZ180" i="1" s="1"/>
  <c r="BG180" i="1" s="1"/>
  <c r="BN180" i="1" s="1"/>
  <c r="BU180" i="1" s="1"/>
  <c r="CB180" i="1" s="1"/>
  <c r="CI180" i="1" s="1"/>
  <c r="CP180" i="1" s="1"/>
  <c r="CW180" i="1" s="1"/>
  <c r="DD180" i="1" s="1"/>
  <c r="DK180" i="1" s="1"/>
  <c r="DR180" i="1" s="1"/>
  <c r="I177" i="1"/>
  <c r="P177" i="1" s="1"/>
  <c r="I175" i="1"/>
  <c r="P175" i="1" s="1"/>
  <c r="J168" i="1"/>
  <c r="Q168" i="1" s="1"/>
  <c r="J166" i="1"/>
  <c r="Q166" i="1" s="1"/>
  <c r="J160" i="1"/>
  <c r="Q160" i="1" s="1"/>
  <c r="X160" i="1" s="1"/>
  <c r="AE160" i="1" s="1"/>
  <c r="AL160" i="1" s="1"/>
  <c r="AS160" i="1" s="1"/>
  <c r="AZ160" i="1" s="1"/>
  <c r="BG160" i="1" s="1"/>
  <c r="BN160" i="1" s="1"/>
  <c r="BU160" i="1" s="1"/>
  <c r="CB160" i="1" s="1"/>
  <c r="CI160" i="1" s="1"/>
  <c r="CP160" i="1" s="1"/>
  <c r="CW160" i="1" s="1"/>
  <c r="DD160" i="1" s="1"/>
  <c r="DK160" i="1" s="1"/>
  <c r="DR160" i="1" s="1"/>
  <c r="J158" i="1"/>
  <c r="Q158" i="1" s="1"/>
  <c r="X158" i="1" s="1"/>
  <c r="AE158" i="1" s="1"/>
  <c r="AL158" i="1" s="1"/>
  <c r="AS158" i="1" s="1"/>
  <c r="AZ158" i="1" s="1"/>
  <c r="BG158" i="1" s="1"/>
  <c r="BN158" i="1" s="1"/>
  <c r="BU158" i="1" s="1"/>
  <c r="CB158" i="1" s="1"/>
  <c r="CI158" i="1" s="1"/>
  <c r="CP158" i="1" s="1"/>
  <c r="CW158" i="1" s="1"/>
  <c r="DD158" i="1" s="1"/>
  <c r="DK158" i="1" s="1"/>
  <c r="DR158" i="1" s="1"/>
  <c r="J156" i="1"/>
  <c r="Q156" i="1" s="1"/>
  <c r="X156" i="1" s="1"/>
  <c r="AE156" i="1" s="1"/>
  <c r="AL156" i="1" s="1"/>
  <c r="AS156" i="1" s="1"/>
  <c r="AZ156" i="1" s="1"/>
  <c r="BG156" i="1" s="1"/>
  <c r="BN156" i="1" s="1"/>
  <c r="BU156" i="1" s="1"/>
  <c r="CB156" i="1" s="1"/>
  <c r="CI156" i="1" s="1"/>
  <c r="CP156" i="1" s="1"/>
  <c r="CW156" i="1" s="1"/>
  <c r="DD156" i="1" s="1"/>
  <c r="DK156" i="1" s="1"/>
  <c r="DR156" i="1" s="1"/>
  <c r="J154" i="1"/>
  <c r="Q154" i="1" s="1"/>
  <c r="X154" i="1" s="1"/>
  <c r="AE154" i="1" s="1"/>
  <c r="AL154" i="1" s="1"/>
  <c r="AS154" i="1" s="1"/>
  <c r="AZ154" i="1" s="1"/>
  <c r="BG154" i="1" s="1"/>
  <c r="BN154" i="1" s="1"/>
  <c r="BU154" i="1" s="1"/>
  <c r="CB154" i="1" s="1"/>
  <c r="CI154" i="1" s="1"/>
  <c r="CP154" i="1" s="1"/>
  <c r="CW154" i="1" s="1"/>
  <c r="DD154" i="1" s="1"/>
  <c r="DK154" i="1" s="1"/>
  <c r="DR154" i="1" s="1"/>
  <c r="J152" i="1"/>
  <c r="Q152" i="1" s="1"/>
  <c r="X152" i="1" s="1"/>
  <c r="AE152" i="1" s="1"/>
  <c r="AL152" i="1" s="1"/>
  <c r="AS152" i="1" s="1"/>
  <c r="AZ152" i="1" s="1"/>
  <c r="BG152" i="1" s="1"/>
  <c r="BN152" i="1" s="1"/>
  <c r="BU152" i="1" s="1"/>
  <c r="CB152" i="1" s="1"/>
  <c r="CI152" i="1" s="1"/>
  <c r="CP152" i="1" s="1"/>
  <c r="CW152" i="1" s="1"/>
  <c r="DD152" i="1" s="1"/>
  <c r="DK152" i="1" s="1"/>
  <c r="DR152" i="1" s="1"/>
  <c r="I149" i="1"/>
  <c r="I147" i="1"/>
  <c r="I142" i="1"/>
  <c r="I140" i="1"/>
  <c r="P140" i="1" s="1"/>
  <c r="W140" i="1" s="1"/>
  <c r="I136" i="1"/>
  <c r="I134" i="1"/>
  <c r="P134" i="1" s="1"/>
  <c r="I129" i="1"/>
  <c r="P129" i="1" s="1"/>
  <c r="I127" i="1"/>
  <c r="I125" i="1"/>
  <c r="P125" i="1" s="1"/>
  <c r="W125" i="1" s="1"/>
  <c r="AD125" i="1" s="1"/>
  <c r="AK125" i="1" s="1"/>
  <c r="AR125" i="1" s="1"/>
  <c r="AY125" i="1" s="1"/>
  <c r="BF125" i="1" s="1"/>
  <c r="BM125" i="1" s="1"/>
  <c r="BT125" i="1" s="1"/>
  <c r="CA125" i="1" s="1"/>
  <c r="CH125" i="1" s="1"/>
  <c r="CO125" i="1" s="1"/>
  <c r="CV125" i="1" s="1"/>
  <c r="DC125" i="1" s="1"/>
  <c r="DJ125" i="1" s="1"/>
  <c r="DQ125" i="1" s="1"/>
  <c r="J121" i="1"/>
  <c r="Q121" i="1" s="1"/>
  <c r="X121" i="1" s="1"/>
  <c r="AE121" i="1" s="1"/>
  <c r="AL121" i="1" s="1"/>
  <c r="AS121" i="1" s="1"/>
  <c r="AZ121" i="1" s="1"/>
  <c r="BG121" i="1" s="1"/>
  <c r="BN121" i="1" s="1"/>
  <c r="BU121" i="1" s="1"/>
  <c r="CB121" i="1" s="1"/>
  <c r="CI121" i="1" s="1"/>
  <c r="CP121" i="1" s="1"/>
  <c r="CW121" i="1" s="1"/>
  <c r="DD121" i="1" s="1"/>
  <c r="DK121" i="1" s="1"/>
  <c r="DR121" i="1" s="1"/>
  <c r="J119" i="1"/>
  <c r="Q119" i="1" s="1"/>
  <c r="X119" i="1" s="1"/>
  <c r="AE119" i="1" s="1"/>
  <c r="AL119" i="1" s="1"/>
  <c r="AS119" i="1" s="1"/>
  <c r="AZ119" i="1" s="1"/>
  <c r="BG119" i="1" s="1"/>
  <c r="BN119" i="1" s="1"/>
  <c r="BU119" i="1" s="1"/>
  <c r="CB119" i="1" s="1"/>
  <c r="CI119" i="1" s="1"/>
  <c r="CP119" i="1" s="1"/>
  <c r="CW119" i="1" s="1"/>
  <c r="DD119" i="1" s="1"/>
  <c r="DK119" i="1" s="1"/>
  <c r="DR119" i="1" s="1"/>
  <c r="I112" i="1"/>
  <c r="I110" i="1"/>
  <c r="P110" i="1" s="1"/>
  <c r="W110" i="1" s="1"/>
  <c r="AD110" i="1" s="1"/>
  <c r="AK110" i="1" s="1"/>
  <c r="AR110" i="1" s="1"/>
  <c r="AY110" i="1" s="1"/>
  <c r="BF110" i="1" s="1"/>
  <c r="BM110" i="1" s="1"/>
  <c r="BT110" i="1" s="1"/>
  <c r="CA110" i="1" s="1"/>
  <c r="CH110" i="1" s="1"/>
  <c r="CO110" i="1" s="1"/>
  <c r="CV110" i="1" s="1"/>
  <c r="DC110" i="1" s="1"/>
  <c r="DJ110" i="1" s="1"/>
  <c r="DQ110" i="1" s="1"/>
  <c r="J104" i="1"/>
  <c r="Q104" i="1" s="1"/>
  <c r="X104" i="1" s="1"/>
  <c r="AE104" i="1" s="1"/>
  <c r="AL104" i="1" s="1"/>
  <c r="AS104" i="1" s="1"/>
  <c r="AZ104" i="1" s="1"/>
  <c r="BG104" i="1" s="1"/>
  <c r="BN104" i="1" s="1"/>
  <c r="BU104" i="1" s="1"/>
  <c r="CB104" i="1" s="1"/>
  <c r="CI104" i="1" s="1"/>
  <c r="CP104" i="1" s="1"/>
  <c r="CW104" i="1" s="1"/>
  <c r="DD104" i="1" s="1"/>
  <c r="DK104" i="1" s="1"/>
  <c r="DR104" i="1" s="1"/>
  <c r="J102" i="1"/>
  <c r="Q102" i="1" s="1"/>
  <c r="X102" i="1" s="1"/>
  <c r="AE102" i="1" s="1"/>
  <c r="AL102" i="1" s="1"/>
  <c r="AS102" i="1" s="1"/>
  <c r="AZ102" i="1" s="1"/>
  <c r="BG102" i="1" s="1"/>
  <c r="BN102" i="1" s="1"/>
  <c r="BU102" i="1" s="1"/>
  <c r="CB102" i="1" s="1"/>
  <c r="CI102" i="1" s="1"/>
  <c r="CP102" i="1" s="1"/>
  <c r="CW102" i="1" s="1"/>
  <c r="DD102" i="1" s="1"/>
  <c r="DK102" i="1" s="1"/>
  <c r="DR102" i="1" s="1"/>
  <c r="J100" i="1"/>
  <c r="Q100" i="1" s="1"/>
  <c r="J98" i="1"/>
  <c r="Q98" i="1" s="1"/>
  <c r="X98" i="1" s="1"/>
  <c r="AE98" i="1" s="1"/>
  <c r="AL98" i="1" s="1"/>
  <c r="AS98" i="1" s="1"/>
  <c r="AZ98" i="1" s="1"/>
  <c r="BG98" i="1" s="1"/>
  <c r="BN98" i="1" s="1"/>
  <c r="BU98" i="1" s="1"/>
  <c r="CB98" i="1" s="1"/>
  <c r="CI98" i="1" s="1"/>
  <c r="CP98" i="1" s="1"/>
  <c r="CW98" i="1" s="1"/>
  <c r="DD98" i="1" s="1"/>
  <c r="DK98" i="1" s="1"/>
  <c r="DR98" i="1" s="1"/>
  <c r="J96" i="1"/>
  <c r="Q96" i="1" s="1"/>
  <c r="X96" i="1" s="1"/>
  <c r="AE96" i="1" s="1"/>
  <c r="AL96" i="1" s="1"/>
  <c r="AS96" i="1" s="1"/>
  <c r="AZ96" i="1" s="1"/>
  <c r="BG96" i="1" s="1"/>
  <c r="BN96" i="1" s="1"/>
  <c r="BU96" i="1" s="1"/>
  <c r="CB96" i="1" s="1"/>
  <c r="CI96" i="1" s="1"/>
  <c r="CP96" i="1" s="1"/>
  <c r="CW96" i="1" s="1"/>
  <c r="DD96" i="1" s="1"/>
  <c r="DK96" i="1" s="1"/>
  <c r="DR96" i="1" s="1"/>
  <c r="I93" i="1"/>
  <c r="I91" i="1"/>
  <c r="I86" i="1"/>
  <c r="I84" i="1"/>
  <c r="P84" i="1" s="1"/>
  <c r="I80" i="1"/>
  <c r="P80" i="1" s="1"/>
  <c r="I78" i="1"/>
  <c r="I329" i="1"/>
  <c r="P329" i="1" s="1"/>
  <c r="I325" i="1"/>
  <c r="P325" i="1" s="1"/>
  <c r="W325" i="1" s="1"/>
  <c r="AD325" i="1" s="1"/>
  <c r="AK325" i="1" s="1"/>
  <c r="AR325" i="1" s="1"/>
  <c r="AY325" i="1" s="1"/>
  <c r="BF325" i="1" s="1"/>
  <c r="BM325" i="1" s="1"/>
  <c r="BT325" i="1" s="1"/>
  <c r="CA325" i="1" s="1"/>
  <c r="CH325" i="1" s="1"/>
  <c r="CO325" i="1" s="1"/>
  <c r="CV325" i="1" s="1"/>
  <c r="DC325" i="1" s="1"/>
  <c r="DJ325" i="1" s="1"/>
  <c r="DQ325" i="1" s="1"/>
  <c r="I321" i="1"/>
  <c r="P321" i="1" s="1"/>
  <c r="W321" i="1" s="1"/>
  <c r="AD321" i="1" s="1"/>
  <c r="AK321" i="1" s="1"/>
  <c r="AR321" i="1" s="1"/>
  <c r="AY321" i="1" s="1"/>
  <c r="BF321" i="1" s="1"/>
  <c r="BM321" i="1" s="1"/>
  <c r="BT321" i="1" s="1"/>
  <c r="CA321" i="1" s="1"/>
  <c r="CH321" i="1" s="1"/>
  <c r="CO321" i="1" s="1"/>
  <c r="CV321" i="1" s="1"/>
  <c r="DC321" i="1" s="1"/>
  <c r="DJ321" i="1" s="1"/>
  <c r="DQ321" i="1" s="1"/>
  <c r="I296" i="1"/>
  <c r="P296" i="1" s="1"/>
  <c r="W296" i="1" s="1"/>
  <c r="AD296" i="1" s="1"/>
  <c r="AK296" i="1" s="1"/>
  <c r="AR296" i="1" s="1"/>
  <c r="AY296" i="1" s="1"/>
  <c r="BF296" i="1" s="1"/>
  <c r="BM296" i="1" s="1"/>
  <c r="BT296" i="1" s="1"/>
  <c r="CA296" i="1" s="1"/>
  <c r="CH296" i="1" s="1"/>
  <c r="CO296" i="1" s="1"/>
  <c r="CV296" i="1" s="1"/>
  <c r="DC296" i="1" s="1"/>
  <c r="DJ296" i="1" s="1"/>
  <c r="DQ296" i="1" s="1"/>
  <c r="I292" i="1"/>
  <c r="I279" i="1"/>
  <c r="P279" i="1" s="1"/>
  <c r="W279" i="1" s="1"/>
  <c r="I271" i="1"/>
  <c r="P271" i="1" s="1"/>
  <c r="J268" i="1"/>
  <c r="Q268" i="1" s="1"/>
  <c r="I266" i="1"/>
  <c r="P266" i="1" s="1"/>
  <c r="W266" i="1" s="1"/>
  <c r="AD266" i="1" s="1"/>
  <c r="AK266" i="1" s="1"/>
  <c r="AR266" i="1" s="1"/>
  <c r="AY266" i="1" s="1"/>
  <c r="BF266" i="1" s="1"/>
  <c r="BM266" i="1" s="1"/>
  <c r="BT266" i="1" s="1"/>
  <c r="CA266" i="1" s="1"/>
  <c r="CH266" i="1" s="1"/>
  <c r="CO266" i="1" s="1"/>
  <c r="CV266" i="1" s="1"/>
  <c r="DC266" i="1" s="1"/>
  <c r="DJ266" i="1" s="1"/>
  <c r="DQ266" i="1" s="1"/>
  <c r="I261" i="1"/>
  <c r="J254" i="1"/>
  <c r="Q254" i="1" s="1"/>
  <c r="X254" i="1" s="1"/>
  <c r="AE254" i="1" s="1"/>
  <c r="AL254" i="1" s="1"/>
  <c r="AS254" i="1" s="1"/>
  <c r="AZ254" i="1" s="1"/>
  <c r="BG254" i="1" s="1"/>
  <c r="BN254" i="1" s="1"/>
  <c r="BU254" i="1" s="1"/>
  <c r="CB254" i="1" s="1"/>
  <c r="CI254" i="1" s="1"/>
  <c r="CP254" i="1" s="1"/>
  <c r="CW254" i="1" s="1"/>
  <c r="DD254" i="1" s="1"/>
  <c r="DK254" i="1" s="1"/>
  <c r="DR254" i="1" s="1"/>
  <c r="I248" i="1"/>
  <c r="P248" i="1" s="1"/>
  <c r="J241" i="1"/>
  <c r="Q241" i="1" s="1"/>
  <c r="X241" i="1" s="1"/>
  <c r="AE241" i="1" s="1"/>
  <c r="AL241" i="1" s="1"/>
  <c r="AS241" i="1" s="1"/>
  <c r="AZ241" i="1" s="1"/>
  <c r="BG241" i="1" s="1"/>
  <c r="BN241" i="1" s="1"/>
  <c r="BU241" i="1" s="1"/>
  <c r="CB241" i="1" s="1"/>
  <c r="CI241" i="1" s="1"/>
  <c r="CP241" i="1" s="1"/>
  <c r="CW241" i="1" s="1"/>
  <c r="DD241" i="1" s="1"/>
  <c r="DK241" i="1" s="1"/>
  <c r="DR241" i="1" s="1"/>
  <c r="J239" i="1"/>
  <c r="Q239" i="1" s="1"/>
  <c r="X239" i="1" s="1"/>
  <c r="AE239" i="1" s="1"/>
  <c r="AL239" i="1" s="1"/>
  <c r="AS239" i="1" s="1"/>
  <c r="AZ239" i="1" s="1"/>
  <c r="BG239" i="1" s="1"/>
  <c r="BN239" i="1" s="1"/>
  <c r="BU239" i="1" s="1"/>
  <c r="CB239" i="1" s="1"/>
  <c r="CI239" i="1" s="1"/>
  <c r="CP239" i="1" s="1"/>
  <c r="CW239" i="1" s="1"/>
  <c r="DD239" i="1" s="1"/>
  <c r="DK239" i="1" s="1"/>
  <c r="DR239" i="1" s="1"/>
  <c r="J237" i="1"/>
  <c r="Q237" i="1" s="1"/>
  <c r="X237" i="1" s="1"/>
  <c r="AE237" i="1" s="1"/>
  <c r="AL237" i="1" s="1"/>
  <c r="AS237" i="1" s="1"/>
  <c r="AZ237" i="1" s="1"/>
  <c r="BG237" i="1" s="1"/>
  <c r="BN237" i="1" s="1"/>
  <c r="BU237" i="1" s="1"/>
  <c r="CB237" i="1" s="1"/>
  <c r="CI237" i="1" s="1"/>
  <c r="CP237" i="1" s="1"/>
  <c r="CW237" i="1" s="1"/>
  <c r="DD237" i="1" s="1"/>
  <c r="DK237" i="1" s="1"/>
  <c r="DR237" i="1" s="1"/>
  <c r="I234" i="1"/>
  <c r="I232" i="1"/>
  <c r="I230" i="1"/>
  <c r="P230" i="1" s="1"/>
  <c r="J223" i="1"/>
  <c r="Q223" i="1" s="1"/>
  <c r="X223" i="1" s="1"/>
  <c r="I219" i="1"/>
  <c r="J217" i="1"/>
  <c r="Q217" i="1" s="1"/>
  <c r="X217" i="1" s="1"/>
  <c r="AE217" i="1" s="1"/>
  <c r="AL217" i="1" s="1"/>
  <c r="AS217" i="1" s="1"/>
  <c r="AZ217" i="1" s="1"/>
  <c r="BG217" i="1" s="1"/>
  <c r="BN217" i="1" s="1"/>
  <c r="BU217" i="1" s="1"/>
  <c r="CB217" i="1" s="1"/>
  <c r="CI217" i="1" s="1"/>
  <c r="CP217" i="1" s="1"/>
  <c r="CW217" i="1" s="1"/>
  <c r="DD217" i="1" s="1"/>
  <c r="DK217" i="1" s="1"/>
  <c r="DR217" i="1" s="1"/>
  <c r="J215" i="1"/>
  <c r="Q215" i="1" s="1"/>
  <c r="X215" i="1" s="1"/>
  <c r="AE215" i="1" s="1"/>
  <c r="AL215" i="1" s="1"/>
  <c r="AS215" i="1" s="1"/>
  <c r="AZ215" i="1" s="1"/>
  <c r="BG215" i="1" s="1"/>
  <c r="BN215" i="1" s="1"/>
  <c r="BU215" i="1" s="1"/>
  <c r="CB215" i="1" s="1"/>
  <c r="CI215" i="1" s="1"/>
  <c r="CP215" i="1" s="1"/>
  <c r="CW215" i="1" s="1"/>
  <c r="DD215" i="1" s="1"/>
  <c r="DK215" i="1" s="1"/>
  <c r="DR215" i="1" s="1"/>
  <c r="J213" i="1"/>
  <c r="Q213" i="1" s="1"/>
  <c r="X213" i="1" s="1"/>
  <c r="AE213" i="1" s="1"/>
  <c r="AL213" i="1" s="1"/>
  <c r="AS213" i="1" s="1"/>
  <c r="AZ213" i="1" s="1"/>
  <c r="BG213" i="1" s="1"/>
  <c r="BN213" i="1" s="1"/>
  <c r="BU213" i="1" s="1"/>
  <c r="CB213" i="1" s="1"/>
  <c r="CI213" i="1" s="1"/>
  <c r="CP213" i="1" s="1"/>
  <c r="CW213" i="1" s="1"/>
  <c r="DD213" i="1" s="1"/>
  <c r="DK213" i="1" s="1"/>
  <c r="DR213" i="1" s="1"/>
  <c r="J211" i="1"/>
  <c r="Q211" i="1" s="1"/>
  <c r="X211" i="1" s="1"/>
  <c r="AE211" i="1" s="1"/>
  <c r="AL211" i="1" s="1"/>
  <c r="AS211" i="1" s="1"/>
  <c r="AZ211" i="1" s="1"/>
  <c r="BG211" i="1" s="1"/>
  <c r="BN211" i="1" s="1"/>
  <c r="BU211" i="1" s="1"/>
  <c r="CB211" i="1" s="1"/>
  <c r="CI211" i="1" s="1"/>
  <c r="CP211" i="1" s="1"/>
  <c r="CW211" i="1" s="1"/>
  <c r="DD211" i="1" s="1"/>
  <c r="DK211" i="1" s="1"/>
  <c r="DR211" i="1" s="1"/>
  <c r="J209" i="1"/>
  <c r="Q209" i="1" s="1"/>
  <c r="X209" i="1" s="1"/>
  <c r="AE209" i="1" s="1"/>
  <c r="AL209" i="1" s="1"/>
  <c r="AS209" i="1" s="1"/>
  <c r="AZ209" i="1" s="1"/>
  <c r="BG209" i="1" s="1"/>
  <c r="BN209" i="1" s="1"/>
  <c r="BU209" i="1" s="1"/>
  <c r="CB209" i="1" s="1"/>
  <c r="CI209" i="1" s="1"/>
  <c r="CP209" i="1" s="1"/>
  <c r="CW209" i="1" s="1"/>
  <c r="DD209" i="1" s="1"/>
  <c r="DK209" i="1" s="1"/>
  <c r="DR209" i="1" s="1"/>
  <c r="I206" i="1"/>
  <c r="P206" i="1" s="1"/>
  <c r="I204" i="1"/>
  <c r="P204" i="1" s="1"/>
  <c r="I202" i="1"/>
  <c r="P202" i="1" s="1"/>
  <c r="W202" i="1" s="1"/>
  <c r="AD202" i="1" s="1"/>
  <c r="AK202" i="1" s="1"/>
  <c r="AR202" i="1" s="1"/>
  <c r="AY202" i="1" s="1"/>
  <c r="BF202" i="1" s="1"/>
  <c r="BM202" i="1" s="1"/>
  <c r="BT202" i="1" s="1"/>
  <c r="CA202" i="1" s="1"/>
  <c r="CH202" i="1" s="1"/>
  <c r="CO202" i="1" s="1"/>
  <c r="CV202" i="1" s="1"/>
  <c r="DC202" i="1" s="1"/>
  <c r="DJ202" i="1" s="1"/>
  <c r="DQ202" i="1" s="1"/>
  <c r="J200" i="1"/>
  <c r="Q200" i="1" s="1"/>
  <c r="X200" i="1" s="1"/>
  <c r="AE200" i="1" s="1"/>
  <c r="AL200" i="1" s="1"/>
  <c r="AS200" i="1" s="1"/>
  <c r="AZ200" i="1" s="1"/>
  <c r="BG200" i="1" s="1"/>
  <c r="BN200" i="1" s="1"/>
  <c r="BU200" i="1" s="1"/>
  <c r="CB200" i="1" s="1"/>
  <c r="CI200" i="1" s="1"/>
  <c r="CP200" i="1" s="1"/>
  <c r="CW200" i="1" s="1"/>
  <c r="DD200" i="1" s="1"/>
  <c r="DK200" i="1" s="1"/>
  <c r="DR200" i="1" s="1"/>
  <c r="I197" i="1"/>
  <c r="P197" i="1" s="1"/>
  <c r="W197" i="1" s="1"/>
  <c r="AD197" i="1" s="1"/>
  <c r="AK197" i="1" s="1"/>
  <c r="AR197" i="1" s="1"/>
  <c r="AY197" i="1" s="1"/>
  <c r="BF197" i="1" s="1"/>
  <c r="BM197" i="1" s="1"/>
  <c r="BT197" i="1" s="1"/>
  <c r="CA197" i="1" s="1"/>
  <c r="CH197" i="1" s="1"/>
  <c r="CO197" i="1" s="1"/>
  <c r="CV197" i="1" s="1"/>
  <c r="DC197" i="1" s="1"/>
  <c r="DJ197" i="1" s="1"/>
  <c r="DQ197" i="1" s="1"/>
  <c r="I191" i="1"/>
  <c r="I189" i="1"/>
  <c r="P189" i="1" s="1"/>
  <c r="W189" i="1" s="1"/>
  <c r="AD189" i="1" s="1"/>
  <c r="AK189" i="1" s="1"/>
  <c r="AR189" i="1" s="1"/>
  <c r="AY189" i="1" s="1"/>
  <c r="BF189" i="1" s="1"/>
  <c r="BM189" i="1" s="1"/>
  <c r="BT189" i="1" s="1"/>
  <c r="CA189" i="1" s="1"/>
  <c r="CH189" i="1" s="1"/>
  <c r="CO189" i="1" s="1"/>
  <c r="CV189" i="1" s="1"/>
  <c r="DC189" i="1" s="1"/>
  <c r="DJ189" i="1" s="1"/>
  <c r="DQ189" i="1" s="1"/>
  <c r="J187" i="1"/>
  <c r="Q187" i="1" s="1"/>
  <c r="X187" i="1" s="1"/>
  <c r="AE187" i="1" s="1"/>
  <c r="AL187" i="1" s="1"/>
  <c r="AS187" i="1" s="1"/>
  <c r="AZ187" i="1" s="1"/>
  <c r="BG187" i="1" s="1"/>
  <c r="BN187" i="1" s="1"/>
  <c r="BU187" i="1" s="1"/>
  <c r="CB187" i="1" s="1"/>
  <c r="CI187" i="1" s="1"/>
  <c r="CP187" i="1" s="1"/>
  <c r="CW187" i="1" s="1"/>
  <c r="DD187" i="1" s="1"/>
  <c r="DK187" i="1" s="1"/>
  <c r="DR187" i="1" s="1"/>
  <c r="I184" i="1"/>
  <c r="P184" i="1" s="1"/>
  <c r="W184" i="1" s="1"/>
  <c r="AD184" i="1" s="1"/>
  <c r="AK184" i="1" s="1"/>
  <c r="AR184" i="1" s="1"/>
  <c r="AY184" i="1" s="1"/>
  <c r="BF184" i="1" s="1"/>
  <c r="BM184" i="1" s="1"/>
  <c r="BT184" i="1" s="1"/>
  <c r="CA184" i="1" s="1"/>
  <c r="CH184" i="1" s="1"/>
  <c r="CO184" i="1" s="1"/>
  <c r="CV184" i="1" s="1"/>
  <c r="DC184" i="1" s="1"/>
  <c r="DJ184" i="1" s="1"/>
  <c r="DQ184" i="1" s="1"/>
  <c r="I182" i="1"/>
  <c r="P182" i="1" s="1"/>
  <c r="I180" i="1"/>
  <c r="P180" i="1" s="1"/>
  <c r="J178" i="1"/>
  <c r="Q178" i="1" s="1"/>
  <c r="X178" i="1" s="1"/>
  <c r="AE178" i="1" s="1"/>
  <c r="AL178" i="1" s="1"/>
  <c r="AS178" i="1" s="1"/>
  <c r="AZ178" i="1" s="1"/>
  <c r="BG178" i="1" s="1"/>
  <c r="BN178" i="1" s="1"/>
  <c r="BU178" i="1" s="1"/>
  <c r="CB178" i="1" s="1"/>
  <c r="CI178" i="1" s="1"/>
  <c r="CP178" i="1" s="1"/>
  <c r="CW178" i="1" s="1"/>
  <c r="DD178" i="1" s="1"/>
  <c r="DK178" i="1" s="1"/>
  <c r="DR178" i="1" s="1"/>
  <c r="J176" i="1"/>
  <c r="Q176" i="1" s="1"/>
  <c r="X176" i="1" s="1"/>
  <c r="AE176" i="1" s="1"/>
  <c r="AL176" i="1" s="1"/>
  <c r="AS176" i="1" s="1"/>
  <c r="AZ176" i="1" s="1"/>
  <c r="BG176" i="1" s="1"/>
  <c r="BN176" i="1" s="1"/>
  <c r="BU176" i="1" s="1"/>
  <c r="CB176" i="1" s="1"/>
  <c r="CI176" i="1" s="1"/>
  <c r="CP176" i="1" s="1"/>
  <c r="CW176" i="1" s="1"/>
  <c r="DD176" i="1" s="1"/>
  <c r="DK176" i="1" s="1"/>
  <c r="DR176" i="1" s="1"/>
  <c r="J174" i="1"/>
  <c r="Q174" i="1" s="1"/>
  <c r="X174" i="1" s="1"/>
  <c r="AE174" i="1" s="1"/>
  <c r="AL174" i="1" s="1"/>
  <c r="AS174" i="1" s="1"/>
  <c r="AZ174" i="1" s="1"/>
  <c r="BG174" i="1" s="1"/>
  <c r="BN174" i="1" s="1"/>
  <c r="BU174" i="1" s="1"/>
  <c r="CB174" i="1" s="1"/>
  <c r="CI174" i="1" s="1"/>
  <c r="CP174" i="1" s="1"/>
  <c r="CW174" i="1" s="1"/>
  <c r="DD174" i="1" s="1"/>
  <c r="DK174" i="1" s="1"/>
  <c r="DR174" i="1" s="1"/>
  <c r="I168" i="1"/>
  <c r="P168" i="1" s="1"/>
  <c r="W168" i="1" s="1"/>
  <c r="AD168" i="1" s="1"/>
  <c r="AK168" i="1" s="1"/>
  <c r="AR168" i="1" s="1"/>
  <c r="AY168" i="1" s="1"/>
  <c r="BF168" i="1" s="1"/>
  <c r="BM168" i="1" s="1"/>
  <c r="BT168" i="1" s="1"/>
  <c r="CA168" i="1" s="1"/>
  <c r="CH168" i="1" s="1"/>
  <c r="CO168" i="1" s="1"/>
  <c r="CV168" i="1" s="1"/>
  <c r="DC168" i="1" s="1"/>
  <c r="DJ168" i="1" s="1"/>
  <c r="DQ168" i="1" s="1"/>
  <c r="I166" i="1"/>
  <c r="P166" i="1" s="1"/>
  <c r="J163" i="1"/>
  <c r="Q163" i="1" s="1"/>
  <c r="X163" i="1" s="1"/>
  <c r="AE163" i="1" s="1"/>
  <c r="AL163" i="1" s="1"/>
  <c r="AS163" i="1" s="1"/>
  <c r="AZ163" i="1" s="1"/>
  <c r="BG163" i="1" s="1"/>
  <c r="BN163" i="1" s="1"/>
  <c r="BU163" i="1" s="1"/>
  <c r="CB163" i="1" s="1"/>
  <c r="CI163" i="1" s="1"/>
  <c r="CP163" i="1" s="1"/>
  <c r="CW163" i="1" s="1"/>
  <c r="DD163" i="1" s="1"/>
  <c r="DK163" i="1" s="1"/>
  <c r="DR163" i="1" s="1"/>
  <c r="I160" i="1"/>
  <c r="P160" i="1" s="1"/>
  <c r="W160" i="1" s="1"/>
  <c r="AD160" i="1" s="1"/>
  <c r="AK160" i="1" s="1"/>
  <c r="AR160" i="1" s="1"/>
  <c r="AY160" i="1" s="1"/>
  <c r="BF160" i="1" s="1"/>
  <c r="BM160" i="1" s="1"/>
  <c r="BT160" i="1" s="1"/>
  <c r="CA160" i="1" s="1"/>
  <c r="CH160" i="1" s="1"/>
  <c r="CO160" i="1" s="1"/>
  <c r="CV160" i="1" s="1"/>
  <c r="DC160" i="1" s="1"/>
  <c r="DJ160" i="1" s="1"/>
  <c r="DQ160" i="1" s="1"/>
  <c r="I158" i="1"/>
  <c r="P158" i="1" s="1"/>
  <c r="I156" i="1"/>
  <c r="P156" i="1" s="1"/>
  <c r="I154" i="1"/>
  <c r="P154" i="1" s="1"/>
  <c r="I152" i="1"/>
  <c r="P152" i="1" s="1"/>
  <c r="J150" i="1"/>
  <c r="Q150" i="1" s="1"/>
  <c r="J148" i="1"/>
  <c r="Q148" i="1" s="1"/>
  <c r="J146" i="1"/>
  <c r="Q146" i="1" s="1"/>
  <c r="J141" i="1"/>
  <c r="Q141" i="1" s="1"/>
  <c r="J135" i="1"/>
  <c r="Q135" i="1" s="1"/>
  <c r="J133" i="1"/>
  <c r="Q133" i="1" s="1"/>
  <c r="J128" i="1"/>
  <c r="Q128" i="1" s="1"/>
  <c r="J126" i="1"/>
  <c r="Q126" i="1" s="1"/>
  <c r="J124" i="1"/>
  <c r="Q124" i="1" s="1"/>
  <c r="I121" i="1"/>
  <c r="P121" i="1" s="1"/>
  <c r="I119" i="1"/>
  <c r="J111" i="1"/>
  <c r="Q111" i="1" s="1"/>
  <c r="X111" i="1" s="1"/>
  <c r="J107" i="1"/>
  <c r="Q107" i="1" s="1"/>
  <c r="X107" i="1" s="1"/>
  <c r="AE107" i="1" s="1"/>
  <c r="AL107" i="1" s="1"/>
  <c r="AS107" i="1" s="1"/>
  <c r="AZ107" i="1" s="1"/>
  <c r="BG107" i="1" s="1"/>
  <c r="BN107" i="1" s="1"/>
  <c r="BU107" i="1" s="1"/>
  <c r="CB107" i="1" s="1"/>
  <c r="CI107" i="1" s="1"/>
  <c r="CP107" i="1" s="1"/>
  <c r="CW107" i="1" s="1"/>
  <c r="DD107" i="1" s="1"/>
  <c r="DK107" i="1" s="1"/>
  <c r="DR107" i="1" s="1"/>
  <c r="I104" i="1"/>
  <c r="I102" i="1"/>
  <c r="P102" i="1" s="1"/>
  <c r="W102" i="1" s="1"/>
  <c r="AD102" i="1" s="1"/>
  <c r="AK102" i="1" s="1"/>
  <c r="AR102" i="1" s="1"/>
  <c r="AY102" i="1" s="1"/>
  <c r="BF102" i="1" s="1"/>
  <c r="BM102" i="1" s="1"/>
  <c r="BT102" i="1" s="1"/>
  <c r="CA102" i="1" s="1"/>
  <c r="CH102" i="1" s="1"/>
  <c r="CO102" i="1" s="1"/>
  <c r="CV102" i="1" s="1"/>
  <c r="DC102" i="1" s="1"/>
  <c r="DJ102" i="1" s="1"/>
  <c r="DQ102" i="1" s="1"/>
  <c r="I100" i="1"/>
  <c r="P100" i="1" s="1"/>
  <c r="W100" i="1" s="1"/>
  <c r="AD100" i="1" s="1"/>
  <c r="AK100" i="1" s="1"/>
  <c r="AR100" i="1" s="1"/>
  <c r="AY100" i="1" s="1"/>
  <c r="BF100" i="1" s="1"/>
  <c r="BM100" i="1" s="1"/>
  <c r="BT100" i="1" s="1"/>
  <c r="CA100" i="1" s="1"/>
  <c r="CH100" i="1" s="1"/>
  <c r="CO100" i="1" s="1"/>
  <c r="CV100" i="1" s="1"/>
  <c r="DC100" i="1" s="1"/>
  <c r="DJ100" i="1" s="1"/>
  <c r="DQ100" i="1" s="1"/>
  <c r="I98" i="1"/>
  <c r="P98" i="1" s="1"/>
  <c r="I96" i="1"/>
  <c r="P96" i="1" s="1"/>
  <c r="J94" i="1"/>
  <c r="Q94" i="1" s="1"/>
  <c r="X94" i="1" s="1"/>
  <c r="AE94" i="1" s="1"/>
  <c r="AL94" i="1" s="1"/>
  <c r="AS94" i="1" s="1"/>
  <c r="AZ94" i="1" s="1"/>
  <c r="BG94" i="1" s="1"/>
  <c r="BN94" i="1" s="1"/>
  <c r="BU94" i="1" s="1"/>
  <c r="CB94" i="1" s="1"/>
  <c r="CI94" i="1" s="1"/>
  <c r="CP94" i="1" s="1"/>
  <c r="CW94" i="1" s="1"/>
  <c r="DD94" i="1" s="1"/>
  <c r="DK94" i="1" s="1"/>
  <c r="DR94" i="1" s="1"/>
  <c r="J92" i="1"/>
  <c r="Q92" i="1" s="1"/>
  <c r="X92" i="1" s="1"/>
  <c r="AE92" i="1" s="1"/>
  <c r="AL92" i="1" s="1"/>
  <c r="AS92" i="1" s="1"/>
  <c r="AZ92" i="1" s="1"/>
  <c r="BG92" i="1" s="1"/>
  <c r="BN92" i="1" s="1"/>
  <c r="BU92" i="1" s="1"/>
  <c r="CB92" i="1" s="1"/>
  <c r="CI92" i="1" s="1"/>
  <c r="CP92" i="1" s="1"/>
  <c r="CW92" i="1" s="1"/>
  <c r="DD92" i="1" s="1"/>
  <c r="DK92" i="1" s="1"/>
  <c r="DR92" i="1" s="1"/>
  <c r="J90" i="1"/>
  <c r="Q90" i="1" s="1"/>
  <c r="X90" i="1" s="1"/>
  <c r="J85" i="1"/>
  <c r="Q85" i="1" s="1"/>
  <c r="X85" i="1" s="1"/>
  <c r="AE85" i="1" s="1"/>
  <c r="AL85" i="1" s="1"/>
  <c r="AS85" i="1" s="1"/>
  <c r="AZ85" i="1" s="1"/>
  <c r="BG85" i="1" s="1"/>
  <c r="BN85" i="1" s="1"/>
  <c r="BU85" i="1" s="1"/>
  <c r="CB85" i="1" s="1"/>
  <c r="CI85" i="1" s="1"/>
  <c r="CP85" i="1" s="1"/>
  <c r="CW85" i="1" s="1"/>
  <c r="DD85" i="1" s="1"/>
  <c r="DK85" i="1" s="1"/>
  <c r="DR85" i="1" s="1"/>
  <c r="J79" i="1"/>
  <c r="Q79" i="1" s="1"/>
  <c r="X79" i="1" s="1"/>
  <c r="AE79" i="1" s="1"/>
  <c r="AL79" i="1" s="1"/>
  <c r="AS79" i="1" s="1"/>
  <c r="AZ79" i="1" s="1"/>
  <c r="BG79" i="1" s="1"/>
  <c r="BN79" i="1" s="1"/>
  <c r="BU79" i="1" s="1"/>
  <c r="CB79" i="1" s="1"/>
  <c r="CI79" i="1" s="1"/>
  <c r="CP79" i="1" s="1"/>
  <c r="CW79" i="1" s="1"/>
  <c r="DD79" i="1" s="1"/>
  <c r="DK79" i="1" s="1"/>
  <c r="DR79" i="1" s="1"/>
  <c r="J77" i="1"/>
  <c r="Q77" i="1" s="1"/>
  <c r="X77" i="1" s="1"/>
  <c r="AE77" i="1" s="1"/>
  <c r="AL77" i="1" s="1"/>
  <c r="AS77" i="1" s="1"/>
  <c r="AZ77" i="1" s="1"/>
  <c r="BG77" i="1" s="1"/>
  <c r="BN77" i="1" s="1"/>
  <c r="BU77" i="1" s="1"/>
  <c r="CB77" i="1" s="1"/>
  <c r="CI77" i="1" s="1"/>
  <c r="CP77" i="1" s="1"/>
  <c r="CW77" i="1" s="1"/>
  <c r="DD77" i="1" s="1"/>
  <c r="DK77" i="1" s="1"/>
  <c r="DR77" i="1" s="1"/>
  <c r="I7" i="1"/>
  <c r="I9" i="1"/>
  <c r="P9" i="1" s="1"/>
  <c r="W9" i="1" s="1"/>
  <c r="AD9" i="1" s="1"/>
  <c r="AK9" i="1" s="1"/>
  <c r="AR9" i="1" s="1"/>
  <c r="AY9" i="1" s="1"/>
  <c r="BF9" i="1" s="1"/>
  <c r="BM9" i="1" s="1"/>
  <c r="BT9" i="1" s="1"/>
  <c r="CA9" i="1" s="1"/>
  <c r="CH9" i="1" s="1"/>
  <c r="CO9" i="1" s="1"/>
  <c r="CV9" i="1" s="1"/>
  <c r="DC9" i="1" s="1"/>
  <c r="DJ9" i="1" s="1"/>
  <c r="DQ9" i="1" s="1"/>
  <c r="J12" i="1"/>
  <c r="Q12" i="1" s="1"/>
  <c r="X12" i="1" s="1"/>
  <c r="AE12" i="1" s="1"/>
  <c r="AL12" i="1" s="1"/>
  <c r="AS12" i="1" s="1"/>
  <c r="AZ12" i="1" s="1"/>
  <c r="BG12" i="1" s="1"/>
  <c r="BN12" i="1" s="1"/>
  <c r="BU12" i="1" s="1"/>
  <c r="CB12" i="1" s="1"/>
  <c r="CI12" i="1" s="1"/>
  <c r="CP12" i="1" s="1"/>
  <c r="CW12" i="1" s="1"/>
  <c r="DD12" i="1" s="1"/>
  <c r="DK12" i="1" s="1"/>
  <c r="DR12" i="1" s="1"/>
  <c r="J14" i="1"/>
  <c r="Q14" i="1" s="1"/>
  <c r="X14" i="1" s="1"/>
  <c r="AE14" i="1" s="1"/>
  <c r="AL14" i="1" s="1"/>
  <c r="AS14" i="1" s="1"/>
  <c r="AZ14" i="1" s="1"/>
  <c r="BG14" i="1" s="1"/>
  <c r="BN14" i="1" s="1"/>
  <c r="BU14" i="1" s="1"/>
  <c r="CB14" i="1" s="1"/>
  <c r="CI14" i="1" s="1"/>
  <c r="CP14" i="1" s="1"/>
  <c r="CW14" i="1" s="1"/>
  <c r="DD14" i="1" s="1"/>
  <c r="DK14" i="1" s="1"/>
  <c r="DR14" i="1" s="1"/>
  <c r="J16" i="1"/>
  <c r="Q16" i="1" s="1"/>
  <c r="X16" i="1" s="1"/>
  <c r="AE16" i="1" s="1"/>
  <c r="AL16" i="1" s="1"/>
  <c r="AS16" i="1" s="1"/>
  <c r="AZ16" i="1" s="1"/>
  <c r="BG16" i="1" s="1"/>
  <c r="BN16" i="1" s="1"/>
  <c r="BU16" i="1" s="1"/>
  <c r="CB16" i="1" s="1"/>
  <c r="CI16" i="1" s="1"/>
  <c r="CP16" i="1" s="1"/>
  <c r="CW16" i="1" s="1"/>
  <c r="DD16" i="1" s="1"/>
  <c r="DK16" i="1" s="1"/>
  <c r="DR16" i="1" s="1"/>
  <c r="J21" i="1"/>
  <c r="Q21" i="1" s="1"/>
  <c r="X21" i="1" s="1"/>
  <c r="AE21" i="1" s="1"/>
  <c r="AL21" i="1" s="1"/>
  <c r="AS21" i="1" s="1"/>
  <c r="AZ21" i="1" s="1"/>
  <c r="BG21" i="1" s="1"/>
  <c r="BN21" i="1" s="1"/>
  <c r="BU21" i="1" s="1"/>
  <c r="CB21" i="1" s="1"/>
  <c r="CI21" i="1" s="1"/>
  <c r="CP21" i="1" s="1"/>
  <c r="CW21" i="1" s="1"/>
  <c r="DD21" i="1" s="1"/>
  <c r="DK21" i="1" s="1"/>
  <c r="DR21" i="1" s="1"/>
  <c r="J23" i="1"/>
  <c r="Q23" i="1" s="1"/>
  <c r="X23" i="1" s="1"/>
  <c r="AE23" i="1" s="1"/>
  <c r="AL23" i="1" s="1"/>
  <c r="AS23" i="1" s="1"/>
  <c r="AZ23" i="1" s="1"/>
  <c r="BG23" i="1" s="1"/>
  <c r="BN23" i="1" s="1"/>
  <c r="BU23" i="1" s="1"/>
  <c r="CB23" i="1" s="1"/>
  <c r="CI23" i="1" s="1"/>
  <c r="CP23" i="1" s="1"/>
  <c r="CW23" i="1" s="1"/>
  <c r="DD23" i="1" s="1"/>
  <c r="DK23" i="1" s="1"/>
  <c r="DR23" i="1" s="1"/>
  <c r="J29" i="1"/>
  <c r="Q29" i="1" s="1"/>
  <c r="X29" i="1" s="1"/>
  <c r="AE29" i="1" s="1"/>
  <c r="AL29" i="1" s="1"/>
  <c r="AS29" i="1" s="1"/>
  <c r="AZ29" i="1" s="1"/>
  <c r="BG29" i="1" s="1"/>
  <c r="BN29" i="1" s="1"/>
  <c r="BU29" i="1" s="1"/>
  <c r="CB29" i="1" s="1"/>
  <c r="CI29" i="1" s="1"/>
  <c r="CP29" i="1" s="1"/>
  <c r="CW29" i="1" s="1"/>
  <c r="DD29" i="1" s="1"/>
  <c r="DK29" i="1" s="1"/>
  <c r="DR29" i="1" s="1"/>
  <c r="I30" i="1"/>
  <c r="I35" i="1"/>
  <c r="P35" i="1" s="1"/>
  <c r="I37" i="1"/>
  <c r="P37" i="1" s="1"/>
  <c r="J40" i="1"/>
  <c r="Q40" i="1" s="1"/>
  <c r="X40" i="1" s="1"/>
  <c r="AE40" i="1" s="1"/>
  <c r="AL40" i="1" s="1"/>
  <c r="AS40" i="1" s="1"/>
  <c r="AZ40" i="1" s="1"/>
  <c r="BG40" i="1" s="1"/>
  <c r="BN40" i="1" s="1"/>
  <c r="BU40" i="1" s="1"/>
  <c r="CB40" i="1" s="1"/>
  <c r="CI40" i="1" s="1"/>
  <c r="CP40" i="1" s="1"/>
  <c r="CW40" i="1" s="1"/>
  <c r="DD40" i="1" s="1"/>
  <c r="DK40" i="1" s="1"/>
  <c r="DR40" i="1" s="1"/>
  <c r="J42" i="1"/>
  <c r="Q42" i="1" s="1"/>
  <c r="X42" i="1" s="1"/>
  <c r="AE42" i="1" s="1"/>
  <c r="AL42" i="1" s="1"/>
  <c r="AS42" i="1" s="1"/>
  <c r="AZ42" i="1" s="1"/>
  <c r="BG42" i="1" s="1"/>
  <c r="BN42" i="1" s="1"/>
  <c r="BU42" i="1" s="1"/>
  <c r="CB42" i="1" s="1"/>
  <c r="CI42" i="1" s="1"/>
  <c r="CP42" i="1" s="1"/>
  <c r="CW42" i="1" s="1"/>
  <c r="DD42" i="1" s="1"/>
  <c r="DK42" i="1" s="1"/>
  <c r="DR42" i="1" s="1"/>
  <c r="J44" i="1"/>
  <c r="Q44" i="1" s="1"/>
  <c r="X44" i="1" s="1"/>
  <c r="AE44" i="1" s="1"/>
  <c r="AL44" i="1" s="1"/>
  <c r="AS44" i="1" s="1"/>
  <c r="AZ44" i="1" s="1"/>
  <c r="BG44" i="1" s="1"/>
  <c r="BN44" i="1" s="1"/>
  <c r="BU44" i="1" s="1"/>
  <c r="CB44" i="1" s="1"/>
  <c r="CI44" i="1" s="1"/>
  <c r="CP44" i="1" s="1"/>
  <c r="CW44" i="1" s="1"/>
  <c r="DD44" i="1" s="1"/>
  <c r="DK44" i="1" s="1"/>
  <c r="DR44" i="1" s="1"/>
  <c r="J46" i="1"/>
  <c r="Q46" i="1" s="1"/>
  <c r="X46" i="1" s="1"/>
  <c r="AE46" i="1" s="1"/>
  <c r="AL46" i="1" s="1"/>
  <c r="AS46" i="1" s="1"/>
  <c r="AZ46" i="1" s="1"/>
  <c r="BG46" i="1" s="1"/>
  <c r="BN46" i="1" s="1"/>
  <c r="BU46" i="1" s="1"/>
  <c r="CB46" i="1" s="1"/>
  <c r="CI46" i="1" s="1"/>
  <c r="CP46" i="1" s="1"/>
  <c r="CW46" i="1" s="1"/>
  <c r="DD46" i="1" s="1"/>
  <c r="DK46" i="1" s="1"/>
  <c r="DR46" i="1" s="1"/>
  <c r="J48" i="1"/>
  <c r="Q48" i="1" s="1"/>
  <c r="X48" i="1" s="1"/>
  <c r="AE48" i="1" s="1"/>
  <c r="AL48" i="1" s="1"/>
  <c r="AS48" i="1" s="1"/>
  <c r="AZ48" i="1" s="1"/>
  <c r="BG48" i="1" s="1"/>
  <c r="BN48" i="1" s="1"/>
  <c r="BU48" i="1" s="1"/>
  <c r="CB48" i="1" s="1"/>
  <c r="CI48" i="1" s="1"/>
  <c r="CP48" i="1" s="1"/>
  <c r="CW48" i="1" s="1"/>
  <c r="DD48" i="1" s="1"/>
  <c r="DK48" i="1" s="1"/>
  <c r="DR48" i="1" s="1"/>
  <c r="I55" i="1"/>
  <c r="P55" i="1" s="1"/>
  <c r="J62" i="1"/>
  <c r="Q62" i="1" s="1"/>
  <c r="X62" i="1" s="1"/>
  <c r="AE62" i="1" s="1"/>
  <c r="AL62" i="1" s="1"/>
  <c r="AS62" i="1" s="1"/>
  <c r="AZ62" i="1" s="1"/>
  <c r="BG62" i="1" s="1"/>
  <c r="BN62" i="1" s="1"/>
  <c r="BU62" i="1" s="1"/>
  <c r="CB62" i="1" s="1"/>
  <c r="CI62" i="1" s="1"/>
  <c r="CP62" i="1" s="1"/>
  <c r="CW62" i="1" s="1"/>
  <c r="DD62" i="1" s="1"/>
  <c r="DK62" i="1" s="1"/>
  <c r="DR62" i="1" s="1"/>
  <c r="J64" i="1"/>
  <c r="Q64" i="1" s="1"/>
  <c r="J66" i="1"/>
  <c r="Q66" i="1" s="1"/>
  <c r="X66" i="1" s="1"/>
  <c r="AE66" i="1" s="1"/>
  <c r="AL66" i="1" s="1"/>
  <c r="AS66" i="1" s="1"/>
  <c r="AZ66" i="1" s="1"/>
  <c r="BG66" i="1" s="1"/>
  <c r="BN66" i="1" s="1"/>
  <c r="BU66" i="1" s="1"/>
  <c r="CB66" i="1" s="1"/>
  <c r="CI66" i="1" s="1"/>
  <c r="CP66" i="1" s="1"/>
  <c r="CW66" i="1" s="1"/>
  <c r="DD66" i="1" s="1"/>
  <c r="DK66" i="1" s="1"/>
  <c r="DR66" i="1" s="1"/>
  <c r="I68" i="1"/>
  <c r="P68" i="1" s="1"/>
  <c r="W68" i="1" s="1"/>
  <c r="AD68" i="1" s="1"/>
  <c r="AK68" i="1" s="1"/>
  <c r="AR68" i="1" s="1"/>
  <c r="AY68" i="1" s="1"/>
  <c r="BF68" i="1" s="1"/>
  <c r="BM68" i="1" s="1"/>
  <c r="BT68" i="1" s="1"/>
  <c r="CA68" i="1" s="1"/>
  <c r="CH68" i="1" s="1"/>
  <c r="CO68" i="1" s="1"/>
  <c r="CV68" i="1" s="1"/>
  <c r="DC68" i="1" s="1"/>
  <c r="DJ68" i="1" s="1"/>
  <c r="DQ68" i="1" s="1"/>
  <c r="I70" i="1"/>
  <c r="I72" i="1"/>
  <c r="P72" i="1" s="1"/>
  <c r="W72" i="1" s="1"/>
  <c r="AD72" i="1" s="1"/>
  <c r="AK72" i="1" s="1"/>
  <c r="AR72" i="1" s="1"/>
  <c r="AY72" i="1" s="1"/>
  <c r="BF72" i="1" s="1"/>
  <c r="BM72" i="1" s="1"/>
  <c r="BT72" i="1" s="1"/>
  <c r="CA72" i="1" s="1"/>
  <c r="CH72" i="1" s="1"/>
  <c r="CO72" i="1" s="1"/>
  <c r="CV72" i="1" s="1"/>
  <c r="DC72" i="1" s="1"/>
  <c r="DJ72" i="1" s="1"/>
  <c r="DQ72" i="1" s="1"/>
  <c r="I77" i="1"/>
  <c r="P77" i="1" s="1"/>
  <c r="I79" i="1"/>
  <c r="P79" i="1" s="1"/>
  <c r="I90" i="1"/>
  <c r="P90" i="1" s="1"/>
  <c r="W90" i="1" s="1"/>
  <c r="AD90" i="1" s="1"/>
  <c r="AK90" i="1" s="1"/>
  <c r="AR90" i="1" s="1"/>
  <c r="AY90" i="1" s="1"/>
  <c r="BF90" i="1" s="1"/>
  <c r="BM90" i="1" s="1"/>
  <c r="BT90" i="1" s="1"/>
  <c r="CA90" i="1" s="1"/>
  <c r="CH90" i="1" s="1"/>
  <c r="CO90" i="1" s="1"/>
  <c r="CV90" i="1" s="1"/>
  <c r="DC90" i="1" s="1"/>
  <c r="DJ90" i="1" s="1"/>
  <c r="DQ90" i="1" s="1"/>
  <c r="I92" i="1"/>
  <c r="P92" i="1" s="1"/>
  <c r="W92" i="1" s="1"/>
  <c r="AD92" i="1" s="1"/>
  <c r="AK92" i="1" s="1"/>
  <c r="AR92" i="1" s="1"/>
  <c r="AY92" i="1" s="1"/>
  <c r="BF92" i="1" s="1"/>
  <c r="BM92" i="1" s="1"/>
  <c r="BT92" i="1" s="1"/>
  <c r="CA92" i="1" s="1"/>
  <c r="CH92" i="1" s="1"/>
  <c r="CO92" i="1" s="1"/>
  <c r="CV92" i="1" s="1"/>
  <c r="DC92" i="1" s="1"/>
  <c r="DJ92" i="1" s="1"/>
  <c r="DQ92" i="1" s="1"/>
  <c r="I94" i="1"/>
  <c r="P94" i="1" s="1"/>
  <c r="J103" i="1"/>
  <c r="Q103" i="1" s="1"/>
  <c r="X103" i="1" s="1"/>
  <c r="AE103" i="1" s="1"/>
  <c r="AL103" i="1" s="1"/>
  <c r="AS103" i="1" s="1"/>
  <c r="AZ103" i="1" s="1"/>
  <c r="BG103" i="1" s="1"/>
  <c r="BN103" i="1" s="1"/>
  <c r="BU103" i="1" s="1"/>
  <c r="CB103" i="1" s="1"/>
  <c r="CI103" i="1" s="1"/>
  <c r="CP103" i="1" s="1"/>
  <c r="CW103" i="1" s="1"/>
  <c r="DD103" i="1" s="1"/>
  <c r="DK103" i="1" s="1"/>
  <c r="DR103" i="1" s="1"/>
  <c r="I107" i="1"/>
  <c r="P107" i="1" s="1"/>
  <c r="J117" i="1"/>
  <c r="J122" i="1"/>
  <c r="Q122" i="1" s="1"/>
  <c r="X122" i="1" s="1"/>
  <c r="AE122" i="1" s="1"/>
  <c r="AL122" i="1" s="1"/>
  <c r="AS122" i="1" s="1"/>
  <c r="AZ122" i="1" s="1"/>
  <c r="BG122" i="1" s="1"/>
  <c r="BN122" i="1" s="1"/>
  <c r="BU122" i="1" s="1"/>
  <c r="CB122" i="1" s="1"/>
  <c r="CI122" i="1" s="1"/>
  <c r="CP122" i="1" s="1"/>
  <c r="CW122" i="1" s="1"/>
  <c r="DD122" i="1" s="1"/>
  <c r="DK122" i="1" s="1"/>
  <c r="DR122" i="1" s="1"/>
  <c r="J157" i="1"/>
  <c r="Q157" i="1" s="1"/>
  <c r="X157" i="1" s="1"/>
  <c r="AE157" i="1" s="1"/>
  <c r="AL157" i="1" s="1"/>
  <c r="AS157" i="1" s="1"/>
  <c r="AZ157" i="1" s="1"/>
  <c r="BG157" i="1" s="1"/>
  <c r="BN157" i="1" s="1"/>
  <c r="BU157" i="1" s="1"/>
  <c r="CB157" i="1" s="1"/>
  <c r="CI157" i="1" s="1"/>
  <c r="CP157" i="1" s="1"/>
  <c r="CW157" i="1" s="1"/>
  <c r="DD157" i="1" s="1"/>
  <c r="DK157" i="1" s="1"/>
  <c r="DR157" i="1" s="1"/>
  <c r="J185" i="1"/>
  <c r="Q185" i="1" s="1"/>
  <c r="J190" i="1"/>
  <c r="Q190" i="1" s="1"/>
  <c r="J198" i="1"/>
  <c r="Q198" i="1" s="1"/>
  <c r="J203" i="1"/>
  <c r="Q203" i="1" s="1"/>
  <c r="X203" i="1" s="1"/>
  <c r="AE203" i="1" s="1"/>
  <c r="AL203" i="1" s="1"/>
  <c r="AS203" i="1" s="1"/>
  <c r="AZ203" i="1" s="1"/>
  <c r="BG203" i="1" s="1"/>
  <c r="BN203" i="1" s="1"/>
  <c r="BU203" i="1" s="1"/>
  <c r="CB203" i="1" s="1"/>
  <c r="CI203" i="1" s="1"/>
  <c r="CP203" i="1" s="1"/>
  <c r="CW203" i="1" s="1"/>
  <c r="DD203" i="1" s="1"/>
  <c r="DK203" i="1" s="1"/>
  <c r="DR203" i="1" s="1"/>
  <c r="J231" i="1"/>
  <c r="Q231" i="1" s="1"/>
  <c r="X231" i="1" s="1"/>
  <c r="AE231" i="1" s="1"/>
  <c r="AL231" i="1" s="1"/>
  <c r="AS231" i="1" s="1"/>
  <c r="AZ231" i="1" s="1"/>
  <c r="BG231" i="1" s="1"/>
  <c r="BN231" i="1" s="1"/>
  <c r="BU231" i="1" s="1"/>
  <c r="CB231" i="1" s="1"/>
  <c r="CI231" i="1" s="1"/>
  <c r="CP231" i="1" s="1"/>
  <c r="CW231" i="1" s="1"/>
  <c r="DD231" i="1" s="1"/>
  <c r="DK231" i="1" s="1"/>
  <c r="DR231" i="1" s="1"/>
  <c r="J246" i="1"/>
  <c r="Q246" i="1" s="1"/>
  <c r="X246" i="1" s="1"/>
  <c r="AE246" i="1" s="1"/>
  <c r="AL246" i="1" s="1"/>
  <c r="AS246" i="1" s="1"/>
  <c r="AZ246" i="1" s="1"/>
  <c r="BG246" i="1" s="1"/>
  <c r="BN246" i="1" s="1"/>
  <c r="BU246" i="1" s="1"/>
  <c r="CB246" i="1" s="1"/>
  <c r="CI246" i="1" s="1"/>
  <c r="CP246" i="1" s="1"/>
  <c r="CW246" i="1" s="1"/>
  <c r="DD246" i="1" s="1"/>
  <c r="DK246" i="1" s="1"/>
  <c r="DR246" i="1" s="1"/>
  <c r="J247" i="1"/>
  <c r="Q247" i="1" s="1"/>
  <c r="X247" i="1" s="1"/>
  <c r="AE247" i="1" s="1"/>
  <c r="AL247" i="1" s="1"/>
  <c r="AS247" i="1" s="1"/>
  <c r="AZ247" i="1" s="1"/>
  <c r="BG247" i="1" s="1"/>
  <c r="BN247" i="1" s="1"/>
  <c r="BU247" i="1" s="1"/>
  <c r="CB247" i="1" s="1"/>
  <c r="CI247" i="1" s="1"/>
  <c r="CP247" i="1" s="1"/>
  <c r="CW247" i="1" s="1"/>
  <c r="DD247" i="1" s="1"/>
  <c r="DK247" i="1" s="1"/>
  <c r="DR247" i="1" s="1"/>
  <c r="J259" i="1"/>
  <c r="Q259" i="1" s="1"/>
  <c r="X259" i="1" s="1"/>
  <c r="AE259" i="1" s="1"/>
  <c r="AL259" i="1" s="1"/>
  <c r="AS259" i="1" s="1"/>
  <c r="AZ259" i="1" s="1"/>
  <c r="BG259" i="1" s="1"/>
  <c r="BN259" i="1" s="1"/>
  <c r="BU259" i="1" s="1"/>
  <c r="CB259" i="1" s="1"/>
  <c r="CI259" i="1" s="1"/>
  <c r="CP259" i="1" s="1"/>
  <c r="CW259" i="1" s="1"/>
  <c r="DD259" i="1" s="1"/>
  <c r="DK259" i="1" s="1"/>
  <c r="DR259" i="1" s="1"/>
  <c r="J260" i="1"/>
  <c r="Q260" i="1" s="1"/>
  <c r="I273" i="1"/>
  <c r="I295" i="1"/>
  <c r="P295" i="1" s="1"/>
  <c r="I390" i="7"/>
  <c r="P390" i="7" s="1"/>
  <c r="J389" i="7"/>
  <c r="Q389" i="7" s="1"/>
  <c r="X389" i="7" s="1"/>
  <c r="J385" i="7"/>
  <c r="Q385" i="7" s="1"/>
  <c r="X385" i="7" s="1"/>
  <c r="AE385" i="7" s="1"/>
  <c r="AL385" i="7" s="1"/>
  <c r="AS385" i="7" s="1"/>
  <c r="AZ385" i="7" s="1"/>
  <c r="BG385" i="7" s="1"/>
  <c r="BN385" i="7" s="1"/>
  <c r="BU385" i="7" s="1"/>
  <c r="CB385" i="7" s="1"/>
  <c r="CI385" i="7" s="1"/>
  <c r="CP385" i="7" s="1"/>
  <c r="CW385" i="7" s="1"/>
  <c r="DD385" i="7" s="1"/>
  <c r="DK385" i="7" s="1"/>
  <c r="DR385" i="7" s="1"/>
  <c r="J383" i="7"/>
  <c r="Q383" i="7" s="1"/>
  <c r="X383" i="7" s="1"/>
  <c r="AE383" i="7" s="1"/>
  <c r="AL383" i="7" s="1"/>
  <c r="AS383" i="7" s="1"/>
  <c r="AZ383" i="7" s="1"/>
  <c r="BG383" i="7" s="1"/>
  <c r="BN383" i="7" s="1"/>
  <c r="BU383" i="7" s="1"/>
  <c r="CB383" i="7" s="1"/>
  <c r="CI383" i="7" s="1"/>
  <c r="CP383" i="7" s="1"/>
  <c r="CW383" i="7" s="1"/>
  <c r="DD383" i="7" s="1"/>
  <c r="DK383" i="7" s="1"/>
  <c r="DR383" i="7" s="1"/>
  <c r="J381" i="7"/>
  <c r="Q381" i="7" s="1"/>
  <c r="X381" i="7" s="1"/>
  <c r="AE381" i="7" s="1"/>
  <c r="AL381" i="7" s="1"/>
  <c r="AS381" i="7" s="1"/>
  <c r="AZ381" i="7" s="1"/>
  <c r="BG381" i="7" s="1"/>
  <c r="BN381" i="7" s="1"/>
  <c r="BU381" i="7" s="1"/>
  <c r="CB381" i="7" s="1"/>
  <c r="CI381" i="7" s="1"/>
  <c r="CP381" i="7" s="1"/>
  <c r="CW381" i="7" s="1"/>
  <c r="DD381" i="7" s="1"/>
  <c r="DK381" i="7" s="1"/>
  <c r="DR381" i="7" s="1"/>
  <c r="I379" i="7"/>
  <c r="P379" i="7" s="1"/>
  <c r="I389" i="7"/>
  <c r="P389" i="7" s="1"/>
  <c r="W389" i="7" s="1"/>
  <c r="I385" i="7"/>
  <c r="P385" i="7" s="1"/>
  <c r="I383" i="7"/>
  <c r="P383" i="7" s="1"/>
  <c r="I381" i="7"/>
  <c r="P381" i="7" s="1"/>
  <c r="J378" i="7"/>
  <c r="Q378" i="7" s="1"/>
  <c r="X378" i="7" s="1"/>
  <c r="AE378" i="7" s="1"/>
  <c r="AL378" i="7" s="1"/>
  <c r="AS378" i="7" s="1"/>
  <c r="AZ378" i="7" s="1"/>
  <c r="BG378" i="7" s="1"/>
  <c r="BN378" i="7" s="1"/>
  <c r="BU378" i="7" s="1"/>
  <c r="CB378" i="7" s="1"/>
  <c r="CI378" i="7" s="1"/>
  <c r="CP378" i="7" s="1"/>
  <c r="CW378" i="7" s="1"/>
  <c r="DD378" i="7" s="1"/>
  <c r="DK378" i="7" s="1"/>
  <c r="DR378" i="7" s="1"/>
  <c r="J376" i="7"/>
  <c r="Q376" i="7" s="1"/>
  <c r="X376" i="7" s="1"/>
  <c r="AE376" i="7" s="1"/>
  <c r="AL376" i="7" s="1"/>
  <c r="AS376" i="7" s="1"/>
  <c r="AZ376" i="7" s="1"/>
  <c r="BG376" i="7" s="1"/>
  <c r="BN376" i="7" s="1"/>
  <c r="BU376" i="7" s="1"/>
  <c r="CB376" i="7" s="1"/>
  <c r="CI376" i="7" s="1"/>
  <c r="CP376" i="7" s="1"/>
  <c r="CW376" i="7" s="1"/>
  <c r="DD376" i="7" s="1"/>
  <c r="DK376" i="7" s="1"/>
  <c r="DR376" i="7" s="1"/>
  <c r="J388" i="7"/>
  <c r="Q388" i="7" s="1"/>
  <c r="J382" i="7"/>
  <c r="Q382" i="7" s="1"/>
  <c r="X382" i="7" s="1"/>
  <c r="AE382" i="7" s="1"/>
  <c r="AL382" i="7" s="1"/>
  <c r="AS382" i="7" s="1"/>
  <c r="AZ382" i="7" s="1"/>
  <c r="BG382" i="7" s="1"/>
  <c r="BN382" i="7" s="1"/>
  <c r="BU382" i="7" s="1"/>
  <c r="CB382" i="7" s="1"/>
  <c r="CI382" i="7" s="1"/>
  <c r="CP382" i="7" s="1"/>
  <c r="CW382" i="7" s="1"/>
  <c r="DD382" i="7" s="1"/>
  <c r="DK382" i="7" s="1"/>
  <c r="DR382" i="7" s="1"/>
  <c r="J380" i="7"/>
  <c r="Q380" i="7" s="1"/>
  <c r="X380" i="7" s="1"/>
  <c r="AE380" i="7" s="1"/>
  <c r="AL380" i="7" s="1"/>
  <c r="AS380" i="7" s="1"/>
  <c r="AZ380" i="7" s="1"/>
  <c r="BG380" i="7" s="1"/>
  <c r="BN380" i="7" s="1"/>
  <c r="BU380" i="7" s="1"/>
  <c r="CB380" i="7" s="1"/>
  <c r="CI380" i="7" s="1"/>
  <c r="CP380" i="7" s="1"/>
  <c r="CW380" i="7" s="1"/>
  <c r="DD380" i="7" s="1"/>
  <c r="DK380" i="7" s="1"/>
  <c r="DR380" i="7" s="1"/>
  <c r="I378" i="7"/>
  <c r="P378" i="7" s="1"/>
  <c r="I376" i="7"/>
  <c r="P376" i="7" s="1"/>
  <c r="J390" i="7"/>
  <c r="Q390" i="7" s="1"/>
  <c r="X390" i="7" s="1"/>
  <c r="AE390" i="7" s="1"/>
  <c r="AL390" i="7" s="1"/>
  <c r="AS390" i="7" s="1"/>
  <c r="AZ390" i="7" s="1"/>
  <c r="BG390" i="7" s="1"/>
  <c r="BN390" i="7" s="1"/>
  <c r="BU390" i="7" s="1"/>
  <c r="CB390" i="7" s="1"/>
  <c r="CI390" i="7" s="1"/>
  <c r="CP390" i="7" s="1"/>
  <c r="CW390" i="7" s="1"/>
  <c r="DD390" i="7" s="1"/>
  <c r="DK390" i="7" s="1"/>
  <c r="DR390" i="7" s="1"/>
  <c r="I388" i="7"/>
  <c r="P388" i="7" s="1"/>
  <c r="I382" i="7"/>
  <c r="I380" i="7"/>
  <c r="P380" i="7" s="1"/>
  <c r="J379" i="7"/>
  <c r="Q379" i="7" s="1"/>
  <c r="X379" i="7" s="1"/>
  <c r="AE379" i="7" s="1"/>
  <c r="AL379" i="7" s="1"/>
  <c r="AS379" i="7" s="1"/>
  <c r="AZ379" i="7" s="1"/>
  <c r="BG379" i="7" s="1"/>
  <c r="BN379" i="7" s="1"/>
  <c r="BU379" i="7" s="1"/>
  <c r="CB379" i="7" s="1"/>
  <c r="CI379" i="7" s="1"/>
  <c r="CP379" i="7" s="1"/>
  <c r="CW379" i="7" s="1"/>
  <c r="DD379" i="7" s="1"/>
  <c r="DK379" i="7" s="1"/>
  <c r="DR379" i="7" s="1"/>
  <c r="J377" i="7"/>
  <c r="Q377" i="7" s="1"/>
  <c r="X377" i="7" s="1"/>
  <c r="AE377" i="7" s="1"/>
  <c r="AL377" i="7" s="1"/>
  <c r="AS377" i="7" s="1"/>
  <c r="AZ377" i="7" s="1"/>
  <c r="BG377" i="7" s="1"/>
  <c r="BN377" i="7" s="1"/>
  <c r="BU377" i="7" s="1"/>
  <c r="CB377" i="7" s="1"/>
  <c r="CI377" i="7" s="1"/>
  <c r="CP377" i="7" s="1"/>
  <c r="CW377" i="7" s="1"/>
  <c r="DD377" i="7" s="1"/>
  <c r="DK377" i="7" s="1"/>
  <c r="DR377" i="7" s="1"/>
  <c r="J375" i="7"/>
  <c r="Q375" i="7" s="1"/>
  <c r="X375" i="7" s="1"/>
  <c r="AE375" i="7" s="1"/>
  <c r="AL375" i="7" s="1"/>
  <c r="AS375" i="7" s="1"/>
  <c r="AZ375" i="7" s="1"/>
  <c r="BG375" i="7" s="1"/>
  <c r="BN375" i="7" s="1"/>
  <c r="BU375" i="7" s="1"/>
  <c r="CB375" i="7" s="1"/>
  <c r="CI375" i="7" s="1"/>
  <c r="CP375" i="7" s="1"/>
  <c r="CW375" i="7" s="1"/>
  <c r="DD375" i="7" s="1"/>
  <c r="DK375" i="7" s="1"/>
  <c r="DR375" i="7" s="1"/>
  <c r="J374" i="7"/>
  <c r="Q374" i="7" s="1"/>
  <c r="X374" i="7" s="1"/>
  <c r="AE374" i="7" s="1"/>
  <c r="AL374" i="7" s="1"/>
  <c r="AS374" i="7" s="1"/>
  <c r="AZ374" i="7" s="1"/>
  <c r="BG374" i="7" s="1"/>
  <c r="BN374" i="7" s="1"/>
  <c r="BU374" i="7" s="1"/>
  <c r="CB374" i="7" s="1"/>
  <c r="CI374" i="7" s="1"/>
  <c r="CP374" i="7" s="1"/>
  <c r="CW374" i="7" s="1"/>
  <c r="DD374" i="7" s="1"/>
  <c r="DK374" i="7" s="1"/>
  <c r="DR374" i="7" s="1"/>
  <c r="J372" i="7"/>
  <c r="Q372" i="7" s="1"/>
  <c r="X372" i="7" s="1"/>
  <c r="AE372" i="7" s="1"/>
  <c r="AL372" i="7" s="1"/>
  <c r="AS372" i="7" s="1"/>
  <c r="AZ372" i="7" s="1"/>
  <c r="BG372" i="7" s="1"/>
  <c r="BN372" i="7" s="1"/>
  <c r="BU372" i="7" s="1"/>
  <c r="CB372" i="7" s="1"/>
  <c r="CI372" i="7" s="1"/>
  <c r="CP372" i="7" s="1"/>
  <c r="CW372" i="7" s="1"/>
  <c r="DD372" i="7" s="1"/>
  <c r="DK372" i="7" s="1"/>
  <c r="DR372" i="7" s="1"/>
  <c r="J370" i="7"/>
  <c r="Q370" i="7" s="1"/>
  <c r="X370" i="7" s="1"/>
  <c r="AE370" i="7" s="1"/>
  <c r="AL370" i="7" s="1"/>
  <c r="AS370" i="7" s="1"/>
  <c r="AZ370" i="7" s="1"/>
  <c r="BG370" i="7" s="1"/>
  <c r="BN370" i="7" s="1"/>
  <c r="BU370" i="7" s="1"/>
  <c r="CB370" i="7" s="1"/>
  <c r="CI370" i="7" s="1"/>
  <c r="CP370" i="7" s="1"/>
  <c r="CW370" i="7" s="1"/>
  <c r="DD370" i="7" s="1"/>
  <c r="DK370" i="7" s="1"/>
  <c r="DR370" i="7" s="1"/>
  <c r="J368" i="7"/>
  <c r="Q368" i="7" s="1"/>
  <c r="X368" i="7" s="1"/>
  <c r="AE368" i="7" s="1"/>
  <c r="AL368" i="7" s="1"/>
  <c r="AS368" i="7" s="1"/>
  <c r="AZ368" i="7" s="1"/>
  <c r="BG368" i="7" s="1"/>
  <c r="BN368" i="7" s="1"/>
  <c r="BU368" i="7" s="1"/>
  <c r="CB368" i="7" s="1"/>
  <c r="CI368" i="7" s="1"/>
  <c r="CP368" i="7" s="1"/>
  <c r="CW368" i="7" s="1"/>
  <c r="DD368" i="7" s="1"/>
  <c r="DK368" i="7" s="1"/>
  <c r="DR368" i="7" s="1"/>
  <c r="J366" i="7"/>
  <c r="Q366" i="7" s="1"/>
  <c r="X366" i="7" s="1"/>
  <c r="AE366" i="7" s="1"/>
  <c r="AL366" i="7" s="1"/>
  <c r="AS366" i="7" s="1"/>
  <c r="AZ366" i="7" s="1"/>
  <c r="BG366" i="7" s="1"/>
  <c r="BN366" i="7" s="1"/>
  <c r="BU366" i="7" s="1"/>
  <c r="CB366" i="7" s="1"/>
  <c r="CI366" i="7" s="1"/>
  <c r="CP366" i="7" s="1"/>
  <c r="CW366" i="7" s="1"/>
  <c r="DD366" i="7" s="1"/>
  <c r="DK366" i="7" s="1"/>
  <c r="DR366" i="7" s="1"/>
  <c r="I363" i="7"/>
  <c r="P363" i="7" s="1"/>
  <c r="I361" i="7"/>
  <c r="P361" i="7" s="1"/>
  <c r="I359" i="7"/>
  <c r="P359" i="7" s="1"/>
  <c r="J355" i="7"/>
  <c r="Q355" i="7" s="1"/>
  <c r="X355" i="7" s="1"/>
  <c r="AE355" i="7" s="1"/>
  <c r="AL355" i="7" s="1"/>
  <c r="AS355" i="7" s="1"/>
  <c r="AZ355" i="7" s="1"/>
  <c r="BG355" i="7" s="1"/>
  <c r="BN355" i="7" s="1"/>
  <c r="BU355" i="7" s="1"/>
  <c r="CB355" i="7" s="1"/>
  <c r="CI355" i="7" s="1"/>
  <c r="CP355" i="7" s="1"/>
  <c r="CW355" i="7" s="1"/>
  <c r="DD355" i="7" s="1"/>
  <c r="DK355" i="7" s="1"/>
  <c r="DR355" i="7" s="1"/>
  <c r="J353" i="7"/>
  <c r="Q353" i="7" s="1"/>
  <c r="X353" i="7" s="1"/>
  <c r="AE353" i="7" s="1"/>
  <c r="AL353" i="7" s="1"/>
  <c r="AS353" i="7" s="1"/>
  <c r="AZ353" i="7" s="1"/>
  <c r="BG353" i="7" s="1"/>
  <c r="BN353" i="7" s="1"/>
  <c r="BU353" i="7" s="1"/>
  <c r="CB353" i="7" s="1"/>
  <c r="CI353" i="7" s="1"/>
  <c r="CP353" i="7" s="1"/>
  <c r="CW353" i="7" s="1"/>
  <c r="DD353" i="7" s="1"/>
  <c r="DK353" i="7" s="1"/>
  <c r="DR353" i="7" s="1"/>
  <c r="I351" i="7"/>
  <c r="P351" i="7" s="1"/>
  <c r="J346" i="7"/>
  <c r="Q346" i="7" s="1"/>
  <c r="X346" i="7" s="1"/>
  <c r="AE346" i="7" s="1"/>
  <c r="AL346" i="7" s="1"/>
  <c r="AS346" i="7" s="1"/>
  <c r="AZ346" i="7" s="1"/>
  <c r="BG346" i="7" s="1"/>
  <c r="BN346" i="7" s="1"/>
  <c r="BU346" i="7" s="1"/>
  <c r="CB346" i="7" s="1"/>
  <c r="CI346" i="7" s="1"/>
  <c r="CP346" i="7" s="1"/>
  <c r="CW346" i="7" s="1"/>
  <c r="DD346" i="7" s="1"/>
  <c r="DK346" i="7" s="1"/>
  <c r="DR346" i="7" s="1"/>
  <c r="I343" i="7"/>
  <c r="P343" i="7" s="1"/>
  <c r="J341" i="7"/>
  <c r="Q341" i="7" s="1"/>
  <c r="X341" i="7" s="1"/>
  <c r="AE341" i="7" s="1"/>
  <c r="AL341" i="7" s="1"/>
  <c r="AS341" i="7" s="1"/>
  <c r="AZ341" i="7" s="1"/>
  <c r="BG341" i="7" s="1"/>
  <c r="BN341" i="7" s="1"/>
  <c r="BU341" i="7" s="1"/>
  <c r="CB341" i="7" s="1"/>
  <c r="CI341" i="7" s="1"/>
  <c r="CP341" i="7" s="1"/>
  <c r="CW341" i="7" s="1"/>
  <c r="DD341" i="7" s="1"/>
  <c r="DK341" i="7" s="1"/>
  <c r="DR341" i="7" s="1"/>
  <c r="J339" i="7"/>
  <c r="Q339" i="7" s="1"/>
  <c r="X339" i="7" s="1"/>
  <c r="AE339" i="7" s="1"/>
  <c r="AL339" i="7" s="1"/>
  <c r="AS339" i="7" s="1"/>
  <c r="AZ339" i="7" s="1"/>
  <c r="BG339" i="7" s="1"/>
  <c r="BN339" i="7" s="1"/>
  <c r="BU339" i="7" s="1"/>
  <c r="CB339" i="7" s="1"/>
  <c r="CI339" i="7" s="1"/>
  <c r="CP339" i="7" s="1"/>
  <c r="CW339" i="7" s="1"/>
  <c r="DD339" i="7" s="1"/>
  <c r="DK339" i="7" s="1"/>
  <c r="DR339" i="7" s="1"/>
  <c r="J337" i="7"/>
  <c r="Q337" i="7" s="1"/>
  <c r="X337" i="7" s="1"/>
  <c r="AE337" i="7" s="1"/>
  <c r="AL337" i="7" s="1"/>
  <c r="AS337" i="7" s="1"/>
  <c r="AZ337" i="7" s="1"/>
  <c r="BG337" i="7" s="1"/>
  <c r="BN337" i="7" s="1"/>
  <c r="BU337" i="7" s="1"/>
  <c r="CB337" i="7" s="1"/>
  <c r="CI337" i="7" s="1"/>
  <c r="CP337" i="7" s="1"/>
  <c r="CW337" i="7" s="1"/>
  <c r="DD337" i="7" s="1"/>
  <c r="DK337" i="7" s="1"/>
  <c r="DR337" i="7" s="1"/>
  <c r="I334" i="7"/>
  <c r="P334" i="7" s="1"/>
  <c r="I332" i="7"/>
  <c r="P332" i="7" s="1"/>
  <c r="I325" i="7"/>
  <c r="P325" i="7" s="1"/>
  <c r="I323" i="7"/>
  <c r="P323" i="7" s="1"/>
  <c r="J320" i="7"/>
  <c r="Q320" i="7" s="1"/>
  <c r="X320" i="7" s="1"/>
  <c r="AE320" i="7" s="1"/>
  <c r="AL320" i="7" s="1"/>
  <c r="AS320" i="7" s="1"/>
  <c r="AZ320" i="7" s="1"/>
  <c r="BG320" i="7" s="1"/>
  <c r="BN320" i="7" s="1"/>
  <c r="BU320" i="7" s="1"/>
  <c r="CB320" i="7" s="1"/>
  <c r="CI320" i="7" s="1"/>
  <c r="CP320" i="7" s="1"/>
  <c r="CW320" i="7" s="1"/>
  <c r="DD320" i="7" s="1"/>
  <c r="DK320" i="7" s="1"/>
  <c r="DR320" i="7" s="1"/>
  <c r="I317" i="7"/>
  <c r="P317" i="7" s="1"/>
  <c r="I315" i="7"/>
  <c r="P315" i="7" s="1"/>
  <c r="J314" i="7"/>
  <c r="Q314" i="7" s="1"/>
  <c r="X314" i="7" s="1"/>
  <c r="AE314" i="7" s="1"/>
  <c r="AL314" i="7" s="1"/>
  <c r="AS314" i="7" s="1"/>
  <c r="AZ314" i="7" s="1"/>
  <c r="BG314" i="7" s="1"/>
  <c r="BN314" i="7" s="1"/>
  <c r="BU314" i="7" s="1"/>
  <c r="CB314" i="7" s="1"/>
  <c r="CI314" i="7" s="1"/>
  <c r="CP314" i="7" s="1"/>
  <c r="CW314" i="7" s="1"/>
  <c r="DD314" i="7" s="1"/>
  <c r="DK314" i="7" s="1"/>
  <c r="DR314" i="7" s="1"/>
  <c r="J312" i="7"/>
  <c r="Q312" i="7" s="1"/>
  <c r="X312" i="7" s="1"/>
  <c r="AE312" i="7" s="1"/>
  <c r="AL312" i="7" s="1"/>
  <c r="AS312" i="7" s="1"/>
  <c r="AZ312" i="7" s="1"/>
  <c r="BG312" i="7" s="1"/>
  <c r="BN312" i="7" s="1"/>
  <c r="BU312" i="7" s="1"/>
  <c r="CB312" i="7" s="1"/>
  <c r="CI312" i="7" s="1"/>
  <c r="CP312" i="7" s="1"/>
  <c r="CW312" i="7" s="1"/>
  <c r="DD312" i="7" s="1"/>
  <c r="DK312" i="7" s="1"/>
  <c r="DR312" i="7" s="1"/>
  <c r="J310" i="7"/>
  <c r="Q310" i="7" s="1"/>
  <c r="X310" i="7" s="1"/>
  <c r="AE310" i="7" s="1"/>
  <c r="AL310" i="7" s="1"/>
  <c r="AS310" i="7" s="1"/>
  <c r="AZ310" i="7" s="1"/>
  <c r="BG310" i="7" s="1"/>
  <c r="BN310" i="7" s="1"/>
  <c r="BU310" i="7" s="1"/>
  <c r="CB310" i="7" s="1"/>
  <c r="CI310" i="7" s="1"/>
  <c r="CP310" i="7" s="1"/>
  <c r="CW310" i="7" s="1"/>
  <c r="DD310" i="7" s="1"/>
  <c r="DK310" i="7" s="1"/>
  <c r="DR310" i="7" s="1"/>
  <c r="J308" i="7"/>
  <c r="Q308" i="7" s="1"/>
  <c r="X308" i="7" s="1"/>
  <c r="AE308" i="7" s="1"/>
  <c r="AL308" i="7" s="1"/>
  <c r="AS308" i="7" s="1"/>
  <c r="AZ308" i="7" s="1"/>
  <c r="BG308" i="7" s="1"/>
  <c r="BN308" i="7" s="1"/>
  <c r="BU308" i="7" s="1"/>
  <c r="CB308" i="7" s="1"/>
  <c r="CI308" i="7" s="1"/>
  <c r="CP308" i="7" s="1"/>
  <c r="CW308" i="7" s="1"/>
  <c r="DD308" i="7" s="1"/>
  <c r="DK308" i="7" s="1"/>
  <c r="DR308" i="7" s="1"/>
  <c r="J306" i="7"/>
  <c r="Q306" i="7" s="1"/>
  <c r="X306" i="7" s="1"/>
  <c r="AE306" i="7" s="1"/>
  <c r="AL306" i="7" s="1"/>
  <c r="AS306" i="7" s="1"/>
  <c r="AZ306" i="7" s="1"/>
  <c r="BG306" i="7" s="1"/>
  <c r="BN306" i="7" s="1"/>
  <c r="BU306" i="7" s="1"/>
  <c r="CB306" i="7" s="1"/>
  <c r="CI306" i="7" s="1"/>
  <c r="CP306" i="7" s="1"/>
  <c r="CW306" i="7" s="1"/>
  <c r="DD306" i="7" s="1"/>
  <c r="DK306" i="7" s="1"/>
  <c r="DR306" i="7" s="1"/>
  <c r="J304" i="7"/>
  <c r="Q304" i="7" s="1"/>
  <c r="X304" i="7" s="1"/>
  <c r="AE304" i="7" s="1"/>
  <c r="AL304" i="7" s="1"/>
  <c r="AS304" i="7" s="1"/>
  <c r="AZ304" i="7" s="1"/>
  <c r="BG304" i="7" s="1"/>
  <c r="BN304" i="7" s="1"/>
  <c r="BU304" i="7" s="1"/>
  <c r="CB304" i="7" s="1"/>
  <c r="CI304" i="7" s="1"/>
  <c r="CP304" i="7" s="1"/>
  <c r="CW304" i="7" s="1"/>
  <c r="DD304" i="7" s="1"/>
  <c r="DK304" i="7" s="1"/>
  <c r="DR304" i="7" s="1"/>
  <c r="J302" i="7"/>
  <c r="Q302" i="7" s="1"/>
  <c r="X302" i="7" s="1"/>
  <c r="AE302" i="7" s="1"/>
  <c r="AL302" i="7" s="1"/>
  <c r="AS302" i="7" s="1"/>
  <c r="AZ302" i="7" s="1"/>
  <c r="BG302" i="7" s="1"/>
  <c r="BN302" i="7" s="1"/>
  <c r="BU302" i="7" s="1"/>
  <c r="CB302" i="7" s="1"/>
  <c r="CI302" i="7" s="1"/>
  <c r="CP302" i="7" s="1"/>
  <c r="CW302" i="7" s="1"/>
  <c r="DD302" i="7" s="1"/>
  <c r="DK302" i="7" s="1"/>
  <c r="DR302" i="7" s="1"/>
  <c r="I299" i="7"/>
  <c r="P299" i="7" s="1"/>
  <c r="I297" i="7"/>
  <c r="P297" i="7" s="1"/>
  <c r="I295" i="7"/>
  <c r="P295" i="7" s="1"/>
  <c r="I293" i="7"/>
  <c r="P293" i="7" s="1"/>
  <c r="J291" i="7"/>
  <c r="Q291" i="7" s="1"/>
  <c r="X291" i="7" s="1"/>
  <c r="AE291" i="7" s="1"/>
  <c r="AL291" i="7" s="1"/>
  <c r="AS291" i="7" s="1"/>
  <c r="AZ291" i="7" s="1"/>
  <c r="BG291" i="7" s="1"/>
  <c r="BN291" i="7" s="1"/>
  <c r="BU291" i="7" s="1"/>
  <c r="CB291" i="7" s="1"/>
  <c r="CI291" i="7" s="1"/>
  <c r="CP291" i="7" s="1"/>
  <c r="CW291" i="7" s="1"/>
  <c r="DD291" i="7" s="1"/>
  <c r="DK291" i="7" s="1"/>
  <c r="DR291" i="7" s="1"/>
  <c r="I288" i="7"/>
  <c r="P288" i="7" s="1"/>
  <c r="J281" i="7"/>
  <c r="Q281" i="7" s="1"/>
  <c r="X281" i="7" s="1"/>
  <c r="AE281" i="7" s="1"/>
  <c r="AL281" i="7" s="1"/>
  <c r="AS281" i="7" s="1"/>
  <c r="AZ281" i="7" s="1"/>
  <c r="BG281" i="7" s="1"/>
  <c r="BN281" i="7" s="1"/>
  <c r="BU281" i="7" s="1"/>
  <c r="CB281" i="7" s="1"/>
  <c r="CI281" i="7" s="1"/>
  <c r="CP281" i="7" s="1"/>
  <c r="CW281" i="7" s="1"/>
  <c r="DD281" i="7" s="1"/>
  <c r="DK281" i="7" s="1"/>
  <c r="DR281" i="7" s="1"/>
  <c r="I278" i="7"/>
  <c r="P278" i="7" s="1"/>
  <c r="J276" i="7"/>
  <c r="Q276" i="7" s="1"/>
  <c r="X276" i="7" s="1"/>
  <c r="AE276" i="7" s="1"/>
  <c r="AL276" i="7" s="1"/>
  <c r="AS276" i="7" s="1"/>
  <c r="AZ276" i="7" s="1"/>
  <c r="BG276" i="7" s="1"/>
  <c r="BN276" i="7" s="1"/>
  <c r="BU276" i="7" s="1"/>
  <c r="CB276" i="7" s="1"/>
  <c r="CI276" i="7" s="1"/>
  <c r="CP276" i="7" s="1"/>
  <c r="CW276" i="7" s="1"/>
  <c r="DD276" i="7" s="1"/>
  <c r="DK276" i="7" s="1"/>
  <c r="DR276" i="7" s="1"/>
  <c r="J274" i="7"/>
  <c r="Q274" i="7" s="1"/>
  <c r="X274" i="7" s="1"/>
  <c r="AE274" i="7" s="1"/>
  <c r="AL274" i="7" s="1"/>
  <c r="AS274" i="7" s="1"/>
  <c r="AZ274" i="7" s="1"/>
  <c r="BG274" i="7" s="1"/>
  <c r="BN274" i="7" s="1"/>
  <c r="BU274" i="7" s="1"/>
  <c r="CB274" i="7" s="1"/>
  <c r="CI274" i="7" s="1"/>
  <c r="CP274" i="7" s="1"/>
  <c r="CW274" i="7" s="1"/>
  <c r="DD274" i="7" s="1"/>
  <c r="DK274" i="7" s="1"/>
  <c r="DR274" i="7" s="1"/>
  <c r="J272" i="7"/>
  <c r="Q272" i="7" s="1"/>
  <c r="X272" i="7" s="1"/>
  <c r="AE272" i="7" s="1"/>
  <c r="AL272" i="7" s="1"/>
  <c r="AS272" i="7" s="1"/>
  <c r="AZ272" i="7" s="1"/>
  <c r="BG272" i="7" s="1"/>
  <c r="BN272" i="7" s="1"/>
  <c r="BU272" i="7" s="1"/>
  <c r="CB272" i="7" s="1"/>
  <c r="CI272" i="7" s="1"/>
  <c r="CP272" i="7" s="1"/>
  <c r="CW272" i="7" s="1"/>
  <c r="DD272" i="7" s="1"/>
  <c r="DK272" i="7" s="1"/>
  <c r="DR272" i="7" s="1"/>
  <c r="I269" i="7"/>
  <c r="P269" i="7" s="1"/>
  <c r="I267" i="7"/>
  <c r="P267" i="7" s="1"/>
  <c r="I260" i="7"/>
  <c r="P260" i="7" s="1"/>
  <c r="I258" i="7"/>
  <c r="P258" i="7" s="1"/>
  <c r="J255" i="7"/>
  <c r="Q255" i="7" s="1"/>
  <c r="X255" i="7" s="1"/>
  <c r="AE255" i="7" s="1"/>
  <c r="AL255" i="7" s="1"/>
  <c r="AS255" i="7" s="1"/>
  <c r="AZ255" i="7" s="1"/>
  <c r="BG255" i="7" s="1"/>
  <c r="BN255" i="7" s="1"/>
  <c r="BU255" i="7" s="1"/>
  <c r="CB255" i="7" s="1"/>
  <c r="CI255" i="7" s="1"/>
  <c r="CP255" i="7" s="1"/>
  <c r="CW255" i="7" s="1"/>
  <c r="DD255" i="7" s="1"/>
  <c r="DK255" i="7" s="1"/>
  <c r="DR255" i="7" s="1"/>
  <c r="I252" i="7"/>
  <c r="P252" i="7" s="1"/>
  <c r="I250" i="7"/>
  <c r="P250" i="7" s="1"/>
  <c r="J249" i="7"/>
  <c r="Q249" i="7" s="1"/>
  <c r="X249" i="7" s="1"/>
  <c r="AE249" i="7" s="1"/>
  <c r="AL249" i="7" s="1"/>
  <c r="AS249" i="7" s="1"/>
  <c r="AZ249" i="7" s="1"/>
  <c r="BG249" i="7" s="1"/>
  <c r="BN249" i="7" s="1"/>
  <c r="BU249" i="7" s="1"/>
  <c r="CB249" i="7" s="1"/>
  <c r="CI249" i="7" s="1"/>
  <c r="CP249" i="7" s="1"/>
  <c r="CW249" i="7" s="1"/>
  <c r="DD249" i="7" s="1"/>
  <c r="DK249" i="7" s="1"/>
  <c r="DR249" i="7" s="1"/>
  <c r="J247" i="7"/>
  <c r="Q247" i="7" s="1"/>
  <c r="X247" i="7" s="1"/>
  <c r="AE247" i="7" s="1"/>
  <c r="AL247" i="7" s="1"/>
  <c r="AS247" i="7" s="1"/>
  <c r="AZ247" i="7" s="1"/>
  <c r="BG247" i="7" s="1"/>
  <c r="BN247" i="7" s="1"/>
  <c r="BU247" i="7" s="1"/>
  <c r="CB247" i="7" s="1"/>
  <c r="CI247" i="7" s="1"/>
  <c r="CP247" i="7" s="1"/>
  <c r="CW247" i="7" s="1"/>
  <c r="DD247" i="7" s="1"/>
  <c r="DK247" i="7" s="1"/>
  <c r="DR247" i="7" s="1"/>
  <c r="J245" i="7"/>
  <c r="Q245" i="7" s="1"/>
  <c r="X245" i="7" s="1"/>
  <c r="AE245" i="7" s="1"/>
  <c r="AL245" i="7" s="1"/>
  <c r="AS245" i="7" s="1"/>
  <c r="AZ245" i="7" s="1"/>
  <c r="BG245" i="7" s="1"/>
  <c r="BN245" i="7" s="1"/>
  <c r="BU245" i="7" s="1"/>
  <c r="CB245" i="7" s="1"/>
  <c r="CI245" i="7" s="1"/>
  <c r="CP245" i="7" s="1"/>
  <c r="CW245" i="7" s="1"/>
  <c r="DD245" i="7" s="1"/>
  <c r="DK245" i="7" s="1"/>
  <c r="DR245" i="7" s="1"/>
  <c r="J243" i="7"/>
  <c r="Q243" i="7" s="1"/>
  <c r="X243" i="7" s="1"/>
  <c r="AE243" i="7" s="1"/>
  <c r="AL243" i="7" s="1"/>
  <c r="AS243" i="7" s="1"/>
  <c r="AZ243" i="7" s="1"/>
  <c r="BG243" i="7" s="1"/>
  <c r="BN243" i="7" s="1"/>
  <c r="BU243" i="7" s="1"/>
  <c r="CB243" i="7" s="1"/>
  <c r="CI243" i="7" s="1"/>
  <c r="CP243" i="7" s="1"/>
  <c r="CW243" i="7" s="1"/>
  <c r="DD243" i="7" s="1"/>
  <c r="DK243" i="7" s="1"/>
  <c r="DR243" i="7" s="1"/>
  <c r="J241" i="7"/>
  <c r="Q241" i="7" s="1"/>
  <c r="X241" i="7" s="1"/>
  <c r="AE241" i="7" s="1"/>
  <c r="AL241" i="7" s="1"/>
  <c r="AS241" i="7" s="1"/>
  <c r="AZ241" i="7" s="1"/>
  <c r="BG241" i="7" s="1"/>
  <c r="BN241" i="7" s="1"/>
  <c r="BU241" i="7" s="1"/>
  <c r="CB241" i="7" s="1"/>
  <c r="CI241" i="7" s="1"/>
  <c r="CP241" i="7" s="1"/>
  <c r="CW241" i="7" s="1"/>
  <c r="DD241" i="7" s="1"/>
  <c r="DK241" i="7" s="1"/>
  <c r="DR241" i="7" s="1"/>
  <c r="J239" i="7"/>
  <c r="Q239" i="7" s="1"/>
  <c r="X239" i="7" s="1"/>
  <c r="AE239" i="7" s="1"/>
  <c r="AL239" i="7" s="1"/>
  <c r="AS239" i="7" s="1"/>
  <c r="AZ239" i="7" s="1"/>
  <c r="BG239" i="7" s="1"/>
  <c r="BN239" i="7" s="1"/>
  <c r="BU239" i="7" s="1"/>
  <c r="CB239" i="7" s="1"/>
  <c r="CI239" i="7" s="1"/>
  <c r="CP239" i="7" s="1"/>
  <c r="CW239" i="7" s="1"/>
  <c r="DD239" i="7" s="1"/>
  <c r="DK239" i="7" s="1"/>
  <c r="DR239" i="7" s="1"/>
  <c r="J237" i="7"/>
  <c r="Q237" i="7" s="1"/>
  <c r="X237" i="7" s="1"/>
  <c r="AE237" i="7" s="1"/>
  <c r="AL237" i="7" s="1"/>
  <c r="AS237" i="7" s="1"/>
  <c r="AZ237" i="7" s="1"/>
  <c r="BG237" i="7" s="1"/>
  <c r="BN237" i="7" s="1"/>
  <c r="BU237" i="7" s="1"/>
  <c r="CB237" i="7" s="1"/>
  <c r="CI237" i="7" s="1"/>
  <c r="CP237" i="7" s="1"/>
  <c r="CW237" i="7" s="1"/>
  <c r="DD237" i="7" s="1"/>
  <c r="DK237" i="7" s="1"/>
  <c r="DR237" i="7" s="1"/>
  <c r="I234" i="7"/>
  <c r="P234" i="7" s="1"/>
  <c r="I232" i="7"/>
  <c r="P232" i="7" s="1"/>
  <c r="I230" i="7"/>
  <c r="P230" i="7" s="1"/>
  <c r="I228" i="7"/>
  <c r="P228" i="7" s="1"/>
  <c r="J226" i="7"/>
  <c r="Q226" i="7" s="1"/>
  <c r="X226" i="7" s="1"/>
  <c r="AE226" i="7" s="1"/>
  <c r="AL226" i="7" s="1"/>
  <c r="AS226" i="7" s="1"/>
  <c r="AZ226" i="7" s="1"/>
  <c r="BG226" i="7" s="1"/>
  <c r="BN226" i="7" s="1"/>
  <c r="BU226" i="7" s="1"/>
  <c r="CB226" i="7" s="1"/>
  <c r="CI226" i="7" s="1"/>
  <c r="CP226" i="7" s="1"/>
  <c r="CW226" i="7" s="1"/>
  <c r="DD226" i="7" s="1"/>
  <c r="DK226" i="7" s="1"/>
  <c r="DR226" i="7" s="1"/>
  <c r="I223" i="7"/>
  <c r="P223" i="7" s="1"/>
  <c r="J216" i="7"/>
  <c r="Q216" i="7" s="1"/>
  <c r="X216" i="7" s="1"/>
  <c r="AE216" i="7" s="1"/>
  <c r="AL216" i="7" s="1"/>
  <c r="AS216" i="7" s="1"/>
  <c r="AZ216" i="7" s="1"/>
  <c r="BG216" i="7" s="1"/>
  <c r="BN216" i="7" s="1"/>
  <c r="BU216" i="7" s="1"/>
  <c r="CB216" i="7" s="1"/>
  <c r="CI216" i="7" s="1"/>
  <c r="CP216" i="7" s="1"/>
  <c r="CW216" i="7" s="1"/>
  <c r="DD216" i="7" s="1"/>
  <c r="DK216" i="7" s="1"/>
  <c r="DR216" i="7" s="1"/>
  <c r="I213" i="7"/>
  <c r="P213" i="7" s="1"/>
  <c r="J211" i="7"/>
  <c r="Q211" i="7" s="1"/>
  <c r="X211" i="7" s="1"/>
  <c r="AE211" i="7" s="1"/>
  <c r="AL211" i="7" s="1"/>
  <c r="AS211" i="7" s="1"/>
  <c r="AZ211" i="7" s="1"/>
  <c r="BG211" i="7" s="1"/>
  <c r="BN211" i="7" s="1"/>
  <c r="BU211" i="7" s="1"/>
  <c r="CB211" i="7" s="1"/>
  <c r="CI211" i="7" s="1"/>
  <c r="CP211" i="7" s="1"/>
  <c r="CW211" i="7" s="1"/>
  <c r="DD211" i="7" s="1"/>
  <c r="DK211" i="7" s="1"/>
  <c r="DR211" i="7" s="1"/>
  <c r="J209" i="7"/>
  <c r="Q209" i="7" s="1"/>
  <c r="X209" i="7" s="1"/>
  <c r="AE209" i="7" s="1"/>
  <c r="AL209" i="7" s="1"/>
  <c r="AS209" i="7" s="1"/>
  <c r="AZ209" i="7" s="1"/>
  <c r="BG209" i="7" s="1"/>
  <c r="BN209" i="7" s="1"/>
  <c r="BU209" i="7" s="1"/>
  <c r="CB209" i="7" s="1"/>
  <c r="CI209" i="7" s="1"/>
  <c r="CP209" i="7" s="1"/>
  <c r="CW209" i="7" s="1"/>
  <c r="DD209" i="7" s="1"/>
  <c r="DK209" i="7" s="1"/>
  <c r="DR209" i="7" s="1"/>
  <c r="J207" i="7"/>
  <c r="Q207" i="7" s="1"/>
  <c r="X207" i="7" s="1"/>
  <c r="AE207" i="7" s="1"/>
  <c r="AL207" i="7" s="1"/>
  <c r="AS207" i="7" s="1"/>
  <c r="AZ207" i="7" s="1"/>
  <c r="BG207" i="7" s="1"/>
  <c r="BN207" i="7" s="1"/>
  <c r="BU207" i="7" s="1"/>
  <c r="CB207" i="7" s="1"/>
  <c r="CI207" i="7" s="1"/>
  <c r="CP207" i="7" s="1"/>
  <c r="CW207" i="7" s="1"/>
  <c r="DD207" i="7" s="1"/>
  <c r="DK207" i="7" s="1"/>
  <c r="DR207" i="7" s="1"/>
  <c r="I204" i="7"/>
  <c r="P204" i="7" s="1"/>
  <c r="I202" i="7"/>
  <c r="P202" i="7" s="1"/>
  <c r="I195" i="7"/>
  <c r="P195" i="7" s="1"/>
  <c r="I193" i="7"/>
  <c r="P193" i="7" s="1"/>
  <c r="J190" i="7"/>
  <c r="Q190" i="7" s="1"/>
  <c r="X190" i="7" s="1"/>
  <c r="AE190" i="7" s="1"/>
  <c r="AL190" i="7" s="1"/>
  <c r="AS190" i="7" s="1"/>
  <c r="AZ190" i="7" s="1"/>
  <c r="BG190" i="7" s="1"/>
  <c r="BN190" i="7" s="1"/>
  <c r="BU190" i="7" s="1"/>
  <c r="CB190" i="7" s="1"/>
  <c r="CI190" i="7" s="1"/>
  <c r="CP190" i="7" s="1"/>
  <c r="CW190" i="7" s="1"/>
  <c r="DD190" i="7" s="1"/>
  <c r="DK190" i="7" s="1"/>
  <c r="DR190" i="7" s="1"/>
  <c r="I187" i="7"/>
  <c r="P187" i="7" s="1"/>
  <c r="I185" i="7"/>
  <c r="P185" i="7" s="1"/>
  <c r="J184" i="7"/>
  <c r="Q184" i="7" s="1"/>
  <c r="X184" i="7" s="1"/>
  <c r="AE184" i="7" s="1"/>
  <c r="AL184" i="7" s="1"/>
  <c r="AS184" i="7" s="1"/>
  <c r="AZ184" i="7" s="1"/>
  <c r="BG184" i="7" s="1"/>
  <c r="BN184" i="7" s="1"/>
  <c r="BU184" i="7" s="1"/>
  <c r="CB184" i="7" s="1"/>
  <c r="CI184" i="7" s="1"/>
  <c r="CP184" i="7" s="1"/>
  <c r="CW184" i="7" s="1"/>
  <c r="DD184" i="7" s="1"/>
  <c r="DK184" i="7" s="1"/>
  <c r="DR184" i="7" s="1"/>
  <c r="J182" i="7"/>
  <c r="Q182" i="7" s="1"/>
  <c r="X182" i="7" s="1"/>
  <c r="AE182" i="7" s="1"/>
  <c r="AL182" i="7" s="1"/>
  <c r="AS182" i="7" s="1"/>
  <c r="AZ182" i="7" s="1"/>
  <c r="BG182" i="7" s="1"/>
  <c r="BN182" i="7" s="1"/>
  <c r="BU182" i="7" s="1"/>
  <c r="CB182" i="7" s="1"/>
  <c r="CI182" i="7" s="1"/>
  <c r="CP182" i="7" s="1"/>
  <c r="CW182" i="7" s="1"/>
  <c r="DD182" i="7" s="1"/>
  <c r="DK182" i="7" s="1"/>
  <c r="DR182" i="7" s="1"/>
  <c r="J180" i="7"/>
  <c r="Q180" i="7" s="1"/>
  <c r="X180" i="7" s="1"/>
  <c r="AE180" i="7" s="1"/>
  <c r="AL180" i="7" s="1"/>
  <c r="AS180" i="7" s="1"/>
  <c r="AZ180" i="7" s="1"/>
  <c r="BG180" i="7" s="1"/>
  <c r="BN180" i="7" s="1"/>
  <c r="BU180" i="7" s="1"/>
  <c r="CB180" i="7" s="1"/>
  <c r="CI180" i="7" s="1"/>
  <c r="CP180" i="7" s="1"/>
  <c r="CW180" i="7" s="1"/>
  <c r="DD180" i="7" s="1"/>
  <c r="DK180" i="7" s="1"/>
  <c r="DR180" i="7" s="1"/>
  <c r="J178" i="7"/>
  <c r="Q178" i="7" s="1"/>
  <c r="X178" i="7" s="1"/>
  <c r="AE178" i="7" s="1"/>
  <c r="AL178" i="7" s="1"/>
  <c r="AS178" i="7" s="1"/>
  <c r="AZ178" i="7" s="1"/>
  <c r="BG178" i="7" s="1"/>
  <c r="BN178" i="7" s="1"/>
  <c r="BU178" i="7" s="1"/>
  <c r="CB178" i="7" s="1"/>
  <c r="CI178" i="7" s="1"/>
  <c r="CP178" i="7" s="1"/>
  <c r="CW178" i="7" s="1"/>
  <c r="DD178" i="7" s="1"/>
  <c r="DK178" i="7" s="1"/>
  <c r="DR178" i="7" s="1"/>
  <c r="J176" i="7"/>
  <c r="Q176" i="7" s="1"/>
  <c r="X176" i="7" s="1"/>
  <c r="AE176" i="7" s="1"/>
  <c r="AL176" i="7" s="1"/>
  <c r="AS176" i="7" s="1"/>
  <c r="AZ176" i="7" s="1"/>
  <c r="BG176" i="7" s="1"/>
  <c r="BN176" i="7" s="1"/>
  <c r="BU176" i="7" s="1"/>
  <c r="CB176" i="7" s="1"/>
  <c r="CI176" i="7" s="1"/>
  <c r="CP176" i="7" s="1"/>
  <c r="CW176" i="7" s="1"/>
  <c r="DD176" i="7" s="1"/>
  <c r="DK176" i="7" s="1"/>
  <c r="DR176" i="7" s="1"/>
  <c r="J174" i="7"/>
  <c r="Q174" i="7" s="1"/>
  <c r="X174" i="7" s="1"/>
  <c r="AE174" i="7" s="1"/>
  <c r="AL174" i="7" s="1"/>
  <c r="AS174" i="7" s="1"/>
  <c r="AZ174" i="7" s="1"/>
  <c r="BG174" i="7" s="1"/>
  <c r="BN174" i="7" s="1"/>
  <c r="BU174" i="7" s="1"/>
  <c r="CB174" i="7" s="1"/>
  <c r="CI174" i="7" s="1"/>
  <c r="CP174" i="7" s="1"/>
  <c r="CW174" i="7" s="1"/>
  <c r="DD174" i="7" s="1"/>
  <c r="DK174" i="7" s="1"/>
  <c r="DR174" i="7" s="1"/>
  <c r="J172" i="7"/>
  <c r="Q172" i="7" s="1"/>
  <c r="X172" i="7" s="1"/>
  <c r="AE172" i="7" s="1"/>
  <c r="AL172" i="7" s="1"/>
  <c r="AS172" i="7" s="1"/>
  <c r="AZ172" i="7" s="1"/>
  <c r="BG172" i="7" s="1"/>
  <c r="BN172" i="7" s="1"/>
  <c r="BU172" i="7" s="1"/>
  <c r="CB172" i="7" s="1"/>
  <c r="CI172" i="7" s="1"/>
  <c r="CP172" i="7" s="1"/>
  <c r="CW172" i="7" s="1"/>
  <c r="DD172" i="7" s="1"/>
  <c r="DK172" i="7" s="1"/>
  <c r="DR172" i="7" s="1"/>
  <c r="I169" i="7"/>
  <c r="P169" i="7" s="1"/>
  <c r="I167" i="7"/>
  <c r="P167" i="7" s="1"/>
  <c r="I165" i="7"/>
  <c r="P165" i="7" s="1"/>
  <c r="I163" i="7"/>
  <c r="P163" i="7" s="1"/>
  <c r="J161" i="7"/>
  <c r="Q161" i="7" s="1"/>
  <c r="X161" i="7" s="1"/>
  <c r="AE161" i="7" s="1"/>
  <c r="AL161" i="7" s="1"/>
  <c r="AS161" i="7" s="1"/>
  <c r="AZ161" i="7" s="1"/>
  <c r="BG161" i="7" s="1"/>
  <c r="BN161" i="7" s="1"/>
  <c r="BU161" i="7" s="1"/>
  <c r="CB161" i="7" s="1"/>
  <c r="CI161" i="7" s="1"/>
  <c r="CP161" i="7" s="1"/>
  <c r="CW161" i="7" s="1"/>
  <c r="DD161" i="7" s="1"/>
  <c r="DK161" i="7" s="1"/>
  <c r="DR161" i="7" s="1"/>
  <c r="I158" i="7"/>
  <c r="P158" i="7" s="1"/>
  <c r="J151" i="7"/>
  <c r="Q151" i="7" s="1"/>
  <c r="X151" i="7" s="1"/>
  <c r="AE151" i="7" s="1"/>
  <c r="AL151" i="7" s="1"/>
  <c r="AS151" i="7" s="1"/>
  <c r="AZ151" i="7" s="1"/>
  <c r="BG151" i="7" s="1"/>
  <c r="BN151" i="7" s="1"/>
  <c r="BU151" i="7" s="1"/>
  <c r="CB151" i="7" s="1"/>
  <c r="CI151" i="7" s="1"/>
  <c r="CP151" i="7" s="1"/>
  <c r="CW151" i="7" s="1"/>
  <c r="DD151" i="7" s="1"/>
  <c r="DK151" i="7" s="1"/>
  <c r="DR151" i="7" s="1"/>
  <c r="I374" i="7"/>
  <c r="I372" i="7"/>
  <c r="P372" i="7" s="1"/>
  <c r="I370" i="7"/>
  <c r="P370" i="7" s="1"/>
  <c r="I368" i="7"/>
  <c r="P368" i="7" s="1"/>
  <c r="I366" i="7"/>
  <c r="J364" i="7"/>
  <c r="Q364" i="7" s="1"/>
  <c r="X364" i="7" s="1"/>
  <c r="AE364" i="7" s="1"/>
  <c r="AL364" i="7" s="1"/>
  <c r="AS364" i="7" s="1"/>
  <c r="AZ364" i="7" s="1"/>
  <c r="BG364" i="7" s="1"/>
  <c r="BN364" i="7" s="1"/>
  <c r="BU364" i="7" s="1"/>
  <c r="CB364" i="7" s="1"/>
  <c r="CI364" i="7" s="1"/>
  <c r="CP364" i="7" s="1"/>
  <c r="CW364" i="7" s="1"/>
  <c r="DD364" i="7" s="1"/>
  <c r="DK364" i="7" s="1"/>
  <c r="DR364" i="7" s="1"/>
  <c r="J362" i="7"/>
  <c r="Q362" i="7" s="1"/>
  <c r="X362" i="7" s="1"/>
  <c r="AE362" i="7" s="1"/>
  <c r="AL362" i="7" s="1"/>
  <c r="AS362" i="7" s="1"/>
  <c r="AZ362" i="7" s="1"/>
  <c r="BG362" i="7" s="1"/>
  <c r="BN362" i="7" s="1"/>
  <c r="BU362" i="7" s="1"/>
  <c r="CB362" i="7" s="1"/>
  <c r="CI362" i="7" s="1"/>
  <c r="CP362" i="7" s="1"/>
  <c r="CW362" i="7" s="1"/>
  <c r="DD362" i="7" s="1"/>
  <c r="DK362" i="7" s="1"/>
  <c r="DR362" i="7" s="1"/>
  <c r="J360" i="7"/>
  <c r="Q360" i="7" s="1"/>
  <c r="X360" i="7" s="1"/>
  <c r="AE360" i="7" s="1"/>
  <c r="AL360" i="7" s="1"/>
  <c r="AS360" i="7" s="1"/>
  <c r="AZ360" i="7" s="1"/>
  <c r="BG360" i="7" s="1"/>
  <c r="BN360" i="7" s="1"/>
  <c r="BU360" i="7" s="1"/>
  <c r="CB360" i="7" s="1"/>
  <c r="CI360" i="7" s="1"/>
  <c r="CP360" i="7" s="1"/>
  <c r="CW360" i="7" s="1"/>
  <c r="DD360" i="7" s="1"/>
  <c r="DK360" i="7" s="1"/>
  <c r="DR360" i="7" s="1"/>
  <c r="J358" i="7"/>
  <c r="Q358" i="7" s="1"/>
  <c r="X358" i="7" s="1"/>
  <c r="AE358" i="7" s="1"/>
  <c r="AL358" i="7" s="1"/>
  <c r="AS358" i="7" s="1"/>
  <c r="AZ358" i="7" s="1"/>
  <c r="BG358" i="7" s="1"/>
  <c r="BN358" i="7" s="1"/>
  <c r="BU358" i="7" s="1"/>
  <c r="CB358" i="7" s="1"/>
  <c r="CI358" i="7" s="1"/>
  <c r="CP358" i="7" s="1"/>
  <c r="CW358" i="7" s="1"/>
  <c r="DD358" i="7" s="1"/>
  <c r="DK358" i="7" s="1"/>
  <c r="DR358" i="7" s="1"/>
  <c r="I355" i="7"/>
  <c r="P355" i="7" s="1"/>
  <c r="I353" i="7"/>
  <c r="P353" i="7" s="1"/>
  <c r="I346" i="7"/>
  <c r="P346" i="7" s="1"/>
  <c r="I341" i="7"/>
  <c r="I339" i="7"/>
  <c r="P339" i="7" s="1"/>
  <c r="I337" i="7"/>
  <c r="J335" i="7"/>
  <c r="Q335" i="7" s="1"/>
  <c r="X335" i="7" s="1"/>
  <c r="AE335" i="7" s="1"/>
  <c r="AL335" i="7" s="1"/>
  <c r="AS335" i="7" s="1"/>
  <c r="AZ335" i="7" s="1"/>
  <c r="BG335" i="7" s="1"/>
  <c r="BN335" i="7" s="1"/>
  <c r="BU335" i="7" s="1"/>
  <c r="CB335" i="7" s="1"/>
  <c r="CI335" i="7" s="1"/>
  <c r="CP335" i="7" s="1"/>
  <c r="CW335" i="7" s="1"/>
  <c r="DD335" i="7" s="1"/>
  <c r="DK335" i="7" s="1"/>
  <c r="DR335" i="7" s="1"/>
  <c r="J333" i="7"/>
  <c r="Q333" i="7" s="1"/>
  <c r="X333" i="7" s="1"/>
  <c r="AE333" i="7" s="1"/>
  <c r="AL333" i="7" s="1"/>
  <c r="AS333" i="7" s="1"/>
  <c r="AZ333" i="7" s="1"/>
  <c r="BG333" i="7" s="1"/>
  <c r="BN333" i="7" s="1"/>
  <c r="BU333" i="7" s="1"/>
  <c r="CB333" i="7" s="1"/>
  <c r="CI333" i="7" s="1"/>
  <c r="CP333" i="7" s="1"/>
  <c r="CW333" i="7" s="1"/>
  <c r="DD333" i="7" s="1"/>
  <c r="DK333" i="7" s="1"/>
  <c r="DR333" i="7" s="1"/>
  <c r="J331" i="7"/>
  <c r="Q331" i="7" s="1"/>
  <c r="X331" i="7" s="1"/>
  <c r="AE331" i="7" s="1"/>
  <c r="AL331" i="7" s="1"/>
  <c r="AS331" i="7" s="1"/>
  <c r="AZ331" i="7" s="1"/>
  <c r="BG331" i="7" s="1"/>
  <c r="BN331" i="7" s="1"/>
  <c r="BU331" i="7" s="1"/>
  <c r="CB331" i="7" s="1"/>
  <c r="CI331" i="7" s="1"/>
  <c r="CP331" i="7" s="1"/>
  <c r="CW331" i="7" s="1"/>
  <c r="DD331" i="7" s="1"/>
  <c r="DK331" i="7" s="1"/>
  <c r="DR331" i="7" s="1"/>
  <c r="J324" i="7"/>
  <c r="Q324" i="7" s="1"/>
  <c r="X324" i="7" s="1"/>
  <c r="I320" i="7"/>
  <c r="P320" i="7" s="1"/>
  <c r="J318" i="7"/>
  <c r="Q318" i="7" s="1"/>
  <c r="X318" i="7" s="1"/>
  <c r="AE318" i="7" s="1"/>
  <c r="AL318" i="7" s="1"/>
  <c r="AS318" i="7" s="1"/>
  <c r="AZ318" i="7" s="1"/>
  <c r="BG318" i="7" s="1"/>
  <c r="BN318" i="7" s="1"/>
  <c r="BU318" i="7" s="1"/>
  <c r="CB318" i="7" s="1"/>
  <c r="CI318" i="7" s="1"/>
  <c r="CP318" i="7" s="1"/>
  <c r="CW318" i="7" s="1"/>
  <c r="DD318" i="7" s="1"/>
  <c r="DK318" i="7" s="1"/>
  <c r="DR318" i="7" s="1"/>
  <c r="J316" i="7"/>
  <c r="Q316" i="7" s="1"/>
  <c r="X316" i="7" s="1"/>
  <c r="AE316" i="7" s="1"/>
  <c r="AL316" i="7" s="1"/>
  <c r="AS316" i="7" s="1"/>
  <c r="AZ316" i="7" s="1"/>
  <c r="BG316" i="7" s="1"/>
  <c r="BN316" i="7" s="1"/>
  <c r="BU316" i="7" s="1"/>
  <c r="CB316" i="7" s="1"/>
  <c r="CI316" i="7" s="1"/>
  <c r="CP316" i="7" s="1"/>
  <c r="CW316" i="7" s="1"/>
  <c r="DD316" i="7" s="1"/>
  <c r="DK316" i="7" s="1"/>
  <c r="DR316" i="7" s="1"/>
  <c r="I314" i="7"/>
  <c r="I312" i="7"/>
  <c r="I310" i="7"/>
  <c r="I308" i="7"/>
  <c r="I306" i="7"/>
  <c r="P306" i="7" s="1"/>
  <c r="I304" i="7"/>
  <c r="I302" i="7"/>
  <c r="P302" i="7" s="1"/>
  <c r="J298" i="7"/>
  <c r="Q298" i="7" s="1"/>
  <c r="X298" i="7" s="1"/>
  <c r="AE298" i="7" s="1"/>
  <c r="AL298" i="7" s="1"/>
  <c r="AS298" i="7" s="1"/>
  <c r="AZ298" i="7" s="1"/>
  <c r="BG298" i="7" s="1"/>
  <c r="BN298" i="7" s="1"/>
  <c r="BU298" i="7" s="1"/>
  <c r="CB298" i="7" s="1"/>
  <c r="CI298" i="7" s="1"/>
  <c r="CP298" i="7" s="1"/>
  <c r="CW298" i="7" s="1"/>
  <c r="DD298" i="7" s="1"/>
  <c r="DK298" i="7" s="1"/>
  <c r="DR298" i="7" s="1"/>
  <c r="J296" i="7"/>
  <c r="Q296" i="7" s="1"/>
  <c r="X296" i="7" s="1"/>
  <c r="AE296" i="7" s="1"/>
  <c r="AL296" i="7" s="1"/>
  <c r="AS296" i="7" s="1"/>
  <c r="AZ296" i="7" s="1"/>
  <c r="BG296" i="7" s="1"/>
  <c r="BN296" i="7" s="1"/>
  <c r="BU296" i="7" s="1"/>
  <c r="CB296" i="7" s="1"/>
  <c r="CI296" i="7" s="1"/>
  <c r="CP296" i="7" s="1"/>
  <c r="CW296" i="7" s="1"/>
  <c r="DD296" i="7" s="1"/>
  <c r="DK296" i="7" s="1"/>
  <c r="DR296" i="7" s="1"/>
  <c r="J294" i="7"/>
  <c r="Q294" i="7" s="1"/>
  <c r="X294" i="7" s="1"/>
  <c r="AE294" i="7" s="1"/>
  <c r="AL294" i="7" s="1"/>
  <c r="AS294" i="7" s="1"/>
  <c r="AZ294" i="7" s="1"/>
  <c r="BG294" i="7" s="1"/>
  <c r="BN294" i="7" s="1"/>
  <c r="BU294" i="7" s="1"/>
  <c r="CB294" i="7" s="1"/>
  <c r="CI294" i="7" s="1"/>
  <c r="CP294" i="7" s="1"/>
  <c r="CW294" i="7" s="1"/>
  <c r="DD294" i="7" s="1"/>
  <c r="DK294" i="7" s="1"/>
  <c r="DR294" i="7" s="1"/>
  <c r="I291" i="7"/>
  <c r="P291" i="7" s="1"/>
  <c r="J287" i="7"/>
  <c r="Q287" i="7" s="1"/>
  <c r="X287" i="7" s="1"/>
  <c r="AE287" i="7" s="1"/>
  <c r="AL287" i="7" s="1"/>
  <c r="AS287" i="7" s="1"/>
  <c r="AZ287" i="7" s="1"/>
  <c r="BG287" i="7" s="1"/>
  <c r="BN287" i="7" s="1"/>
  <c r="BU287" i="7" s="1"/>
  <c r="CB287" i="7" s="1"/>
  <c r="CI287" i="7" s="1"/>
  <c r="CP287" i="7" s="1"/>
  <c r="CW287" i="7" s="1"/>
  <c r="DD287" i="7" s="1"/>
  <c r="DK287" i="7" s="1"/>
  <c r="DR287" i="7" s="1"/>
  <c r="I281" i="7"/>
  <c r="P281" i="7" s="1"/>
  <c r="I276" i="7"/>
  <c r="I274" i="7"/>
  <c r="I272" i="7"/>
  <c r="P272" i="7" s="1"/>
  <c r="J270" i="7"/>
  <c r="Q270" i="7" s="1"/>
  <c r="X270" i="7" s="1"/>
  <c r="AE270" i="7" s="1"/>
  <c r="AL270" i="7" s="1"/>
  <c r="AS270" i="7" s="1"/>
  <c r="AZ270" i="7" s="1"/>
  <c r="BG270" i="7" s="1"/>
  <c r="BN270" i="7" s="1"/>
  <c r="BU270" i="7" s="1"/>
  <c r="CB270" i="7" s="1"/>
  <c r="CI270" i="7" s="1"/>
  <c r="CP270" i="7" s="1"/>
  <c r="CW270" i="7" s="1"/>
  <c r="DD270" i="7" s="1"/>
  <c r="DK270" i="7" s="1"/>
  <c r="DR270" i="7" s="1"/>
  <c r="J268" i="7"/>
  <c r="Q268" i="7" s="1"/>
  <c r="X268" i="7" s="1"/>
  <c r="AE268" i="7" s="1"/>
  <c r="AL268" i="7" s="1"/>
  <c r="AS268" i="7" s="1"/>
  <c r="AZ268" i="7" s="1"/>
  <c r="BG268" i="7" s="1"/>
  <c r="BN268" i="7" s="1"/>
  <c r="BU268" i="7" s="1"/>
  <c r="CB268" i="7" s="1"/>
  <c r="CI268" i="7" s="1"/>
  <c r="CP268" i="7" s="1"/>
  <c r="CW268" i="7" s="1"/>
  <c r="DD268" i="7" s="1"/>
  <c r="DK268" i="7" s="1"/>
  <c r="DR268" i="7" s="1"/>
  <c r="J266" i="7"/>
  <c r="Q266" i="7" s="1"/>
  <c r="X266" i="7" s="1"/>
  <c r="AE266" i="7" s="1"/>
  <c r="AL266" i="7" s="1"/>
  <c r="AS266" i="7" s="1"/>
  <c r="AZ266" i="7" s="1"/>
  <c r="BG266" i="7" s="1"/>
  <c r="BN266" i="7" s="1"/>
  <c r="BU266" i="7" s="1"/>
  <c r="CB266" i="7" s="1"/>
  <c r="CI266" i="7" s="1"/>
  <c r="CP266" i="7" s="1"/>
  <c r="CW266" i="7" s="1"/>
  <c r="DD266" i="7" s="1"/>
  <c r="DK266" i="7" s="1"/>
  <c r="DR266" i="7" s="1"/>
  <c r="J259" i="7"/>
  <c r="Q259" i="7" s="1"/>
  <c r="X259" i="7" s="1"/>
  <c r="I255" i="7"/>
  <c r="P255" i="7" s="1"/>
  <c r="J253" i="7"/>
  <c r="Q253" i="7" s="1"/>
  <c r="X253" i="7" s="1"/>
  <c r="AE253" i="7" s="1"/>
  <c r="AL253" i="7" s="1"/>
  <c r="AS253" i="7" s="1"/>
  <c r="AZ253" i="7" s="1"/>
  <c r="BG253" i="7" s="1"/>
  <c r="BN253" i="7" s="1"/>
  <c r="BU253" i="7" s="1"/>
  <c r="CB253" i="7" s="1"/>
  <c r="CI253" i="7" s="1"/>
  <c r="CP253" i="7" s="1"/>
  <c r="CW253" i="7" s="1"/>
  <c r="DD253" i="7" s="1"/>
  <c r="DK253" i="7" s="1"/>
  <c r="DR253" i="7" s="1"/>
  <c r="J251" i="7"/>
  <c r="Q251" i="7" s="1"/>
  <c r="X251" i="7" s="1"/>
  <c r="AE251" i="7" s="1"/>
  <c r="AL251" i="7" s="1"/>
  <c r="AS251" i="7" s="1"/>
  <c r="AZ251" i="7" s="1"/>
  <c r="BG251" i="7" s="1"/>
  <c r="BN251" i="7" s="1"/>
  <c r="BU251" i="7" s="1"/>
  <c r="CB251" i="7" s="1"/>
  <c r="CI251" i="7" s="1"/>
  <c r="CP251" i="7" s="1"/>
  <c r="CW251" i="7" s="1"/>
  <c r="DD251" i="7" s="1"/>
  <c r="DK251" i="7" s="1"/>
  <c r="DR251" i="7" s="1"/>
  <c r="I249" i="7"/>
  <c r="P249" i="7" s="1"/>
  <c r="I247" i="7"/>
  <c r="I245" i="7"/>
  <c r="P245" i="7" s="1"/>
  <c r="I243" i="7"/>
  <c r="I241" i="7"/>
  <c r="P241" i="7" s="1"/>
  <c r="I239" i="7"/>
  <c r="P239" i="7" s="1"/>
  <c r="I237" i="7"/>
  <c r="P237" i="7" s="1"/>
  <c r="J233" i="7"/>
  <c r="Q233" i="7" s="1"/>
  <c r="X233" i="7" s="1"/>
  <c r="AE233" i="7" s="1"/>
  <c r="AL233" i="7" s="1"/>
  <c r="AS233" i="7" s="1"/>
  <c r="AZ233" i="7" s="1"/>
  <c r="BG233" i="7" s="1"/>
  <c r="BN233" i="7" s="1"/>
  <c r="BU233" i="7" s="1"/>
  <c r="CB233" i="7" s="1"/>
  <c r="CI233" i="7" s="1"/>
  <c r="CP233" i="7" s="1"/>
  <c r="CW233" i="7" s="1"/>
  <c r="DD233" i="7" s="1"/>
  <c r="DK233" i="7" s="1"/>
  <c r="DR233" i="7" s="1"/>
  <c r="J231" i="7"/>
  <c r="Q231" i="7" s="1"/>
  <c r="X231" i="7" s="1"/>
  <c r="AE231" i="7" s="1"/>
  <c r="AL231" i="7" s="1"/>
  <c r="AS231" i="7" s="1"/>
  <c r="AZ231" i="7" s="1"/>
  <c r="BG231" i="7" s="1"/>
  <c r="BN231" i="7" s="1"/>
  <c r="BU231" i="7" s="1"/>
  <c r="CB231" i="7" s="1"/>
  <c r="CI231" i="7" s="1"/>
  <c r="CP231" i="7" s="1"/>
  <c r="CW231" i="7" s="1"/>
  <c r="DD231" i="7" s="1"/>
  <c r="DK231" i="7" s="1"/>
  <c r="DR231" i="7" s="1"/>
  <c r="J229" i="7"/>
  <c r="Q229" i="7" s="1"/>
  <c r="X229" i="7" s="1"/>
  <c r="AE229" i="7" s="1"/>
  <c r="AL229" i="7" s="1"/>
  <c r="AS229" i="7" s="1"/>
  <c r="AZ229" i="7" s="1"/>
  <c r="BG229" i="7" s="1"/>
  <c r="BN229" i="7" s="1"/>
  <c r="BU229" i="7" s="1"/>
  <c r="CB229" i="7" s="1"/>
  <c r="CI229" i="7" s="1"/>
  <c r="CP229" i="7" s="1"/>
  <c r="CW229" i="7" s="1"/>
  <c r="DD229" i="7" s="1"/>
  <c r="DK229" i="7" s="1"/>
  <c r="DR229" i="7" s="1"/>
  <c r="I226" i="7"/>
  <c r="P226" i="7" s="1"/>
  <c r="J222" i="7"/>
  <c r="Q222" i="7" s="1"/>
  <c r="X222" i="7" s="1"/>
  <c r="AE222" i="7" s="1"/>
  <c r="AL222" i="7" s="1"/>
  <c r="AS222" i="7" s="1"/>
  <c r="AZ222" i="7" s="1"/>
  <c r="BG222" i="7" s="1"/>
  <c r="BN222" i="7" s="1"/>
  <c r="BU222" i="7" s="1"/>
  <c r="CB222" i="7" s="1"/>
  <c r="CI222" i="7" s="1"/>
  <c r="CP222" i="7" s="1"/>
  <c r="CW222" i="7" s="1"/>
  <c r="DD222" i="7" s="1"/>
  <c r="DK222" i="7" s="1"/>
  <c r="DR222" i="7" s="1"/>
  <c r="I216" i="7"/>
  <c r="P216" i="7" s="1"/>
  <c r="I211" i="7"/>
  <c r="P211" i="7" s="1"/>
  <c r="I209" i="7"/>
  <c r="P209" i="7" s="1"/>
  <c r="I207" i="7"/>
  <c r="J205" i="7"/>
  <c r="Q205" i="7" s="1"/>
  <c r="X205" i="7" s="1"/>
  <c r="AE205" i="7" s="1"/>
  <c r="AL205" i="7" s="1"/>
  <c r="AS205" i="7" s="1"/>
  <c r="AZ205" i="7" s="1"/>
  <c r="BG205" i="7" s="1"/>
  <c r="BN205" i="7" s="1"/>
  <c r="BU205" i="7" s="1"/>
  <c r="CB205" i="7" s="1"/>
  <c r="CI205" i="7" s="1"/>
  <c r="CP205" i="7" s="1"/>
  <c r="CW205" i="7" s="1"/>
  <c r="DD205" i="7" s="1"/>
  <c r="DK205" i="7" s="1"/>
  <c r="DR205" i="7" s="1"/>
  <c r="J203" i="7"/>
  <c r="Q203" i="7" s="1"/>
  <c r="X203" i="7" s="1"/>
  <c r="AE203" i="7" s="1"/>
  <c r="AL203" i="7" s="1"/>
  <c r="AS203" i="7" s="1"/>
  <c r="AZ203" i="7" s="1"/>
  <c r="BG203" i="7" s="1"/>
  <c r="BN203" i="7" s="1"/>
  <c r="BU203" i="7" s="1"/>
  <c r="CB203" i="7" s="1"/>
  <c r="CI203" i="7" s="1"/>
  <c r="CP203" i="7" s="1"/>
  <c r="CW203" i="7" s="1"/>
  <c r="DD203" i="7" s="1"/>
  <c r="DK203" i="7" s="1"/>
  <c r="DR203" i="7" s="1"/>
  <c r="J201" i="7"/>
  <c r="Q201" i="7" s="1"/>
  <c r="X201" i="7" s="1"/>
  <c r="AE201" i="7" s="1"/>
  <c r="AL201" i="7" s="1"/>
  <c r="AS201" i="7" s="1"/>
  <c r="AZ201" i="7" s="1"/>
  <c r="BG201" i="7" s="1"/>
  <c r="BN201" i="7" s="1"/>
  <c r="BU201" i="7" s="1"/>
  <c r="CB201" i="7" s="1"/>
  <c r="CI201" i="7" s="1"/>
  <c r="CP201" i="7" s="1"/>
  <c r="CW201" i="7" s="1"/>
  <c r="DD201" i="7" s="1"/>
  <c r="DK201" i="7" s="1"/>
  <c r="DR201" i="7" s="1"/>
  <c r="J194" i="7"/>
  <c r="Q194" i="7" s="1"/>
  <c r="X194" i="7" s="1"/>
  <c r="I190" i="7"/>
  <c r="P190" i="7" s="1"/>
  <c r="J188" i="7"/>
  <c r="Q188" i="7" s="1"/>
  <c r="X188" i="7" s="1"/>
  <c r="AE188" i="7" s="1"/>
  <c r="AL188" i="7" s="1"/>
  <c r="AS188" i="7" s="1"/>
  <c r="AZ188" i="7" s="1"/>
  <c r="BG188" i="7" s="1"/>
  <c r="BN188" i="7" s="1"/>
  <c r="BU188" i="7" s="1"/>
  <c r="CB188" i="7" s="1"/>
  <c r="CI188" i="7" s="1"/>
  <c r="CP188" i="7" s="1"/>
  <c r="CW188" i="7" s="1"/>
  <c r="DD188" i="7" s="1"/>
  <c r="DK188" i="7" s="1"/>
  <c r="DR188" i="7" s="1"/>
  <c r="J186" i="7"/>
  <c r="Q186" i="7" s="1"/>
  <c r="X186" i="7" s="1"/>
  <c r="AE186" i="7" s="1"/>
  <c r="AL186" i="7" s="1"/>
  <c r="AS186" i="7" s="1"/>
  <c r="AZ186" i="7" s="1"/>
  <c r="BG186" i="7" s="1"/>
  <c r="BN186" i="7" s="1"/>
  <c r="BU186" i="7" s="1"/>
  <c r="CB186" i="7" s="1"/>
  <c r="CI186" i="7" s="1"/>
  <c r="CP186" i="7" s="1"/>
  <c r="CW186" i="7" s="1"/>
  <c r="DD186" i="7" s="1"/>
  <c r="DK186" i="7" s="1"/>
  <c r="DR186" i="7" s="1"/>
  <c r="I184" i="7"/>
  <c r="P184" i="7" s="1"/>
  <c r="I182" i="7"/>
  <c r="I180" i="7"/>
  <c r="P180" i="7" s="1"/>
  <c r="I178" i="7"/>
  <c r="P178" i="7" s="1"/>
  <c r="I176" i="7"/>
  <c r="P176" i="7" s="1"/>
  <c r="I174" i="7"/>
  <c r="I172" i="7"/>
  <c r="P172" i="7" s="1"/>
  <c r="J168" i="7"/>
  <c r="Q168" i="7" s="1"/>
  <c r="X168" i="7" s="1"/>
  <c r="AE168" i="7" s="1"/>
  <c r="AL168" i="7" s="1"/>
  <c r="AS168" i="7" s="1"/>
  <c r="AZ168" i="7" s="1"/>
  <c r="BG168" i="7" s="1"/>
  <c r="BN168" i="7" s="1"/>
  <c r="BU168" i="7" s="1"/>
  <c r="CB168" i="7" s="1"/>
  <c r="CI168" i="7" s="1"/>
  <c r="CP168" i="7" s="1"/>
  <c r="CW168" i="7" s="1"/>
  <c r="DD168" i="7" s="1"/>
  <c r="DK168" i="7" s="1"/>
  <c r="DR168" i="7" s="1"/>
  <c r="J166" i="7"/>
  <c r="Q166" i="7" s="1"/>
  <c r="X166" i="7" s="1"/>
  <c r="AE166" i="7" s="1"/>
  <c r="AL166" i="7" s="1"/>
  <c r="AS166" i="7" s="1"/>
  <c r="AZ166" i="7" s="1"/>
  <c r="BG166" i="7" s="1"/>
  <c r="BN166" i="7" s="1"/>
  <c r="BU166" i="7" s="1"/>
  <c r="CB166" i="7" s="1"/>
  <c r="CI166" i="7" s="1"/>
  <c r="CP166" i="7" s="1"/>
  <c r="CW166" i="7" s="1"/>
  <c r="DD166" i="7" s="1"/>
  <c r="DK166" i="7" s="1"/>
  <c r="DR166" i="7" s="1"/>
  <c r="J164" i="7"/>
  <c r="Q164" i="7" s="1"/>
  <c r="X164" i="7" s="1"/>
  <c r="AE164" i="7" s="1"/>
  <c r="AL164" i="7" s="1"/>
  <c r="AS164" i="7" s="1"/>
  <c r="AZ164" i="7" s="1"/>
  <c r="BG164" i="7" s="1"/>
  <c r="BN164" i="7" s="1"/>
  <c r="BU164" i="7" s="1"/>
  <c r="CB164" i="7" s="1"/>
  <c r="CI164" i="7" s="1"/>
  <c r="CP164" i="7" s="1"/>
  <c r="CW164" i="7" s="1"/>
  <c r="DD164" i="7" s="1"/>
  <c r="DK164" i="7" s="1"/>
  <c r="DR164" i="7" s="1"/>
  <c r="I161" i="7"/>
  <c r="P161" i="7" s="1"/>
  <c r="J157" i="7"/>
  <c r="Q157" i="7" s="1"/>
  <c r="X157" i="7" s="1"/>
  <c r="AE157" i="7" s="1"/>
  <c r="AL157" i="7" s="1"/>
  <c r="AS157" i="7" s="1"/>
  <c r="AZ157" i="7" s="1"/>
  <c r="BG157" i="7" s="1"/>
  <c r="BN157" i="7" s="1"/>
  <c r="BU157" i="7" s="1"/>
  <c r="CB157" i="7" s="1"/>
  <c r="CI157" i="7" s="1"/>
  <c r="CP157" i="7" s="1"/>
  <c r="CW157" i="7" s="1"/>
  <c r="DD157" i="7" s="1"/>
  <c r="DK157" i="7" s="1"/>
  <c r="DR157" i="7" s="1"/>
  <c r="J373" i="7"/>
  <c r="Q373" i="7" s="1"/>
  <c r="X373" i="7" s="1"/>
  <c r="AE373" i="7" s="1"/>
  <c r="AL373" i="7" s="1"/>
  <c r="AS373" i="7" s="1"/>
  <c r="AZ373" i="7" s="1"/>
  <c r="BG373" i="7" s="1"/>
  <c r="BN373" i="7" s="1"/>
  <c r="BU373" i="7" s="1"/>
  <c r="CB373" i="7" s="1"/>
  <c r="CI373" i="7" s="1"/>
  <c r="CP373" i="7" s="1"/>
  <c r="CW373" i="7" s="1"/>
  <c r="DD373" i="7" s="1"/>
  <c r="DK373" i="7" s="1"/>
  <c r="DR373" i="7" s="1"/>
  <c r="J371" i="7"/>
  <c r="Q371" i="7" s="1"/>
  <c r="X371" i="7" s="1"/>
  <c r="AE371" i="7" s="1"/>
  <c r="AL371" i="7" s="1"/>
  <c r="AS371" i="7" s="1"/>
  <c r="AZ371" i="7" s="1"/>
  <c r="BG371" i="7" s="1"/>
  <c r="BN371" i="7" s="1"/>
  <c r="BU371" i="7" s="1"/>
  <c r="CB371" i="7" s="1"/>
  <c r="CI371" i="7" s="1"/>
  <c r="CP371" i="7" s="1"/>
  <c r="CW371" i="7" s="1"/>
  <c r="DD371" i="7" s="1"/>
  <c r="DK371" i="7" s="1"/>
  <c r="DR371" i="7" s="1"/>
  <c r="J369" i="7"/>
  <c r="Q369" i="7" s="1"/>
  <c r="X369" i="7" s="1"/>
  <c r="AE369" i="7" s="1"/>
  <c r="AL369" i="7" s="1"/>
  <c r="AS369" i="7" s="1"/>
  <c r="AZ369" i="7" s="1"/>
  <c r="BG369" i="7" s="1"/>
  <c r="BN369" i="7" s="1"/>
  <c r="BU369" i="7" s="1"/>
  <c r="CB369" i="7" s="1"/>
  <c r="CI369" i="7" s="1"/>
  <c r="CP369" i="7" s="1"/>
  <c r="CW369" i="7" s="1"/>
  <c r="DD369" i="7" s="1"/>
  <c r="DK369" i="7" s="1"/>
  <c r="DR369" i="7" s="1"/>
  <c r="J367" i="7"/>
  <c r="Q367" i="7" s="1"/>
  <c r="X367" i="7" s="1"/>
  <c r="AE367" i="7" s="1"/>
  <c r="AL367" i="7" s="1"/>
  <c r="AS367" i="7" s="1"/>
  <c r="AZ367" i="7" s="1"/>
  <c r="BG367" i="7" s="1"/>
  <c r="BN367" i="7" s="1"/>
  <c r="BU367" i="7" s="1"/>
  <c r="CB367" i="7" s="1"/>
  <c r="CI367" i="7" s="1"/>
  <c r="CP367" i="7" s="1"/>
  <c r="CW367" i="7" s="1"/>
  <c r="DD367" i="7" s="1"/>
  <c r="DK367" i="7" s="1"/>
  <c r="DR367" i="7" s="1"/>
  <c r="I364" i="7"/>
  <c r="P364" i="7" s="1"/>
  <c r="I362" i="7"/>
  <c r="I360" i="7"/>
  <c r="P360" i="7" s="1"/>
  <c r="I358" i="7"/>
  <c r="J356" i="7"/>
  <c r="Q356" i="7" s="1"/>
  <c r="X356" i="7" s="1"/>
  <c r="AE356" i="7" s="1"/>
  <c r="AL356" i="7" s="1"/>
  <c r="AS356" i="7" s="1"/>
  <c r="AZ356" i="7" s="1"/>
  <c r="BG356" i="7" s="1"/>
  <c r="BN356" i="7" s="1"/>
  <c r="BU356" i="7" s="1"/>
  <c r="CB356" i="7" s="1"/>
  <c r="CI356" i="7" s="1"/>
  <c r="CP356" i="7" s="1"/>
  <c r="CW356" i="7" s="1"/>
  <c r="DD356" i="7" s="1"/>
  <c r="DK356" i="7" s="1"/>
  <c r="DR356" i="7" s="1"/>
  <c r="J352" i="7"/>
  <c r="Q352" i="7" s="1"/>
  <c r="X352" i="7" s="1"/>
  <c r="AE352" i="7" s="1"/>
  <c r="AL352" i="7" s="1"/>
  <c r="AS352" i="7" s="1"/>
  <c r="AZ352" i="7" s="1"/>
  <c r="BG352" i="7" s="1"/>
  <c r="BN352" i="7" s="1"/>
  <c r="BU352" i="7" s="1"/>
  <c r="CB352" i="7" s="1"/>
  <c r="CI352" i="7" s="1"/>
  <c r="CP352" i="7" s="1"/>
  <c r="CW352" i="7" s="1"/>
  <c r="DD352" i="7" s="1"/>
  <c r="DK352" i="7" s="1"/>
  <c r="DR352" i="7" s="1"/>
  <c r="J347" i="7"/>
  <c r="Q347" i="7" s="1"/>
  <c r="X347" i="7" s="1"/>
  <c r="AE347" i="7" s="1"/>
  <c r="AL347" i="7" s="1"/>
  <c r="AS347" i="7" s="1"/>
  <c r="AZ347" i="7" s="1"/>
  <c r="BG347" i="7" s="1"/>
  <c r="BN347" i="7" s="1"/>
  <c r="BU347" i="7" s="1"/>
  <c r="CB347" i="7" s="1"/>
  <c r="CI347" i="7" s="1"/>
  <c r="CP347" i="7" s="1"/>
  <c r="CW347" i="7" s="1"/>
  <c r="DD347" i="7" s="1"/>
  <c r="DK347" i="7" s="1"/>
  <c r="DR347" i="7" s="1"/>
  <c r="J345" i="7"/>
  <c r="Q345" i="7" s="1"/>
  <c r="X345" i="7" s="1"/>
  <c r="AE345" i="7" s="1"/>
  <c r="AL345" i="7" s="1"/>
  <c r="AS345" i="7" s="1"/>
  <c r="AZ345" i="7" s="1"/>
  <c r="BG345" i="7" s="1"/>
  <c r="BN345" i="7" s="1"/>
  <c r="BU345" i="7" s="1"/>
  <c r="CB345" i="7" s="1"/>
  <c r="CI345" i="7" s="1"/>
  <c r="CP345" i="7" s="1"/>
  <c r="CW345" i="7" s="1"/>
  <c r="DD345" i="7" s="1"/>
  <c r="DK345" i="7" s="1"/>
  <c r="DR345" i="7" s="1"/>
  <c r="J340" i="7"/>
  <c r="Q340" i="7" s="1"/>
  <c r="X340" i="7" s="1"/>
  <c r="AE340" i="7" s="1"/>
  <c r="AL340" i="7" s="1"/>
  <c r="AS340" i="7" s="1"/>
  <c r="AZ340" i="7" s="1"/>
  <c r="BG340" i="7" s="1"/>
  <c r="BN340" i="7" s="1"/>
  <c r="BU340" i="7" s="1"/>
  <c r="CB340" i="7" s="1"/>
  <c r="CI340" i="7" s="1"/>
  <c r="CP340" i="7" s="1"/>
  <c r="CW340" i="7" s="1"/>
  <c r="DD340" i="7" s="1"/>
  <c r="DK340" i="7" s="1"/>
  <c r="DR340" i="7" s="1"/>
  <c r="J338" i="7"/>
  <c r="Q338" i="7" s="1"/>
  <c r="X338" i="7" s="1"/>
  <c r="AE338" i="7" s="1"/>
  <c r="AL338" i="7" s="1"/>
  <c r="AS338" i="7" s="1"/>
  <c r="AZ338" i="7" s="1"/>
  <c r="BG338" i="7" s="1"/>
  <c r="BN338" i="7" s="1"/>
  <c r="BU338" i="7" s="1"/>
  <c r="CB338" i="7" s="1"/>
  <c r="CI338" i="7" s="1"/>
  <c r="CP338" i="7" s="1"/>
  <c r="CW338" i="7" s="1"/>
  <c r="DD338" i="7" s="1"/>
  <c r="DK338" i="7" s="1"/>
  <c r="DR338" i="7" s="1"/>
  <c r="I335" i="7"/>
  <c r="I333" i="7"/>
  <c r="P333" i="7" s="1"/>
  <c r="I331" i="7"/>
  <c r="I324" i="7"/>
  <c r="I318" i="7"/>
  <c r="P318" i="7" s="1"/>
  <c r="I316" i="7"/>
  <c r="J313" i="7"/>
  <c r="Q313" i="7" s="1"/>
  <c r="X313" i="7" s="1"/>
  <c r="AE313" i="7" s="1"/>
  <c r="AL313" i="7" s="1"/>
  <c r="AS313" i="7" s="1"/>
  <c r="AZ313" i="7" s="1"/>
  <c r="BG313" i="7" s="1"/>
  <c r="BN313" i="7" s="1"/>
  <c r="BU313" i="7" s="1"/>
  <c r="CB313" i="7" s="1"/>
  <c r="CI313" i="7" s="1"/>
  <c r="CP313" i="7" s="1"/>
  <c r="CW313" i="7" s="1"/>
  <c r="DD313" i="7" s="1"/>
  <c r="DK313" i="7" s="1"/>
  <c r="DR313" i="7" s="1"/>
  <c r="J311" i="7"/>
  <c r="Q311" i="7" s="1"/>
  <c r="X311" i="7" s="1"/>
  <c r="AE311" i="7" s="1"/>
  <c r="AL311" i="7" s="1"/>
  <c r="AS311" i="7" s="1"/>
  <c r="AZ311" i="7" s="1"/>
  <c r="BG311" i="7" s="1"/>
  <c r="BN311" i="7" s="1"/>
  <c r="BU311" i="7" s="1"/>
  <c r="CB311" i="7" s="1"/>
  <c r="CI311" i="7" s="1"/>
  <c r="CP311" i="7" s="1"/>
  <c r="CW311" i="7" s="1"/>
  <c r="DD311" i="7" s="1"/>
  <c r="DK311" i="7" s="1"/>
  <c r="DR311" i="7" s="1"/>
  <c r="J309" i="7"/>
  <c r="Q309" i="7" s="1"/>
  <c r="X309" i="7" s="1"/>
  <c r="AE309" i="7" s="1"/>
  <c r="AL309" i="7" s="1"/>
  <c r="AS309" i="7" s="1"/>
  <c r="AZ309" i="7" s="1"/>
  <c r="BG309" i="7" s="1"/>
  <c r="BN309" i="7" s="1"/>
  <c r="BU309" i="7" s="1"/>
  <c r="CB309" i="7" s="1"/>
  <c r="CI309" i="7" s="1"/>
  <c r="CP309" i="7" s="1"/>
  <c r="CW309" i="7" s="1"/>
  <c r="DD309" i="7" s="1"/>
  <c r="DK309" i="7" s="1"/>
  <c r="DR309" i="7" s="1"/>
  <c r="J307" i="7"/>
  <c r="Q307" i="7" s="1"/>
  <c r="X307" i="7" s="1"/>
  <c r="AE307" i="7" s="1"/>
  <c r="AL307" i="7" s="1"/>
  <c r="AS307" i="7" s="1"/>
  <c r="AZ307" i="7" s="1"/>
  <c r="BG307" i="7" s="1"/>
  <c r="BN307" i="7" s="1"/>
  <c r="BU307" i="7" s="1"/>
  <c r="CB307" i="7" s="1"/>
  <c r="CI307" i="7" s="1"/>
  <c r="CP307" i="7" s="1"/>
  <c r="CW307" i="7" s="1"/>
  <c r="DD307" i="7" s="1"/>
  <c r="DK307" i="7" s="1"/>
  <c r="DR307" i="7" s="1"/>
  <c r="J305" i="7"/>
  <c r="Q305" i="7" s="1"/>
  <c r="X305" i="7" s="1"/>
  <c r="AE305" i="7" s="1"/>
  <c r="AL305" i="7" s="1"/>
  <c r="AS305" i="7" s="1"/>
  <c r="AZ305" i="7" s="1"/>
  <c r="BG305" i="7" s="1"/>
  <c r="BN305" i="7" s="1"/>
  <c r="BU305" i="7" s="1"/>
  <c r="CB305" i="7" s="1"/>
  <c r="CI305" i="7" s="1"/>
  <c r="CP305" i="7" s="1"/>
  <c r="CW305" i="7" s="1"/>
  <c r="DD305" i="7" s="1"/>
  <c r="DK305" i="7" s="1"/>
  <c r="DR305" i="7" s="1"/>
  <c r="J303" i="7"/>
  <c r="Q303" i="7" s="1"/>
  <c r="X303" i="7" s="1"/>
  <c r="AE303" i="7" s="1"/>
  <c r="AL303" i="7" s="1"/>
  <c r="AS303" i="7" s="1"/>
  <c r="AZ303" i="7" s="1"/>
  <c r="BG303" i="7" s="1"/>
  <c r="BN303" i="7" s="1"/>
  <c r="BU303" i="7" s="1"/>
  <c r="CB303" i="7" s="1"/>
  <c r="CI303" i="7" s="1"/>
  <c r="CP303" i="7" s="1"/>
  <c r="CW303" i="7" s="1"/>
  <c r="DD303" i="7" s="1"/>
  <c r="DK303" i="7" s="1"/>
  <c r="DR303" i="7" s="1"/>
  <c r="J301" i="7"/>
  <c r="Q301" i="7" s="1"/>
  <c r="X301" i="7" s="1"/>
  <c r="AE301" i="7" s="1"/>
  <c r="AL301" i="7" s="1"/>
  <c r="AS301" i="7" s="1"/>
  <c r="AZ301" i="7" s="1"/>
  <c r="BG301" i="7" s="1"/>
  <c r="BN301" i="7" s="1"/>
  <c r="BU301" i="7" s="1"/>
  <c r="CB301" i="7" s="1"/>
  <c r="CI301" i="7" s="1"/>
  <c r="CP301" i="7" s="1"/>
  <c r="CW301" i="7" s="1"/>
  <c r="DD301" i="7" s="1"/>
  <c r="DK301" i="7" s="1"/>
  <c r="DR301" i="7" s="1"/>
  <c r="I298" i="7"/>
  <c r="P298" i="7" s="1"/>
  <c r="I296" i="7"/>
  <c r="I294" i="7"/>
  <c r="P294" i="7" s="1"/>
  <c r="J290" i="7"/>
  <c r="Q290" i="7" s="1"/>
  <c r="X290" i="7" s="1"/>
  <c r="AE290" i="7" s="1"/>
  <c r="AL290" i="7" s="1"/>
  <c r="AS290" i="7" s="1"/>
  <c r="AZ290" i="7" s="1"/>
  <c r="BG290" i="7" s="1"/>
  <c r="BN290" i="7" s="1"/>
  <c r="BU290" i="7" s="1"/>
  <c r="CB290" i="7" s="1"/>
  <c r="CI290" i="7" s="1"/>
  <c r="CP290" i="7" s="1"/>
  <c r="CW290" i="7" s="1"/>
  <c r="DD290" i="7" s="1"/>
  <c r="DK290" i="7" s="1"/>
  <c r="DR290" i="7" s="1"/>
  <c r="I287" i="7"/>
  <c r="J286" i="7"/>
  <c r="Q286" i="7" s="1"/>
  <c r="X286" i="7" s="1"/>
  <c r="AE286" i="7" s="1"/>
  <c r="AL286" i="7" s="1"/>
  <c r="AS286" i="7" s="1"/>
  <c r="AZ286" i="7" s="1"/>
  <c r="BG286" i="7" s="1"/>
  <c r="BN286" i="7" s="1"/>
  <c r="BU286" i="7" s="1"/>
  <c r="CB286" i="7" s="1"/>
  <c r="CI286" i="7" s="1"/>
  <c r="CP286" i="7" s="1"/>
  <c r="CW286" i="7" s="1"/>
  <c r="DD286" i="7" s="1"/>
  <c r="DK286" i="7" s="1"/>
  <c r="DR286" i="7" s="1"/>
  <c r="J282" i="7"/>
  <c r="Q282" i="7" s="1"/>
  <c r="X282" i="7" s="1"/>
  <c r="AE282" i="7" s="1"/>
  <c r="AL282" i="7" s="1"/>
  <c r="AS282" i="7" s="1"/>
  <c r="AZ282" i="7" s="1"/>
  <c r="BG282" i="7" s="1"/>
  <c r="BN282" i="7" s="1"/>
  <c r="BU282" i="7" s="1"/>
  <c r="CB282" i="7" s="1"/>
  <c r="CI282" i="7" s="1"/>
  <c r="CP282" i="7" s="1"/>
  <c r="CW282" i="7" s="1"/>
  <c r="DD282" i="7" s="1"/>
  <c r="DK282" i="7" s="1"/>
  <c r="DR282" i="7" s="1"/>
  <c r="J280" i="7"/>
  <c r="Q280" i="7" s="1"/>
  <c r="X280" i="7" s="1"/>
  <c r="AE280" i="7" s="1"/>
  <c r="AL280" i="7" s="1"/>
  <c r="AS280" i="7" s="1"/>
  <c r="AZ280" i="7" s="1"/>
  <c r="BG280" i="7" s="1"/>
  <c r="BN280" i="7" s="1"/>
  <c r="BU280" i="7" s="1"/>
  <c r="CB280" i="7" s="1"/>
  <c r="CI280" i="7" s="1"/>
  <c r="CP280" i="7" s="1"/>
  <c r="CW280" i="7" s="1"/>
  <c r="DD280" i="7" s="1"/>
  <c r="DK280" i="7" s="1"/>
  <c r="DR280" i="7" s="1"/>
  <c r="J275" i="7"/>
  <c r="Q275" i="7" s="1"/>
  <c r="X275" i="7" s="1"/>
  <c r="AE275" i="7" s="1"/>
  <c r="AL275" i="7" s="1"/>
  <c r="AS275" i="7" s="1"/>
  <c r="AZ275" i="7" s="1"/>
  <c r="BG275" i="7" s="1"/>
  <c r="BN275" i="7" s="1"/>
  <c r="BU275" i="7" s="1"/>
  <c r="CB275" i="7" s="1"/>
  <c r="CI275" i="7" s="1"/>
  <c r="CP275" i="7" s="1"/>
  <c r="CW275" i="7" s="1"/>
  <c r="DD275" i="7" s="1"/>
  <c r="DK275" i="7" s="1"/>
  <c r="DR275" i="7" s="1"/>
  <c r="J273" i="7"/>
  <c r="Q273" i="7" s="1"/>
  <c r="X273" i="7" s="1"/>
  <c r="AE273" i="7" s="1"/>
  <c r="AL273" i="7" s="1"/>
  <c r="AS273" i="7" s="1"/>
  <c r="AZ273" i="7" s="1"/>
  <c r="BG273" i="7" s="1"/>
  <c r="BN273" i="7" s="1"/>
  <c r="BU273" i="7" s="1"/>
  <c r="CB273" i="7" s="1"/>
  <c r="CI273" i="7" s="1"/>
  <c r="CP273" i="7" s="1"/>
  <c r="CW273" i="7" s="1"/>
  <c r="DD273" i="7" s="1"/>
  <c r="DK273" i="7" s="1"/>
  <c r="DR273" i="7" s="1"/>
  <c r="I270" i="7"/>
  <c r="I268" i="7"/>
  <c r="P268" i="7" s="1"/>
  <c r="I266" i="7"/>
  <c r="P266" i="7" s="1"/>
  <c r="I259" i="7"/>
  <c r="I253" i="7"/>
  <c r="P253" i="7" s="1"/>
  <c r="I251" i="7"/>
  <c r="J248" i="7"/>
  <c r="Q248" i="7" s="1"/>
  <c r="X248" i="7" s="1"/>
  <c r="AE248" i="7" s="1"/>
  <c r="AL248" i="7" s="1"/>
  <c r="AS248" i="7" s="1"/>
  <c r="AZ248" i="7" s="1"/>
  <c r="BG248" i="7" s="1"/>
  <c r="BN248" i="7" s="1"/>
  <c r="BU248" i="7" s="1"/>
  <c r="CB248" i="7" s="1"/>
  <c r="CI248" i="7" s="1"/>
  <c r="CP248" i="7" s="1"/>
  <c r="CW248" i="7" s="1"/>
  <c r="DD248" i="7" s="1"/>
  <c r="DK248" i="7" s="1"/>
  <c r="DR248" i="7" s="1"/>
  <c r="J246" i="7"/>
  <c r="Q246" i="7" s="1"/>
  <c r="X246" i="7" s="1"/>
  <c r="AE246" i="7" s="1"/>
  <c r="AL246" i="7" s="1"/>
  <c r="AS246" i="7" s="1"/>
  <c r="AZ246" i="7" s="1"/>
  <c r="BG246" i="7" s="1"/>
  <c r="BN246" i="7" s="1"/>
  <c r="BU246" i="7" s="1"/>
  <c r="CB246" i="7" s="1"/>
  <c r="CI246" i="7" s="1"/>
  <c r="CP246" i="7" s="1"/>
  <c r="CW246" i="7" s="1"/>
  <c r="DD246" i="7" s="1"/>
  <c r="DK246" i="7" s="1"/>
  <c r="DR246" i="7" s="1"/>
  <c r="J244" i="7"/>
  <c r="Q244" i="7" s="1"/>
  <c r="X244" i="7" s="1"/>
  <c r="AE244" i="7" s="1"/>
  <c r="AL244" i="7" s="1"/>
  <c r="AS244" i="7" s="1"/>
  <c r="AZ244" i="7" s="1"/>
  <c r="BG244" i="7" s="1"/>
  <c r="BN244" i="7" s="1"/>
  <c r="BU244" i="7" s="1"/>
  <c r="CB244" i="7" s="1"/>
  <c r="CI244" i="7" s="1"/>
  <c r="CP244" i="7" s="1"/>
  <c r="CW244" i="7" s="1"/>
  <c r="DD244" i="7" s="1"/>
  <c r="DK244" i="7" s="1"/>
  <c r="DR244" i="7" s="1"/>
  <c r="J242" i="7"/>
  <c r="Q242" i="7" s="1"/>
  <c r="X242" i="7" s="1"/>
  <c r="AE242" i="7" s="1"/>
  <c r="AL242" i="7" s="1"/>
  <c r="AS242" i="7" s="1"/>
  <c r="AZ242" i="7" s="1"/>
  <c r="BG242" i="7" s="1"/>
  <c r="BN242" i="7" s="1"/>
  <c r="BU242" i="7" s="1"/>
  <c r="CB242" i="7" s="1"/>
  <c r="CI242" i="7" s="1"/>
  <c r="CP242" i="7" s="1"/>
  <c r="CW242" i="7" s="1"/>
  <c r="DD242" i="7" s="1"/>
  <c r="DK242" i="7" s="1"/>
  <c r="DR242" i="7" s="1"/>
  <c r="J240" i="7"/>
  <c r="Q240" i="7" s="1"/>
  <c r="X240" i="7" s="1"/>
  <c r="AE240" i="7" s="1"/>
  <c r="AL240" i="7" s="1"/>
  <c r="AS240" i="7" s="1"/>
  <c r="AZ240" i="7" s="1"/>
  <c r="BG240" i="7" s="1"/>
  <c r="BN240" i="7" s="1"/>
  <c r="BU240" i="7" s="1"/>
  <c r="CB240" i="7" s="1"/>
  <c r="CI240" i="7" s="1"/>
  <c r="CP240" i="7" s="1"/>
  <c r="CW240" i="7" s="1"/>
  <c r="DD240" i="7" s="1"/>
  <c r="DK240" i="7" s="1"/>
  <c r="DR240" i="7" s="1"/>
  <c r="J238" i="7"/>
  <c r="Q238" i="7" s="1"/>
  <c r="X238" i="7" s="1"/>
  <c r="AE238" i="7" s="1"/>
  <c r="AL238" i="7" s="1"/>
  <c r="AS238" i="7" s="1"/>
  <c r="AZ238" i="7" s="1"/>
  <c r="BG238" i="7" s="1"/>
  <c r="BN238" i="7" s="1"/>
  <c r="BU238" i="7" s="1"/>
  <c r="CB238" i="7" s="1"/>
  <c r="CI238" i="7" s="1"/>
  <c r="CP238" i="7" s="1"/>
  <c r="CW238" i="7" s="1"/>
  <c r="DD238" i="7" s="1"/>
  <c r="DK238" i="7" s="1"/>
  <c r="DR238" i="7" s="1"/>
  <c r="J236" i="7"/>
  <c r="Q236" i="7" s="1"/>
  <c r="X236" i="7" s="1"/>
  <c r="AE236" i="7" s="1"/>
  <c r="AL236" i="7" s="1"/>
  <c r="AS236" i="7" s="1"/>
  <c r="AZ236" i="7" s="1"/>
  <c r="BG236" i="7" s="1"/>
  <c r="BN236" i="7" s="1"/>
  <c r="BU236" i="7" s="1"/>
  <c r="CB236" i="7" s="1"/>
  <c r="CI236" i="7" s="1"/>
  <c r="CP236" i="7" s="1"/>
  <c r="CW236" i="7" s="1"/>
  <c r="DD236" i="7" s="1"/>
  <c r="DK236" i="7" s="1"/>
  <c r="DR236" i="7" s="1"/>
  <c r="I233" i="7"/>
  <c r="P233" i="7" s="1"/>
  <c r="I231" i="7"/>
  <c r="P231" i="7" s="1"/>
  <c r="I229" i="7"/>
  <c r="P229" i="7" s="1"/>
  <c r="J225" i="7"/>
  <c r="Q225" i="7" s="1"/>
  <c r="X225" i="7" s="1"/>
  <c r="AE225" i="7" s="1"/>
  <c r="AL225" i="7" s="1"/>
  <c r="AS225" i="7" s="1"/>
  <c r="AZ225" i="7" s="1"/>
  <c r="BG225" i="7" s="1"/>
  <c r="BN225" i="7" s="1"/>
  <c r="BU225" i="7" s="1"/>
  <c r="CB225" i="7" s="1"/>
  <c r="CI225" i="7" s="1"/>
  <c r="CP225" i="7" s="1"/>
  <c r="CW225" i="7" s="1"/>
  <c r="DD225" i="7" s="1"/>
  <c r="DK225" i="7" s="1"/>
  <c r="DR225" i="7" s="1"/>
  <c r="I222" i="7"/>
  <c r="J221" i="7"/>
  <c r="Q221" i="7" s="1"/>
  <c r="X221" i="7" s="1"/>
  <c r="AE221" i="7" s="1"/>
  <c r="AL221" i="7" s="1"/>
  <c r="AS221" i="7" s="1"/>
  <c r="AZ221" i="7" s="1"/>
  <c r="BG221" i="7" s="1"/>
  <c r="BN221" i="7" s="1"/>
  <c r="BU221" i="7" s="1"/>
  <c r="CB221" i="7" s="1"/>
  <c r="CI221" i="7" s="1"/>
  <c r="CP221" i="7" s="1"/>
  <c r="CW221" i="7" s="1"/>
  <c r="DD221" i="7" s="1"/>
  <c r="DK221" i="7" s="1"/>
  <c r="DR221" i="7" s="1"/>
  <c r="J217" i="7"/>
  <c r="Q217" i="7" s="1"/>
  <c r="X217" i="7" s="1"/>
  <c r="AE217" i="7" s="1"/>
  <c r="AL217" i="7" s="1"/>
  <c r="AS217" i="7" s="1"/>
  <c r="AZ217" i="7" s="1"/>
  <c r="BG217" i="7" s="1"/>
  <c r="BN217" i="7" s="1"/>
  <c r="BU217" i="7" s="1"/>
  <c r="CB217" i="7" s="1"/>
  <c r="CI217" i="7" s="1"/>
  <c r="CP217" i="7" s="1"/>
  <c r="CW217" i="7" s="1"/>
  <c r="DD217" i="7" s="1"/>
  <c r="DK217" i="7" s="1"/>
  <c r="DR217" i="7" s="1"/>
  <c r="J215" i="7"/>
  <c r="Q215" i="7" s="1"/>
  <c r="X215" i="7" s="1"/>
  <c r="AE215" i="7" s="1"/>
  <c r="AL215" i="7" s="1"/>
  <c r="AS215" i="7" s="1"/>
  <c r="AZ215" i="7" s="1"/>
  <c r="BG215" i="7" s="1"/>
  <c r="BN215" i="7" s="1"/>
  <c r="BU215" i="7" s="1"/>
  <c r="CB215" i="7" s="1"/>
  <c r="CI215" i="7" s="1"/>
  <c r="CP215" i="7" s="1"/>
  <c r="CW215" i="7" s="1"/>
  <c r="DD215" i="7" s="1"/>
  <c r="DK215" i="7" s="1"/>
  <c r="DR215" i="7" s="1"/>
  <c r="J210" i="7"/>
  <c r="Q210" i="7" s="1"/>
  <c r="X210" i="7" s="1"/>
  <c r="AE210" i="7" s="1"/>
  <c r="AL210" i="7" s="1"/>
  <c r="AS210" i="7" s="1"/>
  <c r="AZ210" i="7" s="1"/>
  <c r="BG210" i="7" s="1"/>
  <c r="BN210" i="7" s="1"/>
  <c r="BU210" i="7" s="1"/>
  <c r="CB210" i="7" s="1"/>
  <c r="CI210" i="7" s="1"/>
  <c r="CP210" i="7" s="1"/>
  <c r="CW210" i="7" s="1"/>
  <c r="DD210" i="7" s="1"/>
  <c r="DK210" i="7" s="1"/>
  <c r="DR210" i="7" s="1"/>
  <c r="J208" i="7"/>
  <c r="Q208" i="7" s="1"/>
  <c r="X208" i="7" s="1"/>
  <c r="AE208" i="7" s="1"/>
  <c r="AL208" i="7" s="1"/>
  <c r="AS208" i="7" s="1"/>
  <c r="AZ208" i="7" s="1"/>
  <c r="BG208" i="7" s="1"/>
  <c r="BN208" i="7" s="1"/>
  <c r="BU208" i="7" s="1"/>
  <c r="CB208" i="7" s="1"/>
  <c r="CI208" i="7" s="1"/>
  <c r="CP208" i="7" s="1"/>
  <c r="CW208" i="7" s="1"/>
  <c r="DD208" i="7" s="1"/>
  <c r="DK208" i="7" s="1"/>
  <c r="DR208" i="7" s="1"/>
  <c r="I205" i="7"/>
  <c r="I203" i="7"/>
  <c r="I201" i="7"/>
  <c r="I194" i="7"/>
  <c r="I188" i="7"/>
  <c r="P188" i="7" s="1"/>
  <c r="I186" i="7"/>
  <c r="P186" i="7" s="1"/>
  <c r="J183" i="7"/>
  <c r="Q183" i="7" s="1"/>
  <c r="X183" i="7" s="1"/>
  <c r="AE183" i="7" s="1"/>
  <c r="AL183" i="7" s="1"/>
  <c r="AS183" i="7" s="1"/>
  <c r="AZ183" i="7" s="1"/>
  <c r="BG183" i="7" s="1"/>
  <c r="BN183" i="7" s="1"/>
  <c r="BU183" i="7" s="1"/>
  <c r="CB183" i="7" s="1"/>
  <c r="CI183" i="7" s="1"/>
  <c r="CP183" i="7" s="1"/>
  <c r="CW183" i="7" s="1"/>
  <c r="DD183" i="7" s="1"/>
  <c r="DK183" i="7" s="1"/>
  <c r="DR183" i="7" s="1"/>
  <c r="J181" i="7"/>
  <c r="Q181" i="7" s="1"/>
  <c r="X181" i="7" s="1"/>
  <c r="AE181" i="7" s="1"/>
  <c r="AL181" i="7" s="1"/>
  <c r="AS181" i="7" s="1"/>
  <c r="AZ181" i="7" s="1"/>
  <c r="BG181" i="7" s="1"/>
  <c r="BN181" i="7" s="1"/>
  <c r="BU181" i="7" s="1"/>
  <c r="CB181" i="7" s="1"/>
  <c r="CI181" i="7" s="1"/>
  <c r="CP181" i="7" s="1"/>
  <c r="CW181" i="7" s="1"/>
  <c r="DD181" i="7" s="1"/>
  <c r="DK181" i="7" s="1"/>
  <c r="DR181" i="7" s="1"/>
  <c r="J179" i="7"/>
  <c r="Q179" i="7" s="1"/>
  <c r="X179" i="7" s="1"/>
  <c r="AE179" i="7" s="1"/>
  <c r="AL179" i="7" s="1"/>
  <c r="AS179" i="7" s="1"/>
  <c r="AZ179" i="7" s="1"/>
  <c r="BG179" i="7" s="1"/>
  <c r="BN179" i="7" s="1"/>
  <c r="BU179" i="7" s="1"/>
  <c r="CB179" i="7" s="1"/>
  <c r="CI179" i="7" s="1"/>
  <c r="CP179" i="7" s="1"/>
  <c r="CW179" i="7" s="1"/>
  <c r="DD179" i="7" s="1"/>
  <c r="DK179" i="7" s="1"/>
  <c r="DR179" i="7" s="1"/>
  <c r="J177" i="7"/>
  <c r="Q177" i="7" s="1"/>
  <c r="X177" i="7" s="1"/>
  <c r="AE177" i="7" s="1"/>
  <c r="AL177" i="7" s="1"/>
  <c r="AS177" i="7" s="1"/>
  <c r="AZ177" i="7" s="1"/>
  <c r="BG177" i="7" s="1"/>
  <c r="BN177" i="7" s="1"/>
  <c r="BU177" i="7" s="1"/>
  <c r="CB177" i="7" s="1"/>
  <c r="CI177" i="7" s="1"/>
  <c r="CP177" i="7" s="1"/>
  <c r="CW177" i="7" s="1"/>
  <c r="DD177" i="7" s="1"/>
  <c r="DK177" i="7" s="1"/>
  <c r="DR177" i="7" s="1"/>
  <c r="J175" i="7"/>
  <c r="Q175" i="7" s="1"/>
  <c r="X175" i="7" s="1"/>
  <c r="AE175" i="7" s="1"/>
  <c r="AL175" i="7" s="1"/>
  <c r="AS175" i="7" s="1"/>
  <c r="AZ175" i="7" s="1"/>
  <c r="BG175" i="7" s="1"/>
  <c r="BN175" i="7" s="1"/>
  <c r="BU175" i="7" s="1"/>
  <c r="CB175" i="7" s="1"/>
  <c r="CI175" i="7" s="1"/>
  <c r="CP175" i="7" s="1"/>
  <c r="CW175" i="7" s="1"/>
  <c r="DD175" i="7" s="1"/>
  <c r="DK175" i="7" s="1"/>
  <c r="DR175" i="7" s="1"/>
  <c r="J173" i="7"/>
  <c r="Q173" i="7" s="1"/>
  <c r="X173" i="7" s="1"/>
  <c r="AE173" i="7" s="1"/>
  <c r="AL173" i="7" s="1"/>
  <c r="AS173" i="7" s="1"/>
  <c r="AZ173" i="7" s="1"/>
  <c r="BG173" i="7" s="1"/>
  <c r="BN173" i="7" s="1"/>
  <c r="BU173" i="7" s="1"/>
  <c r="CB173" i="7" s="1"/>
  <c r="CI173" i="7" s="1"/>
  <c r="CP173" i="7" s="1"/>
  <c r="CW173" i="7" s="1"/>
  <c r="DD173" i="7" s="1"/>
  <c r="DK173" i="7" s="1"/>
  <c r="DR173" i="7" s="1"/>
  <c r="J171" i="7"/>
  <c r="Q171" i="7" s="1"/>
  <c r="X171" i="7" s="1"/>
  <c r="AE171" i="7" s="1"/>
  <c r="AL171" i="7" s="1"/>
  <c r="AS171" i="7" s="1"/>
  <c r="AZ171" i="7" s="1"/>
  <c r="BG171" i="7" s="1"/>
  <c r="BN171" i="7" s="1"/>
  <c r="BU171" i="7" s="1"/>
  <c r="CB171" i="7" s="1"/>
  <c r="CI171" i="7" s="1"/>
  <c r="CP171" i="7" s="1"/>
  <c r="CW171" i="7" s="1"/>
  <c r="DD171" i="7" s="1"/>
  <c r="DK171" i="7" s="1"/>
  <c r="DR171" i="7" s="1"/>
  <c r="I168" i="7"/>
  <c r="P168" i="7" s="1"/>
  <c r="I166" i="7"/>
  <c r="I164" i="7"/>
  <c r="P164" i="7" s="1"/>
  <c r="J160" i="7"/>
  <c r="Q160" i="7" s="1"/>
  <c r="X160" i="7" s="1"/>
  <c r="AE160" i="7" s="1"/>
  <c r="AL160" i="7" s="1"/>
  <c r="AS160" i="7" s="1"/>
  <c r="AZ160" i="7" s="1"/>
  <c r="BG160" i="7" s="1"/>
  <c r="BN160" i="7" s="1"/>
  <c r="BU160" i="7" s="1"/>
  <c r="CB160" i="7" s="1"/>
  <c r="CI160" i="7" s="1"/>
  <c r="CP160" i="7" s="1"/>
  <c r="CW160" i="7" s="1"/>
  <c r="DD160" i="7" s="1"/>
  <c r="DK160" i="7" s="1"/>
  <c r="DR160" i="7" s="1"/>
  <c r="I157" i="7"/>
  <c r="J156" i="7"/>
  <c r="Q156" i="7" s="1"/>
  <c r="X156" i="7" s="1"/>
  <c r="AE156" i="7" s="1"/>
  <c r="AL156" i="7" s="1"/>
  <c r="AS156" i="7" s="1"/>
  <c r="AZ156" i="7" s="1"/>
  <c r="BG156" i="7" s="1"/>
  <c r="BN156" i="7" s="1"/>
  <c r="BU156" i="7" s="1"/>
  <c r="CB156" i="7" s="1"/>
  <c r="CI156" i="7" s="1"/>
  <c r="CP156" i="7" s="1"/>
  <c r="CW156" i="7" s="1"/>
  <c r="DD156" i="7" s="1"/>
  <c r="DK156" i="7" s="1"/>
  <c r="DR156" i="7" s="1"/>
  <c r="I377" i="7"/>
  <c r="I375" i="7"/>
  <c r="I373" i="7"/>
  <c r="I371" i="7"/>
  <c r="I369" i="7"/>
  <c r="P369" i="7" s="1"/>
  <c r="I367" i="7"/>
  <c r="J363" i="7"/>
  <c r="Q363" i="7" s="1"/>
  <c r="X363" i="7" s="1"/>
  <c r="AE363" i="7" s="1"/>
  <c r="AL363" i="7" s="1"/>
  <c r="AS363" i="7" s="1"/>
  <c r="AZ363" i="7" s="1"/>
  <c r="BG363" i="7" s="1"/>
  <c r="BN363" i="7" s="1"/>
  <c r="BU363" i="7" s="1"/>
  <c r="CB363" i="7" s="1"/>
  <c r="CI363" i="7" s="1"/>
  <c r="CP363" i="7" s="1"/>
  <c r="CW363" i="7" s="1"/>
  <c r="DD363" i="7" s="1"/>
  <c r="DK363" i="7" s="1"/>
  <c r="DR363" i="7" s="1"/>
  <c r="J361" i="7"/>
  <c r="Q361" i="7" s="1"/>
  <c r="X361" i="7" s="1"/>
  <c r="AE361" i="7" s="1"/>
  <c r="AL361" i="7" s="1"/>
  <c r="AS361" i="7" s="1"/>
  <c r="AZ361" i="7" s="1"/>
  <c r="BG361" i="7" s="1"/>
  <c r="BN361" i="7" s="1"/>
  <c r="BU361" i="7" s="1"/>
  <c r="CB361" i="7" s="1"/>
  <c r="CI361" i="7" s="1"/>
  <c r="CP361" i="7" s="1"/>
  <c r="CW361" i="7" s="1"/>
  <c r="DD361" i="7" s="1"/>
  <c r="DK361" i="7" s="1"/>
  <c r="DR361" i="7" s="1"/>
  <c r="J359" i="7"/>
  <c r="Q359" i="7" s="1"/>
  <c r="X359" i="7" s="1"/>
  <c r="AE359" i="7" s="1"/>
  <c r="AL359" i="7" s="1"/>
  <c r="AS359" i="7" s="1"/>
  <c r="AZ359" i="7" s="1"/>
  <c r="BG359" i="7" s="1"/>
  <c r="BN359" i="7" s="1"/>
  <c r="BU359" i="7" s="1"/>
  <c r="CB359" i="7" s="1"/>
  <c r="CI359" i="7" s="1"/>
  <c r="CP359" i="7" s="1"/>
  <c r="CW359" i="7" s="1"/>
  <c r="DD359" i="7" s="1"/>
  <c r="DK359" i="7" s="1"/>
  <c r="DR359" i="7" s="1"/>
  <c r="I356" i="7"/>
  <c r="I352" i="7"/>
  <c r="J351" i="7"/>
  <c r="Q351" i="7" s="1"/>
  <c r="X351" i="7" s="1"/>
  <c r="AE351" i="7" s="1"/>
  <c r="AL351" i="7" s="1"/>
  <c r="AS351" i="7" s="1"/>
  <c r="AZ351" i="7" s="1"/>
  <c r="BG351" i="7" s="1"/>
  <c r="BN351" i="7" s="1"/>
  <c r="BU351" i="7" s="1"/>
  <c r="CB351" i="7" s="1"/>
  <c r="CI351" i="7" s="1"/>
  <c r="CP351" i="7" s="1"/>
  <c r="CW351" i="7" s="1"/>
  <c r="DD351" i="7" s="1"/>
  <c r="DK351" i="7" s="1"/>
  <c r="DR351" i="7" s="1"/>
  <c r="I347" i="7"/>
  <c r="P347" i="7" s="1"/>
  <c r="I345" i="7"/>
  <c r="P345" i="7" s="1"/>
  <c r="J343" i="7"/>
  <c r="Q343" i="7" s="1"/>
  <c r="X343" i="7" s="1"/>
  <c r="AE343" i="7" s="1"/>
  <c r="AL343" i="7" s="1"/>
  <c r="AS343" i="7" s="1"/>
  <c r="AZ343" i="7" s="1"/>
  <c r="BG343" i="7" s="1"/>
  <c r="BN343" i="7" s="1"/>
  <c r="BU343" i="7" s="1"/>
  <c r="CB343" i="7" s="1"/>
  <c r="CI343" i="7" s="1"/>
  <c r="CP343" i="7" s="1"/>
  <c r="CW343" i="7" s="1"/>
  <c r="DD343" i="7" s="1"/>
  <c r="DK343" i="7" s="1"/>
  <c r="DR343" i="7" s="1"/>
  <c r="I340" i="7"/>
  <c r="I338" i="7"/>
  <c r="P338" i="7" s="1"/>
  <c r="J334" i="7"/>
  <c r="Q334" i="7" s="1"/>
  <c r="X334" i="7" s="1"/>
  <c r="AE334" i="7" s="1"/>
  <c r="AL334" i="7" s="1"/>
  <c r="AS334" i="7" s="1"/>
  <c r="AZ334" i="7" s="1"/>
  <c r="BG334" i="7" s="1"/>
  <c r="BN334" i="7" s="1"/>
  <c r="BU334" i="7" s="1"/>
  <c r="CB334" i="7" s="1"/>
  <c r="CI334" i="7" s="1"/>
  <c r="CP334" i="7" s="1"/>
  <c r="CW334" i="7" s="1"/>
  <c r="DD334" i="7" s="1"/>
  <c r="DK334" i="7" s="1"/>
  <c r="DR334" i="7" s="1"/>
  <c r="J332" i="7"/>
  <c r="Q332" i="7" s="1"/>
  <c r="X332" i="7" s="1"/>
  <c r="AE332" i="7" s="1"/>
  <c r="AL332" i="7" s="1"/>
  <c r="AS332" i="7" s="1"/>
  <c r="AZ332" i="7" s="1"/>
  <c r="BG332" i="7" s="1"/>
  <c r="BN332" i="7" s="1"/>
  <c r="BU332" i="7" s="1"/>
  <c r="CB332" i="7" s="1"/>
  <c r="CI332" i="7" s="1"/>
  <c r="CP332" i="7" s="1"/>
  <c r="CW332" i="7" s="1"/>
  <c r="DD332" i="7" s="1"/>
  <c r="DK332" i="7" s="1"/>
  <c r="DR332" i="7" s="1"/>
  <c r="J325" i="7"/>
  <c r="Q325" i="7" s="1"/>
  <c r="X325" i="7" s="1"/>
  <c r="AE325" i="7" s="1"/>
  <c r="AL325" i="7" s="1"/>
  <c r="AS325" i="7" s="1"/>
  <c r="AZ325" i="7" s="1"/>
  <c r="BG325" i="7" s="1"/>
  <c r="BN325" i="7" s="1"/>
  <c r="BU325" i="7" s="1"/>
  <c r="CB325" i="7" s="1"/>
  <c r="CI325" i="7" s="1"/>
  <c r="CP325" i="7" s="1"/>
  <c r="CW325" i="7" s="1"/>
  <c r="DD325" i="7" s="1"/>
  <c r="DK325" i="7" s="1"/>
  <c r="DR325" i="7" s="1"/>
  <c r="J323" i="7"/>
  <c r="Q323" i="7" s="1"/>
  <c r="J317" i="7"/>
  <c r="Q317" i="7" s="1"/>
  <c r="X317" i="7" s="1"/>
  <c r="AE317" i="7" s="1"/>
  <c r="AL317" i="7" s="1"/>
  <c r="AS317" i="7" s="1"/>
  <c r="AZ317" i="7" s="1"/>
  <c r="BG317" i="7" s="1"/>
  <c r="BN317" i="7" s="1"/>
  <c r="BU317" i="7" s="1"/>
  <c r="CB317" i="7" s="1"/>
  <c r="CI317" i="7" s="1"/>
  <c r="CP317" i="7" s="1"/>
  <c r="CW317" i="7" s="1"/>
  <c r="DD317" i="7" s="1"/>
  <c r="DK317" i="7" s="1"/>
  <c r="DR317" i="7" s="1"/>
  <c r="J315" i="7"/>
  <c r="Q315" i="7" s="1"/>
  <c r="X315" i="7" s="1"/>
  <c r="AE315" i="7" s="1"/>
  <c r="AL315" i="7" s="1"/>
  <c r="AS315" i="7" s="1"/>
  <c r="AZ315" i="7" s="1"/>
  <c r="BG315" i="7" s="1"/>
  <c r="BN315" i="7" s="1"/>
  <c r="BU315" i="7" s="1"/>
  <c r="CB315" i="7" s="1"/>
  <c r="CI315" i="7" s="1"/>
  <c r="CP315" i="7" s="1"/>
  <c r="CW315" i="7" s="1"/>
  <c r="DD315" i="7" s="1"/>
  <c r="DK315" i="7" s="1"/>
  <c r="DR315" i="7" s="1"/>
  <c r="I313" i="7"/>
  <c r="I311" i="7"/>
  <c r="P311" i="7" s="1"/>
  <c r="I309" i="7"/>
  <c r="I307" i="7"/>
  <c r="P307" i="7" s="1"/>
  <c r="I305" i="7"/>
  <c r="P305" i="7" s="1"/>
  <c r="I303" i="7"/>
  <c r="P303" i="7" s="1"/>
  <c r="I301" i="7"/>
  <c r="J299" i="7"/>
  <c r="Q299" i="7" s="1"/>
  <c r="X299" i="7" s="1"/>
  <c r="AE299" i="7" s="1"/>
  <c r="AL299" i="7" s="1"/>
  <c r="AS299" i="7" s="1"/>
  <c r="AZ299" i="7" s="1"/>
  <c r="BG299" i="7" s="1"/>
  <c r="BN299" i="7" s="1"/>
  <c r="BU299" i="7" s="1"/>
  <c r="CB299" i="7" s="1"/>
  <c r="CI299" i="7" s="1"/>
  <c r="CP299" i="7" s="1"/>
  <c r="CW299" i="7" s="1"/>
  <c r="DD299" i="7" s="1"/>
  <c r="DK299" i="7" s="1"/>
  <c r="DR299" i="7" s="1"/>
  <c r="J297" i="7"/>
  <c r="Q297" i="7" s="1"/>
  <c r="X297" i="7" s="1"/>
  <c r="AE297" i="7" s="1"/>
  <c r="AL297" i="7" s="1"/>
  <c r="AS297" i="7" s="1"/>
  <c r="AZ297" i="7" s="1"/>
  <c r="BG297" i="7" s="1"/>
  <c r="BN297" i="7" s="1"/>
  <c r="BU297" i="7" s="1"/>
  <c r="CB297" i="7" s="1"/>
  <c r="CI297" i="7" s="1"/>
  <c r="CP297" i="7" s="1"/>
  <c r="CW297" i="7" s="1"/>
  <c r="DD297" i="7" s="1"/>
  <c r="DK297" i="7" s="1"/>
  <c r="DR297" i="7" s="1"/>
  <c r="J295" i="7"/>
  <c r="Q295" i="7" s="1"/>
  <c r="X295" i="7" s="1"/>
  <c r="AE295" i="7" s="1"/>
  <c r="AL295" i="7" s="1"/>
  <c r="AS295" i="7" s="1"/>
  <c r="AZ295" i="7" s="1"/>
  <c r="BG295" i="7" s="1"/>
  <c r="BN295" i="7" s="1"/>
  <c r="BU295" i="7" s="1"/>
  <c r="CB295" i="7" s="1"/>
  <c r="CI295" i="7" s="1"/>
  <c r="CP295" i="7" s="1"/>
  <c r="CW295" i="7" s="1"/>
  <c r="DD295" i="7" s="1"/>
  <c r="DK295" i="7" s="1"/>
  <c r="DR295" i="7" s="1"/>
  <c r="J293" i="7"/>
  <c r="Q293" i="7" s="1"/>
  <c r="X293" i="7" s="1"/>
  <c r="AE293" i="7" s="1"/>
  <c r="AL293" i="7" s="1"/>
  <c r="AS293" i="7" s="1"/>
  <c r="AZ293" i="7" s="1"/>
  <c r="BG293" i="7" s="1"/>
  <c r="BN293" i="7" s="1"/>
  <c r="BU293" i="7" s="1"/>
  <c r="CB293" i="7" s="1"/>
  <c r="CI293" i="7" s="1"/>
  <c r="CP293" i="7" s="1"/>
  <c r="CW293" i="7" s="1"/>
  <c r="DD293" i="7" s="1"/>
  <c r="DK293" i="7" s="1"/>
  <c r="DR293" i="7" s="1"/>
  <c r="I290" i="7"/>
  <c r="P290" i="7" s="1"/>
  <c r="J288" i="7"/>
  <c r="Q288" i="7" s="1"/>
  <c r="X288" i="7" s="1"/>
  <c r="AE288" i="7" s="1"/>
  <c r="AL288" i="7" s="1"/>
  <c r="AS288" i="7" s="1"/>
  <c r="AZ288" i="7" s="1"/>
  <c r="BG288" i="7" s="1"/>
  <c r="BN288" i="7" s="1"/>
  <c r="BU288" i="7" s="1"/>
  <c r="CB288" i="7" s="1"/>
  <c r="CI288" i="7" s="1"/>
  <c r="CP288" i="7" s="1"/>
  <c r="CW288" i="7" s="1"/>
  <c r="DD288" i="7" s="1"/>
  <c r="DK288" i="7" s="1"/>
  <c r="DR288" i="7" s="1"/>
  <c r="I286" i="7"/>
  <c r="I282" i="7"/>
  <c r="I280" i="7"/>
  <c r="P280" i="7" s="1"/>
  <c r="J278" i="7"/>
  <c r="Q278" i="7" s="1"/>
  <c r="X278" i="7" s="1"/>
  <c r="AE278" i="7" s="1"/>
  <c r="AL278" i="7" s="1"/>
  <c r="AS278" i="7" s="1"/>
  <c r="AZ278" i="7" s="1"/>
  <c r="BG278" i="7" s="1"/>
  <c r="BN278" i="7" s="1"/>
  <c r="BU278" i="7" s="1"/>
  <c r="CB278" i="7" s="1"/>
  <c r="CI278" i="7" s="1"/>
  <c r="CP278" i="7" s="1"/>
  <c r="CW278" i="7" s="1"/>
  <c r="DD278" i="7" s="1"/>
  <c r="DK278" i="7" s="1"/>
  <c r="DR278" i="7" s="1"/>
  <c r="I275" i="7"/>
  <c r="P275" i="7" s="1"/>
  <c r="I273" i="7"/>
  <c r="J269" i="7"/>
  <c r="Q269" i="7" s="1"/>
  <c r="X269" i="7" s="1"/>
  <c r="AE269" i="7" s="1"/>
  <c r="AL269" i="7" s="1"/>
  <c r="AS269" i="7" s="1"/>
  <c r="AZ269" i="7" s="1"/>
  <c r="BG269" i="7" s="1"/>
  <c r="BN269" i="7" s="1"/>
  <c r="BU269" i="7" s="1"/>
  <c r="CB269" i="7" s="1"/>
  <c r="CI269" i="7" s="1"/>
  <c r="CP269" i="7" s="1"/>
  <c r="CW269" i="7" s="1"/>
  <c r="DD269" i="7" s="1"/>
  <c r="DK269" i="7" s="1"/>
  <c r="DR269" i="7" s="1"/>
  <c r="J267" i="7"/>
  <c r="Q267" i="7" s="1"/>
  <c r="X267" i="7" s="1"/>
  <c r="AE267" i="7" s="1"/>
  <c r="AL267" i="7" s="1"/>
  <c r="AS267" i="7" s="1"/>
  <c r="AZ267" i="7" s="1"/>
  <c r="BG267" i="7" s="1"/>
  <c r="BN267" i="7" s="1"/>
  <c r="BU267" i="7" s="1"/>
  <c r="CB267" i="7" s="1"/>
  <c r="CI267" i="7" s="1"/>
  <c r="CP267" i="7" s="1"/>
  <c r="CW267" i="7" s="1"/>
  <c r="DD267" i="7" s="1"/>
  <c r="DK267" i="7" s="1"/>
  <c r="DR267" i="7" s="1"/>
  <c r="J260" i="7"/>
  <c r="Q260" i="7" s="1"/>
  <c r="X260" i="7" s="1"/>
  <c r="AE260" i="7" s="1"/>
  <c r="AL260" i="7" s="1"/>
  <c r="AS260" i="7" s="1"/>
  <c r="AZ260" i="7" s="1"/>
  <c r="BG260" i="7" s="1"/>
  <c r="BN260" i="7" s="1"/>
  <c r="BU260" i="7" s="1"/>
  <c r="CB260" i="7" s="1"/>
  <c r="CI260" i="7" s="1"/>
  <c r="CP260" i="7" s="1"/>
  <c r="CW260" i="7" s="1"/>
  <c r="DD260" i="7" s="1"/>
  <c r="DK260" i="7" s="1"/>
  <c r="DR260" i="7" s="1"/>
  <c r="J258" i="7"/>
  <c r="Q258" i="7" s="1"/>
  <c r="J252" i="7"/>
  <c r="Q252" i="7" s="1"/>
  <c r="X252" i="7" s="1"/>
  <c r="AE252" i="7" s="1"/>
  <c r="AL252" i="7" s="1"/>
  <c r="AS252" i="7" s="1"/>
  <c r="AZ252" i="7" s="1"/>
  <c r="BG252" i="7" s="1"/>
  <c r="BN252" i="7" s="1"/>
  <c r="BU252" i="7" s="1"/>
  <c r="CB252" i="7" s="1"/>
  <c r="CI252" i="7" s="1"/>
  <c r="CP252" i="7" s="1"/>
  <c r="CW252" i="7" s="1"/>
  <c r="DD252" i="7" s="1"/>
  <c r="DK252" i="7" s="1"/>
  <c r="DR252" i="7" s="1"/>
  <c r="J250" i="7"/>
  <c r="Q250" i="7" s="1"/>
  <c r="X250" i="7" s="1"/>
  <c r="AE250" i="7" s="1"/>
  <c r="AL250" i="7" s="1"/>
  <c r="AS250" i="7" s="1"/>
  <c r="AZ250" i="7" s="1"/>
  <c r="BG250" i="7" s="1"/>
  <c r="BN250" i="7" s="1"/>
  <c r="BU250" i="7" s="1"/>
  <c r="CB250" i="7" s="1"/>
  <c r="CI250" i="7" s="1"/>
  <c r="CP250" i="7" s="1"/>
  <c r="CW250" i="7" s="1"/>
  <c r="DD250" i="7" s="1"/>
  <c r="DK250" i="7" s="1"/>
  <c r="DR250" i="7" s="1"/>
  <c r="I248" i="7"/>
  <c r="I246" i="7"/>
  <c r="I244" i="7"/>
  <c r="P244" i="7" s="1"/>
  <c r="I242" i="7"/>
  <c r="I240" i="7"/>
  <c r="I238" i="7"/>
  <c r="P238" i="7" s="1"/>
  <c r="I236" i="7"/>
  <c r="P236" i="7" s="1"/>
  <c r="J234" i="7"/>
  <c r="Q234" i="7" s="1"/>
  <c r="X234" i="7" s="1"/>
  <c r="AE234" i="7" s="1"/>
  <c r="AL234" i="7" s="1"/>
  <c r="AS234" i="7" s="1"/>
  <c r="AZ234" i="7" s="1"/>
  <c r="BG234" i="7" s="1"/>
  <c r="BN234" i="7" s="1"/>
  <c r="BU234" i="7" s="1"/>
  <c r="CB234" i="7" s="1"/>
  <c r="CI234" i="7" s="1"/>
  <c r="CP234" i="7" s="1"/>
  <c r="CW234" i="7" s="1"/>
  <c r="DD234" i="7" s="1"/>
  <c r="DK234" i="7" s="1"/>
  <c r="DR234" i="7" s="1"/>
  <c r="J232" i="7"/>
  <c r="Q232" i="7" s="1"/>
  <c r="X232" i="7" s="1"/>
  <c r="AE232" i="7" s="1"/>
  <c r="AL232" i="7" s="1"/>
  <c r="AS232" i="7" s="1"/>
  <c r="AZ232" i="7" s="1"/>
  <c r="BG232" i="7" s="1"/>
  <c r="BN232" i="7" s="1"/>
  <c r="BU232" i="7" s="1"/>
  <c r="CB232" i="7" s="1"/>
  <c r="CI232" i="7" s="1"/>
  <c r="CP232" i="7" s="1"/>
  <c r="CW232" i="7" s="1"/>
  <c r="DD232" i="7" s="1"/>
  <c r="DK232" i="7" s="1"/>
  <c r="DR232" i="7" s="1"/>
  <c r="J230" i="7"/>
  <c r="Q230" i="7" s="1"/>
  <c r="X230" i="7" s="1"/>
  <c r="AE230" i="7" s="1"/>
  <c r="AL230" i="7" s="1"/>
  <c r="AS230" i="7" s="1"/>
  <c r="AZ230" i="7" s="1"/>
  <c r="BG230" i="7" s="1"/>
  <c r="BN230" i="7" s="1"/>
  <c r="BU230" i="7" s="1"/>
  <c r="CB230" i="7" s="1"/>
  <c r="CI230" i="7" s="1"/>
  <c r="CP230" i="7" s="1"/>
  <c r="CW230" i="7" s="1"/>
  <c r="DD230" i="7" s="1"/>
  <c r="DK230" i="7" s="1"/>
  <c r="DR230" i="7" s="1"/>
  <c r="J228" i="7"/>
  <c r="Q228" i="7" s="1"/>
  <c r="X228" i="7" s="1"/>
  <c r="AE228" i="7" s="1"/>
  <c r="AL228" i="7" s="1"/>
  <c r="AS228" i="7" s="1"/>
  <c r="AZ228" i="7" s="1"/>
  <c r="BG228" i="7" s="1"/>
  <c r="BN228" i="7" s="1"/>
  <c r="BU228" i="7" s="1"/>
  <c r="CB228" i="7" s="1"/>
  <c r="CI228" i="7" s="1"/>
  <c r="CP228" i="7" s="1"/>
  <c r="CW228" i="7" s="1"/>
  <c r="DD228" i="7" s="1"/>
  <c r="DK228" i="7" s="1"/>
  <c r="DR228" i="7" s="1"/>
  <c r="I225" i="7"/>
  <c r="P225" i="7" s="1"/>
  <c r="J223" i="7"/>
  <c r="Q223" i="7" s="1"/>
  <c r="X223" i="7" s="1"/>
  <c r="AE223" i="7" s="1"/>
  <c r="AL223" i="7" s="1"/>
  <c r="AS223" i="7" s="1"/>
  <c r="AZ223" i="7" s="1"/>
  <c r="BG223" i="7" s="1"/>
  <c r="BN223" i="7" s="1"/>
  <c r="BU223" i="7" s="1"/>
  <c r="CB223" i="7" s="1"/>
  <c r="CI223" i="7" s="1"/>
  <c r="CP223" i="7" s="1"/>
  <c r="CW223" i="7" s="1"/>
  <c r="DD223" i="7" s="1"/>
  <c r="DK223" i="7" s="1"/>
  <c r="DR223" i="7" s="1"/>
  <c r="I221" i="7"/>
  <c r="I217" i="7"/>
  <c r="P217" i="7" s="1"/>
  <c r="I215" i="7"/>
  <c r="J213" i="7"/>
  <c r="Q213" i="7" s="1"/>
  <c r="X213" i="7" s="1"/>
  <c r="AE213" i="7" s="1"/>
  <c r="AL213" i="7" s="1"/>
  <c r="AS213" i="7" s="1"/>
  <c r="AZ213" i="7" s="1"/>
  <c r="BG213" i="7" s="1"/>
  <c r="BN213" i="7" s="1"/>
  <c r="BU213" i="7" s="1"/>
  <c r="CB213" i="7" s="1"/>
  <c r="CI213" i="7" s="1"/>
  <c r="CP213" i="7" s="1"/>
  <c r="CW213" i="7" s="1"/>
  <c r="DD213" i="7" s="1"/>
  <c r="DK213" i="7" s="1"/>
  <c r="DR213" i="7" s="1"/>
  <c r="I210" i="7"/>
  <c r="I208" i="7"/>
  <c r="J204" i="7"/>
  <c r="Q204" i="7" s="1"/>
  <c r="X204" i="7" s="1"/>
  <c r="AE204" i="7" s="1"/>
  <c r="AL204" i="7" s="1"/>
  <c r="AS204" i="7" s="1"/>
  <c r="AZ204" i="7" s="1"/>
  <c r="BG204" i="7" s="1"/>
  <c r="BN204" i="7" s="1"/>
  <c r="BU204" i="7" s="1"/>
  <c r="CB204" i="7" s="1"/>
  <c r="CI204" i="7" s="1"/>
  <c r="CP204" i="7" s="1"/>
  <c r="CW204" i="7" s="1"/>
  <c r="DD204" i="7" s="1"/>
  <c r="DK204" i="7" s="1"/>
  <c r="DR204" i="7" s="1"/>
  <c r="J202" i="7"/>
  <c r="Q202" i="7" s="1"/>
  <c r="X202" i="7" s="1"/>
  <c r="AE202" i="7" s="1"/>
  <c r="AL202" i="7" s="1"/>
  <c r="AS202" i="7" s="1"/>
  <c r="AZ202" i="7" s="1"/>
  <c r="BG202" i="7" s="1"/>
  <c r="BN202" i="7" s="1"/>
  <c r="BU202" i="7" s="1"/>
  <c r="CB202" i="7" s="1"/>
  <c r="CI202" i="7" s="1"/>
  <c r="CP202" i="7" s="1"/>
  <c r="CW202" i="7" s="1"/>
  <c r="DD202" i="7" s="1"/>
  <c r="DK202" i="7" s="1"/>
  <c r="DR202" i="7" s="1"/>
  <c r="J195" i="7"/>
  <c r="Q195" i="7" s="1"/>
  <c r="X195" i="7" s="1"/>
  <c r="AE195" i="7" s="1"/>
  <c r="AL195" i="7" s="1"/>
  <c r="AS195" i="7" s="1"/>
  <c r="AZ195" i="7" s="1"/>
  <c r="BG195" i="7" s="1"/>
  <c r="BN195" i="7" s="1"/>
  <c r="BU195" i="7" s="1"/>
  <c r="CB195" i="7" s="1"/>
  <c r="CI195" i="7" s="1"/>
  <c r="CP195" i="7" s="1"/>
  <c r="CW195" i="7" s="1"/>
  <c r="DD195" i="7" s="1"/>
  <c r="DK195" i="7" s="1"/>
  <c r="DR195" i="7" s="1"/>
  <c r="J193" i="7"/>
  <c r="Q193" i="7" s="1"/>
  <c r="J187" i="7"/>
  <c r="Q187" i="7" s="1"/>
  <c r="X187" i="7" s="1"/>
  <c r="AE187" i="7" s="1"/>
  <c r="AL187" i="7" s="1"/>
  <c r="AS187" i="7" s="1"/>
  <c r="AZ187" i="7" s="1"/>
  <c r="BG187" i="7" s="1"/>
  <c r="BN187" i="7" s="1"/>
  <c r="BU187" i="7" s="1"/>
  <c r="CB187" i="7" s="1"/>
  <c r="CI187" i="7" s="1"/>
  <c r="CP187" i="7" s="1"/>
  <c r="CW187" i="7" s="1"/>
  <c r="DD187" i="7" s="1"/>
  <c r="DK187" i="7" s="1"/>
  <c r="DR187" i="7" s="1"/>
  <c r="J185" i="7"/>
  <c r="Q185" i="7" s="1"/>
  <c r="X185" i="7" s="1"/>
  <c r="AE185" i="7" s="1"/>
  <c r="AL185" i="7" s="1"/>
  <c r="AS185" i="7" s="1"/>
  <c r="AZ185" i="7" s="1"/>
  <c r="BG185" i="7" s="1"/>
  <c r="BN185" i="7" s="1"/>
  <c r="BU185" i="7" s="1"/>
  <c r="CB185" i="7" s="1"/>
  <c r="CI185" i="7" s="1"/>
  <c r="CP185" i="7" s="1"/>
  <c r="CW185" i="7" s="1"/>
  <c r="DD185" i="7" s="1"/>
  <c r="DK185" i="7" s="1"/>
  <c r="DR185" i="7" s="1"/>
  <c r="I183" i="7"/>
  <c r="I181" i="7"/>
  <c r="P181" i="7" s="1"/>
  <c r="I179" i="7"/>
  <c r="I177" i="7"/>
  <c r="P177" i="7" s="1"/>
  <c r="I175" i="7"/>
  <c r="I173" i="7"/>
  <c r="P173" i="7" s="1"/>
  <c r="I171" i="7"/>
  <c r="P171" i="7" s="1"/>
  <c r="J169" i="7"/>
  <c r="Q169" i="7" s="1"/>
  <c r="X169" i="7" s="1"/>
  <c r="AE169" i="7" s="1"/>
  <c r="AL169" i="7" s="1"/>
  <c r="AS169" i="7" s="1"/>
  <c r="AZ169" i="7" s="1"/>
  <c r="BG169" i="7" s="1"/>
  <c r="BN169" i="7" s="1"/>
  <c r="BU169" i="7" s="1"/>
  <c r="CB169" i="7" s="1"/>
  <c r="CI169" i="7" s="1"/>
  <c r="CP169" i="7" s="1"/>
  <c r="CW169" i="7" s="1"/>
  <c r="DD169" i="7" s="1"/>
  <c r="DK169" i="7" s="1"/>
  <c r="DR169" i="7" s="1"/>
  <c r="J167" i="7"/>
  <c r="Q167" i="7" s="1"/>
  <c r="X167" i="7" s="1"/>
  <c r="AE167" i="7" s="1"/>
  <c r="AL167" i="7" s="1"/>
  <c r="AS167" i="7" s="1"/>
  <c r="AZ167" i="7" s="1"/>
  <c r="BG167" i="7" s="1"/>
  <c r="BN167" i="7" s="1"/>
  <c r="BU167" i="7" s="1"/>
  <c r="CB167" i="7" s="1"/>
  <c r="CI167" i="7" s="1"/>
  <c r="CP167" i="7" s="1"/>
  <c r="CW167" i="7" s="1"/>
  <c r="DD167" i="7" s="1"/>
  <c r="DK167" i="7" s="1"/>
  <c r="DR167" i="7" s="1"/>
  <c r="J165" i="7"/>
  <c r="Q165" i="7" s="1"/>
  <c r="X165" i="7" s="1"/>
  <c r="AE165" i="7" s="1"/>
  <c r="AL165" i="7" s="1"/>
  <c r="AS165" i="7" s="1"/>
  <c r="AZ165" i="7" s="1"/>
  <c r="BG165" i="7" s="1"/>
  <c r="BN165" i="7" s="1"/>
  <c r="BU165" i="7" s="1"/>
  <c r="CB165" i="7" s="1"/>
  <c r="CI165" i="7" s="1"/>
  <c r="CP165" i="7" s="1"/>
  <c r="CW165" i="7" s="1"/>
  <c r="DD165" i="7" s="1"/>
  <c r="DK165" i="7" s="1"/>
  <c r="DR165" i="7" s="1"/>
  <c r="J163" i="7"/>
  <c r="Q163" i="7" s="1"/>
  <c r="X163" i="7" s="1"/>
  <c r="AE163" i="7" s="1"/>
  <c r="AL163" i="7" s="1"/>
  <c r="AS163" i="7" s="1"/>
  <c r="AZ163" i="7" s="1"/>
  <c r="BG163" i="7" s="1"/>
  <c r="BN163" i="7" s="1"/>
  <c r="BU163" i="7" s="1"/>
  <c r="CB163" i="7" s="1"/>
  <c r="CI163" i="7" s="1"/>
  <c r="CP163" i="7" s="1"/>
  <c r="CW163" i="7" s="1"/>
  <c r="DD163" i="7" s="1"/>
  <c r="DK163" i="7" s="1"/>
  <c r="DR163" i="7" s="1"/>
  <c r="I160" i="7"/>
  <c r="P160" i="7" s="1"/>
  <c r="J158" i="7"/>
  <c r="Q158" i="7" s="1"/>
  <c r="X158" i="7" s="1"/>
  <c r="AE158" i="7" s="1"/>
  <c r="AL158" i="7" s="1"/>
  <c r="AS158" i="7" s="1"/>
  <c r="AZ158" i="7" s="1"/>
  <c r="BG158" i="7" s="1"/>
  <c r="BN158" i="7" s="1"/>
  <c r="BU158" i="7" s="1"/>
  <c r="CB158" i="7" s="1"/>
  <c r="CI158" i="7" s="1"/>
  <c r="CP158" i="7" s="1"/>
  <c r="CW158" i="7" s="1"/>
  <c r="DD158" i="7" s="1"/>
  <c r="DK158" i="7" s="1"/>
  <c r="DR158" i="7" s="1"/>
  <c r="I156" i="7"/>
  <c r="I152" i="7"/>
  <c r="I8" i="7"/>
  <c r="P8" i="7" s="1"/>
  <c r="I10" i="7"/>
  <c r="J13" i="7"/>
  <c r="J15" i="7"/>
  <c r="Q15" i="7" s="1"/>
  <c r="X15" i="7" s="1"/>
  <c r="AE15" i="7" s="1"/>
  <c r="AL15" i="7" s="1"/>
  <c r="AS15" i="7" s="1"/>
  <c r="AZ15" i="7" s="1"/>
  <c r="BG15" i="7" s="1"/>
  <c r="BN15" i="7" s="1"/>
  <c r="BU15" i="7" s="1"/>
  <c r="CB15" i="7" s="1"/>
  <c r="CI15" i="7" s="1"/>
  <c r="CP15" i="7" s="1"/>
  <c r="CW15" i="7" s="1"/>
  <c r="DD15" i="7" s="1"/>
  <c r="DK15" i="7" s="1"/>
  <c r="DR15" i="7" s="1"/>
  <c r="I21" i="7"/>
  <c r="J26" i="7"/>
  <c r="I27" i="7"/>
  <c r="J30" i="7"/>
  <c r="I34" i="7"/>
  <c r="P34" i="7" s="1"/>
  <c r="I36" i="7"/>
  <c r="P36" i="7" s="1"/>
  <c r="I38" i="7"/>
  <c r="J41" i="7"/>
  <c r="J43" i="7"/>
  <c r="Q43" i="7" s="1"/>
  <c r="X43" i="7" s="1"/>
  <c r="AE43" i="7" s="1"/>
  <c r="AL43" i="7" s="1"/>
  <c r="AS43" i="7" s="1"/>
  <c r="AZ43" i="7" s="1"/>
  <c r="BG43" i="7" s="1"/>
  <c r="BN43" i="7" s="1"/>
  <c r="BU43" i="7" s="1"/>
  <c r="CB43" i="7" s="1"/>
  <c r="CI43" i="7" s="1"/>
  <c r="CP43" i="7" s="1"/>
  <c r="CW43" i="7" s="1"/>
  <c r="DD43" i="7" s="1"/>
  <c r="DK43" i="7" s="1"/>
  <c r="DR43" i="7" s="1"/>
  <c r="J45" i="7"/>
  <c r="J47" i="7"/>
  <c r="Q47" i="7" s="1"/>
  <c r="X47" i="7" s="1"/>
  <c r="AE47" i="7" s="1"/>
  <c r="AL47" i="7" s="1"/>
  <c r="AS47" i="7" s="1"/>
  <c r="AZ47" i="7" s="1"/>
  <c r="BG47" i="7" s="1"/>
  <c r="BN47" i="7" s="1"/>
  <c r="BU47" i="7" s="1"/>
  <c r="CB47" i="7" s="1"/>
  <c r="CI47" i="7" s="1"/>
  <c r="CP47" i="7" s="1"/>
  <c r="CW47" i="7" s="1"/>
  <c r="DD47" i="7" s="1"/>
  <c r="DK47" i="7" s="1"/>
  <c r="DR47" i="7" s="1"/>
  <c r="J49" i="7"/>
  <c r="Q49" i="7" s="1"/>
  <c r="X49" i="7" s="1"/>
  <c r="AE49" i="7" s="1"/>
  <c r="AL49" i="7" s="1"/>
  <c r="AS49" i="7" s="1"/>
  <c r="AZ49" i="7" s="1"/>
  <c r="BG49" i="7" s="1"/>
  <c r="BN49" i="7" s="1"/>
  <c r="BU49" i="7" s="1"/>
  <c r="CB49" i="7" s="1"/>
  <c r="CI49" i="7" s="1"/>
  <c r="CP49" i="7" s="1"/>
  <c r="CW49" i="7" s="1"/>
  <c r="DD49" i="7" s="1"/>
  <c r="DK49" i="7" s="1"/>
  <c r="DR49" i="7" s="1"/>
  <c r="J51" i="7"/>
  <c r="Q51" i="7" s="1"/>
  <c r="X51" i="7" s="1"/>
  <c r="AE51" i="7" s="1"/>
  <c r="AL51" i="7" s="1"/>
  <c r="AS51" i="7" s="1"/>
  <c r="AZ51" i="7" s="1"/>
  <c r="BG51" i="7" s="1"/>
  <c r="BN51" i="7" s="1"/>
  <c r="BU51" i="7" s="1"/>
  <c r="CB51" i="7" s="1"/>
  <c r="CI51" i="7" s="1"/>
  <c r="CP51" i="7" s="1"/>
  <c r="CW51" i="7" s="1"/>
  <c r="DD51" i="7" s="1"/>
  <c r="DK51" i="7" s="1"/>
  <c r="DR51" i="7" s="1"/>
  <c r="J53" i="7"/>
  <c r="I56" i="7"/>
  <c r="I58" i="7"/>
  <c r="I64" i="7"/>
  <c r="J72" i="7"/>
  <c r="Q72" i="7" s="1"/>
  <c r="X72" i="7" s="1"/>
  <c r="AE72" i="7" s="1"/>
  <c r="AL72" i="7" s="1"/>
  <c r="AS72" i="7" s="1"/>
  <c r="AZ72" i="7" s="1"/>
  <c r="BG72" i="7" s="1"/>
  <c r="BN72" i="7" s="1"/>
  <c r="BU72" i="7" s="1"/>
  <c r="CB72" i="7" s="1"/>
  <c r="CI72" i="7" s="1"/>
  <c r="CP72" i="7" s="1"/>
  <c r="CW72" i="7" s="1"/>
  <c r="DD72" i="7" s="1"/>
  <c r="DK72" i="7" s="1"/>
  <c r="DR72" i="7" s="1"/>
  <c r="J74" i="7"/>
  <c r="Q74" i="7" s="1"/>
  <c r="X74" i="7" s="1"/>
  <c r="AE74" i="7" s="1"/>
  <c r="AL74" i="7" s="1"/>
  <c r="AS74" i="7" s="1"/>
  <c r="AZ74" i="7" s="1"/>
  <c r="BG74" i="7" s="1"/>
  <c r="BN74" i="7" s="1"/>
  <c r="BU74" i="7" s="1"/>
  <c r="CB74" i="7" s="1"/>
  <c r="CI74" i="7" s="1"/>
  <c r="CP74" i="7" s="1"/>
  <c r="CW74" i="7" s="1"/>
  <c r="DD74" i="7" s="1"/>
  <c r="DK74" i="7" s="1"/>
  <c r="DR74" i="7" s="1"/>
  <c r="I78" i="7"/>
  <c r="P78" i="7" s="1"/>
  <c r="I80" i="7"/>
  <c r="P80" i="7" s="1"/>
  <c r="J83" i="7"/>
  <c r="Q83" i="7" s="1"/>
  <c r="X83" i="7" s="1"/>
  <c r="AE83" i="7" s="1"/>
  <c r="AL83" i="7" s="1"/>
  <c r="AS83" i="7" s="1"/>
  <c r="AZ83" i="7" s="1"/>
  <c r="BG83" i="7" s="1"/>
  <c r="BN83" i="7" s="1"/>
  <c r="BU83" i="7" s="1"/>
  <c r="CB83" i="7" s="1"/>
  <c r="CI83" i="7" s="1"/>
  <c r="CP83" i="7" s="1"/>
  <c r="CW83" i="7" s="1"/>
  <c r="DD83" i="7" s="1"/>
  <c r="DK83" i="7" s="1"/>
  <c r="DR83" i="7" s="1"/>
  <c r="I85" i="7"/>
  <c r="P85" i="7" s="1"/>
  <c r="I87" i="7"/>
  <c r="P87" i="7" s="1"/>
  <c r="J91" i="7"/>
  <c r="Q91" i="7" s="1"/>
  <c r="X91" i="7" s="1"/>
  <c r="AE91" i="7" s="1"/>
  <c r="AL91" i="7" s="1"/>
  <c r="AS91" i="7" s="1"/>
  <c r="AZ91" i="7" s="1"/>
  <c r="BG91" i="7" s="1"/>
  <c r="BN91" i="7" s="1"/>
  <c r="BU91" i="7" s="1"/>
  <c r="CB91" i="7" s="1"/>
  <c r="CI91" i="7" s="1"/>
  <c r="CP91" i="7" s="1"/>
  <c r="CW91" i="7" s="1"/>
  <c r="DD91" i="7" s="1"/>
  <c r="DK91" i="7" s="1"/>
  <c r="DR91" i="7" s="1"/>
  <c r="I92" i="7"/>
  <c r="P92" i="7" s="1"/>
  <c r="I96" i="7"/>
  <c r="P96" i="7" s="1"/>
  <c r="I98" i="7"/>
  <c r="P98" i="7" s="1"/>
  <c r="I100" i="7"/>
  <c r="P100" i="7" s="1"/>
  <c r="J102" i="7"/>
  <c r="Q102" i="7" s="1"/>
  <c r="X102" i="7" s="1"/>
  <c r="AE102" i="7" s="1"/>
  <c r="AL102" i="7" s="1"/>
  <c r="AS102" i="7" s="1"/>
  <c r="AZ102" i="7" s="1"/>
  <c r="BG102" i="7" s="1"/>
  <c r="BN102" i="7" s="1"/>
  <c r="BU102" i="7" s="1"/>
  <c r="CB102" i="7" s="1"/>
  <c r="CI102" i="7" s="1"/>
  <c r="CP102" i="7" s="1"/>
  <c r="CW102" i="7" s="1"/>
  <c r="DD102" i="7" s="1"/>
  <c r="DK102" i="7" s="1"/>
  <c r="DR102" i="7" s="1"/>
  <c r="J104" i="7"/>
  <c r="Q104" i="7" s="1"/>
  <c r="X104" i="7" s="1"/>
  <c r="AE104" i="7" s="1"/>
  <c r="AL104" i="7" s="1"/>
  <c r="AS104" i="7" s="1"/>
  <c r="AZ104" i="7" s="1"/>
  <c r="BG104" i="7" s="1"/>
  <c r="BN104" i="7" s="1"/>
  <c r="BU104" i="7" s="1"/>
  <c r="CB104" i="7" s="1"/>
  <c r="CI104" i="7" s="1"/>
  <c r="CP104" i="7" s="1"/>
  <c r="CW104" i="7" s="1"/>
  <c r="DD104" i="7" s="1"/>
  <c r="DK104" i="7" s="1"/>
  <c r="DR104" i="7" s="1"/>
  <c r="I106" i="7"/>
  <c r="P106" i="7" s="1"/>
  <c r="I108" i="7"/>
  <c r="P108" i="7" s="1"/>
  <c r="I110" i="7"/>
  <c r="P110" i="7" s="1"/>
  <c r="I112" i="7"/>
  <c r="P112" i="7" s="1"/>
  <c r="I114" i="7"/>
  <c r="P114" i="7" s="1"/>
  <c r="I116" i="7"/>
  <c r="P116" i="7" s="1"/>
  <c r="I118" i="7"/>
  <c r="P118" i="7" s="1"/>
  <c r="J120" i="7"/>
  <c r="Q120" i="7" s="1"/>
  <c r="X120" i="7" s="1"/>
  <c r="AE120" i="7" s="1"/>
  <c r="AL120" i="7" s="1"/>
  <c r="AS120" i="7" s="1"/>
  <c r="AZ120" i="7" s="1"/>
  <c r="BG120" i="7" s="1"/>
  <c r="BN120" i="7" s="1"/>
  <c r="BU120" i="7" s="1"/>
  <c r="CB120" i="7" s="1"/>
  <c r="CI120" i="7" s="1"/>
  <c r="CP120" i="7" s="1"/>
  <c r="CW120" i="7" s="1"/>
  <c r="DD120" i="7" s="1"/>
  <c r="DK120" i="7" s="1"/>
  <c r="DR120" i="7" s="1"/>
  <c r="J122" i="7"/>
  <c r="Q122" i="7" s="1"/>
  <c r="X122" i="7" s="1"/>
  <c r="AE122" i="7" s="1"/>
  <c r="AL122" i="7" s="1"/>
  <c r="AS122" i="7" s="1"/>
  <c r="AZ122" i="7" s="1"/>
  <c r="BG122" i="7" s="1"/>
  <c r="BN122" i="7" s="1"/>
  <c r="BU122" i="7" s="1"/>
  <c r="CB122" i="7" s="1"/>
  <c r="CI122" i="7" s="1"/>
  <c r="CP122" i="7" s="1"/>
  <c r="CW122" i="7" s="1"/>
  <c r="DD122" i="7" s="1"/>
  <c r="DK122" i="7" s="1"/>
  <c r="DR122" i="7" s="1"/>
  <c r="J128" i="7"/>
  <c r="Q128" i="7" s="1"/>
  <c r="J130" i="7"/>
  <c r="Q130" i="7" s="1"/>
  <c r="X130" i="7" s="1"/>
  <c r="AE130" i="7" s="1"/>
  <c r="AL130" i="7" s="1"/>
  <c r="AS130" i="7" s="1"/>
  <c r="AZ130" i="7" s="1"/>
  <c r="BG130" i="7" s="1"/>
  <c r="BN130" i="7" s="1"/>
  <c r="BU130" i="7" s="1"/>
  <c r="CB130" i="7" s="1"/>
  <c r="CI130" i="7" s="1"/>
  <c r="CP130" i="7" s="1"/>
  <c r="CW130" i="7" s="1"/>
  <c r="DD130" i="7" s="1"/>
  <c r="DK130" i="7" s="1"/>
  <c r="DR130" i="7" s="1"/>
  <c r="J136" i="7"/>
  <c r="Q136" i="7" s="1"/>
  <c r="X136" i="7" s="1"/>
  <c r="AE136" i="7" s="1"/>
  <c r="AL136" i="7" s="1"/>
  <c r="AS136" i="7" s="1"/>
  <c r="AZ136" i="7" s="1"/>
  <c r="BG136" i="7" s="1"/>
  <c r="BN136" i="7" s="1"/>
  <c r="BU136" i="7" s="1"/>
  <c r="CB136" i="7" s="1"/>
  <c r="CI136" i="7" s="1"/>
  <c r="CP136" i="7" s="1"/>
  <c r="CW136" i="7" s="1"/>
  <c r="DD136" i="7" s="1"/>
  <c r="DK136" i="7" s="1"/>
  <c r="DR136" i="7" s="1"/>
  <c r="J138" i="7"/>
  <c r="Q138" i="7" s="1"/>
  <c r="X138" i="7" s="1"/>
  <c r="AE138" i="7" s="1"/>
  <c r="AL138" i="7" s="1"/>
  <c r="AS138" i="7" s="1"/>
  <c r="AZ138" i="7" s="1"/>
  <c r="BG138" i="7" s="1"/>
  <c r="BN138" i="7" s="1"/>
  <c r="BU138" i="7" s="1"/>
  <c r="CB138" i="7" s="1"/>
  <c r="CI138" i="7" s="1"/>
  <c r="CP138" i="7" s="1"/>
  <c r="CW138" i="7" s="1"/>
  <c r="DD138" i="7" s="1"/>
  <c r="DK138" i="7" s="1"/>
  <c r="DR138" i="7" s="1"/>
  <c r="J140" i="7"/>
  <c r="Q140" i="7" s="1"/>
  <c r="X140" i="7" s="1"/>
  <c r="AE140" i="7" s="1"/>
  <c r="AL140" i="7" s="1"/>
  <c r="AS140" i="7" s="1"/>
  <c r="AZ140" i="7" s="1"/>
  <c r="BG140" i="7" s="1"/>
  <c r="BN140" i="7" s="1"/>
  <c r="BU140" i="7" s="1"/>
  <c r="CB140" i="7" s="1"/>
  <c r="CI140" i="7" s="1"/>
  <c r="CP140" i="7" s="1"/>
  <c r="CW140" i="7" s="1"/>
  <c r="DD140" i="7" s="1"/>
  <c r="DK140" i="7" s="1"/>
  <c r="DR140" i="7" s="1"/>
  <c r="I142" i="7"/>
  <c r="P142" i="7" s="1"/>
  <c r="I144" i="7"/>
  <c r="P144" i="7" s="1"/>
  <c r="I146" i="7"/>
  <c r="P146" i="7" s="1"/>
  <c r="I151" i="7"/>
  <c r="J152" i="7"/>
  <c r="Q152" i="7" s="1"/>
  <c r="X152" i="7" s="1"/>
  <c r="AE152" i="7" s="1"/>
  <c r="AL152" i="7" s="1"/>
  <c r="AS152" i="7" s="1"/>
  <c r="AZ152" i="7" s="1"/>
  <c r="BG152" i="7" s="1"/>
  <c r="BN152" i="7" s="1"/>
  <c r="BU152" i="7" s="1"/>
  <c r="CB152" i="7" s="1"/>
  <c r="CI152" i="7" s="1"/>
  <c r="CP152" i="7" s="1"/>
  <c r="CW152" i="7" s="1"/>
  <c r="DD152" i="7" s="1"/>
  <c r="DK152" i="7" s="1"/>
  <c r="DR152" i="7" s="1"/>
  <c r="I71" i="7"/>
  <c r="P71" i="7" s="1"/>
  <c r="I73" i="7"/>
  <c r="P73" i="7" s="1"/>
  <c r="I75" i="7"/>
  <c r="P75" i="7" s="1"/>
  <c r="J78" i="7"/>
  <c r="Q78" i="7" s="1"/>
  <c r="X78" i="7" s="1"/>
  <c r="AE78" i="7" s="1"/>
  <c r="AL78" i="7" s="1"/>
  <c r="AS78" i="7" s="1"/>
  <c r="AZ78" i="7" s="1"/>
  <c r="BG78" i="7" s="1"/>
  <c r="BN78" i="7" s="1"/>
  <c r="BU78" i="7" s="1"/>
  <c r="CB78" i="7" s="1"/>
  <c r="CI78" i="7" s="1"/>
  <c r="CP78" i="7" s="1"/>
  <c r="CW78" i="7" s="1"/>
  <c r="DD78" i="7" s="1"/>
  <c r="DK78" i="7" s="1"/>
  <c r="DR78" i="7" s="1"/>
  <c r="J80" i="7"/>
  <c r="Q80" i="7" s="1"/>
  <c r="X80" i="7" s="1"/>
  <c r="AE80" i="7" s="1"/>
  <c r="AL80" i="7" s="1"/>
  <c r="AS80" i="7" s="1"/>
  <c r="AZ80" i="7" s="1"/>
  <c r="BG80" i="7" s="1"/>
  <c r="BN80" i="7" s="1"/>
  <c r="BU80" i="7" s="1"/>
  <c r="CB80" i="7" s="1"/>
  <c r="CI80" i="7" s="1"/>
  <c r="CP80" i="7" s="1"/>
  <c r="CW80" i="7" s="1"/>
  <c r="DD80" i="7" s="1"/>
  <c r="DK80" i="7" s="1"/>
  <c r="DR80" i="7" s="1"/>
  <c r="J85" i="7"/>
  <c r="Q85" i="7" s="1"/>
  <c r="X85" i="7" s="1"/>
  <c r="AE85" i="7" s="1"/>
  <c r="AL85" i="7" s="1"/>
  <c r="AS85" i="7" s="1"/>
  <c r="AZ85" i="7" s="1"/>
  <c r="BG85" i="7" s="1"/>
  <c r="BN85" i="7" s="1"/>
  <c r="BU85" i="7" s="1"/>
  <c r="CB85" i="7" s="1"/>
  <c r="CI85" i="7" s="1"/>
  <c r="CP85" i="7" s="1"/>
  <c r="CW85" i="7" s="1"/>
  <c r="DD85" i="7" s="1"/>
  <c r="DK85" i="7" s="1"/>
  <c r="DR85" i="7" s="1"/>
  <c r="J87" i="7"/>
  <c r="Q87" i="7" s="1"/>
  <c r="X87" i="7" s="1"/>
  <c r="AE87" i="7" s="1"/>
  <c r="AL87" i="7" s="1"/>
  <c r="AS87" i="7" s="1"/>
  <c r="AZ87" i="7" s="1"/>
  <c r="BG87" i="7" s="1"/>
  <c r="BN87" i="7" s="1"/>
  <c r="BU87" i="7" s="1"/>
  <c r="CB87" i="7" s="1"/>
  <c r="CI87" i="7" s="1"/>
  <c r="CP87" i="7" s="1"/>
  <c r="CW87" i="7" s="1"/>
  <c r="DD87" i="7" s="1"/>
  <c r="DK87" i="7" s="1"/>
  <c r="DR87" i="7" s="1"/>
  <c r="J92" i="7"/>
  <c r="Q92" i="7" s="1"/>
  <c r="X92" i="7" s="1"/>
  <c r="AE92" i="7" s="1"/>
  <c r="AL92" i="7" s="1"/>
  <c r="AS92" i="7" s="1"/>
  <c r="AZ92" i="7" s="1"/>
  <c r="BG92" i="7" s="1"/>
  <c r="BN92" i="7" s="1"/>
  <c r="BU92" i="7" s="1"/>
  <c r="CB92" i="7" s="1"/>
  <c r="CI92" i="7" s="1"/>
  <c r="CP92" i="7" s="1"/>
  <c r="CW92" i="7" s="1"/>
  <c r="DD92" i="7" s="1"/>
  <c r="DK92" i="7" s="1"/>
  <c r="DR92" i="7" s="1"/>
  <c r="J96" i="7"/>
  <c r="Q96" i="7" s="1"/>
  <c r="X96" i="7" s="1"/>
  <c r="AE96" i="7" s="1"/>
  <c r="AL96" i="7" s="1"/>
  <c r="AS96" i="7" s="1"/>
  <c r="AZ96" i="7" s="1"/>
  <c r="BG96" i="7" s="1"/>
  <c r="BN96" i="7" s="1"/>
  <c r="BU96" i="7" s="1"/>
  <c r="CB96" i="7" s="1"/>
  <c r="CI96" i="7" s="1"/>
  <c r="CP96" i="7" s="1"/>
  <c r="CW96" i="7" s="1"/>
  <c r="DD96" i="7" s="1"/>
  <c r="DK96" i="7" s="1"/>
  <c r="DR96" i="7" s="1"/>
  <c r="J98" i="7"/>
  <c r="Q98" i="7" s="1"/>
  <c r="X98" i="7" s="1"/>
  <c r="AE98" i="7" s="1"/>
  <c r="AL98" i="7" s="1"/>
  <c r="AS98" i="7" s="1"/>
  <c r="AZ98" i="7" s="1"/>
  <c r="BG98" i="7" s="1"/>
  <c r="BN98" i="7" s="1"/>
  <c r="BU98" i="7" s="1"/>
  <c r="CB98" i="7" s="1"/>
  <c r="CI98" i="7" s="1"/>
  <c r="CP98" i="7" s="1"/>
  <c r="CW98" i="7" s="1"/>
  <c r="DD98" i="7" s="1"/>
  <c r="DK98" i="7" s="1"/>
  <c r="DR98" i="7" s="1"/>
  <c r="J100" i="7"/>
  <c r="Q100" i="7" s="1"/>
  <c r="X100" i="7" s="1"/>
  <c r="AE100" i="7" s="1"/>
  <c r="AL100" i="7" s="1"/>
  <c r="AS100" i="7" s="1"/>
  <c r="AZ100" i="7" s="1"/>
  <c r="BG100" i="7" s="1"/>
  <c r="BN100" i="7" s="1"/>
  <c r="BU100" i="7" s="1"/>
  <c r="CB100" i="7" s="1"/>
  <c r="CI100" i="7" s="1"/>
  <c r="CP100" i="7" s="1"/>
  <c r="CW100" i="7" s="1"/>
  <c r="DD100" i="7" s="1"/>
  <c r="DK100" i="7" s="1"/>
  <c r="DR100" i="7" s="1"/>
  <c r="I101" i="7"/>
  <c r="P101" i="7" s="1"/>
  <c r="I103" i="7"/>
  <c r="P103" i="7" s="1"/>
  <c r="J106" i="7"/>
  <c r="Q106" i="7" s="1"/>
  <c r="X106" i="7" s="1"/>
  <c r="AE106" i="7" s="1"/>
  <c r="AL106" i="7" s="1"/>
  <c r="AS106" i="7" s="1"/>
  <c r="AZ106" i="7" s="1"/>
  <c r="BG106" i="7" s="1"/>
  <c r="BN106" i="7" s="1"/>
  <c r="BU106" i="7" s="1"/>
  <c r="CB106" i="7" s="1"/>
  <c r="CI106" i="7" s="1"/>
  <c r="CP106" i="7" s="1"/>
  <c r="CW106" i="7" s="1"/>
  <c r="DD106" i="7" s="1"/>
  <c r="DK106" i="7" s="1"/>
  <c r="DR106" i="7" s="1"/>
  <c r="J108" i="7"/>
  <c r="Q108" i="7" s="1"/>
  <c r="X108" i="7" s="1"/>
  <c r="AE108" i="7" s="1"/>
  <c r="AL108" i="7" s="1"/>
  <c r="AS108" i="7" s="1"/>
  <c r="AZ108" i="7" s="1"/>
  <c r="BG108" i="7" s="1"/>
  <c r="BN108" i="7" s="1"/>
  <c r="BU108" i="7" s="1"/>
  <c r="CB108" i="7" s="1"/>
  <c r="CI108" i="7" s="1"/>
  <c r="CP108" i="7" s="1"/>
  <c r="CW108" i="7" s="1"/>
  <c r="DD108" i="7" s="1"/>
  <c r="DK108" i="7" s="1"/>
  <c r="DR108" i="7" s="1"/>
  <c r="J110" i="7"/>
  <c r="Q110" i="7" s="1"/>
  <c r="X110" i="7" s="1"/>
  <c r="AE110" i="7" s="1"/>
  <c r="AL110" i="7" s="1"/>
  <c r="AS110" i="7" s="1"/>
  <c r="AZ110" i="7" s="1"/>
  <c r="BG110" i="7" s="1"/>
  <c r="BN110" i="7" s="1"/>
  <c r="BU110" i="7" s="1"/>
  <c r="CB110" i="7" s="1"/>
  <c r="CI110" i="7" s="1"/>
  <c r="CP110" i="7" s="1"/>
  <c r="CW110" i="7" s="1"/>
  <c r="DD110" i="7" s="1"/>
  <c r="DK110" i="7" s="1"/>
  <c r="DR110" i="7" s="1"/>
  <c r="J112" i="7"/>
  <c r="Q112" i="7" s="1"/>
  <c r="X112" i="7" s="1"/>
  <c r="AE112" i="7" s="1"/>
  <c r="AL112" i="7" s="1"/>
  <c r="AS112" i="7" s="1"/>
  <c r="AZ112" i="7" s="1"/>
  <c r="BG112" i="7" s="1"/>
  <c r="BN112" i="7" s="1"/>
  <c r="BU112" i="7" s="1"/>
  <c r="CB112" i="7" s="1"/>
  <c r="CI112" i="7" s="1"/>
  <c r="CP112" i="7" s="1"/>
  <c r="CW112" i="7" s="1"/>
  <c r="DD112" i="7" s="1"/>
  <c r="DK112" i="7" s="1"/>
  <c r="DR112" i="7" s="1"/>
  <c r="J114" i="7"/>
  <c r="Q114" i="7" s="1"/>
  <c r="X114" i="7" s="1"/>
  <c r="AE114" i="7" s="1"/>
  <c r="AL114" i="7" s="1"/>
  <c r="AS114" i="7" s="1"/>
  <c r="AZ114" i="7" s="1"/>
  <c r="BG114" i="7" s="1"/>
  <c r="BN114" i="7" s="1"/>
  <c r="BU114" i="7" s="1"/>
  <c r="CB114" i="7" s="1"/>
  <c r="CI114" i="7" s="1"/>
  <c r="CP114" i="7" s="1"/>
  <c r="CW114" i="7" s="1"/>
  <c r="DD114" i="7" s="1"/>
  <c r="DK114" i="7" s="1"/>
  <c r="DR114" i="7" s="1"/>
  <c r="J116" i="7"/>
  <c r="Q116" i="7" s="1"/>
  <c r="X116" i="7" s="1"/>
  <c r="AE116" i="7" s="1"/>
  <c r="AL116" i="7" s="1"/>
  <c r="AS116" i="7" s="1"/>
  <c r="AZ116" i="7" s="1"/>
  <c r="BG116" i="7" s="1"/>
  <c r="BN116" i="7" s="1"/>
  <c r="BU116" i="7" s="1"/>
  <c r="CB116" i="7" s="1"/>
  <c r="CI116" i="7" s="1"/>
  <c r="CP116" i="7" s="1"/>
  <c r="CW116" i="7" s="1"/>
  <c r="DD116" i="7" s="1"/>
  <c r="DK116" i="7" s="1"/>
  <c r="DR116" i="7" s="1"/>
  <c r="J118" i="7"/>
  <c r="Q118" i="7" s="1"/>
  <c r="X118" i="7" s="1"/>
  <c r="AE118" i="7" s="1"/>
  <c r="AL118" i="7" s="1"/>
  <c r="AS118" i="7" s="1"/>
  <c r="AZ118" i="7" s="1"/>
  <c r="BG118" i="7" s="1"/>
  <c r="BN118" i="7" s="1"/>
  <c r="BU118" i="7" s="1"/>
  <c r="CB118" i="7" s="1"/>
  <c r="CI118" i="7" s="1"/>
  <c r="CP118" i="7" s="1"/>
  <c r="CW118" i="7" s="1"/>
  <c r="DD118" i="7" s="1"/>
  <c r="DK118" i="7" s="1"/>
  <c r="DR118" i="7" s="1"/>
  <c r="I121" i="7"/>
  <c r="P121" i="7" s="1"/>
  <c r="I123" i="7"/>
  <c r="P123" i="7" s="1"/>
  <c r="I125" i="7"/>
  <c r="P125" i="7" s="1"/>
  <c r="I129" i="7"/>
  <c r="P129" i="7" s="1"/>
  <c r="I137" i="7"/>
  <c r="P137" i="7" s="1"/>
  <c r="I139" i="7"/>
  <c r="P139" i="7" s="1"/>
  <c r="J142" i="7"/>
  <c r="Q142" i="7" s="1"/>
  <c r="X142" i="7" s="1"/>
  <c r="AE142" i="7" s="1"/>
  <c r="AL142" i="7" s="1"/>
  <c r="AS142" i="7" s="1"/>
  <c r="AZ142" i="7" s="1"/>
  <c r="BG142" i="7" s="1"/>
  <c r="BN142" i="7" s="1"/>
  <c r="BU142" i="7" s="1"/>
  <c r="CB142" i="7" s="1"/>
  <c r="CI142" i="7" s="1"/>
  <c r="CP142" i="7" s="1"/>
  <c r="CW142" i="7" s="1"/>
  <c r="DD142" i="7" s="1"/>
  <c r="DK142" i="7" s="1"/>
  <c r="DR142" i="7" s="1"/>
  <c r="J144" i="7"/>
  <c r="Q144" i="7" s="1"/>
  <c r="X144" i="7" s="1"/>
  <c r="AE144" i="7" s="1"/>
  <c r="AL144" i="7" s="1"/>
  <c r="AS144" i="7" s="1"/>
  <c r="AZ144" i="7" s="1"/>
  <c r="BG144" i="7" s="1"/>
  <c r="BN144" i="7" s="1"/>
  <c r="BU144" i="7" s="1"/>
  <c r="CB144" i="7" s="1"/>
  <c r="CI144" i="7" s="1"/>
  <c r="CP144" i="7" s="1"/>
  <c r="CW144" i="7" s="1"/>
  <c r="DD144" i="7" s="1"/>
  <c r="DK144" i="7" s="1"/>
  <c r="DR144" i="7" s="1"/>
  <c r="J146" i="7"/>
  <c r="Q146" i="7" s="1"/>
  <c r="X146" i="7" s="1"/>
  <c r="AE146" i="7" s="1"/>
  <c r="AL146" i="7" s="1"/>
  <c r="AS146" i="7" s="1"/>
  <c r="AZ146" i="7" s="1"/>
  <c r="BG146" i="7" s="1"/>
  <c r="BN146" i="7" s="1"/>
  <c r="BU146" i="7" s="1"/>
  <c r="CB146" i="7" s="1"/>
  <c r="CI146" i="7" s="1"/>
  <c r="CP146" i="7" s="1"/>
  <c r="CW146" i="7" s="1"/>
  <c r="DD146" i="7" s="1"/>
  <c r="DK146" i="7" s="1"/>
  <c r="DR146" i="7" s="1"/>
  <c r="I148" i="7"/>
  <c r="P148" i="7" s="1"/>
  <c r="J6" i="7"/>
  <c r="I7" i="7"/>
  <c r="P7" i="7" s="1"/>
  <c r="I9" i="7"/>
  <c r="P9" i="7" s="1"/>
  <c r="J12" i="7"/>
  <c r="Q12" i="7" s="1"/>
  <c r="X12" i="7" s="1"/>
  <c r="AE12" i="7" s="1"/>
  <c r="AL12" i="7" s="1"/>
  <c r="AS12" i="7" s="1"/>
  <c r="AZ12" i="7" s="1"/>
  <c r="BG12" i="7" s="1"/>
  <c r="BN12" i="7" s="1"/>
  <c r="BU12" i="7" s="1"/>
  <c r="CB12" i="7" s="1"/>
  <c r="CI12" i="7" s="1"/>
  <c r="CP12" i="7" s="1"/>
  <c r="CW12" i="7" s="1"/>
  <c r="DD12" i="7" s="1"/>
  <c r="DK12" i="7" s="1"/>
  <c r="DR12" i="7" s="1"/>
  <c r="J14" i="7"/>
  <c r="Q14" i="7" s="1"/>
  <c r="X14" i="7" s="1"/>
  <c r="AE14" i="7" s="1"/>
  <c r="AL14" i="7" s="1"/>
  <c r="AS14" i="7" s="1"/>
  <c r="AZ14" i="7" s="1"/>
  <c r="BG14" i="7" s="1"/>
  <c r="BN14" i="7" s="1"/>
  <c r="BU14" i="7" s="1"/>
  <c r="CB14" i="7" s="1"/>
  <c r="CI14" i="7" s="1"/>
  <c r="CP14" i="7" s="1"/>
  <c r="CW14" i="7" s="1"/>
  <c r="DD14" i="7" s="1"/>
  <c r="DK14" i="7" s="1"/>
  <c r="DR14" i="7" s="1"/>
  <c r="J16" i="7"/>
  <c r="Q16" i="7" s="1"/>
  <c r="X16" i="7" s="1"/>
  <c r="AE16" i="7" s="1"/>
  <c r="AL16" i="7" s="1"/>
  <c r="AS16" i="7" s="1"/>
  <c r="AZ16" i="7" s="1"/>
  <c r="BG16" i="7" s="1"/>
  <c r="BN16" i="7" s="1"/>
  <c r="BU16" i="7" s="1"/>
  <c r="CB16" i="7" s="1"/>
  <c r="CI16" i="7" s="1"/>
  <c r="CP16" i="7" s="1"/>
  <c r="CW16" i="7" s="1"/>
  <c r="DD16" i="7" s="1"/>
  <c r="DK16" i="7" s="1"/>
  <c r="DR16" i="7" s="1"/>
  <c r="I18" i="7"/>
  <c r="P18" i="7" s="1"/>
  <c r="I20" i="7"/>
  <c r="I22" i="7"/>
  <c r="P22" i="7" s="1"/>
  <c r="I28" i="7"/>
  <c r="J31" i="7"/>
  <c r="Q31" i="7" s="1"/>
  <c r="X31" i="7" s="1"/>
  <c r="AE31" i="7" s="1"/>
  <c r="AL31" i="7" s="1"/>
  <c r="AS31" i="7" s="1"/>
  <c r="AZ31" i="7" s="1"/>
  <c r="BG31" i="7" s="1"/>
  <c r="BN31" i="7" s="1"/>
  <c r="BU31" i="7" s="1"/>
  <c r="CB31" i="7" s="1"/>
  <c r="CI31" i="7" s="1"/>
  <c r="CP31" i="7" s="1"/>
  <c r="CW31" i="7" s="1"/>
  <c r="DD31" i="7" s="1"/>
  <c r="DK31" i="7" s="1"/>
  <c r="DR31" i="7" s="1"/>
  <c r="I33" i="7"/>
  <c r="P33" i="7" s="1"/>
  <c r="I35" i="7"/>
  <c r="I37" i="7"/>
  <c r="I39" i="7"/>
  <c r="J42" i="7"/>
  <c r="Q42" i="7" s="1"/>
  <c r="X42" i="7" s="1"/>
  <c r="AE42" i="7" s="1"/>
  <c r="AL42" i="7" s="1"/>
  <c r="AS42" i="7" s="1"/>
  <c r="AZ42" i="7" s="1"/>
  <c r="BG42" i="7" s="1"/>
  <c r="BN42" i="7" s="1"/>
  <c r="BU42" i="7" s="1"/>
  <c r="CB42" i="7" s="1"/>
  <c r="CI42" i="7" s="1"/>
  <c r="CP42" i="7" s="1"/>
  <c r="CW42" i="7" s="1"/>
  <c r="DD42" i="7" s="1"/>
  <c r="DK42" i="7" s="1"/>
  <c r="DR42" i="7" s="1"/>
  <c r="J44" i="7"/>
  <c r="J46" i="7"/>
  <c r="Q46" i="7" s="1"/>
  <c r="X46" i="7" s="1"/>
  <c r="AE46" i="7" s="1"/>
  <c r="AL46" i="7" s="1"/>
  <c r="AS46" i="7" s="1"/>
  <c r="AZ46" i="7" s="1"/>
  <c r="BG46" i="7" s="1"/>
  <c r="BN46" i="7" s="1"/>
  <c r="BU46" i="7" s="1"/>
  <c r="CB46" i="7" s="1"/>
  <c r="CI46" i="7" s="1"/>
  <c r="CP46" i="7" s="1"/>
  <c r="CW46" i="7" s="1"/>
  <c r="DD46" i="7" s="1"/>
  <c r="DK46" i="7" s="1"/>
  <c r="DR46" i="7" s="1"/>
  <c r="J48" i="7"/>
  <c r="Q48" i="7" s="1"/>
  <c r="X48" i="7" s="1"/>
  <c r="AE48" i="7" s="1"/>
  <c r="AL48" i="7" s="1"/>
  <c r="AS48" i="7" s="1"/>
  <c r="AZ48" i="7" s="1"/>
  <c r="BG48" i="7" s="1"/>
  <c r="BN48" i="7" s="1"/>
  <c r="BU48" i="7" s="1"/>
  <c r="CB48" i="7" s="1"/>
  <c r="CI48" i="7" s="1"/>
  <c r="CP48" i="7" s="1"/>
  <c r="CW48" i="7" s="1"/>
  <c r="DD48" i="7" s="1"/>
  <c r="DK48" i="7" s="1"/>
  <c r="DR48" i="7" s="1"/>
  <c r="J50" i="7"/>
  <c r="J52" i="7"/>
  <c r="J54" i="7"/>
  <c r="I55" i="7"/>
  <c r="I57" i="7"/>
  <c r="P57" i="7" s="1"/>
  <c r="J60" i="7"/>
  <c r="Q60" i="7" s="1"/>
  <c r="X60" i="7" s="1"/>
  <c r="AE60" i="7" s="1"/>
  <c r="AL60" i="7" s="1"/>
  <c r="AS60" i="7" s="1"/>
  <c r="AZ60" i="7" s="1"/>
  <c r="BG60" i="7" s="1"/>
  <c r="BN60" i="7" s="1"/>
  <c r="BU60" i="7" s="1"/>
  <c r="CB60" i="7" s="1"/>
  <c r="CI60" i="7" s="1"/>
  <c r="CP60" i="7" s="1"/>
  <c r="CW60" i="7" s="1"/>
  <c r="DD60" i="7" s="1"/>
  <c r="DK60" i="7" s="1"/>
  <c r="DR60" i="7" s="1"/>
  <c r="I63" i="7"/>
  <c r="P63" i="7" s="1"/>
  <c r="J65" i="7"/>
  <c r="Q65" i="7" s="1"/>
  <c r="X65" i="7" s="1"/>
  <c r="AE65" i="7" s="1"/>
  <c r="AL65" i="7" s="1"/>
  <c r="AS65" i="7" s="1"/>
  <c r="AZ65" i="7" s="1"/>
  <c r="BG65" i="7" s="1"/>
  <c r="BN65" i="7" s="1"/>
  <c r="BU65" i="7" s="1"/>
  <c r="CB65" i="7" s="1"/>
  <c r="CI65" i="7" s="1"/>
  <c r="CP65" i="7" s="1"/>
  <c r="CW65" i="7" s="1"/>
  <c r="DD65" i="7" s="1"/>
  <c r="DK65" i="7" s="1"/>
  <c r="DR65" i="7" s="1"/>
  <c r="J71" i="7"/>
  <c r="Q71" i="7" s="1"/>
  <c r="X71" i="7" s="1"/>
  <c r="AE71" i="7" s="1"/>
  <c r="AL71" i="7" s="1"/>
  <c r="AS71" i="7" s="1"/>
  <c r="AZ71" i="7" s="1"/>
  <c r="BG71" i="7" s="1"/>
  <c r="BN71" i="7" s="1"/>
  <c r="BU71" i="7" s="1"/>
  <c r="CB71" i="7" s="1"/>
  <c r="CI71" i="7" s="1"/>
  <c r="CP71" i="7" s="1"/>
  <c r="CW71" i="7" s="1"/>
  <c r="DD71" i="7" s="1"/>
  <c r="DK71" i="7" s="1"/>
  <c r="DR71" i="7" s="1"/>
  <c r="J73" i="7"/>
  <c r="Q73" i="7" s="1"/>
  <c r="X73" i="7" s="1"/>
  <c r="AE73" i="7" s="1"/>
  <c r="AL73" i="7" s="1"/>
  <c r="AS73" i="7" s="1"/>
  <c r="AZ73" i="7" s="1"/>
  <c r="BG73" i="7" s="1"/>
  <c r="BN73" i="7" s="1"/>
  <c r="BU73" i="7" s="1"/>
  <c r="CB73" i="7" s="1"/>
  <c r="CI73" i="7" s="1"/>
  <c r="CP73" i="7" s="1"/>
  <c r="CW73" i="7" s="1"/>
  <c r="DD73" i="7" s="1"/>
  <c r="DK73" i="7" s="1"/>
  <c r="DR73" i="7" s="1"/>
  <c r="J75" i="7"/>
  <c r="Q75" i="7" s="1"/>
  <c r="X75" i="7" s="1"/>
  <c r="AE75" i="7" s="1"/>
  <c r="AL75" i="7" s="1"/>
  <c r="AS75" i="7" s="1"/>
  <c r="AZ75" i="7" s="1"/>
  <c r="BG75" i="7" s="1"/>
  <c r="BN75" i="7" s="1"/>
  <c r="BU75" i="7" s="1"/>
  <c r="CB75" i="7" s="1"/>
  <c r="CI75" i="7" s="1"/>
  <c r="CP75" i="7" s="1"/>
  <c r="CW75" i="7" s="1"/>
  <c r="DD75" i="7" s="1"/>
  <c r="DK75" i="7" s="1"/>
  <c r="DR75" i="7" s="1"/>
  <c r="I77" i="7"/>
  <c r="P77" i="7" s="1"/>
  <c r="I79" i="7"/>
  <c r="P79" i="7" s="1"/>
  <c r="I81" i="7"/>
  <c r="P81" i="7" s="1"/>
  <c r="I86" i="7"/>
  <c r="P86" i="7" s="1"/>
  <c r="I93" i="7"/>
  <c r="P93" i="7" s="1"/>
  <c r="I95" i="7"/>
  <c r="P95" i="7" s="1"/>
  <c r="I99" i="7"/>
  <c r="P99" i="7" s="1"/>
  <c r="J101" i="7"/>
  <c r="Q101" i="7" s="1"/>
  <c r="X101" i="7" s="1"/>
  <c r="AE101" i="7" s="1"/>
  <c r="AL101" i="7" s="1"/>
  <c r="AS101" i="7" s="1"/>
  <c r="AZ101" i="7" s="1"/>
  <c r="BG101" i="7" s="1"/>
  <c r="BN101" i="7" s="1"/>
  <c r="BU101" i="7" s="1"/>
  <c r="CB101" i="7" s="1"/>
  <c r="CI101" i="7" s="1"/>
  <c r="CP101" i="7" s="1"/>
  <c r="CW101" i="7" s="1"/>
  <c r="DD101" i="7" s="1"/>
  <c r="DK101" i="7" s="1"/>
  <c r="DR101" i="7" s="1"/>
  <c r="J103" i="7"/>
  <c r="Q103" i="7" s="1"/>
  <c r="X103" i="7" s="1"/>
  <c r="AE103" i="7" s="1"/>
  <c r="AL103" i="7" s="1"/>
  <c r="AS103" i="7" s="1"/>
  <c r="AZ103" i="7" s="1"/>
  <c r="BG103" i="7" s="1"/>
  <c r="BN103" i="7" s="1"/>
  <c r="BU103" i="7" s="1"/>
  <c r="CB103" i="7" s="1"/>
  <c r="CI103" i="7" s="1"/>
  <c r="CP103" i="7" s="1"/>
  <c r="CW103" i="7" s="1"/>
  <c r="DD103" i="7" s="1"/>
  <c r="DK103" i="7" s="1"/>
  <c r="DR103" i="7" s="1"/>
  <c r="I107" i="7"/>
  <c r="P107" i="7" s="1"/>
  <c r="I109" i="7"/>
  <c r="P109" i="7" s="1"/>
  <c r="I111" i="7"/>
  <c r="P111" i="7" s="1"/>
  <c r="I113" i="7"/>
  <c r="P113" i="7" s="1"/>
  <c r="I115" i="7"/>
  <c r="P115" i="7" s="1"/>
  <c r="I117" i="7"/>
  <c r="P117" i="7" s="1"/>
  <c r="I119" i="7"/>
  <c r="P119" i="7" s="1"/>
  <c r="J121" i="7"/>
  <c r="Q121" i="7" s="1"/>
  <c r="X121" i="7" s="1"/>
  <c r="AE121" i="7" s="1"/>
  <c r="AL121" i="7" s="1"/>
  <c r="AS121" i="7" s="1"/>
  <c r="AZ121" i="7" s="1"/>
  <c r="BG121" i="7" s="1"/>
  <c r="BN121" i="7" s="1"/>
  <c r="BU121" i="7" s="1"/>
  <c r="CB121" i="7" s="1"/>
  <c r="CI121" i="7" s="1"/>
  <c r="CP121" i="7" s="1"/>
  <c r="CW121" i="7" s="1"/>
  <c r="DD121" i="7" s="1"/>
  <c r="DK121" i="7" s="1"/>
  <c r="DR121" i="7" s="1"/>
  <c r="J123" i="7"/>
  <c r="Q123" i="7" s="1"/>
  <c r="X123" i="7" s="1"/>
  <c r="AE123" i="7" s="1"/>
  <c r="AL123" i="7" s="1"/>
  <c r="AS123" i="7" s="1"/>
  <c r="AZ123" i="7" s="1"/>
  <c r="BG123" i="7" s="1"/>
  <c r="BN123" i="7" s="1"/>
  <c r="BU123" i="7" s="1"/>
  <c r="CB123" i="7" s="1"/>
  <c r="CI123" i="7" s="1"/>
  <c r="CP123" i="7" s="1"/>
  <c r="CW123" i="7" s="1"/>
  <c r="DD123" i="7" s="1"/>
  <c r="DK123" i="7" s="1"/>
  <c r="DR123" i="7" s="1"/>
  <c r="J125" i="7"/>
  <c r="Q125" i="7" s="1"/>
  <c r="X125" i="7" s="1"/>
  <c r="AE125" i="7" s="1"/>
  <c r="AL125" i="7" s="1"/>
  <c r="AS125" i="7" s="1"/>
  <c r="AZ125" i="7" s="1"/>
  <c r="BG125" i="7" s="1"/>
  <c r="BN125" i="7" s="1"/>
  <c r="BU125" i="7" s="1"/>
  <c r="CB125" i="7" s="1"/>
  <c r="CI125" i="7" s="1"/>
  <c r="CP125" i="7" s="1"/>
  <c r="CW125" i="7" s="1"/>
  <c r="DD125" i="7" s="1"/>
  <c r="DK125" i="7" s="1"/>
  <c r="DR125" i="7" s="1"/>
  <c r="J129" i="7"/>
  <c r="Q129" i="7" s="1"/>
  <c r="X129" i="7" s="1"/>
  <c r="J137" i="7"/>
  <c r="Q137" i="7" s="1"/>
  <c r="X137" i="7" s="1"/>
  <c r="AE137" i="7" s="1"/>
  <c r="AL137" i="7" s="1"/>
  <c r="AS137" i="7" s="1"/>
  <c r="AZ137" i="7" s="1"/>
  <c r="BG137" i="7" s="1"/>
  <c r="BN137" i="7" s="1"/>
  <c r="BU137" i="7" s="1"/>
  <c r="CB137" i="7" s="1"/>
  <c r="CI137" i="7" s="1"/>
  <c r="CP137" i="7" s="1"/>
  <c r="CW137" i="7" s="1"/>
  <c r="DD137" i="7" s="1"/>
  <c r="DK137" i="7" s="1"/>
  <c r="DR137" i="7" s="1"/>
  <c r="J139" i="7"/>
  <c r="Q139" i="7" s="1"/>
  <c r="X139" i="7" s="1"/>
  <c r="AE139" i="7" s="1"/>
  <c r="AL139" i="7" s="1"/>
  <c r="AS139" i="7" s="1"/>
  <c r="AZ139" i="7" s="1"/>
  <c r="BG139" i="7" s="1"/>
  <c r="BN139" i="7" s="1"/>
  <c r="BU139" i="7" s="1"/>
  <c r="CB139" i="7" s="1"/>
  <c r="CI139" i="7" s="1"/>
  <c r="CP139" i="7" s="1"/>
  <c r="CW139" i="7" s="1"/>
  <c r="DD139" i="7" s="1"/>
  <c r="DK139" i="7" s="1"/>
  <c r="DR139" i="7" s="1"/>
  <c r="I143" i="7"/>
  <c r="P143" i="7" s="1"/>
  <c r="I145" i="7"/>
  <c r="P145" i="7" s="1"/>
  <c r="J148" i="7"/>
  <c r="Q148" i="7" s="1"/>
  <c r="X148" i="7" s="1"/>
  <c r="AE148" i="7" s="1"/>
  <c r="AL148" i="7" s="1"/>
  <c r="AS148" i="7" s="1"/>
  <c r="AZ148" i="7" s="1"/>
  <c r="BG148" i="7" s="1"/>
  <c r="BN148" i="7" s="1"/>
  <c r="BU148" i="7" s="1"/>
  <c r="CB148" i="7" s="1"/>
  <c r="CI148" i="7" s="1"/>
  <c r="CP148" i="7" s="1"/>
  <c r="CW148" i="7" s="1"/>
  <c r="DD148" i="7" s="1"/>
  <c r="DK148" i="7" s="1"/>
  <c r="DR148" i="7" s="1"/>
  <c r="I150" i="7"/>
  <c r="P150" i="7" s="1"/>
  <c r="J63" i="7"/>
  <c r="Q63" i="7" s="1"/>
  <c r="I72" i="7"/>
  <c r="I74" i="7"/>
  <c r="J77" i="7"/>
  <c r="Q77" i="7" s="1"/>
  <c r="X77" i="7" s="1"/>
  <c r="AE77" i="7" s="1"/>
  <c r="AL77" i="7" s="1"/>
  <c r="AS77" i="7" s="1"/>
  <c r="AZ77" i="7" s="1"/>
  <c r="BG77" i="7" s="1"/>
  <c r="BN77" i="7" s="1"/>
  <c r="BU77" i="7" s="1"/>
  <c r="CB77" i="7" s="1"/>
  <c r="CI77" i="7" s="1"/>
  <c r="CP77" i="7" s="1"/>
  <c r="CW77" i="7" s="1"/>
  <c r="DD77" i="7" s="1"/>
  <c r="DK77" i="7" s="1"/>
  <c r="DR77" i="7" s="1"/>
  <c r="J79" i="7"/>
  <c r="Q79" i="7" s="1"/>
  <c r="X79" i="7" s="1"/>
  <c r="AE79" i="7" s="1"/>
  <c r="AL79" i="7" s="1"/>
  <c r="AS79" i="7" s="1"/>
  <c r="AZ79" i="7" s="1"/>
  <c r="BG79" i="7" s="1"/>
  <c r="BN79" i="7" s="1"/>
  <c r="BU79" i="7" s="1"/>
  <c r="CB79" i="7" s="1"/>
  <c r="CI79" i="7" s="1"/>
  <c r="CP79" i="7" s="1"/>
  <c r="CW79" i="7" s="1"/>
  <c r="DD79" i="7" s="1"/>
  <c r="DK79" i="7" s="1"/>
  <c r="DR79" i="7" s="1"/>
  <c r="J81" i="7"/>
  <c r="Q81" i="7" s="1"/>
  <c r="X81" i="7" s="1"/>
  <c r="AE81" i="7" s="1"/>
  <c r="AL81" i="7" s="1"/>
  <c r="AS81" i="7" s="1"/>
  <c r="AZ81" i="7" s="1"/>
  <c r="BG81" i="7" s="1"/>
  <c r="BN81" i="7" s="1"/>
  <c r="BU81" i="7" s="1"/>
  <c r="CB81" i="7" s="1"/>
  <c r="CI81" i="7" s="1"/>
  <c r="CP81" i="7" s="1"/>
  <c r="CW81" i="7" s="1"/>
  <c r="DD81" i="7" s="1"/>
  <c r="DK81" i="7" s="1"/>
  <c r="DR81" i="7" s="1"/>
  <c r="I83" i="7"/>
  <c r="P83" i="7" s="1"/>
  <c r="J86" i="7"/>
  <c r="Q86" i="7" s="1"/>
  <c r="X86" i="7" s="1"/>
  <c r="AE86" i="7" s="1"/>
  <c r="AL86" i="7" s="1"/>
  <c r="AS86" i="7" s="1"/>
  <c r="AZ86" i="7" s="1"/>
  <c r="BG86" i="7" s="1"/>
  <c r="BN86" i="7" s="1"/>
  <c r="BU86" i="7" s="1"/>
  <c r="CB86" i="7" s="1"/>
  <c r="CI86" i="7" s="1"/>
  <c r="CP86" i="7" s="1"/>
  <c r="CW86" i="7" s="1"/>
  <c r="DD86" i="7" s="1"/>
  <c r="DK86" i="7" s="1"/>
  <c r="DR86" i="7" s="1"/>
  <c r="I91" i="7"/>
  <c r="J93" i="7"/>
  <c r="Q93" i="7" s="1"/>
  <c r="X93" i="7" s="1"/>
  <c r="AE93" i="7" s="1"/>
  <c r="AL93" i="7" s="1"/>
  <c r="AS93" i="7" s="1"/>
  <c r="AZ93" i="7" s="1"/>
  <c r="BG93" i="7" s="1"/>
  <c r="BN93" i="7" s="1"/>
  <c r="BU93" i="7" s="1"/>
  <c r="CB93" i="7" s="1"/>
  <c r="CI93" i="7" s="1"/>
  <c r="CP93" i="7" s="1"/>
  <c r="CW93" i="7" s="1"/>
  <c r="DD93" i="7" s="1"/>
  <c r="DK93" i="7" s="1"/>
  <c r="DR93" i="7" s="1"/>
  <c r="J95" i="7"/>
  <c r="Q95" i="7" s="1"/>
  <c r="X95" i="7" s="1"/>
  <c r="AE95" i="7" s="1"/>
  <c r="AL95" i="7" s="1"/>
  <c r="AS95" i="7" s="1"/>
  <c r="AZ95" i="7" s="1"/>
  <c r="BG95" i="7" s="1"/>
  <c r="BN95" i="7" s="1"/>
  <c r="BU95" i="7" s="1"/>
  <c r="CB95" i="7" s="1"/>
  <c r="CI95" i="7" s="1"/>
  <c r="CP95" i="7" s="1"/>
  <c r="CW95" i="7" s="1"/>
  <c r="DD95" i="7" s="1"/>
  <c r="DK95" i="7" s="1"/>
  <c r="DR95" i="7" s="1"/>
  <c r="J99" i="7"/>
  <c r="Q99" i="7" s="1"/>
  <c r="X99" i="7" s="1"/>
  <c r="AE99" i="7" s="1"/>
  <c r="AL99" i="7" s="1"/>
  <c r="AS99" i="7" s="1"/>
  <c r="AZ99" i="7" s="1"/>
  <c r="BG99" i="7" s="1"/>
  <c r="BN99" i="7" s="1"/>
  <c r="BU99" i="7" s="1"/>
  <c r="CB99" i="7" s="1"/>
  <c r="CI99" i="7" s="1"/>
  <c r="CP99" i="7" s="1"/>
  <c r="CW99" i="7" s="1"/>
  <c r="DD99" i="7" s="1"/>
  <c r="DK99" i="7" s="1"/>
  <c r="DR99" i="7" s="1"/>
  <c r="I102" i="7"/>
  <c r="I104" i="7"/>
  <c r="P104" i="7" s="1"/>
  <c r="J107" i="7"/>
  <c r="Q107" i="7" s="1"/>
  <c r="X107" i="7" s="1"/>
  <c r="AE107" i="7" s="1"/>
  <c r="AL107" i="7" s="1"/>
  <c r="AS107" i="7" s="1"/>
  <c r="AZ107" i="7" s="1"/>
  <c r="BG107" i="7" s="1"/>
  <c r="BN107" i="7" s="1"/>
  <c r="BU107" i="7" s="1"/>
  <c r="CB107" i="7" s="1"/>
  <c r="CI107" i="7" s="1"/>
  <c r="CP107" i="7" s="1"/>
  <c r="CW107" i="7" s="1"/>
  <c r="DD107" i="7" s="1"/>
  <c r="DK107" i="7" s="1"/>
  <c r="DR107" i="7" s="1"/>
  <c r="J109" i="7"/>
  <c r="Q109" i="7" s="1"/>
  <c r="X109" i="7" s="1"/>
  <c r="AE109" i="7" s="1"/>
  <c r="AL109" i="7" s="1"/>
  <c r="AS109" i="7" s="1"/>
  <c r="AZ109" i="7" s="1"/>
  <c r="BG109" i="7" s="1"/>
  <c r="BN109" i="7" s="1"/>
  <c r="BU109" i="7" s="1"/>
  <c r="CB109" i="7" s="1"/>
  <c r="CI109" i="7" s="1"/>
  <c r="CP109" i="7" s="1"/>
  <c r="CW109" i="7" s="1"/>
  <c r="DD109" i="7" s="1"/>
  <c r="DK109" i="7" s="1"/>
  <c r="DR109" i="7" s="1"/>
  <c r="J111" i="7"/>
  <c r="Q111" i="7" s="1"/>
  <c r="X111" i="7" s="1"/>
  <c r="AE111" i="7" s="1"/>
  <c r="AL111" i="7" s="1"/>
  <c r="AS111" i="7" s="1"/>
  <c r="AZ111" i="7" s="1"/>
  <c r="BG111" i="7" s="1"/>
  <c r="BN111" i="7" s="1"/>
  <c r="BU111" i="7" s="1"/>
  <c r="CB111" i="7" s="1"/>
  <c r="CI111" i="7" s="1"/>
  <c r="CP111" i="7" s="1"/>
  <c r="CW111" i="7" s="1"/>
  <c r="DD111" i="7" s="1"/>
  <c r="DK111" i="7" s="1"/>
  <c r="DR111" i="7" s="1"/>
  <c r="J113" i="7"/>
  <c r="Q113" i="7" s="1"/>
  <c r="X113" i="7" s="1"/>
  <c r="AE113" i="7" s="1"/>
  <c r="AL113" i="7" s="1"/>
  <c r="AS113" i="7" s="1"/>
  <c r="AZ113" i="7" s="1"/>
  <c r="BG113" i="7" s="1"/>
  <c r="BN113" i="7" s="1"/>
  <c r="BU113" i="7" s="1"/>
  <c r="CB113" i="7" s="1"/>
  <c r="CI113" i="7" s="1"/>
  <c r="CP113" i="7" s="1"/>
  <c r="CW113" i="7" s="1"/>
  <c r="DD113" i="7" s="1"/>
  <c r="DK113" i="7" s="1"/>
  <c r="DR113" i="7" s="1"/>
  <c r="J115" i="7"/>
  <c r="Q115" i="7" s="1"/>
  <c r="X115" i="7" s="1"/>
  <c r="AE115" i="7" s="1"/>
  <c r="AL115" i="7" s="1"/>
  <c r="AS115" i="7" s="1"/>
  <c r="AZ115" i="7" s="1"/>
  <c r="BG115" i="7" s="1"/>
  <c r="BN115" i="7" s="1"/>
  <c r="BU115" i="7" s="1"/>
  <c r="CB115" i="7" s="1"/>
  <c r="CI115" i="7" s="1"/>
  <c r="CP115" i="7" s="1"/>
  <c r="CW115" i="7" s="1"/>
  <c r="DD115" i="7" s="1"/>
  <c r="DK115" i="7" s="1"/>
  <c r="DR115" i="7" s="1"/>
  <c r="J117" i="7"/>
  <c r="Q117" i="7" s="1"/>
  <c r="X117" i="7" s="1"/>
  <c r="AE117" i="7" s="1"/>
  <c r="AL117" i="7" s="1"/>
  <c r="AS117" i="7" s="1"/>
  <c r="AZ117" i="7" s="1"/>
  <c r="BG117" i="7" s="1"/>
  <c r="BN117" i="7" s="1"/>
  <c r="BU117" i="7" s="1"/>
  <c r="CB117" i="7" s="1"/>
  <c r="CI117" i="7" s="1"/>
  <c r="CP117" i="7" s="1"/>
  <c r="CW117" i="7" s="1"/>
  <c r="DD117" i="7" s="1"/>
  <c r="DK117" i="7" s="1"/>
  <c r="DR117" i="7" s="1"/>
  <c r="J119" i="7"/>
  <c r="Q119" i="7" s="1"/>
  <c r="X119" i="7" s="1"/>
  <c r="AE119" i="7" s="1"/>
  <c r="AL119" i="7" s="1"/>
  <c r="AS119" i="7" s="1"/>
  <c r="AZ119" i="7" s="1"/>
  <c r="BG119" i="7" s="1"/>
  <c r="BN119" i="7" s="1"/>
  <c r="BU119" i="7" s="1"/>
  <c r="CB119" i="7" s="1"/>
  <c r="CI119" i="7" s="1"/>
  <c r="CP119" i="7" s="1"/>
  <c r="CW119" i="7" s="1"/>
  <c r="DD119" i="7" s="1"/>
  <c r="DK119" i="7" s="1"/>
  <c r="DR119" i="7" s="1"/>
  <c r="I120" i="7"/>
  <c r="P120" i="7" s="1"/>
  <c r="I122" i="7"/>
  <c r="I128" i="7"/>
  <c r="P128" i="7" s="1"/>
  <c r="I130" i="7"/>
  <c r="P130" i="7" s="1"/>
  <c r="I136" i="7"/>
  <c r="I138" i="7"/>
  <c r="I140" i="7"/>
  <c r="P140" i="7" s="1"/>
  <c r="J143" i="7"/>
  <c r="Q143" i="7" s="1"/>
  <c r="X143" i="7" s="1"/>
  <c r="AE143" i="7" s="1"/>
  <c r="AL143" i="7" s="1"/>
  <c r="AS143" i="7" s="1"/>
  <c r="AZ143" i="7" s="1"/>
  <c r="BG143" i="7" s="1"/>
  <c r="BN143" i="7" s="1"/>
  <c r="BU143" i="7" s="1"/>
  <c r="CB143" i="7" s="1"/>
  <c r="CI143" i="7" s="1"/>
  <c r="CP143" i="7" s="1"/>
  <c r="CW143" i="7" s="1"/>
  <c r="DD143" i="7" s="1"/>
  <c r="DK143" i="7" s="1"/>
  <c r="DR143" i="7" s="1"/>
  <c r="J145" i="7"/>
  <c r="Q145" i="7" s="1"/>
  <c r="X145" i="7" s="1"/>
  <c r="AE145" i="7" s="1"/>
  <c r="AL145" i="7" s="1"/>
  <c r="AS145" i="7" s="1"/>
  <c r="AZ145" i="7" s="1"/>
  <c r="BG145" i="7" s="1"/>
  <c r="BN145" i="7" s="1"/>
  <c r="BU145" i="7" s="1"/>
  <c r="CB145" i="7" s="1"/>
  <c r="CI145" i="7" s="1"/>
  <c r="CP145" i="7" s="1"/>
  <c r="CW145" i="7" s="1"/>
  <c r="DD145" i="7" s="1"/>
  <c r="DK145" i="7" s="1"/>
  <c r="DR145" i="7" s="1"/>
  <c r="J150" i="7"/>
  <c r="Q150" i="7" s="1"/>
  <c r="X150" i="7" s="1"/>
  <c r="AE150" i="7" s="1"/>
  <c r="AL150" i="7" s="1"/>
  <c r="AS150" i="7" s="1"/>
  <c r="AZ150" i="7" s="1"/>
  <c r="BG150" i="7" s="1"/>
  <c r="BN150" i="7" s="1"/>
  <c r="BU150" i="7" s="1"/>
  <c r="CB150" i="7" s="1"/>
  <c r="CI150" i="7" s="1"/>
  <c r="CP150" i="7" s="1"/>
  <c r="CW150" i="7" s="1"/>
  <c r="DD150" i="7" s="1"/>
  <c r="DK150" i="7" s="1"/>
  <c r="DR150" i="7" s="1"/>
  <c r="I6" i="2"/>
  <c r="P6" i="2" s="1"/>
  <c r="J7" i="2"/>
  <c r="Q7" i="2" s="1"/>
  <c r="X7" i="2" s="1"/>
  <c r="AE7" i="2" s="1"/>
  <c r="AL7" i="2" s="1"/>
  <c r="AS7" i="2" s="1"/>
  <c r="AZ7" i="2" s="1"/>
  <c r="BG7" i="2" s="1"/>
  <c r="BN7" i="2" s="1"/>
  <c r="BU7" i="2" s="1"/>
  <c r="CB7" i="2" s="1"/>
  <c r="CI7" i="2" s="1"/>
  <c r="CP7" i="2" s="1"/>
  <c r="CW7" i="2" s="1"/>
  <c r="DD7" i="2" s="1"/>
  <c r="DK7" i="2" s="1"/>
  <c r="DR7" i="2" s="1"/>
  <c r="I9" i="2"/>
  <c r="P9" i="2" s="1"/>
  <c r="W9" i="2" s="1"/>
  <c r="AD9" i="2" s="1"/>
  <c r="AK9" i="2" s="1"/>
  <c r="AR9" i="2" s="1"/>
  <c r="AY9" i="2" s="1"/>
  <c r="BF9" i="2" s="1"/>
  <c r="BM9" i="2" s="1"/>
  <c r="BT9" i="2" s="1"/>
  <c r="CA9" i="2" s="1"/>
  <c r="CH9" i="2" s="1"/>
  <c r="CO9" i="2" s="1"/>
  <c r="CV9" i="2" s="1"/>
  <c r="DC9" i="2" s="1"/>
  <c r="DJ9" i="2" s="1"/>
  <c r="DQ9" i="2" s="1"/>
  <c r="I10" i="2"/>
  <c r="P10" i="2" s="1"/>
  <c r="J11" i="2"/>
  <c r="Q11" i="2" s="1"/>
  <c r="X11" i="2" s="1"/>
  <c r="AE11" i="2" s="1"/>
  <c r="AL11" i="2" s="1"/>
  <c r="AS11" i="2" s="1"/>
  <c r="AZ11" i="2" s="1"/>
  <c r="BG11" i="2" s="1"/>
  <c r="BN11" i="2" s="1"/>
  <c r="BU11" i="2" s="1"/>
  <c r="CB11" i="2" s="1"/>
  <c r="CI11" i="2" s="1"/>
  <c r="CP11" i="2" s="1"/>
  <c r="CW11" i="2" s="1"/>
  <c r="DD11" i="2" s="1"/>
  <c r="DK11" i="2" s="1"/>
  <c r="DR11" i="2" s="1"/>
  <c r="J13" i="2"/>
  <c r="Q13" i="2" s="1"/>
  <c r="X13" i="2" s="1"/>
  <c r="AE13" i="2" s="1"/>
  <c r="AL13" i="2" s="1"/>
  <c r="AS13" i="2" s="1"/>
  <c r="AZ13" i="2" s="1"/>
  <c r="BG13" i="2" s="1"/>
  <c r="BN13" i="2" s="1"/>
  <c r="BU13" i="2" s="1"/>
  <c r="CB13" i="2" s="1"/>
  <c r="CI13" i="2" s="1"/>
  <c r="CP13" i="2" s="1"/>
  <c r="CW13" i="2" s="1"/>
  <c r="DD13" i="2" s="1"/>
  <c r="DK13" i="2" s="1"/>
  <c r="DR13" i="2" s="1"/>
  <c r="J15" i="2"/>
  <c r="Q15" i="2" s="1"/>
  <c r="X15" i="2" s="1"/>
  <c r="AE15" i="2" s="1"/>
  <c r="AL15" i="2" s="1"/>
  <c r="AS15" i="2" s="1"/>
  <c r="AZ15" i="2" s="1"/>
  <c r="BG15" i="2" s="1"/>
  <c r="BN15" i="2" s="1"/>
  <c r="BU15" i="2" s="1"/>
  <c r="CB15" i="2" s="1"/>
  <c r="CI15" i="2" s="1"/>
  <c r="CP15" i="2" s="1"/>
  <c r="CW15" i="2" s="1"/>
  <c r="DD15" i="2" s="1"/>
  <c r="DK15" i="2" s="1"/>
  <c r="DR15" i="2" s="1"/>
  <c r="J17" i="2"/>
  <c r="Q17" i="2" s="1"/>
  <c r="X17" i="2" s="1"/>
  <c r="AE17" i="2" s="1"/>
  <c r="AL17" i="2" s="1"/>
  <c r="AS17" i="2" s="1"/>
  <c r="AZ17" i="2" s="1"/>
  <c r="BG17" i="2" s="1"/>
  <c r="BN17" i="2" s="1"/>
  <c r="BU17" i="2" s="1"/>
  <c r="CB17" i="2" s="1"/>
  <c r="CI17" i="2" s="1"/>
  <c r="CP17" i="2" s="1"/>
  <c r="CW17" i="2" s="1"/>
  <c r="DD17" i="2" s="1"/>
  <c r="DK17" i="2" s="1"/>
  <c r="DR17" i="2" s="1"/>
  <c r="J19" i="2"/>
  <c r="Q19" i="2" s="1"/>
  <c r="X19" i="2" s="1"/>
  <c r="AE19" i="2" s="1"/>
  <c r="AL19" i="2" s="1"/>
  <c r="AS19" i="2" s="1"/>
  <c r="AZ19" i="2" s="1"/>
  <c r="BG19" i="2" s="1"/>
  <c r="BN19" i="2" s="1"/>
  <c r="BU19" i="2" s="1"/>
  <c r="CB19" i="2" s="1"/>
  <c r="CI19" i="2" s="1"/>
  <c r="CP19" i="2" s="1"/>
  <c r="CW19" i="2" s="1"/>
  <c r="DD19" i="2" s="1"/>
  <c r="DK19" i="2" s="1"/>
  <c r="DR19" i="2" s="1"/>
  <c r="I23" i="2"/>
  <c r="P23" i="2" s="1"/>
  <c r="I25" i="2"/>
  <c r="P25" i="2" s="1"/>
  <c r="J27" i="2"/>
  <c r="Q27" i="2" s="1"/>
  <c r="X27" i="2" s="1"/>
  <c r="AE27" i="2" s="1"/>
  <c r="AL27" i="2" s="1"/>
  <c r="AS27" i="2" s="1"/>
  <c r="AZ27" i="2" s="1"/>
  <c r="BG27" i="2" s="1"/>
  <c r="BN27" i="2" s="1"/>
  <c r="BU27" i="2" s="1"/>
  <c r="CB27" i="2" s="1"/>
  <c r="CI27" i="2" s="1"/>
  <c r="CP27" i="2" s="1"/>
  <c r="CW27" i="2" s="1"/>
  <c r="DD27" i="2" s="1"/>
  <c r="DK27" i="2" s="1"/>
  <c r="DR27" i="2" s="1"/>
  <c r="I31" i="2"/>
  <c r="P31" i="2" s="1"/>
  <c r="J33" i="2"/>
  <c r="Q33" i="2" s="1"/>
  <c r="X33" i="2" s="1"/>
  <c r="AE33" i="2" s="1"/>
  <c r="AL33" i="2" s="1"/>
  <c r="AS33" i="2" s="1"/>
  <c r="AZ33" i="2" s="1"/>
  <c r="BG33" i="2" s="1"/>
  <c r="BN33" i="2" s="1"/>
  <c r="BU33" i="2" s="1"/>
  <c r="CB33" i="2" s="1"/>
  <c r="CI33" i="2" s="1"/>
  <c r="CP33" i="2" s="1"/>
  <c r="CW33" i="2" s="1"/>
  <c r="DD33" i="2" s="1"/>
  <c r="DK33" i="2" s="1"/>
  <c r="DR33" i="2" s="1"/>
  <c r="I37" i="2"/>
  <c r="P37" i="2" s="1"/>
  <c r="I39" i="2"/>
  <c r="P39" i="2" s="1"/>
  <c r="I41" i="2"/>
  <c r="P41" i="2" s="1"/>
  <c r="J44" i="2"/>
  <c r="Q44" i="2" s="1"/>
  <c r="X44" i="2" s="1"/>
  <c r="AE44" i="2" s="1"/>
  <c r="AL44" i="2" s="1"/>
  <c r="AS44" i="2" s="1"/>
  <c r="AZ44" i="2" s="1"/>
  <c r="BG44" i="2" s="1"/>
  <c r="BN44" i="2" s="1"/>
  <c r="BU44" i="2" s="1"/>
  <c r="CB44" i="2" s="1"/>
  <c r="CI44" i="2" s="1"/>
  <c r="CP44" i="2" s="1"/>
  <c r="CW44" i="2" s="1"/>
  <c r="DD44" i="2" s="1"/>
  <c r="DK44" i="2" s="1"/>
  <c r="DR44" i="2" s="1"/>
  <c r="J46" i="2"/>
  <c r="Q46" i="2" s="1"/>
  <c r="X46" i="2" s="1"/>
  <c r="AE46" i="2" s="1"/>
  <c r="AL46" i="2" s="1"/>
  <c r="AS46" i="2" s="1"/>
  <c r="AZ46" i="2" s="1"/>
  <c r="BG46" i="2" s="1"/>
  <c r="BN46" i="2" s="1"/>
  <c r="BU46" i="2" s="1"/>
  <c r="CB46" i="2" s="1"/>
  <c r="CI46" i="2" s="1"/>
  <c r="CP46" i="2" s="1"/>
  <c r="CW46" i="2" s="1"/>
  <c r="DD46" i="2" s="1"/>
  <c r="DK46" i="2" s="1"/>
  <c r="DR46" i="2" s="1"/>
  <c r="J48" i="2"/>
  <c r="Q48" i="2" s="1"/>
  <c r="X48" i="2" s="1"/>
  <c r="AE48" i="2" s="1"/>
  <c r="AL48" i="2" s="1"/>
  <c r="AS48" i="2" s="1"/>
  <c r="AZ48" i="2" s="1"/>
  <c r="BG48" i="2" s="1"/>
  <c r="BN48" i="2" s="1"/>
  <c r="BU48" i="2" s="1"/>
  <c r="CB48" i="2" s="1"/>
  <c r="CI48" i="2" s="1"/>
  <c r="CP48" i="2" s="1"/>
  <c r="CW48" i="2" s="1"/>
  <c r="DD48" i="2" s="1"/>
  <c r="DK48" i="2" s="1"/>
  <c r="DR48" i="2" s="1"/>
  <c r="J50" i="2"/>
  <c r="Q50" i="2" s="1"/>
  <c r="X50" i="2" s="1"/>
  <c r="AE50" i="2" s="1"/>
  <c r="AL50" i="2" s="1"/>
  <c r="AS50" i="2" s="1"/>
  <c r="AZ50" i="2" s="1"/>
  <c r="BG50" i="2" s="1"/>
  <c r="BN50" i="2" s="1"/>
  <c r="BU50" i="2" s="1"/>
  <c r="CB50" i="2" s="1"/>
  <c r="CI50" i="2" s="1"/>
  <c r="CP50" i="2" s="1"/>
  <c r="CW50" i="2" s="1"/>
  <c r="DD50" i="2" s="1"/>
  <c r="DK50" i="2" s="1"/>
  <c r="DR50" i="2" s="1"/>
  <c r="J52" i="2"/>
  <c r="Q52" i="2" s="1"/>
  <c r="X52" i="2" s="1"/>
  <c r="AE52" i="2" s="1"/>
  <c r="AL52" i="2" s="1"/>
  <c r="AS52" i="2" s="1"/>
  <c r="AZ52" i="2" s="1"/>
  <c r="BG52" i="2" s="1"/>
  <c r="BN52" i="2" s="1"/>
  <c r="BU52" i="2" s="1"/>
  <c r="CB52" i="2" s="1"/>
  <c r="CI52" i="2" s="1"/>
  <c r="CP52" i="2" s="1"/>
  <c r="CW52" i="2" s="1"/>
  <c r="DD52" i="2" s="1"/>
  <c r="DK52" i="2" s="1"/>
  <c r="DR52" i="2" s="1"/>
  <c r="J54" i="2"/>
  <c r="Q54" i="2" s="1"/>
  <c r="X54" i="2" s="1"/>
  <c r="AE54" i="2" s="1"/>
  <c r="AL54" i="2" s="1"/>
  <c r="AS54" i="2" s="1"/>
  <c r="AZ54" i="2" s="1"/>
  <c r="BG54" i="2" s="1"/>
  <c r="BN54" i="2" s="1"/>
  <c r="BU54" i="2" s="1"/>
  <c r="CB54" i="2" s="1"/>
  <c r="CI54" i="2" s="1"/>
  <c r="CP54" i="2" s="1"/>
  <c r="CW54" i="2" s="1"/>
  <c r="DD54" i="2" s="1"/>
  <c r="DK54" i="2" s="1"/>
  <c r="DR54" i="2" s="1"/>
  <c r="J56" i="2"/>
  <c r="Q56" i="2" s="1"/>
  <c r="X56" i="2" s="1"/>
  <c r="AE56" i="2" s="1"/>
  <c r="AL56" i="2" s="1"/>
  <c r="AS56" i="2" s="1"/>
  <c r="AZ56" i="2" s="1"/>
  <c r="BG56" i="2" s="1"/>
  <c r="BN56" i="2" s="1"/>
  <c r="BU56" i="2" s="1"/>
  <c r="CB56" i="2" s="1"/>
  <c r="CI56" i="2" s="1"/>
  <c r="CP56" i="2" s="1"/>
  <c r="CW56" i="2" s="1"/>
  <c r="DD56" i="2" s="1"/>
  <c r="DK56" i="2" s="1"/>
  <c r="DR56" i="2" s="1"/>
  <c r="J58" i="2"/>
  <c r="Q58" i="2" s="1"/>
  <c r="X58" i="2" s="1"/>
  <c r="AE58" i="2" s="1"/>
  <c r="AL58" i="2" s="1"/>
  <c r="AS58" i="2" s="1"/>
  <c r="AZ58" i="2" s="1"/>
  <c r="BG58" i="2" s="1"/>
  <c r="BN58" i="2" s="1"/>
  <c r="BU58" i="2" s="1"/>
  <c r="CB58" i="2" s="1"/>
  <c r="CI58" i="2" s="1"/>
  <c r="CP58" i="2" s="1"/>
  <c r="CW58" i="2" s="1"/>
  <c r="DD58" i="2" s="1"/>
  <c r="DK58" i="2" s="1"/>
  <c r="DR58" i="2" s="1"/>
  <c r="I60" i="2"/>
  <c r="P60" i="2" s="1"/>
  <c r="I62" i="2"/>
  <c r="P62" i="2" s="1"/>
  <c r="J65" i="2"/>
  <c r="Q65" i="2" s="1"/>
  <c r="X65" i="2" s="1"/>
  <c r="AE65" i="2" s="1"/>
  <c r="AL65" i="2" s="1"/>
  <c r="AS65" i="2" s="1"/>
  <c r="AZ65" i="2" s="1"/>
  <c r="BG65" i="2" s="1"/>
  <c r="BN65" i="2" s="1"/>
  <c r="BU65" i="2" s="1"/>
  <c r="CB65" i="2" s="1"/>
  <c r="CI65" i="2" s="1"/>
  <c r="CP65" i="2" s="1"/>
  <c r="CW65" i="2" s="1"/>
  <c r="DD65" i="2" s="1"/>
  <c r="DK65" i="2" s="1"/>
  <c r="DR65" i="2" s="1"/>
  <c r="I67" i="2"/>
  <c r="P67" i="2" s="1"/>
  <c r="J72" i="2"/>
  <c r="Q72" i="2" s="1"/>
  <c r="J74" i="2"/>
  <c r="Q74" i="2" s="1"/>
  <c r="X74" i="2" s="1"/>
  <c r="AE74" i="2" s="1"/>
  <c r="AL74" i="2" s="1"/>
  <c r="AS74" i="2" s="1"/>
  <c r="AZ74" i="2" s="1"/>
  <c r="BG74" i="2" s="1"/>
  <c r="BN74" i="2" s="1"/>
  <c r="BU74" i="2" s="1"/>
  <c r="CB74" i="2" s="1"/>
  <c r="CI74" i="2" s="1"/>
  <c r="CP74" i="2" s="1"/>
  <c r="CW74" i="2" s="1"/>
  <c r="DD74" i="2" s="1"/>
  <c r="DK74" i="2" s="1"/>
  <c r="DR74" i="2" s="1"/>
  <c r="J81" i="2"/>
  <c r="Q81" i="2" s="1"/>
  <c r="X81" i="2" s="1"/>
  <c r="AE81" i="2" s="1"/>
  <c r="AL81" i="2" s="1"/>
  <c r="AS81" i="2" s="1"/>
  <c r="AZ81" i="2" s="1"/>
  <c r="BG81" i="2" s="1"/>
  <c r="BN81" i="2" s="1"/>
  <c r="BU81" i="2" s="1"/>
  <c r="CB81" i="2" s="1"/>
  <c r="CI81" i="2" s="1"/>
  <c r="CP81" i="2" s="1"/>
  <c r="CW81" i="2" s="1"/>
  <c r="DD81" i="2" s="1"/>
  <c r="DK81" i="2" s="1"/>
  <c r="DR81" i="2" s="1"/>
  <c r="J83" i="2"/>
  <c r="Q83" i="2" s="1"/>
  <c r="X83" i="2" s="1"/>
  <c r="AE83" i="2" s="1"/>
  <c r="AL83" i="2" s="1"/>
  <c r="AS83" i="2" s="1"/>
  <c r="AZ83" i="2" s="1"/>
  <c r="BG83" i="2" s="1"/>
  <c r="BN83" i="2" s="1"/>
  <c r="BU83" i="2" s="1"/>
  <c r="CB83" i="2" s="1"/>
  <c r="CI83" i="2" s="1"/>
  <c r="CP83" i="2" s="1"/>
  <c r="CW83" i="2" s="1"/>
  <c r="DD83" i="2" s="1"/>
  <c r="DK83" i="2" s="1"/>
  <c r="DR83" i="2" s="1"/>
  <c r="J85" i="2"/>
  <c r="Q85" i="2" s="1"/>
  <c r="X85" i="2" s="1"/>
  <c r="AE85" i="2" s="1"/>
  <c r="AL85" i="2" s="1"/>
  <c r="AS85" i="2" s="1"/>
  <c r="AZ85" i="2" s="1"/>
  <c r="BG85" i="2" s="1"/>
  <c r="BN85" i="2" s="1"/>
  <c r="BU85" i="2" s="1"/>
  <c r="CB85" i="2" s="1"/>
  <c r="CI85" i="2" s="1"/>
  <c r="CP85" i="2" s="1"/>
  <c r="CW85" i="2" s="1"/>
  <c r="DD85" i="2" s="1"/>
  <c r="DK85" i="2" s="1"/>
  <c r="DR85" i="2" s="1"/>
  <c r="J87" i="2"/>
  <c r="Q87" i="2" s="1"/>
  <c r="X87" i="2" s="1"/>
  <c r="AE87" i="2" s="1"/>
  <c r="AL87" i="2" s="1"/>
  <c r="AS87" i="2" s="1"/>
  <c r="AZ87" i="2" s="1"/>
  <c r="BG87" i="2" s="1"/>
  <c r="BN87" i="2" s="1"/>
  <c r="BU87" i="2" s="1"/>
  <c r="CB87" i="2" s="1"/>
  <c r="CI87" i="2" s="1"/>
  <c r="CP87" i="2" s="1"/>
  <c r="CW87" i="2" s="1"/>
  <c r="DD87" i="2" s="1"/>
  <c r="DK87" i="2" s="1"/>
  <c r="DR87" i="2" s="1"/>
  <c r="J89" i="2"/>
  <c r="Q89" i="2" s="1"/>
  <c r="X89" i="2" s="1"/>
  <c r="AE89" i="2" s="1"/>
  <c r="AL89" i="2" s="1"/>
  <c r="AS89" i="2" s="1"/>
  <c r="AZ89" i="2" s="1"/>
  <c r="BG89" i="2" s="1"/>
  <c r="BN89" i="2" s="1"/>
  <c r="BU89" i="2" s="1"/>
  <c r="CB89" i="2" s="1"/>
  <c r="CI89" i="2" s="1"/>
  <c r="CP89" i="2" s="1"/>
  <c r="CW89" i="2" s="1"/>
  <c r="DD89" i="2" s="1"/>
  <c r="DK89" i="2" s="1"/>
  <c r="DR89" i="2" s="1"/>
  <c r="J91" i="2"/>
  <c r="Q91" i="2" s="1"/>
  <c r="X91" i="2" s="1"/>
  <c r="AE91" i="2" s="1"/>
  <c r="AL91" i="2" s="1"/>
  <c r="AS91" i="2" s="1"/>
  <c r="AZ91" i="2" s="1"/>
  <c r="BG91" i="2" s="1"/>
  <c r="BN91" i="2" s="1"/>
  <c r="BU91" i="2" s="1"/>
  <c r="CB91" i="2" s="1"/>
  <c r="CI91" i="2" s="1"/>
  <c r="CP91" i="2" s="1"/>
  <c r="CW91" i="2" s="1"/>
  <c r="DD91" i="2" s="1"/>
  <c r="DK91" i="2" s="1"/>
  <c r="DR91" i="2" s="1"/>
  <c r="J93" i="2"/>
  <c r="Q93" i="2" s="1"/>
  <c r="X93" i="2" s="1"/>
  <c r="AE93" i="2" s="1"/>
  <c r="AL93" i="2" s="1"/>
  <c r="AS93" i="2" s="1"/>
  <c r="AZ93" i="2" s="1"/>
  <c r="BG93" i="2" s="1"/>
  <c r="BN93" i="2" s="1"/>
  <c r="BU93" i="2" s="1"/>
  <c r="CB93" i="2" s="1"/>
  <c r="CI93" i="2" s="1"/>
  <c r="CP93" i="2" s="1"/>
  <c r="CW93" i="2" s="1"/>
  <c r="DD93" i="2" s="1"/>
  <c r="DK93" i="2" s="1"/>
  <c r="DR93" i="2" s="1"/>
  <c r="I97" i="2"/>
  <c r="P97" i="2" s="1"/>
  <c r="I99" i="2"/>
  <c r="P99" i="2" s="1"/>
  <c r="J101" i="2"/>
  <c r="Q101" i="2" s="1"/>
  <c r="X101" i="2" s="1"/>
  <c r="AE101" i="2" s="1"/>
  <c r="AL101" i="2" s="1"/>
  <c r="AS101" i="2" s="1"/>
  <c r="AZ101" i="2" s="1"/>
  <c r="BG101" i="2" s="1"/>
  <c r="BN101" i="2" s="1"/>
  <c r="BU101" i="2" s="1"/>
  <c r="CB101" i="2" s="1"/>
  <c r="CI101" i="2" s="1"/>
  <c r="CP101" i="2" s="1"/>
  <c r="CW101" i="2" s="1"/>
  <c r="DD101" i="2" s="1"/>
  <c r="DK101" i="2" s="1"/>
  <c r="DR101" i="2" s="1"/>
  <c r="I105" i="2"/>
  <c r="P105" i="2" s="1"/>
  <c r="I107" i="2"/>
  <c r="P107" i="2" s="1"/>
  <c r="I111" i="2"/>
  <c r="P111" i="2" s="1"/>
  <c r="I113" i="2"/>
  <c r="P113" i="2" s="1"/>
  <c r="I115" i="2"/>
  <c r="P115" i="2" s="1"/>
  <c r="J118" i="2"/>
  <c r="Q118" i="2" s="1"/>
  <c r="X118" i="2" s="1"/>
  <c r="AE118" i="2" s="1"/>
  <c r="AL118" i="2" s="1"/>
  <c r="AS118" i="2" s="1"/>
  <c r="AZ118" i="2" s="1"/>
  <c r="BG118" i="2" s="1"/>
  <c r="BN118" i="2" s="1"/>
  <c r="BU118" i="2" s="1"/>
  <c r="CB118" i="2" s="1"/>
  <c r="CI118" i="2" s="1"/>
  <c r="CP118" i="2" s="1"/>
  <c r="CW118" i="2" s="1"/>
  <c r="DD118" i="2" s="1"/>
  <c r="DK118" i="2" s="1"/>
  <c r="DR118" i="2" s="1"/>
  <c r="J120" i="2"/>
  <c r="Q120" i="2" s="1"/>
  <c r="X120" i="2" s="1"/>
  <c r="AE120" i="2" s="1"/>
  <c r="AL120" i="2" s="1"/>
  <c r="AS120" i="2" s="1"/>
  <c r="AZ120" i="2" s="1"/>
  <c r="BG120" i="2" s="1"/>
  <c r="BN120" i="2" s="1"/>
  <c r="BU120" i="2" s="1"/>
  <c r="CB120" i="2" s="1"/>
  <c r="CI120" i="2" s="1"/>
  <c r="CP120" i="2" s="1"/>
  <c r="CW120" i="2" s="1"/>
  <c r="DD120" i="2" s="1"/>
  <c r="DK120" i="2" s="1"/>
  <c r="DR120" i="2" s="1"/>
  <c r="J122" i="2"/>
  <c r="Q122" i="2" s="1"/>
  <c r="X122" i="2" s="1"/>
  <c r="AE122" i="2" s="1"/>
  <c r="AL122" i="2" s="1"/>
  <c r="AS122" i="2" s="1"/>
  <c r="AZ122" i="2" s="1"/>
  <c r="BG122" i="2" s="1"/>
  <c r="BN122" i="2" s="1"/>
  <c r="BU122" i="2" s="1"/>
  <c r="CB122" i="2" s="1"/>
  <c r="CI122" i="2" s="1"/>
  <c r="CP122" i="2" s="1"/>
  <c r="CW122" i="2" s="1"/>
  <c r="DD122" i="2" s="1"/>
  <c r="DK122" i="2" s="1"/>
  <c r="DR122" i="2" s="1"/>
  <c r="J124" i="2"/>
  <c r="Q124" i="2" s="1"/>
  <c r="X124" i="2" s="1"/>
  <c r="AE124" i="2" s="1"/>
  <c r="AL124" i="2" s="1"/>
  <c r="AS124" i="2" s="1"/>
  <c r="AZ124" i="2" s="1"/>
  <c r="BG124" i="2" s="1"/>
  <c r="BN124" i="2" s="1"/>
  <c r="BU124" i="2" s="1"/>
  <c r="CB124" i="2" s="1"/>
  <c r="CI124" i="2" s="1"/>
  <c r="CP124" i="2" s="1"/>
  <c r="CW124" i="2" s="1"/>
  <c r="DD124" i="2" s="1"/>
  <c r="DK124" i="2" s="1"/>
  <c r="DR124" i="2" s="1"/>
  <c r="J126" i="2"/>
  <c r="Q126" i="2" s="1"/>
  <c r="X126" i="2" s="1"/>
  <c r="AE126" i="2" s="1"/>
  <c r="AL126" i="2" s="1"/>
  <c r="AS126" i="2" s="1"/>
  <c r="AZ126" i="2" s="1"/>
  <c r="BG126" i="2" s="1"/>
  <c r="BN126" i="2" s="1"/>
  <c r="BU126" i="2" s="1"/>
  <c r="CB126" i="2" s="1"/>
  <c r="CI126" i="2" s="1"/>
  <c r="CP126" i="2" s="1"/>
  <c r="CW126" i="2" s="1"/>
  <c r="DD126" i="2" s="1"/>
  <c r="DK126" i="2" s="1"/>
  <c r="DR126" i="2" s="1"/>
  <c r="J128" i="2"/>
  <c r="Q128" i="2" s="1"/>
  <c r="X128" i="2" s="1"/>
  <c r="AE128" i="2" s="1"/>
  <c r="AL128" i="2" s="1"/>
  <c r="AS128" i="2" s="1"/>
  <c r="AZ128" i="2" s="1"/>
  <c r="BG128" i="2" s="1"/>
  <c r="BN128" i="2" s="1"/>
  <c r="BU128" i="2" s="1"/>
  <c r="CB128" i="2" s="1"/>
  <c r="CI128" i="2" s="1"/>
  <c r="CP128" i="2" s="1"/>
  <c r="CW128" i="2" s="1"/>
  <c r="DD128" i="2" s="1"/>
  <c r="DK128" i="2" s="1"/>
  <c r="DR128" i="2" s="1"/>
  <c r="J130" i="2"/>
  <c r="Q130" i="2" s="1"/>
  <c r="X130" i="2" s="1"/>
  <c r="AE130" i="2" s="1"/>
  <c r="AL130" i="2" s="1"/>
  <c r="AS130" i="2" s="1"/>
  <c r="AZ130" i="2" s="1"/>
  <c r="BG130" i="2" s="1"/>
  <c r="BN130" i="2" s="1"/>
  <c r="BU130" i="2" s="1"/>
  <c r="CB130" i="2" s="1"/>
  <c r="CI130" i="2" s="1"/>
  <c r="CP130" i="2" s="1"/>
  <c r="CW130" i="2" s="1"/>
  <c r="DD130" i="2" s="1"/>
  <c r="DK130" i="2" s="1"/>
  <c r="DR130" i="2" s="1"/>
  <c r="J132" i="2"/>
  <c r="Q132" i="2" s="1"/>
  <c r="X132" i="2" s="1"/>
  <c r="AE132" i="2" s="1"/>
  <c r="AL132" i="2" s="1"/>
  <c r="AS132" i="2" s="1"/>
  <c r="AZ132" i="2" s="1"/>
  <c r="BG132" i="2" s="1"/>
  <c r="BN132" i="2" s="1"/>
  <c r="BU132" i="2" s="1"/>
  <c r="CB132" i="2" s="1"/>
  <c r="CI132" i="2" s="1"/>
  <c r="CP132" i="2" s="1"/>
  <c r="CW132" i="2" s="1"/>
  <c r="DD132" i="2" s="1"/>
  <c r="DK132" i="2" s="1"/>
  <c r="DR132" i="2" s="1"/>
  <c r="I134" i="2"/>
  <c r="P134" i="2" s="1"/>
  <c r="I136" i="2"/>
  <c r="P136" i="2" s="1"/>
  <c r="J139" i="2"/>
  <c r="Q139" i="2" s="1"/>
  <c r="X139" i="2" s="1"/>
  <c r="AE139" i="2" s="1"/>
  <c r="AL139" i="2" s="1"/>
  <c r="AS139" i="2" s="1"/>
  <c r="AZ139" i="2" s="1"/>
  <c r="BG139" i="2" s="1"/>
  <c r="BN139" i="2" s="1"/>
  <c r="BU139" i="2" s="1"/>
  <c r="CB139" i="2" s="1"/>
  <c r="CI139" i="2" s="1"/>
  <c r="CP139" i="2" s="1"/>
  <c r="CW139" i="2" s="1"/>
  <c r="DD139" i="2" s="1"/>
  <c r="DK139" i="2" s="1"/>
  <c r="DR139" i="2" s="1"/>
  <c r="I141" i="2"/>
  <c r="P141" i="2" s="1"/>
  <c r="I146" i="2"/>
  <c r="P146" i="2" s="1"/>
  <c r="I148" i="2"/>
  <c r="P148" i="2" s="1"/>
  <c r="J154" i="2"/>
  <c r="Q154" i="2" s="1"/>
  <c r="X154" i="2" s="1"/>
  <c r="AE154" i="2" s="1"/>
  <c r="AL154" i="2" s="1"/>
  <c r="AS154" i="2" s="1"/>
  <c r="AZ154" i="2" s="1"/>
  <c r="BG154" i="2" s="1"/>
  <c r="BN154" i="2" s="1"/>
  <c r="BU154" i="2" s="1"/>
  <c r="CB154" i="2" s="1"/>
  <c r="CI154" i="2" s="1"/>
  <c r="CP154" i="2" s="1"/>
  <c r="CW154" i="2" s="1"/>
  <c r="DD154" i="2" s="1"/>
  <c r="DK154" i="2" s="1"/>
  <c r="DR154" i="2" s="1"/>
  <c r="J156" i="2"/>
  <c r="Q156" i="2" s="1"/>
  <c r="X156" i="2" s="1"/>
  <c r="AE156" i="2" s="1"/>
  <c r="AL156" i="2" s="1"/>
  <c r="AS156" i="2" s="1"/>
  <c r="AZ156" i="2" s="1"/>
  <c r="BG156" i="2" s="1"/>
  <c r="BN156" i="2" s="1"/>
  <c r="BU156" i="2" s="1"/>
  <c r="CB156" i="2" s="1"/>
  <c r="CI156" i="2" s="1"/>
  <c r="CP156" i="2" s="1"/>
  <c r="CW156" i="2" s="1"/>
  <c r="DD156" i="2" s="1"/>
  <c r="DK156" i="2" s="1"/>
  <c r="DR156" i="2" s="1"/>
  <c r="J158" i="2"/>
  <c r="Q158" i="2" s="1"/>
  <c r="X158" i="2" s="1"/>
  <c r="AE158" i="2" s="1"/>
  <c r="AL158" i="2" s="1"/>
  <c r="AS158" i="2" s="1"/>
  <c r="AZ158" i="2" s="1"/>
  <c r="BG158" i="2" s="1"/>
  <c r="BN158" i="2" s="1"/>
  <c r="BU158" i="2" s="1"/>
  <c r="CB158" i="2" s="1"/>
  <c r="CI158" i="2" s="1"/>
  <c r="CP158" i="2" s="1"/>
  <c r="CW158" i="2" s="1"/>
  <c r="DD158" i="2" s="1"/>
  <c r="DK158" i="2" s="1"/>
  <c r="DR158" i="2" s="1"/>
  <c r="J160" i="2"/>
  <c r="Q160" i="2" s="1"/>
  <c r="X160" i="2" s="1"/>
  <c r="AE160" i="2" s="1"/>
  <c r="AL160" i="2" s="1"/>
  <c r="AS160" i="2" s="1"/>
  <c r="AZ160" i="2" s="1"/>
  <c r="BG160" i="2" s="1"/>
  <c r="BN160" i="2" s="1"/>
  <c r="BU160" i="2" s="1"/>
  <c r="CB160" i="2" s="1"/>
  <c r="CI160" i="2" s="1"/>
  <c r="CP160" i="2" s="1"/>
  <c r="CW160" i="2" s="1"/>
  <c r="DD160" i="2" s="1"/>
  <c r="DK160" i="2" s="1"/>
  <c r="DR160" i="2" s="1"/>
  <c r="J162" i="2"/>
  <c r="Q162" i="2" s="1"/>
  <c r="X162" i="2" s="1"/>
  <c r="AE162" i="2" s="1"/>
  <c r="AL162" i="2" s="1"/>
  <c r="AS162" i="2" s="1"/>
  <c r="AZ162" i="2" s="1"/>
  <c r="BG162" i="2" s="1"/>
  <c r="BN162" i="2" s="1"/>
  <c r="BU162" i="2" s="1"/>
  <c r="CB162" i="2" s="1"/>
  <c r="CI162" i="2" s="1"/>
  <c r="CP162" i="2" s="1"/>
  <c r="CW162" i="2" s="1"/>
  <c r="DD162" i="2" s="1"/>
  <c r="DK162" i="2" s="1"/>
  <c r="DR162" i="2" s="1"/>
  <c r="J164" i="2"/>
  <c r="Q164" i="2" s="1"/>
  <c r="X164" i="2" s="1"/>
  <c r="AE164" i="2" s="1"/>
  <c r="AL164" i="2" s="1"/>
  <c r="AS164" i="2" s="1"/>
  <c r="AZ164" i="2" s="1"/>
  <c r="BG164" i="2" s="1"/>
  <c r="BN164" i="2" s="1"/>
  <c r="BU164" i="2" s="1"/>
  <c r="CB164" i="2" s="1"/>
  <c r="CI164" i="2" s="1"/>
  <c r="CP164" i="2" s="1"/>
  <c r="CW164" i="2" s="1"/>
  <c r="DD164" i="2" s="1"/>
  <c r="DK164" i="2" s="1"/>
  <c r="DR164" i="2" s="1"/>
  <c r="J166" i="2"/>
  <c r="Q166" i="2" s="1"/>
  <c r="X166" i="2" s="1"/>
  <c r="AE166" i="2" s="1"/>
  <c r="AL166" i="2" s="1"/>
  <c r="AS166" i="2" s="1"/>
  <c r="AZ166" i="2" s="1"/>
  <c r="BG166" i="2" s="1"/>
  <c r="BN166" i="2" s="1"/>
  <c r="BU166" i="2" s="1"/>
  <c r="CB166" i="2" s="1"/>
  <c r="CI166" i="2" s="1"/>
  <c r="CP166" i="2" s="1"/>
  <c r="CW166" i="2" s="1"/>
  <c r="DD166" i="2" s="1"/>
  <c r="DK166" i="2" s="1"/>
  <c r="DR166" i="2" s="1"/>
  <c r="J168" i="2"/>
  <c r="Q168" i="2" s="1"/>
  <c r="X168" i="2" s="1"/>
  <c r="AE168" i="2" s="1"/>
  <c r="AL168" i="2" s="1"/>
  <c r="AS168" i="2" s="1"/>
  <c r="AZ168" i="2" s="1"/>
  <c r="BG168" i="2" s="1"/>
  <c r="BN168" i="2" s="1"/>
  <c r="BU168" i="2" s="1"/>
  <c r="CB168" i="2" s="1"/>
  <c r="CI168" i="2" s="1"/>
  <c r="CP168" i="2" s="1"/>
  <c r="CW168" i="2" s="1"/>
  <c r="DD168" i="2" s="1"/>
  <c r="DK168" i="2" s="1"/>
  <c r="DR168" i="2" s="1"/>
  <c r="I170" i="2"/>
  <c r="P170" i="2" s="1"/>
  <c r="I172" i="2"/>
  <c r="P172" i="2" s="1"/>
  <c r="I174" i="2"/>
  <c r="P174" i="2" s="1"/>
  <c r="J176" i="2"/>
  <c r="Q176" i="2" s="1"/>
  <c r="X176" i="2" s="1"/>
  <c r="AE176" i="2" s="1"/>
  <c r="AL176" i="2" s="1"/>
  <c r="AS176" i="2" s="1"/>
  <c r="AZ176" i="2" s="1"/>
  <c r="BG176" i="2" s="1"/>
  <c r="BN176" i="2" s="1"/>
  <c r="BU176" i="2" s="1"/>
  <c r="CB176" i="2" s="1"/>
  <c r="CI176" i="2" s="1"/>
  <c r="CP176" i="2" s="1"/>
  <c r="CW176" i="2" s="1"/>
  <c r="DD176" i="2" s="1"/>
  <c r="DK176" i="2" s="1"/>
  <c r="DR176" i="2" s="1"/>
  <c r="I178" i="2"/>
  <c r="P178" i="2" s="1"/>
  <c r="I180" i="2"/>
  <c r="P180" i="2" s="1"/>
  <c r="J186" i="2"/>
  <c r="Q186" i="2" s="1"/>
  <c r="X186" i="2" s="1"/>
  <c r="AE186" i="2" s="1"/>
  <c r="AL186" i="2" s="1"/>
  <c r="AS186" i="2" s="1"/>
  <c r="AZ186" i="2" s="1"/>
  <c r="BG186" i="2" s="1"/>
  <c r="BN186" i="2" s="1"/>
  <c r="BU186" i="2" s="1"/>
  <c r="CB186" i="2" s="1"/>
  <c r="CI186" i="2" s="1"/>
  <c r="CP186" i="2" s="1"/>
  <c r="CW186" i="2" s="1"/>
  <c r="DD186" i="2" s="1"/>
  <c r="DK186" i="2" s="1"/>
  <c r="DR186" i="2" s="1"/>
  <c r="J188" i="2"/>
  <c r="Q188" i="2" s="1"/>
  <c r="X188" i="2" s="1"/>
  <c r="AE188" i="2" s="1"/>
  <c r="AL188" i="2" s="1"/>
  <c r="AS188" i="2" s="1"/>
  <c r="AZ188" i="2" s="1"/>
  <c r="BG188" i="2" s="1"/>
  <c r="BN188" i="2" s="1"/>
  <c r="BU188" i="2" s="1"/>
  <c r="CB188" i="2" s="1"/>
  <c r="CI188" i="2" s="1"/>
  <c r="CP188" i="2" s="1"/>
  <c r="CW188" i="2" s="1"/>
  <c r="DD188" i="2" s="1"/>
  <c r="DK188" i="2" s="1"/>
  <c r="DR188" i="2" s="1"/>
  <c r="I192" i="2"/>
  <c r="P192" i="2" s="1"/>
  <c r="I194" i="2"/>
  <c r="P194" i="2" s="1"/>
  <c r="I196" i="2"/>
  <c r="P196" i="2" s="1"/>
  <c r="I198" i="2"/>
  <c r="P198" i="2" s="1"/>
  <c r="I200" i="2"/>
  <c r="P200" i="2" s="1"/>
  <c r="I202" i="2"/>
  <c r="P202" i="2" s="1"/>
  <c r="I204" i="2"/>
  <c r="P204" i="2" s="1"/>
  <c r="I208" i="2"/>
  <c r="P208" i="2" s="1"/>
  <c r="J212" i="2"/>
  <c r="Q212" i="2" s="1"/>
  <c r="X212" i="2" s="1"/>
  <c r="AE212" i="2" s="1"/>
  <c r="AL212" i="2" s="1"/>
  <c r="AS212" i="2" s="1"/>
  <c r="AZ212" i="2" s="1"/>
  <c r="BG212" i="2" s="1"/>
  <c r="BN212" i="2" s="1"/>
  <c r="BU212" i="2" s="1"/>
  <c r="CB212" i="2" s="1"/>
  <c r="CI212" i="2" s="1"/>
  <c r="CP212" i="2" s="1"/>
  <c r="CW212" i="2" s="1"/>
  <c r="DD212" i="2" s="1"/>
  <c r="DK212" i="2" s="1"/>
  <c r="DR212" i="2" s="1"/>
  <c r="J213" i="2"/>
  <c r="Q213" i="2" s="1"/>
  <c r="X213" i="2" s="1"/>
  <c r="AE213" i="2" s="1"/>
  <c r="AL213" i="2" s="1"/>
  <c r="AS213" i="2" s="1"/>
  <c r="AZ213" i="2" s="1"/>
  <c r="BG213" i="2" s="1"/>
  <c r="BN213" i="2" s="1"/>
  <c r="BU213" i="2" s="1"/>
  <c r="CB213" i="2" s="1"/>
  <c r="CI213" i="2" s="1"/>
  <c r="CP213" i="2" s="1"/>
  <c r="CW213" i="2" s="1"/>
  <c r="DD213" i="2" s="1"/>
  <c r="DK213" i="2" s="1"/>
  <c r="DR213" i="2" s="1"/>
  <c r="J6" i="2"/>
  <c r="Q6" i="2" s="1"/>
  <c r="X6" i="2" s="1"/>
  <c r="AE6" i="2" s="1"/>
  <c r="AL6" i="2" s="1"/>
  <c r="AS6" i="2" s="1"/>
  <c r="AZ6" i="2" s="1"/>
  <c r="BG6" i="2" s="1"/>
  <c r="BN6" i="2" s="1"/>
  <c r="BU6" i="2" s="1"/>
  <c r="CB6" i="2" s="1"/>
  <c r="CI6" i="2" s="1"/>
  <c r="CP6" i="2" s="1"/>
  <c r="CW6" i="2" s="1"/>
  <c r="DD6" i="2" s="1"/>
  <c r="DK6" i="2" s="1"/>
  <c r="DR6" i="2" s="1"/>
  <c r="I8" i="2"/>
  <c r="P8" i="2" s="1"/>
  <c r="W8" i="2" s="1"/>
  <c r="AD8" i="2" s="1"/>
  <c r="AK8" i="2" s="1"/>
  <c r="AR8" i="2" s="1"/>
  <c r="AY8" i="2" s="1"/>
  <c r="BF8" i="2" s="1"/>
  <c r="BM8" i="2" s="1"/>
  <c r="BT8" i="2" s="1"/>
  <c r="CA8" i="2" s="1"/>
  <c r="CH8" i="2" s="1"/>
  <c r="CO8" i="2" s="1"/>
  <c r="CV8" i="2" s="1"/>
  <c r="DC8" i="2" s="1"/>
  <c r="DJ8" i="2" s="1"/>
  <c r="DQ8" i="2" s="1"/>
  <c r="J9" i="2"/>
  <c r="Q9" i="2" s="1"/>
  <c r="J10" i="2"/>
  <c r="Q10" i="2" s="1"/>
  <c r="X10" i="2" s="1"/>
  <c r="AE10" i="2" s="1"/>
  <c r="AL10" i="2" s="1"/>
  <c r="AS10" i="2" s="1"/>
  <c r="AZ10" i="2" s="1"/>
  <c r="BG10" i="2" s="1"/>
  <c r="BN10" i="2" s="1"/>
  <c r="BU10" i="2" s="1"/>
  <c r="CB10" i="2" s="1"/>
  <c r="CI10" i="2" s="1"/>
  <c r="CP10" i="2" s="1"/>
  <c r="CW10" i="2" s="1"/>
  <c r="DD10" i="2" s="1"/>
  <c r="DK10" i="2" s="1"/>
  <c r="DR10" i="2" s="1"/>
  <c r="I12" i="2"/>
  <c r="P12" i="2" s="1"/>
  <c r="I14" i="2"/>
  <c r="P14" i="2" s="1"/>
  <c r="I16" i="2"/>
  <c r="P16" i="2" s="1"/>
  <c r="I18" i="2"/>
  <c r="P18" i="2" s="1"/>
  <c r="I20" i="2"/>
  <c r="P20" i="2" s="1"/>
  <c r="J23" i="2"/>
  <c r="Q23" i="2" s="1"/>
  <c r="X23" i="2" s="1"/>
  <c r="AE23" i="2" s="1"/>
  <c r="AL23" i="2" s="1"/>
  <c r="AS23" i="2" s="1"/>
  <c r="AZ23" i="2" s="1"/>
  <c r="BG23" i="2" s="1"/>
  <c r="BN23" i="2" s="1"/>
  <c r="BU23" i="2" s="1"/>
  <c r="CB23" i="2" s="1"/>
  <c r="CI23" i="2" s="1"/>
  <c r="CP23" i="2" s="1"/>
  <c r="CW23" i="2" s="1"/>
  <c r="DD23" i="2" s="1"/>
  <c r="DK23" i="2" s="1"/>
  <c r="DR23" i="2" s="1"/>
  <c r="J25" i="2"/>
  <c r="Q25" i="2" s="1"/>
  <c r="X25" i="2" s="1"/>
  <c r="AE25" i="2" s="1"/>
  <c r="AL25" i="2" s="1"/>
  <c r="AS25" i="2" s="1"/>
  <c r="AZ25" i="2" s="1"/>
  <c r="BG25" i="2" s="1"/>
  <c r="BN25" i="2" s="1"/>
  <c r="BU25" i="2" s="1"/>
  <c r="CB25" i="2" s="1"/>
  <c r="CI25" i="2" s="1"/>
  <c r="CP25" i="2" s="1"/>
  <c r="CW25" i="2" s="1"/>
  <c r="DD25" i="2" s="1"/>
  <c r="DK25" i="2" s="1"/>
  <c r="DR25" i="2" s="1"/>
  <c r="I28" i="2"/>
  <c r="P28" i="2" s="1"/>
  <c r="J31" i="2"/>
  <c r="Q31" i="2" s="1"/>
  <c r="X31" i="2" s="1"/>
  <c r="AE31" i="2" s="1"/>
  <c r="AL31" i="2" s="1"/>
  <c r="AS31" i="2" s="1"/>
  <c r="AZ31" i="2" s="1"/>
  <c r="BG31" i="2" s="1"/>
  <c r="BN31" i="2" s="1"/>
  <c r="BU31" i="2" s="1"/>
  <c r="CB31" i="2" s="1"/>
  <c r="CI31" i="2" s="1"/>
  <c r="CP31" i="2" s="1"/>
  <c r="CW31" i="2" s="1"/>
  <c r="DD31" i="2" s="1"/>
  <c r="DK31" i="2" s="1"/>
  <c r="DR31" i="2" s="1"/>
  <c r="I32" i="2"/>
  <c r="P32" i="2" s="1"/>
  <c r="J37" i="2"/>
  <c r="Q37" i="2" s="1"/>
  <c r="X37" i="2" s="1"/>
  <c r="AE37" i="2" s="1"/>
  <c r="AL37" i="2" s="1"/>
  <c r="AS37" i="2" s="1"/>
  <c r="AZ37" i="2" s="1"/>
  <c r="BG37" i="2" s="1"/>
  <c r="BN37" i="2" s="1"/>
  <c r="BU37" i="2" s="1"/>
  <c r="CB37" i="2" s="1"/>
  <c r="CI37" i="2" s="1"/>
  <c r="CP37" i="2" s="1"/>
  <c r="CW37" i="2" s="1"/>
  <c r="DD37" i="2" s="1"/>
  <c r="DK37" i="2" s="1"/>
  <c r="DR37" i="2" s="1"/>
  <c r="J39" i="2"/>
  <c r="Q39" i="2" s="1"/>
  <c r="X39" i="2" s="1"/>
  <c r="AE39" i="2" s="1"/>
  <c r="AL39" i="2" s="1"/>
  <c r="AS39" i="2" s="1"/>
  <c r="AZ39" i="2" s="1"/>
  <c r="BG39" i="2" s="1"/>
  <c r="BN39" i="2" s="1"/>
  <c r="BU39" i="2" s="1"/>
  <c r="CB39" i="2" s="1"/>
  <c r="CI39" i="2" s="1"/>
  <c r="CP39" i="2" s="1"/>
  <c r="CW39" i="2" s="1"/>
  <c r="DD39" i="2" s="1"/>
  <c r="DK39" i="2" s="1"/>
  <c r="DR39" i="2" s="1"/>
  <c r="J41" i="2"/>
  <c r="Q41" i="2" s="1"/>
  <c r="X41" i="2" s="1"/>
  <c r="AE41" i="2" s="1"/>
  <c r="AL41" i="2" s="1"/>
  <c r="AS41" i="2" s="1"/>
  <c r="AZ41" i="2" s="1"/>
  <c r="BG41" i="2" s="1"/>
  <c r="BN41" i="2" s="1"/>
  <c r="BU41" i="2" s="1"/>
  <c r="CB41" i="2" s="1"/>
  <c r="CI41" i="2" s="1"/>
  <c r="CP41" i="2" s="1"/>
  <c r="CW41" i="2" s="1"/>
  <c r="DD41" i="2" s="1"/>
  <c r="DK41" i="2" s="1"/>
  <c r="DR41" i="2" s="1"/>
  <c r="I43" i="2"/>
  <c r="P43" i="2" s="1"/>
  <c r="I45" i="2"/>
  <c r="P45" i="2" s="1"/>
  <c r="I47" i="2"/>
  <c r="P47" i="2" s="1"/>
  <c r="I49" i="2"/>
  <c r="P49" i="2" s="1"/>
  <c r="I51" i="2"/>
  <c r="P51" i="2" s="1"/>
  <c r="I53" i="2"/>
  <c r="P53" i="2" s="1"/>
  <c r="I55" i="2"/>
  <c r="P55" i="2" s="1"/>
  <c r="I57" i="2"/>
  <c r="P57" i="2" s="1"/>
  <c r="J60" i="2"/>
  <c r="Q60" i="2" s="1"/>
  <c r="X60" i="2" s="1"/>
  <c r="AE60" i="2" s="1"/>
  <c r="AL60" i="2" s="1"/>
  <c r="AS60" i="2" s="1"/>
  <c r="AZ60" i="2" s="1"/>
  <c r="BG60" i="2" s="1"/>
  <c r="BN60" i="2" s="1"/>
  <c r="BU60" i="2" s="1"/>
  <c r="CB60" i="2" s="1"/>
  <c r="CI60" i="2" s="1"/>
  <c r="CP60" i="2" s="1"/>
  <c r="CW60" i="2" s="1"/>
  <c r="DD60" i="2" s="1"/>
  <c r="DK60" i="2" s="1"/>
  <c r="DR60" i="2" s="1"/>
  <c r="J62" i="2"/>
  <c r="Q62" i="2" s="1"/>
  <c r="X62" i="2" s="1"/>
  <c r="AE62" i="2" s="1"/>
  <c r="AL62" i="2" s="1"/>
  <c r="AS62" i="2" s="1"/>
  <c r="AZ62" i="2" s="1"/>
  <c r="BG62" i="2" s="1"/>
  <c r="BN62" i="2" s="1"/>
  <c r="BU62" i="2" s="1"/>
  <c r="CB62" i="2" s="1"/>
  <c r="CI62" i="2" s="1"/>
  <c r="CP62" i="2" s="1"/>
  <c r="CW62" i="2" s="1"/>
  <c r="DD62" i="2" s="1"/>
  <c r="DK62" i="2" s="1"/>
  <c r="DR62" i="2" s="1"/>
  <c r="I64" i="2"/>
  <c r="P64" i="2" s="1"/>
  <c r="J67" i="2"/>
  <c r="Q67" i="2" s="1"/>
  <c r="X67" i="2" s="1"/>
  <c r="AE67" i="2" s="1"/>
  <c r="AL67" i="2" s="1"/>
  <c r="AS67" i="2" s="1"/>
  <c r="AZ67" i="2" s="1"/>
  <c r="BG67" i="2" s="1"/>
  <c r="BN67" i="2" s="1"/>
  <c r="BU67" i="2" s="1"/>
  <c r="CB67" i="2" s="1"/>
  <c r="CI67" i="2" s="1"/>
  <c r="CP67" i="2" s="1"/>
  <c r="CW67" i="2" s="1"/>
  <c r="DD67" i="2" s="1"/>
  <c r="DK67" i="2" s="1"/>
  <c r="DR67" i="2" s="1"/>
  <c r="I69" i="2"/>
  <c r="P69" i="2" s="1"/>
  <c r="I73" i="2"/>
  <c r="P73" i="2" s="1"/>
  <c r="I80" i="2"/>
  <c r="P80" i="2" s="1"/>
  <c r="I82" i="2"/>
  <c r="P82" i="2" s="1"/>
  <c r="I84" i="2"/>
  <c r="P84" i="2" s="1"/>
  <c r="I86" i="2"/>
  <c r="P86" i="2" s="1"/>
  <c r="I88" i="2"/>
  <c r="P88" i="2" s="1"/>
  <c r="I90" i="2"/>
  <c r="P90" i="2" s="1"/>
  <c r="I92" i="2"/>
  <c r="P92" i="2" s="1"/>
  <c r="I94" i="2"/>
  <c r="P94" i="2" s="1"/>
  <c r="J97" i="2"/>
  <c r="Q97" i="2" s="1"/>
  <c r="X97" i="2" s="1"/>
  <c r="AE97" i="2" s="1"/>
  <c r="AL97" i="2" s="1"/>
  <c r="AS97" i="2" s="1"/>
  <c r="AZ97" i="2" s="1"/>
  <c r="BG97" i="2" s="1"/>
  <c r="BN97" i="2" s="1"/>
  <c r="BU97" i="2" s="1"/>
  <c r="CB97" i="2" s="1"/>
  <c r="CI97" i="2" s="1"/>
  <c r="CP97" i="2" s="1"/>
  <c r="CW97" i="2" s="1"/>
  <c r="DD97" i="2" s="1"/>
  <c r="DK97" i="2" s="1"/>
  <c r="DR97" i="2" s="1"/>
  <c r="J99" i="2"/>
  <c r="Q99" i="2" s="1"/>
  <c r="X99" i="2" s="1"/>
  <c r="AE99" i="2" s="1"/>
  <c r="AL99" i="2" s="1"/>
  <c r="AS99" i="2" s="1"/>
  <c r="AZ99" i="2" s="1"/>
  <c r="BG99" i="2" s="1"/>
  <c r="BN99" i="2" s="1"/>
  <c r="BU99" i="2" s="1"/>
  <c r="CB99" i="2" s="1"/>
  <c r="CI99" i="2" s="1"/>
  <c r="CP99" i="2" s="1"/>
  <c r="CW99" i="2" s="1"/>
  <c r="DD99" i="2" s="1"/>
  <c r="DK99" i="2" s="1"/>
  <c r="DR99" i="2" s="1"/>
  <c r="I102" i="2"/>
  <c r="P102" i="2" s="1"/>
  <c r="J105" i="2"/>
  <c r="Q105" i="2" s="1"/>
  <c r="X105" i="2" s="1"/>
  <c r="AE105" i="2" s="1"/>
  <c r="AL105" i="2" s="1"/>
  <c r="AS105" i="2" s="1"/>
  <c r="AZ105" i="2" s="1"/>
  <c r="BG105" i="2" s="1"/>
  <c r="BN105" i="2" s="1"/>
  <c r="BU105" i="2" s="1"/>
  <c r="CB105" i="2" s="1"/>
  <c r="CI105" i="2" s="1"/>
  <c r="CP105" i="2" s="1"/>
  <c r="CW105" i="2" s="1"/>
  <c r="DD105" i="2" s="1"/>
  <c r="DK105" i="2" s="1"/>
  <c r="DR105" i="2" s="1"/>
  <c r="J107" i="2"/>
  <c r="Q107" i="2" s="1"/>
  <c r="X107" i="2" s="1"/>
  <c r="AE107" i="2" s="1"/>
  <c r="AL107" i="2" s="1"/>
  <c r="AS107" i="2" s="1"/>
  <c r="AZ107" i="2" s="1"/>
  <c r="BG107" i="2" s="1"/>
  <c r="BN107" i="2" s="1"/>
  <c r="BU107" i="2" s="1"/>
  <c r="CB107" i="2" s="1"/>
  <c r="CI107" i="2" s="1"/>
  <c r="CP107" i="2" s="1"/>
  <c r="CW107" i="2" s="1"/>
  <c r="DD107" i="2" s="1"/>
  <c r="DK107" i="2" s="1"/>
  <c r="DR107" i="2" s="1"/>
  <c r="J111" i="2"/>
  <c r="Q111" i="2" s="1"/>
  <c r="X111" i="2" s="1"/>
  <c r="AE111" i="2" s="1"/>
  <c r="AL111" i="2" s="1"/>
  <c r="AS111" i="2" s="1"/>
  <c r="AZ111" i="2" s="1"/>
  <c r="BG111" i="2" s="1"/>
  <c r="BN111" i="2" s="1"/>
  <c r="BU111" i="2" s="1"/>
  <c r="CB111" i="2" s="1"/>
  <c r="CI111" i="2" s="1"/>
  <c r="CP111" i="2" s="1"/>
  <c r="CW111" i="2" s="1"/>
  <c r="DD111" i="2" s="1"/>
  <c r="DK111" i="2" s="1"/>
  <c r="DR111" i="2" s="1"/>
  <c r="J113" i="2"/>
  <c r="Q113" i="2" s="1"/>
  <c r="X113" i="2" s="1"/>
  <c r="AE113" i="2" s="1"/>
  <c r="AL113" i="2" s="1"/>
  <c r="AS113" i="2" s="1"/>
  <c r="AZ113" i="2" s="1"/>
  <c r="BG113" i="2" s="1"/>
  <c r="BN113" i="2" s="1"/>
  <c r="BU113" i="2" s="1"/>
  <c r="CB113" i="2" s="1"/>
  <c r="CI113" i="2" s="1"/>
  <c r="CP113" i="2" s="1"/>
  <c r="CW113" i="2" s="1"/>
  <c r="DD113" i="2" s="1"/>
  <c r="DK113" i="2" s="1"/>
  <c r="DR113" i="2" s="1"/>
  <c r="J115" i="2"/>
  <c r="Q115" i="2" s="1"/>
  <c r="X115" i="2" s="1"/>
  <c r="AE115" i="2" s="1"/>
  <c r="AL115" i="2" s="1"/>
  <c r="AS115" i="2" s="1"/>
  <c r="AZ115" i="2" s="1"/>
  <c r="BG115" i="2" s="1"/>
  <c r="BN115" i="2" s="1"/>
  <c r="BU115" i="2" s="1"/>
  <c r="CB115" i="2" s="1"/>
  <c r="CI115" i="2" s="1"/>
  <c r="CP115" i="2" s="1"/>
  <c r="CW115" i="2" s="1"/>
  <c r="DD115" i="2" s="1"/>
  <c r="DK115" i="2" s="1"/>
  <c r="DR115" i="2" s="1"/>
  <c r="I117" i="2"/>
  <c r="P117" i="2" s="1"/>
  <c r="I119" i="2"/>
  <c r="P119" i="2" s="1"/>
  <c r="I121" i="2"/>
  <c r="P121" i="2" s="1"/>
  <c r="I123" i="2"/>
  <c r="P123" i="2" s="1"/>
  <c r="I125" i="2"/>
  <c r="P125" i="2" s="1"/>
  <c r="I127" i="2"/>
  <c r="P127" i="2" s="1"/>
  <c r="I129" i="2"/>
  <c r="P129" i="2" s="1"/>
  <c r="I131" i="2"/>
  <c r="P131" i="2" s="1"/>
  <c r="J134" i="2"/>
  <c r="Q134" i="2" s="1"/>
  <c r="X134" i="2" s="1"/>
  <c r="AE134" i="2" s="1"/>
  <c r="AL134" i="2" s="1"/>
  <c r="AS134" i="2" s="1"/>
  <c r="AZ134" i="2" s="1"/>
  <c r="BG134" i="2" s="1"/>
  <c r="BN134" i="2" s="1"/>
  <c r="BU134" i="2" s="1"/>
  <c r="CB134" i="2" s="1"/>
  <c r="CI134" i="2" s="1"/>
  <c r="CP134" i="2" s="1"/>
  <c r="CW134" i="2" s="1"/>
  <c r="DD134" i="2" s="1"/>
  <c r="DK134" i="2" s="1"/>
  <c r="DR134" i="2" s="1"/>
  <c r="J136" i="2"/>
  <c r="Q136" i="2" s="1"/>
  <c r="X136" i="2" s="1"/>
  <c r="AE136" i="2" s="1"/>
  <c r="AL136" i="2" s="1"/>
  <c r="AS136" i="2" s="1"/>
  <c r="AZ136" i="2" s="1"/>
  <c r="BG136" i="2" s="1"/>
  <c r="BN136" i="2" s="1"/>
  <c r="BU136" i="2" s="1"/>
  <c r="CB136" i="2" s="1"/>
  <c r="CI136" i="2" s="1"/>
  <c r="CP136" i="2" s="1"/>
  <c r="CW136" i="2" s="1"/>
  <c r="DD136" i="2" s="1"/>
  <c r="DK136" i="2" s="1"/>
  <c r="DR136" i="2" s="1"/>
  <c r="I138" i="2"/>
  <c r="P138" i="2" s="1"/>
  <c r="J141" i="2"/>
  <c r="Q141" i="2" s="1"/>
  <c r="X141" i="2" s="1"/>
  <c r="AE141" i="2" s="1"/>
  <c r="AL141" i="2" s="1"/>
  <c r="AS141" i="2" s="1"/>
  <c r="AZ141" i="2" s="1"/>
  <c r="BG141" i="2" s="1"/>
  <c r="BN141" i="2" s="1"/>
  <c r="BU141" i="2" s="1"/>
  <c r="CB141" i="2" s="1"/>
  <c r="CI141" i="2" s="1"/>
  <c r="CP141" i="2" s="1"/>
  <c r="CW141" i="2" s="1"/>
  <c r="DD141" i="2" s="1"/>
  <c r="DK141" i="2" s="1"/>
  <c r="DR141" i="2" s="1"/>
  <c r="I143" i="2"/>
  <c r="P143" i="2" s="1"/>
  <c r="J146" i="2"/>
  <c r="Q146" i="2" s="1"/>
  <c r="J148" i="2"/>
  <c r="Q148" i="2" s="1"/>
  <c r="X148" i="2" s="1"/>
  <c r="AE148" i="2" s="1"/>
  <c r="AL148" i="2" s="1"/>
  <c r="AS148" i="2" s="1"/>
  <c r="AZ148" i="2" s="1"/>
  <c r="BG148" i="2" s="1"/>
  <c r="BN148" i="2" s="1"/>
  <c r="BU148" i="2" s="1"/>
  <c r="CB148" i="2" s="1"/>
  <c r="CI148" i="2" s="1"/>
  <c r="CP148" i="2" s="1"/>
  <c r="CW148" i="2" s="1"/>
  <c r="DD148" i="2" s="1"/>
  <c r="DK148" i="2" s="1"/>
  <c r="DR148" i="2" s="1"/>
  <c r="I155" i="2"/>
  <c r="P155" i="2" s="1"/>
  <c r="I157" i="2"/>
  <c r="P157" i="2" s="1"/>
  <c r="I159" i="2"/>
  <c r="P159" i="2" s="1"/>
  <c r="I161" i="2"/>
  <c r="P161" i="2" s="1"/>
  <c r="I163" i="2"/>
  <c r="P163" i="2" s="1"/>
  <c r="I165" i="2"/>
  <c r="P165" i="2" s="1"/>
  <c r="I167" i="2"/>
  <c r="P167" i="2" s="1"/>
  <c r="J170" i="2"/>
  <c r="Q170" i="2" s="1"/>
  <c r="X170" i="2" s="1"/>
  <c r="AE170" i="2" s="1"/>
  <c r="AL170" i="2" s="1"/>
  <c r="AS170" i="2" s="1"/>
  <c r="AZ170" i="2" s="1"/>
  <c r="BG170" i="2" s="1"/>
  <c r="BN170" i="2" s="1"/>
  <c r="BU170" i="2" s="1"/>
  <c r="CB170" i="2" s="1"/>
  <c r="CI170" i="2" s="1"/>
  <c r="CP170" i="2" s="1"/>
  <c r="CW170" i="2" s="1"/>
  <c r="DD170" i="2" s="1"/>
  <c r="DK170" i="2" s="1"/>
  <c r="DR170" i="2" s="1"/>
  <c r="J172" i="2"/>
  <c r="Q172" i="2" s="1"/>
  <c r="X172" i="2" s="1"/>
  <c r="AE172" i="2" s="1"/>
  <c r="AL172" i="2" s="1"/>
  <c r="AS172" i="2" s="1"/>
  <c r="AZ172" i="2" s="1"/>
  <c r="BG172" i="2" s="1"/>
  <c r="BN172" i="2" s="1"/>
  <c r="BU172" i="2" s="1"/>
  <c r="CB172" i="2" s="1"/>
  <c r="CI172" i="2" s="1"/>
  <c r="CP172" i="2" s="1"/>
  <c r="CW172" i="2" s="1"/>
  <c r="DD172" i="2" s="1"/>
  <c r="DK172" i="2" s="1"/>
  <c r="DR172" i="2" s="1"/>
  <c r="J174" i="2"/>
  <c r="Q174" i="2" s="1"/>
  <c r="X174" i="2" s="1"/>
  <c r="AE174" i="2" s="1"/>
  <c r="AL174" i="2" s="1"/>
  <c r="AS174" i="2" s="1"/>
  <c r="AZ174" i="2" s="1"/>
  <c r="BG174" i="2" s="1"/>
  <c r="BN174" i="2" s="1"/>
  <c r="BU174" i="2" s="1"/>
  <c r="CB174" i="2" s="1"/>
  <c r="CI174" i="2" s="1"/>
  <c r="CP174" i="2" s="1"/>
  <c r="CW174" i="2" s="1"/>
  <c r="DD174" i="2" s="1"/>
  <c r="DK174" i="2" s="1"/>
  <c r="DR174" i="2" s="1"/>
  <c r="I175" i="2"/>
  <c r="P175" i="2" s="1"/>
  <c r="J178" i="2"/>
  <c r="Q178" i="2" s="1"/>
  <c r="X178" i="2" s="1"/>
  <c r="AE178" i="2" s="1"/>
  <c r="AL178" i="2" s="1"/>
  <c r="AS178" i="2" s="1"/>
  <c r="AZ178" i="2" s="1"/>
  <c r="BG178" i="2" s="1"/>
  <c r="BN178" i="2" s="1"/>
  <c r="BU178" i="2" s="1"/>
  <c r="CB178" i="2" s="1"/>
  <c r="CI178" i="2" s="1"/>
  <c r="CP178" i="2" s="1"/>
  <c r="CW178" i="2" s="1"/>
  <c r="DD178" i="2" s="1"/>
  <c r="DK178" i="2" s="1"/>
  <c r="DR178" i="2" s="1"/>
  <c r="J180" i="2"/>
  <c r="Q180" i="2" s="1"/>
  <c r="X180" i="2" s="1"/>
  <c r="AE180" i="2" s="1"/>
  <c r="AL180" i="2" s="1"/>
  <c r="AS180" i="2" s="1"/>
  <c r="AZ180" i="2" s="1"/>
  <c r="BG180" i="2" s="1"/>
  <c r="BN180" i="2" s="1"/>
  <c r="BU180" i="2" s="1"/>
  <c r="CB180" i="2" s="1"/>
  <c r="CI180" i="2" s="1"/>
  <c r="CP180" i="2" s="1"/>
  <c r="CW180" i="2" s="1"/>
  <c r="DD180" i="2" s="1"/>
  <c r="DK180" i="2" s="1"/>
  <c r="DR180" i="2" s="1"/>
  <c r="I185" i="2"/>
  <c r="P185" i="2" s="1"/>
  <c r="I187" i="2"/>
  <c r="P187" i="2" s="1"/>
  <c r="I189" i="2"/>
  <c r="P189" i="2" s="1"/>
  <c r="J192" i="2"/>
  <c r="Q192" i="2" s="1"/>
  <c r="X192" i="2" s="1"/>
  <c r="AE192" i="2" s="1"/>
  <c r="AL192" i="2" s="1"/>
  <c r="AS192" i="2" s="1"/>
  <c r="AZ192" i="2" s="1"/>
  <c r="BG192" i="2" s="1"/>
  <c r="BN192" i="2" s="1"/>
  <c r="BU192" i="2" s="1"/>
  <c r="CB192" i="2" s="1"/>
  <c r="CI192" i="2" s="1"/>
  <c r="CP192" i="2" s="1"/>
  <c r="CW192" i="2" s="1"/>
  <c r="DD192" i="2" s="1"/>
  <c r="DK192" i="2" s="1"/>
  <c r="DR192" i="2" s="1"/>
  <c r="J194" i="2"/>
  <c r="Q194" i="2" s="1"/>
  <c r="X194" i="2" s="1"/>
  <c r="AE194" i="2" s="1"/>
  <c r="AL194" i="2" s="1"/>
  <c r="AS194" i="2" s="1"/>
  <c r="AZ194" i="2" s="1"/>
  <c r="BG194" i="2" s="1"/>
  <c r="BN194" i="2" s="1"/>
  <c r="BU194" i="2" s="1"/>
  <c r="CB194" i="2" s="1"/>
  <c r="CI194" i="2" s="1"/>
  <c r="CP194" i="2" s="1"/>
  <c r="CW194" i="2" s="1"/>
  <c r="DD194" i="2" s="1"/>
  <c r="DK194" i="2" s="1"/>
  <c r="DR194" i="2" s="1"/>
  <c r="J196" i="2"/>
  <c r="Q196" i="2" s="1"/>
  <c r="X196" i="2" s="1"/>
  <c r="AE196" i="2" s="1"/>
  <c r="AL196" i="2" s="1"/>
  <c r="AS196" i="2" s="1"/>
  <c r="AZ196" i="2" s="1"/>
  <c r="BG196" i="2" s="1"/>
  <c r="BN196" i="2" s="1"/>
  <c r="BU196" i="2" s="1"/>
  <c r="CB196" i="2" s="1"/>
  <c r="CI196" i="2" s="1"/>
  <c r="CP196" i="2" s="1"/>
  <c r="CW196" i="2" s="1"/>
  <c r="DD196" i="2" s="1"/>
  <c r="DK196" i="2" s="1"/>
  <c r="DR196" i="2" s="1"/>
  <c r="J198" i="2"/>
  <c r="Q198" i="2" s="1"/>
  <c r="X198" i="2" s="1"/>
  <c r="AE198" i="2" s="1"/>
  <c r="AL198" i="2" s="1"/>
  <c r="AS198" i="2" s="1"/>
  <c r="AZ198" i="2" s="1"/>
  <c r="BG198" i="2" s="1"/>
  <c r="BN198" i="2" s="1"/>
  <c r="BU198" i="2" s="1"/>
  <c r="CB198" i="2" s="1"/>
  <c r="CI198" i="2" s="1"/>
  <c r="CP198" i="2" s="1"/>
  <c r="CW198" i="2" s="1"/>
  <c r="DD198" i="2" s="1"/>
  <c r="DK198" i="2" s="1"/>
  <c r="DR198" i="2" s="1"/>
  <c r="J200" i="2"/>
  <c r="Q200" i="2" s="1"/>
  <c r="X200" i="2" s="1"/>
  <c r="AE200" i="2" s="1"/>
  <c r="AL200" i="2" s="1"/>
  <c r="AS200" i="2" s="1"/>
  <c r="AZ200" i="2" s="1"/>
  <c r="BG200" i="2" s="1"/>
  <c r="BN200" i="2" s="1"/>
  <c r="BU200" i="2" s="1"/>
  <c r="CB200" i="2" s="1"/>
  <c r="CI200" i="2" s="1"/>
  <c r="CP200" i="2" s="1"/>
  <c r="CW200" i="2" s="1"/>
  <c r="DD200" i="2" s="1"/>
  <c r="DK200" i="2" s="1"/>
  <c r="DR200" i="2" s="1"/>
  <c r="J202" i="2"/>
  <c r="Q202" i="2" s="1"/>
  <c r="X202" i="2" s="1"/>
  <c r="AE202" i="2" s="1"/>
  <c r="AL202" i="2" s="1"/>
  <c r="AS202" i="2" s="1"/>
  <c r="AZ202" i="2" s="1"/>
  <c r="BG202" i="2" s="1"/>
  <c r="BN202" i="2" s="1"/>
  <c r="BU202" i="2" s="1"/>
  <c r="CB202" i="2" s="1"/>
  <c r="CI202" i="2" s="1"/>
  <c r="CP202" i="2" s="1"/>
  <c r="CW202" i="2" s="1"/>
  <c r="DD202" i="2" s="1"/>
  <c r="DK202" i="2" s="1"/>
  <c r="DR202" i="2" s="1"/>
  <c r="J204" i="2"/>
  <c r="Q204" i="2" s="1"/>
  <c r="X204" i="2" s="1"/>
  <c r="AE204" i="2" s="1"/>
  <c r="AL204" i="2" s="1"/>
  <c r="AS204" i="2" s="1"/>
  <c r="AZ204" i="2" s="1"/>
  <c r="BG204" i="2" s="1"/>
  <c r="BN204" i="2" s="1"/>
  <c r="BU204" i="2" s="1"/>
  <c r="CB204" i="2" s="1"/>
  <c r="CI204" i="2" s="1"/>
  <c r="CP204" i="2" s="1"/>
  <c r="CW204" i="2" s="1"/>
  <c r="DD204" i="2" s="1"/>
  <c r="DK204" i="2" s="1"/>
  <c r="DR204" i="2" s="1"/>
  <c r="I209" i="2"/>
  <c r="P209" i="2" s="1"/>
  <c r="J8" i="2"/>
  <c r="Q8" i="2" s="1"/>
  <c r="X8" i="2" s="1"/>
  <c r="AE8" i="2" s="1"/>
  <c r="AL8" i="2" s="1"/>
  <c r="AS8" i="2" s="1"/>
  <c r="AZ8" i="2" s="1"/>
  <c r="BG8" i="2" s="1"/>
  <c r="BN8" i="2" s="1"/>
  <c r="BU8" i="2" s="1"/>
  <c r="CB8" i="2" s="1"/>
  <c r="CI8" i="2" s="1"/>
  <c r="CP8" i="2" s="1"/>
  <c r="CW8" i="2" s="1"/>
  <c r="DD8" i="2" s="1"/>
  <c r="DK8" i="2" s="1"/>
  <c r="DR8" i="2" s="1"/>
  <c r="J12" i="2"/>
  <c r="Q12" i="2" s="1"/>
  <c r="X12" i="2" s="1"/>
  <c r="AE12" i="2" s="1"/>
  <c r="AL12" i="2" s="1"/>
  <c r="AS12" i="2" s="1"/>
  <c r="AZ12" i="2" s="1"/>
  <c r="BG12" i="2" s="1"/>
  <c r="BN12" i="2" s="1"/>
  <c r="BU12" i="2" s="1"/>
  <c r="CB12" i="2" s="1"/>
  <c r="CI12" i="2" s="1"/>
  <c r="CP12" i="2" s="1"/>
  <c r="CW12" i="2" s="1"/>
  <c r="DD12" i="2" s="1"/>
  <c r="DK12" i="2" s="1"/>
  <c r="DR12" i="2" s="1"/>
  <c r="J14" i="2"/>
  <c r="Q14" i="2" s="1"/>
  <c r="X14" i="2" s="1"/>
  <c r="AE14" i="2" s="1"/>
  <c r="AL14" i="2" s="1"/>
  <c r="AS14" i="2" s="1"/>
  <c r="AZ14" i="2" s="1"/>
  <c r="BG14" i="2" s="1"/>
  <c r="BN14" i="2" s="1"/>
  <c r="BU14" i="2" s="1"/>
  <c r="CB14" i="2" s="1"/>
  <c r="CI14" i="2" s="1"/>
  <c r="CP14" i="2" s="1"/>
  <c r="CW14" i="2" s="1"/>
  <c r="DD14" i="2" s="1"/>
  <c r="DK14" i="2" s="1"/>
  <c r="DR14" i="2" s="1"/>
  <c r="J16" i="2"/>
  <c r="Q16" i="2" s="1"/>
  <c r="X16" i="2" s="1"/>
  <c r="AE16" i="2" s="1"/>
  <c r="AL16" i="2" s="1"/>
  <c r="AS16" i="2" s="1"/>
  <c r="AZ16" i="2" s="1"/>
  <c r="BG16" i="2" s="1"/>
  <c r="BN16" i="2" s="1"/>
  <c r="BU16" i="2" s="1"/>
  <c r="CB16" i="2" s="1"/>
  <c r="CI16" i="2" s="1"/>
  <c r="CP16" i="2" s="1"/>
  <c r="CW16" i="2" s="1"/>
  <c r="DD16" i="2" s="1"/>
  <c r="DK16" i="2" s="1"/>
  <c r="DR16" i="2" s="1"/>
  <c r="J18" i="2"/>
  <c r="Q18" i="2" s="1"/>
  <c r="X18" i="2" s="1"/>
  <c r="AE18" i="2" s="1"/>
  <c r="AL18" i="2" s="1"/>
  <c r="AS18" i="2" s="1"/>
  <c r="AZ18" i="2" s="1"/>
  <c r="BG18" i="2" s="1"/>
  <c r="BN18" i="2" s="1"/>
  <c r="BU18" i="2" s="1"/>
  <c r="CB18" i="2" s="1"/>
  <c r="CI18" i="2" s="1"/>
  <c r="CP18" i="2" s="1"/>
  <c r="CW18" i="2" s="1"/>
  <c r="DD18" i="2" s="1"/>
  <c r="DK18" i="2" s="1"/>
  <c r="DR18" i="2" s="1"/>
  <c r="J20" i="2"/>
  <c r="Q20" i="2" s="1"/>
  <c r="X20" i="2" s="1"/>
  <c r="AE20" i="2" s="1"/>
  <c r="AL20" i="2" s="1"/>
  <c r="AS20" i="2" s="1"/>
  <c r="AZ20" i="2" s="1"/>
  <c r="BG20" i="2" s="1"/>
  <c r="BN20" i="2" s="1"/>
  <c r="BU20" i="2" s="1"/>
  <c r="CB20" i="2" s="1"/>
  <c r="CI20" i="2" s="1"/>
  <c r="CP20" i="2" s="1"/>
  <c r="CW20" i="2" s="1"/>
  <c r="DD20" i="2" s="1"/>
  <c r="DK20" i="2" s="1"/>
  <c r="DR20" i="2" s="1"/>
  <c r="I22" i="2"/>
  <c r="P22" i="2" s="1"/>
  <c r="I24" i="2"/>
  <c r="P24" i="2" s="1"/>
  <c r="I26" i="2"/>
  <c r="P26" i="2" s="1"/>
  <c r="J28" i="2"/>
  <c r="Q28" i="2" s="1"/>
  <c r="X28" i="2" s="1"/>
  <c r="AE28" i="2" s="1"/>
  <c r="AL28" i="2" s="1"/>
  <c r="AS28" i="2" s="1"/>
  <c r="AZ28" i="2" s="1"/>
  <c r="BG28" i="2" s="1"/>
  <c r="BN28" i="2" s="1"/>
  <c r="BU28" i="2" s="1"/>
  <c r="CB28" i="2" s="1"/>
  <c r="CI28" i="2" s="1"/>
  <c r="CP28" i="2" s="1"/>
  <c r="CW28" i="2" s="1"/>
  <c r="DD28" i="2" s="1"/>
  <c r="DK28" i="2" s="1"/>
  <c r="DR28" i="2" s="1"/>
  <c r="I30" i="2"/>
  <c r="P30" i="2" s="1"/>
  <c r="J32" i="2"/>
  <c r="Q32" i="2" s="1"/>
  <c r="X32" i="2" s="1"/>
  <c r="AE32" i="2" s="1"/>
  <c r="AL32" i="2" s="1"/>
  <c r="AS32" i="2" s="1"/>
  <c r="AZ32" i="2" s="1"/>
  <c r="BG32" i="2" s="1"/>
  <c r="BN32" i="2" s="1"/>
  <c r="BU32" i="2" s="1"/>
  <c r="CB32" i="2" s="1"/>
  <c r="CI32" i="2" s="1"/>
  <c r="CP32" i="2" s="1"/>
  <c r="CW32" i="2" s="1"/>
  <c r="DD32" i="2" s="1"/>
  <c r="DK32" i="2" s="1"/>
  <c r="DR32" i="2" s="1"/>
  <c r="I38" i="2"/>
  <c r="P38" i="2" s="1"/>
  <c r="I40" i="2"/>
  <c r="P40" i="2" s="1"/>
  <c r="J43" i="2"/>
  <c r="Q43" i="2" s="1"/>
  <c r="X43" i="2" s="1"/>
  <c r="AE43" i="2" s="1"/>
  <c r="AL43" i="2" s="1"/>
  <c r="AS43" i="2" s="1"/>
  <c r="AZ43" i="2" s="1"/>
  <c r="BG43" i="2" s="1"/>
  <c r="BN43" i="2" s="1"/>
  <c r="BU43" i="2" s="1"/>
  <c r="CB43" i="2" s="1"/>
  <c r="CI43" i="2" s="1"/>
  <c r="CP43" i="2" s="1"/>
  <c r="CW43" i="2" s="1"/>
  <c r="DD43" i="2" s="1"/>
  <c r="DK43" i="2" s="1"/>
  <c r="DR43" i="2" s="1"/>
  <c r="J45" i="2"/>
  <c r="Q45" i="2" s="1"/>
  <c r="X45" i="2" s="1"/>
  <c r="AE45" i="2" s="1"/>
  <c r="AL45" i="2" s="1"/>
  <c r="AS45" i="2" s="1"/>
  <c r="AZ45" i="2" s="1"/>
  <c r="BG45" i="2" s="1"/>
  <c r="BN45" i="2" s="1"/>
  <c r="BU45" i="2" s="1"/>
  <c r="CB45" i="2" s="1"/>
  <c r="CI45" i="2" s="1"/>
  <c r="CP45" i="2" s="1"/>
  <c r="CW45" i="2" s="1"/>
  <c r="DD45" i="2" s="1"/>
  <c r="DK45" i="2" s="1"/>
  <c r="DR45" i="2" s="1"/>
  <c r="J47" i="2"/>
  <c r="Q47" i="2" s="1"/>
  <c r="X47" i="2" s="1"/>
  <c r="AE47" i="2" s="1"/>
  <c r="AL47" i="2" s="1"/>
  <c r="AS47" i="2" s="1"/>
  <c r="AZ47" i="2" s="1"/>
  <c r="BG47" i="2" s="1"/>
  <c r="BN47" i="2" s="1"/>
  <c r="BU47" i="2" s="1"/>
  <c r="CB47" i="2" s="1"/>
  <c r="CI47" i="2" s="1"/>
  <c r="CP47" i="2" s="1"/>
  <c r="CW47" i="2" s="1"/>
  <c r="DD47" i="2" s="1"/>
  <c r="DK47" i="2" s="1"/>
  <c r="DR47" i="2" s="1"/>
  <c r="J49" i="2"/>
  <c r="Q49" i="2" s="1"/>
  <c r="X49" i="2" s="1"/>
  <c r="AE49" i="2" s="1"/>
  <c r="AL49" i="2" s="1"/>
  <c r="AS49" i="2" s="1"/>
  <c r="AZ49" i="2" s="1"/>
  <c r="BG49" i="2" s="1"/>
  <c r="BN49" i="2" s="1"/>
  <c r="BU49" i="2" s="1"/>
  <c r="CB49" i="2" s="1"/>
  <c r="CI49" i="2" s="1"/>
  <c r="CP49" i="2" s="1"/>
  <c r="CW49" i="2" s="1"/>
  <c r="DD49" i="2" s="1"/>
  <c r="DK49" i="2" s="1"/>
  <c r="DR49" i="2" s="1"/>
  <c r="J51" i="2"/>
  <c r="Q51" i="2" s="1"/>
  <c r="X51" i="2" s="1"/>
  <c r="AE51" i="2" s="1"/>
  <c r="AL51" i="2" s="1"/>
  <c r="AS51" i="2" s="1"/>
  <c r="AZ51" i="2" s="1"/>
  <c r="BG51" i="2" s="1"/>
  <c r="BN51" i="2" s="1"/>
  <c r="BU51" i="2" s="1"/>
  <c r="CB51" i="2" s="1"/>
  <c r="CI51" i="2" s="1"/>
  <c r="CP51" i="2" s="1"/>
  <c r="CW51" i="2" s="1"/>
  <c r="DD51" i="2" s="1"/>
  <c r="DK51" i="2" s="1"/>
  <c r="DR51" i="2" s="1"/>
  <c r="J53" i="2"/>
  <c r="Q53" i="2" s="1"/>
  <c r="X53" i="2" s="1"/>
  <c r="AE53" i="2" s="1"/>
  <c r="AL53" i="2" s="1"/>
  <c r="AS53" i="2" s="1"/>
  <c r="AZ53" i="2" s="1"/>
  <c r="BG53" i="2" s="1"/>
  <c r="BN53" i="2" s="1"/>
  <c r="BU53" i="2" s="1"/>
  <c r="CB53" i="2" s="1"/>
  <c r="CI53" i="2" s="1"/>
  <c r="CP53" i="2" s="1"/>
  <c r="CW53" i="2" s="1"/>
  <c r="DD53" i="2" s="1"/>
  <c r="DK53" i="2" s="1"/>
  <c r="DR53" i="2" s="1"/>
  <c r="J55" i="2"/>
  <c r="Q55" i="2" s="1"/>
  <c r="X55" i="2" s="1"/>
  <c r="AE55" i="2" s="1"/>
  <c r="AL55" i="2" s="1"/>
  <c r="AS55" i="2" s="1"/>
  <c r="AZ55" i="2" s="1"/>
  <c r="BG55" i="2" s="1"/>
  <c r="BN55" i="2" s="1"/>
  <c r="BU55" i="2" s="1"/>
  <c r="CB55" i="2" s="1"/>
  <c r="CI55" i="2" s="1"/>
  <c r="CP55" i="2" s="1"/>
  <c r="CW55" i="2" s="1"/>
  <c r="DD55" i="2" s="1"/>
  <c r="DK55" i="2" s="1"/>
  <c r="DR55" i="2" s="1"/>
  <c r="J57" i="2"/>
  <c r="Q57" i="2" s="1"/>
  <c r="X57" i="2" s="1"/>
  <c r="AE57" i="2" s="1"/>
  <c r="AL57" i="2" s="1"/>
  <c r="AS57" i="2" s="1"/>
  <c r="AZ57" i="2" s="1"/>
  <c r="BG57" i="2" s="1"/>
  <c r="BN57" i="2" s="1"/>
  <c r="BU57" i="2" s="1"/>
  <c r="CB57" i="2" s="1"/>
  <c r="CI57" i="2" s="1"/>
  <c r="CP57" i="2" s="1"/>
  <c r="CW57" i="2" s="1"/>
  <c r="DD57" i="2" s="1"/>
  <c r="DK57" i="2" s="1"/>
  <c r="DR57" i="2" s="1"/>
  <c r="I61" i="2"/>
  <c r="P61" i="2" s="1"/>
  <c r="J64" i="2"/>
  <c r="Q64" i="2" s="1"/>
  <c r="X64" i="2" s="1"/>
  <c r="AE64" i="2" s="1"/>
  <c r="AL64" i="2" s="1"/>
  <c r="AS64" i="2" s="1"/>
  <c r="AZ64" i="2" s="1"/>
  <c r="BG64" i="2" s="1"/>
  <c r="BN64" i="2" s="1"/>
  <c r="BU64" i="2" s="1"/>
  <c r="CB64" i="2" s="1"/>
  <c r="CI64" i="2" s="1"/>
  <c r="CP64" i="2" s="1"/>
  <c r="CW64" i="2" s="1"/>
  <c r="DD64" i="2" s="1"/>
  <c r="DK64" i="2" s="1"/>
  <c r="DR64" i="2" s="1"/>
  <c r="J69" i="2"/>
  <c r="Q69" i="2" s="1"/>
  <c r="X69" i="2" s="1"/>
  <c r="AE69" i="2" s="1"/>
  <c r="AL69" i="2" s="1"/>
  <c r="AS69" i="2" s="1"/>
  <c r="AZ69" i="2" s="1"/>
  <c r="BG69" i="2" s="1"/>
  <c r="BN69" i="2" s="1"/>
  <c r="BU69" i="2" s="1"/>
  <c r="CB69" i="2" s="1"/>
  <c r="CI69" i="2" s="1"/>
  <c r="CP69" i="2" s="1"/>
  <c r="CW69" i="2" s="1"/>
  <c r="DD69" i="2" s="1"/>
  <c r="DK69" i="2" s="1"/>
  <c r="DR69" i="2" s="1"/>
  <c r="J73" i="2"/>
  <c r="Q73" i="2" s="1"/>
  <c r="X73" i="2" s="1"/>
  <c r="J80" i="2"/>
  <c r="Q80" i="2" s="1"/>
  <c r="X80" i="2" s="1"/>
  <c r="AE80" i="2" s="1"/>
  <c r="AL80" i="2" s="1"/>
  <c r="AS80" i="2" s="1"/>
  <c r="AZ80" i="2" s="1"/>
  <c r="BG80" i="2" s="1"/>
  <c r="BN80" i="2" s="1"/>
  <c r="BU80" i="2" s="1"/>
  <c r="CB80" i="2" s="1"/>
  <c r="CI80" i="2" s="1"/>
  <c r="CP80" i="2" s="1"/>
  <c r="CW80" i="2" s="1"/>
  <c r="DD80" i="2" s="1"/>
  <c r="DK80" i="2" s="1"/>
  <c r="DR80" i="2" s="1"/>
  <c r="J82" i="2"/>
  <c r="Q82" i="2" s="1"/>
  <c r="X82" i="2" s="1"/>
  <c r="AE82" i="2" s="1"/>
  <c r="AL82" i="2" s="1"/>
  <c r="AS82" i="2" s="1"/>
  <c r="AZ82" i="2" s="1"/>
  <c r="BG82" i="2" s="1"/>
  <c r="BN82" i="2" s="1"/>
  <c r="BU82" i="2" s="1"/>
  <c r="CB82" i="2" s="1"/>
  <c r="CI82" i="2" s="1"/>
  <c r="CP82" i="2" s="1"/>
  <c r="CW82" i="2" s="1"/>
  <c r="DD82" i="2" s="1"/>
  <c r="DK82" i="2" s="1"/>
  <c r="DR82" i="2" s="1"/>
  <c r="J84" i="2"/>
  <c r="Q84" i="2" s="1"/>
  <c r="X84" i="2" s="1"/>
  <c r="AE84" i="2" s="1"/>
  <c r="AL84" i="2" s="1"/>
  <c r="AS84" i="2" s="1"/>
  <c r="AZ84" i="2" s="1"/>
  <c r="BG84" i="2" s="1"/>
  <c r="BN84" i="2" s="1"/>
  <c r="BU84" i="2" s="1"/>
  <c r="CB84" i="2" s="1"/>
  <c r="CI84" i="2" s="1"/>
  <c r="CP84" i="2" s="1"/>
  <c r="CW84" i="2" s="1"/>
  <c r="DD84" i="2" s="1"/>
  <c r="DK84" i="2" s="1"/>
  <c r="DR84" i="2" s="1"/>
  <c r="J86" i="2"/>
  <c r="Q86" i="2" s="1"/>
  <c r="X86" i="2" s="1"/>
  <c r="AE86" i="2" s="1"/>
  <c r="AL86" i="2" s="1"/>
  <c r="AS86" i="2" s="1"/>
  <c r="AZ86" i="2" s="1"/>
  <c r="BG86" i="2" s="1"/>
  <c r="BN86" i="2" s="1"/>
  <c r="BU86" i="2" s="1"/>
  <c r="CB86" i="2" s="1"/>
  <c r="CI86" i="2" s="1"/>
  <c r="CP86" i="2" s="1"/>
  <c r="CW86" i="2" s="1"/>
  <c r="DD86" i="2" s="1"/>
  <c r="DK86" i="2" s="1"/>
  <c r="DR86" i="2" s="1"/>
  <c r="J88" i="2"/>
  <c r="Q88" i="2" s="1"/>
  <c r="X88" i="2" s="1"/>
  <c r="AE88" i="2" s="1"/>
  <c r="AL88" i="2" s="1"/>
  <c r="AS88" i="2" s="1"/>
  <c r="AZ88" i="2" s="1"/>
  <c r="BG88" i="2" s="1"/>
  <c r="BN88" i="2" s="1"/>
  <c r="BU88" i="2" s="1"/>
  <c r="CB88" i="2" s="1"/>
  <c r="CI88" i="2" s="1"/>
  <c r="CP88" i="2" s="1"/>
  <c r="CW88" i="2" s="1"/>
  <c r="DD88" i="2" s="1"/>
  <c r="DK88" i="2" s="1"/>
  <c r="DR88" i="2" s="1"/>
  <c r="J90" i="2"/>
  <c r="Q90" i="2" s="1"/>
  <c r="X90" i="2" s="1"/>
  <c r="AE90" i="2" s="1"/>
  <c r="AL90" i="2" s="1"/>
  <c r="AS90" i="2" s="1"/>
  <c r="AZ90" i="2" s="1"/>
  <c r="BG90" i="2" s="1"/>
  <c r="BN90" i="2" s="1"/>
  <c r="BU90" i="2" s="1"/>
  <c r="CB90" i="2" s="1"/>
  <c r="CI90" i="2" s="1"/>
  <c r="CP90" i="2" s="1"/>
  <c r="CW90" i="2" s="1"/>
  <c r="DD90" i="2" s="1"/>
  <c r="DK90" i="2" s="1"/>
  <c r="DR90" i="2" s="1"/>
  <c r="J92" i="2"/>
  <c r="Q92" i="2" s="1"/>
  <c r="X92" i="2" s="1"/>
  <c r="AE92" i="2" s="1"/>
  <c r="AL92" i="2" s="1"/>
  <c r="AS92" i="2" s="1"/>
  <c r="AZ92" i="2" s="1"/>
  <c r="BG92" i="2" s="1"/>
  <c r="BN92" i="2" s="1"/>
  <c r="BU92" i="2" s="1"/>
  <c r="CB92" i="2" s="1"/>
  <c r="CI92" i="2" s="1"/>
  <c r="CP92" i="2" s="1"/>
  <c r="CW92" i="2" s="1"/>
  <c r="DD92" i="2" s="1"/>
  <c r="DK92" i="2" s="1"/>
  <c r="DR92" i="2" s="1"/>
  <c r="J94" i="2"/>
  <c r="Q94" i="2" s="1"/>
  <c r="X94" i="2" s="1"/>
  <c r="AE94" i="2" s="1"/>
  <c r="AL94" i="2" s="1"/>
  <c r="AS94" i="2" s="1"/>
  <c r="AZ94" i="2" s="1"/>
  <c r="BG94" i="2" s="1"/>
  <c r="BN94" i="2" s="1"/>
  <c r="BU94" i="2" s="1"/>
  <c r="CB94" i="2" s="1"/>
  <c r="CI94" i="2" s="1"/>
  <c r="CP94" i="2" s="1"/>
  <c r="CW94" i="2" s="1"/>
  <c r="DD94" i="2" s="1"/>
  <c r="DK94" i="2" s="1"/>
  <c r="DR94" i="2" s="1"/>
  <c r="I96" i="2"/>
  <c r="P96" i="2" s="1"/>
  <c r="I98" i="2"/>
  <c r="P98" i="2" s="1"/>
  <c r="I100" i="2"/>
  <c r="P100" i="2" s="1"/>
  <c r="J102" i="2"/>
  <c r="Q102" i="2" s="1"/>
  <c r="X102" i="2" s="1"/>
  <c r="AE102" i="2" s="1"/>
  <c r="AL102" i="2" s="1"/>
  <c r="AS102" i="2" s="1"/>
  <c r="AZ102" i="2" s="1"/>
  <c r="BG102" i="2" s="1"/>
  <c r="BN102" i="2" s="1"/>
  <c r="BU102" i="2" s="1"/>
  <c r="CB102" i="2" s="1"/>
  <c r="CI102" i="2" s="1"/>
  <c r="CP102" i="2" s="1"/>
  <c r="CW102" i="2" s="1"/>
  <c r="DD102" i="2" s="1"/>
  <c r="DK102" i="2" s="1"/>
  <c r="DR102" i="2" s="1"/>
  <c r="I104" i="2"/>
  <c r="P104" i="2" s="1"/>
  <c r="I106" i="2"/>
  <c r="P106" i="2" s="1"/>
  <c r="I112" i="2"/>
  <c r="P112" i="2" s="1"/>
  <c r="I114" i="2"/>
  <c r="P114" i="2" s="1"/>
  <c r="J117" i="2"/>
  <c r="Q117" i="2" s="1"/>
  <c r="X117" i="2" s="1"/>
  <c r="AE117" i="2" s="1"/>
  <c r="AL117" i="2" s="1"/>
  <c r="AS117" i="2" s="1"/>
  <c r="AZ117" i="2" s="1"/>
  <c r="BG117" i="2" s="1"/>
  <c r="BN117" i="2" s="1"/>
  <c r="BU117" i="2" s="1"/>
  <c r="CB117" i="2" s="1"/>
  <c r="CI117" i="2" s="1"/>
  <c r="CP117" i="2" s="1"/>
  <c r="CW117" i="2" s="1"/>
  <c r="DD117" i="2" s="1"/>
  <c r="DK117" i="2" s="1"/>
  <c r="DR117" i="2" s="1"/>
  <c r="J119" i="2"/>
  <c r="Q119" i="2" s="1"/>
  <c r="X119" i="2" s="1"/>
  <c r="AE119" i="2" s="1"/>
  <c r="AL119" i="2" s="1"/>
  <c r="AS119" i="2" s="1"/>
  <c r="AZ119" i="2" s="1"/>
  <c r="BG119" i="2" s="1"/>
  <c r="BN119" i="2" s="1"/>
  <c r="BU119" i="2" s="1"/>
  <c r="CB119" i="2" s="1"/>
  <c r="CI119" i="2" s="1"/>
  <c r="CP119" i="2" s="1"/>
  <c r="CW119" i="2" s="1"/>
  <c r="DD119" i="2" s="1"/>
  <c r="DK119" i="2" s="1"/>
  <c r="DR119" i="2" s="1"/>
  <c r="J121" i="2"/>
  <c r="Q121" i="2" s="1"/>
  <c r="X121" i="2" s="1"/>
  <c r="AE121" i="2" s="1"/>
  <c r="AL121" i="2" s="1"/>
  <c r="AS121" i="2" s="1"/>
  <c r="AZ121" i="2" s="1"/>
  <c r="BG121" i="2" s="1"/>
  <c r="BN121" i="2" s="1"/>
  <c r="BU121" i="2" s="1"/>
  <c r="CB121" i="2" s="1"/>
  <c r="CI121" i="2" s="1"/>
  <c r="CP121" i="2" s="1"/>
  <c r="CW121" i="2" s="1"/>
  <c r="DD121" i="2" s="1"/>
  <c r="DK121" i="2" s="1"/>
  <c r="DR121" i="2" s="1"/>
  <c r="J123" i="2"/>
  <c r="Q123" i="2" s="1"/>
  <c r="X123" i="2" s="1"/>
  <c r="AE123" i="2" s="1"/>
  <c r="AL123" i="2" s="1"/>
  <c r="AS123" i="2" s="1"/>
  <c r="AZ123" i="2" s="1"/>
  <c r="BG123" i="2" s="1"/>
  <c r="BN123" i="2" s="1"/>
  <c r="BU123" i="2" s="1"/>
  <c r="CB123" i="2" s="1"/>
  <c r="CI123" i="2" s="1"/>
  <c r="CP123" i="2" s="1"/>
  <c r="CW123" i="2" s="1"/>
  <c r="DD123" i="2" s="1"/>
  <c r="DK123" i="2" s="1"/>
  <c r="DR123" i="2" s="1"/>
  <c r="J125" i="2"/>
  <c r="Q125" i="2" s="1"/>
  <c r="X125" i="2" s="1"/>
  <c r="AE125" i="2" s="1"/>
  <c r="AL125" i="2" s="1"/>
  <c r="AS125" i="2" s="1"/>
  <c r="AZ125" i="2" s="1"/>
  <c r="BG125" i="2" s="1"/>
  <c r="BN125" i="2" s="1"/>
  <c r="BU125" i="2" s="1"/>
  <c r="CB125" i="2" s="1"/>
  <c r="CI125" i="2" s="1"/>
  <c r="CP125" i="2" s="1"/>
  <c r="CW125" i="2" s="1"/>
  <c r="DD125" i="2" s="1"/>
  <c r="DK125" i="2" s="1"/>
  <c r="DR125" i="2" s="1"/>
  <c r="J127" i="2"/>
  <c r="Q127" i="2" s="1"/>
  <c r="X127" i="2" s="1"/>
  <c r="AE127" i="2" s="1"/>
  <c r="AL127" i="2" s="1"/>
  <c r="AS127" i="2" s="1"/>
  <c r="AZ127" i="2" s="1"/>
  <c r="BG127" i="2" s="1"/>
  <c r="BN127" i="2" s="1"/>
  <c r="BU127" i="2" s="1"/>
  <c r="CB127" i="2" s="1"/>
  <c r="CI127" i="2" s="1"/>
  <c r="CP127" i="2" s="1"/>
  <c r="CW127" i="2" s="1"/>
  <c r="DD127" i="2" s="1"/>
  <c r="DK127" i="2" s="1"/>
  <c r="DR127" i="2" s="1"/>
  <c r="J129" i="2"/>
  <c r="Q129" i="2" s="1"/>
  <c r="X129" i="2" s="1"/>
  <c r="AE129" i="2" s="1"/>
  <c r="AL129" i="2" s="1"/>
  <c r="AS129" i="2" s="1"/>
  <c r="AZ129" i="2" s="1"/>
  <c r="BG129" i="2" s="1"/>
  <c r="BN129" i="2" s="1"/>
  <c r="BU129" i="2" s="1"/>
  <c r="CB129" i="2" s="1"/>
  <c r="CI129" i="2" s="1"/>
  <c r="CP129" i="2" s="1"/>
  <c r="CW129" i="2" s="1"/>
  <c r="DD129" i="2" s="1"/>
  <c r="DK129" i="2" s="1"/>
  <c r="DR129" i="2" s="1"/>
  <c r="J131" i="2"/>
  <c r="Q131" i="2" s="1"/>
  <c r="X131" i="2" s="1"/>
  <c r="AE131" i="2" s="1"/>
  <c r="AL131" i="2" s="1"/>
  <c r="AS131" i="2" s="1"/>
  <c r="AZ131" i="2" s="1"/>
  <c r="BG131" i="2" s="1"/>
  <c r="BN131" i="2" s="1"/>
  <c r="BU131" i="2" s="1"/>
  <c r="CB131" i="2" s="1"/>
  <c r="CI131" i="2" s="1"/>
  <c r="CP131" i="2" s="1"/>
  <c r="CW131" i="2" s="1"/>
  <c r="DD131" i="2" s="1"/>
  <c r="DK131" i="2" s="1"/>
  <c r="DR131" i="2" s="1"/>
  <c r="I135" i="2"/>
  <c r="P135" i="2" s="1"/>
  <c r="J138" i="2"/>
  <c r="Q138" i="2" s="1"/>
  <c r="X138" i="2" s="1"/>
  <c r="AE138" i="2" s="1"/>
  <c r="AL138" i="2" s="1"/>
  <c r="AS138" i="2" s="1"/>
  <c r="AZ138" i="2" s="1"/>
  <c r="BG138" i="2" s="1"/>
  <c r="BN138" i="2" s="1"/>
  <c r="BU138" i="2" s="1"/>
  <c r="CB138" i="2" s="1"/>
  <c r="CI138" i="2" s="1"/>
  <c r="CP138" i="2" s="1"/>
  <c r="CW138" i="2" s="1"/>
  <c r="DD138" i="2" s="1"/>
  <c r="DK138" i="2" s="1"/>
  <c r="DR138" i="2" s="1"/>
  <c r="J143" i="2"/>
  <c r="Q143" i="2" s="1"/>
  <c r="X143" i="2" s="1"/>
  <c r="AE143" i="2" s="1"/>
  <c r="AL143" i="2" s="1"/>
  <c r="AS143" i="2" s="1"/>
  <c r="AZ143" i="2" s="1"/>
  <c r="BG143" i="2" s="1"/>
  <c r="BN143" i="2" s="1"/>
  <c r="BU143" i="2" s="1"/>
  <c r="CB143" i="2" s="1"/>
  <c r="CI143" i="2" s="1"/>
  <c r="CP143" i="2" s="1"/>
  <c r="CW143" i="2" s="1"/>
  <c r="DD143" i="2" s="1"/>
  <c r="DK143" i="2" s="1"/>
  <c r="DR143" i="2" s="1"/>
  <c r="I147" i="2"/>
  <c r="P147" i="2" s="1"/>
  <c r="J155" i="2"/>
  <c r="Q155" i="2" s="1"/>
  <c r="X155" i="2" s="1"/>
  <c r="AE155" i="2" s="1"/>
  <c r="AL155" i="2" s="1"/>
  <c r="AS155" i="2" s="1"/>
  <c r="AZ155" i="2" s="1"/>
  <c r="BG155" i="2" s="1"/>
  <c r="BN155" i="2" s="1"/>
  <c r="BU155" i="2" s="1"/>
  <c r="CB155" i="2" s="1"/>
  <c r="CI155" i="2" s="1"/>
  <c r="CP155" i="2" s="1"/>
  <c r="CW155" i="2" s="1"/>
  <c r="DD155" i="2" s="1"/>
  <c r="DK155" i="2" s="1"/>
  <c r="DR155" i="2" s="1"/>
  <c r="J157" i="2"/>
  <c r="Q157" i="2" s="1"/>
  <c r="X157" i="2" s="1"/>
  <c r="AE157" i="2" s="1"/>
  <c r="AL157" i="2" s="1"/>
  <c r="AS157" i="2" s="1"/>
  <c r="AZ157" i="2" s="1"/>
  <c r="BG157" i="2" s="1"/>
  <c r="BN157" i="2" s="1"/>
  <c r="BU157" i="2" s="1"/>
  <c r="CB157" i="2" s="1"/>
  <c r="CI157" i="2" s="1"/>
  <c r="CP157" i="2" s="1"/>
  <c r="CW157" i="2" s="1"/>
  <c r="DD157" i="2" s="1"/>
  <c r="DK157" i="2" s="1"/>
  <c r="DR157" i="2" s="1"/>
  <c r="J159" i="2"/>
  <c r="Q159" i="2" s="1"/>
  <c r="X159" i="2" s="1"/>
  <c r="AE159" i="2" s="1"/>
  <c r="AL159" i="2" s="1"/>
  <c r="AS159" i="2" s="1"/>
  <c r="AZ159" i="2" s="1"/>
  <c r="BG159" i="2" s="1"/>
  <c r="BN159" i="2" s="1"/>
  <c r="BU159" i="2" s="1"/>
  <c r="CB159" i="2" s="1"/>
  <c r="CI159" i="2" s="1"/>
  <c r="CP159" i="2" s="1"/>
  <c r="CW159" i="2" s="1"/>
  <c r="DD159" i="2" s="1"/>
  <c r="DK159" i="2" s="1"/>
  <c r="DR159" i="2" s="1"/>
  <c r="J161" i="2"/>
  <c r="Q161" i="2" s="1"/>
  <c r="X161" i="2" s="1"/>
  <c r="AE161" i="2" s="1"/>
  <c r="AL161" i="2" s="1"/>
  <c r="AS161" i="2" s="1"/>
  <c r="AZ161" i="2" s="1"/>
  <c r="BG161" i="2" s="1"/>
  <c r="BN161" i="2" s="1"/>
  <c r="BU161" i="2" s="1"/>
  <c r="CB161" i="2" s="1"/>
  <c r="CI161" i="2" s="1"/>
  <c r="CP161" i="2" s="1"/>
  <c r="CW161" i="2" s="1"/>
  <c r="DD161" i="2" s="1"/>
  <c r="DK161" i="2" s="1"/>
  <c r="DR161" i="2" s="1"/>
  <c r="J163" i="2"/>
  <c r="Q163" i="2" s="1"/>
  <c r="X163" i="2" s="1"/>
  <c r="AE163" i="2" s="1"/>
  <c r="AL163" i="2" s="1"/>
  <c r="AS163" i="2" s="1"/>
  <c r="AZ163" i="2" s="1"/>
  <c r="BG163" i="2" s="1"/>
  <c r="BN163" i="2" s="1"/>
  <c r="BU163" i="2" s="1"/>
  <c r="CB163" i="2" s="1"/>
  <c r="CI163" i="2" s="1"/>
  <c r="CP163" i="2" s="1"/>
  <c r="CW163" i="2" s="1"/>
  <c r="DD163" i="2" s="1"/>
  <c r="DK163" i="2" s="1"/>
  <c r="DR163" i="2" s="1"/>
  <c r="J165" i="2"/>
  <c r="Q165" i="2" s="1"/>
  <c r="X165" i="2" s="1"/>
  <c r="AE165" i="2" s="1"/>
  <c r="AL165" i="2" s="1"/>
  <c r="AS165" i="2" s="1"/>
  <c r="AZ165" i="2" s="1"/>
  <c r="BG165" i="2" s="1"/>
  <c r="BN165" i="2" s="1"/>
  <c r="BU165" i="2" s="1"/>
  <c r="CB165" i="2" s="1"/>
  <c r="CI165" i="2" s="1"/>
  <c r="CP165" i="2" s="1"/>
  <c r="CW165" i="2" s="1"/>
  <c r="DD165" i="2" s="1"/>
  <c r="DK165" i="2" s="1"/>
  <c r="DR165" i="2" s="1"/>
  <c r="J167" i="2"/>
  <c r="Q167" i="2" s="1"/>
  <c r="X167" i="2" s="1"/>
  <c r="AE167" i="2" s="1"/>
  <c r="AL167" i="2" s="1"/>
  <c r="AS167" i="2" s="1"/>
  <c r="AZ167" i="2" s="1"/>
  <c r="BG167" i="2" s="1"/>
  <c r="BN167" i="2" s="1"/>
  <c r="BU167" i="2" s="1"/>
  <c r="CB167" i="2" s="1"/>
  <c r="CI167" i="2" s="1"/>
  <c r="CP167" i="2" s="1"/>
  <c r="CW167" i="2" s="1"/>
  <c r="DD167" i="2" s="1"/>
  <c r="DK167" i="2" s="1"/>
  <c r="DR167" i="2" s="1"/>
  <c r="I171" i="2"/>
  <c r="P171" i="2" s="1"/>
  <c r="I173" i="2"/>
  <c r="P173" i="2" s="1"/>
  <c r="J175" i="2"/>
  <c r="Q175" i="2" s="1"/>
  <c r="X175" i="2" s="1"/>
  <c r="AE175" i="2" s="1"/>
  <c r="AL175" i="2" s="1"/>
  <c r="AS175" i="2" s="1"/>
  <c r="AZ175" i="2" s="1"/>
  <c r="BG175" i="2" s="1"/>
  <c r="BN175" i="2" s="1"/>
  <c r="BU175" i="2" s="1"/>
  <c r="CB175" i="2" s="1"/>
  <c r="CI175" i="2" s="1"/>
  <c r="CP175" i="2" s="1"/>
  <c r="CW175" i="2" s="1"/>
  <c r="DD175" i="2" s="1"/>
  <c r="DK175" i="2" s="1"/>
  <c r="DR175" i="2" s="1"/>
  <c r="I179" i="2"/>
  <c r="P179" i="2" s="1"/>
  <c r="I181" i="2"/>
  <c r="P181" i="2" s="1"/>
  <c r="J185" i="2"/>
  <c r="Q185" i="2" s="1"/>
  <c r="X185" i="2" s="1"/>
  <c r="AE185" i="2" s="1"/>
  <c r="AL185" i="2" s="1"/>
  <c r="AS185" i="2" s="1"/>
  <c r="AZ185" i="2" s="1"/>
  <c r="BG185" i="2" s="1"/>
  <c r="BN185" i="2" s="1"/>
  <c r="BU185" i="2" s="1"/>
  <c r="CB185" i="2" s="1"/>
  <c r="CI185" i="2" s="1"/>
  <c r="CP185" i="2" s="1"/>
  <c r="CW185" i="2" s="1"/>
  <c r="DD185" i="2" s="1"/>
  <c r="DK185" i="2" s="1"/>
  <c r="DR185" i="2" s="1"/>
  <c r="J187" i="2"/>
  <c r="Q187" i="2" s="1"/>
  <c r="X187" i="2" s="1"/>
  <c r="AE187" i="2" s="1"/>
  <c r="AL187" i="2" s="1"/>
  <c r="AS187" i="2" s="1"/>
  <c r="AZ187" i="2" s="1"/>
  <c r="BG187" i="2" s="1"/>
  <c r="BN187" i="2" s="1"/>
  <c r="BU187" i="2" s="1"/>
  <c r="CB187" i="2" s="1"/>
  <c r="CI187" i="2" s="1"/>
  <c r="CP187" i="2" s="1"/>
  <c r="CW187" i="2" s="1"/>
  <c r="DD187" i="2" s="1"/>
  <c r="DK187" i="2" s="1"/>
  <c r="DR187" i="2" s="1"/>
  <c r="J189" i="2"/>
  <c r="Q189" i="2" s="1"/>
  <c r="X189" i="2" s="1"/>
  <c r="AE189" i="2" s="1"/>
  <c r="AL189" i="2" s="1"/>
  <c r="AS189" i="2" s="1"/>
  <c r="AZ189" i="2" s="1"/>
  <c r="BG189" i="2" s="1"/>
  <c r="BN189" i="2" s="1"/>
  <c r="BU189" i="2" s="1"/>
  <c r="CB189" i="2" s="1"/>
  <c r="CI189" i="2" s="1"/>
  <c r="CP189" i="2" s="1"/>
  <c r="CW189" i="2" s="1"/>
  <c r="DD189" i="2" s="1"/>
  <c r="DK189" i="2" s="1"/>
  <c r="DR189" i="2" s="1"/>
  <c r="I191" i="2"/>
  <c r="P191" i="2" s="1"/>
  <c r="I193" i="2"/>
  <c r="P193" i="2" s="1"/>
  <c r="I195" i="2"/>
  <c r="P195" i="2" s="1"/>
  <c r="I197" i="2"/>
  <c r="P197" i="2" s="1"/>
  <c r="I199" i="2"/>
  <c r="P199" i="2" s="1"/>
  <c r="I201" i="2"/>
  <c r="P201" i="2" s="1"/>
  <c r="I203" i="2"/>
  <c r="P203" i="2" s="1"/>
  <c r="J205" i="2"/>
  <c r="Q205" i="2" s="1"/>
  <c r="X205" i="2" s="1"/>
  <c r="AE205" i="2" s="1"/>
  <c r="AL205" i="2" s="1"/>
  <c r="AS205" i="2" s="1"/>
  <c r="AZ205" i="2" s="1"/>
  <c r="BG205" i="2" s="1"/>
  <c r="BN205" i="2" s="1"/>
  <c r="BU205" i="2" s="1"/>
  <c r="CB205" i="2" s="1"/>
  <c r="CI205" i="2" s="1"/>
  <c r="CP205" i="2" s="1"/>
  <c r="CW205" i="2" s="1"/>
  <c r="DD205" i="2" s="1"/>
  <c r="DK205" i="2" s="1"/>
  <c r="DR205" i="2" s="1"/>
  <c r="J206" i="2"/>
  <c r="Q206" i="2" s="1"/>
  <c r="X206" i="2" s="1"/>
  <c r="AE206" i="2" s="1"/>
  <c r="AL206" i="2" s="1"/>
  <c r="AS206" i="2" s="1"/>
  <c r="AZ206" i="2" s="1"/>
  <c r="BG206" i="2" s="1"/>
  <c r="BN206" i="2" s="1"/>
  <c r="BU206" i="2" s="1"/>
  <c r="CB206" i="2" s="1"/>
  <c r="CI206" i="2" s="1"/>
  <c r="CP206" i="2" s="1"/>
  <c r="CW206" i="2" s="1"/>
  <c r="DD206" i="2" s="1"/>
  <c r="DK206" i="2" s="1"/>
  <c r="DR206" i="2" s="1"/>
  <c r="I210" i="2"/>
  <c r="P210" i="2" s="1"/>
  <c r="I443" i="2"/>
  <c r="P443" i="2" s="1"/>
  <c r="I439" i="2"/>
  <c r="P439" i="2" s="1"/>
  <c r="J437" i="2"/>
  <c r="Q437" i="2" s="1"/>
  <c r="X437" i="2" s="1"/>
  <c r="AE437" i="2" s="1"/>
  <c r="AL437" i="2" s="1"/>
  <c r="AS437" i="2" s="1"/>
  <c r="AZ437" i="2" s="1"/>
  <c r="BG437" i="2" s="1"/>
  <c r="BN437" i="2" s="1"/>
  <c r="BU437" i="2" s="1"/>
  <c r="CB437" i="2" s="1"/>
  <c r="CI437" i="2" s="1"/>
  <c r="CP437" i="2" s="1"/>
  <c r="CW437" i="2" s="1"/>
  <c r="DD437" i="2" s="1"/>
  <c r="DK437" i="2" s="1"/>
  <c r="DR437" i="2" s="1"/>
  <c r="I434" i="2"/>
  <c r="P434" i="2" s="1"/>
  <c r="J432" i="2"/>
  <c r="Q432" i="2" s="1"/>
  <c r="X432" i="2" s="1"/>
  <c r="AE432" i="2" s="1"/>
  <c r="AL432" i="2" s="1"/>
  <c r="AS432" i="2" s="1"/>
  <c r="AZ432" i="2" s="1"/>
  <c r="BG432" i="2" s="1"/>
  <c r="BN432" i="2" s="1"/>
  <c r="BU432" i="2" s="1"/>
  <c r="CB432" i="2" s="1"/>
  <c r="CI432" i="2" s="1"/>
  <c r="CP432" i="2" s="1"/>
  <c r="CW432" i="2" s="1"/>
  <c r="DD432" i="2" s="1"/>
  <c r="DK432" i="2" s="1"/>
  <c r="DR432" i="2" s="1"/>
  <c r="J430" i="2"/>
  <c r="Q430" i="2" s="1"/>
  <c r="X430" i="2" s="1"/>
  <c r="AE430" i="2" s="1"/>
  <c r="AL430" i="2" s="1"/>
  <c r="AS430" i="2" s="1"/>
  <c r="AZ430" i="2" s="1"/>
  <c r="BG430" i="2" s="1"/>
  <c r="BN430" i="2" s="1"/>
  <c r="BU430" i="2" s="1"/>
  <c r="CB430" i="2" s="1"/>
  <c r="CI430" i="2" s="1"/>
  <c r="CP430" i="2" s="1"/>
  <c r="CW430" i="2" s="1"/>
  <c r="DD430" i="2" s="1"/>
  <c r="DK430" i="2" s="1"/>
  <c r="DR430" i="2" s="1"/>
  <c r="I427" i="2"/>
  <c r="P427" i="2" s="1"/>
  <c r="I425" i="2"/>
  <c r="P425" i="2" s="1"/>
  <c r="I423" i="2"/>
  <c r="P423" i="2" s="1"/>
  <c r="I421" i="2"/>
  <c r="P421" i="2" s="1"/>
  <c r="I419" i="2"/>
  <c r="P419" i="2" s="1"/>
  <c r="I417" i="2"/>
  <c r="P417" i="2" s="1"/>
  <c r="I415" i="2"/>
  <c r="P415" i="2" s="1"/>
  <c r="I413" i="2"/>
  <c r="P413" i="2" s="1"/>
  <c r="J411" i="2"/>
  <c r="Q411" i="2" s="1"/>
  <c r="X411" i="2" s="1"/>
  <c r="AE411" i="2" s="1"/>
  <c r="AL411" i="2" s="1"/>
  <c r="AS411" i="2" s="1"/>
  <c r="AZ411" i="2" s="1"/>
  <c r="BG411" i="2" s="1"/>
  <c r="BN411" i="2" s="1"/>
  <c r="BU411" i="2" s="1"/>
  <c r="CB411" i="2" s="1"/>
  <c r="CI411" i="2" s="1"/>
  <c r="CP411" i="2" s="1"/>
  <c r="CW411" i="2" s="1"/>
  <c r="DD411" i="2" s="1"/>
  <c r="DK411" i="2" s="1"/>
  <c r="DR411" i="2" s="1"/>
  <c r="J409" i="2"/>
  <c r="Q409" i="2" s="1"/>
  <c r="X409" i="2" s="1"/>
  <c r="AE409" i="2" s="1"/>
  <c r="AL409" i="2" s="1"/>
  <c r="AS409" i="2" s="1"/>
  <c r="AZ409" i="2" s="1"/>
  <c r="BG409" i="2" s="1"/>
  <c r="BN409" i="2" s="1"/>
  <c r="BU409" i="2" s="1"/>
  <c r="CB409" i="2" s="1"/>
  <c r="CI409" i="2" s="1"/>
  <c r="CP409" i="2" s="1"/>
  <c r="CW409" i="2" s="1"/>
  <c r="DD409" i="2" s="1"/>
  <c r="DK409" i="2" s="1"/>
  <c r="DR409" i="2" s="1"/>
  <c r="J407" i="2"/>
  <c r="Q407" i="2" s="1"/>
  <c r="X407" i="2" s="1"/>
  <c r="AE407" i="2" s="1"/>
  <c r="AL407" i="2" s="1"/>
  <c r="AS407" i="2" s="1"/>
  <c r="AZ407" i="2" s="1"/>
  <c r="BG407" i="2" s="1"/>
  <c r="BN407" i="2" s="1"/>
  <c r="BU407" i="2" s="1"/>
  <c r="CB407" i="2" s="1"/>
  <c r="CI407" i="2" s="1"/>
  <c r="CP407" i="2" s="1"/>
  <c r="CW407" i="2" s="1"/>
  <c r="DD407" i="2" s="1"/>
  <c r="DK407" i="2" s="1"/>
  <c r="DR407" i="2" s="1"/>
  <c r="I402" i="2"/>
  <c r="P402" i="2" s="1"/>
  <c r="I400" i="2"/>
  <c r="P400" i="2" s="1"/>
  <c r="J398" i="2"/>
  <c r="Q398" i="2" s="1"/>
  <c r="X398" i="2" s="1"/>
  <c r="AE398" i="2" s="1"/>
  <c r="AL398" i="2" s="1"/>
  <c r="AS398" i="2" s="1"/>
  <c r="AZ398" i="2" s="1"/>
  <c r="BG398" i="2" s="1"/>
  <c r="BN398" i="2" s="1"/>
  <c r="BU398" i="2" s="1"/>
  <c r="CB398" i="2" s="1"/>
  <c r="CI398" i="2" s="1"/>
  <c r="CP398" i="2" s="1"/>
  <c r="CW398" i="2" s="1"/>
  <c r="DD398" i="2" s="1"/>
  <c r="DK398" i="2" s="1"/>
  <c r="DR398" i="2" s="1"/>
  <c r="I396" i="2"/>
  <c r="P396" i="2" s="1"/>
  <c r="I394" i="2"/>
  <c r="P394" i="2" s="1"/>
  <c r="I392" i="2"/>
  <c r="P392" i="2" s="1"/>
  <c r="J390" i="2"/>
  <c r="Q390" i="2" s="1"/>
  <c r="X390" i="2" s="1"/>
  <c r="AE390" i="2" s="1"/>
  <c r="AL390" i="2" s="1"/>
  <c r="AS390" i="2" s="1"/>
  <c r="AZ390" i="2" s="1"/>
  <c r="BG390" i="2" s="1"/>
  <c r="BN390" i="2" s="1"/>
  <c r="BU390" i="2" s="1"/>
  <c r="CB390" i="2" s="1"/>
  <c r="CI390" i="2" s="1"/>
  <c r="CP390" i="2" s="1"/>
  <c r="CW390" i="2" s="1"/>
  <c r="DD390" i="2" s="1"/>
  <c r="DK390" i="2" s="1"/>
  <c r="DR390" i="2" s="1"/>
  <c r="J388" i="2"/>
  <c r="Q388" i="2" s="1"/>
  <c r="X388" i="2" s="1"/>
  <c r="AE388" i="2" s="1"/>
  <c r="AL388" i="2" s="1"/>
  <c r="AS388" i="2" s="1"/>
  <c r="AZ388" i="2" s="1"/>
  <c r="BG388" i="2" s="1"/>
  <c r="BN388" i="2" s="1"/>
  <c r="BU388" i="2" s="1"/>
  <c r="CB388" i="2" s="1"/>
  <c r="CI388" i="2" s="1"/>
  <c r="CP388" i="2" s="1"/>
  <c r="CW388" i="2" s="1"/>
  <c r="DD388" i="2" s="1"/>
  <c r="DK388" i="2" s="1"/>
  <c r="DR388" i="2" s="1"/>
  <c r="J386" i="2"/>
  <c r="Q386" i="2" s="1"/>
  <c r="X386" i="2" s="1"/>
  <c r="AE386" i="2" s="1"/>
  <c r="AL386" i="2" s="1"/>
  <c r="AS386" i="2" s="1"/>
  <c r="AZ386" i="2" s="1"/>
  <c r="BG386" i="2" s="1"/>
  <c r="BN386" i="2" s="1"/>
  <c r="BU386" i="2" s="1"/>
  <c r="CB386" i="2" s="1"/>
  <c r="CI386" i="2" s="1"/>
  <c r="CP386" i="2" s="1"/>
  <c r="CW386" i="2" s="1"/>
  <c r="DD386" i="2" s="1"/>
  <c r="DK386" i="2" s="1"/>
  <c r="DR386" i="2" s="1"/>
  <c r="J384" i="2"/>
  <c r="Q384" i="2" s="1"/>
  <c r="X384" i="2" s="1"/>
  <c r="AE384" i="2" s="1"/>
  <c r="AL384" i="2" s="1"/>
  <c r="AS384" i="2" s="1"/>
  <c r="AZ384" i="2" s="1"/>
  <c r="BG384" i="2" s="1"/>
  <c r="BN384" i="2" s="1"/>
  <c r="BU384" i="2" s="1"/>
  <c r="CB384" i="2" s="1"/>
  <c r="CI384" i="2" s="1"/>
  <c r="CP384" i="2" s="1"/>
  <c r="CW384" i="2" s="1"/>
  <c r="DD384" i="2" s="1"/>
  <c r="DK384" i="2" s="1"/>
  <c r="DR384" i="2" s="1"/>
  <c r="J382" i="2"/>
  <c r="Q382" i="2" s="1"/>
  <c r="X382" i="2" s="1"/>
  <c r="AE382" i="2" s="1"/>
  <c r="AL382" i="2" s="1"/>
  <c r="AS382" i="2" s="1"/>
  <c r="AZ382" i="2" s="1"/>
  <c r="BG382" i="2" s="1"/>
  <c r="BN382" i="2" s="1"/>
  <c r="BU382" i="2" s="1"/>
  <c r="CB382" i="2" s="1"/>
  <c r="CI382" i="2" s="1"/>
  <c r="CP382" i="2" s="1"/>
  <c r="CW382" i="2" s="1"/>
  <c r="DD382" i="2" s="1"/>
  <c r="DK382" i="2" s="1"/>
  <c r="DR382" i="2" s="1"/>
  <c r="J380" i="2"/>
  <c r="Q380" i="2" s="1"/>
  <c r="X380" i="2" s="1"/>
  <c r="AE380" i="2" s="1"/>
  <c r="AL380" i="2" s="1"/>
  <c r="AS380" i="2" s="1"/>
  <c r="AZ380" i="2" s="1"/>
  <c r="BG380" i="2" s="1"/>
  <c r="BN380" i="2" s="1"/>
  <c r="BU380" i="2" s="1"/>
  <c r="CB380" i="2" s="1"/>
  <c r="CI380" i="2" s="1"/>
  <c r="CP380" i="2" s="1"/>
  <c r="CW380" i="2" s="1"/>
  <c r="DD380" i="2" s="1"/>
  <c r="DK380" i="2" s="1"/>
  <c r="DR380" i="2" s="1"/>
  <c r="J378" i="2"/>
  <c r="Q378" i="2" s="1"/>
  <c r="X378" i="2" s="1"/>
  <c r="AE378" i="2" s="1"/>
  <c r="AL378" i="2" s="1"/>
  <c r="AS378" i="2" s="1"/>
  <c r="AZ378" i="2" s="1"/>
  <c r="BG378" i="2" s="1"/>
  <c r="BN378" i="2" s="1"/>
  <c r="BU378" i="2" s="1"/>
  <c r="CB378" i="2" s="1"/>
  <c r="CI378" i="2" s="1"/>
  <c r="CP378" i="2" s="1"/>
  <c r="CW378" i="2" s="1"/>
  <c r="DD378" i="2" s="1"/>
  <c r="DK378" i="2" s="1"/>
  <c r="DR378" i="2" s="1"/>
  <c r="J376" i="2"/>
  <c r="Q376" i="2" s="1"/>
  <c r="X376" i="2" s="1"/>
  <c r="AE376" i="2" s="1"/>
  <c r="AL376" i="2" s="1"/>
  <c r="AS376" i="2" s="1"/>
  <c r="AZ376" i="2" s="1"/>
  <c r="BG376" i="2" s="1"/>
  <c r="BN376" i="2" s="1"/>
  <c r="BU376" i="2" s="1"/>
  <c r="CB376" i="2" s="1"/>
  <c r="CI376" i="2" s="1"/>
  <c r="CP376" i="2" s="1"/>
  <c r="CW376" i="2" s="1"/>
  <c r="DD376" i="2" s="1"/>
  <c r="DK376" i="2" s="1"/>
  <c r="DR376" i="2" s="1"/>
  <c r="J370" i="2"/>
  <c r="Q370" i="2" s="1"/>
  <c r="X370" i="2" s="1"/>
  <c r="AE370" i="2" s="1"/>
  <c r="AL370" i="2" s="1"/>
  <c r="AS370" i="2" s="1"/>
  <c r="AZ370" i="2" s="1"/>
  <c r="BG370" i="2" s="1"/>
  <c r="BN370" i="2" s="1"/>
  <c r="BU370" i="2" s="1"/>
  <c r="CB370" i="2" s="1"/>
  <c r="CI370" i="2" s="1"/>
  <c r="CP370" i="2" s="1"/>
  <c r="CW370" i="2" s="1"/>
  <c r="DD370" i="2" s="1"/>
  <c r="DK370" i="2" s="1"/>
  <c r="DR370" i="2" s="1"/>
  <c r="J368" i="2"/>
  <c r="Q368" i="2" s="1"/>
  <c r="I365" i="2"/>
  <c r="P365" i="2" s="1"/>
  <c r="J363" i="2"/>
  <c r="Q363" i="2" s="1"/>
  <c r="X363" i="2" s="1"/>
  <c r="AE363" i="2" s="1"/>
  <c r="AL363" i="2" s="1"/>
  <c r="AS363" i="2" s="1"/>
  <c r="AZ363" i="2" s="1"/>
  <c r="BG363" i="2" s="1"/>
  <c r="BN363" i="2" s="1"/>
  <c r="BU363" i="2" s="1"/>
  <c r="CB363" i="2" s="1"/>
  <c r="CI363" i="2" s="1"/>
  <c r="CP363" i="2" s="1"/>
  <c r="CW363" i="2" s="1"/>
  <c r="DD363" i="2" s="1"/>
  <c r="DK363" i="2" s="1"/>
  <c r="DR363" i="2" s="1"/>
  <c r="I360" i="2"/>
  <c r="P360" i="2" s="1"/>
  <c r="J358" i="2"/>
  <c r="Q358" i="2" s="1"/>
  <c r="X358" i="2" s="1"/>
  <c r="AE358" i="2" s="1"/>
  <c r="AL358" i="2" s="1"/>
  <c r="AS358" i="2" s="1"/>
  <c r="AZ358" i="2" s="1"/>
  <c r="BG358" i="2" s="1"/>
  <c r="BN358" i="2" s="1"/>
  <c r="BU358" i="2" s="1"/>
  <c r="CB358" i="2" s="1"/>
  <c r="CI358" i="2" s="1"/>
  <c r="CP358" i="2" s="1"/>
  <c r="CW358" i="2" s="1"/>
  <c r="DD358" i="2" s="1"/>
  <c r="DK358" i="2" s="1"/>
  <c r="DR358" i="2" s="1"/>
  <c r="J356" i="2"/>
  <c r="Q356" i="2" s="1"/>
  <c r="X356" i="2" s="1"/>
  <c r="AE356" i="2" s="1"/>
  <c r="AL356" i="2" s="1"/>
  <c r="AS356" i="2" s="1"/>
  <c r="AZ356" i="2" s="1"/>
  <c r="BG356" i="2" s="1"/>
  <c r="BN356" i="2" s="1"/>
  <c r="BU356" i="2" s="1"/>
  <c r="CB356" i="2" s="1"/>
  <c r="CI356" i="2" s="1"/>
  <c r="CP356" i="2" s="1"/>
  <c r="CW356" i="2" s="1"/>
  <c r="DD356" i="2" s="1"/>
  <c r="DK356" i="2" s="1"/>
  <c r="DR356" i="2" s="1"/>
  <c r="I353" i="2"/>
  <c r="P353" i="2" s="1"/>
  <c r="I351" i="2"/>
  <c r="P351" i="2" s="1"/>
  <c r="I349" i="2"/>
  <c r="P349" i="2" s="1"/>
  <c r="I347" i="2"/>
  <c r="P347" i="2" s="1"/>
  <c r="I345" i="2"/>
  <c r="P345" i="2" s="1"/>
  <c r="I343" i="2"/>
  <c r="P343" i="2" s="1"/>
  <c r="I341" i="2"/>
  <c r="P341" i="2" s="1"/>
  <c r="I339" i="2"/>
  <c r="P339" i="2" s="1"/>
  <c r="J337" i="2"/>
  <c r="Q337" i="2" s="1"/>
  <c r="X337" i="2" s="1"/>
  <c r="AE337" i="2" s="1"/>
  <c r="AL337" i="2" s="1"/>
  <c r="AS337" i="2" s="1"/>
  <c r="AZ337" i="2" s="1"/>
  <c r="BG337" i="2" s="1"/>
  <c r="BN337" i="2" s="1"/>
  <c r="BU337" i="2" s="1"/>
  <c r="CB337" i="2" s="1"/>
  <c r="CI337" i="2" s="1"/>
  <c r="CP337" i="2" s="1"/>
  <c r="CW337" i="2" s="1"/>
  <c r="DD337" i="2" s="1"/>
  <c r="DK337" i="2" s="1"/>
  <c r="DR337" i="2" s="1"/>
  <c r="J335" i="2"/>
  <c r="Q335" i="2" s="1"/>
  <c r="X335" i="2" s="1"/>
  <c r="AE335" i="2" s="1"/>
  <c r="AL335" i="2" s="1"/>
  <c r="AS335" i="2" s="1"/>
  <c r="AZ335" i="2" s="1"/>
  <c r="BG335" i="2" s="1"/>
  <c r="BN335" i="2" s="1"/>
  <c r="BU335" i="2" s="1"/>
  <c r="CB335" i="2" s="1"/>
  <c r="CI335" i="2" s="1"/>
  <c r="CP335" i="2" s="1"/>
  <c r="CW335" i="2" s="1"/>
  <c r="DD335" i="2" s="1"/>
  <c r="DK335" i="2" s="1"/>
  <c r="DR335" i="2" s="1"/>
  <c r="J333" i="2"/>
  <c r="Q333" i="2" s="1"/>
  <c r="X333" i="2" s="1"/>
  <c r="AE333" i="2" s="1"/>
  <c r="AL333" i="2" s="1"/>
  <c r="AS333" i="2" s="1"/>
  <c r="AZ333" i="2" s="1"/>
  <c r="BG333" i="2" s="1"/>
  <c r="BN333" i="2" s="1"/>
  <c r="BU333" i="2" s="1"/>
  <c r="CB333" i="2" s="1"/>
  <c r="CI333" i="2" s="1"/>
  <c r="CP333" i="2" s="1"/>
  <c r="CW333" i="2" s="1"/>
  <c r="DD333" i="2" s="1"/>
  <c r="DK333" i="2" s="1"/>
  <c r="DR333" i="2" s="1"/>
  <c r="J444" i="2"/>
  <c r="Q444" i="2" s="1"/>
  <c r="J442" i="2"/>
  <c r="Q442" i="2" s="1"/>
  <c r="X442" i="2" s="1"/>
  <c r="AE442" i="2" s="1"/>
  <c r="AL442" i="2" s="1"/>
  <c r="AS442" i="2" s="1"/>
  <c r="AZ442" i="2" s="1"/>
  <c r="BG442" i="2" s="1"/>
  <c r="BN442" i="2" s="1"/>
  <c r="BU442" i="2" s="1"/>
  <c r="CB442" i="2" s="1"/>
  <c r="CI442" i="2" s="1"/>
  <c r="CP442" i="2" s="1"/>
  <c r="CW442" i="2" s="1"/>
  <c r="DD442" i="2" s="1"/>
  <c r="DK442" i="2" s="1"/>
  <c r="I437" i="2"/>
  <c r="P437" i="2" s="1"/>
  <c r="J435" i="2"/>
  <c r="Q435" i="2" s="1"/>
  <c r="X435" i="2" s="1"/>
  <c r="AE435" i="2" s="1"/>
  <c r="AL435" i="2" s="1"/>
  <c r="AS435" i="2" s="1"/>
  <c r="AZ435" i="2" s="1"/>
  <c r="BG435" i="2" s="1"/>
  <c r="BN435" i="2" s="1"/>
  <c r="BU435" i="2" s="1"/>
  <c r="CB435" i="2" s="1"/>
  <c r="CI435" i="2" s="1"/>
  <c r="CP435" i="2" s="1"/>
  <c r="CW435" i="2" s="1"/>
  <c r="DD435" i="2" s="1"/>
  <c r="DK435" i="2" s="1"/>
  <c r="DR435" i="2" s="1"/>
  <c r="I432" i="2"/>
  <c r="I430" i="2"/>
  <c r="P430" i="2" s="1"/>
  <c r="J428" i="2"/>
  <c r="Q428" i="2" s="1"/>
  <c r="X428" i="2" s="1"/>
  <c r="AE428" i="2" s="1"/>
  <c r="AL428" i="2" s="1"/>
  <c r="AS428" i="2" s="1"/>
  <c r="AZ428" i="2" s="1"/>
  <c r="BG428" i="2" s="1"/>
  <c r="BN428" i="2" s="1"/>
  <c r="BU428" i="2" s="1"/>
  <c r="CB428" i="2" s="1"/>
  <c r="CI428" i="2" s="1"/>
  <c r="CP428" i="2" s="1"/>
  <c r="CW428" i="2" s="1"/>
  <c r="DD428" i="2" s="1"/>
  <c r="DK428" i="2" s="1"/>
  <c r="DR428" i="2" s="1"/>
  <c r="J426" i="2"/>
  <c r="Q426" i="2" s="1"/>
  <c r="X426" i="2" s="1"/>
  <c r="AE426" i="2" s="1"/>
  <c r="AL426" i="2" s="1"/>
  <c r="AS426" i="2" s="1"/>
  <c r="AZ426" i="2" s="1"/>
  <c r="BG426" i="2" s="1"/>
  <c r="BN426" i="2" s="1"/>
  <c r="BU426" i="2" s="1"/>
  <c r="CB426" i="2" s="1"/>
  <c r="CI426" i="2" s="1"/>
  <c r="CP426" i="2" s="1"/>
  <c r="CW426" i="2" s="1"/>
  <c r="DD426" i="2" s="1"/>
  <c r="DK426" i="2" s="1"/>
  <c r="DR426" i="2" s="1"/>
  <c r="J424" i="2"/>
  <c r="Q424" i="2" s="1"/>
  <c r="X424" i="2" s="1"/>
  <c r="AE424" i="2" s="1"/>
  <c r="AL424" i="2" s="1"/>
  <c r="AS424" i="2" s="1"/>
  <c r="AZ424" i="2" s="1"/>
  <c r="BG424" i="2" s="1"/>
  <c r="BN424" i="2" s="1"/>
  <c r="BU424" i="2" s="1"/>
  <c r="CB424" i="2" s="1"/>
  <c r="CI424" i="2" s="1"/>
  <c r="CP424" i="2" s="1"/>
  <c r="CW424" i="2" s="1"/>
  <c r="DD424" i="2" s="1"/>
  <c r="DK424" i="2" s="1"/>
  <c r="DR424" i="2" s="1"/>
  <c r="J422" i="2"/>
  <c r="Q422" i="2" s="1"/>
  <c r="X422" i="2" s="1"/>
  <c r="AE422" i="2" s="1"/>
  <c r="AL422" i="2" s="1"/>
  <c r="AS422" i="2" s="1"/>
  <c r="AZ422" i="2" s="1"/>
  <c r="BG422" i="2" s="1"/>
  <c r="BN422" i="2" s="1"/>
  <c r="BU422" i="2" s="1"/>
  <c r="CB422" i="2" s="1"/>
  <c r="CI422" i="2" s="1"/>
  <c r="CP422" i="2" s="1"/>
  <c r="CW422" i="2" s="1"/>
  <c r="DD422" i="2" s="1"/>
  <c r="DK422" i="2" s="1"/>
  <c r="DR422" i="2" s="1"/>
  <c r="J420" i="2"/>
  <c r="Q420" i="2" s="1"/>
  <c r="X420" i="2" s="1"/>
  <c r="AE420" i="2" s="1"/>
  <c r="AL420" i="2" s="1"/>
  <c r="AS420" i="2" s="1"/>
  <c r="AZ420" i="2" s="1"/>
  <c r="BG420" i="2" s="1"/>
  <c r="BN420" i="2" s="1"/>
  <c r="BU420" i="2" s="1"/>
  <c r="CB420" i="2" s="1"/>
  <c r="CI420" i="2" s="1"/>
  <c r="CP420" i="2" s="1"/>
  <c r="CW420" i="2" s="1"/>
  <c r="DD420" i="2" s="1"/>
  <c r="DK420" i="2" s="1"/>
  <c r="DR420" i="2" s="1"/>
  <c r="J418" i="2"/>
  <c r="Q418" i="2" s="1"/>
  <c r="X418" i="2" s="1"/>
  <c r="AE418" i="2" s="1"/>
  <c r="AL418" i="2" s="1"/>
  <c r="AS418" i="2" s="1"/>
  <c r="AZ418" i="2" s="1"/>
  <c r="BG418" i="2" s="1"/>
  <c r="BN418" i="2" s="1"/>
  <c r="BU418" i="2" s="1"/>
  <c r="CB418" i="2" s="1"/>
  <c r="CI418" i="2" s="1"/>
  <c r="CP418" i="2" s="1"/>
  <c r="CW418" i="2" s="1"/>
  <c r="DD418" i="2" s="1"/>
  <c r="DK418" i="2" s="1"/>
  <c r="DR418" i="2" s="1"/>
  <c r="J416" i="2"/>
  <c r="Q416" i="2" s="1"/>
  <c r="X416" i="2" s="1"/>
  <c r="AE416" i="2" s="1"/>
  <c r="AL416" i="2" s="1"/>
  <c r="AS416" i="2" s="1"/>
  <c r="AZ416" i="2" s="1"/>
  <c r="BG416" i="2" s="1"/>
  <c r="BN416" i="2" s="1"/>
  <c r="BU416" i="2" s="1"/>
  <c r="CB416" i="2" s="1"/>
  <c r="CI416" i="2" s="1"/>
  <c r="CP416" i="2" s="1"/>
  <c r="CW416" i="2" s="1"/>
  <c r="DD416" i="2" s="1"/>
  <c r="DK416" i="2" s="1"/>
  <c r="DR416" i="2" s="1"/>
  <c r="J414" i="2"/>
  <c r="Q414" i="2" s="1"/>
  <c r="X414" i="2" s="1"/>
  <c r="AE414" i="2" s="1"/>
  <c r="AL414" i="2" s="1"/>
  <c r="AS414" i="2" s="1"/>
  <c r="AZ414" i="2" s="1"/>
  <c r="BG414" i="2" s="1"/>
  <c r="BN414" i="2" s="1"/>
  <c r="BU414" i="2" s="1"/>
  <c r="CB414" i="2" s="1"/>
  <c r="CI414" i="2" s="1"/>
  <c r="CP414" i="2" s="1"/>
  <c r="CW414" i="2" s="1"/>
  <c r="DD414" i="2" s="1"/>
  <c r="DK414" i="2" s="1"/>
  <c r="DR414" i="2" s="1"/>
  <c r="I411" i="2"/>
  <c r="P411" i="2" s="1"/>
  <c r="I409" i="2"/>
  <c r="I407" i="2"/>
  <c r="P407" i="2" s="1"/>
  <c r="J403" i="2"/>
  <c r="Q403" i="2" s="1"/>
  <c r="X403" i="2" s="1"/>
  <c r="AE403" i="2" s="1"/>
  <c r="AL403" i="2" s="1"/>
  <c r="AS403" i="2" s="1"/>
  <c r="AZ403" i="2" s="1"/>
  <c r="BG403" i="2" s="1"/>
  <c r="BN403" i="2" s="1"/>
  <c r="BU403" i="2" s="1"/>
  <c r="CB403" i="2" s="1"/>
  <c r="CI403" i="2" s="1"/>
  <c r="CP403" i="2" s="1"/>
  <c r="CW403" i="2" s="1"/>
  <c r="DD403" i="2" s="1"/>
  <c r="DK403" i="2" s="1"/>
  <c r="DR403" i="2" s="1"/>
  <c r="J401" i="2"/>
  <c r="Q401" i="2" s="1"/>
  <c r="X401" i="2" s="1"/>
  <c r="AE401" i="2" s="1"/>
  <c r="AL401" i="2" s="1"/>
  <c r="AS401" i="2" s="1"/>
  <c r="AZ401" i="2" s="1"/>
  <c r="BG401" i="2" s="1"/>
  <c r="BN401" i="2" s="1"/>
  <c r="BU401" i="2" s="1"/>
  <c r="CB401" i="2" s="1"/>
  <c r="CI401" i="2" s="1"/>
  <c r="CP401" i="2" s="1"/>
  <c r="CW401" i="2" s="1"/>
  <c r="DD401" i="2" s="1"/>
  <c r="DK401" i="2" s="1"/>
  <c r="DR401" i="2" s="1"/>
  <c r="I398" i="2"/>
  <c r="P398" i="2" s="1"/>
  <c r="J395" i="2"/>
  <c r="Q395" i="2" s="1"/>
  <c r="X395" i="2" s="1"/>
  <c r="AE395" i="2" s="1"/>
  <c r="AL395" i="2" s="1"/>
  <c r="AS395" i="2" s="1"/>
  <c r="AZ395" i="2" s="1"/>
  <c r="BG395" i="2" s="1"/>
  <c r="BN395" i="2" s="1"/>
  <c r="BU395" i="2" s="1"/>
  <c r="CB395" i="2" s="1"/>
  <c r="CI395" i="2" s="1"/>
  <c r="CP395" i="2" s="1"/>
  <c r="CW395" i="2" s="1"/>
  <c r="DD395" i="2" s="1"/>
  <c r="DK395" i="2" s="1"/>
  <c r="DR395" i="2" s="1"/>
  <c r="J393" i="2"/>
  <c r="Q393" i="2" s="1"/>
  <c r="X393" i="2" s="1"/>
  <c r="AE393" i="2" s="1"/>
  <c r="AL393" i="2" s="1"/>
  <c r="AS393" i="2" s="1"/>
  <c r="AZ393" i="2" s="1"/>
  <c r="BG393" i="2" s="1"/>
  <c r="BN393" i="2" s="1"/>
  <c r="BU393" i="2" s="1"/>
  <c r="CB393" i="2" s="1"/>
  <c r="CI393" i="2" s="1"/>
  <c r="CP393" i="2" s="1"/>
  <c r="CW393" i="2" s="1"/>
  <c r="DD393" i="2" s="1"/>
  <c r="DK393" i="2" s="1"/>
  <c r="DR393" i="2" s="1"/>
  <c r="I390" i="2"/>
  <c r="I388" i="2"/>
  <c r="I386" i="2"/>
  <c r="I384" i="2"/>
  <c r="P384" i="2" s="1"/>
  <c r="I382" i="2"/>
  <c r="I380" i="2"/>
  <c r="I378" i="2"/>
  <c r="P378" i="2" s="1"/>
  <c r="I376" i="2"/>
  <c r="I370" i="2"/>
  <c r="I368" i="2"/>
  <c r="P368" i="2" s="1"/>
  <c r="I363" i="2"/>
  <c r="P363" i="2" s="1"/>
  <c r="J361" i="2"/>
  <c r="Q361" i="2" s="1"/>
  <c r="X361" i="2" s="1"/>
  <c r="AE361" i="2" s="1"/>
  <c r="AL361" i="2" s="1"/>
  <c r="AS361" i="2" s="1"/>
  <c r="AZ361" i="2" s="1"/>
  <c r="BG361" i="2" s="1"/>
  <c r="BN361" i="2" s="1"/>
  <c r="BU361" i="2" s="1"/>
  <c r="CB361" i="2" s="1"/>
  <c r="CI361" i="2" s="1"/>
  <c r="CP361" i="2" s="1"/>
  <c r="CW361" i="2" s="1"/>
  <c r="DD361" i="2" s="1"/>
  <c r="DK361" i="2" s="1"/>
  <c r="DR361" i="2" s="1"/>
  <c r="I358" i="2"/>
  <c r="P358" i="2" s="1"/>
  <c r="I356" i="2"/>
  <c r="P356" i="2" s="1"/>
  <c r="J354" i="2"/>
  <c r="Q354" i="2" s="1"/>
  <c r="X354" i="2" s="1"/>
  <c r="AE354" i="2" s="1"/>
  <c r="AL354" i="2" s="1"/>
  <c r="AS354" i="2" s="1"/>
  <c r="AZ354" i="2" s="1"/>
  <c r="BG354" i="2" s="1"/>
  <c r="BN354" i="2" s="1"/>
  <c r="BU354" i="2" s="1"/>
  <c r="CB354" i="2" s="1"/>
  <c r="CI354" i="2" s="1"/>
  <c r="CP354" i="2" s="1"/>
  <c r="CW354" i="2" s="1"/>
  <c r="DD354" i="2" s="1"/>
  <c r="DK354" i="2" s="1"/>
  <c r="DR354" i="2" s="1"/>
  <c r="J352" i="2"/>
  <c r="Q352" i="2" s="1"/>
  <c r="X352" i="2" s="1"/>
  <c r="AE352" i="2" s="1"/>
  <c r="AL352" i="2" s="1"/>
  <c r="AS352" i="2" s="1"/>
  <c r="AZ352" i="2" s="1"/>
  <c r="BG352" i="2" s="1"/>
  <c r="BN352" i="2" s="1"/>
  <c r="BU352" i="2" s="1"/>
  <c r="CB352" i="2" s="1"/>
  <c r="CI352" i="2" s="1"/>
  <c r="CP352" i="2" s="1"/>
  <c r="CW352" i="2" s="1"/>
  <c r="DD352" i="2" s="1"/>
  <c r="DK352" i="2" s="1"/>
  <c r="DR352" i="2" s="1"/>
  <c r="J350" i="2"/>
  <c r="Q350" i="2" s="1"/>
  <c r="X350" i="2" s="1"/>
  <c r="AE350" i="2" s="1"/>
  <c r="AL350" i="2" s="1"/>
  <c r="AS350" i="2" s="1"/>
  <c r="AZ350" i="2" s="1"/>
  <c r="BG350" i="2" s="1"/>
  <c r="BN350" i="2" s="1"/>
  <c r="BU350" i="2" s="1"/>
  <c r="CB350" i="2" s="1"/>
  <c r="CI350" i="2" s="1"/>
  <c r="CP350" i="2" s="1"/>
  <c r="CW350" i="2" s="1"/>
  <c r="DD350" i="2" s="1"/>
  <c r="DK350" i="2" s="1"/>
  <c r="DR350" i="2" s="1"/>
  <c r="J348" i="2"/>
  <c r="Q348" i="2" s="1"/>
  <c r="X348" i="2" s="1"/>
  <c r="AE348" i="2" s="1"/>
  <c r="AL348" i="2" s="1"/>
  <c r="AS348" i="2" s="1"/>
  <c r="AZ348" i="2" s="1"/>
  <c r="BG348" i="2" s="1"/>
  <c r="BN348" i="2" s="1"/>
  <c r="BU348" i="2" s="1"/>
  <c r="CB348" i="2" s="1"/>
  <c r="CI348" i="2" s="1"/>
  <c r="CP348" i="2" s="1"/>
  <c r="CW348" i="2" s="1"/>
  <c r="DD348" i="2" s="1"/>
  <c r="DK348" i="2" s="1"/>
  <c r="DR348" i="2" s="1"/>
  <c r="J346" i="2"/>
  <c r="Q346" i="2" s="1"/>
  <c r="X346" i="2" s="1"/>
  <c r="AE346" i="2" s="1"/>
  <c r="AL346" i="2" s="1"/>
  <c r="AS346" i="2" s="1"/>
  <c r="AZ346" i="2" s="1"/>
  <c r="BG346" i="2" s="1"/>
  <c r="BN346" i="2" s="1"/>
  <c r="BU346" i="2" s="1"/>
  <c r="CB346" i="2" s="1"/>
  <c r="CI346" i="2" s="1"/>
  <c r="CP346" i="2" s="1"/>
  <c r="CW346" i="2" s="1"/>
  <c r="DD346" i="2" s="1"/>
  <c r="DK346" i="2" s="1"/>
  <c r="DR346" i="2" s="1"/>
  <c r="J344" i="2"/>
  <c r="Q344" i="2" s="1"/>
  <c r="X344" i="2" s="1"/>
  <c r="AE344" i="2" s="1"/>
  <c r="AL344" i="2" s="1"/>
  <c r="AS344" i="2" s="1"/>
  <c r="AZ344" i="2" s="1"/>
  <c r="BG344" i="2" s="1"/>
  <c r="BN344" i="2" s="1"/>
  <c r="BU344" i="2" s="1"/>
  <c r="CB344" i="2" s="1"/>
  <c r="CI344" i="2" s="1"/>
  <c r="CP344" i="2" s="1"/>
  <c r="CW344" i="2" s="1"/>
  <c r="DD344" i="2" s="1"/>
  <c r="DK344" i="2" s="1"/>
  <c r="DR344" i="2" s="1"/>
  <c r="J342" i="2"/>
  <c r="Q342" i="2" s="1"/>
  <c r="X342" i="2" s="1"/>
  <c r="AE342" i="2" s="1"/>
  <c r="AL342" i="2" s="1"/>
  <c r="AS342" i="2" s="1"/>
  <c r="AZ342" i="2" s="1"/>
  <c r="BG342" i="2" s="1"/>
  <c r="BN342" i="2" s="1"/>
  <c r="BU342" i="2" s="1"/>
  <c r="CB342" i="2" s="1"/>
  <c r="CI342" i="2" s="1"/>
  <c r="CP342" i="2" s="1"/>
  <c r="CW342" i="2" s="1"/>
  <c r="DD342" i="2" s="1"/>
  <c r="DK342" i="2" s="1"/>
  <c r="DR342" i="2" s="1"/>
  <c r="J340" i="2"/>
  <c r="Q340" i="2" s="1"/>
  <c r="X340" i="2" s="1"/>
  <c r="AE340" i="2" s="1"/>
  <c r="AL340" i="2" s="1"/>
  <c r="AS340" i="2" s="1"/>
  <c r="AZ340" i="2" s="1"/>
  <c r="BG340" i="2" s="1"/>
  <c r="BN340" i="2" s="1"/>
  <c r="BU340" i="2" s="1"/>
  <c r="CB340" i="2" s="1"/>
  <c r="CI340" i="2" s="1"/>
  <c r="CP340" i="2" s="1"/>
  <c r="CW340" i="2" s="1"/>
  <c r="DD340" i="2" s="1"/>
  <c r="DK340" i="2" s="1"/>
  <c r="DR340" i="2" s="1"/>
  <c r="I337" i="2"/>
  <c r="I335" i="2"/>
  <c r="I333" i="2"/>
  <c r="P333" i="2" s="1"/>
  <c r="I444" i="2"/>
  <c r="P444" i="2" s="1"/>
  <c r="I442" i="2"/>
  <c r="P442" i="2" s="1"/>
  <c r="I435" i="2"/>
  <c r="P435" i="2" s="1"/>
  <c r="J431" i="2"/>
  <c r="Q431" i="2" s="1"/>
  <c r="X431" i="2" s="1"/>
  <c r="AE431" i="2" s="1"/>
  <c r="AL431" i="2" s="1"/>
  <c r="AS431" i="2" s="1"/>
  <c r="AZ431" i="2" s="1"/>
  <c r="BG431" i="2" s="1"/>
  <c r="BN431" i="2" s="1"/>
  <c r="BU431" i="2" s="1"/>
  <c r="CB431" i="2" s="1"/>
  <c r="CI431" i="2" s="1"/>
  <c r="CP431" i="2" s="1"/>
  <c r="CW431" i="2" s="1"/>
  <c r="DD431" i="2" s="1"/>
  <c r="DK431" i="2" s="1"/>
  <c r="DR431" i="2" s="1"/>
  <c r="I428" i="2"/>
  <c r="P428" i="2" s="1"/>
  <c r="I426" i="2"/>
  <c r="I424" i="2"/>
  <c r="P424" i="2" s="1"/>
  <c r="I422" i="2"/>
  <c r="I420" i="2"/>
  <c r="I418" i="2"/>
  <c r="P418" i="2" s="1"/>
  <c r="I416" i="2"/>
  <c r="I414" i="2"/>
  <c r="J410" i="2"/>
  <c r="Q410" i="2" s="1"/>
  <c r="X410" i="2" s="1"/>
  <c r="AE410" i="2" s="1"/>
  <c r="AL410" i="2" s="1"/>
  <c r="AS410" i="2" s="1"/>
  <c r="AZ410" i="2" s="1"/>
  <c r="BG410" i="2" s="1"/>
  <c r="BN410" i="2" s="1"/>
  <c r="BU410" i="2" s="1"/>
  <c r="CB410" i="2" s="1"/>
  <c r="CI410" i="2" s="1"/>
  <c r="CP410" i="2" s="1"/>
  <c r="CW410" i="2" s="1"/>
  <c r="DD410" i="2" s="1"/>
  <c r="DK410" i="2" s="1"/>
  <c r="DR410" i="2" s="1"/>
  <c r="J408" i="2"/>
  <c r="Q408" i="2" s="1"/>
  <c r="X408" i="2" s="1"/>
  <c r="AE408" i="2" s="1"/>
  <c r="AL408" i="2" s="1"/>
  <c r="AS408" i="2" s="1"/>
  <c r="AZ408" i="2" s="1"/>
  <c r="BG408" i="2" s="1"/>
  <c r="BN408" i="2" s="1"/>
  <c r="BU408" i="2" s="1"/>
  <c r="CB408" i="2" s="1"/>
  <c r="CI408" i="2" s="1"/>
  <c r="CP408" i="2" s="1"/>
  <c r="CW408" i="2" s="1"/>
  <c r="DD408" i="2" s="1"/>
  <c r="DK408" i="2" s="1"/>
  <c r="DR408" i="2" s="1"/>
  <c r="I403" i="2"/>
  <c r="P403" i="2" s="1"/>
  <c r="I401" i="2"/>
  <c r="J397" i="2"/>
  <c r="Q397" i="2" s="1"/>
  <c r="X397" i="2" s="1"/>
  <c r="AE397" i="2" s="1"/>
  <c r="AL397" i="2" s="1"/>
  <c r="AS397" i="2" s="1"/>
  <c r="AZ397" i="2" s="1"/>
  <c r="BG397" i="2" s="1"/>
  <c r="BN397" i="2" s="1"/>
  <c r="BU397" i="2" s="1"/>
  <c r="CB397" i="2" s="1"/>
  <c r="CI397" i="2" s="1"/>
  <c r="CP397" i="2" s="1"/>
  <c r="CW397" i="2" s="1"/>
  <c r="DD397" i="2" s="1"/>
  <c r="DK397" i="2" s="1"/>
  <c r="DR397" i="2" s="1"/>
  <c r="I395" i="2"/>
  <c r="I393" i="2"/>
  <c r="P393" i="2" s="1"/>
  <c r="J389" i="2"/>
  <c r="Q389" i="2" s="1"/>
  <c r="X389" i="2" s="1"/>
  <c r="AE389" i="2" s="1"/>
  <c r="AL389" i="2" s="1"/>
  <c r="AS389" i="2" s="1"/>
  <c r="AZ389" i="2" s="1"/>
  <c r="BG389" i="2" s="1"/>
  <c r="BN389" i="2" s="1"/>
  <c r="BU389" i="2" s="1"/>
  <c r="CB389" i="2" s="1"/>
  <c r="CI389" i="2" s="1"/>
  <c r="CP389" i="2" s="1"/>
  <c r="CW389" i="2" s="1"/>
  <c r="DD389" i="2" s="1"/>
  <c r="DK389" i="2" s="1"/>
  <c r="DR389" i="2" s="1"/>
  <c r="J387" i="2"/>
  <c r="Q387" i="2" s="1"/>
  <c r="X387" i="2" s="1"/>
  <c r="AE387" i="2" s="1"/>
  <c r="AL387" i="2" s="1"/>
  <c r="AS387" i="2" s="1"/>
  <c r="AZ387" i="2" s="1"/>
  <c r="BG387" i="2" s="1"/>
  <c r="BN387" i="2" s="1"/>
  <c r="BU387" i="2" s="1"/>
  <c r="CB387" i="2" s="1"/>
  <c r="CI387" i="2" s="1"/>
  <c r="CP387" i="2" s="1"/>
  <c r="CW387" i="2" s="1"/>
  <c r="DD387" i="2" s="1"/>
  <c r="DK387" i="2" s="1"/>
  <c r="DR387" i="2" s="1"/>
  <c r="J385" i="2"/>
  <c r="Q385" i="2" s="1"/>
  <c r="X385" i="2" s="1"/>
  <c r="AE385" i="2" s="1"/>
  <c r="AL385" i="2" s="1"/>
  <c r="AS385" i="2" s="1"/>
  <c r="AZ385" i="2" s="1"/>
  <c r="BG385" i="2" s="1"/>
  <c r="BN385" i="2" s="1"/>
  <c r="BU385" i="2" s="1"/>
  <c r="CB385" i="2" s="1"/>
  <c r="CI385" i="2" s="1"/>
  <c r="CP385" i="2" s="1"/>
  <c r="CW385" i="2" s="1"/>
  <c r="DD385" i="2" s="1"/>
  <c r="DK385" i="2" s="1"/>
  <c r="DR385" i="2" s="1"/>
  <c r="J383" i="2"/>
  <c r="Q383" i="2" s="1"/>
  <c r="X383" i="2" s="1"/>
  <c r="AE383" i="2" s="1"/>
  <c r="AL383" i="2" s="1"/>
  <c r="AS383" i="2" s="1"/>
  <c r="AZ383" i="2" s="1"/>
  <c r="BG383" i="2" s="1"/>
  <c r="BN383" i="2" s="1"/>
  <c r="BU383" i="2" s="1"/>
  <c r="CB383" i="2" s="1"/>
  <c r="CI383" i="2" s="1"/>
  <c r="CP383" i="2" s="1"/>
  <c r="CW383" i="2" s="1"/>
  <c r="DD383" i="2" s="1"/>
  <c r="DK383" i="2" s="1"/>
  <c r="DR383" i="2" s="1"/>
  <c r="J381" i="2"/>
  <c r="Q381" i="2" s="1"/>
  <c r="X381" i="2" s="1"/>
  <c r="AE381" i="2" s="1"/>
  <c r="AL381" i="2" s="1"/>
  <c r="AS381" i="2" s="1"/>
  <c r="AZ381" i="2" s="1"/>
  <c r="BG381" i="2" s="1"/>
  <c r="BN381" i="2" s="1"/>
  <c r="BU381" i="2" s="1"/>
  <c r="CB381" i="2" s="1"/>
  <c r="CI381" i="2" s="1"/>
  <c r="CP381" i="2" s="1"/>
  <c r="CW381" i="2" s="1"/>
  <c r="DD381" i="2" s="1"/>
  <c r="DK381" i="2" s="1"/>
  <c r="DR381" i="2" s="1"/>
  <c r="J379" i="2"/>
  <c r="Q379" i="2" s="1"/>
  <c r="X379" i="2" s="1"/>
  <c r="AE379" i="2" s="1"/>
  <c r="AL379" i="2" s="1"/>
  <c r="AS379" i="2" s="1"/>
  <c r="AZ379" i="2" s="1"/>
  <c r="BG379" i="2" s="1"/>
  <c r="BN379" i="2" s="1"/>
  <c r="BU379" i="2" s="1"/>
  <c r="CB379" i="2" s="1"/>
  <c r="CI379" i="2" s="1"/>
  <c r="CP379" i="2" s="1"/>
  <c r="CW379" i="2" s="1"/>
  <c r="DD379" i="2" s="1"/>
  <c r="DK379" i="2" s="1"/>
  <c r="DR379" i="2" s="1"/>
  <c r="J377" i="2"/>
  <c r="Q377" i="2" s="1"/>
  <c r="X377" i="2" s="1"/>
  <c r="AE377" i="2" s="1"/>
  <c r="AL377" i="2" s="1"/>
  <c r="AS377" i="2" s="1"/>
  <c r="AZ377" i="2" s="1"/>
  <c r="BG377" i="2" s="1"/>
  <c r="BN377" i="2" s="1"/>
  <c r="BU377" i="2" s="1"/>
  <c r="CB377" i="2" s="1"/>
  <c r="CI377" i="2" s="1"/>
  <c r="CP377" i="2" s="1"/>
  <c r="CW377" i="2" s="1"/>
  <c r="DD377" i="2" s="1"/>
  <c r="DK377" i="2" s="1"/>
  <c r="DR377" i="2" s="1"/>
  <c r="J369" i="2"/>
  <c r="Q369" i="2" s="1"/>
  <c r="X369" i="2" s="1"/>
  <c r="I361" i="2"/>
  <c r="J357" i="2"/>
  <c r="Q357" i="2" s="1"/>
  <c r="X357" i="2" s="1"/>
  <c r="AE357" i="2" s="1"/>
  <c r="AL357" i="2" s="1"/>
  <c r="AS357" i="2" s="1"/>
  <c r="AZ357" i="2" s="1"/>
  <c r="BG357" i="2" s="1"/>
  <c r="BN357" i="2" s="1"/>
  <c r="BU357" i="2" s="1"/>
  <c r="CB357" i="2" s="1"/>
  <c r="CI357" i="2" s="1"/>
  <c r="CP357" i="2" s="1"/>
  <c r="CW357" i="2" s="1"/>
  <c r="DD357" i="2" s="1"/>
  <c r="DK357" i="2" s="1"/>
  <c r="DR357" i="2" s="1"/>
  <c r="I354" i="2"/>
  <c r="I352" i="2"/>
  <c r="P352" i="2" s="1"/>
  <c r="I350" i="2"/>
  <c r="I348" i="2"/>
  <c r="P348" i="2" s="1"/>
  <c r="I346" i="2"/>
  <c r="I344" i="2"/>
  <c r="P344" i="2" s="1"/>
  <c r="I342" i="2"/>
  <c r="I340" i="2"/>
  <c r="P340" i="2" s="1"/>
  <c r="J336" i="2"/>
  <c r="Q336" i="2" s="1"/>
  <c r="X336" i="2" s="1"/>
  <c r="AE336" i="2" s="1"/>
  <c r="AL336" i="2" s="1"/>
  <c r="AS336" i="2" s="1"/>
  <c r="AZ336" i="2" s="1"/>
  <c r="BG336" i="2" s="1"/>
  <c r="BN336" i="2" s="1"/>
  <c r="BU336" i="2" s="1"/>
  <c r="CB336" i="2" s="1"/>
  <c r="CI336" i="2" s="1"/>
  <c r="CP336" i="2" s="1"/>
  <c r="CW336" i="2" s="1"/>
  <c r="DD336" i="2" s="1"/>
  <c r="DK336" i="2" s="1"/>
  <c r="DR336" i="2" s="1"/>
  <c r="J334" i="2"/>
  <c r="Q334" i="2" s="1"/>
  <c r="X334" i="2" s="1"/>
  <c r="AE334" i="2" s="1"/>
  <c r="AL334" i="2" s="1"/>
  <c r="AS334" i="2" s="1"/>
  <c r="AZ334" i="2" s="1"/>
  <c r="BG334" i="2" s="1"/>
  <c r="BN334" i="2" s="1"/>
  <c r="BU334" i="2" s="1"/>
  <c r="CB334" i="2" s="1"/>
  <c r="CI334" i="2" s="1"/>
  <c r="CP334" i="2" s="1"/>
  <c r="CW334" i="2" s="1"/>
  <c r="DD334" i="2" s="1"/>
  <c r="DK334" i="2" s="1"/>
  <c r="DR334" i="2" s="1"/>
  <c r="I329" i="2"/>
  <c r="P329" i="2" s="1"/>
  <c r="I327" i="2"/>
  <c r="P327" i="2" s="1"/>
  <c r="J443" i="2"/>
  <c r="Q443" i="2" s="1"/>
  <c r="X443" i="2" s="1"/>
  <c r="J439" i="2"/>
  <c r="Q439" i="2" s="1"/>
  <c r="X439" i="2" s="1"/>
  <c r="AE439" i="2" s="1"/>
  <c r="AL439" i="2" s="1"/>
  <c r="AS439" i="2" s="1"/>
  <c r="AZ439" i="2" s="1"/>
  <c r="BG439" i="2" s="1"/>
  <c r="BN439" i="2" s="1"/>
  <c r="BU439" i="2" s="1"/>
  <c r="CB439" i="2" s="1"/>
  <c r="CI439" i="2" s="1"/>
  <c r="CP439" i="2" s="1"/>
  <c r="CW439" i="2" s="1"/>
  <c r="DD439" i="2" s="1"/>
  <c r="DK439" i="2" s="1"/>
  <c r="DR439" i="2" s="1"/>
  <c r="J434" i="2"/>
  <c r="Q434" i="2" s="1"/>
  <c r="X434" i="2" s="1"/>
  <c r="AE434" i="2" s="1"/>
  <c r="AL434" i="2" s="1"/>
  <c r="AS434" i="2" s="1"/>
  <c r="AZ434" i="2" s="1"/>
  <c r="BG434" i="2" s="1"/>
  <c r="BN434" i="2" s="1"/>
  <c r="BU434" i="2" s="1"/>
  <c r="CB434" i="2" s="1"/>
  <c r="CI434" i="2" s="1"/>
  <c r="CP434" i="2" s="1"/>
  <c r="CW434" i="2" s="1"/>
  <c r="DD434" i="2" s="1"/>
  <c r="DK434" i="2" s="1"/>
  <c r="DR434" i="2" s="1"/>
  <c r="I431" i="2"/>
  <c r="P431" i="2" s="1"/>
  <c r="J427" i="2"/>
  <c r="Q427" i="2" s="1"/>
  <c r="X427" i="2" s="1"/>
  <c r="AE427" i="2" s="1"/>
  <c r="AL427" i="2" s="1"/>
  <c r="AS427" i="2" s="1"/>
  <c r="AZ427" i="2" s="1"/>
  <c r="BG427" i="2" s="1"/>
  <c r="BN427" i="2" s="1"/>
  <c r="BU427" i="2" s="1"/>
  <c r="CB427" i="2" s="1"/>
  <c r="CI427" i="2" s="1"/>
  <c r="CP427" i="2" s="1"/>
  <c r="CW427" i="2" s="1"/>
  <c r="DD427" i="2" s="1"/>
  <c r="DK427" i="2" s="1"/>
  <c r="DR427" i="2" s="1"/>
  <c r="J425" i="2"/>
  <c r="Q425" i="2" s="1"/>
  <c r="X425" i="2" s="1"/>
  <c r="AE425" i="2" s="1"/>
  <c r="AL425" i="2" s="1"/>
  <c r="AS425" i="2" s="1"/>
  <c r="AZ425" i="2" s="1"/>
  <c r="BG425" i="2" s="1"/>
  <c r="BN425" i="2" s="1"/>
  <c r="BU425" i="2" s="1"/>
  <c r="CB425" i="2" s="1"/>
  <c r="CI425" i="2" s="1"/>
  <c r="CP425" i="2" s="1"/>
  <c r="CW425" i="2" s="1"/>
  <c r="DD425" i="2" s="1"/>
  <c r="DK425" i="2" s="1"/>
  <c r="DR425" i="2" s="1"/>
  <c r="J423" i="2"/>
  <c r="Q423" i="2" s="1"/>
  <c r="X423" i="2" s="1"/>
  <c r="AE423" i="2" s="1"/>
  <c r="AL423" i="2" s="1"/>
  <c r="AS423" i="2" s="1"/>
  <c r="AZ423" i="2" s="1"/>
  <c r="BG423" i="2" s="1"/>
  <c r="BN423" i="2" s="1"/>
  <c r="BU423" i="2" s="1"/>
  <c r="CB423" i="2" s="1"/>
  <c r="CI423" i="2" s="1"/>
  <c r="CP423" i="2" s="1"/>
  <c r="CW423" i="2" s="1"/>
  <c r="DD423" i="2" s="1"/>
  <c r="DK423" i="2" s="1"/>
  <c r="DR423" i="2" s="1"/>
  <c r="J421" i="2"/>
  <c r="Q421" i="2" s="1"/>
  <c r="X421" i="2" s="1"/>
  <c r="AE421" i="2" s="1"/>
  <c r="AL421" i="2" s="1"/>
  <c r="AS421" i="2" s="1"/>
  <c r="AZ421" i="2" s="1"/>
  <c r="BG421" i="2" s="1"/>
  <c r="BN421" i="2" s="1"/>
  <c r="BU421" i="2" s="1"/>
  <c r="CB421" i="2" s="1"/>
  <c r="CI421" i="2" s="1"/>
  <c r="CP421" i="2" s="1"/>
  <c r="CW421" i="2" s="1"/>
  <c r="DD421" i="2" s="1"/>
  <c r="DK421" i="2" s="1"/>
  <c r="DR421" i="2" s="1"/>
  <c r="J419" i="2"/>
  <c r="Q419" i="2" s="1"/>
  <c r="X419" i="2" s="1"/>
  <c r="AE419" i="2" s="1"/>
  <c r="AL419" i="2" s="1"/>
  <c r="AS419" i="2" s="1"/>
  <c r="AZ419" i="2" s="1"/>
  <c r="BG419" i="2" s="1"/>
  <c r="BN419" i="2" s="1"/>
  <c r="BU419" i="2" s="1"/>
  <c r="CB419" i="2" s="1"/>
  <c r="CI419" i="2" s="1"/>
  <c r="CP419" i="2" s="1"/>
  <c r="CW419" i="2" s="1"/>
  <c r="DD419" i="2" s="1"/>
  <c r="DK419" i="2" s="1"/>
  <c r="DR419" i="2" s="1"/>
  <c r="J417" i="2"/>
  <c r="Q417" i="2" s="1"/>
  <c r="X417" i="2" s="1"/>
  <c r="AE417" i="2" s="1"/>
  <c r="AL417" i="2" s="1"/>
  <c r="AS417" i="2" s="1"/>
  <c r="AZ417" i="2" s="1"/>
  <c r="BG417" i="2" s="1"/>
  <c r="BN417" i="2" s="1"/>
  <c r="BU417" i="2" s="1"/>
  <c r="CB417" i="2" s="1"/>
  <c r="CI417" i="2" s="1"/>
  <c r="CP417" i="2" s="1"/>
  <c r="CW417" i="2" s="1"/>
  <c r="DD417" i="2" s="1"/>
  <c r="DK417" i="2" s="1"/>
  <c r="DR417" i="2" s="1"/>
  <c r="J415" i="2"/>
  <c r="Q415" i="2" s="1"/>
  <c r="X415" i="2" s="1"/>
  <c r="AE415" i="2" s="1"/>
  <c r="AL415" i="2" s="1"/>
  <c r="AS415" i="2" s="1"/>
  <c r="AZ415" i="2" s="1"/>
  <c r="BG415" i="2" s="1"/>
  <c r="BN415" i="2" s="1"/>
  <c r="BU415" i="2" s="1"/>
  <c r="CB415" i="2" s="1"/>
  <c r="CI415" i="2" s="1"/>
  <c r="CP415" i="2" s="1"/>
  <c r="CW415" i="2" s="1"/>
  <c r="DD415" i="2" s="1"/>
  <c r="DK415" i="2" s="1"/>
  <c r="DR415" i="2" s="1"/>
  <c r="J413" i="2"/>
  <c r="Q413" i="2" s="1"/>
  <c r="X413" i="2" s="1"/>
  <c r="AE413" i="2" s="1"/>
  <c r="AL413" i="2" s="1"/>
  <c r="AS413" i="2" s="1"/>
  <c r="AZ413" i="2" s="1"/>
  <c r="BG413" i="2" s="1"/>
  <c r="BN413" i="2" s="1"/>
  <c r="BU413" i="2" s="1"/>
  <c r="CB413" i="2" s="1"/>
  <c r="CI413" i="2" s="1"/>
  <c r="CP413" i="2" s="1"/>
  <c r="CW413" i="2" s="1"/>
  <c r="DD413" i="2" s="1"/>
  <c r="DK413" i="2" s="1"/>
  <c r="DR413" i="2" s="1"/>
  <c r="I410" i="2"/>
  <c r="P410" i="2" s="1"/>
  <c r="I408" i="2"/>
  <c r="P408" i="2" s="1"/>
  <c r="J402" i="2"/>
  <c r="Q402" i="2" s="1"/>
  <c r="X402" i="2" s="1"/>
  <c r="AE402" i="2" s="1"/>
  <c r="AL402" i="2" s="1"/>
  <c r="AS402" i="2" s="1"/>
  <c r="AZ402" i="2" s="1"/>
  <c r="BG402" i="2" s="1"/>
  <c r="BN402" i="2" s="1"/>
  <c r="BU402" i="2" s="1"/>
  <c r="CB402" i="2" s="1"/>
  <c r="CI402" i="2" s="1"/>
  <c r="CP402" i="2" s="1"/>
  <c r="CW402" i="2" s="1"/>
  <c r="DD402" i="2" s="1"/>
  <c r="DK402" i="2" s="1"/>
  <c r="DR402" i="2" s="1"/>
  <c r="J400" i="2"/>
  <c r="Q400" i="2" s="1"/>
  <c r="X400" i="2" s="1"/>
  <c r="AE400" i="2" s="1"/>
  <c r="AL400" i="2" s="1"/>
  <c r="AS400" i="2" s="1"/>
  <c r="AZ400" i="2" s="1"/>
  <c r="BG400" i="2" s="1"/>
  <c r="BN400" i="2" s="1"/>
  <c r="BU400" i="2" s="1"/>
  <c r="CB400" i="2" s="1"/>
  <c r="CI400" i="2" s="1"/>
  <c r="CP400" i="2" s="1"/>
  <c r="CW400" i="2" s="1"/>
  <c r="DD400" i="2" s="1"/>
  <c r="DK400" i="2" s="1"/>
  <c r="DR400" i="2" s="1"/>
  <c r="I397" i="2"/>
  <c r="J396" i="2"/>
  <c r="Q396" i="2" s="1"/>
  <c r="X396" i="2" s="1"/>
  <c r="AE396" i="2" s="1"/>
  <c r="AL396" i="2" s="1"/>
  <c r="AS396" i="2" s="1"/>
  <c r="AZ396" i="2" s="1"/>
  <c r="BG396" i="2" s="1"/>
  <c r="BN396" i="2" s="1"/>
  <c r="BU396" i="2" s="1"/>
  <c r="CB396" i="2" s="1"/>
  <c r="CI396" i="2" s="1"/>
  <c r="CP396" i="2" s="1"/>
  <c r="CW396" i="2" s="1"/>
  <c r="DD396" i="2" s="1"/>
  <c r="DK396" i="2" s="1"/>
  <c r="DR396" i="2" s="1"/>
  <c r="J394" i="2"/>
  <c r="Q394" i="2" s="1"/>
  <c r="X394" i="2" s="1"/>
  <c r="AE394" i="2" s="1"/>
  <c r="AL394" i="2" s="1"/>
  <c r="AS394" i="2" s="1"/>
  <c r="AZ394" i="2" s="1"/>
  <c r="BG394" i="2" s="1"/>
  <c r="BN394" i="2" s="1"/>
  <c r="BU394" i="2" s="1"/>
  <c r="CB394" i="2" s="1"/>
  <c r="CI394" i="2" s="1"/>
  <c r="CP394" i="2" s="1"/>
  <c r="CW394" i="2" s="1"/>
  <c r="DD394" i="2" s="1"/>
  <c r="DK394" i="2" s="1"/>
  <c r="DR394" i="2" s="1"/>
  <c r="J392" i="2"/>
  <c r="Q392" i="2" s="1"/>
  <c r="X392" i="2" s="1"/>
  <c r="AE392" i="2" s="1"/>
  <c r="AL392" i="2" s="1"/>
  <c r="AS392" i="2" s="1"/>
  <c r="AZ392" i="2" s="1"/>
  <c r="BG392" i="2" s="1"/>
  <c r="BN392" i="2" s="1"/>
  <c r="BU392" i="2" s="1"/>
  <c r="CB392" i="2" s="1"/>
  <c r="CI392" i="2" s="1"/>
  <c r="CP392" i="2" s="1"/>
  <c r="CW392" i="2" s="1"/>
  <c r="DD392" i="2" s="1"/>
  <c r="DK392" i="2" s="1"/>
  <c r="DR392" i="2" s="1"/>
  <c r="I389" i="2"/>
  <c r="P389" i="2" s="1"/>
  <c r="I387" i="2"/>
  <c r="I385" i="2"/>
  <c r="P385" i="2" s="1"/>
  <c r="I383" i="2"/>
  <c r="I381" i="2"/>
  <c r="P381" i="2" s="1"/>
  <c r="I379" i="2"/>
  <c r="I377" i="2"/>
  <c r="P377" i="2" s="1"/>
  <c r="I369" i="2"/>
  <c r="P369" i="2" s="1"/>
  <c r="J365" i="2"/>
  <c r="Q365" i="2" s="1"/>
  <c r="X365" i="2" s="1"/>
  <c r="AE365" i="2" s="1"/>
  <c r="AL365" i="2" s="1"/>
  <c r="AS365" i="2" s="1"/>
  <c r="AZ365" i="2" s="1"/>
  <c r="BG365" i="2" s="1"/>
  <c r="BN365" i="2" s="1"/>
  <c r="BU365" i="2" s="1"/>
  <c r="CB365" i="2" s="1"/>
  <c r="CI365" i="2" s="1"/>
  <c r="CP365" i="2" s="1"/>
  <c r="CW365" i="2" s="1"/>
  <c r="DD365" i="2" s="1"/>
  <c r="DK365" i="2" s="1"/>
  <c r="DR365" i="2" s="1"/>
  <c r="J360" i="2"/>
  <c r="Q360" i="2" s="1"/>
  <c r="X360" i="2" s="1"/>
  <c r="AE360" i="2" s="1"/>
  <c r="AL360" i="2" s="1"/>
  <c r="AS360" i="2" s="1"/>
  <c r="AZ360" i="2" s="1"/>
  <c r="BG360" i="2" s="1"/>
  <c r="BN360" i="2" s="1"/>
  <c r="BU360" i="2" s="1"/>
  <c r="CB360" i="2" s="1"/>
  <c r="CI360" i="2" s="1"/>
  <c r="CP360" i="2" s="1"/>
  <c r="CW360" i="2" s="1"/>
  <c r="DD360" i="2" s="1"/>
  <c r="DK360" i="2" s="1"/>
  <c r="DR360" i="2" s="1"/>
  <c r="I357" i="2"/>
  <c r="P357" i="2" s="1"/>
  <c r="J353" i="2"/>
  <c r="Q353" i="2" s="1"/>
  <c r="X353" i="2" s="1"/>
  <c r="AE353" i="2" s="1"/>
  <c r="AL353" i="2" s="1"/>
  <c r="AS353" i="2" s="1"/>
  <c r="AZ353" i="2" s="1"/>
  <c r="BG353" i="2" s="1"/>
  <c r="BN353" i="2" s="1"/>
  <c r="BU353" i="2" s="1"/>
  <c r="CB353" i="2" s="1"/>
  <c r="CI353" i="2" s="1"/>
  <c r="CP353" i="2" s="1"/>
  <c r="CW353" i="2" s="1"/>
  <c r="DD353" i="2" s="1"/>
  <c r="DK353" i="2" s="1"/>
  <c r="DR353" i="2" s="1"/>
  <c r="J351" i="2"/>
  <c r="Q351" i="2" s="1"/>
  <c r="X351" i="2" s="1"/>
  <c r="AE351" i="2" s="1"/>
  <c r="AL351" i="2" s="1"/>
  <c r="AS351" i="2" s="1"/>
  <c r="AZ351" i="2" s="1"/>
  <c r="BG351" i="2" s="1"/>
  <c r="BN351" i="2" s="1"/>
  <c r="BU351" i="2" s="1"/>
  <c r="CB351" i="2" s="1"/>
  <c r="CI351" i="2" s="1"/>
  <c r="CP351" i="2" s="1"/>
  <c r="CW351" i="2" s="1"/>
  <c r="DD351" i="2" s="1"/>
  <c r="DK351" i="2" s="1"/>
  <c r="DR351" i="2" s="1"/>
  <c r="J349" i="2"/>
  <c r="Q349" i="2" s="1"/>
  <c r="X349" i="2" s="1"/>
  <c r="AE349" i="2" s="1"/>
  <c r="AL349" i="2" s="1"/>
  <c r="AS349" i="2" s="1"/>
  <c r="AZ349" i="2" s="1"/>
  <c r="BG349" i="2" s="1"/>
  <c r="BN349" i="2" s="1"/>
  <c r="BU349" i="2" s="1"/>
  <c r="CB349" i="2" s="1"/>
  <c r="CI349" i="2" s="1"/>
  <c r="CP349" i="2" s="1"/>
  <c r="CW349" i="2" s="1"/>
  <c r="DD349" i="2" s="1"/>
  <c r="DK349" i="2" s="1"/>
  <c r="DR349" i="2" s="1"/>
  <c r="J347" i="2"/>
  <c r="Q347" i="2" s="1"/>
  <c r="X347" i="2" s="1"/>
  <c r="AE347" i="2" s="1"/>
  <c r="AL347" i="2" s="1"/>
  <c r="AS347" i="2" s="1"/>
  <c r="AZ347" i="2" s="1"/>
  <c r="BG347" i="2" s="1"/>
  <c r="BN347" i="2" s="1"/>
  <c r="BU347" i="2" s="1"/>
  <c r="CB347" i="2" s="1"/>
  <c r="CI347" i="2" s="1"/>
  <c r="CP347" i="2" s="1"/>
  <c r="CW347" i="2" s="1"/>
  <c r="DD347" i="2" s="1"/>
  <c r="DK347" i="2" s="1"/>
  <c r="DR347" i="2" s="1"/>
  <c r="J345" i="2"/>
  <c r="Q345" i="2" s="1"/>
  <c r="X345" i="2" s="1"/>
  <c r="AE345" i="2" s="1"/>
  <c r="AL345" i="2" s="1"/>
  <c r="AS345" i="2" s="1"/>
  <c r="AZ345" i="2" s="1"/>
  <c r="BG345" i="2" s="1"/>
  <c r="BN345" i="2" s="1"/>
  <c r="BU345" i="2" s="1"/>
  <c r="CB345" i="2" s="1"/>
  <c r="CI345" i="2" s="1"/>
  <c r="CP345" i="2" s="1"/>
  <c r="CW345" i="2" s="1"/>
  <c r="DD345" i="2" s="1"/>
  <c r="DK345" i="2" s="1"/>
  <c r="DR345" i="2" s="1"/>
  <c r="J343" i="2"/>
  <c r="Q343" i="2" s="1"/>
  <c r="X343" i="2" s="1"/>
  <c r="AE343" i="2" s="1"/>
  <c r="AL343" i="2" s="1"/>
  <c r="AS343" i="2" s="1"/>
  <c r="AZ343" i="2" s="1"/>
  <c r="BG343" i="2" s="1"/>
  <c r="BN343" i="2" s="1"/>
  <c r="BU343" i="2" s="1"/>
  <c r="CB343" i="2" s="1"/>
  <c r="CI343" i="2" s="1"/>
  <c r="CP343" i="2" s="1"/>
  <c r="CW343" i="2" s="1"/>
  <c r="DD343" i="2" s="1"/>
  <c r="DK343" i="2" s="1"/>
  <c r="DR343" i="2" s="1"/>
  <c r="J341" i="2"/>
  <c r="Q341" i="2" s="1"/>
  <c r="X341" i="2" s="1"/>
  <c r="AE341" i="2" s="1"/>
  <c r="AL341" i="2" s="1"/>
  <c r="AS341" i="2" s="1"/>
  <c r="AZ341" i="2" s="1"/>
  <c r="BG341" i="2" s="1"/>
  <c r="BN341" i="2" s="1"/>
  <c r="BU341" i="2" s="1"/>
  <c r="CB341" i="2" s="1"/>
  <c r="CI341" i="2" s="1"/>
  <c r="CP341" i="2" s="1"/>
  <c r="CW341" i="2" s="1"/>
  <c r="DD341" i="2" s="1"/>
  <c r="DK341" i="2" s="1"/>
  <c r="DR341" i="2" s="1"/>
  <c r="J339" i="2"/>
  <c r="Q339" i="2" s="1"/>
  <c r="X339" i="2" s="1"/>
  <c r="AE339" i="2" s="1"/>
  <c r="AL339" i="2" s="1"/>
  <c r="AS339" i="2" s="1"/>
  <c r="AZ339" i="2" s="1"/>
  <c r="BG339" i="2" s="1"/>
  <c r="BN339" i="2" s="1"/>
  <c r="BU339" i="2" s="1"/>
  <c r="CB339" i="2" s="1"/>
  <c r="CI339" i="2" s="1"/>
  <c r="CP339" i="2" s="1"/>
  <c r="CW339" i="2" s="1"/>
  <c r="DD339" i="2" s="1"/>
  <c r="DK339" i="2" s="1"/>
  <c r="DR339" i="2" s="1"/>
  <c r="I336" i="2"/>
  <c r="P336" i="2" s="1"/>
  <c r="I334" i="2"/>
  <c r="P334" i="2" s="1"/>
  <c r="J328" i="2"/>
  <c r="Q328" i="2" s="1"/>
  <c r="X328" i="2" s="1"/>
  <c r="AE328" i="2" s="1"/>
  <c r="AL328" i="2" s="1"/>
  <c r="AS328" i="2" s="1"/>
  <c r="AZ328" i="2" s="1"/>
  <c r="BG328" i="2" s="1"/>
  <c r="BN328" i="2" s="1"/>
  <c r="BU328" i="2" s="1"/>
  <c r="CB328" i="2" s="1"/>
  <c r="CI328" i="2" s="1"/>
  <c r="CP328" i="2" s="1"/>
  <c r="CW328" i="2" s="1"/>
  <c r="DD328" i="2" s="1"/>
  <c r="DK328" i="2" s="1"/>
  <c r="DR328" i="2" s="1"/>
  <c r="J326" i="2"/>
  <c r="Q326" i="2" s="1"/>
  <c r="X326" i="2" s="1"/>
  <c r="AE326" i="2" s="1"/>
  <c r="AL326" i="2" s="1"/>
  <c r="AS326" i="2" s="1"/>
  <c r="AZ326" i="2" s="1"/>
  <c r="BG326" i="2" s="1"/>
  <c r="BN326" i="2" s="1"/>
  <c r="BU326" i="2" s="1"/>
  <c r="CB326" i="2" s="1"/>
  <c r="CI326" i="2" s="1"/>
  <c r="CP326" i="2" s="1"/>
  <c r="CW326" i="2" s="1"/>
  <c r="DD326" i="2" s="1"/>
  <c r="DK326" i="2" s="1"/>
  <c r="DR326" i="2" s="1"/>
  <c r="I323" i="2"/>
  <c r="P323" i="2" s="1"/>
  <c r="J322" i="2"/>
  <c r="Q322" i="2" s="1"/>
  <c r="X322" i="2" s="1"/>
  <c r="AE322" i="2" s="1"/>
  <c r="AL322" i="2" s="1"/>
  <c r="AS322" i="2" s="1"/>
  <c r="AZ322" i="2" s="1"/>
  <c r="BG322" i="2" s="1"/>
  <c r="BN322" i="2" s="1"/>
  <c r="BU322" i="2" s="1"/>
  <c r="CB322" i="2" s="1"/>
  <c r="CI322" i="2" s="1"/>
  <c r="CP322" i="2" s="1"/>
  <c r="CW322" i="2" s="1"/>
  <c r="DD322" i="2" s="1"/>
  <c r="DK322" i="2" s="1"/>
  <c r="DR322" i="2" s="1"/>
  <c r="J320" i="2"/>
  <c r="Q320" i="2" s="1"/>
  <c r="X320" i="2" s="1"/>
  <c r="AE320" i="2" s="1"/>
  <c r="AL320" i="2" s="1"/>
  <c r="AS320" i="2" s="1"/>
  <c r="AZ320" i="2" s="1"/>
  <c r="BG320" i="2" s="1"/>
  <c r="BN320" i="2" s="1"/>
  <c r="BU320" i="2" s="1"/>
  <c r="CB320" i="2" s="1"/>
  <c r="CI320" i="2" s="1"/>
  <c r="CP320" i="2" s="1"/>
  <c r="CW320" i="2" s="1"/>
  <c r="DD320" i="2" s="1"/>
  <c r="DK320" i="2" s="1"/>
  <c r="DR320" i="2" s="1"/>
  <c r="J318" i="2"/>
  <c r="Q318" i="2" s="1"/>
  <c r="X318" i="2" s="1"/>
  <c r="AE318" i="2" s="1"/>
  <c r="AL318" i="2" s="1"/>
  <c r="AS318" i="2" s="1"/>
  <c r="AZ318" i="2" s="1"/>
  <c r="BG318" i="2" s="1"/>
  <c r="BN318" i="2" s="1"/>
  <c r="BU318" i="2" s="1"/>
  <c r="CB318" i="2" s="1"/>
  <c r="CI318" i="2" s="1"/>
  <c r="CP318" i="2" s="1"/>
  <c r="CW318" i="2" s="1"/>
  <c r="DD318" i="2" s="1"/>
  <c r="DK318" i="2" s="1"/>
  <c r="DR318" i="2" s="1"/>
  <c r="I315" i="2"/>
  <c r="P315" i="2" s="1"/>
  <c r="I313" i="2"/>
  <c r="P313" i="2" s="1"/>
  <c r="I311" i="2"/>
  <c r="P311" i="2" s="1"/>
  <c r="I309" i="2"/>
  <c r="P309" i="2" s="1"/>
  <c r="I307" i="2"/>
  <c r="P307" i="2" s="1"/>
  <c r="I305" i="2"/>
  <c r="P305" i="2" s="1"/>
  <c r="I303" i="2"/>
  <c r="P303" i="2" s="1"/>
  <c r="J296" i="2"/>
  <c r="Q296" i="2" s="1"/>
  <c r="X296" i="2" s="1"/>
  <c r="AE296" i="2" s="1"/>
  <c r="AL296" i="2" s="1"/>
  <c r="AS296" i="2" s="1"/>
  <c r="AZ296" i="2" s="1"/>
  <c r="BG296" i="2" s="1"/>
  <c r="BN296" i="2" s="1"/>
  <c r="BU296" i="2" s="1"/>
  <c r="CB296" i="2" s="1"/>
  <c r="CI296" i="2" s="1"/>
  <c r="CP296" i="2" s="1"/>
  <c r="CW296" i="2" s="1"/>
  <c r="DD296" i="2" s="1"/>
  <c r="DK296" i="2" s="1"/>
  <c r="DR296" i="2" s="1"/>
  <c r="J294" i="2"/>
  <c r="Q294" i="2" s="1"/>
  <c r="I291" i="2"/>
  <c r="P291" i="2" s="1"/>
  <c r="J289" i="2"/>
  <c r="Q289" i="2" s="1"/>
  <c r="X289" i="2" s="1"/>
  <c r="AE289" i="2" s="1"/>
  <c r="AL289" i="2" s="1"/>
  <c r="AS289" i="2" s="1"/>
  <c r="AZ289" i="2" s="1"/>
  <c r="BG289" i="2" s="1"/>
  <c r="BN289" i="2" s="1"/>
  <c r="BU289" i="2" s="1"/>
  <c r="CB289" i="2" s="1"/>
  <c r="CI289" i="2" s="1"/>
  <c r="CP289" i="2" s="1"/>
  <c r="CW289" i="2" s="1"/>
  <c r="DD289" i="2" s="1"/>
  <c r="DK289" i="2" s="1"/>
  <c r="DR289" i="2" s="1"/>
  <c r="I286" i="2"/>
  <c r="P286" i="2" s="1"/>
  <c r="J284" i="2"/>
  <c r="Q284" i="2" s="1"/>
  <c r="X284" i="2" s="1"/>
  <c r="AE284" i="2" s="1"/>
  <c r="AL284" i="2" s="1"/>
  <c r="AS284" i="2" s="1"/>
  <c r="AZ284" i="2" s="1"/>
  <c r="BG284" i="2" s="1"/>
  <c r="BN284" i="2" s="1"/>
  <c r="BU284" i="2" s="1"/>
  <c r="CB284" i="2" s="1"/>
  <c r="CI284" i="2" s="1"/>
  <c r="CP284" i="2" s="1"/>
  <c r="CW284" i="2" s="1"/>
  <c r="DD284" i="2" s="1"/>
  <c r="DK284" i="2" s="1"/>
  <c r="DR284" i="2" s="1"/>
  <c r="J282" i="2"/>
  <c r="Q282" i="2" s="1"/>
  <c r="X282" i="2" s="1"/>
  <c r="AE282" i="2" s="1"/>
  <c r="AL282" i="2" s="1"/>
  <c r="AS282" i="2" s="1"/>
  <c r="AZ282" i="2" s="1"/>
  <c r="BG282" i="2" s="1"/>
  <c r="BN282" i="2" s="1"/>
  <c r="BU282" i="2" s="1"/>
  <c r="CB282" i="2" s="1"/>
  <c r="CI282" i="2" s="1"/>
  <c r="CP282" i="2" s="1"/>
  <c r="CW282" i="2" s="1"/>
  <c r="DD282" i="2" s="1"/>
  <c r="DK282" i="2" s="1"/>
  <c r="DR282" i="2" s="1"/>
  <c r="I279" i="2"/>
  <c r="P279" i="2" s="1"/>
  <c r="I277" i="2"/>
  <c r="P277" i="2" s="1"/>
  <c r="I275" i="2"/>
  <c r="P275" i="2" s="1"/>
  <c r="I273" i="2"/>
  <c r="P273" i="2" s="1"/>
  <c r="I271" i="2"/>
  <c r="P271" i="2" s="1"/>
  <c r="I269" i="2"/>
  <c r="P269" i="2" s="1"/>
  <c r="I267" i="2"/>
  <c r="P267" i="2" s="1"/>
  <c r="I265" i="2"/>
  <c r="P265" i="2" s="1"/>
  <c r="J263" i="2"/>
  <c r="Q263" i="2" s="1"/>
  <c r="X263" i="2" s="1"/>
  <c r="AE263" i="2" s="1"/>
  <c r="AL263" i="2" s="1"/>
  <c r="AS263" i="2" s="1"/>
  <c r="AZ263" i="2" s="1"/>
  <c r="BG263" i="2" s="1"/>
  <c r="BN263" i="2" s="1"/>
  <c r="BU263" i="2" s="1"/>
  <c r="CB263" i="2" s="1"/>
  <c r="CI263" i="2" s="1"/>
  <c r="CP263" i="2" s="1"/>
  <c r="CW263" i="2" s="1"/>
  <c r="DD263" i="2" s="1"/>
  <c r="DK263" i="2" s="1"/>
  <c r="DR263" i="2" s="1"/>
  <c r="J261" i="2"/>
  <c r="Q261" i="2" s="1"/>
  <c r="X261" i="2" s="1"/>
  <c r="AE261" i="2" s="1"/>
  <c r="AL261" i="2" s="1"/>
  <c r="AS261" i="2" s="1"/>
  <c r="AZ261" i="2" s="1"/>
  <c r="BG261" i="2" s="1"/>
  <c r="BN261" i="2" s="1"/>
  <c r="BU261" i="2" s="1"/>
  <c r="CB261" i="2" s="1"/>
  <c r="CI261" i="2" s="1"/>
  <c r="CP261" i="2" s="1"/>
  <c r="CW261" i="2" s="1"/>
  <c r="DD261" i="2" s="1"/>
  <c r="DK261" i="2" s="1"/>
  <c r="DR261" i="2" s="1"/>
  <c r="J259" i="2"/>
  <c r="Q259" i="2" s="1"/>
  <c r="X259" i="2" s="1"/>
  <c r="AE259" i="2" s="1"/>
  <c r="AL259" i="2" s="1"/>
  <c r="AS259" i="2" s="1"/>
  <c r="AZ259" i="2" s="1"/>
  <c r="BG259" i="2" s="1"/>
  <c r="BN259" i="2" s="1"/>
  <c r="BU259" i="2" s="1"/>
  <c r="CB259" i="2" s="1"/>
  <c r="CI259" i="2" s="1"/>
  <c r="CP259" i="2" s="1"/>
  <c r="CW259" i="2" s="1"/>
  <c r="DD259" i="2" s="1"/>
  <c r="DK259" i="2" s="1"/>
  <c r="DR259" i="2" s="1"/>
  <c r="I255" i="2"/>
  <c r="P255" i="2" s="1"/>
  <c r="I253" i="2"/>
  <c r="P253" i="2" s="1"/>
  <c r="J249" i="2"/>
  <c r="Q249" i="2" s="1"/>
  <c r="X249" i="2" s="1"/>
  <c r="AE249" i="2" s="1"/>
  <c r="AL249" i="2" s="1"/>
  <c r="AS249" i="2" s="1"/>
  <c r="AZ249" i="2" s="1"/>
  <c r="BG249" i="2" s="1"/>
  <c r="BN249" i="2" s="1"/>
  <c r="BU249" i="2" s="1"/>
  <c r="CB249" i="2" s="1"/>
  <c r="CI249" i="2" s="1"/>
  <c r="CP249" i="2" s="1"/>
  <c r="CW249" i="2" s="1"/>
  <c r="DD249" i="2" s="1"/>
  <c r="DK249" i="2" s="1"/>
  <c r="DR249" i="2" s="1"/>
  <c r="I247" i="2"/>
  <c r="P247" i="2" s="1"/>
  <c r="I245" i="2"/>
  <c r="P245" i="2" s="1"/>
  <c r="J241" i="2"/>
  <c r="Q241" i="2" s="1"/>
  <c r="X241" i="2" s="1"/>
  <c r="AE241" i="2" s="1"/>
  <c r="AL241" i="2" s="1"/>
  <c r="AS241" i="2" s="1"/>
  <c r="AZ241" i="2" s="1"/>
  <c r="BG241" i="2" s="1"/>
  <c r="BN241" i="2" s="1"/>
  <c r="BU241" i="2" s="1"/>
  <c r="CB241" i="2" s="1"/>
  <c r="CI241" i="2" s="1"/>
  <c r="CP241" i="2" s="1"/>
  <c r="CW241" i="2" s="1"/>
  <c r="DD241" i="2" s="1"/>
  <c r="DK241" i="2" s="1"/>
  <c r="DR241" i="2" s="1"/>
  <c r="J239" i="2"/>
  <c r="Q239" i="2" s="1"/>
  <c r="X239" i="2" s="1"/>
  <c r="AE239" i="2" s="1"/>
  <c r="AL239" i="2" s="1"/>
  <c r="AS239" i="2" s="1"/>
  <c r="AZ239" i="2" s="1"/>
  <c r="BG239" i="2" s="1"/>
  <c r="BN239" i="2" s="1"/>
  <c r="BU239" i="2" s="1"/>
  <c r="CB239" i="2" s="1"/>
  <c r="CI239" i="2" s="1"/>
  <c r="CP239" i="2" s="1"/>
  <c r="CW239" i="2" s="1"/>
  <c r="DD239" i="2" s="1"/>
  <c r="DK239" i="2" s="1"/>
  <c r="DR239" i="2" s="1"/>
  <c r="J237" i="2"/>
  <c r="Q237" i="2" s="1"/>
  <c r="X237" i="2" s="1"/>
  <c r="AE237" i="2" s="1"/>
  <c r="AL237" i="2" s="1"/>
  <c r="AS237" i="2" s="1"/>
  <c r="AZ237" i="2" s="1"/>
  <c r="BG237" i="2" s="1"/>
  <c r="BN237" i="2" s="1"/>
  <c r="BU237" i="2" s="1"/>
  <c r="CB237" i="2" s="1"/>
  <c r="CI237" i="2" s="1"/>
  <c r="CP237" i="2" s="1"/>
  <c r="CW237" i="2" s="1"/>
  <c r="DD237" i="2" s="1"/>
  <c r="DK237" i="2" s="1"/>
  <c r="DR237" i="2" s="1"/>
  <c r="J235" i="2"/>
  <c r="Q235" i="2" s="1"/>
  <c r="X235" i="2" s="1"/>
  <c r="AE235" i="2" s="1"/>
  <c r="AL235" i="2" s="1"/>
  <c r="AS235" i="2" s="1"/>
  <c r="AZ235" i="2" s="1"/>
  <c r="BG235" i="2" s="1"/>
  <c r="BN235" i="2" s="1"/>
  <c r="BU235" i="2" s="1"/>
  <c r="CB235" i="2" s="1"/>
  <c r="CI235" i="2" s="1"/>
  <c r="CP235" i="2" s="1"/>
  <c r="CW235" i="2" s="1"/>
  <c r="DD235" i="2" s="1"/>
  <c r="DK235" i="2" s="1"/>
  <c r="DR235" i="2" s="1"/>
  <c r="J233" i="2"/>
  <c r="Q233" i="2" s="1"/>
  <c r="X233" i="2" s="1"/>
  <c r="AE233" i="2" s="1"/>
  <c r="AL233" i="2" s="1"/>
  <c r="AS233" i="2" s="1"/>
  <c r="AZ233" i="2" s="1"/>
  <c r="BG233" i="2" s="1"/>
  <c r="BN233" i="2" s="1"/>
  <c r="BU233" i="2" s="1"/>
  <c r="CB233" i="2" s="1"/>
  <c r="CI233" i="2" s="1"/>
  <c r="CP233" i="2" s="1"/>
  <c r="CW233" i="2" s="1"/>
  <c r="DD233" i="2" s="1"/>
  <c r="DK233" i="2" s="1"/>
  <c r="DR233" i="2" s="1"/>
  <c r="J231" i="2"/>
  <c r="Q231" i="2" s="1"/>
  <c r="X231" i="2" s="1"/>
  <c r="AE231" i="2" s="1"/>
  <c r="AL231" i="2" s="1"/>
  <c r="AS231" i="2" s="1"/>
  <c r="AZ231" i="2" s="1"/>
  <c r="BG231" i="2" s="1"/>
  <c r="BN231" i="2" s="1"/>
  <c r="BU231" i="2" s="1"/>
  <c r="CB231" i="2" s="1"/>
  <c r="CI231" i="2" s="1"/>
  <c r="CP231" i="2" s="1"/>
  <c r="CW231" i="2" s="1"/>
  <c r="DD231" i="2" s="1"/>
  <c r="DK231" i="2" s="1"/>
  <c r="DR231" i="2" s="1"/>
  <c r="J229" i="2"/>
  <c r="Q229" i="2" s="1"/>
  <c r="X229" i="2" s="1"/>
  <c r="AE229" i="2" s="1"/>
  <c r="AL229" i="2" s="1"/>
  <c r="AS229" i="2" s="1"/>
  <c r="AZ229" i="2" s="1"/>
  <c r="BG229" i="2" s="1"/>
  <c r="BN229" i="2" s="1"/>
  <c r="BU229" i="2" s="1"/>
  <c r="CB229" i="2" s="1"/>
  <c r="CI229" i="2" s="1"/>
  <c r="CP229" i="2" s="1"/>
  <c r="CW229" i="2" s="1"/>
  <c r="DD229" i="2" s="1"/>
  <c r="DK229" i="2" s="1"/>
  <c r="DR229" i="2" s="1"/>
  <c r="I221" i="2"/>
  <c r="P221" i="2" s="1"/>
  <c r="J217" i="2"/>
  <c r="Q217" i="2" s="1"/>
  <c r="X217" i="2" s="1"/>
  <c r="AE217" i="2" s="1"/>
  <c r="AL217" i="2" s="1"/>
  <c r="AS217" i="2" s="1"/>
  <c r="AZ217" i="2" s="1"/>
  <c r="BG217" i="2" s="1"/>
  <c r="BN217" i="2" s="1"/>
  <c r="BU217" i="2" s="1"/>
  <c r="CB217" i="2" s="1"/>
  <c r="CI217" i="2" s="1"/>
  <c r="CP217" i="2" s="1"/>
  <c r="CW217" i="2" s="1"/>
  <c r="DD217" i="2" s="1"/>
  <c r="DK217" i="2" s="1"/>
  <c r="DR217" i="2" s="1"/>
  <c r="I326" i="2"/>
  <c r="P326" i="2" s="1"/>
  <c r="J324" i="2"/>
  <c r="Q324" i="2" s="1"/>
  <c r="X324" i="2" s="1"/>
  <c r="AE324" i="2" s="1"/>
  <c r="AL324" i="2" s="1"/>
  <c r="AS324" i="2" s="1"/>
  <c r="AZ324" i="2" s="1"/>
  <c r="BG324" i="2" s="1"/>
  <c r="BN324" i="2" s="1"/>
  <c r="BU324" i="2" s="1"/>
  <c r="CB324" i="2" s="1"/>
  <c r="CI324" i="2" s="1"/>
  <c r="CP324" i="2" s="1"/>
  <c r="CW324" i="2" s="1"/>
  <c r="DD324" i="2" s="1"/>
  <c r="DK324" i="2" s="1"/>
  <c r="DR324" i="2" s="1"/>
  <c r="I322" i="2"/>
  <c r="I320" i="2"/>
  <c r="P320" i="2" s="1"/>
  <c r="I318" i="2"/>
  <c r="J316" i="2"/>
  <c r="Q316" i="2" s="1"/>
  <c r="X316" i="2" s="1"/>
  <c r="AE316" i="2" s="1"/>
  <c r="AL316" i="2" s="1"/>
  <c r="AS316" i="2" s="1"/>
  <c r="AZ316" i="2" s="1"/>
  <c r="BG316" i="2" s="1"/>
  <c r="BN316" i="2" s="1"/>
  <c r="BU316" i="2" s="1"/>
  <c r="CB316" i="2" s="1"/>
  <c r="CI316" i="2" s="1"/>
  <c r="CP316" i="2" s="1"/>
  <c r="CW316" i="2" s="1"/>
  <c r="DD316" i="2" s="1"/>
  <c r="DK316" i="2" s="1"/>
  <c r="DR316" i="2" s="1"/>
  <c r="J314" i="2"/>
  <c r="Q314" i="2" s="1"/>
  <c r="X314" i="2" s="1"/>
  <c r="AE314" i="2" s="1"/>
  <c r="AL314" i="2" s="1"/>
  <c r="AS314" i="2" s="1"/>
  <c r="AZ314" i="2" s="1"/>
  <c r="BG314" i="2" s="1"/>
  <c r="BN314" i="2" s="1"/>
  <c r="BU314" i="2" s="1"/>
  <c r="CB314" i="2" s="1"/>
  <c r="CI314" i="2" s="1"/>
  <c r="CP314" i="2" s="1"/>
  <c r="CW314" i="2" s="1"/>
  <c r="DD314" i="2" s="1"/>
  <c r="DK314" i="2" s="1"/>
  <c r="DR314" i="2" s="1"/>
  <c r="J312" i="2"/>
  <c r="Q312" i="2" s="1"/>
  <c r="X312" i="2" s="1"/>
  <c r="AE312" i="2" s="1"/>
  <c r="AL312" i="2" s="1"/>
  <c r="AS312" i="2" s="1"/>
  <c r="AZ312" i="2" s="1"/>
  <c r="BG312" i="2" s="1"/>
  <c r="BN312" i="2" s="1"/>
  <c r="BU312" i="2" s="1"/>
  <c r="CB312" i="2" s="1"/>
  <c r="CI312" i="2" s="1"/>
  <c r="CP312" i="2" s="1"/>
  <c r="CW312" i="2" s="1"/>
  <c r="DD312" i="2" s="1"/>
  <c r="DK312" i="2" s="1"/>
  <c r="DR312" i="2" s="1"/>
  <c r="J310" i="2"/>
  <c r="Q310" i="2" s="1"/>
  <c r="X310" i="2" s="1"/>
  <c r="AE310" i="2" s="1"/>
  <c r="AL310" i="2" s="1"/>
  <c r="AS310" i="2" s="1"/>
  <c r="AZ310" i="2" s="1"/>
  <c r="BG310" i="2" s="1"/>
  <c r="BN310" i="2" s="1"/>
  <c r="BU310" i="2" s="1"/>
  <c r="CB310" i="2" s="1"/>
  <c r="CI310" i="2" s="1"/>
  <c r="CP310" i="2" s="1"/>
  <c r="CW310" i="2" s="1"/>
  <c r="DD310" i="2" s="1"/>
  <c r="DK310" i="2" s="1"/>
  <c r="DR310" i="2" s="1"/>
  <c r="J308" i="2"/>
  <c r="Q308" i="2" s="1"/>
  <c r="X308" i="2" s="1"/>
  <c r="AE308" i="2" s="1"/>
  <c r="AL308" i="2" s="1"/>
  <c r="AS308" i="2" s="1"/>
  <c r="AZ308" i="2" s="1"/>
  <c r="BG308" i="2" s="1"/>
  <c r="BN308" i="2" s="1"/>
  <c r="BU308" i="2" s="1"/>
  <c r="CB308" i="2" s="1"/>
  <c r="CI308" i="2" s="1"/>
  <c r="CP308" i="2" s="1"/>
  <c r="CW308" i="2" s="1"/>
  <c r="DD308" i="2" s="1"/>
  <c r="DK308" i="2" s="1"/>
  <c r="DR308" i="2" s="1"/>
  <c r="J306" i="2"/>
  <c r="Q306" i="2" s="1"/>
  <c r="X306" i="2" s="1"/>
  <c r="AE306" i="2" s="1"/>
  <c r="AL306" i="2" s="1"/>
  <c r="AS306" i="2" s="1"/>
  <c r="AZ306" i="2" s="1"/>
  <c r="BG306" i="2" s="1"/>
  <c r="BN306" i="2" s="1"/>
  <c r="BU306" i="2" s="1"/>
  <c r="CB306" i="2" s="1"/>
  <c r="CI306" i="2" s="1"/>
  <c r="CP306" i="2" s="1"/>
  <c r="CW306" i="2" s="1"/>
  <c r="DD306" i="2" s="1"/>
  <c r="DK306" i="2" s="1"/>
  <c r="DR306" i="2" s="1"/>
  <c r="J304" i="2"/>
  <c r="Q304" i="2" s="1"/>
  <c r="X304" i="2" s="1"/>
  <c r="AE304" i="2" s="1"/>
  <c r="AL304" i="2" s="1"/>
  <c r="AS304" i="2" s="1"/>
  <c r="AZ304" i="2" s="1"/>
  <c r="BG304" i="2" s="1"/>
  <c r="BN304" i="2" s="1"/>
  <c r="BU304" i="2" s="1"/>
  <c r="CB304" i="2" s="1"/>
  <c r="CI304" i="2" s="1"/>
  <c r="CP304" i="2" s="1"/>
  <c r="CW304" i="2" s="1"/>
  <c r="DD304" i="2" s="1"/>
  <c r="DK304" i="2" s="1"/>
  <c r="DR304" i="2" s="1"/>
  <c r="J302" i="2"/>
  <c r="Q302" i="2" s="1"/>
  <c r="X302" i="2" s="1"/>
  <c r="AE302" i="2" s="1"/>
  <c r="AL302" i="2" s="1"/>
  <c r="AS302" i="2" s="1"/>
  <c r="AZ302" i="2" s="1"/>
  <c r="BG302" i="2" s="1"/>
  <c r="BN302" i="2" s="1"/>
  <c r="BU302" i="2" s="1"/>
  <c r="CB302" i="2" s="1"/>
  <c r="CI302" i="2" s="1"/>
  <c r="CP302" i="2" s="1"/>
  <c r="CW302" i="2" s="1"/>
  <c r="DD302" i="2" s="1"/>
  <c r="DK302" i="2" s="1"/>
  <c r="DR302" i="2" s="1"/>
  <c r="I296" i="2"/>
  <c r="P296" i="2" s="1"/>
  <c r="I294" i="2"/>
  <c r="P294" i="2" s="1"/>
  <c r="I289" i="2"/>
  <c r="P289" i="2" s="1"/>
  <c r="J287" i="2"/>
  <c r="Q287" i="2" s="1"/>
  <c r="X287" i="2" s="1"/>
  <c r="AE287" i="2" s="1"/>
  <c r="AL287" i="2" s="1"/>
  <c r="AS287" i="2" s="1"/>
  <c r="AZ287" i="2" s="1"/>
  <c r="BG287" i="2" s="1"/>
  <c r="BN287" i="2" s="1"/>
  <c r="BU287" i="2" s="1"/>
  <c r="CB287" i="2" s="1"/>
  <c r="CI287" i="2" s="1"/>
  <c r="CP287" i="2" s="1"/>
  <c r="CW287" i="2" s="1"/>
  <c r="DD287" i="2" s="1"/>
  <c r="DK287" i="2" s="1"/>
  <c r="DR287" i="2" s="1"/>
  <c r="I284" i="2"/>
  <c r="I282" i="2"/>
  <c r="P282" i="2" s="1"/>
  <c r="J280" i="2"/>
  <c r="Q280" i="2" s="1"/>
  <c r="X280" i="2" s="1"/>
  <c r="AE280" i="2" s="1"/>
  <c r="AL280" i="2" s="1"/>
  <c r="AS280" i="2" s="1"/>
  <c r="AZ280" i="2" s="1"/>
  <c r="BG280" i="2" s="1"/>
  <c r="BN280" i="2" s="1"/>
  <c r="BU280" i="2" s="1"/>
  <c r="CB280" i="2" s="1"/>
  <c r="CI280" i="2" s="1"/>
  <c r="CP280" i="2" s="1"/>
  <c r="CW280" i="2" s="1"/>
  <c r="DD280" i="2" s="1"/>
  <c r="DK280" i="2" s="1"/>
  <c r="DR280" i="2" s="1"/>
  <c r="J278" i="2"/>
  <c r="Q278" i="2" s="1"/>
  <c r="X278" i="2" s="1"/>
  <c r="AE278" i="2" s="1"/>
  <c r="AL278" i="2" s="1"/>
  <c r="AS278" i="2" s="1"/>
  <c r="AZ278" i="2" s="1"/>
  <c r="BG278" i="2" s="1"/>
  <c r="BN278" i="2" s="1"/>
  <c r="BU278" i="2" s="1"/>
  <c r="CB278" i="2" s="1"/>
  <c r="CI278" i="2" s="1"/>
  <c r="CP278" i="2" s="1"/>
  <c r="CW278" i="2" s="1"/>
  <c r="DD278" i="2" s="1"/>
  <c r="DK278" i="2" s="1"/>
  <c r="DR278" i="2" s="1"/>
  <c r="J276" i="2"/>
  <c r="Q276" i="2" s="1"/>
  <c r="X276" i="2" s="1"/>
  <c r="AE276" i="2" s="1"/>
  <c r="AL276" i="2" s="1"/>
  <c r="AS276" i="2" s="1"/>
  <c r="AZ276" i="2" s="1"/>
  <c r="BG276" i="2" s="1"/>
  <c r="BN276" i="2" s="1"/>
  <c r="BU276" i="2" s="1"/>
  <c r="CB276" i="2" s="1"/>
  <c r="CI276" i="2" s="1"/>
  <c r="CP276" i="2" s="1"/>
  <c r="CW276" i="2" s="1"/>
  <c r="DD276" i="2" s="1"/>
  <c r="DK276" i="2" s="1"/>
  <c r="DR276" i="2" s="1"/>
  <c r="J274" i="2"/>
  <c r="Q274" i="2" s="1"/>
  <c r="X274" i="2" s="1"/>
  <c r="AE274" i="2" s="1"/>
  <c r="AL274" i="2" s="1"/>
  <c r="AS274" i="2" s="1"/>
  <c r="AZ274" i="2" s="1"/>
  <c r="BG274" i="2" s="1"/>
  <c r="BN274" i="2" s="1"/>
  <c r="BU274" i="2" s="1"/>
  <c r="CB274" i="2" s="1"/>
  <c r="CI274" i="2" s="1"/>
  <c r="CP274" i="2" s="1"/>
  <c r="CW274" i="2" s="1"/>
  <c r="DD274" i="2" s="1"/>
  <c r="DK274" i="2" s="1"/>
  <c r="DR274" i="2" s="1"/>
  <c r="J272" i="2"/>
  <c r="Q272" i="2" s="1"/>
  <c r="X272" i="2" s="1"/>
  <c r="AE272" i="2" s="1"/>
  <c r="AL272" i="2" s="1"/>
  <c r="AS272" i="2" s="1"/>
  <c r="AZ272" i="2" s="1"/>
  <c r="BG272" i="2" s="1"/>
  <c r="BN272" i="2" s="1"/>
  <c r="BU272" i="2" s="1"/>
  <c r="CB272" i="2" s="1"/>
  <c r="CI272" i="2" s="1"/>
  <c r="CP272" i="2" s="1"/>
  <c r="CW272" i="2" s="1"/>
  <c r="DD272" i="2" s="1"/>
  <c r="DK272" i="2" s="1"/>
  <c r="DR272" i="2" s="1"/>
  <c r="J270" i="2"/>
  <c r="Q270" i="2" s="1"/>
  <c r="X270" i="2" s="1"/>
  <c r="AE270" i="2" s="1"/>
  <c r="AL270" i="2" s="1"/>
  <c r="AS270" i="2" s="1"/>
  <c r="AZ270" i="2" s="1"/>
  <c r="BG270" i="2" s="1"/>
  <c r="BN270" i="2" s="1"/>
  <c r="BU270" i="2" s="1"/>
  <c r="CB270" i="2" s="1"/>
  <c r="CI270" i="2" s="1"/>
  <c r="CP270" i="2" s="1"/>
  <c r="CW270" i="2" s="1"/>
  <c r="DD270" i="2" s="1"/>
  <c r="DK270" i="2" s="1"/>
  <c r="DR270" i="2" s="1"/>
  <c r="J268" i="2"/>
  <c r="Q268" i="2" s="1"/>
  <c r="X268" i="2" s="1"/>
  <c r="AE268" i="2" s="1"/>
  <c r="AL268" i="2" s="1"/>
  <c r="AS268" i="2" s="1"/>
  <c r="AZ268" i="2" s="1"/>
  <c r="BG268" i="2" s="1"/>
  <c r="BN268" i="2" s="1"/>
  <c r="BU268" i="2" s="1"/>
  <c r="CB268" i="2" s="1"/>
  <c r="CI268" i="2" s="1"/>
  <c r="CP268" i="2" s="1"/>
  <c r="CW268" i="2" s="1"/>
  <c r="DD268" i="2" s="1"/>
  <c r="DK268" i="2" s="1"/>
  <c r="DR268" i="2" s="1"/>
  <c r="J266" i="2"/>
  <c r="Q266" i="2" s="1"/>
  <c r="X266" i="2" s="1"/>
  <c r="AE266" i="2" s="1"/>
  <c r="AL266" i="2" s="1"/>
  <c r="AS266" i="2" s="1"/>
  <c r="AZ266" i="2" s="1"/>
  <c r="BG266" i="2" s="1"/>
  <c r="BN266" i="2" s="1"/>
  <c r="BU266" i="2" s="1"/>
  <c r="CB266" i="2" s="1"/>
  <c r="CI266" i="2" s="1"/>
  <c r="CP266" i="2" s="1"/>
  <c r="CW266" i="2" s="1"/>
  <c r="DD266" i="2" s="1"/>
  <c r="DK266" i="2" s="1"/>
  <c r="DR266" i="2" s="1"/>
  <c r="I263" i="2"/>
  <c r="P263" i="2" s="1"/>
  <c r="I261" i="2"/>
  <c r="I259" i="2"/>
  <c r="P259" i="2" s="1"/>
  <c r="J254" i="2"/>
  <c r="Q254" i="2" s="1"/>
  <c r="X254" i="2" s="1"/>
  <c r="AE254" i="2" s="1"/>
  <c r="AL254" i="2" s="1"/>
  <c r="AS254" i="2" s="1"/>
  <c r="AZ254" i="2" s="1"/>
  <c r="BG254" i="2" s="1"/>
  <c r="BN254" i="2" s="1"/>
  <c r="BU254" i="2" s="1"/>
  <c r="CB254" i="2" s="1"/>
  <c r="CI254" i="2" s="1"/>
  <c r="CP254" i="2" s="1"/>
  <c r="CW254" i="2" s="1"/>
  <c r="DD254" i="2" s="1"/>
  <c r="DK254" i="2" s="1"/>
  <c r="DR254" i="2" s="1"/>
  <c r="J252" i="2"/>
  <c r="Q252" i="2" s="1"/>
  <c r="X252" i="2" s="1"/>
  <c r="AE252" i="2" s="1"/>
  <c r="AL252" i="2" s="1"/>
  <c r="AS252" i="2" s="1"/>
  <c r="AZ252" i="2" s="1"/>
  <c r="BG252" i="2" s="1"/>
  <c r="BN252" i="2" s="1"/>
  <c r="BU252" i="2" s="1"/>
  <c r="CB252" i="2" s="1"/>
  <c r="CI252" i="2" s="1"/>
  <c r="CP252" i="2" s="1"/>
  <c r="CW252" i="2" s="1"/>
  <c r="DD252" i="2" s="1"/>
  <c r="DK252" i="2" s="1"/>
  <c r="DR252" i="2" s="1"/>
  <c r="I249" i="2"/>
  <c r="J248" i="2"/>
  <c r="Q248" i="2" s="1"/>
  <c r="X248" i="2" s="1"/>
  <c r="AE248" i="2" s="1"/>
  <c r="AL248" i="2" s="1"/>
  <c r="AS248" i="2" s="1"/>
  <c r="AZ248" i="2" s="1"/>
  <c r="BG248" i="2" s="1"/>
  <c r="BN248" i="2" s="1"/>
  <c r="BU248" i="2" s="1"/>
  <c r="CB248" i="2" s="1"/>
  <c r="CI248" i="2" s="1"/>
  <c r="CP248" i="2" s="1"/>
  <c r="CW248" i="2" s="1"/>
  <c r="DD248" i="2" s="1"/>
  <c r="DK248" i="2" s="1"/>
  <c r="DR248" i="2" s="1"/>
  <c r="J246" i="2"/>
  <c r="Q246" i="2" s="1"/>
  <c r="X246" i="2" s="1"/>
  <c r="AE246" i="2" s="1"/>
  <c r="AL246" i="2" s="1"/>
  <c r="AS246" i="2" s="1"/>
  <c r="AZ246" i="2" s="1"/>
  <c r="BG246" i="2" s="1"/>
  <c r="BN246" i="2" s="1"/>
  <c r="BU246" i="2" s="1"/>
  <c r="CB246" i="2" s="1"/>
  <c r="CI246" i="2" s="1"/>
  <c r="CP246" i="2" s="1"/>
  <c r="CW246" i="2" s="1"/>
  <c r="DD246" i="2" s="1"/>
  <c r="DK246" i="2" s="1"/>
  <c r="DR246" i="2" s="1"/>
  <c r="J244" i="2"/>
  <c r="Q244" i="2" s="1"/>
  <c r="X244" i="2" s="1"/>
  <c r="AE244" i="2" s="1"/>
  <c r="AL244" i="2" s="1"/>
  <c r="AS244" i="2" s="1"/>
  <c r="AZ244" i="2" s="1"/>
  <c r="BG244" i="2" s="1"/>
  <c r="BN244" i="2" s="1"/>
  <c r="BU244" i="2" s="1"/>
  <c r="CB244" i="2" s="1"/>
  <c r="CI244" i="2" s="1"/>
  <c r="CP244" i="2" s="1"/>
  <c r="CW244" i="2" s="1"/>
  <c r="DD244" i="2" s="1"/>
  <c r="DK244" i="2" s="1"/>
  <c r="DR244" i="2" s="1"/>
  <c r="I241" i="2"/>
  <c r="P241" i="2" s="1"/>
  <c r="I239" i="2"/>
  <c r="I237" i="2"/>
  <c r="I235" i="2"/>
  <c r="P235" i="2" s="1"/>
  <c r="I233" i="2"/>
  <c r="P233" i="2" s="1"/>
  <c r="I231" i="2"/>
  <c r="P231" i="2" s="1"/>
  <c r="I229" i="2"/>
  <c r="P229" i="2" s="1"/>
  <c r="J222" i="2"/>
  <c r="Q222" i="2" s="1"/>
  <c r="X222" i="2" s="1"/>
  <c r="AE222" i="2" s="1"/>
  <c r="AL222" i="2" s="1"/>
  <c r="AS222" i="2" s="1"/>
  <c r="AZ222" i="2" s="1"/>
  <c r="BG222" i="2" s="1"/>
  <c r="BN222" i="2" s="1"/>
  <c r="BU222" i="2" s="1"/>
  <c r="CB222" i="2" s="1"/>
  <c r="CI222" i="2" s="1"/>
  <c r="CP222" i="2" s="1"/>
  <c r="CW222" i="2" s="1"/>
  <c r="DD222" i="2" s="1"/>
  <c r="DK222" i="2" s="1"/>
  <c r="DR222" i="2" s="1"/>
  <c r="J220" i="2"/>
  <c r="Q220" i="2" s="1"/>
  <c r="I217" i="2"/>
  <c r="J215" i="2"/>
  <c r="I212" i="2"/>
  <c r="P212" i="2" s="1"/>
  <c r="J210" i="2"/>
  <c r="Q210" i="2" s="1"/>
  <c r="X210" i="2" s="1"/>
  <c r="AE210" i="2" s="1"/>
  <c r="AL210" i="2" s="1"/>
  <c r="AS210" i="2" s="1"/>
  <c r="AZ210" i="2" s="1"/>
  <c r="BG210" i="2" s="1"/>
  <c r="BN210" i="2" s="1"/>
  <c r="BU210" i="2" s="1"/>
  <c r="CB210" i="2" s="1"/>
  <c r="CI210" i="2" s="1"/>
  <c r="CP210" i="2" s="1"/>
  <c r="CW210" i="2" s="1"/>
  <c r="DD210" i="2" s="1"/>
  <c r="DK210" i="2" s="1"/>
  <c r="DR210" i="2" s="1"/>
  <c r="J208" i="2"/>
  <c r="Q208" i="2" s="1"/>
  <c r="X208" i="2" s="1"/>
  <c r="AE208" i="2" s="1"/>
  <c r="AL208" i="2" s="1"/>
  <c r="AS208" i="2" s="1"/>
  <c r="AZ208" i="2" s="1"/>
  <c r="BG208" i="2" s="1"/>
  <c r="BN208" i="2" s="1"/>
  <c r="BU208" i="2" s="1"/>
  <c r="CB208" i="2" s="1"/>
  <c r="CI208" i="2" s="1"/>
  <c r="CP208" i="2" s="1"/>
  <c r="CW208" i="2" s="1"/>
  <c r="DD208" i="2" s="1"/>
  <c r="DK208" i="2" s="1"/>
  <c r="DR208" i="2" s="1"/>
  <c r="I205" i="2"/>
  <c r="J329" i="2"/>
  <c r="Q329" i="2" s="1"/>
  <c r="X329" i="2" s="1"/>
  <c r="AE329" i="2" s="1"/>
  <c r="AL329" i="2" s="1"/>
  <c r="AS329" i="2" s="1"/>
  <c r="AZ329" i="2" s="1"/>
  <c r="BG329" i="2" s="1"/>
  <c r="BN329" i="2" s="1"/>
  <c r="BU329" i="2" s="1"/>
  <c r="CB329" i="2" s="1"/>
  <c r="CI329" i="2" s="1"/>
  <c r="CP329" i="2" s="1"/>
  <c r="CW329" i="2" s="1"/>
  <c r="DD329" i="2" s="1"/>
  <c r="DK329" i="2" s="1"/>
  <c r="DR329" i="2" s="1"/>
  <c r="I328" i="2"/>
  <c r="P328" i="2" s="1"/>
  <c r="I324" i="2"/>
  <c r="P324" i="2" s="1"/>
  <c r="J321" i="2"/>
  <c r="Q321" i="2" s="1"/>
  <c r="X321" i="2" s="1"/>
  <c r="AE321" i="2" s="1"/>
  <c r="AL321" i="2" s="1"/>
  <c r="AS321" i="2" s="1"/>
  <c r="AZ321" i="2" s="1"/>
  <c r="BG321" i="2" s="1"/>
  <c r="BN321" i="2" s="1"/>
  <c r="BU321" i="2" s="1"/>
  <c r="CB321" i="2" s="1"/>
  <c r="CI321" i="2" s="1"/>
  <c r="CP321" i="2" s="1"/>
  <c r="CW321" i="2" s="1"/>
  <c r="DD321" i="2" s="1"/>
  <c r="DK321" i="2" s="1"/>
  <c r="DR321" i="2" s="1"/>
  <c r="J319" i="2"/>
  <c r="Q319" i="2" s="1"/>
  <c r="X319" i="2" s="1"/>
  <c r="AE319" i="2" s="1"/>
  <c r="AL319" i="2" s="1"/>
  <c r="AS319" i="2" s="1"/>
  <c r="AZ319" i="2" s="1"/>
  <c r="BG319" i="2" s="1"/>
  <c r="BN319" i="2" s="1"/>
  <c r="BU319" i="2" s="1"/>
  <c r="CB319" i="2" s="1"/>
  <c r="CI319" i="2" s="1"/>
  <c r="CP319" i="2" s="1"/>
  <c r="CW319" i="2" s="1"/>
  <c r="DD319" i="2" s="1"/>
  <c r="DK319" i="2" s="1"/>
  <c r="DR319" i="2" s="1"/>
  <c r="I316" i="2"/>
  <c r="P316" i="2" s="1"/>
  <c r="I314" i="2"/>
  <c r="I312" i="2"/>
  <c r="P312" i="2" s="1"/>
  <c r="I310" i="2"/>
  <c r="P310" i="2" s="1"/>
  <c r="I308" i="2"/>
  <c r="P308" i="2" s="1"/>
  <c r="I306" i="2"/>
  <c r="P306" i="2" s="1"/>
  <c r="I304" i="2"/>
  <c r="P304" i="2" s="1"/>
  <c r="I302" i="2"/>
  <c r="J295" i="2"/>
  <c r="Q295" i="2" s="1"/>
  <c r="X295" i="2" s="1"/>
  <c r="I287" i="2"/>
  <c r="P287" i="2" s="1"/>
  <c r="J283" i="2"/>
  <c r="Q283" i="2" s="1"/>
  <c r="X283" i="2" s="1"/>
  <c r="AE283" i="2" s="1"/>
  <c r="AL283" i="2" s="1"/>
  <c r="AS283" i="2" s="1"/>
  <c r="AZ283" i="2" s="1"/>
  <c r="BG283" i="2" s="1"/>
  <c r="BN283" i="2" s="1"/>
  <c r="BU283" i="2" s="1"/>
  <c r="CB283" i="2" s="1"/>
  <c r="CI283" i="2" s="1"/>
  <c r="CP283" i="2" s="1"/>
  <c r="CW283" i="2" s="1"/>
  <c r="DD283" i="2" s="1"/>
  <c r="DK283" i="2" s="1"/>
  <c r="DR283" i="2" s="1"/>
  <c r="I280" i="2"/>
  <c r="P280" i="2" s="1"/>
  <c r="I278" i="2"/>
  <c r="P278" i="2" s="1"/>
  <c r="I276" i="2"/>
  <c r="I274" i="2"/>
  <c r="I272" i="2"/>
  <c r="I270" i="2"/>
  <c r="I268" i="2"/>
  <c r="I266" i="2"/>
  <c r="J262" i="2"/>
  <c r="Q262" i="2" s="1"/>
  <c r="X262" i="2" s="1"/>
  <c r="AE262" i="2" s="1"/>
  <c r="AL262" i="2" s="1"/>
  <c r="AS262" i="2" s="1"/>
  <c r="AZ262" i="2" s="1"/>
  <c r="BG262" i="2" s="1"/>
  <c r="BN262" i="2" s="1"/>
  <c r="BU262" i="2" s="1"/>
  <c r="CB262" i="2" s="1"/>
  <c r="CI262" i="2" s="1"/>
  <c r="CP262" i="2" s="1"/>
  <c r="CW262" i="2" s="1"/>
  <c r="DD262" i="2" s="1"/>
  <c r="DK262" i="2" s="1"/>
  <c r="DR262" i="2" s="1"/>
  <c r="J260" i="2"/>
  <c r="Q260" i="2" s="1"/>
  <c r="X260" i="2" s="1"/>
  <c r="AE260" i="2" s="1"/>
  <c r="AL260" i="2" s="1"/>
  <c r="AS260" i="2" s="1"/>
  <c r="AZ260" i="2" s="1"/>
  <c r="BG260" i="2" s="1"/>
  <c r="BN260" i="2" s="1"/>
  <c r="BU260" i="2" s="1"/>
  <c r="CB260" i="2" s="1"/>
  <c r="CI260" i="2" s="1"/>
  <c r="CP260" i="2" s="1"/>
  <c r="CW260" i="2" s="1"/>
  <c r="DD260" i="2" s="1"/>
  <c r="DK260" i="2" s="1"/>
  <c r="DR260" i="2" s="1"/>
  <c r="I254" i="2"/>
  <c r="P254" i="2" s="1"/>
  <c r="I252" i="2"/>
  <c r="J250" i="2"/>
  <c r="Q250" i="2" s="1"/>
  <c r="X250" i="2" s="1"/>
  <c r="AE250" i="2" s="1"/>
  <c r="AL250" i="2" s="1"/>
  <c r="AS250" i="2" s="1"/>
  <c r="AZ250" i="2" s="1"/>
  <c r="BG250" i="2" s="1"/>
  <c r="BN250" i="2" s="1"/>
  <c r="BU250" i="2" s="1"/>
  <c r="CB250" i="2" s="1"/>
  <c r="CI250" i="2" s="1"/>
  <c r="CP250" i="2" s="1"/>
  <c r="CW250" i="2" s="1"/>
  <c r="DD250" i="2" s="1"/>
  <c r="DK250" i="2" s="1"/>
  <c r="DR250" i="2" s="1"/>
  <c r="I248" i="2"/>
  <c r="P248" i="2" s="1"/>
  <c r="I246" i="2"/>
  <c r="I244" i="2"/>
  <c r="P244" i="2" s="1"/>
  <c r="J242" i="2"/>
  <c r="Q242" i="2" s="1"/>
  <c r="X242" i="2" s="1"/>
  <c r="AE242" i="2" s="1"/>
  <c r="AL242" i="2" s="1"/>
  <c r="AS242" i="2" s="1"/>
  <c r="AZ242" i="2" s="1"/>
  <c r="BG242" i="2" s="1"/>
  <c r="BN242" i="2" s="1"/>
  <c r="BU242" i="2" s="1"/>
  <c r="CB242" i="2" s="1"/>
  <c r="CI242" i="2" s="1"/>
  <c r="CP242" i="2" s="1"/>
  <c r="CW242" i="2" s="1"/>
  <c r="DD242" i="2" s="1"/>
  <c r="DK242" i="2" s="1"/>
  <c r="DR242" i="2" s="1"/>
  <c r="J240" i="2"/>
  <c r="Q240" i="2" s="1"/>
  <c r="X240" i="2" s="1"/>
  <c r="AE240" i="2" s="1"/>
  <c r="AL240" i="2" s="1"/>
  <c r="AS240" i="2" s="1"/>
  <c r="AZ240" i="2" s="1"/>
  <c r="BG240" i="2" s="1"/>
  <c r="BN240" i="2" s="1"/>
  <c r="BU240" i="2" s="1"/>
  <c r="CB240" i="2" s="1"/>
  <c r="CI240" i="2" s="1"/>
  <c r="CP240" i="2" s="1"/>
  <c r="CW240" i="2" s="1"/>
  <c r="DD240" i="2" s="1"/>
  <c r="DK240" i="2" s="1"/>
  <c r="DR240" i="2" s="1"/>
  <c r="J238" i="2"/>
  <c r="Q238" i="2" s="1"/>
  <c r="X238" i="2" s="1"/>
  <c r="AE238" i="2" s="1"/>
  <c r="AL238" i="2" s="1"/>
  <c r="AS238" i="2" s="1"/>
  <c r="AZ238" i="2" s="1"/>
  <c r="BG238" i="2" s="1"/>
  <c r="BN238" i="2" s="1"/>
  <c r="BU238" i="2" s="1"/>
  <c r="CB238" i="2" s="1"/>
  <c r="CI238" i="2" s="1"/>
  <c r="CP238" i="2" s="1"/>
  <c r="CW238" i="2" s="1"/>
  <c r="DD238" i="2" s="1"/>
  <c r="DK238" i="2" s="1"/>
  <c r="DR238" i="2" s="1"/>
  <c r="J236" i="2"/>
  <c r="Q236" i="2" s="1"/>
  <c r="X236" i="2" s="1"/>
  <c r="AE236" i="2" s="1"/>
  <c r="AL236" i="2" s="1"/>
  <c r="AS236" i="2" s="1"/>
  <c r="AZ236" i="2" s="1"/>
  <c r="BG236" i="2" s="1"/>
  <c r="BN236" i="2" s="1"/>
  <c r="BU236" i="2" s="1"/>
  <c r="CB236" i="2" s="1"/>
  <c r="CI236" i="2" s="1"/>
  <c r="CP236" i="2" s="1"/>
  <c r="CW236" i="2" s="1"/>
  <c r="DD236" i="2" s="1"/>
  <c r="DK236" i="2" s="1"/>
  <c r="DR236" i="2" s="1"/>
  <c r="J234" i="2"/>
  <c r="Q234" i="2" s="1"/>
  <c r="X234" i="2" s="1"/>
  <c r="AE234" i="2" s="1"/>
  <c r="AL234" i="2" s="1"/>
  <c r="AS234" i="2" s="1"/>
  <c r="AZ234" i="2" s="1"/>
  <c r="BG234" i="2" s="1"/>
  <c r="BN234" i="2" s="1"/>
  <c r="BU234" i="2" s="1"/>
  <c r="CB234" i="2" s="1"/>
  <c r="CI234" i="2" s="1"/>
  <c r="CP234" i="2" s="1"/>
  <c r="CW234" i="2" s="1"/>
  <c r="DD234" i="2" s="1"/>
  <c r="DK234" i="2" s="1"/>
  <c r="DR234" i="2" s="1"/>
  <c r="J232" i="2"/>
  <c r="Q232" i="2" s="1"/>
  <c r="X232" i="2" s="1"/>
  <c r="AE232" i="2" s="1"/>
  <c r="AL232" i="2" s="1"/>
  <c r="AS232" i="2" s="1"/>
  <c r="AZ232" i="2" s="1"/>
  <c r="BG232" i="2" s="1"/>
  <c r="BN232" i="2" s="1"/>
  <c r="BU232" i="2" s="1"/>
  <c r="CB232" i="2" s="1"/>
  <c r="CI232" i="2" s="1"/>
  <c r="CP232" i="2" s="1"/>
  <c r="CW232" i="2" s="1"/>
  <c r="DD232" i="2" s="1"/>
  <c r="DK232" i="2" s="1"/>
  <c r="DR232" i="2" s="1"/>
  <c r="J230" i="2"/>
  <c r="Q230" i="2" s="1"/>
  <c r="X230" i="2" s="1"/>
  <c r="AE230" i="2" s="1"/>
  <c r="AL230" i="2" s="1"/>
  <c r="AS230" i="2" s="1"/>
  <c r="AZ230" i="2" s="1"/>
  <c r="BG230" i="2" s="1"/>
  <c r="BN230" i="2" s="1"/>
  <c r="BU230" i="2" s="1"/>
  <c r="CB230" i="2" s="1"/>
  <c r="CI230" i="2" s="1"/>
  <c r="CP230" i="2" s="1"/>
  <c r="CW230" i="2" s="1"/>
  <c r="DD230" i="2" s="1"/>
  <c r="DK230" i="2" s="1"/>
  <c r="DR230" i="2" s="1"/>
  <c r="J228" i="2"/>
  <c r="Q228" i="2" s="1"/>
  <c r="X228" i="2" s="1"/>
  <c r="AE228" i="2" s="1"/>
  <c r="AL228" i="2" s="1"/>
  <c r="AS228" i="2" s="1"/>
  <c r="AZ228" i="2" s="1"/>
  <c r="BG228" i="2" s="1"/>
  <c r="BN228" i="2" s="1"/>
  <c r="BU228" i="2" s="1"/>
  <c r="CB228" i="2" s="1"/>
  <c r="CI228" i="2" s="1"/>
  <c r="CP228" i="2" s="1"/>
  <c r="CW228" i="2" s="1"/>
  <c r="DD228" i="2" s="1"/>
  <c r="DK228" i="2" s="1"/>
  <c r="DR228" i="2" s="1"/>
  <c r="I222" i="2"/>
  <c r="I220" i="2"/>
  <c r="P220" i="2" s="1"/>
  <c r="J327" i="2"/>
  <c r="Q327" i="2" s="1"/>
  <c r="X327" i="2" s="1"/>
  <c r="AE327" i="2" s="1"/>
  <c r="AL327" i="2" s="1"/>
  <c r="AS327" i="2" s="1"/>
  <c r="AZ327" i="2" s="1"/>
  <c r="BG327" i="2" s="1"/>
  <c r="BN327" i="2" s="1"/>
  <c r="BU327" i="2" s="1"/>
  <c r="CB327" i="2" s="1"/>
  <c r="CI327" i="2" s="1"/>
  <c r="CP327" i="2" s="1"/>
  <c r="CW327" i="2" s="1"/>
  <c r="DD327" i="2" s="1"/>
  <c r="DK327" i="2" s="1"/>
  <c r="DR327" i="2" s="1"/>
  <c r="J323" i="2"/>
  <c r="Q323" i="2" s="1"/>
  <c r="X323" i="2" s="1"/>
  <c r="AE323" i="2" s="1"/>
  <c r="AL323" i="2" s="1"/>
  <c r="AS323" i="2" s="1"/>
  <c r="AZ323" i="2" s="1"/>
  <c r="BG323" i="2" s="1"/>
  <c r="BN323" i="2" s="1"/>
  <c r="BU323" i="2" s="1"/>
  <c r="CB323" i="2" s="1"/>
  <c r="CI323" i="2" s="1"/>
  <c r="CP323" i="2" s="1"/>
  <c r="CW323" i="2" s="1"/>
  <c r="DD323" i="2" s="1"/>
  <c r="DK323" i="2" s="1"/>
  <c r="DR323" i="2" s="1"/>
  <c r="I321" i="2"/>
  <c r="I319" i="2"/>
  <c r="P319" i="2" s="1"/>
  <c r="J315" i="2"/>
  <c r="Q315" i="2" s="1"/>
  <c r="X315" i="2" s="1"/>
  <c r="AE315" i="2" s="1"/>
  <c r="AL315" i="2" s="1"/>
  <c r="AS315" i="2" s="1"/>
  <c r="AZ315" i="2" s="1"/>
  <c r="BG315" i="2" s="1"/>
  <c r="BN315" i="2" s="1"/>
  <c r="BU315" i="2" s="1"/>
  <c r="CB315" i="2" s="1"/>
  <c r="CI315" i="2" s="1"/>
  <c r="CP315" i="2" s="1"/>
  <c r="CW315" i="2" s="1"/>
  <c r="DD315" i="2" s="1"/>
  <c r="DK315" i="2" s="1"/>
  <c r="DR315" i="2" s="1"/>
  <c r="J313" i="2"/>
  <c r="Q313" i="2" s="1"/>
  <c r="X313" i="2" s="1"/>
  <c r="AE313" i="2" s="1"/>
  <c r="AL313" i="2" s="1"/>
  <c r="AS313" i="2" s="1"/>
  <c r="AZ313" i="2" s="1"/>
  <c r="BG313" i="2" s="1"/>
  <c r="BN313" i="2" s="1"/>
  <c r="BU313" i="2" s="1"/>
  <c r="CB313" i="2" s="1"/>
  <c r="CI313" i="2" s="1"/>
  <c r="CP313" i="2" s="1"/>
  <c r="CW313" i="2" s="1"/>
  <c r="DD313" i="2" s="1"/>
  <c r="DK313" i="2" s="1"/>
  <c r="DR313" i="2" s="1"/>
  <c r="J311" i="2"/>
  <c r="Q311" i="2" s="1"/>
  <c r="X311" i="2" s="1"/>
  <c r="AE311" i="2" s="1"/>
  <c r="AL311" i="2" s="1"/>
  <c r="AS311" i="2" s="1"/>
  <c r="AZ311" i="2" s="1"/>
  <c r="BG311" i="2" s="1"/>
  <c r="BN311" i="2" s="1"/>
  <c r="BU311" i="2" s="1"/>
  <c r="CB311" i="2" s="1"/>
  <c r="CI311" i="2" s="1"/>
  <c r="CP311" i="2" s="1"/>
  <c r="CW311" i="2" s="1"/>
  <c r="DD311" i="2" s="1"/>
  <c r="DK311" i="2" s="1"/>
  <c r="DR311" i="2" s="1"/>
  <c r="J309" i="2"/>
  <c r="Q309" i="2" s="1"/>
  <c r="X309" i="2" s="1"/>
  <c r="AE309" i="2" s="1"/>
  <c r="AL309" i="2" s="1"/>
  <c r="AS309" i="2" s="1"/>
  <c r="AZ309" i="2" s="1"/>
  <c r="BG309" i="2" s="1"/>
  <c r="BN309" i="2" s="1"/>
  <c r="BU309" i="2" s="1"/>
  <c r="CB309" i="2" s="1"/>
  <c r="CI309" i="2" s="1"/>
  <c r="CP309" i="2" s="1"/>
  <c r="CW309" i="2" s="1"/>
  <c r="DD309" i="2" s="1"/>
  <c r="DK309" i="2" s="1"/>
  <c r="DR309" i="2" s="1"/>
  <c r="J307" i="2"/>
  <c r="Q307" i="2" s="1"/>
  <c r="X307" i="2" s="1"/>
  <c r="AE307" i="2" s="1"/>
  <c r="AL307" i="2" s="1"/>
  <c r="AS307" i="2" s="1"/>
  <c r="AZ307" i="2" s="1"/>
  <c r="BG307" i="2" s="1"/>
  <c r="BN307" i="2" s="1"/>
  <c r="BU307" i="2" s="1"/>
  <c r="CB307" i="2" s="1"/>
  <c r="CI307" i="2" s="1"/>
  <c r="CP307" i="2" s="1"/>
  <c r="CW307" i="2" s="1"/>
  <c r="DD307" i="2" s="1"/>
  <c r="DK307" i="2" s="1"/>
  <c r="DR307" i="2" s="1"/>
  <c r="J305" i="2"/>
  <c r="Q305" i="2" s="1"/>
  <c r="X305" i="2" s="1"/>
  <c r="AE305" i="2" s="1"/>
  <c r="AL305" i="2" s="1"/>
  <c r="AS305" i="2" s="1"/>
  <c r="AZ305" i="2" s="1"/>
  <c r="BG305" i="2" s="1"/>
  <c r="BN305" i="2" s="1"/>
  <c r="BU305" i="2" s="1"/>
  <c r="CB305" i="2" s="1"/>
  <c r="CI305" i="2" s="1"/>
  <c r="CP305" i="2" s="1"/>
  <c r="CW305" i="2" s="1"/>
  <c r="DD305" i="2" s="1"/>
  <c r="DK305" i="2" s="1"/>
  <c r="DR305" i="2" s="1"/>
  <c r="J303" i="2"/>
  <c r="Q303" i="2" s="1"/>
  <c r="X303" i="2" s="1"/>
  <c r="AE303" i="2" s="1"/>
  <c r="AL303" i="2" s="1"/>
  <c r="AS303" i="2" s="1"/>
  <c r="AZ303" i="2" s="1"/>
  <c r="BG303" i="2" s="1"/>
  <c r="BN303" i="2" s="1"/>
  <c r="BU303" i="2" s="1"/>
  <c r="CB303" i="2" s="1"/>
  <c r="CI303" i="2" s="1"/>
  <c r="CP303" i="2" s="1"/>
  <c r="CW303" i="2" s="1"/>
  <c r="DD303" i="2" s="1"/>
  <c r="DK303" i="2" s="1"/>
  <c r="DR303" i="2" s="1"/>
  <c r="I295" i="2"/>
  <c r="P295" i="2" s="1"/>
  <c r="J291" i="2"/>
  <c r="Q291" i="2" s="1"/>
  <c r="X291" i="2" s="1"/>
  <c r="AE291" i="2" s="1"/>
  <c r="AL291" i="2" s="1"/>
  <c r="AS291" i="2" s="1"/>
  <c r="AZ291" i="2" s="1"/>
  <c r="BG291" i="2" s="1"/>
  <c r="BN291" i="2" s="1"/>
  <c r="BU291" i="2" s="1"/>
  <c r="CB291" i="2" s="1"/>
  <c r="CI291" i="2" s="1"/>
  <c r="CP291" i="2" s="1"/>
  <c r="CW291" i="2" s="1"/>
  <c r="DD291" i="2" s="1"/>
  <c r="DK291" i="2" s="1"/>
  <c r="DR291" i="2" s="1"/>
  <c r="J286" i="2"/>
  <c r="Q286" i="2" s="1"/>
  <c r="X286" i="2" s="1"/>
  <c r="AE286" i="2" s="1"/>
  <c r="AL286" i="2" s="1"/>
  <c r="AS286" i="2" s="1"/>
  <c r="AZ286" i="2" s="1"/>
  <c r="BG286" i="2" s="1"/>
  <c r="BN286" i="2" s="1"/>
  <c r="BU286" i="2" s="1"/>
  <c r="CB286" i="2" s="1"/>
  <c r="CI286" i="2" s="1"/>
  <c r="CP286" i="2" s="1"/>
  <c r="CW286" i="2" s="1"/>
  <c r="DD286" i="2" s="1"/>
  <c r="DK286" i="2" s="1"/>
  <c r="DR286" i="2" s="1"/>
  <c r="I283" i="2"/>
  <c r="P283" i="2" s="1"/>
  <c r="J279" i="2"/>
  <c r="Q279" i="2" s="1"/>
  <c r="X279" i="2" s="1"/>
  <c r="AE279" i="2" s="1"/>
  <c r="AL279" i="2" s="1"/>
  <c r="AS279" i="2" s="1"/>
  <c r="AZ279" i="2" s="1"/>
  <c r="BG279" i="2" s="1"/>
  <c r="BN279" i="2" s="1"/>
  <c r="BU279" i="2" s="1"/>
  <c r="CB279" i="2" s="1"/>
  <c r="CI279" i="2" s="1"/>
  <c r="CP279" i="2" s="1"/>
  <c r="CW279" i="2" s="1"/>
  <c r="DD279" i="2" s="1"/>
  <c r="DK279" i="2" s="1"/>
  <c r="DR279" i="2" s="1"/>
  <c r="J277" i="2"/>
  <c r="Q277" i="2" s="1"/>
  <c r="X277" i="2" s="1"/>
  <c r="AE277" i="2" s="1"/>
  <c r="AL277" i="2" s="1"/>
  <c r="AS277" i="2" s="1"/>
  <c r="AZ277" i="2" s="1"/>
  <c r="BG277" i="2" s="1"/>
  <c r="BN277" i="2" s="1"/>
  <c r="BU277" i="2" s="1"/>
  <c r="CB277" i="2" s="1"/>
  <c r="CI277" i="2" s="1"/>
  <c r="CP277" i="2" s="1"/>
  <c r="CW277" i="2" s="1"/>
  <c r="DD277" i="2" s="1"/>
  <c r="DK277" i="2" s="1"/>
  <c r="DR277" i="2" s="1"/>
  <c r="J275" i="2"/>
  <c r="Q275" i="2" s="1"/>
  <c r="X275" i="2" s="1"/>
  <c r="AE275" i="2" s="1"/>
  <c r="AL275" i="2" s="1"/>
  <c r="AS275" i="2" s="1"/>
  <c r="AZ275" i="2" s="1"/>
  <c r="BG275" i="2" s="1"/>
  <c r="BN275" i="2" s="1"/>
  <c r="BU275" i="2" s="1"/>
  <c r="CB275" i="2" s="1"/>
  <c r="CI275" i="2" s="1"/>
  <c r="CP275" i="2" s="1"/>
  <c r="CW275" i="2" s="1"/>
  <c r="DD275" i="2" s="1"/>
  <c r="DK275" i="2" s="1"/>
  <c r="DR275" i="2" s="1"/>
  <c r="J273" i="2"/>
  <c r="Q273" i="2" s="1"/>
  <c r="X273" i="2" s="1"/>
  <c r="AE273" i="2" s="1"/>
  <c r="AL273" i="2" s="1"/>
  <c r="AS273" i="2" s="1"/>
  <c r="AZ273" i="2" s="1"/>
  <c r="BG273" i="2" s="1"/>
  <c r="BN273" i="2" s="1"/>
  <c r="BU273" i="2" s="1"/>
  <c r="CB273" i="2" s="1"/>
  <c r="CI273" i="2" s="1"/>
  <c r="CP273" i="2" s="1"/>
  <c r="CW273" i="2" s="1"/>
  <c r="DD273" i="2" s="1"/>
  <c r="DK273" i="2" s="1"/>
  <c r="DR273" i="2" s="1"/>
  <c r="J271" i="2"/>
  <c r="Q271" i="2" s="1"/>
  <c r="X271" i="2" s="1"/>
  <c r="AE271" i="2" s="1"/>
  <c r="AL271" i="2" s="1"/>
  <c r="AS271" i="2" s="1"/>
  <c r="AZ271" i="2" s="1"/>
  <c r="BG271" i="2" s="1"/>
  <c r="BN271" i="2" s="1"/>
  <c r="BU271" i="2" s="1"/>
  <c r="CB271" i="2" s="1"/>
  <c r="CI271" i="2" s="1"/>
  <c r="CP271" i="2" s="1"/>
  <c r="CW271" i="2" s="1"/>
  <c r="DD271" i="2" s="1"/>
  <c r="DK271" i="2" s="1"/>
  <c r="DR271" i="2" s="1"/>
  <c r="J269" i="2"/>
  <c r="Q269" i="2" s="1"/>
  <c r="X269" i="2" s="1"/>
  <c r="AE269" i="2" s="1"/>
  <c r="AL269" i="2" s="1"/>
  <c r="AS269" i="2" s="1"/>
  <c r="AZ269" i="2" s="1"/>
  <c r="BG269" i="2" s="1"/>
  <c r="BN269" i="2" s="1"/>
  <c r="BU269" i="2" s="1"/>
  <c r="CB269" i="2" s="1"/>
  <c r="CI269" i="2" s="1"/>
  <c r="CP269" i="2" s="1"/>
  <c r="CW269" i="2" s="1"/>
  <c r="DD269" i="2" s="1"/>
  <c r="DK269" i="2" s="1"/>
  <c r="DR269" i="2" s="1"/>
  <c r="J267" i="2"/>
  <c r="Q267" i="2" s="1"/>
  <c r="X267" i="2" s="1"/>
  <c r="AE267" i="2" s="1"/>
  <c r="AL267" i="2" s="1"/>
  <c r="AS267" i="2" s="1"/>
  <c r="AZ267" i="2" s="1"/>
  <c r="BG267" i="2" s="1"/>
  <c r="BN267" i="2" s="1"/>
  <c r="BU267" i="2" s="1"/>
  <c r="CB267" i="2" s="1"/>
  <c r="CI267" i="2" s="1"/>
  <c r="CP267" i="2" s="1"/>
  <c r="CW267" i="2" s="1"/>
  <c r="DD267" i="2" s="1"/>
  <c r="DK267" i="2" s="1"/>
  <c r="DR267" i="2" s="1"/>
  <c r="J265" i="2"/>
  <c r="Q265" i="2" s="1"/>
  <c r="X265" i="2" s="1"/>
  <c r="AE265" i="2" s="1"/>
  <c r="AL265" i="2" s="1"/>
  <c r="AS265" i="2" s="1"/>
  <c r="AZ265" i="2" s="1"/>
  <c r="BG265" i="2" s="1"/>
  <c r="BN265" i="2" s="1"/>
  <c r="BU265" i="2" s="1"/>
  <c r="CB265" i="2" s="1"/>
  <c r="CI265" i="2" s="1"/>
  <c r="CP265" i="2" s="1"/>
  <c r="CW265" i="2" s="1"/>
  <c r="DD265" i="2" s="1"/>
  <c r="DK265" i="2" s="1"/>
  <c r="DR265" i="2" s="1"/>
  <c r="I262" i="2"/>
  <c r="I260" i="2"/>
  <c r="P260" i="2" s="1"/>
  <c r="J255" i="2"/>
  <c r="Q255" i="2" s="1"/>
  <c r="X255" i="2" s="1"/>
  <c r="AE255" i="2" s="1"/>
  <c r="AL255" i="2" s="1"/>
  <c r="AS255" i="2" s="1"/>
  <c r="AZ255" i="2" s="1"/>
  <c r="BG255" i="2" s="1"/>
  <c r="BN255" i="2" s="1"/>
  <c r="BU255" i="2" s="1"/>
  <c r="CB255" i="2" s="1"/>
  <c r="CI255" i="2" s="1"/>
  <c r="CP255" i="2" s="1"/>
  <c r="CW255" i="2" s="1"/>
  <c r="DD255" i="2" s="1"/>
  <c r="DK255" i="2" s="1"/>
  <c r="DR255" i="2" s="1"/>
  <c r="J253" i="2"/>
  <c r="Q253" i="2" s="1"/>
  <c r="X253" i="2" s="1"/>
  <c r="AE253" i="2" s="1"/>
  <c r="AL253" i="2" s="1"/>
  <c r="AS253" i="2" s="1"/>
  <c r="AZ253" i="2" s="1"/>
  <c r="BG253" i="2" s="1"/>
  <c r="BN253" i="2" s="1"/>
  <c r="BU253" i="2" s="1"/>
  <c r="CB253" i="2" s="1"/>
  <c r="CI253" i="2" s="1"/>
  <c r="CP253" i="2" s="1"/>
  <c r="CW253" i="2" s="1"/>
  <c r="DD253" i="2" s="1"/>
  <c r="DK253" i="2" s="1"/>
  <c r="DR253" i="2" s="1"/>
  <c r="I250" i="2"/>
  <c r="J247" i="2"/>
  <c r="Q247" i="2" s="1"/>
  <c r="X247" i="2" s="1"/>
  <c r="AE247" i="2" s="1"/>
  <c r="AL247" i="2" s="1"/>
  <c r="AS247" i="2" s="1"/>
  <c r="AZ247" i="2" s="1"/>
  <c r="BG247" i="2" s="1"/>
  <c r="BN247" i="2" s="1"/>
  <c r="BU247" i="2" s="1"/>
  <c r="CB247" i="2" s="1"/>
  <c r="CI247" i="2" s="1"/>
  <c r="CP247" i="2" s="1"/>
  <c r="CW247" i="2" s="1"/>
  <c r="DD247" i="2" s="1"/>
  <c r="DK247" i="2" s="1"/>
  <c r="DR247" i="2" s="1"/>
  <c r="J245" i="2"/>
  <c r="Q245" i="2" s="1"/>
  <c r="X245" i="2" s="1"/>
  <c r="AE245" i="2" s="1"/>
  <c r="AL245" i="2" s="1"/>
  <c r="AS245" i="2" s="1"/>
  <c r="AZ245" i="2" s="1"/>
  <c r="BG245" i="2" s="1"/>
  <c r="BN245" i="2" s="1"/>
  <c r="BU245" i="2" s="1"/>
  <c r="CB245" i="2" s="1"/>
  <c r="CI245" i="2" s="1"/>
  <c r="CP245" i="2" s="1"/>
  <c r="CW245" i="2" s="1"/>
  <c r="DD245" i="2" s="1"/>
  <c r="DK245" i="2" s="1"/>
  <c r="DR245" i="2" s="1"/>
  <c r="I242" i="2"/>
  <c r="P242" i="2" s="1"/>
  <c r="I240" i="2"/>
  <c r="I238" i="2"/>
  <c r="P238" i="2" s="1"/>
  <c r="I236" i="2"/>
  <c r="P236" i="2" s="1"/>
  <c r="I234" i="2"/>
  <c r="P234" i="2" s="1"/>
  <c r="I232" i="2"/>
  <c r="I230" i="2"/>
  <c r="I228" i="2"/>
  <c r="J221" i="2"/>
  <c r="Q221" i="2" s="1"/>
  <c r="X221" i="2" s="1"/>
  <c r="I213" i="2"/>
  <c r="P213" i="2" s="1"/>
  <c r="J209" i="2"/>
  <c r="Q209" i="2" s="1"/>
  <c r="X209" i="2" s="1"/>
  <c r="AE209" i="2" s="1"/>
  <c r="AL209" i="2" s="1"/>
  <c r="AS209" i="2" s="1"/>
  <c r="AZ209" i="2" s="1"/>
  <c r="BG209" i="2" s="1"/>
  <c r="BN209" i="2" s="1"/>
  <c r="BU209" i="2" s="1"/>
  <c r="CB209" i="2" s="1"/>
  <c r="CI209" i="2" s="1"/>
  <c r="CP209" i="2" s="1"/>
  <c r="CW209" i="2" s="1"/>
  <c r="DD209" i="2" s="1"/>
  <c r="DK209" i="2" s="1"/>
  <c r="DR209" i="2" s="1"/>
  <c r="I206" i="2"/>
  <c r="P206" i="2" s="1"/>
  <c r="I7" i="2"/>
  <c r="I11" i="2"/>
  <c r="I13" i="2"/>
  <c r="P13" i="2" s="1"/>
  <c r="I15" i="2"/>
  <c r="I17" i="2"/>
  <c r="P17" i="2" s="1"/>
  <c r="I19" i="2"/>
  <c r="P19" i="2" s="1"/>
  <c r="J22" i="2"/>
  <c r="Q22" i="2" s="1"/>
  <c r="X22" i="2" s="1"/>
  <c r="AE22" i="2" s="1"/>
  <c r="AL22" i="2" s="1"/>
  <c r="AS22" i="2" s="1"/>
  <c r="AZ22" i="2" s="1"/>
  <c r="BG22" i="2" s="1"/>
  <c r="BN22" i="2" s="1"/>
  <c r="BU22" i="2" s="1"/>
  <c r="CB22" i="2" s="1"/>
  <c r="CI22" i="2" s="1"/>
  <c r="CP22" i="2" s="1"/>
  <c r="CW22" i="2" s="1"/>
  <c r="DD22" i="2" s="1"/>
  <c r="DK22" i="2" s="1"/>
  <c r="DR22" i="2" s="1"/>
  <c r="J24" i="2"/>
  <c r="Q24" i="2" s="1"/>
  <c r="X24" i="2" s="1"/>
  <c r="AE24" i="2" s="1"/>
  <c r="AL24" i="2" s="1"/>
  <c r="AS24" i="2" s="1"/>
  <c r="AZ24" i="2" s="1"/>
  <c r="BG24" i="2" s="1"/>
  <c r="BN24" i="2" s="1"/>
  <c r="BU24" i="2" s="1"/>
  <c r="CB24" i="2" s="1"/>
  <c r="CI24" i="2" s="1"/>
  <c r="CP24" i="2" s="1"/>
  <c r="CW24" i="2" s="1"/>
  <c r="DD24" i="2" s="1"/>
  <c r="DK24" i="2" s="1"/>
  <c r="DR24" i="2" s="1"/>
  <c r="J26" i="2"/>
  <c r="Q26" i="2" s="1"/>
  <c r="X26" i="2" s="1"/>
  <c r="AE26" i="2" s="1"/>
  <c r="AL26" i="2" s="1"/>
  <c r="AS26" i="2" s="1"/>
  <c r="AZ26" i="2" s="1"/>
  <c r="BG26" i="2" s="1"/>
  <c r="BN26" i="2" s="1"/>
  <c r="BU26" i="2" s="1"/>
  <c r="CB26" i="2" s="1"/>
  <c r="CI26" i="2" s="1"/>
  <c r="CP26" i="2" s="1"/>
  <c r="CW26" i="2" s="1"/>
  <c r="DD26" i="2" s="1"/>
  <c r="DK26" i="2" s="1"/>
  <c r="DR26" i="2" s="1"/>
  <c r="I27" i="2"/>
  <c r="P27" i="2" s="1"/>
  <c r="J30" i="2"/>
  <c r="Q30" i="2" s="1"/>
  <c r="X30" i="2" s="1"/>
  <c r="AE30" i="2" s="1"/>
  <c r="AL30" i="2" s="1"/>
  <c r="AS30" i="2" s="1"/>
  <c r="AZ30" i="2" s="1"/>
  <c r="BG30" i="2" s="1"/>
  <c r="BN30" i="2" s="1"/>
  <c r="BU30" i="2" s="1"/>
  <c r="CB30" i="2" s="1"/>
  <c r="CI30" i="2" s="1"/>
  <c r="CP30" i="2" s="1"/>
  <c r="CW30" i="2" s="1"/>
  <c r="DD30" i="2" s="1"/>
  <c r="DK30" i="2" s="1"/>
  <c r="DR30" i="2" s="1"/>
  <c r="I33" i="2"/>
  <c r="J38" i="2"/>
  <c r="Q38" i="2" s="1"/>
  <c r="X38" i="2" s="1"/>
  <c r="AE38" i="2" s="1"/>
  <c r="AL38" i="2" s="1"/>
  <c r="AS38" i="2" s="1"/>
  <c r="AZ38" i="2" s="1"/>
  <c r="BG38" i="2" s="1"/>
  <c r="BN38" i="2" s="1"/>
  <c r="BU38" i="2" s="1"/>
  <c r="CB38" i="2" s="1"/>
  <c r="CI38" i="2" s="1"/>
  <c r="CP38" i="2" s="1"/>
  <c r="CW38" i="2" s="1"/>
  <c r="DD38" i="2" s="1"/>
  <c r="DK38" i="2" s="1"/>
  <c r="DR38" i="2" s="1"/>
  <c r="J40" i="2"/>
  <c r="Q40" i="2" s="1"/>
  <c r="X40" i="2" s="1"/>
  <c r="AE40" i="2" s="1"/>
  <c r="AL40" i="2" s="1"/>
  <c r="AS40" i="2" s="1"/>
  <c r="AZ40" i="2" s="1"/>
  <c r="BG40" i="2" s="1"/>
  <c r="BN40" i="2" s="1"/>
  <c r="BU40" i="2" s="1"/>
  <c r="CB40" i="2" s="1"/>
  <c r="CI40" i="2" s="1"/>
  <c r="CP40" i="2" s="1"/>
  <c r="CW40" i="2" s="1"/>
  <c r="DD40" i="2" s="1"/>
  <c r="DK40" i="2" s="1"/>
  <c r="DR40" i="2" s="1"/>
  <c r="I44" i="2"/>
  <c r="P44" i="2" s="1"/>
  <c r="I46" i="2"/>
  <c r="I48" i="2"/>
  <c r="P48" i="2" s="1"/>
  <c r="I50" i="2"/>
  <c r="I52" i="2"/>
  <c r="I54" i="2"/>
  <c r="P54" i="2" s="1"/>
  <c r="I56" i="2"/>
  <c r="P56" i="2" s="1"/>
  <c r="I58" i="2"/>
  <c r="P58" i="2" s="1"/>
  <c r="J61" i="2"/>
  <c r="Q61" i="2" s="1"/>
  <c r="X61" i="2" s="1"/>
  <c r="AE61" i="2" s="1"/>
  <c r="AL61" i="2" s="1"/>
  <c r="AS61" i="2" s="1"/>
  <c r="AZ61" i="2" s="1"/>
  <c r="BG61" i="2" s="1"/>
  <c r="BN61" i="2" s="1"/>
  <c r="BU61" i="2" s="1"/>
  <c r="CB61" i="2" s="1"/>
  <c r="CI61" i="2" s="1"/>
  <c r="CP61" i="2" s="1"/>
  <c r="CW61" i="2" s="1"/>
  <c r="DD61" i="2" s="1"/>
  <c r="DK61" i="2" s="1"/>
  <c r="DR61" i="2" s="1"/>
  <c r="I65" i="2"/>
  <c r="I72" i="2"/>
  <c r="P72" i="2" s="1"/>
  <c r="I74" i="2"/>
  <c r="I81" i="2"/>
  <c r="I83" i="2"/>
  <c r="P83" i="2" s="1"/>
  <c r="I85" i="2"/>
  <c r="P85" i="2" s="1"/>
  <c r="I87" i="2"/>
  <c r="I89" i="2"/>
  <c r="P89" i="2" s="1"/>
  <c r="I91" i="2"/>
  <c r="I93" i="2"/>
  <c r="P93" i="2" s="1"/>
  <c r="J96" i="2"/>
  <c r="Q96" i="2" s="1"/>
  <c r="X96" i="2" s="1"/>
  <c r="AE96" i="2" s="1"/>
  <c r="AL96" i="2" s="1"/>
  <c r="AS96" i="2" s="1"/>
  <c r="AZ96" i="2" s="1"/>
  <c r="BG96" i="2" s="1"/>
  <c r="BN96" i="2" s="1"/>
  <c r="BU96" i="2" s="1"/>
  <c r="CB96" i="2" s="1"/>
  <c r="CI96" i="2" s="1"/>
  <c r="CP96" i="2" s="1"/>
  <c r="CW96" i="2" s="1"/>
  <c r="DD96" i="2" s="1"/>
  <c r="DK96" i="2" s="1"/>
  <c r="DR96" i="2" s="1"/>
  <c r="J98" i="2"/>
  <c r="Q98" i="2" s="1"/>
  <c r="X98" i="2" s="1"/>
  <c r="AE98" i="2" s="1"/>
  <c r="AL98" i="2" s="1"/>
  <c r="AS98" i="2" s="1"/>
  <c r="AZ98" i="2" s="1"/>
  <c r="BG98" i="2" s="1"/>
  <c r="BN98" i="2" s="1"/>
  <c r="BU98" i="2" s="1"/>
  <c r="CB98" i="2" s="1"/>
  <c r="CI98" i="2" s="1"/>
  <c r="CP98" i="2" s="1"/>
  <c r="CW98" i="2" s="1"/>
  <c r="DD98" i="2" s="1"/>
  <c r="DK98" i="2" s="1"/>
  <c r="DR98" i="2" s="1"/>
  <c r="J100" i="2"/>
  <c r="Q100" i="2" s="1"/>
  <c r="X100" i="2" s="1"/>
  <c r="AE100" i="2" s="1"/>
  <c r="AL100" i="2" s="1"/>
  <c r="AS100" i="2" s="1"/>
  <c r="AZ100" i="2" s="1"/>
  <c r="BG100" i="2" s="1"/>
  <c r="BN100" i="2" s="1"/>
  <c r="BU100" i="2" s="1"/>
  <c r="CB100" i="2" s="1"/>
  <c r="CI100" i="2" s="1"/>
  <c r="CP100" i="2" s="1"/>
  <c r="CW100" i="2" s="1"/>
  <c r="DD100" i="2" s="1"/>
  <c r="DK100" i="2" s="1"/>
  <c r="DR100" i="2" s="1"/>
  <c r="I101" i="2"/>
  <c r="J104" i="2"/>
  <c r="Q104" i="2" s="1"/>
  <c r="X104" i="2" s="1"/>
  <c r="AE104" i="2" s="1"/>
  <c r="AL104" i="2" s="1"/>
  <c r="AS104" i="2" s="1"/>
  <c r="AZ104" i="2" s="1"/>
  <c r="BG104" i="2" s="1"/>
  <c r="BN104" i="2" s="1"/>
  <c r="BU104" i="2" s="1"/>
  <c r="CB104" i="2" s="1"/>
  <c r="CI104" i="2" s="1"/>
  <c r="CP104" i="2" s="1"/>
  <c r="CW104" i="2" s="1"/>
  <c r="DD104" i="2" s="1"/>
  <c r="DK104" i="2" s="1"/>
  <c r="DR104" i="2" s="1"/>
  <c r="J106" i="2"/>
  <c r="Q106" i="2" s="1"/>
  <c r="X106" i="2" s="1"/>
  <c r="AE106" i="2" s="1"/>
  <c r="AL106" i="2" s="1"/>
  <c r="AS106" i="2" s="1"/>
  <c r="AZ106" i="2" s="1"/>
  <c r="BG106" i="2" s="1"/>
  <c r="BN106" i="2" s="1"/>
  <c r="BU106" i="2" s="1"/>
  <c r="CB106" i="2" s="1"/>
  <c r="CI106" i="2" s="1"/>
  <c r="CP106" i="2" s="1"/>
  <c r="CW106" i="2" s="1"/>
  <c r="DD106" i="2" s="1"/>
  <c r="DK106" i="2" s="1"/>
  <c r="DR106" i="2" s="1"/>
  <c r="J112" i="2"/>
  <c r="Q112" i="2" s="1"/>
  <c r="X112" i="2" s="1"/>
  <c r="AE112" i="2" s="1"/>
  <c r="AL112" i="2" s="1"/>
  <c r="AS112" i="2" s="1"/>
  <c r="AZ112" i="2" s="1"/>
  <c r="BG112" i="2" s="1"/>
  <c r="BN112" i="2" s="1"/>
  <c r="BU112" i="2" s="1"/>
  <c r="CB112" i="2" s="1"/>
  <c r="CI112" i="2" s="1"/>
  <c r="CP112" i="2" s="1"/>
  <c r="CW112" i="2" s="1"/>
  <c r="DD112" i="2" s="1"/>
  <c r="DK112" i="2" s="1"/>
  <c r="DR112" i="2" s="1"/>
  <c r="J114" i="2"/>
  <c r="Q114" i="2" s="1"/>
  <c r="X114" i="2" s="1"/>
  <c r="AE114" i="2" s="1"/>
  <c r="AL114" i="2" s="1"/>
  <c r="AS114" i="2" s="1"/>
  <c r="AZ114" i="2" s="1"/>
  <c r="BG114" i="2" s="1"/>
  <c r="BN114" i="2" s="1"/>
  <c r="BU114" i="2" s="1"/>
  <c r="CB114" i="2" s="1"/>
  <c r="CI114" i="2" s="1"/>
  <c r="CP114" i="2" s="1"/>
  <c r="CW114" i="2" s="1"/>
  <c r="DD114" i="2" s="1"/>
  <c r="DK114" i="2" s="1"/>
  <c r="DR114" i="2" s="1"/>
  <c r="I118" i="2"/>
  <c r="I120" i="2"/>
  <c r="P120" i="2" s="1"/>
  <c r="I122" i="2"/>
  <c r="I124" i="2"/>
  <c r="P124" i="2" s="1"/>
  <c r="I126" i="2"/>
  <c r="I128" i="2"/>
  <c r="P128" i="2" s="1"/>
  <c r="I130" i="2"/>
  <c r="I132" i="2"/>
  <c r="P132" i="2" s="1"/>
  <c r="J135" i="2"/>
  <c r="Q135" i="2" s="1"/>
  <c r="X135" i="2" s="1"/>
  <c r="AE135" i="2" s="1"/>
  <c r="AL135" i="2" s="1"/>
  <c r="AS135" i="2" s="1"/>
  <c r="AZ135" i="2" s="1"/>
  <c r="BG135" i="2" s="1"/>
  <c r="BN135" i="2" s="1"/>
  <c r="BU135" i="2" s="1"/>
  <c r="CB135" i="2" s="1"/>
  <c r="CI135" i="2" s="1"/>
  <c r="CP135" i="2" s="1"/>
  <c r="CW135" i="2" s="1"/>
  <c r="DD135" i="2" s="1"/>
  <c r="DK135" i="2" s="1"/>
  <c r="DR135" i="2" s="1"/>
  <c r="I139" i="2"/>
  <c r="P139" i="2" s="1"/>
  <c r="J147" i="2"/>
  <c r="Q147" i="2" s="1"/>
  <c r="X147" i="2" s="1"/>
  <c r="I154" i="2"/>
  <c r="I156" i="2"/>
  <c r="I158" i="2"/>
  <c r="I160" i="2"/>
  <c r="I162" i="2"/>
  <c r="P162" i="2" s="1"/>
  <c r="I164" i="2"/>
  <c r="P164" i="2" s="1"/>
  <c r="I166" i="2"/>
  <c r="P166" i="2" s="1"/>
  <c r="I168" i="2"/>
  <c r="P168" i="2" s="1"/>
  <c r="J171" i="2"/>
  <c r="Q171" i="2" s="1"/>
  <c r="X171" i="2" s="1"/>
  <c r="AE171" i="2" s="1"/>
  <c r="AL171" i="2" s="1"/>
  <c r="AS171" i="2" s="1"/>
  <c r="AZ171" i="2" s="1"/>
  <c r="BG171" i="2" s="1"/>
  <c r="BN171" i="2" s="1"/>
  <c r="BU171" i="2" s="1"/>
  <c r="CB171" i="2" s="1"/>
  <c r="CI171" i="2" s="1"/>
  <c r="CP171" i="2" s="1"/>
  <c r="CW171" i="2" s="1"/>
  <c r="DD171" i="2" s="1"/>
  <c r="DK171" i="2" s="1"/>
  <c r="DR171" i="2" s="1"/>
  <c r="J173" i="2"/>
  <c r="Q173" i="2" s="1"/>
  <c r="X173" i="2" s="1"/>
  <c r="AE173" i="2" s="1"/>
  <c r="AL173" i="2" s="1"/>
  <c r="AS173" i="2" s="1"/>
  <c r="AZ173" i="2" s="1"/>
  <c r="BG173" i="2" s="1"/>
  <c r="BN173" i="2" s="1"/>
  <c r="BU173" i="2" s="1"/>
  <c r="CB173" i="2" s="1"/>
  <c r="CI173" i="2" s="1"/>
  <c r="CP173" i="2" s="1"/>
  <c r="CW173" i="2" s="1"/>
  <c r="DD173" i="2" s="1"/>
  <c r="DK173" i="2" s="1"/>
  <c r="DR173" i="2" s="1"/>
  <c r="I176" i="2"/>
  <c r="J179" i="2"/>
  <c r="Q179" i="2" s="1"/>
  <c r="X179" i="2" s="1"/>
  <c r="AE179" i="2" s="1"/>
  <c r="AL179" i="2" s="1"/>
  <c r="AS179" i="2" s="1"/>
  <c r="AZ179" i="2" s="1"/>
  <c r="BG179" i="2" s="1"/>
  <c r="BN179" i="2" s="1"/>
  <c r="BU179" i="2" s="1"/>
  <c r="CB179" i="2" s="1"/>
  <c r="CI179" i="2" s="1"/>
  <c r="CP179" i="2" s="1"/>
  <c r="CW179" i="2" s="1"/>
  <c r="DD179" i="2" s="1"/>
  <c r="DK179" i="2" s="1"/>
  <c r="DR179" i="2" s="1"/>
  <c r="J181" i="2"/>
  <c r="Q181" i="2" s="1"/>
  <c r="X181" i="2" s="1"/>
  <c r="AE181" i="2" s="1"/>
  <c r="AL181" i="2" s="1"/>
  <c r="AS181" i="2" s="1"/>
  <c r="AZ181" i="2" s="1"/>
  <c r="BG181" i="2" s="1"/>
  <c r="BN181" i="2" s="1"/>
  <c r="BU181" i="2" s="1"/>
  <c r="CB181" i="2" s="1"/>
  <c r="CI181" i="2" s="1"/>
  <c r="CP181" i="2" s="1"/>
  <c r="CW181" i="2" s="1"/>
  <c r="DD181" i="2" s="1"/>
  <c r="DK181" i="2" s="1"/>
  <c r="DR181" i="2" s="1"/>
  <c r="I186" i="2"/>
  <c r="P186" i="2" s="1"/>
  <c r="I188" i="2"/>
  <c r="J191" i="2"/>
  <c r="Q191" i="2" s="1"/>
  <c r="X191" i="2" s="1"/>
  <c r="AE191" i="2" s="1"/>
  <c r="AL191" i="2" s="1"/>
  <c r="AS191" i="2" s="1"/>
  <c r="AZ191" i="2" s="1"/>
  <c r="BG191" i="2" s="1"/>
  <c r="BN191" i="2" s="1"/>
  <c r="BU191" i="2" s="1"/>
  <c r="CB191" i="2" s="1"/>
  <c r="CI191" i="2" s="1"/>
  <c r="CP191" i="2" s="1"/>
  <c r="CW191" i="2" s="1"/>
  <c r="DD191" i="2" s="1"/>
  <c r="DK191" i="2" s="1"/>
  <c r="DR191" i="2" s="1"/>
  <c r="J193" i="2"/>
  <c r="Q193" i="2" s="1"/>
  <c r="X193" i="2" s="1"/>
  <c r="AE193" i="2" s="1"/>
  <c r="AL193" i="2" s="1"/>
  <c r="AS193" i="2" s="1"/>
  <c r="AZ193" i="2" s="1"/>
  <c r="BG193" i="2" s="1"/>
  <c r="BN193" i="2" s="1"/>
  <c r="BU193" i="2" s="1"/>
  <c r="CB193" i="2" s="1"/>
  <c r="CI193" i="2" s="1"/>
  <c r="CP193" i="2" s="1"/>
  <c r="CW193" i="2" s="1"/>
  <c r="DD193" i="2" s="1"/>
  <c r="DK193" i="2" s="1"/>
  <c r="DR193" i="2" s="1"/>
  <c r="J195" i="2"/>
  <c r="Q195" i="2" s="1"/>
  <c r="X195" i="2" s="1"/>
  <c r="AE195" i="2" s="1"/>
  <c r="AL195" i="2" s="1"/>
  <c r="AS195" i="2" s="1"/>
  <c r="AZ195" i="2" s="1"/>
  <c r="BG195" i="2" s="1"/>
  <c r="BN195" i="2" s="1"/>
  <c r="BU195" i="2" s="1"/>
  <c r="CB195" i="2" s="1"/>
  <c r="CI195" i="2" s="1"/>
  <c r="CP195" i="2" s="1"/>
  <c r="CW195" i="2" s="1"/>
  <c r="DD195" i="2" s="1"/>
  <c r="DK195" i="2" s="1"/>
  <c r="DR195" i="2" s="1"/>
  <c r="J197" i="2"/>
  <c r="Q197" i="2" s="1"/>
  <c r="X197" i="2" s="1"/>
  <c r="AE197" i="2" s="1"/>
  <c r="AL197" i="2" s="1"/>
  <c r="AS197" i="2" s="1"/>
  <c r="AZ197" i="2" s="1"/>
  <c r="BG197" i="2" s="1"/>
  <c r="BN197" i="2" s="1"/>
  <c r="BU197" i="2" s="1"/>
  <c r="CB197" i="2" s="1"/>
  <c r="CI197" i="2" s="1"/>
  <c r="CP197" i="2" s="1"/>
  <c r="CW197" i="2" s="1"/>
  <c r="DD197" i="2" s="1"/>
  <c r="DK197" i="2" s="1"/>
  <c r="DR197" i="2" s="1"/>
  <c r="J199" i="2"/>
  <c r="Q199" i="2" s="1"/>
  <c r="X199" i="2" s="1"/>
  <c r="AE199" i="2" s="1"/>
  <c r="AL199" i="2" s="1"/>
  <c r="AS199" i="2" s="1"/>
  <c r="AZ199" i="2" s="1"/>
  <c r="BG199" i="2" s="1"/>
  <c r="BN199" i="2" s="1"/>
  <c r="BU199" i="2" s="1"/>
  <c r="CB199" i="2" s="1"/>
  <c r="CI199" i="2" s="1"/>
  <c r="CP199" i="2" s="1"/>
  <c r="CW199" i="2" s="1"/>
  <c r="DD199" i="2" s="1"/>
  <c r="DK199" i="2" s="1"/>
  <c r="DR199" i="2" s="1"/>
  <c r="J201" i="2"/>
  <c r="Q201" i="2" s="1"/>
  <c r="X201" i="2" s="1"/>
  <c r="AE201" i="2" s="1"/>
  <c r="AL201" i="2" s="1"/>
  <c r="AS201" i="2" s="1"/>
  <c r="AZ201" i="2" s="1"/>
  <c r="BG201" i="2" s="1"/>
  <c r="BN201" i="2" s="1"/>
  <c r="BU201" i="2" s="1"/>
  <c r="CB201" i="2" s="1"/>
  <c r="CI201" i="2" s="1"/>
  <c r="CP201" i="2" s="1"/>
  <c r="CW201" i="2" s="1"/>
  <c r="DD201" i="2" s="1"/>
  <c r="DK201" i="2" s="1"/>
  <c r="DR201" i="2" s="1"/>
  <c r="J203" i="2"/>
  <c r="Q203" i="2" s="1"/>
  <c r="X203" i="2" s="1"/>
  <c r="AE203" i="2" s="1"/>
  <c r="AL203" i="2" s="1"/>
  <c r="AS203" i="2" s="1"/>
  <c r="AZ203" i="2" s="1"/>
  <c r="BG203" i="2" s="1"/>
  <c r="BN203" i="2" s="1"/>
  <c r="BU203" i="2" s="1"/>
  <c r="CB203" i="2" s="1"/>
  <c r="CI203" i="2" s="1"/>
  <c r="CP203" i="2" s="1"/>
  <c r="CW203" i="2" s="1"/>
  <c r="DD203" i="2" s="1"/>
  <c r="DK203" i="2" s="1"/>
  <c r="DR203" i="2" s="1"/>
  <c r="J6" i="3"/>
  <c r="Q6" i="3" s="1"/>
  <c r="X6" i="3" s="1"/>
  <c r="AE6" i="3" s="1"/>
  <c r="AL6" i="3" s="1"/>
  <c r="AS6" i="3" s="1"/>
  <c r="AZ6" i="3" s="1"/>
  <c r="BG6" i="3" s="1"/>
  <c r="BN6" i="3" s="1"/>
  <c r="BU6" i="3" s="1"/>
  <c r="CB6" i="3" s="1"/>
  <c r="CI6" i="3" s="1"/>
  <c r="CP6" i="3" s="1"/>
  <c r="CW6" i="3" s="1"/>
  <c r="DD6" i="3" s="1"/>
  <c r="DK6" i="3" s="1"/>
  <c r="DR6" i="3" s="1"/>
  <c r="I7" i="3"/>
  <c r="P7" i="3" s="1"/>
  <c r="J10" i="3"/>
  <c r="Q10" i="3" s="1"/>
  <c r="X10" i="3" s="1"/>
  <c r="AE10" i="3" s="1"/>
  <c r="AL10" i="3" s="1"/>
  <c r="AS10" i="3" s="1"/>
  <c r="AZ10" i="3" s="1"/>
  <c r="BG10" i="3" s="1"/>
  <c r="BN10" i="3" s="1"/>
  <c r="BU10" i="3" s="1"/>
  <c r="CB10" i="3" s="1"/>
  <c r="CI10" i="3" s="1"/>
  <c r="CP10" i="3" s="1"/>
  <c r="CW10" i="3" s="1"/>
  <c r="DD10" i="3" s="1"/>
  <c r="DK10" i="3" s="1"/>
  <c r="DR10" i="3" s="1"/>
  <c r="J14" i="3"/>
  <c r="Q14" i="3" s="1"/>
  <c r="X14" i="3" s="1"/>
  <c r="AE14" i="3" s="1"/>
  <c r="AL14" i="3" s="1"/>
  <c r="AS14" i="3" s="1"/>
  <c r="AZ14" i="3" s="1"/>
  <c r="BG14" i="3" s="1"/>
  <c r="BN14" i="3" s="1"/>
  <c r="BU14" i="3" s="1"/>
  <c r="CB14" i="3" s="1"/>
  <c r="CI14" i="3" s="1"/>
  <c r="CP14" i="3" s="1"/>
  <c r="CW14" i="3" s="1"/>
  <c r="DD14" i="3" s="1"/>
  <c r="DK14" i="3" s="1"/>
  <c r="DR14" i="3" s="1"/>
  <c r="I130" i="3"/>
  <c r="P130" i="3" s="1"/>
  <c r="J128" i="3"/>
  <c r="Q128" i="3" s="1"/>
  <c r="X128" i="3" s="1"/>
  <c r="AE128" i="3" s="1"/>
  <c r="AL128" i="3" s="1"/>
  <c r="AS128" i="3" s="1"/>
  <c r="AZ128" i="3" s="1"/>
  <c r="BG128" i="3" s="1"/>
  <c r="BN128" i="3" s="1"/>
  <c r="BU128" i="3" s="1"/>
  <c r="CB128" i="3" s="1"/>
  <c r="CI128" i="3" s="1"/>
  <c r="CP128" i="3" s="1"/>
  <c r="CW128" i="3" s="1"/>
  <c r="DD128" i="3" s="1"/>
  <c r="DK128" i="3" s="1"/>
  <c r="DR128" i="3" s="1"/>
  <c r="I125" i="3"/>
  <c r="P125" i="3" s="1"/>
  <c r="J124" i="3"/>
  <c r="Q124" i="3" s="1"/>
  <c r="X124" i="3" s="1"/>
  <c r="AE124" i="3" s="1"/>
  <c r="AL124" i="3" s="1"/>
  <c r="AS124" i="3" s="1"/>
  <c r="AZ124" i="3" s="1"/>
  <c r="BG124" i="3" s="1"/>
  <c r="BN124" i="3" s="1"/>
  <c r="BU124" i="3" s="1"/>
  <c r="CB124" i="3" s="1"/>
  <c r="CI124" i="3" s="1"/>
  <c r="CP124" i="3" s="1"/>
  <c r="CW124" i="3" s="1"/>
  <c r="DD124" i="3" s="1"/>
  <c r="DK124" i="3" s="1"/>
  <c r="DR124" i="3" s="1"/>
  <c r="I118" i="3"/>
  <c r="P118" i="3" s="1"/>
  <c r="J117" i="3"/>
  <c r="Q117" i="3" s="1"/>
  <c r="X117" i="3" s="1"/>
  <c r="AE117" i="3" s="1"/>
  <c r="AL117" i="3" s="1"/>
  <c r="AS117" i="3" s="1"/>
  <c r="AZ117" i="3" s="1"/>
  <c r="BG117" i="3" s="1"/>
  <c r="BN117" i="3" s="1"/>
  <c r="BU117" i="3" s="1"/>
  <c r="CB117" i="3" s="1"/>
  <c r="CI117" i="3" s="1"/>
  <c r="CP117" i="3" s="1"/>
  <c r="CW117" i="3" s="1"/>
  <c r="DD117" i="3" s="1"/>
  <c r="DK117" i="3" s="1"/>
  <c r="DR117" i="3" s="1"/>
  <c r="J110" i="3"/>
  <c r="Q110" i="3" s="1"/>
  <c r="X110" i="3" s="1"/>
  <c r="AE110" i="3" s="1"/>
  <c r="AL110" i="3" s="1"/>
  <c r="AS110" i="3" s="1"/>
  <c r="AZ110" i="3" s="1"/>
  <c r="BG110" i="3" s="1"/>
  <c r="BN110" i="3" s="1"/>
  <c r="BU110" i="3" s="1"/>
  <c r="CB110" i="3" s="1"/>
  <c r="CI110" i="3" s="1"/>
  <c r="CP110" i="3" s="1"/>
  <c r="CW110" i="3" s="1"/>
  <c r="DD110" i="3" s="1"/>
  <c r="DK110" i="3" s="1"/>
  <c r="DR110" i="3" s="1"/>
  <c r="I106" i="3"/>
  <c r="P106" i="3" s="1"/>
  <c r="J105" i="3"/>
  <c r="Q105" i="3" s="1"/>
  <c r="X105" i="3" s="1"/>
  <c r="AE105" i="3" s="1"/>
  <c r="AL105" i="3" s="1"/>
  <c r="AS105" i="3" s="1"/>
  <c r="AZ105" i="3" s="1"/>
  <c r="BG105" i="3" s="1"/>
  <c r="BN105" i="3" s="1"/>
  <c r="BU105" i="3" s="1"/>
  <c r="CB105" i="3" s="1"/>
  <c r="CI105" i="3" s="1"/>
  <c r="CP105" i="3" s="1"/>
  <c r="CW105" i="3" s="1"/>
  <c r="DD105" i="3" s="1"/>
  <c r="DK105" i="3" s="1"/>
  <c r="DR105" i="3" s="1"/>
  <c r="I102" i="3"/>
  <c r="P102" i="3" s="1"/>
  <c r="J101" i="3"/>
  <c r="Q101" i="3" s="1"/>
  <c r="J98" i="3"/>
  <c r="Q98" i="3" s="1"/>
  <c r="X98" i="3" s="1"/>
  <c r="AE98" i="3" s="1"/>
  <c r="AL98" i="3" s="1"/>
  <c r="AS98" i="3" s="1"/>
  <c r="AZ98" i="3" s="1"/>
  <c r="BG98" i="3" s="1"/>
  <c r="BN98" i="3" s="1"/>
  <c r="BU98" i="3" s="1"/>
  <c r="CB98" i="3" s="1"/>
  <c r="CI98" i="3" s="1"/>
  <c r="CP98" i="3" s="1"/>
  <c r="CW98" i="3" s="1"/>
  <c r="DD98" i="3" s="1"/>
  <c r="DK98" i="3" s="1"/>
  <c r="DR98" i="3" s="1"/>
  <c r="I95" i="3"/>
  <c r="P95" i="3" s="1"/>
  <c r="J94" i="3"/>
  <c r="Q94" i="3" s="1"/>
  <c r="X94" i="3" s="1"/>
  <c r="AE94" i="3" s="1"/>
  <c r="AL94" i="3" s="1"/>
  <c r="AS94" i="3" s="1"/>
  <c r="AZ94" i="3" s="1"/>
  <c r="BG94" i="3" s="1"/>
  <c r="BN94" i="3" s="1"/>
  <c r="BU94" i="3" s="1"/>
  <c r="CB94" i="3" s="1"/>
  <c r="CI94" i="3" s="1"/>
  <c r="CP94" i="3" s="1"/>
  <c r="CW94" i="3" s="1"/>
  <c r="DD94" i="3" s="1"/>
  <c r="DK94" i="3" s="1"/>
  <c r="DR94" i="3" s="1"/>
  <c r="I88" i="3"/>
  <c r="P88" i="3" s="1"/>
  <c r="J87" i="3"/>
  <c r="Q87" i="3" s="1"/>
  <c r="X87" i="3" s="1"/>
  <c r="I83" i="3"/>
  <c r="P83" i="3" s="1"/>
  <c r="J82" i="3"/>
  <c r="Q82" i="3" s="1"/>
  <c r="X82" i="3" s="1"/>
  <c r="AE82" i="3" s="1"/>
  <c r="AL82" i="3" s="1"/>
  <c r="AS82" i="3" s="1"/>
  <c r="AZ82" i="3" s="1"/>
  <c r="BG82" i="3" s="1"/>
  <c r="BN82" i="3" s="1"/>
  <c r="BU82" i="3" s="1"/>
  <c r="CB82" i="3" s="1"/>
  <c r="CI82" i="3" s="1"/>
  <c r="CP82" i="3" s="1"/>
  <c r="CW82" i="3" s="1"/>
  <c r="DD82" i="3" s="1"/>
  <c r="DK82" i="3" s="1"/>
  <c r="DR82" i="3" s="1"/>
  <c r="I79" i="3"/>
  <c r="P79" i="3" s="1"/>
  <c r="I76" i="3"/>
  <c r="P76" i="3" s="1"/>
  <c r="J75" i="3"/>
  <c r="Q75" i="3" s="1"/>
  <c r="X75" i="3" s="1"/>
  <c r="AE75" i="3" s="1"/>
  <c r="AL75" i="3" s="1"/>
  <c r="AS75" i="3" s="1"/>
  <c r="AZ75" i="3" s="1"/>
  <c r="BG75" i="3" s="1"/>
  <c r="BN75" i="3" s="1"/>
  <c r="BU75" i="3" s="1"/>
  <c r="CB75" i="3" s="1"/>
  <c r="CI75" i="3" s="1"/>
  <c r="CP75" i="3" s="1"/>
  <c r="CW75" i="3" s="1"/>
  <c r="DD75" i="3" s="1"/>
  <c r="DK75" i="3" s="1"/>
  <c r="DR75" i="3" s="1"/>
  <c r="I72" i="3"/>
  <c r="P72" i="3" s="1"/>
  <c r="J71" i="3"/>
  <c r="Q71" i="3" s="1"/>
  <c r="I65" i="3"/>
  <c r="P65" i="3" s="1"/>
  <c r="J64" i="3"/>
  <c r="Q64" i="3" s="1"/>
  <c r="X64" i="3" s="1"/>
  <c r="I60" i="3"/>
  <c r="P60" i="3" s="1"/>
  <c r="J59" i="3"/>
  <c r="Q59" i="3" s="1"/>
  <c r="X59" i="3" s="1"/>
  <c r="AE59" i="3" s="1"/>
  <c r="AL59" i="3" s="1"/>
  <c r="AS59" i="3" s="1"/>
  <c r="AZ59" i="3" s="1"/>
  <c r="BG59" i="3" s="1"/>
  <c r="BN59" i="3" s="1"/>
  <c r="BU59" i="3" s="1"/>
  <c r="CB59" i="3" s="1"/>
  <c r="CI59" i="3" s="1"/>
  <c r="CP59" i="3" s="1"/>
  <c r="CW59" i="3" s="1"/>
  <c r="DD59" i="3" s="1"/>
  <c r="DK59" i="3" s="1"/>
  <c r="DR59" i="3" s="1"/>
  <c r="I53" i="3"/>
  <c r="P53" i="3" s="1"/>
  <c r="J52" i="3"/>
  <c r="Q52" i="3" s="1"/>
  <c r="X52" i="3" s="1"/>
  <c r="AE52" i="3" s="1"/>
  <c r="AL52" i="3" s="1"/>
  <c r="AS52" i="3" s="1"/>
  <c r="AZ52" i="3" s="1"/>
  <c r="BG52" i="3" s="1"/>
  <c r="BN52" i="3" s="1"/>
  <c r="BU52" i="3" s="1"/>
  <c r="CB52" i="3" s="1"/>
  <c r="CI52" i="3" s="1"/>
  <c r="CP52" i="3" s="1"/>
  <c r="CW52" i="3" s="1"/>
  <c r="DD52" i="3" s="1"/>
  <c r="DK52" i="3" s="1"/>
  <c r="DR52" i="3" s="1"/>
  <c r="I49" i="3"/>
  <c r="P49" i="3" s="1"/>
  <c r="I42" i="3"/>
  <c r="P42" i="3" s="1"/>
  <c r="J40" i="3"/>
  <c r="Q40" i="3" s="1"/>
  <c r="X40" i="3" s="1"/>
  <c r="AE40" i="3" s="1"/>
  <c r="AL40" i="3" s="1"/>
  <c r="AS40" i="3" s="1"/>
  <c r="AZ40" i="3" s="1"/>
  <c r="BG40" i="3" s="1"/>
  <c r="BN40" i="3" s="1"/>
  <c r="BU40" i="3" s="1"/>
  <c r="CB40" i="3" s="1"/>
  <c r="CI40" i="3" s="1"/>
  <c r="CP40" i="3" s="1"/>
  <c r="CW40" i="3" s="1"/>
  <c r="DD40" i="3" s="1"/>
  <c r="DK40" i="3" s="1"/>
  <c r="DR40" i="3" s="1"/>
  <c r="I37" i="3"/>
  <c r="P37" i="3" s="1"/>
  <c r="J36" i="3"/>
  <c r="Q36" i="3" s="1"/>
  <c r="X36" i="3" s="1"/>
  <c r="AE36" i="3" s="1"/>
  <c r="AL36" i="3" s="1"/>
  <c r="AS36" i="3" s="1"/>
  <c r="AZ36" i="3" s="1"/>
  <c r="BG36" i="3" s="1"/>
  <c r="BN36" i="3" s="1"/>
  <c r="BU36" i="3" s="1"/>
  <c r="CB36" i="3" s="1"/>
  <c r="CI36" i="3" s="1"/>
  <c r="CP36" i="3" s="1"/>
  <c r="CW36" i="3" s="1"/>
  <c r="DD36" i="3" s="1"/>
  <c r="DK36" i="3" s="1"/>
  <c r="DR36" i="3" s="1"/>
  <c r="I30" i="3"/>
  <c r="P30" i="3" s="1"/>
  <c r="J29" i="3"/>
  <c r="Q29" i="3" s="1"/>
  <c r="X29" i="3" s="1"/>
  <c r="AE29" i="3" s="1"/>
  <c r="AL29" i="3" s="1"/>
  <c r="AS29" i="3" s="1"/>
  <c r="AZ29" i="3" s="1"/>
  <c r="BG29" i="3" s="1"/>
  <c r="BN29" i="3" s="1"/>
  <c r="BU29" i="3" s="1"/>
  <c r="CB29" i="3" s="1"/>
  <c r="CI29" i="3" s="1"/>
  <c r="CP29" i="3" s="1"/>
  <c r="CW29" i="3" s="1"/>
  <c r="DD29" i="3" s="1"/>
  <c r="DK29" i="3" s="1"/>
  <c r="DR29" i="3" s="1"/>
  <c r="I22" i="3"/>
  <c r="P22" i="3" s="1"/>
  <c r="W22" i="3" s="1"/>
  <c r="J21" i="3"/>
  <c r="Q21" i="3" s="1"/>
  <c r="X21" i="3" s="1"/>
  <c r="AE21" i="3" s="1"/>
  <c r="AL21" i="3" s="1"/>
  <c r="AS21" i="3" s="1"/>
  <c r="AZ21" i="3" s="1"/>
  <c r="BG21" i="3" s="1"/>
  <c r="BN21" i="3" s="1"/>
  <c r="BU21" i="3" s="1"/>
  <c r="CB21" i="3" s="1"/>
  <c r="CI21" i="3" s="1"/>
  <c r="CP21" i="3" s="1"/>
  <c r="CW21" i="3" s="1"/>
  <c r="DD21" i="3" s="1"/>
  <c r="DK21" i="3" s="1"/>
  <c r="DR21" i="3" s="1"/>
  <c r="I17" i="3"/>
  <c r="P17" i="3" s="1"/>
  <c r="J16" i="3"/>
  <c r="Q16" i="3" s="1"/>
  <c r="X16" i="3" s="1"/>
  <c r="AE16" i="3" s="1"/>
  <c r="AL16" i="3" s="1"/>
  <c r="AS16" i="3" s="1"/>
  <c r="AZ16" i="3" s="1"/>
  <c r="BG16" i="3" s="1"/>
  <c r="BN16" i="3" s="1"/>
  <c r="BU16" i="3" s="1"/>
  <c r="CB16" i="3" s="1"/>
  <c r="CI16" i="3" s="1"/>
  <c r="CP16" i="3" s="1"/>
  <c r="CW16" i="3" s="1"/>
  <c r="DD16" i="3" s="1"/>
  <c r="DK16" i="3" s="1"/>
  <c r="DR16" i="3" s="1"/>
  <c r="I128" i="3"/>
  <c r="J127" i="3"/>
  <c r="Q127" i="3" s="1"/>
  <c r="X127" i="3" s="1"/>
  <c r="AE127" i="3" s="1"/>
  <c r="AL127" i="3" s="1"/>
  <c r="AS127" i="3" s="1"/>
  <c r="AZ127" i="3" s="1"/>
  <c r="BG127" i="3" s="1"/>
  <c r="BN127" i="3" s="1"/>
  <c r="BU127" i="3" s="1"/>
  <c r="CB127" i="3" s="1"/>
  <c r="CI127" i="3" s="1"/>
  <c r="CP127" i="3" s="1"/>
  <c r="CW127" i="3" s="1"/>
  <c r="DD127" i="3" s="1"/>
  <c r="DK127" i="3" s="1"/>
  <c r="DR127" i="3" s="1"/>
  <c r="I124" i="3"/>
  <c r="J123" i="3"/>
  <c r="Q123" i="3" s="1"/>
  <c r="J120" i="3"/>
  <c r="Q120" i="3" s="1"/>
  <c r="X120" i="3" s="1"/>
  <c r="AE120" i="3" s="1"/>
  <c r="AL120" i="3" s="1"/>
  <c r="AS120" i="3" s="1"/>
  <c r="AZ120" i="3" s="1"/>
  <c r="BG120" i="3" s="1"/>
  <c r="BN120" i="3" s="1"/>
  <c r="BU120" i="3" s="1"/>
  <c r="CB120" i="3" s="1"/>
  <c r="CI120" i="3" s="1"/>
  <c r="CP120" i="3" s="1"/>
  <c r="CW120" i="3" s="1"/>
  <c r="DD120" i="3" s="1"/>
  <c r="DK120" i="3" s="1"/>
  <c r="DR120" i="3" s="1"/>
  <c r="I117" i="3"/>
  <c r="K117" i="3" s="1"/>
  <c r="J116" i="3"/>
  <c r="Q116" i="3" s="1"/>
  <c r="X116" i="3" s="1"/>
  <c r="AE116" i="3" s="1"/>
  <c r="AL116" i="3" s="1"/>
  <c r="AS116" i="3" s="1"/>
  <c r="AZ116" i="3" s="1"/>
  <c r="BG116" i="3" s="1"/>
  <c r="BN116" i="3" s="1"/>
  <c r="BU116" i="3" s="1"/>
  <c r="CB116" i="3" s="1"/>
  <c r="CI116" i="3" s="1"/>
  <c r="CP116" i="3" s="1"/>
  <c r="CW116" i="3" s="1"/>
  <c r="DD116" i="3" s="1"/>
  <c r="DK116" i="3" s="1"/>
  <c r="DR116" i="3" s="1"/>
  <c r="I110" i="3"/>
  <c r="P110" i="3" s="1"/>
  <c r="J109" i="3"/>
  <c r="Q109" i="3" s="1"/>
  <c r="I105" i="3"/>
  <c r="P105" i="3" s="1"/>
  <c r="J104" i="3"/>
  <c r="Q104" i="3" s="1"/>
  <c r="X104" i="3" s="1"/>
  <c r="AE104" i="3" s="1"/>
  <c r="AL104" i="3" s="1"/>
  <c r="AS104" i="3" s="1"/>
  <c r="AZ104" i="3" s="1"/>
  <c r="BG104" i="3" s="1"/>
  <c r="BN104" i="3" s="1"/>
  <c r="BU104" i="3" s="1"/>
  <c r="CB104" i="3" s="1"/>
  <c r="CI104" i="3" s="1"/>
  <c r="CP104" i="3" s="1"/>
  <c r="CW104" i="3" s="1"/>
  <c r="DD104" i="3" s="1"/>
  <c r="DK104" i="3" s="1"/>
  <c r="DR104" i="3" s="1"/>
  <c r="I101" i="3"/>
  <c r="P101" i="3" s="1"/>
  <c r="I98" i="3"/>
  <c r="J97" i="3"/>
  <c r="Q97" i="3" s="1"/>
  <c r="X97" i="3" s="1"/>
  <c r="AE97" i="3" s="1"/>
  <c r="AL97" i="3" s="1"/>
  <c r="AS97" i="3" s="1"/>
  <c r="AZ97" i="3" s="1"/>
  <c r="BG97" i="3" s="1"/>
  <c r="BN97" i="3" s="1"/>
  <c r="BU97" i="3" s="1"/>
  <c r="CB97" i="3" s="1"/>
  <c r="CI97" i="3" s="1"/>
  <c r="CP97" i="3" s="1"/>
  <c r="CW97" i="3" s="1"/>
  <c r="DD97" i="3" s="1"/>
  <c r="DK97" i="3" s="1"/>
  <c r="DR97" i="3" s="1"/>
  <c r="I94" i="3"/>
  <c r="J93" i="3"/>
  <c r="Q93" i="3" s="1"/>
  <c r="I87" i="3"/>
  <c r="J86" i="3"/>
  <c r="Q86" i="3" s="1"/>
  <c r="I82" i="3"/>
  <c r="J81" i="3"/>
  <c r="Q81" i="3" s="1"/>
  <c r="X81" i="3" s="1"/>
  <c r="AE81" i="3" s="1"/>
  <c r="AL81" i="3" s="1"/>
  <c r="AS81" i="3" s="1"/>
  <c r="AZ81" i="3" s="1"/>
  <c r="BG81" i="3" s="1"/>
  <c r="BN81" i="3" s="1"/>
  <c r="BU81" i="3" s="1"/>
  <c r="CB81" i="3" s="1"/>
  <c r="CI81" i="3" s="1"/>
  <c r="CP81" i="3" s="1"/>
  <c r="CW81" i="3" s="1"/>
  <c r="DD81" i="3" s="1"/>
  <c r="DK81" i="3" s="1"/>
  <c r="DR81" i="3" s="1"/>
  <c r="I75" i="3"/>
  <c r="J74" i="3"/>
  <c r="Q74" i="3" s="1"/>
  <c r="X74" i="3" s="1"/>
  <c r="AE74" i="3" s="1"/>
  <c r="AL74" i="3" s="1"/>
  <c r="AS74" i="3" s="1"/>
  <c r="AZ74" i="3" s="1"/>
  <c r="BG74" i="3" s="1"/>
  <c r="BN74" i="3" s="1"/>
  <c r="BU74" i="3" s="1"/>
  <c r="CB74" i="3" s="1"/>
  <c r="CI74" i="3" s="1"/>
  <c r="CP74" i="3" s="1"/>
  <c r="CW74" i="3" s="1"/>
  <c r="DD74" i="3" s="1"/>
  <c r="DK74" i="3" s="1"/>
  <c r="DR74" i="3" s="1"/>
  <c r="I71" i="3"/>
  <c r="P71" i="3" s="1"/>
  <c r="I64" i="3"/>
  <c r="P64" i="3" s="1"/>
  <c r="J62" i="3"/>
  <c r="Q62" i="3" s="1"/>
  <c r="X62" i="3" s="1"/>
  <c r="AE62" i="3" s="1"/>
  <c r="AL62" i="3" s="1"/>
  <c r="AS62" i="3" s="1"/>
  <c r="AZ62" i="3" s="1"/>
  <c r="BG62" i="3" s="1"/>
  <c r="BN62" i="3" s="1"/>
  <c r="BU62" i="3" s="1"/>
  <c r="CB62" i="3" s="1"/>
  <c r="CI62" i="3" s="1"/>
  <c r="CP62" i="3" s="1"/>
  <c r="CW62" i="3" s="1"/>
  <c r="DD62" i="3" s="1"/>
  <c r="DK62" i="3" s="1"/>
  <c r="DR62" i="3" s="1"/>
  <c r="I59" i="3"/>
  <c r="J58" i="3"/>
  <c r="Q58" i="3" s="1"/>
  <c r="X58" i="3" s="1"/>
  <c r="I52" i="3"/>
  <c r="P52" i="3" s="1"/>
  <c r="J51" i="3"/>
  <c r="Q51" i="3" s="1"/>
  <c r="X51" i="3" s="1"/>
  <c r="AE51" i="3" s="1"/>
  <c r="AL51" i="3" s="1"/>
  <c r="AS51" i="3" s="1"/>
  <c r="AZ51" i="3" s="1"/>
  <c r="BG51" i="3" s="1"/>
  <c r="BN51" i="3" s="1"/>
  <c r="BU51" i="3" s="1"/>
  <c r="CB51" i="3" s="1"/>
  <c r="CI51" i="3" s="1"/>
  <c r="CP51" i="3" s="1"/>
  <c r="CW51" i="3" s="1"/>
  <c r="DD51" i="3" s="1"/>
  <c r="DK51" i="3" s="1"/>
  <c r="DR51" i="3" s="1"/>
  <c r="J44" i="3"/>
  <c r="Q44" i="3" s="1"/>
  <c r="X44" i="3" s="1"/>
  <c r="AE44" i="3" s="1"/>
  <c r="AL44" i="3" s="1"/>
  <c r="AS44" i="3" s="1"/>
  <c r="AZ44" i="3" s="1"/>
  <c r="BG44" i="3" s="1"/>
  <c r="BN44" i="3" s="1"/>
  <c r="BU44" i="3" s="1"/>
  <c r="CB44" i="3" s="1"/>
  <c r="CI44" i="3" s="1"/>
  <c r="CP44" i="3" s="1"/>
  <c r="CW44" i="3" s="1"/>
  <c r="DD44" i="3" s="1"/>
  <c r="DK44" i="3" s="1"/>
  <c r="DR44" i="3" s="1"/>
  <c r="I40" i="3"/>
  <c r="J39" i="3"/>
  <c r="Q39" i="3" s="1"/>
  <c r="X39" i="3" s="1"/>
  <c r="AE39" i="3" s="1"/>
  <c r="AL39" i="3" s="1"/>
  <c r="AS39" i="3" s="1"/>
  <c r="AZ39" i="3" s="1"/>
  <c r="BG39" i="3" s="1"/>
  <c r="BN39" i="3" s="1"/>
  <c r="BU39" i="3" s="1"/>
  <c r="CB39" i="3" s="1"/>
  <c r="CI39" i="3" s="1"/>
  <c r="CP39" i="3" s="1"/>
  <c r="CW39" i="3" s="1"/>
  <c r="DD39" i="3" s="1"/>
  <c r="DK39" i="3" s="1"/>
  <c r="DR39" i="3" s="1"/>
  <c r="I36" i="3"/>
  <c r="P36" i="3" s="1"/>
  <c r="J35" i="3"/>
  <c r="Q35" i="3" s="1"/>
  <c r="J32" i="3"/>
  <c r="Q32" i="3" s="1"/>
  <c r="X32" i="3" s="1"/>
  <c r="AE32" i="3" s="1"/>
  <c r="AL32" i="3" s="1"/>
  <c r="AS32" i="3" s="1"/>
  <c r="AZ32" i="3" s="1"/>
  <c r="BG32" i="3" s="1"/>
  <c r="BN32" i="3" s="1"/>
  <c r="BU32" i="3" s="1"/>
  <c r="CB32" i="3" s="1"/>
  <c r="CI32" i="3" s="1"/>
  <c r="CP32" i="3" s="1"/>
  <c r="CW32" i="3" s="1"/>
  <c r="DD32" i="3" s="1"/>
  <c r="DK32" i="3" s="1"/>
  <c r="DR32" i="3" s="1"/>
  <c r="I29" i="3"/>
  <c r="K29" i="3" s="1"/>
  <c r="J28" i="3"/>
  <c r="Q28" i="3" s="1"/>
  <c r="X28" i="3" s="1"/>
  <c r="AE28" i="3" s="1"/>
  <c r="AL28" i="3" s="1"/>
  <c r="AS28" i="3" s="1"/>
  <c r="AZ28" i="3" s="1"/>
  <c r="BG28" i="3" s="1"/>
  <c r="BN28" i="3" s="1"/>
  <c r="BU28" i="3" s="1"/>
  <c r="CB28" i="3" s="1"/>
  <c r="CI28" i="3" s="1"/>
  <c r="CP28" i="3" s="1"/>
  <c r="CW28" i="3" s="1"/>
  <c r="DD28" i="3" s="1"/>
  <c r="DK28" i="3" s="1"/>
  <c r="DR28" i="3" s="1"/>
  <c r="I21" i="3"/>
  <c r="K21" i="3" s="1"/>
  <c r="J20" i="3"/>
  <c r="Q20" i="3" s="1"/>
  <c r="I16" i="3"/>
  <c r="K16" i="3" s="1"/>
  <c r="J132" i="3"/>
  <c r="Q132" i="3" s="1"/>
  <c r="X132" i="3" s="1"/>
  <c r="AE132" i="3" s="1"/>
  <c r="AL132" i="3" s="1"/>
  <c r="AS132" i="3" s="1"/>
  <c r="AZ132" i="3" s="1"/>
  <c r="BG132" i="3" s="1"/>
  <c r="BN132" i="3" s="1"/>
  <c r="BU132" i="3" s="1"/>
  <c r="CB132" i="3" s="1"/>
  <c r="CI132" i="3" s="1"/>
  <c r="CP132" i="3" s="1"/>
  <c r="CW132" i="3" s="1"/>
  <c r="DD132" i="3" s="1"/>
  <c r="DK132" i="3" s="1"/>
  <c r="DR132" i="3" s="1"/>
  <c r="J131" i="3"/>
  <c r="Q131" i="3" s="1"/>
  <c r="I127" i="3"/>
  <c r="J126" i="3"/>
  <c r="Q126" i="3" s="1"/>
  <c r="X126" i="3" s="1"/>
  <c r="AE126" i="3" s="1"/>
  <c r="AL126" i="3" s="1"/>
  <c r="AS126" i="3" s="1"/>
  <c r="AZ126" i="3" s="1"/>
  <c r="BG126" i="3" s="1"/>
  <c r="BN126" i="3" s="1"/>
  <c r="BU126" i="3" s="1"/>
  <c r="CB126" i="3" s="1"/>
  <c r="CI126" i="3" s="1"/>
  <c r="CP126" i="3" s="1"/>
  <c r="CW126" i="3" s="1"/>
  <c r="DD126" i="3" s="1"/>
  <c r="DK126" i="3" s="1"/>
  <c r="DR126" i="3" s="1"/>
  <c r="I123" i="3"/>
  <c r="P123" i="3" s="1"/>
  <c r="I120" i="3"/>
  <c r="P120" i="3" s="1"/>
  <c r="J119" i="3"/>
  <c r="Q119" i="3" s="1"/>
  <c r="X119" i="3" s="1"/>
  <c r="AE119" i="3" s="1"/>
  <c r="AL119" i="3" s="1"/>
  <c r="AS119" i="3" s="1"/>
  <c r="AZ119" i="3" s="1"/>
  <c r="BG119" i="3" s="1"/>
  <c r="BN119" i="3" s="1"/>
  <c r="BU119" i="3" s="1"/>
  <c r="CB119" i="3" s="1"/>
  <c r="CI119" i="3" s="1"/>
  <c r="CP119" i="3" s="1"/>
  <c r="CW119" i="3" s="1"/>
  <c r="DD119" i="3" s="1"/>
  <c r="DK119" i="3" s="1"/>
  <c r="DR119" i="3" s="1"/>
  <c r="I116" i="3"/>
  <c r="P116" i="3" s="1"/>
  <c r="J115" i="3"/>
  <c r="Q115" i="3" s="1"/>
  <c r="I109" i="3"/>
  <c r="P109" i="3" s="1"/>
  <c r="J108" i="3"/>
  <c r="I104" i="3"/>
  <c r="P104" i="3" s="1"/>
  <c r="J103" i="3"/>
  <c r="Q103" i="3" s="1"/>
  <c r="X103" i="3" s="1"/>
  <c r="AE103" i="3" s="1"/>
  <c r="AL103" i="3" s="1"/>
  <c r="AS103" i="3" s="1"/>
  <c r="AZ103" i="3" s="1"/>
  <c r="BG103" i="3" s="1"/>
  <c r="BN103" i="3" s="1"/>
  <c r="BU103" i="3" s="1"/>
  <c r="CB103" i="3" s="1"/>
  <c r="CI103" i="3" s="1"/>
  <c r="CP103" i="3" s="1"/>
  <c r="CW103" i="3" s="1"/>
  <c r="DD103" i="3" s="1"/>
  <c r="DK103" i="3" s="1"/>
  <c r="DR103" i="3" s="1"/>
  <c r="I97" i="3"/>
  <c r="K97" i="3" s="1"/>
  <c r="J96" i="3"/>
  <c r="Q96" i="3" s="1"/>
  <c r="X96" i="3" s="1"/>
  <c r="AE96" i="3" s="1"/>
  <c r="AL96" i="3" s="1"/>
  <c r="AS96" i="3" s="1"/>
  <c r="AZ96" i="3" s="1"/>
  <c r="BG96" i="3" s="1"/>
  <c r="BN96" i="3" s="1"/>
  <c r="BU96" i="3" s="1"/>
  <c r="CB96" i="3" s="1"/>
  <c r="CI96" i="3" s="1"/>
  <c r="CP96" i="3" s="1"/>
  <c r="CW96" i="3" s="1"/>
  <c r="DD96" i="3" s="1"/>
  <c r="DK96" i="3" s="1"/>
  <c r="DR96" i="3" s="1"/>
  <c r="I93" i="3"/>
  <c r="P93" i="3" s="1"/>
  <c r="I86" i="3"/>
  <c r="P86" i="3" s="1"/>
  <c r="J84" i="3"/>
  <c r="Q84" i="3" s="1"/>
  <c r="X84" i="3" s="1"/>
  <c r="AE84" i="3" s="1"/>
  <c r="AL84" i="3" s="1"/>
  <c r="AS84" i="3" s="1"/>
  <c r="AZ84" i="3" s="1"/>
  <c r="BG84" i="3" s="1"/>
  <c r="BN84" i="3" s="1"/>
  <c r="BU84" i="3" s="1"/>
  <c r="CB84" i="3" s="1"/>
  <c r="CI84" i="3" s="1"/>
  <c r="CP84" i="3" s="1"/>
  <c r="CW84" i="3" s="1"/>
  <c r="DD84" i="3" s="1"/>
  <c r="DK84" i="3" s="1"/>
  <c r="DR84" i="3" s="1"/>
  <c r="I81" i="3"/>
  <c r="J80" i="3"/>
  <c r="Q80" i="3" s="1"/>
  <c r="X80" i="3" s="1"/>
  <c r="AE80" i="3" s="1"/>
  <c r="AL80" i="3" s="1"/>
  <c r="AS80" i="3" s="1"/>
  <c r="AZ80" i="3" s="1"/>
  <c r="BG80" i="3" s="1"/>
  <c r="BN80" i="3" s="1"/>
  <c r="BU80" i="3" s="1"/>
  <c r="CB80" i="3" s="1"/>
  <c r="CI80" i="3" s="1"/>
  <c r="CP80" i="3" s="1"/>
  <c r="CW80" i="3" s="1"/>
  <c r="DD80" i="3" s="1"/>
  <c r="DK80" i="3" s="1"/>
  <c r="DR80" i="3" s="1"/>
  <c r="I74" i="3"/>
  <c r="J73" i="3"/>
  <c r="Q73" i="3" s="1"/>
  <c r="X73" i="3" s="1"/>
  <c r="AE73" i="3" s="1"/>
  <c r="AL73" i="3" s="1"/>
  <c r="AS73" i="3" s="1"/>
  <c r="AZ73" i="3" s="1"/>
  <c r="BG73" i="3" s="1"/>
  <c r="BN73" i="3" s="1"/>
  <c r="BU73" i="3" s="1"/>
  <c r="CB73" i="3" s="1"/>
  <c r="CI73" i="3" s="1"/>
  <c r="CP73" i="3" s="1"/>
  <c r="CW73" i="3" s="1"/>
  <c r="DD73" i="3" s="1"/>
  <c r="DK73" i="3" s="1"/>
  <c r="DR73" i="3" s="1"/>
  <c r="J66" i="3"/>
  <c r="Q66" i="3" s="1"/>
  <c r="X66" i="3" s="1"/>
  <c r="AE66" i="3" s="1"/>
  <c r="AL66" i="3" s="1"/>
  <c r="AS66" i="3" s="1"/>
  <c r="AZ66" i="3" s="1"/>
  <c r="BG66" i="3" s="1"/>
  <c r="BN66" i="3" s="1"/>
  <c r="BU66" i="3" s="1"/>
  <c r="CB66" i="3" s="1"/>
  <c r="CI66" i="3" s="1"/>
  <c r="CP66" i="3" s="1"/>
  <c r="CW66" i="3" s="1"/>
  <c r="DD66" i="3" s="1"/>
  <c r="DK66" i="3" s="1"/>
  <c r="DR66" i="3" s="1"/>
  <c r="I62" i="3"/>
  <c r="P62" i="3" s="1"/>
  <c r="J61" i="3"/>
  <c r="Q61" i="3" s="1"/>
  <c r="X61" i="3" s="1"/>
  <c r="AE61" i="3" s="1"/>
  <c r="AL61" i="3" s="1"/>
  <c r="AS61" i="3" s="1"/>
  <c r="AZ61" i="3" s="1"/>
  <c r="BG61" i="3" s="1"/>
  <c r="BN61" i="3" s="1"/>
  <c r="BU61" i="3" s="1"/>
  <c r="CB61" i="3" s="1"/>
  <c r="CI61" i="3" s="1"/>
  <c r="CP61" i="3" s="1"/>
  <c r="CW61" i="3" s="1"/>
  <c r="DD61" i="3" s="1"/>
  <c r="DK61" i="3" s="1"/>
  <c r="DR61" i="3" s="1"/>
  <c r="I58" i="3"/>
  <c r="P58" i="3" s="1"/>
  <c r="J57" i="3"/>
  <c r="Q57" i="3" s="1"/>
  <c r="J54" i="3"/>
  <c r="Q54" i="3" s="1"/>
  <c r="X54" i="3" s="1"/>
  <c r="AE54" i="3" s="1"/>
  <c r="AL54" i="3" s="1"/>
  <c r="AS54" i="3" s="1"/>
  <c r="AZ54" i="3" s="1"/>
  <c r="BG54" i="3" s="1"/>
  <c r="BN54" i="3" s="1"/>
  <c r="BU54" i="3" s="1"/>
  <c r="CB54" i="3" s="1"/>
  <c r="CI54" i="3" s="1"/>
  <c r="CP54" i="3" s="1"/>
  <c r="CW54" i="3" s="1"/>
  <c r="DD54" i="3" s="1"/>
  <c r="DK54" i="3" s="1"/>
  <c r="DR54" i="3" s="1"/>
  <c r="I51" i="3"/>
  <c r="J50" i="3"/>
  <c r="Q50" i="3" s="1"/>
  <c r="I44" i="3"/>
  <c r="J43" i="3"/>
  <c r="Q43" i="3" s="1"/>
  <c r="X43" i="3" s="1"/>
  <c r="I39" i="3"/>
  <c r="J38" i="3"/>
  <c r="Q38" i="3" s="1"/>
  <c r="X38" i="3" s="1"/>
  <c r="AE38" i="3" s="1"/>
  <c r="AL38" i="3" s="1"/>
  <c r="AS38" i="3" s="1"/>
  <c r="AZ38" i="3" s="1"/>
  <c r="BG38" i="3" s="1"/>
  <c r="BN38" i="3" s="1"/>
  <c r="BU38" i="3" s="1"/>
  <c r="CB38" i="3" s="1"/>
  <c r="CI38" i="3" s="1"/>
  <c r="CP38" i="3" s="1"/>
  <c r="CW38" i="3" s="1"/>
  <c r="DD38" i="3" s="1"/>
  <c r="DK38" i="3" s="1"/>
  <c r="DR38" i="3" s="1"/>
  <c r="I35" i="3"/>
  <c r="P35" i="3" s="1"/>
  <c r="I32" i="3"/>
  <c r="P32" i="3" s="1"/>
  <c r="J31" i="3"/>
  <c r="Q31" i="3" s="1"/>
  <c r="X31" i="3" s="1"/>
  <c r="AE31" i="3" s="1"/>
  <c r="AL31" i="3" s="1"/>
  <c r="AS31" i="3" s="1"/>
  <c r="AZ31" i="3" s="1"/>
  <c r="BG31" i="3" s="1"/>
  <c r="BN31" i="3" s="1"/>
  <c r="BU31" i="3" s="1"/>
  <c r="CB31" i="3" s="1"/>
  <c r="CI31" i="3" s="1"/>
  <c r="CP31" i="3" s="1"/>
  <c r="CW31" i="3" s="1"/>
  <c r="DD31" i="3" s="1"/>
  <c r="DK31" i="3" s="1"/>
  <c r="DR31" i="3" s="1"/>
  <c r="I28" i="3"/>
  <c r="P28" i="3" s="1"/>
  <c r="J27" i="3"/>
  <c r="Q27" i="3" s="1"/>
  <c r="I20" i="3"/>
  <c r="P20" i="3" s="1"/>
  <c r="J18" i="3"/>
  <c r="Q18" i="3" s="1"/>
  <c r="X18" i="3" s="1"/>
  <c r="AE18" i="3" s="1"/>
  <c r="AL18" i="3" s="1"/>
  <c r="AS18" i="3" s="1"/>
  <c r="AZ18" i="3" s="1"/>
  <c r="BG18" i="3" s="1"/>
  <c r="BN18" i="3" s="1"/>
  <c r="BU18" i="3" s="1"/>
  <c r="CB18" i="3" s="1"/>
  <c r="CI18" i="3" s="1"/>
  <c r="CP18" i="3" s="1"/>
  <c r="CW18" i="3" s="1"/>
  <c r="DD18" i="3" s="1"/>
  <c r="DK18" i="3" s="1"/>
  <c r="DR18" i="3" s="1"/>
  <c r="I132" i="3"/>
  <c r="I131" i="3"/>
  <c r="J130" i="3"/>
  <c r="Q130" i="3" s="1"/>
  <c r="X130" i="3" s="1"/>
  <c r="AE130" i="3" s="1"/>
  <c r="AL130" i="3" s="1"/>
  <c r="I126" i="3"/>
  <c r="J125" i="3"/>
  <c r="Q125" i="3" s="1"/>
  <c r="X125" i="3" s="1"/>
  <c r="AE125" i="3" s="1"/>
  <c r="AL125" i="3" s="1"/>
  <c r="AS125" i="3" s="1"/>
  <c r="AZ125" i="3" s="1"/>
  <c r="BG125" i="3" s="1"/>
  <c r="BN125" i="3" s="1"/>
  <c r="BU125" i="3" s="1"/>
  <c r="CB125" i="3" s="1"/>
  <c r="CI125" i="3" s="1"/>
  <c r="CP125" i="3" s="1"/>
  <c r="CW125" i="3" s="1"/>
  <c r="DD125" i="3" s="1"/>
  <c r="DK125" i="3" s="1"/>
  <c r="DR125" i="3" s="1"/>
  <c r="I119" i="3"/>
  <c r="J118" i="3"/>
  <c r="Q118" i="3" s="1"/>
  <c r="X118" i="3" s="1"/>
  <c r="AE118" i="3" s="1"/>
  <c r="AL118" i="3" s="1"/>
  <c r="AS118" i="3" s="1"/>
  <c r="AZ118" i="3" s="1"/>
  <c r="BG118" i="3" s="1"/>
  <c r="BN118" i="3" s="1"/>
  <c r="BU118" i="3" s="1"/>
  <c r="CB118" i="3" s="1"/>
  <c r="CI118" i="3" s="1"/>
  <c r="CP118" i="3" s="1"/>
  <c r="CW118" i="3" s="1"/>
  <c r="DD118" i="3" s="1"/>
  <c r="DK118" i="3" s="1"/>
  <c r="DR118" i="3" s="1"/>
  <c r="I115" i="3"/>
  <c r="P115" i="3" s="1"/>
  <c r="I108" i="3"/>
  <c r="P108" i="3" s="1"/>
  <c r="J106" i="3"/>
  <c r="Q106" i="3" s="1"/>
  <c r="X106" i="3" s="1"/>
  <c r="AE106" i="3" s="1"/>
  <c r="AL106" i="3" s="1"/>
  <c r="AS106" i="3" s="1"/>
  <c r="AZ106" i="3" s="1"/>
  <c r="BG106" i="3" s="1"/>
  <c r="BN106" i="3" s="1"/>
  <c r="BU106" i="3" s="1"/>
  <c r="CB106" i="3" s="1"/>
  <c r="CI106" i="3" s="1"/>
  <c r="CP106" i="3" s="1"/>
  <c r="CW106" i="3" s="1"/>
  <c r="DD106" i="3" s="1"/>
  <c r="DK106" i="3" s="1"/>
  <c r="DR106" i="3" s="1"/>
  <c r="I103" i="3"/>
  <c r="P103" i="3" s="1"/>
  <c r="J102" i="3"/>
  <c r="Q102" i="3" s="1"/>
  <c r="X102" i="3" s="1"/>
  <c r="AE102" i="3" s="1"/>
  <c r="AL102" i="3" s="1"/>
  <c r="AS102" i="3" s="1"/>
  <c r="AZ102" i="3" s="1"/>
  <c r="BG102" i="3" s="1"/>
  <c r="BN102" i="3" s="1"/>
  <c r="BU102" i="3" s="1"/>
  <c r="CB102" i="3" s="1"/>
  <c r="CI102" i="3" s="1"/>
  <c r="CP102" i="3" s="1"/>
  <c r="CW102" i="3" s="1"/>
  <c r="DD102" i="3" s="1"/>
  <c r="DK102" i="3" s="1"/>
  <c r="DR102" i="3" s="1"/>
  <c r="I96" i="3"/>
  <c r="P96" i="3" s="1"/>
  <c r="J95" i="3"/>
  <c r="Q95" i="3" s="1"/>
  <c r="X95" i="3" s="1"/>
  <c r="AE95" i="3" s="1"/>
  <c r="AL95" i="3" s="1"/>
  <c r="AS95" i="3" s="1"/>
  <c r="AZ95" i="3" s="1"/>
  <c r="BG95" i="3" s="1"/>
  <c r="BN95" i="3" s="1"/>
  <c r="BU95" i="3" s="1"/>
  <c r="CB95" i="3" s="1"/>
  <c r="CI95" i="3" s="1"/>
  <c r="CP95" i="3" s="1"/>
  <c r="CW95" i="3" s="1"/>
  <c r="DD95" i="3" s="1"/>
  <c r="DK95" i="3" s="1"/>
  <c r="DR95" i="3" s="1"/>
  <c r="J88" i="3"/>
  <c r="Q88" i="3" s="1"/>
  <c r="X88" i="3" s="1"/>
  <c r="AE88" i="3" s="1"/>
  <c r="AL88" i="3" s="1"/>
  <c r="AS88" i="3" s="1"/>
  <c r="AZ88" i="3" s="1"/>
  <c r="BG88" i="3" s="1"/>
  <c r="BN88" i="3" s="1"/>
  <c r="BU88" i="3" s="1"/>
  <c r="CB88" i="3" s="1"/>
  <c r="CI88" i="3" s="1"/>
  <c r="CP88" i="3" s="1"/>
  <c r="CW88" i="3" s="1"/>
  <c r="DD88" i="3" s="1"/>
  <c r="DK88" i="3" s="1"/>
  <c r="DR88" i="3" s="1"/>
  <c r="I84" i="3"/>
  <c r="P84" i="3" s="1"/>
  <c r="J83" i="3"/>
  <c r="Q83" i="3" s="1"/>
  <c r="X83" i="3" s="1"/>
  <c r="AE83" i="3" s="1"/>
  <c r="AL83" i="3" s="1"/>
  <c r="AS83" i="3" s="1"/>
  <c r="AZ83" i="3" s="1"/>
  <c r="BG83" i="3" s="1"/>
  <c r="BN83" i="3" s="1"/>
  <c r="BU83" i="3" s="1"/>
  <c r="CB83" i="3" s="1"/>
  <c r="CI83" i="3" s="1"/>
  <c r="CP83" i="3" s="1"/>
  <c r="CW83" i="3" s="1"/>
  <c r="DD83" i="3" s="1"/>
  <c r="DK83" i="3" s="1"/>
  <c r="DR83" i="3" s="1"/>
  <c r="I80" i="3"/>
  <c r="J79" i="3"/>
  <c r="Q79" i="3" s="1"/>
  <c r="J76" i="3"/>
  <c r="Q76" i="3" s="1"/>
  <c r="X76" i="3" s="1"/>
  <c r="AE76" i="3" s="1"/>
  <c r="AL76" i="3" s="1"/>
  <c r="AS76" i="3" s="1"/>
  <c r="AZ76" i="3" s="1"/>
  <c r="BG76" i="3" s="1"/>
  <c r="BN76" i="3" s="1"/>
  <c r="BU76" i="3" s="1"/>
  <c r="CB76" i="3" s="1"/>
  <c r="CI76" i="3" s="1"/>
  <c r="CP76" i="3" s="1"/>
  <c r="CW76" i="3" s="1"/>
  <c r="DD76" i="3" s="1"/>
  <c r="DK76" i="3" s="1"/>
  <c r="DR76" i="3" s="1"/>
  <c r="I73" i="3"/>
  <c r="K73" i="3" s="1"/>
  <c r="J72" i="3"/>
  <c r="Q72" i="3" s="1"/>
  <c r="X72" i="3" s="1"/>
  <c r="AE72" i="3" s="1"/>
  <c r="AL72" i="3" s="1"/>
  <c r="AS72" i="3" s="1"/>
  <c r="AZ72" i="3" s="1"/>
  <c r="BG72" i="3" s="1"/>
  <c r="BN72" i="3" s="1"/>
  <c r="BU72" i="3" s="1"/>
  <c r="CB72" i="3" s="1"/>
  <c r="CI72" i="3" s="1"/>
  <c r="CP72" i="3" s="1"/>
  <c r="CW72" i="3" s="1"/>
  <c r="DD72" i="3" s="1"/>
  <c r="DK72" i="3" s="1"/>
  <c r="DR72" i="3" s="1"/>
  <c r="I66" i="3"/>
  <c r="P66" i="3" s="1"/>
  <c r="J65" i="3"/>
  <c r="Q65" i="3" s="1"/>
  <c r="I61" i="3"/>
  <c r="P61" i="3" s="1"/>
  <c r="J60" i="3"/>
  <c r="Q60" i="3" s="1"/>
  <c r="X60" i="3" s="1"/>
  <c r="AE60" i="3" s="1"/>
  <c r="AL60" i="3" s="1"/>
  <c r="AS60" i="3" s="1"/>
  <c r="AZ60" i="3" s="1"/>
  <c r="BG60" i="3" s="1"/>
  <c r="BN60" i="3" s="1"/>
  <c r="BU60" i="3" s="1"/>
  <c r="CB60" i="3" s="1"/>
  <c r="CI60" i="3" s="1"/>
  <c r="CP60" i="3" s="1"/>
  <c r="CW60" i="3" s="1"/>
  <c r="DD60" i="3" s="1"/>
  <c r="DK60" i="3" s="1"/>
  <c r="DR60" i="3" s="1"/>
  <c r="I57" i="3"/>
  <c r="P57" i="3" s="1"/>
  <c r="I54" i="3"/>
  <c r="J53" i="3"/>
  <c r="Q53" i="3" s="1"/>
  <c r="X53" i="3" s="1"/>
  <c r="AE53" i="3" s="1"/>
  <c r="AL53" i="3" s="1"/>
  <c r="AS53" i="3" s="1"/>
  <c r="AZ53" i="3" s="1"/>
  <c r="BG53" i="3" s="1"/>
  <c r="BN53" i="3" s="1"/>
  <c r="BU53" i="3" s="1"/>
  <c r="CB53" i="3" s="1"/>
  <c r="CI53" i="3" s="1"/>
  <c r="CP53" i="3" s="1"/>
  <c r="CW53" i="3" s="1"/>
  <c r="DD53" i="3" s="1"/>
  <c r="DK53" i="3" s="1"/>
  <c r="DR53" i="3" s="1"/>
  <c r="I50" i="3"/>
  <c r="J49" i="3"/>
  <c r="Q49" i="3" s="1"/>
  <c r="X49" i="3" s="1"/>
  <c r="I43" i="3"/>
  <c r="P43" i="3" s="1"/>
  <c r="J42" i="3"/>
  <c r="I38" i="3"/>
  <c r="J37" i="3"/>
  <c r="Q37" i="3" s="1"/>
  <c r="X37" i="3" s="1"/>
  <c r="AE37" i="3" s="1"/>
  <c r="AL37" i="3" s="1"/>
  <c r="AS37" i="3" s="1"/>
  <c r="AZ37" i="3" s="1"/>
  <c r="BG37" i="3" s="1"/>
  <c r="BN37" i="3" s="1"/>
  <c r="BU37" i="3" s="1"/>
  <c r="CB37" i="3" s="1"/>
  <c r="CI37" i="3" s="1"/>
  <c r="CP37" i="3" s="1"/>
  <c r="CW37" i="3" s="1"/>
  <c r="DD37" i="3" s="1"/>
  <c r="DK37" i="3" s="1"/>
  <c r="DR37" i="3" s="1"/>
  <c r="I31" i="3"/>
  <c r="K31" i="3" s="1"/>
  <c r="J30" i="3"/>
  <c r="Q30" i="3" s="1"/>
  <c r="X30" i="3" s="1"/>
  <c r="AE30" i="3" s="1"/>
  <c r="AL30" i="3" s="1"/>
  <c r="AS30" i="3" s="1"/>
  <c r="AZ30" i="3" s="1"/>
  <c r="BG30" i="3" s="1"/>
  <c r="BN30" i="3" s="1"/>
  <c r="BU30" i="3" s="1"/>
  <c r="CB30" i="3" s="1"/>
  <c r="CI30" i="3" s="1"/>
  <c r="CP30" i="3" s="1"/>
  <c r="CW30" i="3" s="1"/>
  <c r="DD30" i="3" s="1"/>
  <c r="DK30" i="3" s="1"/>
  <c r="DR30" i="3" s="1"/>
  <c r="I27" i="3"/>
  <c r="P27" i="3" s="1"/>
  <c r="J22" i="3"/>
  <c r="Q22" i="3" s="1"/>
  <c r="X22" i="3" s="1"/>
  <c r="AE22" i="3" s="1"/>
  <c r="AL22" i="3" s="1"/>
  <c r="AS22" i="3" s="1"/>
  <c r="AZ22" i="3" s="1"/>
  <c r="BG22" i="3" s="1"/>
  <c r="BN22" i="3" s="1"/>
  <c r="BU22" i="3" s="1"/>
  <c r="CB22" i="3" s="1"/>
  <c r="CI22" i="3" s="1"/>
  <c r="CP22" i="3" s="1"/>
  <c r="CW22" i="3" s="1"/>
  <c r="DD22" i="3" s="1"/>
  <c r="DK22" i="3" s="1"/>
  <c r="DR22" i="3" s="1"/>
  <c r="I18" i="3"/>
  <c r="K18" i="3" s="1"/>
  <c r="J17" i="3"/>
  <c r="Q17" i="3" s="1"/>
  <c r="X17" i="3" s="1"/>
  <c r="AE17" i="3" s="1"/>
  <c r="AL17" i="3" s="1"/>
  <c r="AS17" i="3" s="1"/>
  <c r="AZ17" i="3" s="1"/>
  <c r="BG17" i="3" s="1"/>
  <c r="BN17" i="3" s="1"/>
  <c r="BU17" i="3" s="1"/>
  <c r="CB17" i="3" s="1"/>
  <c r="CI17" i="3" s="1"/>
  <c r="CP17" i="3" s="1"/>
  <c r="CW17" i="3" s="1"/>
  <c r="DD17" i="3" s="1"/>
  <c r="DK17" i="3" s="1"/>
  <c r="DR17" i="3" s="1"/>
  <c r="J7" i="3"/>
  <c r="Q7" i="3" s="1"/>
  <c r="X7" i="3" s="1"/>
  <c r="AE7" i="3" s="1"/>
  <c r="AL7" i="3" s="1"/>
  <c r="AS7" i="3" s="1"/>
  <c r="AZ7" i="3" s="1"/>
  <c r="BG7" i="3" s="1"/>
  <c r="BN7" i="3" s="1"/>
  <c r="BU7" i="3" s="1"/>
  <c r="CB7" i="3" s="1"/>
  <c r="CI7" i="3" s="1"/>
  <c r="CP7" i="3" s="1"/>
  <c r="CW7" i="3" s="1"/>
  <c r="DD7" i="3" s="1"/>
  <c r="DK7" i="3" s="1"/>
  <c r="DR7" i="3" s="1"/>
  <c r="I8" i="3"/>
  <c r="P8" i="3" s="1"/>
  <c r="J15" i="3"/>
  <c r="K15" i="3" s="1"/>
  <c r="I5" i="3"/>
  <c r="P5" i="3" s="1"/>
  <c r="J8" i="3"/>
  <c r="Q8" i="3" s="1"/>
  <c r="X8" i="3" s="1"/>
  <c r="AE8" i="3" s="1"/>
  <c r="AL8" i="3" s="1"/>
  <c r="AS8" i="3" s="1"/>
  <c r="AZ8" i="3" s="1"/>
  <c r="BG8" i="3" s="1"/>
  <c r="BN8" i="3" s="1"/>
  <c r="BU8" i="3" s="1"/>
  <c r="CB8" i="3" s="1"/>
  <c r="CI8" i="3" s="1"/>
  <c r="CP8" i="3" s="1"/>
  <c r="CW8" i="3" s="1"/>
  <c r="DD8" i="3" s="1"/>
  <c r="DK8" i="3" s="1"/>
  <c r="DR8" i="3" s="1"/>
  <c r="I9" i="3"/>
  <c r="P9" i="3" s="1"/>
  <c r="I13" i="3"/>
  <c r="P13" i="3" s="1"/>
  <c r="J5" i="3"/>
  <c r="Q5" i="3" s="1"/>
  <c r="I6" i="3"/>
  <c r="P6" i="3" s="1"/>
  <c r="J9" i="3"/>
  <c r="Q9" i="3" s="1"/>
  <c r="X9" i="3" s="1"/>
  <c r="AE9" i="3" s="1"/>
  <c r="AL9" i="3" s="1"/>
  <c r="AS9" i="3" s="1"/>
  <c r="AZ9" i="3" s="1"/>
  <c r="BG9" i="3" s="1"/>
  <c r="BN9" i="3" s="1"/>
  <c r="BU9" i="3" s="1"/>
  <c r="CB9" i="3" s="1"/>
  <c r="CI9" i="3" s="1"/>
  <c r="CP9" i="3" s="1"/>
  <c r="CW9" i="3" s="1"/>
  <c r="DD9" i="3" s="1"/>
  <c r="DK9" i="3" s="1"/>
  <c r="DR9" i="3" s="1"/>
  <c r="I10" i="3"/>
  <c r="P10" i="3" s="1"/>
  <c r="J13" i="3"/>
  <c r="Q13" i="3" s="1"/>
  <c r="I14" i="3"/>
  <c r="J5" i="9"/>
  <c r="Q5" i="9" s="1"/>
  <c r="X5" i="9" s="1"/>
  <c r="AE5" i="9" s="1"/>
  <c r="I6" i="9"/>
  <c r="P6" i="9" s="1"/>
  <c r="I7" i="9"/>
  <c r="P7" i="9" s="1"/>
  <c r="I11" i="9"/>
  <c r="P11" i="9" s="1"/>
  <c r="J14" i="9"/>
  <c r="Q14" i="9" s="1"/>
  <c r="X14" i="9" s="1"/>
  <c r="AE14" i="9" s="1"/>
  <c r="AL14" i="9" s="1"/>
  <c r="AS14" i="9" s="1"/>
  <c r="AZ14" i="9" s="1"/>
  <c r="BG14" i="9" s="1"/>
  <c r="BN14" i="9" s="1"/>
  <c r="BU14" i="9" s="1"/>
  <c r="CB14" i="9" s="1"/>
  <c r="CI14" i="9" s="1"/>
  <c r="CP14" i="9" s="1"/>
  <c r="CW14" i="9" s="1"/>
  <c r="DD14" i="9" s="1"/>
  <c r="DK14" i="9" s="1"/>
  <c r="DR14" i="9" s="1"/>
  <c r="I15" i="9"/>
  <c r="P15" i="9" s="1"/>
  <c r="J23" i="9"/>
  <c r="Q23" i="9" s="1"/>
  <c r="X23" i="9" s="1"/>
  <c r="AE23" i="9" s="1"/>
  <c r="AL23" i="9" s="1"/>
  <c r="AS23" i="9" s="1"/>
  <c r="AZ23" i="9" s="1"/>
  <c r="BG23" i="9" s="1"/>
  <c r="BN23" i="9" s="1"/>
  <c r="BU23" i="9" s="1"/>
  <c r="CB23" i="9" s="1"/>
  <c r="CI23" i="9" s="1"/>
  <c r="CP23" i="9" s="1"/>
  <c r="CW23" i="9" s="1"/>
  <c r="DD23" i="9" s="1"/>
  <c r="DK23" i="9" s="1"/>
  <c r="DR23" i="9" s="1"/>
  <c r="J25" i="9"/>
  <c r="Q25" i="9" s="1"/>
  <c r="X25" i="9" s="1"/>
  <c r="AE25" i="9" s="1"/>
  <c r="AL25" i="9" s="1"/>
  <c r="AS25" i="9" s="1"/>
  <c r="AZ25" i="9" s="1"/>
  <c r="BG25" i="9" s="1"/>
  <c r="BN25" i="9" s="1"/>
  <c r="BU25" i="9" s="1"/>
  <c r="CB25" i="9" s="1"/>
  <c r="CI25" i="9" s="1"/>
  <c r="CP25" i="9" s="1"/>
  <c r="CW25" i="9" s="1"/>
  <c r="DD25" i="9" s="1"/>
  <c r="DK25" i="9" s="1"/>
  <c r="DR25" i="9" s="1"/>
  <c r="J6" i="9"/>
  <c r="Q6" i="9" s="1"/>
  <c r="X6" i="9" s="1"/>
  <c r="AE6" i="9" s="1"/>
  <c r="AL6" i="9" s="1"/>
  <c r="AS6" i="9" s="1"/>
  <c r="AZ6" i="9" s="1"/>
  <c r="BG6" i="9" s="1"/>
  <c r="BN6" i="9" s="1"/>
  <c r="BU6" i="9" s="1"/>
  <c r="CB6" i="9" s="1"/>
  <c r="CI6" i="9" s="1"/>
  <c r="CP6" i="9" s="1"/>
  <c r="CW6" i="9" s="1"/>
  <c r="DD6" i="9" s="1"/>
  <c r="DK6" i="9" s="1"/>
  <c r="DR6" i="9" s="1"/>
  <c r="J7" i="9"/>
  <c r="Q7" i="9" s="1"/>
  <c r="X7" i="9" s="1"/>
  <c r="AE7" i="9" s="1"/>
  <c r="AL7" i="9" s="1"/>
  <c r="AS7" i="9" s="1"/>
  <c r="AZ7" i="9" s="1"/>
  <c r="BG7" i="9" s="1"/>
  <c r="BN7" i="9" s="1"/>
  <c r="BU7" i="9" s="1"/>
  <c r="CB7" i="9" s="1"/>
  <c r="CI7" i="9" s="1"/>
  <c r="CP7" i="9" s="1"/>
  <c r="CW7" i="9" s="1"/>
  <c r="DD7" i="9" s="1"/>
  <c r="DK7" i="9" s="1"/>
  <c r="DR7" i="9" s="1"/>
  <c r="I8" i="9"/>
  <c r="P8" i="9" s="1"/>
  <c r="J11" i="9"/>
  <c r="Q11" i="9" s="1"/>
  <c r="I12" i="9"/>
  <c r="P12" i="9" s="1"/>
  <c r="J15" i="9"/>
  <c r="Q15" i="9" s="1"/>
  <c r="X15" i="9" s="1"/>
  <c r="AE15" i="9" s="1"/>
  <c r="AL15" i="9" s="1"/>
  <c r="AS15" i="9" s="1"/>
  <c r="AZ15" i="9" s="1"/>
  <c r="BG15" i="9" s="1"/>
  <c r="BN15" i="9" s="1"/>
  <c r="BU15" i="9" s="1"/>
  <c r="CB15" i="9" s="1"/>
  <c r="CI15" i="9" s="1"/>
  <c r="CP15" i="9" s="1"/>
  <c r="CW15" i="9" s="1"/>
  <c r="DD15" i="9" s="1"/>
  <c r="DK15" i="9" s="1"/>
  <c r="DR15" i="9" s="1"/>
  <c r="I16" i="9"/>
  <c r="P16" i="9" s="1"/>
  <c r="I17" i="9"/>
  <c r="P17" i="9" s="1"/>
  <c r="J12" i="9"/>
  <c r="Q12" i="9" s="1"/>
  <c r="X12" i="9" s="1"/>
  <c r="AE12" i="9" s="1"/>
  <c r="AL12" i="9" s="1"/>
  <c r="AS12" i="9" s="1"/>
  <c r="AZ12" i="9" s="1"/>
  <c r="BG12" i="9" s="1"/>
  <c r="BN12" i="9" s="1"/>
  <c r="BU12" i="9" s="1"/>
  <c r="CB12" i="9" s="1"/>
  <c r="CI12" i="9" s="1"/>
  <c r="CP12" i="9" s="1"/>
  <c r="CW12" i="9" s="1"/>
  <c r="DD12" i="9" s="1"/>
  <c r="DK12" i="9" s="1"/>
  <c r="DR12" i="9" s="1"/>
  <c r="I13" i="9"/>
  <c r="P13" i="9" s="1"/>
  <c r="J16" i="9"/>
  <c r="Q16" i="9" s="1"/>
  <c r="X16" i="9" s="1"/>
  <c r="AE16" i="9" s="1"/>
  <c r="AL16" i="9" s="1"/>
  <c r="AS16" i="9" s="1"/>
  <c r="AZ16" i="9" s="1"/>
  <c r="BG16" i="9" s="1"/>
  <c r="BN16" i="9" s="1"/>
  <c r="BU16" i="9" s="1"/>
  <c r="CB16" i="9" s="1"/>
  <c r="CI16" i="9" s="1"/>
  <c r="CP16" i="9" s="1"/>
  <c r="CW16" i="9" s="1"/>
  <c r="DD16" i="9" s="1"/>
  <c r="DK16" i="9" s="1"/>
  <c r="DR16" i="9" s="1"/>
  <c r="J17" i="9"/>
  <c r="Q17" i="9" s="1"/>
  <c r="X17" i="9" s="1"/>
  <c r="AE17" i="9" s="1"/>
  <c r="AL17" i="9" s="1"/>
  <c r="AS17" i="9" s="1"/>
  <c r="AZ17" i="9" s="1"/>
  <c r="BG17" i="9" s="1"/>
  <c r="BN17" i="9" s="1"/>
  <c r="BU17" i="9" s="1"/>
  <c r="CB17" i="9" s="1"/>
  <c r="CI17" i="9" s="1"/>
  <c r="CP17" i="9" s="1"/>
  <c r="CW17" i="9" s="1"/>
  <c r="DD17" i="9" s="1"/>
  <c r="DK17" i="9" s="1"/>
  <c r="DR17" i="9" s="1"/>
  <c r="J18" i="9"/>
  <c r="Q18" i="9" s="1"/>
  <c r="X18" i="9" s="1"/>
  <c r="AE18" i="9" s="1"/>
  <c r="AL18" i="9" s="1"/>
  <c r="AS18" i="9" s="1"/>
  <c r="AZ18" i="9" s="1"/>
  <c r="BG18" i="9" s="1"/>
  <c r="BN18" i="9" s="1"/>
  <c r="BU18" i="9" s="1"/>
  <c r="CB18" i="9" s="1"/>
  <c r="CI18" i="9" s="1"/>
  <c r="CP18" i="9" s="1"/>
  <c r="CW18" i="9" s="1"/>
  <c r="DD18" i="9" s="1"/>
  <c r="DK18" i="9" s="1"/>
  <c r="DR18" i="9" s="1"/>
  <c r="J19" i="9"/>
  <c r="Q19" i="9" s="1"/>
  <c r="X19" i="9" s="1"/>
  <c r="AE19" i="9" s="1"/>
  <c r="AL19" i="9" s="1"/>
  <c r="AS19" i="9" s="1"/>
  <c r="AZ19" i="9" s="1"/>
  <c r="BG19" i="9" s="1"/>
  <c r="BN19" i="9" s="1"/>
  <c r="BU19" i="9" s="1"/>
  <c r="CB19" i="9" s="1"/>
  <c r="CI19" i="9" s="1"/>
  <c r="CP19" i="9" s="1"/>
  <c r="CW19" i="9" s="1"/>
  <c r="DD19" i="9" s="1"/>
  <c r="DK19" i="9" s="1"/>
  <c r="DR19" i="9" s="1"/>
  <c r="J28" i="9"/>
  <c r="Q28" i="9" s="1"/>
  <c r="X28" i="9" s="1"/>
  <c r="AE28" i="9" s="1"/>
  <c r="AL28" i="9" s="1"/>
  <c r="AS28" i="9" s="1"/>
  <c r="AZ28" i="9" s="1"/>
  <c r="BG28" i="9" s="1"/>
  <c r="BN28" i="9" s="1"/>
  <c r="BU28" i="9" s="1"/>
  <c r="CB28" i="9" s="1"/>
  <c r="CI28" i="9" s="1"/>
  <c r="CP28" i="9" s="1"/>
  <c r="CW28" i="9" s="1"/>
  <c r="DD28" i="9" s="1"/>
  <c r="DK28" i="9" s="1"/>
  <c r="DR28" i="9" s="1"/>
  <c r="I25" i="9"/>
  <c r="P25" i="9" s="1"/>
  <c r="I24" i="9"/>
  <c r="K24" i="9" s="1"/>
  <c r="I23" i="9"/>
  <c r="P23" i="9" s="1"/>
  <c r="J22" i="9"/>
  <c r="I19" i="9"/>
  <c r="I28" i="9"/>
  <c r="P28" i="9" s="1"/>
  <c r="W28" i="9" s="1"/>
  <c r="J27" i="9"/>
  <c r="Q27" i="9" s="1"/>
  <c r="X27" i="9" s="1"/>
  <c r="AE27" i="9" s="1"/>
  <c r="AL27" i="9" s="1"/>
  <c r="AS27" i="9" s="1"/>
  <c r="AZ27" i="9" s="1"/>
  <c r="BG27" i="9" s="1"/>
  <c r="BN27" i="9" s="1"/>
  <c r="BU27" i="9" s="1"/>
  <c r="CB27" i="9" s="1"/>
  <c r="CI27" i="9" s="1"/>
  <c r="CP27" i="9" s="1"/>
  <c r="CW27" i="9" s="1"/>
  <c r="DD27" i="9" s="1"/>
  <c r="DK27" i="9" s="1"/>
  <c r="DR27" i="9" s="1"/>
  <c r="I22" i="9"/>
  <c r="P22" i="9" s="1"/>
  <c r="I18" i="9"/>
  <c r="P18" i="9" s="1"/>
  <c r="I27" i="9"/>
  <c r="P27" i="9" s="1"/>
  <c r="J26" i="9"/>
  <c r="Q26" i="9" s="1"/>
  <c r="X26" i="9" s="1"/>
  <c r="AE26" i="9" s="1"/>
  <c r="AL26" i="9" s="1"/>
  <c r="AS26" i="9" s="1"/>
  <c r="AZ26" i="9" s="1"/>
  <c r="BG26" i="9" s="1"/>
  <c r="BN26" i="9" s="1"/>
  <c r="BU26" i="9" s="1"/>
  <c r="CB26" i="9" s="1"/>
  <c r="CI26" i="9" s="1"/>
  <c r="CP26" i="9" s="1"/>
  <c r="CW26" i="9" s="1"/>
  <c r="DD26" i="9" s="1"/>
  <c r="DK26" i="9" s="1"/>
  <c r="DR26" i="9" s="1"/>
  <c r="J4" i="9"/>
  <c r="Q4" i="9" s="1"/>
  <c r="I5" i="9"/>
  <c r="J13" i="9"/>
  <c r="Q13" i="9" s="1"/>
  <c r="X13" i="9" s="1"/>
  <c r="AE13" i="9" s="1"/>
  <c r="AL13" i="9" s="1"/>
  <c r="AS13" i="9" s="1"/>
  <c r="AZ13" i="9" s="1"/>
  <c r="BG13" i="9" s="1"/>
  <c r="BN13" i="9" s="1"/>
  <c r="BU13" i="9" s="1"/>
  <c r="CB13" i="9" s="1"/>
  <c r="CI13" i="9" s="1"/>
  <c r="CP13" i="9" s="1"/>
  <c r="CW13" i="9" s="1"/>
  <c r="DD13" i="9" s="1"/>
  <c r="DK13" i="9" s="1"/>
  <c r="DR13" i="9" s="1"/>
  <c r="I14" i="9"/>
  <c r="P14" i="9" s="1"/>
  <c r="I26" i="9"/>
  <c r="P26" i="9" s="1"/>
  <c r="J19" i="4"/>
  <c r="R19" i="4" s="1"/>
  <c r="J20" i="4"/>
  <c r="R20" i="4" s="1"/>
  <c r="Z20" i="4" s="1"/>
  <c r="AH20" i="4" s="1"/>
  <c r="AP20" i="4" s="1"/>
  <c r="AX20" i="4" s="1"/>
  <c r="BF20" i="4" s="1"/>
  <c r="BN20" i="4" s="1"/>
  <c r="BV20" i="4" s="1"/>
  <c r="CD20" i="4" s="1"/>
  <c r="CL20" i="4" s="1"/>
  <c r="CT20" i="4" s="1"/>
  <c r="DB20" i="4" s="1"/>
  <c r="DJ20" i="4" s="1"/>
  <c r="DR20" i="4" s="1"/>
  <c r="DZ20" i="4" s="1"/>
  <c r="EH20" i="4" s="1"/>
  <c r="J21" i="4"/>
  <c r="R21" i="4" s="1"/>
  <c r="Z21" i="4" s="1"/>
  <c r="AH21" i="4" s="1"/>
  <c r="AP21" i="4" s="1"/>
  <c r="AX21" i="4" s="1"/>
  <c r="BF21" i="4" s="1"/>
  <c r="BN21" i="4" s="1"/>
  <c r="BV21" i="4" s="1"/>
  <c r="CD21" i="4" s="1"/>
  <c r="CL21" i="4" s="1"/>
  <c r="CT21" i="4" s="1"/>
  <c r="DB21" i="4" s="1"/>
  <c r="DJ21" i="4" s="1"/>
  <c r="DR21" i="4" s="1"/>
  <c r="DZ21" i="4" s="1"/>
  <c r="EH21" i="4" s="1"/>
  <c r="J22" i="4"/>
  <c r="R22" i="4" s="1"/>
  <c r="Z22" i="4" s="1"/>
  <c r="AH22" i="4" s="1"/>
  <c r="AP22" i="4" s="1"/>
  <c r="AX22" i="4" s="1"/>
  <c r="BF22" i="4" s="1"/>
  <c r="BN22" i="4" s="1"/>
  <c r="BV22" i="4" s="1"/>
  <c r="CD22" i="4" s="1"/>
  <c r="CL22" i="4" s="1"/>
  <c r="CT22" i="4" s="1"/>
  <c r="DB22" i="4" s="1"/>
  <c r="DJ22" i="4" s="1"/>
  <c r="DR22" i="4" s="1"/>
  <c r="DZ22" i="4" s="1"/>
  <c r="EH22" i="4" s="1"/>
  <c r="J23" i="4"/>
  <c r="R23" i="4" s="1"/>
  <c r="Z23" i="4" s="1"/>
  <c r="AH23" i="4" s="1"/>
  <c r="AP23" i="4" s="1"/>
  <c r="AX23" i="4" s="1"/>
  <c r="BF23" i="4" s="1"/>
  <c r="BN23" i="4" s="1"/>
  <c r="BV23" i="4" s="1"/>
  <c r="CD23" i="4" s="1"/>
  <c r="CL23" i="4" s="1"/>
  <c r="CT23" i="4" s="1"/>
  <c r="DB23" i="4" s="1"/>
  <c r="DJ23" i="4" s="1"/>
  <c r="DR23" i="4" s="1"/>
  <c r="DZ23" i="4" s="1"/>
  <c r="EH23" i="4" s="1"/>
  <c r="J24" i="4"/>
  <c r="R24" i="4" s="1"/>
  <c r="Z24" i="4" s="1"/>
  <c r="AH24" i="4" s="1"/>
  <c r="AP24" i="4" s="1"/>
  <c r="AX24" i="4" s="1"/>
  <c r="BF24" i="4" s="1"/>
  <c r="BN24" i="4" s="1"/>
  <c r="BV24" i="4" s="1"/>
  <c r="CD24" i="4" s="1"/>
  <c r="CL24" i="4" s="1"/>
  <c r="CT24" i="4" s="1"/>
  <c r="DB24" i="4" s="1"/>
  <c r="DJ24" i="4" s="1"/>
  <c r="DR24" i="4" s="1"/>
  <c r="DZ24" i="4" s="1"/>
  <c r="EH24" i="4" s="1"/>
  <c r="J25" i="4"/>
  <c r="R25" i="4" s="1"/>
  <c r="Z25" i="4" s="1"/>
  <c r="AH25" i="4" s="1"/>
  <c r="AP25" i="4" s="1"/>
  <c r="AX25" i="4" s="1"/>
  <c r="BF25" i="4" s="1"/>
  <c r="BN25" i="4" s="1"/>
  <c r="BV25" i="4" s="1"/>
  <c r="CD25" i="4" s="1"/>
  <c r="CL25" i="4" s="1"/>
  <c r="CT25" i="4" s="1"/>
  <c r="DB25" i="4" s="1"/>
  <c r="DJ25" i="4" s="1"/>
  <c r="DR25" i="4" s="1"/>
  <c r="DZ25" i="4" s="1"/>
  <c r="EH25" i="4" s="1"/>
  <c r="J26" i="4"/>
  <c r="R26" i="4" s="1"/>
  <c r="Z26" i="4" s="1"/>
  <c r="AH26" i="4" s="1"/>
  <c r="AP26" i="4" s="1"/>
  <c r="AX26" i="4" s="1"/>
  <c r="BF26" i="4" s="1"/>
  <c r="BN26" i="4" s="1"/>
  <c r="BV26" i="4" s="1"/>
  <c r="CD26" i="4" s="1"/>
  <c r="CL26" i="4" s="1"/>
  <c r="CT26" i="4" s="1"/>
  <c r="DB26" i="4" s="1"/>
  <c r="DJ26" i="4" s="1"/>
  <c r="DR26" i="4" s="1"/>
  <c r="DZ26" i="4" s="1"/>
  <c r="EH26" i="4" s="1"/>
  <c r="J29" i="4"/>
  <c r="R29" i="4" s="1"/>
  <c r="J30" i="4"/>
  <c r="R30" i="4" s="1"/>
  <c r="Z30" i="4" s="1"/>
  <c r="AH30" i="4" s="1"/>
  <c r="AP30" i="4" s="1"/>
  <c r="AX30" i="4" s="1"/>
  <c r="BF30" i="4" s="1"/>
  <c r="BN30" i="4" s="1"/>
  <c r="BV30" i="4" s="1"/>
  <c r="CD30" i="4" s="1"/>
  <c r="CL30" i="4" s="1"/>
  <c r="CT30" i="4" s="1"/>
  <c r="DB30" i="4" s="1"/>
  <c r="DJ30" i="4" s="1"/>
  <c r="DR30" i="4" s="1"/>
  <c r="DZ30" i="4" s="1"/>
  <c r="EH30" i="4" s="1"/>
  <c r="J31" i="4"/>
  <c r="R31" i="4" s="1"/>
  <c r="Z31" i="4" s="1"/>
  <c r="AH31" i="4" s="1"/>
  <c r="AP31" i="4" s="1"/>
  <c r="AX31" i="4" s="1"/>
  <c r="BF31" i="4" s="1"/>
  <c r="BN31" i="4" s="1"/>
  <c r="BV31" i="4" s="1"/>
  <c r="CD31" i="4" s="1"/>
  <c r="CL31" i="4" s="1"/>
  <c r="CT31" i="4" s="1"/>
  <c r="DB31" i="4" s="1"/>
  <c r="DJ31" i="4" s="1"/>
  <c r="DR31" i="4" s="1"/>
  <c r="DZ31" i="4" s="1"/>
  <c r="EH31" i="4" s="1"/>
  <c r="J34" i="4"/>
  <c r="R34" i="4" s="1"/>
  <c r="J35" i="4"/>
  <c r="R35" i="4" s="1"/>
  <c r="Z35" i="4" s="1"/>
  <c r="AH35" i="4" s="1"/>
  <c r="AP35" i="4" s="1"/>
  <c r="AX35" i="4" s="1"/>
  <c r="BF35" i="4" s="1"/>
  <c r="BN35" i="4" s="1"/>
  <c r="BV35" i="4" s="1"/>
  <c r="CD35" i="4" s="1"/>
  <c r="CL35" i="4" s="1"/>
  <c r="CT35" i="4" s="1"/>
  <c r="DB35" i="4" s="1"/>
  <c r="DJ35" i="4" s="1"/>
  <c r="DR35" i="4" s="1"/>
  <c r="DZ35" i="4" s="1"/>
  <c r="EH35" i="4" s="1"/>
  <c r="J36" i="4"/>
  <c r="R36" i="4" s="1"/>
  <c r="Z36" i="4" s="1"/>
  <c r="AH36" i="4" s="1"/>
  <c r="AP36" i="4" s="1"/>
  <c r="AX36" i="4" s="1"/>
  <c r="BF36" i="4" s="1"/>
  <c r="BN36" i="4" s="1"/>
  <c r="BV36" i="4" s="1"/>
  <c r="CD36" i="4" s="1"/>
  <c r="CL36" i="4" s="1"/>
  <c r="CT36" i="4" s="1"/>
  <c r="DB36" i="4" s="1"/>
  <c r="DJ36" i="4" s="1"/>
  <c r="DR36" i="4" s="1"/>
  <c r="DZ36" i="4" s="1"/>
  <c r="EH36" i="4" s="1"/>
  <c r="J39" i="4"/>
  <c r="R39" i="4" s="1"/>
  <c r="J40" i="4"/>
  <c r="K40" i="4" s="1"/>
  <c r="K9" i="21"/>
  <c r="R9" i="21" s="1"/>
  <c r="K10" i="21"/>
  <c r="R10" i="21" s="1"/>
  <c r="Y10" i="21" s="1"/>
  <c r="AF10" i="21" s="1"/>
  <c r="AM10" i="21" s="1"/>
  <c r="AT10" i="21" s="1"/>
  <c r="BA10" i="21" s="1"/>
  <c r="BH10" i="21" s="1"/>
  <c r="BO10" i="21" s="1"/>
  <c r="BV10" i="21" s="1"/>
  <c r="CC10" i="21" s="1"/>
  <c r="CJ10" i="21" s="1"/>
  <c r="CQ10" i="21" s="1"/>
  <c r="CX10" i="21" s="1"/>
  <c r="DE10" i="21" s="1"/>
  <c r="DL10" i="21" s="1"/>
  <c r="DS10" i="21" s="1"/>
  <c r="K11" i="21"/>
  <c r="R11" i="21" s="1"/>
  <c r="Y11" i="21" s="1"/>
  <c r="AF11" i="21" s="1"/>
  <c r="AM11" i="21" s="1"/>
  <c r="AT11" i="21" s="1"/>
  <c r="BA11" i="21" s="1"/>
  <c r="BH11" i="21" s="1"/>
  <c r="BO11" i="21" s="1"/>
  <c r="BV11" i="21" s="1"/>
  <c r="CC11" i="21" s="1"/>
  <c r="CJ11" i="21" s="1"/>
  <c r="CQ11" i="21" s="1"/>
  <c r="CX11" i="21" s="1"/>
  <c r="DE11" i="21" s="1"/>
  <c r="DL11" i="21" s="1"/>
  <c r="DS11" i="21" s="1"/>
  <c r="K19" i="21"/>
  <c r="R19" i="21" s="1"/>
  <c r="K20" i="21"/>
  <c r="R20" i="21" s="1"/>
  <c r="Y20" i="21" s="1"/>
  <c r="AF20" i="21" s="1"/>
  <c r="AM20" i="21" s="1"/>
  <c r="AT20" i="21" s="1"/>
  <c r="BA20" i="21" s="1"/>
  <c r="BH20" i="21" s="1"/>
  <c r="BO20" i="21" s="1"/>
  <c r="BV20" i="21" s="1"/>
  <c r="CC20" i="21" s="1"/>
  <c r="CJ20" i="21" s="1"/>
  <c r="CQ20" i="21" s="1"/>
  <c r="CX20" i="21" s="1"/>
  <c r="DE20" i="21" s="1"/>
  <c r="DL20" i="21" s="1"/>
  <c r="DS20" i="21" s="1"/>
  <c r="K21" i="21"/>
  <c r="R21" i="21" s="1"/>
  <c r="Y21" i="21" s="1"/>
  <c r="AF21" i="21" s="1"/>
  <c r="AM21" i="21" s="1"/>
  <c r="AT21" i="21" s="1"/>
  <c r="BA21" i="21" s="1"/>
  <c r="BH21" i="21" s="1"/>
  <c r="BO21" i="21" s="1"/>
  <c r="BV21" i="21" s="1"/>
  <c r="CC21" i="21" s="1"/>
  <c r="CJ21" i="21" s="1"/>
  <c r="CQ21" i="21" s="1"/>
  <c r="CX21" i="21" s="1"/>
  <c r="DE21" i="21" s="1"/>
  <c r="DL21" i="21" s="1"/>
  <c r="DS21" i="21" s="1"/>
  <c r="J30" i="21"/>
  <c r="Q30" i="21" s="1"/>
  <c r="J31" i="21"/>
  <c r="Q31" i="21" s="1"/>
  <c r="J32" i="21"/>
  <c r="Q32" i="21" s="1"/>
  <c r="J40" i="21"/>
  <c r="Q40" i="21" s="1"/>
  <c r="J41" i="21"/>
  <c r="Q41" i="21" s="1"/>
  <c r="J42" i="21"/>
  <c r="Q42" i="21" s="1"/>
  <c r="J50" i="21"/>
  <c r="Q50" i="21" s="1"/>
  <c r="J51" i="21"/>
  <c r="Q51" i="21" s="1"/>
  <c r="J52" i="21"/>
  <c r="J56" i="21"/>
  <c r="Q56" i="21" s="1"/>
  <c r="J57" i="21"/>
  <c r="Q57" i="21" s="1"/>
  <c r="J58" i="21"/>
  <c r="Q58" i="21" s="1"/>
  <c r="J66" i="21"/>
  <c r="Q66" i="21" s="1"/>
  <c r="J67" i="21"/>
  <c r="J68" i="21"/>
  <c r="Q68" i="21" s="1"/>
  <c r="J76" i="21"/>
  <c r="Q76" i="21" s="1"/>
  <c r="X76" i="21" s="1"/>
  <c r="J77" i="21"/>
  <c r="Q77" i="21" s="1"/>
  <c r="J78" i="21"/>
  <c r="L25" i="6"/>
  <c r="O25" i="6" s="1"/>
  <c r="R25" i="6" s="1"/>
  <c r="U25" i="6" s="1"/>
  <c r="X25" i="6" s="1"/>
  <c r="AA25" i="6" s="1"/>
  <c r="AD25" i="6" s="1"/>
  <c r="AG25" i="6" s="1"/>
  <c r="AJ25" i="6" s="1"/>
  <c r="AM25" i="6" s="1"/>
  <c r="AP25" i="6" s="1"/>
  <c r="AS25" i="6" s="1"/>
  <c r="AV25" i="6" s="1"/>
  <c r="AY25" i="6" s="1"/>
  <c r="BB25" i="6" s="1"/>
  <c r="BE25" i="6" s="1"/>
  <c r="BH25" i="6" s="1"/>
  <c r="J4" i="4"/>
  <c r="R4" i="4" s="1"/>
  <c r="Z4" i="4" s="1"/>
  <c r="AH4" i="4" s="1"/>
  <c r="I5" i="4"/>
  <c r="Q5" i="4" s="1"/>
  <c r="J4" i="21"/>
  <c r="Q4" i="21" s="1"/>
  <c r="J5" i="21"/>
  <c r="Q5" i="21" s="1"/>
  <c r="J6" i="21"/>
  <c r="Q6" i="21" s="1"/>
  <c r="J14" i="21"/>
  <c r="Q14" i="21" s="1"/>
  <c r="J15" i="21"/>
  <c r="Q15" i="21" s="1"/>
  <c r="J16" i="21"/>
  <c r="Q16" i="21" s="1"/>
  <c r="J24" i="21"/>
  <c r="Q24" i="21" s="1"/>
  <c r="J25" i="21"/>
  <c r="Q25" i="21" s="1"/>
  <c r="J26" i="21"/>
  <c r="Q26" i="21" s="1"/>
  <c r="K30" i="21"/>
  <c r="R30" i="21" s="1"/>
  <c r="K31" i="21"/>
  <c r="R31" i="21" s="1"/>
  <c r="Y31" i="21" s="1"/>
  <c r="AF31" i="21" s="1"/>
  <c r="AM31" i="21" s="1"/>
  <c r="AT31" i="21" s="1"/>
  <c r="BA31" i="21" s="1"/>
  <c r="BH31" i="21" s="1"/>
  <c r="BO31" i="21" s="1"/>
  <c r="BV31" i="21" s="1"/>
  <c r="CC31" i="21" s="1"/>
  <c r="CJ31" i="21" s="1"/>
  <c r="CQ31" i="21" s="1"/>
  <c r="CX31" i="21" s="1"/>
  <c r="DE31" i="21" s="1"/>
  <c r="DL31" i="21" s="1"/>
  <c r="DS31" i="21" s="1"/>
  <c r="K32" i="21"/>
  <c r="R32" i="21" s="1"/>
  <c r="Y32" i="21" s="1"/>
  <c r="AF32" i="21" s="1"/>
  <c r="AM32" i="21" s="1"/>
  <c r="AT32" i="21" s="1"/>
  <c r="BA32" i="21" s="1"/>
  <c r="BH32" i="21" s="1"/>
  <c r="BO32" i="21" s="1"/>
  <c r="BV32" i="21" s="1"/>
  <c r="CC32" i="21" s="1"/>
  <c r="CJ32" i="21" s="1"/>
  <c r="CQ32" i="21" s="1"/>
  <c r="CX32" i="21" s="1"/>
  <c r="DE32" i="21" s="1"/>
  <c r="DL32" i="21" s="1"/>
  <c r="DS32" i="21" s="1"/>
  <c r="K40" i="21"/>
  <c r="R40" i="21" s="1"/>
  <c r="K41" i="21"/>
  <c r="R41" i="21" s="1"/>
  <c r="Y41" i="21" s="1"/>
  <c r="AF41" i="21" s="1"/>
  <c r="AM41" i="21" s="1"/>
  <c r="AT41" i="21" s="1"/>
  <c r="BA41" i="21" s="1"/>
  <c r="BH41" i="21" s="1"/>
  <c r="BO41" i="21" s="1"/>
  <c r="BV41" i="21" s="1"/>
  <c r="CC41" i="21" s="1"/>
  <c r="CJ41" i="21" s="1"/>
  <c r="CQ41" i="21" s="1"/>
  <c r="CX41" i="21" s="1"/>
  <c r="DE41" i="21" s="1"/>
  <c r="DL41" i="21" s="1"/>
  <c r="DS41" i="21" s="1"/>
  <c r="K42" i="21"/>
  <c r="R42" i="21" s="1"/>
  <c r="Y42" i="21" s="1"/>
  <c r="AF42" i="21" s="1"/>
  <c r="AM42" i="21" s="1"/>
  <c r="AT42" i="21" s="1"/>
  <c r="BA42" i="21" s="1"/>
  <c r="BH42" i="21" s="1"/>
  <c r="BO42" i="21" s="1"/>
  <c r="BV42" i="21" s="1"/>
  <c r="CC42" i="21" s="1"/>
  <c r="CJ42" i="21" s="1"/>
  <c r="CQ42" i="21" s="1"/>
  <c r="CX42" i="21" s="1"/>
  <c r="DE42" i="21" s="1"/>
  <c r="DL42" i="21" s="1"/>
  <c r="DS42" i="21" s="1"/>
  <c r="K50" i="21"/>
  <c r="R50" i="21" s="1"/>
  <c r="K51" i="21"/>
  <c r="R51" i="21" s="1"/>
  <c r="Y51" i="21" s="1"/>
  <c r="AF51" i="21" s="1"/>
  <c r="AM51" i="21" s="1"/>
  <c r="AT51" i="21" s="1"/>
  <c r="BA51" i="21" s="1"/>
  <c r="BH51" i="21" s="1"/>
  <c r="BO51" i="21" s="1"/>
  <c r="BV51" i="21" s="1"/>
  <c r="CC51" i="21" s="1"/>
  <c r="CJ51" i="21" s="1"/>
  <c r="CQ51" i="21" s="1"/>
  <c r="CX51" i="21" s="1"/>
  <c r="DE51" i="21" s="1"/>
  <c r="DL51" i="21" s="1"/>
  <c r="DS51" i="21" s="1"/>
  <c r="K52" i="21"/>
  <c r="R52" i="21" s="1"/>
  <c r="Y52" i="21" s="1"/>
  <c r="AF52" i="21" s="1"/>
  <c r="AM52" i="21" s="1"/>
  <c r="AT52" i="21" s="1"/>
  <c r="BA52" i="21" s="1"/>
  <c r="BH52" i="21" s="1"/>
  <c r="BO52" i="21" s="1"/>
  <c r="BV52" i="21" s="1"/>
  <c r="CC52" i="21" s="1"/>
  <c r="CJ52" i="21" s="1"/>
  <c r="CQ52" i="21" s="1"/>
  <c r="CX52" i="21" s="1"/>
  <c r="DE52" i="21" s="1"/>
  <c r="DL52" i="21" s="1"/>
  <c r="DS52" i="21" s="1"/>
  <c r="K56" i="21"/>
  <c r="R56" i="21" s="1"/>
  <c r="K57" i="21"/>
  <c r="R57" i="21" s="1"/>
  <c r="Y57" i="21" s="1"/>
  <c r="AF57" i="21" s="1"/>
  <c r="AM57" i="21" s="1"/>
  <c r="AT57" i="21" s="1"/>
  <c r="BA57" i="21" s="1"/>
  <c r="BH57" i="21" s="1"/>
  <c r="BO57" i="21" s="1"/>
  <c r="BV57" i="21" s="1"/>
  <c r="CC57" i="21" s="1"/>
  <c r="CJ57" i="21" s="1"/>
  <c r="CQ57" i="21" s="1"/>
  <c r="CX57" i="21" s="1"/>
  <c r="DE57" i="21" s="1"/>
  <c r="DL57" i="21" s="1"/>
  <c r="DS57" i="21" s="1"/>
  <c r="K58" i="21"/>
  <c r="R58" i="21" s="1"/>
  <c r="Y58" i="21" s="1"/>
  <c r="AF58" i="21" s="1"/>
  <c r="AM58" i="21" s="1"/>
  <c r="AT58" i="21" s="1"/>
  <c r="BA58" i="21" s="1"/>
  <c r="BH58" i="21" s="1"/>
  <c r="BO58" i="21" s="1"/>
  <c r="BV58" i="21" s="1"/>
  <c r="CC58" i="21" s="1"/>
  <c r="CJ58" i="21" s="1"/>
  <c r="CQ58" i="21" s="1"/>
  <c r="CX58" i="21" s="1"/>
  <c r="DE58" i="21" s="1"/>
  <c r="DL58" i="21" s="1"/>
  <c r="DS58" i="21" s="1"/>
  <c r="K66" i="21"/>
  <c r="R66" i="21" s="1"/>
  <c r="K67" i="21"/>
  <c r="R67" i="21" s="1"/>
  <c r="Y67" i="21" s="1"/>
  <c r="AF67" i="21" s="1"/>
  <c r="AM67" i="21" s="1"/>
  <c r="AT67" i="21" s="1"/>
  <c r="BA67" i="21" s="1"/>
  <c r="BH67" i="21" s="1"/>
  <c r="BO67" i="21" s="1"/>
  <c r="BV67" i="21" s="1"/>
  <c r="CC67" i="21" s="1"/>
  <c r="CJ67" i="21" s="1"/>
  <c r="CQ67" i="21" s="1"/>
  <c r="CX67" i="21" s="1"/>
  <c r="DE67" i="21" s="1"/>
  <c r="DL67" i="21" s="1"/>
  <c r="DS67" i="21" s="1"/>
  <c r="K68" i="21"/>
  <c r="R68" i="21" s="1"/>
  <c r="Y68" i="21" s="1"/>
  <c r="AF68" i="21" s="1"/>
  <c r="AM68" i="21" s="1"/>
  <c r="AT68" i="21" s="1"/>
  <c r="BA68" i="21" s="1"/>
  <c r="BH68" i="21" s="1"/>
  <c r="BO68" i="21" s="1"/>
  <c r="BV68" i="21" s="1"/>
  <c r="CC68" i="21" s="1"/>
  <c r="CJ68" i="21" s="1"/>
  <c r="CQ68" i="21" s="1"/>
  <c r="CX68" i="21" s="1"/>
  <c r="DE68" i="21" s="1"/>
  <c r="DL68" i="21" s="1"/>
  <c r="DS68" i="21" s="1"/>
  <c r="K76" i="21"/>
  <c r="R76" i="21" s="1"/>
  <c r="K77" i="21"/>
  <c r="R77" i="21" s="1"/>
  <c r="Y77" i="21" s="1"/>
  <c r="AF77" i="21" s="1"/>
  <c r="AM77" i="21" s="1"/>
  <c r="AT77" i="21" s="1"/>
  <c r="BA77" i="21" s="1"/>
  <c r="BH77" i="21" s="1"/>
  <c r="BO77" i="21" s="1"/>
  <c r="BV77" i="21" s="1"/>
  <c r="CC77" i="21" s="1"/>
  <c r="CJ77" i="21" s="1"/>
  <c r="CQ77" i="21" s="1"/>
  <c r="CX77" i="21" s="1"/>
  <c r="DE77" i="21" s="1"/>
  <c r="DL77" i="21" s="1"/>
  <c r="DS77" i="21" s="1"/>
  <c r="K78" i="21"/>
  <c r="R78" i="21" s="1"/>
  <c r="Y78" i="21" s="1"/>
  <c r="AF78" i="21" s="1"/>
  <c r="AM78" i="21" s="1"/>
  <c r="AT78" i="21" s="1"/>
  <c r="BA78" i="21" s="1"/>
  <c r="BH78" i="21" s="1"/>
  <c r="BO78" i="21" s="1"/>
  <c r="BV78" i="21" s="1"/>
  <c r="CC78" i="21" s="1"/>
  <c r="CJ78" i="21" s="1"/>
  <c r="CQ78" i="21" s="1"/>
  <c r="CX78" i="21" s="1"/>
  <c r="DE78" i="21" s="1"/>
  <c r="DL78" i="21" s="1"/>
  <c r="DS78" i="21" s="1"/>
  <c r="J5" i="4"/>
  <c r="R5" i="4" s="1"/>
  <c r="Z5" i="4" s="1"/>
  <c r="AH5" i="4" s="1"/>
  <c r="AP5" i="4" s="1"/>
  <c r="AX5" i="4" s="1"/>
  <c r="BF5" i="4" s="1"/>
  <c r="BN5" i="4" s="1"/>
  <c r="BV5" i="4" s="1"/>
  <c r="CD5" i="4" s="1"/>
  <c r="CL5" i="4" s="1"/>
  <c r="CT5" i="4" s="1"/>
  <c r="DB5" i="4" s="1"/>
  <c r="DJ5" i="4" s="1"/>
  <c r="DR5" i="4" s="1"/>
  <c r="DZ5" i="4" s="1"/>
  <c r="EH5" i="4" s="1"/>
  <c r="I6" i="4"/>
  <c r="Q6" i="4" s="1"/>
  <c r="I9" i="4"/>
  <c r="Q9" i="4" s="1"/>
  <c r="I10" i="4"/>
  <c r="Q10" i="4" s="1"/>
  <c r="I11" i="4"/>
  <c r="Q11" i="4" s="1"/>
  <c r="I14" i="4"/>
  <c r="Q14" i="4" s="1"/>
  <c r="I15" i="4"/>
  <c r="Q15" i="4" s="1"/>
  <c r="I16" i="4"/>
  <c r="Q16" i="4" s="1"/>
  <c r="K4" i="21"/>
  <c r="R4" i="21" s="1"/>
  <c r="K5" i="21"/>
  <c r="R5" i="21" s="1"/>
  <c r="Y5" i="21" s="1"/>
  <c r="AF5" i="21" s="1"/>
  <c r="AM5" i="21" s="1"/>
  <c r="AT5" i="21" s="1"/>
  <c r="BA5" i="21" s="1"/>
  <c r="BH5" i="21" s="1"/>
  <c r="BO5" i="21" s="1"/>
  <c r="BV5" i="21" s="1"/>
  <c r="CC5" i="21" s="1"/>
  <c r="CJ5" i="21" s="1"/>
  <c r="CQ5" i="21" s="1"/>
  <c r="CX5" i="21" s="1"/>
  <c r="DE5" i="21" s="1"/>
  <c r="DL5" i="21" s="1"/>
  <c r="DS5" i="21" s="1"/>
  <c r="K6" i="21"/>
  <c r="R6" i="21" s="1"/>
  <c r="Y6" i="21" s="1"/>
  <c r="AF6" i="21" s="1"/>
  <c r="AM6" i="21" s="1"/>
  <c r="AT6" i="21" s="1"/>
  <c r="BA6" i="21" s="1"/>
  <c r="BH6" i="21" s="1"/>
  <c r="BO6" i="21" s="1"/>
  <c r="BV6" i="21" s="1"/>
  <c r="CC6" i="21" s="1"/>
  <c r="CJ6" i="21" s="1"/>
  <c r="CQ6" i="21" s="1"/>
  <c r="CX6" i="21" s="1"/>
  <c r="DE6" i="21" s="1"/>
  <c r="DL6" i="21" s="1"/>
  <c r="DS6" i="21" s="1"/>
  <c r="K14" i="21"/>
  <c r="R14" i="21" s="1"/>
  <c r="K15" i="21"/>
  <c r="R15" i="21" s="1"/>
  <c r="Y15" i="21" s="1"/>
  <c r="AF15" i="21" s="1"/>
  <c r="AM15" i="21" s="1"/>
  <c r="AT15" i="21" s="1"/>
  <c r="BA15" i="21" s="1"/>
  <c r="BH15" i="21" s="1"/>
  <c r="BO15" i="21" s="1"/>
  <c r="BV15" i="21" s="1"/>
  <c r="CC15" i="21" s="1"/>
  <c r="CJ15" i="21" s="1"/>
  <c r="CQ15" i="21" s="1"/>
  <c r="CX15" i="21" s="1"/>
  <c r="DE15" i="21" s="1"/>
  <c r="DL15" i="21" s="1"/>
  <c r="DS15" i="21" s="1"/>
  <c r="K16" i="21"/>
  <c r="R16" i="21" s="1"/>
  <c r="Y16" i="21" s="1"/>
  <c r="AF16" i="21" s="1"/>
  <c r="AM16" i="21" s="1"/>
  <c r="AT16" i="21" s="1"/>
  <c r="BA16" i="21" s="1"/>
  <c r="BH16" i="21" s="1"/>
  <c r="BO16" i="21" s="1"/>
  <c r="BV16" i="21" s="1"/>
  <c r="CC16" i="21" s="1"/>
  <c r="CJ16" i="21" s="1"/>
  <c r="CQ16" i="21" s="1"/>
  <c r="CX16" i="21" s="1"/>
  <c r="DE16" i="21" s="1"/>
  <c r="DL16" i="21" s="1"/>
  <c r="DS16" i="21" s="1"/>
  <c r="K24" i="21"/>
  <c r="R24" i="21" s="1"/>
  <c r="K25" i="21"/>
  <c r="R25" i="21" s="1"/>
  <c r="Y25" i="21" s="1"/>
  <c r="AF25" i="21" s="1"/>
  <c r="AM25" i="21" s="1"/>
  <c r="AT25" i="21" s="1"/>
  <c r="BA25" i="21" s="1"/>
  <c r="BH25" i="21" s="1"/>
  <c r="BO25" i="21" s="1"/>
  <c r="BV25" i="21" s="1"/>
  <c r="CC25" i="21" s="1"/>
  <c r="CJ25" i="21" s="1"/>
  <c r="CQ25" i="21" s="1"/>
  <c r="CX25" i="21" s="1"/>
  <c r="DE25" i="21" s="1"/>
  <c r="DL25" i="21" s="1"/>
  <c r="DS25" i="21" s="1"/>
  <c r="K26" i="21"/>
  <c r="R26" i="21" s="1"/>
  <c r="Y26" i="21" s="1"/>
  <c r="AF26" i="21" s="1"/>
  <c r="AM26" i="21" s="1"/>
  <c r="AT26" i="21" s="1"/>
  <c r="BA26" i="21" s="1"/>
  <c r="BH26" i="21" s="1"/>
  <c r="BO26" i="21" s="1"/>
  <c r="BV26" i="21" s="1"/>
  <c r="CC26" i="21" s="1"/>
  <c r="CJ26" i="21" s="1"/>
  <c r="CQ26" i="21" s="1"/>
  <c r="CX26" i="21" s="1"/>
  <c r="DE26" i="21" s="1"/>
  <c r="DL26" i="21" s="1"/>
  <c r="DS26" i="21" s="1"/>
  <c r="J35" i="21"/>
  <c r="Q35" i="21" s="1"/>
  <c r="J36" i="21"/>
  <c r="Q36" i="21" s="1"/>
  <c r="J37" i="21"/>
  <c r="Q37" i="21" s="1"/>
  <c r="J45" i="21"/>
  <c r="Q45" i="21" s="1"/>
  <c r="J46" i="21"/>
  <c r="Q46" i="21" s="1"/>
  <c r="J47" i="21"/>
  <c r="Q47" i="21" s="1"/>
  <c r="J61" i="21"/>
  <c r="Q61" i="21" s="1"/>
  <c r="J62" i="21"/>
  <c r="Q62" i="21" s="1"/>
  <c r="J63" i="21"/>
  <c r="Q63" i="21" s="1"/>
  <c r="J71" i="21"/>
  <c r="Q71" i="21" s="1"/>
  <c r="J72" i="21"/>
  <c r="Q72" i="21" s="1"/>
  <c r="J73" i="21"/>
  <c r="L73" i="21" s="1"/>
  <c r="J6" i="4"/>
  <c r="R6" i="4" s="1"/>
  <c r="Z6" i="4" s="1"/>
  <c r="AH6" i="4" s="1"/>
  <c r="AP6" i="4" s="1"/>
  <c r="AX6" i="4" s="1"/>
  <c r="BF6" i="4" s="1"/>
  <c r="BN6" i="4" s="1"/>
  <c r="BV6" i="4" s="1"/>
  <c r="CD6" i="4" s="1"/>
  <c r="CL6" i="4" s="1"/>
  <c r="CT6" i="4" s="1"/>
  <c r="DB6" i="4" s="1"/>
  <c r="DJ6" i="4" s="1"/>
  <c r="DR6" i="4" s="1"/>
  <c r="DZ6" i="4" s="1"/>
  <c r="EH6" i="4" s="1"/>
  <c r="J9" i="4"/>
  <c r="R9" i="4" s="1"/>
  <c r="J10" i="4"/>
  <c r="R10" i="4" s="1"/>
  <c r="Z10" i="4" s="1"/>
  <c r="AH10" i="4" s="1"/>
  <c r="AP10" i="4" s="1"/>
  <c r="AX10" i="4" s="1"/>
  <c r="BF10" i="4" s="1"/>
  <c r="BN10" i="4" s="1"/>
  <c r="BV10" i="4" s="1"/>
  <c r="CD10" i="4" s="1"/>
  <c r="CL10" i="4" s="1"/>
  <c r="CT10" i="4" s="1"/>
  <c r="DB10" i="4" s="1"/>
  <c r="DJ10" i="4" s="1"/>
  <c r="DR10" i="4" s="1"/>
  <c r="DZ10" i="4" s="1"/>
  <c r="EH10" i="4" s="1"/>
  <c r="J11" i="4"/>
  <c r="R11" i="4" s="1"/>
  <c r="Z11" i="4" s="1"/>
  <c r="AH11" i="4" s="1"/>
  <c r="AP11" i="4" s="1"/>
  <c r="AX11" i="4" s="1"/>
  <c r="BF11" i="4" s="1"/>
  <c r="BN11" i="4" s="1"/>
  <c r="BV11" i="4" s="1"/>
  <c r="CD11" i="4" s="1"/>
  <c r="CL11" i="4" s="1"/>
  <c r="CT11" i="4" s="1"/>
  <c r="DB11" i="4" s="1"/>
  <c r="DJ11" i="4" s="1"/>
  <c r="DR11" i="4" s="1"/>
  <c r="DZ11" i="4" s="1"/>
  <c r="EH11" i="4" s="1"/>
  <c r="J14" i="4"/>
  <c r="R14" i="4" s="1"/>
  <c r="J15" i="4"/>
  <c r="R15" i="4" s="1"/>
  <c r="Z15" i="4" s="1"/>
  <c r="AH15" i="4" s="1"/>
  <c r="AP15" i="4" s="1"/>
  <c r="AX15" i="4" s="1"/>
  <c r="BF15" i="4" s="1"/>
  <c r="BN15" i="4" s="1"/>
  <c r="BV15" i="4" s="1"/>
  <c r="CD15" i="4" s="1"/>
  <c r="CL15" i="4" s="1"/>
  <c r="CT15" i="4" s="1"/>
  <c r="DB15" i="4" s="1"/>
  <c r="DJ15" i="4" s="1"/>
  <c r="DR15" i="4" s="1"/>
  <c r="DZ15" i="4" s="1"/>
  <c r="EH15" i="4" s="1"/>
  <c r="J16" i="4"/>
  <c r="R16" i="4" s="1"/>
  <c r="Z16" i="4" s="1"/>
  <c r="AH16" i="4" s="1"/>
  <c r="AP16" i="4" s="1"/>
  <c r="AX16" i="4" s="1"/>
  <c r="BF16" i="4" s="1"/>
  <c r="BN16" i="4" s="1"/>
  <c r="BV16" i="4" s="1"/>
  <c r="CD16" i="4" s="1"/>
  <c r="CL16" i="4" s="1"/>
  <c r="CT16" i="4" s="1"/>
  <c r="DB16" i="4" s="1"/>
  <c r="DJ16" i="4" s="1"/>
  <c r="DR16" i="4" s="1"/>
  <c r="DZ16" i="4" s="1"/>
  <c r="EH16" i="4" s="1"/>
  <c r="I19" i="4"/>
  <c r="Q19" i="4" s="1"/>
  <c r="I20" i="4"/>
  <c r="I21" i="4"/>
  <c r="Q21" i="4" s="1"/>
  <c r="I22" i="4"/>
  <c r="I23" i="4"/>
  <c r="I24" i="4"/>
  <c r="I25" i="4"/>
  <c r="Q25" i="4" s="1"/>
  <c r="I26" i="4"/>
  <c r="Q26" i="4" s="1"/>
  <c r="I29" i="4"/>
  <c r="Q29" i="4" s="1"/>
  <c r="I30" i="4"/>
  <c r="I31" i="4"/>
  <c r="I34" i="4"/>
  <c r="Q34" i="4" s="1"/>
  <c r="I35" i="4"/>
  <c r="I36" i="4"/>
  <c r="I39" i="4"/>
  <c r="Q39" i="4" s="1"/>
  <c r="J9" i="21"/>
  <c r="Q9" i="21" s="1"/>
  <c r="J10" i="21"/>
  <c r="J11" i="21"/>
  <c r="J19" i="21"/>
  <c r="Q19" i="21" s="1"/>
  <c r="J20" i="21"/>
  <c r="Q20" i="21" s="1"/>
  <c r="J21" i="21"/>
  <c r="Q21" i="21" s="1"/>
  <c r="K35" i="21"/>
  <c r="R35" i="21" s="1"/>
  <c r="K36" i="21"/>
  <c r="R36" i="21" s="1"/>
  <c r="Y36" i="21" s="1"/>
  <c r="AF36" i="21" s="1"/>
  <c r="AM36" i="21" s="1"/>
  <c r="AT36" i="21" s="1"/>
  <c r="BA36" i="21" s="1"/>
  <c r="BH36" i="21" s="1"/>
  <c r="BO36" i="21" s="1"/>
  <c r="BV36" i="21" s="1"/>
  <c r="CC36" i="21" s="1"/>
  <c r="CJ36" i="21" s="1"/>
  <c r="CQ36" i="21" s="1"/>
  <c r="CX36" i="21" s="1"/>
  <c r="DE36" i="21" s="1"/>
  <c r="DL36" i="21" s="1"/>
  <c r="DS36" i="21" s="1"/>
  <c r="K37" i="21"/>
  <c r="R37" i="21" s="1"/>
  <c r="Y37" i="21" s="1"/>
  <c r="AF37" i="21" s="1"/>
  <c r="AM37" i="21" s="1"/>
  <c r="AT37" i="21" s="1"/>
  <c r="BA37" i="21" s="1"/>
  <c r="BH37" i="21" s="1"/>
  <c r="BO37" i="21" s="1"/>
  <c r="BV37" i="21" s="1"/>
  <c r="CC37" i="21" s="1"/>
  <c r="CJ37" i="21" s="1"/>
  <c r="CQ37" i="21" s="1"/>
  <c r="CX37" i="21" s="1"/>
  <c r="DE37" i="21" s="1"/>
  <c r="DL37" i="21" s="1"/>
  <c r="DS37" i="21" s="1"/>
  <c r="K45" i="21"/>
  <c r="R45" i="21" s="1"/>
  <c r="K46" i="21"/>
  <c r="R46" i="21" s="1"/>
  <c r="Y46" i="21" s="1"/>
  <c r="AF46" i="21" s="1"/>
  <c r="AM46" i="21" s="1"/>
  <c r="AT46" i="21" s="1"/>
  <c r="BA46" i="21" s="1"/>
  <c r="BH46" i="21" s="1"/>
  <c r="BO46" i="21" s="1"/>
  <c r="BV46" i="21" s="1"/>
  <c r="CC46" i="21" s="1"/>
  <c r="CJ46" i="21" s="1"/>
  <c r="CQ46" i="21" s="1"/>
  <c r="CX46" i="21" s="1"/>
  <c r="DE46" i="21" s="1"/>
  <c r="DL46" i="21" s="1"/>
  <c r="DS46" i="21" s="1"/>
  <c r="K47" i="21"/>
  <c r="R47" i="21" s="1"/>
  <c r="Y47" i="21" s="1"/>
  <c r="AF47" i="21" s="1"/>
  <c r="AM47" i="21" s="1"/>
  <c r="AT47" i="21" s="1"/>
  <c r="BA47" i="21" s="1"/>
  <c r="BH47" i="21" s="1"/>
  <c r="BO47" i="21" s="1"/>
  <c r="BV47" i="21" s="1"/>
  <c r="CC47" i="21" s="1"/>
  <c r="CJ47" i="21" s="1"/>
  <c r="CQ47" i="21" s="1"/>
  <c r="CX47" i="21" s="1"/>
  <c r="DE47" i="21" s="1"/>
  <c r="DL47" i="21" s="1"/>
  <c r="DS47" i="21" s="1"/>
  <c r="K61" i="21"/>
  <c r="R61" i="21" s="1"/>
  <c r="K62" i="21"/>
  <c r="R62" i="21" s="1"/>
  <c r="Y62" i="21" s="1"/>
  <c r="AF62" i="21" s="1"/>
  <c r="AM62" i="21" s="1"/>
  <c r="AT62" i="21" s="1"/>
  <c r="BA62" i="21" s="1"/>
  <c r="BH62" i="21" s="1"/>
  <c r="BO62" i="21" s="1"/>
  <c r="BV62" i="21" s="1"/>
  <c r="CC62" i="21" s="1"/>
  <c r="CJ62" i="21" s="1"/>
  <c r="CQ62" i="21" s="1"/>
  <c r="CX62" i="21" s="1"/>
  <c r="DE62" i="21" s="1"/>
  <c r="DL62" i="21" s="1"/>
  <c r="DS62" i="21" s="1"/>
  <c r="K63" i="21"/>
  <c r="R63" i="21" s="1"/>
  <c r="Y63" i="21" s="1"/>
  <c r="AF63" i="21" s="1"/>
  <c r="AM63" i="21" s="1"/>
  <c r="AT63" i="21" s="1"/>
  <c r="BA63" i="21" s="1"/>
  <c r="BH63" i="21" s="1"/>
  <c r="BO63" i="21" s="1"/>
  <c r="BV63" i="21" s="1"/>
  <c r="CC63" i="21" s="1"/>
  <c r="CJ63" i="21" s="1"/>
  <c r="CQ63" i="21" s="1"/>
  <c r="CX63" i="21" s="1"/>
  <c r="DE63" i="21" s="1"/>
  <c r="DL63" i="21" s="1"/>
  <c r="DS63" i="21" s="1"/>
  <c r="K71" i="21"/>
  <c r="R71" i="21" s="1"/>
  <c r="K72" i="21"/>
  <c r="R72" i="21" s="1"/>
  <c r="Y72" i="21" s="1"/>
  <c r="AF72" i="21" s="1"/>
  <c r="AM72" i="21" s="1"/>
  <c r="AT72" i="21" s="1"/>
  <c r="BA72" i="21" s="1"/>
  <c r="BH72" i="21" s="1"/>
  <c r="BO72" i="21" s="1"/>
  <c r="BV72" i="21" s="1"/>
  <c r="CC72" i="21" s="1"/>
  <c r="CJ72" i="21" s="1"/>
  <c r="CQ72" i="21" s="1"/>
  <c r="CX72" i="21" s="1"/>
  <c r="DE72" i="21" s="1"/>
  <c r="DL72" i="21" s="1"/>
  <c r="DS72" i="21" s="1"/>
  <c r="K9" i="14"/>
  <c r="U2" i="14" s="1"/>
  <c r="K19" i="14"/>
  <c r="AE2" i="14" s="1"/>
  <c r="K11" i="14"/>
  <c r="W2" i="14" s="1"/>
  <c r="P324" i="1"/>
  <c r="W324" i="1" s="1"/>
  <c r="AD324" i="1" s="1"/>
  <c r="AK324" i="1" s="1"/>
  <c r="AR324" i="1" s="1"/>
  <c r="AY324" i="1" s="1"/>
  <c r="BF324" i="1" s="1"/>
  <c r="BM324" i="1" s="1"/>
  <c r="BT324" i="1" s="1"/>
  <c r="CA324" i="1" s="1"/>
  <c r="CH324" i="1" s="1"/>
  <c r="CO324" i="1" s="1"/>
  <c r="CV324" i="1" s="1"/>
  <c r="DC324" i="1" s="1"/>
  <c r="DJ324" i="1" s="1"/>
  <c r="DQ324" i="1" s="1"/>
  <c r="P215" i="2"/>
  <c r="Q24" i="9"/>
  <c r="X24" i="9" s="1"/>
  <c r="AE24" i="9" s="1"/>
  <c r="AL24" i="9" s="1"/>
  <c r="AS24" i="9" s="1"/>
  <c r="AZ24" i="9" s="1"/>
  <c r="BG24" i="9" s="1"/>
  <c r="BN24" i="9" s="1"/>
  <c r="BU24" i="9" s="1"/>
  <c r="CB24" i="9" s="1"/>
  <c r="CI24" i="9" s="1"/>
  <c r="CP24" i="9" s="1"/>
  <c r="CW24" i="9" s="1"/>
  <c r="DD24" i="9" s="1"/>
  <c r="DK24" i="9" s="1"/>
  <c r="DR24" i="9" s="1"/>
  <c r="Q52" i="21"/>
  <c r="R73" i="21"/>
  <c r="Y73" i="21" s="1"/>
  <c r="AF73" i="21" s="1"/>
  <c r="AM73" i="21" s="1"/>
  <c r="AT73" i="21" s="1"/>
  <c r="BA73" i="21" s="1"/>
  <c r="BH73" i="21" s="1"/>
  <c r="BO73" i="21" s="1"/>
  <c r="BV73" i="21" s="1"/>
  <c r="CC73" i="21" s="1"/>
  <c r="CJ73" i="21" s="1"/>
  <c r="CQ73" i="21" s="1"/>
  <c r="CX73" i="21" s="1"/>
  <c r="DE73" i="21" s="1"/>
  <c r="DL73" i="21" s="1"/>
  <c r="DS73" i="21" s="1"/>
  <c r="P15" i="3"/>
  <c r="Q40" i="4"/>
  <c r="O26" i="17"/>
  <c r="R26" i="17" s="1"/>
  <c r="U26" i="17" s="1"/>
  <c r="X26" i="17" s="1"/>
  <c r="AA26" i="17" s="1"/>
  <c r="AD26" i="17" s="1"/>
  <c r="AG26" i="17" s="1"/>
  <c r="AJ26" i="17" s="1"/>
  <c r="AM26" i="17" s="1"/>
  <c r="AP26" i="17" s="1"/>
  <c r="AS26" i="17" s="1"/>
  <c r="AV26" i="17" s="1"/>
  <c r="AY26" i="17" s="1"/>
  <c r="BB26" i="17" s="1"/>
  <c r="BE26" i="17" s="1"/>
  <c r="BH26" i="17" s="1"/>
  <c r="AY46" i="14"/>
  <c r="AY30" i="14"/>
  <c r="AX1" i="14"/>
  <c r="AY7" i="14"/>
  <c r="AX13" i="14"/>
  <c r="BB1" i="14"/>
  <c r="BB7" i="14"/>
  <c r="AY8" i="14"/>
  <c r="AY10" i="14"/>
  <c r="AY12" i="14"/>
  <c r="AY13" i="14"/>
  <c r="AY14" i="14"/>
  <c r="AY15" i="14"/>
  <c r="BB22" i="14"/>
  <c r="B24" i="14"/>
  <c r="AY24" i="14"/>
  <c r="AX28" i="14"/>
  <c r="AY35" i="14"/>
  <c r="AY47" i="14"/>
  <c r="BB13" i="14"/>
  <c r="BB15" i="14"/>
  <c r="BA26" i="14"/>
  <c r="AY27" i="14"/>
  <c r="AY28" i="14"/>
  <c r="AY37" i="14"/>
  <c r="AX46" i="14"/>
  <c r="AX22" i="14"/>
  <c r="BB26" i="14"/>
  <c r="AX8" i="14"/>
  <c r="AX10" i="14"/>
  <c r="AX15" i="14"/>
  <c r="AY22" i="14"/>
  <c r="AY23" i="14"/>
  <c r="AX24" i="14"/>
  <c r="AX35" i="14"/>
  <c r="AY36" i="14"/>
  <c r="BA12" i="14"/>
  <c r="BA14" i="14"/>
  <c r="BA37" i="14"/>
  <c r="BB8" i="14"/>
  <c r="BB12" i="14"/>
  <c r="BA24" i="14"/>
  <c r="AX26" i="14"/>
  <c r="BA28" i="14"/>
  <c r="BB35" i="14"/>
  <c r="BA47" i="14"/>
  <c r="BA1" i="14"/>
  <c r="AX7" i="14"/>
  <c r="BB10" i="14"/>
  <c r="AX12" i="14"/>
  <c r="BA13" i="14"/>
  <c r="AX14" i="14"/>
  <c r="BA15" i="14"/>
  <c r="BA22" i="14"/>
  <c r="BB24" i="14"/>
  <c r="AY25" i="14"/>
  <c r="AY26" i="14"/>
  <c r="BB28" i="14"/>
  <c r="AY29" i="14"/>
  <c r="BA30" i="14"/>
  <c r="AY42" i="14"/>
  <c r="AY45" i="14"/>
  <c r="BB46" i="14"/>
  <c r="BB14" i="14"/>
  <c r="BA36" i="14"/>
  <c r="L1" i="17"/>
  <c r="L23" i="17" s="1"/>
  <c r="K1" i="17"/>
  <c r="B22" i="14"/>
  <c r="B28" i="14"/>
  <c r="B26" i="14"/>
  <c r="N111" i="17"/>
  <c r="N111" i="6"/>
  <c r="K112" i="6"/>
  <c r="BA17" i="14"/>
  <c r="AZ7" i="14"/>
  <c r="AZ8" i="14"/>
  <c r="AX9" i="14"/>
  <c r="AZ10" i="14"/>
  <c r="AX17" i="14"/>
  <c r="AX18" i="14"/>
  <c r="BB18" i="14"/>
  <c r="BB19" i="14"/>
  <c r="BB20" i="14"/>
  <c r="B25" i="14"/>
  <c r="BA25" i="14"/>
  <c r="B29" i="14"/>
  <c r="BA29" i="14"/>
  <c r="AX32" i="14"/>
  <c r="BB32" i="14"/>
  <c r="BB33" i="14"/>
  <c r="BB34" i="14"/>
  <c r="AZ35" i="14"/>
  <c r="AX39" i="14"/>
  <c r="BB40" i="14"/>
  <c r="AX41" i="14"/>
  <c r="BA42" i="14"/>
  <c r="BB43" i="14"/>
  <c r="AZ46" i="14"/>
  <c r="AX48" i="14"/>
  <c r="BB48" i="14"/>
  <c r="AZ1" i="14"/>
  <c r="BA7" i="14"/>
  <c r="BA8" i="14"/>
  <c r="AY9" i="14"/>
  <c r="BA10" i="14"/>
  <c r="AZ12" i="14"/>
  <c r="AZ13" i="14"/>
  <c r="AZ14" i="14"/>
  <c r="AZ15" i="14"/>
  <c r="AY17" i="14"/>
  <c r="AY18" i="14"/>
  <c r="AY19" i="14"/>
  <c r="AY20" i="14"/>
  <c r="AZ22" i="14"/>
  <c r="AX23" i="14"/>
  <c r="BB23" i="14"/>
  <c r="AZ24" i="14"/>
  <c r="AX25" i="14"/>
  <c r="BB25" i="14"/>
  <c r="AZ26" i="14"/>
  <c r="AX27" i="14"/>
  <c r="BB27" i="14"/>
  <c r="AZ28" i="14"/>
  <c r="AX29" i="14"/>
  <c r="BB29" i="14"/>
  <c r="AZ30" i="14"/>
  <c r="AY32" i="14"/>
  <c r="AY33" i="14"/>
  <c r="AY34" i="14"/>
  <c r="BA35" i="14"/>
  <c r="AZ36" i="14"/>
  <c r="AZ37" i="14"/>
  <c r="AY39" i="14"/>
  <c r="AY40" i="14"/>
  <c r="AY41" i="14"/>
  <c r="B42" i="14"/>
  <c r="AX42" i="14"/>
  <c r="BB42" i="14"/>
  <c r="AY43" i="14"/>
  <c r="B45" i="14"/>
  <c r="AX45" i="14"/>
  <c r="BB45" i="14"/>
  <c r="BA46" i="14"/>
  <c r="AZ47" i="14"/>
  <c r="AZ19" i="14"/>
  <c r="AZ20" i="14"/>
  <c r="AZ9" i="14"/>
  <c r="AZ17" i="14"/>
  <c r="AZ18" i="14"/>
  <c r="AZ32" i="14"/>
  <c r="AZ33" i="14"/>
  <c r="AZ34" i="14"/>
  <c r="AZ39" i="14"/>
  <c r="AZ40" i="14"/>
  <c r="AZ41" i="14"/>
  <c r="AZ43" i="14"/>
  <c r="AZ48" i="14"/>
  <c r="BA9" i="14"/>
  <c r="AZ23" i="14"/>
  <c r="AZ25" i="14"/>
  <c r="AZ27" i="14"/>
  <c r="AZ29" i="14"/>
  <c r="AX30" i="14"/>
  <c r="BB30" i="14"/>
  <c r="BA32" i="14"/>
  <c r="BA33" i="14"/>
  <c r="BA34" i="14"/>
  <c r="AX36" i="14"/>
  <c r="BB36" i="14"/>
  <c r="AX37" i="14"/>
  <c r="BB37" i="14"/>
  <c r="BA39" i="14"/>
  <c r="BA40" i="14"/>
  <c r="BA41" i="14"/>
  <c r="AZ42" i="14"/>
  <c r="BA43" i="14"/>
  <c r="AX47" i="14"/>
  <c r="BB47" i="14"/>
  <c r="BA48" i="14"/>
  <c r="BA18" i="14"/>
  <c r="BA19" i="14"/>
  <c r="BA20" i="14"/>
  <c r="BB9" i="14"/>
  <c r="BB17" i="14"/>
  <c r="AX19" i="14"/>
  <c r="AX20" i="14"/>
  <c r="B23" i="14"/>
  <c r="BA23" i="14"/>
  <c r="B27" i="14"/>
  <c r="BA27" i="14"/>
  <c r="AX33" i="14"/>
  <c r="AX34" i="14"/>
  <c r="BB39" i="14"/>
  <c r="AX40" i="14"/>
  <c r="E66" i="7"/>
  <c r="C395" i="7"/>
  <c r="K20" i="14" l="1"/>
  <c r="AF2" i="14" s="1"/>
  <c r="K12" i="14"/>
  <c r="X2" i="14" s="1"/>
  <c r="K13" i="14"/>
  <c r="Y2" i="14" s="1"/>
  <c r="K22" i="14"/>
  <c r="AH2" i="14" s="1"/>
  <c r="K23" i="14"/>
  <c r="AI2" i="14" s="1"/>
  <c r="K21" i="14"/>
  <c r="AG2" i="14" s="1"/>
  <c r="K17" i="14"/>
  <c r="AC2" i="14" s="1"/>
  <c r="K15" i="14"/>
  <c r="AA2" i="14" s="1"/>
  <c r="L67" i="21"/>
  <c r="K30" i="4"/>
  <c r="F20" i="10"/>
  <c r="G21" i="10"/>
  <c r="BV59" i="27"/>
  <c r="CC16" i="27"/>
  <c r="CB59" i="27"/>
  <c r="CA59" i="27"/>
  <c r="BC54" i="21"/>
  <c r="CO51" i="27"/>
  <c r="CQ51" i="27" s="1"/>
  <c r="L26" i="5"/>
  <c r="I26" i="5" s="1"/>
  <c r="K29" i="5"/>
  <c r="H29" i="5" s="1"/>
  <c r="L28" i="5"/>
  <c r="I28" i="5" s="1"/>
  <c r="L30" i="5"/>
  <c r="I30" i="5" s="1"/>
  <c r="K31" i="5"/>
  <c r="H31" i="5" s="1"/>
  <c r="K32" i="5"/>
  <c r="H32" i="5" s="1"/>
  <c r="L31" i="5"/>
  <c r="I31" i="5" s="1"/>
  <c r="L32" i="5"/>
  <c r="I32" i="5" s="1"/>
  <c r="K26" i="5"/>
  <c r="H26" i="5" s="1"/>
  <c r="K27" i="5"/>
  <c r="H27" i="5" s="1"/>
  <c r="K30" i="5"/>
  <c r="H30" i="5" s="1"/>
  <c r="L29" i="5"/>
  <c r="I29" i="5" s="1"/>
  <c r="L27" i="5"/>
  <c r="I27" i="5" s="1"/>
  <c r="K28" i="5"/>
  <c r="H28" i="5" s="1"/>
  <c r="K25" i="5"/>
  <c r="L25" i="5"/>
  <c r="DK53" i="27"/>
  <c r="DD58" i="27"/>
  <c r="DJ57" i="27"/>
  <c r="DE57" i="27"/>
  <c r="DJ55" i="27"/>
  <c r="DE55" i="27"/>
  <c r="CV54" i="27"/>
  <c r="CQ54" i="27"/>
  <c r="CV53" i="27"/>
  <c r="CQ53" i="27"/>
  <c r="CO58" i="27"/>
  <c r="CQ58" i="27" s="1"/>
  <c r="DL56" i="27"/>
  <c r="DQ56" i="27"/>
  <c r="DS56" i="27" s="1"/>
  <c r="CV47" i="27"/>
  <c r="CQ47" i="27"/>
  <c r="CV48" i="27"/>
  <c r="CQ48" i="27"/>
  <c r="CC44" i="27"/>
  <c r="DD46" i="27"/>
  <c r="CW51" i="27"/>
  <c r="CX50" i="27"/>
  <c r="DC50" i="27"/>
  <c r="DC46" i="27"/>
  <c r="CX46" i="27"/>
  <c r="DJ49" i="27"/>
  <c r="DE49" i="27"/>
  <c r="DE43" i="27"/>
  <c r="DJ43" i="27"/>
  <c r="DJ39" i="27"/>
  <c r="CJ42" i="27"/>
  <c r="CO42" i="27"/>
  <c r="CJ40" i="27"/>
  <c r="CO40" i="27"/>
  <c r="CH44" i="27"/>
  <c r="DE41" i="27"/>
  <c r="DJ41" i="27"/>
  <c r="CI44" i="27"/>
  <c r="CP39" i="27"/>
  <c r="CJ39" i="27"/>
  <c r="CJ37" i="27"/>
  <c r="DK33" i="27"/>
  <c r="CV35" i="27"/>
  <c r="CQ35" i="27"/>
  <c r="CX32" i="27"/>
  <c r="DC32" i="27"/>
  <c r="CQ33" i="27"/>
  <c r="CV33" i="27"/>
  <c r="DC36" i="27"/>
  <c r="CX36" i="27"/>
  <c r="CW34" i="27"/>
  <c r="CP37" i="27"/>
  <c r="CO37" i="27"/>
  <c r="CV34" i="27"/>
  <c r="CQ34" i="27"/>
  <c r="CJ26" i="27"/>
  <c r="CO26" i="27"/>
  <c r="CO28" i="27"/>
  <c r="CJ28" i="27"/>
  <c r="DK25" i="27"/>
  <c r="DQ27" i="27"/>
  <c r="CH30" i="27"/>
  <c r="CJ30" i="27" s="1"/>
  <c r="DD27" i="27"/>
  <c r="DD30" i="27" s="1"/>
  <c r="CX27" i="27"/>
  <c r="CV25" i="27"/>
  <c r="CQ25" i="27"/>
  <c r="CV29" i="27"/>
  <c r="CQ29" i="27"/>
  <c r="B30" i="14"/>
  <c r="BC28" i="21"/>
  <c r="BR83" i="21"/>
  <c r="R47" i="14"/>
  <c r="D50" i="25"/>
  <c r="R41" i="14"/>
  <c r="D44" i="25"/>
  <c r="N112" i="6"/>
  <c r="N1" i="6" s="1"/>
  <c r="R34" i="14"/>
  <c r="D37" i="25"/>
  <c r="N112" i="17"/>
  <c r="N1" i="17" s="1"/>
  <c r="R40" i="14"/>
  <c r="D43" i="25"/>
  <c r="D35" i="5"/>
  <c r="C35" i="25"/>
  <c r="R33" i="14"/>
  <c r="D36" i="25"/>
  <c r="BJ28" i="21"/>
  <c r="BQ81" i="21"/>
  <c r="CF28" i="21"/>
  <c r="L37" i="5"/>
  <c r="L36" i="5"/>
  <c r="L35" i="5"/>
  <c r="CS82" i="21"/>
  <c r="BJ82" i="21"/>
  <c r="BD81" i="21"/>
  <c r="M28" i="21"/>
  <c r="DC13" i="27"/>
  <c r="CX13" i="27"/>
  <c r="CX8" i="27"/>
  <c r="DC8" i="27"/>
  <c r="CJ14" i="27"/>
  <c r="CO14" i="27"/>
  <c r="DJ19" i="27"/>
  <c r="DE19" i="27"/>
  <c r="CV20" i="27"/>
  <c r="CV23" i="27" s="1"/>
  <c r="CQ20" i="27"/>
  <c r="CX18" i="27"/>
  <c r="DC18" i="27"/>
  <c r="CI23" i="27"/>
  <c r="DD4" i="27"/>
  <c r="CW9" i="27"/>
  <c r="DC21" i="27"/>
  <c r="CX21" i="27"/>
  <c r="DE12" i="27"/>
  <c r="DJ12" i="27"/>
  <c r="DD11" i="27"/>
  <c r="CQ11" i="27"/>
  <c r="CV11" i="27"/>
  <c r="DL5" i="27"/>
  <c r="DQ5" i="27"/>
  <c r="DS5" i="27" s="1"/>
  <c r="DC15" i="27"/>
  <c r="CO4" i="27"/>
  <c r="CH9" i="27"/>
  <c r="CJ4" i="27"/>
  <c r="CC9" i="27"/>
  <c r="DD18" i="27"/>
  <c r="CQ7" i="27"/>
  <c r="CV7" i="27"/>
  <c r="CJ6" i="27"/>
  <c r="CO6" i="27"/>
  <c r="CP15" i="27"/>
  <c r="CJ15" i="27"/>
  <c r="CI16" i="27"/>
  <c r="CJ16" i="27" s="1"/>
  <c r="AW83" i="21"/>
  <c r="AV81" i="21"/>
  <c r="AV28" i="21"/>
  <c r="AO80" i="21"/>
  <c r="AP82" i="21"/>
  <c r="K37" i="5"/>
  <c r="L12" i="5"/>
  <c r="K35" i="5"/>
  <c r="L22" i="5"/>
  <c r="K22" i="5"/>
  <c r="L21" i="5"/>
  <c r="K21" i="5"/>
  <c r="L20" i="5"/>
  <c r="K20" i="5"/>
  <c r="L17" i="5"/>
  <c r="K12" i="5"/>
  <c r="K17" i="5"/>
  <c r="K36" i="5"/>
  <c r="R30" i="14"/>
  <c r="L10" i="21"/>
  <c r="Q73" i="21"/>
  <c r="S73" i="21" s="1"/>
  <c r="Q10" i="21"/>
  <c r="X10" i="21" s="1"/>
  <c r="L21" i="21"/>
  <c r="Q67" i="21"/>
  <c r="S67" i="21" s="1"/>
  <c r="BI30" i="9"/>
  <c r="M30" i="9"/>
  <c r="CD30" i="9"/>
  <c r="B34" i="14"/>
  <c r="CS30" i="9"/>
  <c r="K5" i="9"/>
  <c r="D30" i="9"/>
  <c r="DM30" i="9"/>
  <c r="DT30" i="9"/>
  <c r="BQ30" i="9"/>
  <c r="CY30" i="9"/>
  <c r="E90" i="3"/>
  <c r="E68" i="3"/>
  <c r="E137" i="3"/>
  <c r="D22" i="5" s="1"/>
  <c r="BI24" i="3"/>
  <c r="K50" i="3"/>
  <c r="K44" i="3"/>
  <c r="P18" i="3"/>
  <c r="W18" i="3" s="1"/>
  <c r="P117" i="3"/>
  <c r="R117" i="3" s="1"/>
  <c r="M68" i="3"/>
  <c r="E24" i="3"/>
  <c r="DU134" i="3"/>
  <c r="E46" i="3"/>
  <c r="K40" i="3"/>
  <c r="P16" i="3"/>
  <c r="R16" i="3" s="1"/>
  <c r="E112" i="3"/>
  <c r="P73" i="3"/>
  <c r="W73" i="3" s="1"/>
  <c r="P97" i="3"/>
  <c r="W97" i="3" s="1"/>
  <c r="K43" i="3"/>
  <c r="K39" i="3"/>
  <c r="K87" i="3"/>
  <c r="E136" i="3"/>
  <c r="D21" i="5" s="1"/>
  <c r="D21" i="25" s="1"/>
  <c r="Z24" i="3"/>
  <c r="P21" i="3"/>
  <c r="P23" i="3" s="1"/>
  <c r="M46" i="3"/>
  <c r="J45" i="3"/>
  <c r="DM24" i="3"/>
  <c r="AG24" i="3"/>
  <c r="DM90" i="3"/>
  <c r="BB112" i="3"/>
  <c r="CZ46" i="3"/>
  <c r="K38" i="3"/>
  <c r="K127" i="3"/>
  <c r="BP24" i="3"/>
  <c r="CE24" i="3"/>
  <c r="P87" i="3"/>
  <c r="P89" i="3" s="1"/>
  <c r="E135" i="3"/>
  <c r="D20" i="5" s="1"/>
  <c r="D20" i="25" s="1"/>
  <c r="BI112" i="3"/>
  <c r="P29" i="3"/>
  <c r="W29" i="3" s="1"/>
  <c r="Q42" i="3"/>
  <c r="Q45" i="3" s="1"/>
  <c r="C138" i="3"/>
  <c r="B23" i="5" s="1"/>
  <c r="B23" i="25" s="1"/>
  <c r="Z136" i="3"/>
  <c r="C20" i="5"/>
  <c r="C20" i="25" s="1"/>
  <c r="D138" i="3"/>
  <c r="C23" i="5" s="1"/>
  <c r="C23" i="25" s="1"/>
  <c r="BP68" i="3"/>
  <c r="BW24" i="3"/>
  <c r="CD90" i="3"/>
  <c r="L68" i="3"/>
  <c r="E256" i="2"/>
  <c r="AA330" i="2"/>
  <c r="C298" i="2"/>
  <c r="D76" i="2"/>
  <c r="D372" i="2"/>
  <c r="K416" i="2"/>
  <c r="K81" i="2"/>
  <c r="P137" i="2"/>
  <c r="W137" i="2" s="1"/>
  <c r="AD137" i="2" s="1"/>
  <c r="AK137" i="2" s="1"/>
  <c r="AR137" i="2" s="1"/>
  <c r="AY137" i="2" s="1"/>
  <c r="BF137" i="2" s="1"/>
  <c r="BM137" i="2" s="1"/>
  <c r="BT137" i="2" s="1"/>
  <c r="CA137" i="2" s="1"/>
  <c r="CH137" i="2" s="1"/>
  <c r="CO137" i="2" s="1"/>
  <c r="CV137" i="2" s="1"/>
  <c r="DC137" i="2" s="1"/>
  <c r="DJ137" i="2" s="1"/>
  <c r="DQ137" i="2" s="1"/>
  <c r="E292" i="2"/>
  <c r="Q79" i="2"/>
  <c r="X79" i="2" s="1"/>
  <c r="P338" i="2"/>
  <c r="W338" i="2" s="1"/>
  <c r="K261" i="2"/>
  <c r="Q429" i="2"/>
  <c r="X429" i="2" s="1"/>
  <c r="AE429" i="2" s="1"/>
  <c r="AL429" i="2" s="1"/>
  <c r="AS429" i="2" s="1"/>
  <c r="AZ429" i="2" s="1"/>
  <c r="BG429" i="2" s="1"/>
  <c r="BN429" i="2" s="1"/>
  <c r="BU429" i="2" s="1"/>
  <c r="CB429" i="2" s="1"/>
  <c r="CI429" i="2" s="1"/>
  <c r="CP429" i="2" s="1"/>
  <c r="CW429" i="2" s="1"/>
  <c r="DD429" i="2" s="1"/>
  <c r="DK429" i="2" s="1"/>
  <c r="DR429" i="2" s="1"/>
  <c r="Q177" i="2"/>
  <c r="X177" i="2" s="1"/>
  <c r="AE177" i="2" s="1"/>
  <c r="AL177" i="2" s="1"/>
  <c r="AS177" i="2" s="1"/>
  <c r="AZ177" i="2" s="1"/>
  <c r="BG177" i="2" s="1"/>
  <c r="BN177" i="2" s="1"/>
  <c r="BU177" i="2" s="1"/>
  <c r="CB177" i="2" s="1"/>
  <c r="CI177" i="2" s="1"/>
  <c r="CP177" i="2" s="1"/>
  <c r="CW177" i="2" s="1"/>
  <c r="DD177" i="2" s="1"/>
  <c r="DK177" i="2" s="1"/>
  <c r="DR177" i="2" s="1"/>
  <c r="Q338" i="2"/>
  <c r="E449" i="2"/>
  <c r="D17" i="5" s="1"/>
  <c r="K432" i="2"/>
  <c r="Q375" i="2"/>
  <c r="X375" i="2" s="1"/>
  <c r="K230" i="2"/>
  <c r="BJ34" i="2"/>
  <c r="E440" i="2"/>
  <c r="K420" i="2"/>
  <c r="P21" i="2"/>
  <c r="W21" i="2" s="1"/>
  <c r="CL108" i="2"/>
  <c r="K428" i="2"/>
  <c r="CS34" i="2"/>
  <c r="DF404" i="2"/>
  <c r="AA108" i="2"/>
  <c r="E108" i="2"/>
  <c r="K321" i="2"/>
  <c r="K380" i="2"/>
  <c r="D447" i="2"/>
  <c r="C15" i="5" s="1"/>
  <c r="C15" i="25" s="1"/>
  <c r="D150" i="2"/>
  <c r="CS182" i="2"/>
  <c r="CY34" i="2"/>
  <c r="P95" i="2"/>
  <c r="W95" i="2" s="1"/>
  <c r="E218" i="2"/>
  <c r="K89" i="2"/>
  <c r="Q290" i="2"/>
  <c r="X290" i="2" s="1"/>
  <c r="BW108" i="2"/>
  <c r="E366" i="2"/>
  <c r="P261" i="2"/>
  <c r="R261" i="2" s="1"/>
  <c r="P380" i="2"/>
  <c r="R380" i="2" s="1"/>
  <c r="P420" i="2"/>
  <c r="W420" i="2" s="1"/>
  <c r="BW449" i="2"/>
  <c r="BW404" i="2"/>
  <c r="E144" i="2"/>
  <c r="D446" i="2"/>
  <c r="P81" i="2"/>
  <c r="W81" i="2" s="1"/>
  <c r="K213" i="2"/>
  <c r="Q184" i="2"/>
  <c r="X184" i="2" s="1"/>
  <c r="T34" i="2"/>
  <c r="D224" i="2"/>
  <c r="K160" i="2"/>
  <c r="P160" i="2"/>
  <c r="W160" i="2" s="1"/>
  <c r="K52" i="2"/>
  <c r="P52" i="2"/>
  <c r="W52" i="2" s="1"/>
  <c r="K272" i="2"/>
  <c r="P272" i="2"/>
  <c r="W272" i="2" s="1"/>
  <c r="P412" i="2"/>
  <c r="W412" i="2" s="1"/>
  <c r="AD412" i="2" s="1"/>
  <c r="Z108" i="2"/>
  <c r="Z330" i="2"/>
  <c r="K337" i="2"/>
  <c r="P337" i="2"/>
  <c r="W337" i="2" s="1"/>
  <c r="K118" i="2"/>
  <c r="P118" i="2"/>
  <c r="R118" i="2" s="1"/>
  <c r="K33" i="2"/>
  <c r="P33" i="2"/>
  <c r="W33" i="2" s="1"/>
  <c r="K342" i="2"/>
  <c r="P342" i="2"/>
  <c r="W342" i="2" s="1"/>
  <c r="K376" i="2"/>
  <c r="P376" i="2"/>
  <c r="W376" i="2" s="1"/>
  <c r="P79" i="2"/>
  <c r="D448" i="2"/>
  <c r="C16" i="5" s="1"/>
  <c r="C16" i="25" s="1"/>
  <c r="P169" i="2"/>
  <c r="W169" i="2" s="1"/>
  <c r="D298" i="2"/>
  <c r="DT256" i="2"/>
  <c r="K156" i="2"/>
  <c r="K387" i="2"/>
  <c r="AG330" i="2"/>
  <c r="P317" i="2"/>
  <c r="W317" i="2" s="1"/>
  <c r="C224" i="2"/>
  <c r="E182" i="2"/>
  <c r="K395" i="2"/>
  <c r="P230" i="2"/>
  <c r="W230" i="2" s="1"/>
  <c r="K168" i="2"/>
  <c r="P153" i="2"/>
  <c r="W153" i="2" s="1"/>
  <c r="K44" i="2"/>
  <c r="K234" i="2"/>
  <c r="K280" i="2"/>
  <c r="Q251" i="2"/>
  <c r="X251" i="2" s="1"/>
  <c r="AE251" i="2" s="1"/>
  <c r="AL251" i="2" s="1"/>
  <c r="AS251" i="2" s="1"/>
  <c r="AZ251" i="2" s="1"/>
  <c r="BG251" i="2" s="1"/>
  <c r="BN251" i="2" s="1"/>
  <c r="BU251" i="2" s="1"/>
  <c r="CB251" i="2" s="1"/>
  <c r="CI251" i="2" s="1"/>
  <c r="CP251" i="2" s="1"/>
  <c r="CW251" i="2" s="1"/>
  <c r="DD251" i="2" s="1"/>
  <c r="DK251" i="2" s="1"/>
  <c r="DR251" i="2" s="1"/>
  <c r="P332" i="2"/>
  <c r="W332" i="2" s="1"/>
  <c r="AD332" i="2" s="1"/>
  <c r="AK332" i="2" s="1"/>
  <c r="AR332" i="2" s="1"/>
  <c r="AY332" i="2" s="1"/>
  <c r="DN34" i="2"/>
  <c r="CR440" i="2"/>
  <c r="BI108" i="2"/>
  <c r="CS108" i="2"/>
  <c r="P416" i="2"/>
  <c r="R416" i="2" s="1"/>
  <c r="K122" i="2"/>
  <c r="K266" i="2"/>
  <c r="K333" i="2"/>
  <c r="P36" i="2"/>
  <c r="DT330" i="2"/>
  <c r="CD404" i="2"/>
  <c r="CD34" i="2"/>
  <c r="E330" i="2"/>
  <c r="C372" i="2"/>
  <c r="K158" i="2"/>
  <c r="BB182" i="2"/>
  <c r="K278" i="2"/>
  <c r="P156" i="2"/>
  <c r="R156" i="2" s="1"/>
  <c r="K85" i="2"/>
  <c r="K241" i="2"/>
  <c r="K334" i="2"/>
  <c r="K370" i="2"/>
  <c r="Q36" i="2"/>
  <c r="X36" i="2" s="1"/>
  <c r="P66" i="2"/>
  <c r="W66" i="2" s="1"/>
  <c r="P190" i="2"/>
  <c r="W190" i="2" s="1"/>
  <c r="AG144" i="2"/>
  <c r="AU182" i="2"/>
  <c r="CE404" i="2"/>
  <c r="P63" i="2"/>
  <c r="W63" i="2" s="1"/>
  <c r="C446" i="2"/>
  <c r="E404" i="2"/>
  <c r="C150" i="2"/>
  <c r="D197" i="7"/>
  <c r="D262" i="7"/>
  <c r="Q149" i="7"/>
  <c r="X149" i="7" s="1"/>
  <c r="AE149" i="7" s="1"/>
  <c r="AL149" i="7" s="1"/>
  <c r="AS149" i="7" s="1"/>
  <c r="AZ149" i="7" s="1"/>
  <c r="BG149" i="7" s="1"/>
  <c r="BN149" i="7" s="1"/>
  <c r="BU149" i="7" s="1"/>
  <c r="CB149" i="7" s="1"/>
  <c r="CI149" i="7" s="1"/>
  <c r="CP149" i="7" s="1"/>
  <c r="CW149" i="7" s="1"/>
  <c r="DD149" i="7" s="1"/>
  <c r="DK149" i="7" s="1"/>
  <c r="DR149" i="7" s="1"/>
  <c r="E23" i="7"/>
  <c r="K314" i="7"/>
  <c r="P90" i="7"/>
  <c r="W90" i="7" s="1"/>
  <c r="AD90" i="7" s="1"/>
  <c r="E321" i="7"/>
  <c r="C67" i="7"/>
  <c r="C392" i="7"/>
  <c r="P19" i="7"/>
  <c r="W19" i="7" s="1"/>
  <c r="AD19" i="7" s="1"/>
  <c r="AK19" i="7" s="1"/>
  <c r="AR19" i="7" s="1"/>
  <c r="AY19" i="7" s="1"/>
  <c r="BF19" i="7" s="1"/>
  <c r="BM19" i="7" s="1"/>
  <c r="BT19" i="7" s="1"/>
  <c r="CA19" i="7" s="1"/>
  <c r="CH19" i="7" s="1"/>
  <c r="CO19" i="7" s="1"/>
  <c r="CV19" i="7" s="1"/>
  <c r="DC19" i="7" s="1"/>
  <c r="DJ19" i="7" s="1"/>
  <c r="DQ19" i="7" s="1"/>
  <c r="K54" i="7"/>
  <c r="K45" i="7"/>
  <c r="C12" i="5"/>
  <c r="C12" i="25" s="1"/>
  <c r="E191" i="7"/>
  <c r="P265" i="7"/>
  <c r="W265" i="7" s="1"/>
  <c r="K64" i="7"/>
  <c r="E256" i="7"/>
  <c r="E348" i="7"/>
  <c r="E218" i="7"/>
  <c r="P64" i="7"/>
  <c r="W64" i="7" s="1"/>
  <c r="AD64" i="7" s="1"/>
  <c r="K27" i="7"/>
  <c r="K374" i="7"/>
  <c r="D392" i="7"/>
  <c r="D67" i="7"/>
  <c r="CL386" i="7"/>
  <c r="P300" i="7"/>
  <c r="W300" i="7" s="1"/>
  <c r="K244" i="7"/>
  <c r="D327" i="7"/>
  <c r="Q170" i="7"/>
  <c r="X170" i="7" s="1"/>
  <c r="AE170" i="7" s="1"/>
  <c r="AL170" i="7" s="1"/>
  <c r="AS170" i="7" s="1"/>
  <c r="AZ170" i="7" s="1"/>
  <c r="BG170" i="7" s="1"/>
  <c r="BN170" i="7" s="1"/>
  <c r="BU170" i="7" s="1"/>
  <c r="CB170" i="7" s="1"/>
  <c r="CI170" i="7" s="1"/>
  <c r="CP170" i="7" s="1"/>
  <c r="CW170" i="7" s="1"/>
  <c r="DD170" i="7" s="1"/>
  <c r="DK170" i="7" s="1"/>
  <c r="DR170" i="7" s="1"/>
  <c r="P285" i="7"/>
  <c r="W285" i="7" s="1"/>
  <c r="K310" i="7"/>
  <c r="Q235" i="7"/>
  <c r="X235" i="7" s="1"/>
  <c r="AE235" i="7" s="1"/>
  <c r="AL235" i="7" s="1"/>
  <c r="AS235" i="7" s="1"/>
  <c r="AZ235" i="7" s="1"/>
  <c r="BG235" i="7" s="1"/>
  <c r="BN235" i="7" s="1"/>
  <c r="BU235" i="7" s="1"/>
  <c r="CB235" i="7" s="1"/>
  <c r="CI235" i="7" s="1"/>
  <c r="CP235" i="7" s="1"/>
  <c r="CW235" i="7" s="1"/>
  <c r="DD235" i="7" s="1"/>
  <c r="DK235" i="7" s="1"/>
  <c r="DR235" i="7" s="1"/>
  <c r="K50" i="7"/>
  <c r="AO88" i="7"/>
  <c r="AG61" i="7"/>
  <c r="BW218" i="7"/>
  <c r="AG348" i="7"/>
  <c r="D393" i="7"/>
  <c r="Q32" i="7"/>
  <c r="X32" i="7" s="1"/>
  <c r="AE32" i="7" s="1"/>
  <c r="AL32" i="7" s="1"/>
  <c r="AS32" i="7" s="1"/>
  <c r="AZ32" i="7" s="1"/>
  <c r="BG32" i="7" s="1"/>
  <c r="BN32" i="7" s="1"/>
  <c r="BU32" i="7" s="1"/>
  <c r="CB32" i="7" s="1"/>
  <c r="CI32" i="7" s="1"/>
  <c r="CP32" i="7" s="1"/>
  <c r="CW32" i="7" s="1"/>
  <c r="DD32" i="7" s="1"/>
  <c r="DK32" i="7" s="1"/>
  <c r="DR32" i="7" s="1"/>
  <c r="P336" i="7"/>
  <c r="W336" i="7" s="1"/>
  <c r="K63" i="7"/>
  <c r="C262" i="7"/>
  <c r="K21" i="7"/>
  <c r="K248" i="7"/>
  <c r="Q292" i="7"/>
  <c r="X292" i="7" s="1"/>
  <c r="AE292" i="7" s="1"/>
  <c r="AL292" i="7" s="1"/>
  <c r="AS292" i="7" s="1"/>
  <c r="AZ292" i="7" s="1"/>
  <c r="BG292" i="7" s="1"/>
  <c r="BN292" i="7" s="1"/>
  <c r="BU292" i="7" s="1"/>
  <c r="CB292" i="7" s="1"/>
  <c r="CI292" i="7" s="1"/>
  <c r="CP292" i="7" s="1"/>
  <c r="CW292" i="7" s="1"/>
  <c r="DD292" i="7" s="1"/>
  <c r="DK292" i="7" s="1"/>
  <c r="DR292" i="7" s="1"/>
  <c r="Q25" i="7"/>
  <c r="X25" i="7" s="1"/>
  <c r="E386" i="7"/>
  <c r="Q59" i="7"/>
  <c r="X59" i="7" s="1"/>
  <c r="AE59" i="7" s="1"/>
  <c r="AL59" i="7" s="1"/>
  <c r="AS59" i="7" s="1"/>
  <c r="AZ59" i="7" s="1"/>
  <c r="BG59" i="7" s="1"/>
  <c r="BN59" i="7" s="1"/>
  <c r="BU59" i="7" s="1"/>
  <c r="CB59" i="7" s="1"/>
  <c r="CI59" i="7" s="1"/>
  <c r="CP59" i="7" s="1"/>
  <c r="CW59" i="7" s="1"/>
  <c r="DD59" i="7" s="1"/>
  <c r="DK59" i="7" s="1"/>
  <c r="DR59" i="7" s="1"/>
  <c r="K42" i="7"/>
  <c r="K357" i="7"/>
  <c r="Q124" i="7"/>
  <c r="X124" i="7" s="1"/>
  <c r="AE124" i="7" s="1"/>
  <c r="AL124" i="7" s="1"/>
  <c r="AS124" i="7" s="1"/>
  <c r="AZ124" i="7" s="1"/>
  <c r="BG124" i="7" s="1"/>
  <c r="BN124" i="7" s="1"/>
  <c r="BU124" i="7" s="1"/>
  <c r="CB124" i="7" s="1"/>
  <c r="CI124" i="7" s="1"/>
  <c r="CP124" i="7" s="1"/>
  <c r="CW124" i="7" s="1"/>
  <c r="DD124" i="7" s="1"/>
  <c r="DK124" i="7" s="1"/>
  <c r="DR124" i="7" s="1"/>
  <c r="P84" i="7"/>
  <c r="W84" i="7" s="1"/>
  <c r="K272" i="7"/>
  <c r="Q50" i="7"/>
  <c r="X50" i="7" s="1"/>
  <c r="AE50" i="7" s="1"/>
  <c r="AL50" i="7" s="1"/>
  <c r="AS50" i="7" s="1"/>
  <c r="AZ50" i="7" s="1"/>
  <c r="BG50" i="7" s="1"/>
  <c r="BN50" i="7" s="1"/>
  <c r="BU50" i="7" s="1"/>
  <c r="CB50" i="7" s="1"/>
  <c r="CI50" i="7" s="1"/>
  <c r="CP50" i="7" s="1"/>
  <c r="CW50" i="7" s="1"/>
  <c r="DD50" i="7" s="1"/>
  <c r="DK50" i="7" s="1"/>
  <c r="DR50" i="7" s="1"/>
  <c r="K240" i="7"/>
  <c r="AN283" i="7"/>
  <c r="Q214" i="7"/>
  <c r="X214" i="7" s="1"/>
  <c r="AE214" i="7" s="1"/>
  <c r="AL214" i="7" s="1"/>
  <c r="AS214" i="7" s="1"/>
  <c r="AZ214" i="7" s="1"/>
  <c r="BG214" i="7" s="1"/>
  <c r="BN214" i="7" s="1"/>
  <c r="BU214" i="7" s="1"/>
  <c r="CB214" i="7" s="1"/>
  <c r="CI214" i="7" s="1"/>
  <c r="CP214" i="7" s="1"/>
  <c r="CW214" i="7" s="1"/>
  <c r="DD214" i="7" s="1"/>
  <c r="DK214" i="7" s="1"/>
  <c r="DR214" i="7" s="1"/>
  <c r="P354" i="7"/>
  <c r="W354" i="7" s="1"/>
  <c r="AD354" i="7" s="1"/>
  <c r="AK354" i="7" s="1"/>
  <c r="AR354" i="7" s="1"/>
  <c r="AY354" i="7" s="1"/>
  <c r="BF354" i="7" s="1"/>
  <c r="BM354" i="7" s="1"/>
  <c r="BT354" i="7" s="1"/>
  <c r="CA354" i="7" s="1"/>
  <c r="CH354" i="7" s="1"/>
  <c r="CO354" i="7" s="1"/>
  <c r="CV354" i="7" s="1"/>
  <c r="DC354" i="7" s="1"/>
  <c r="DJ354" i="7" s="1"/>
  <c r="DQ354" i="7" s="1"/>
  <c r="E395" i="7"/>
  <c r="Q212" i="7"/>
  <c r="X212" i="7" s="1"/>
  <c r="AE212" i="7" s="1"/>
  <c r="AL212" i="7" s="1"/>
  <c r="AS212" i="7" s="1"/>
  <c r="AZ212" i="7" s="1"/>
  <c r="BG212" i="7" s="1"/>
  <c r="BN212" i="7" s="1"/>
  <c r="BU212" i="7" s="1"/>
  <c r="CB212" i="7" s="1"/>
  <c r="CI212" i="7" s="1"/>
  <c r="CP212" i="7" s="1"/>
  <c r="CW212" i="7" s="1"/>
  <c r="DD212" i="7" s="1"/>
  <c r="DK212" i="7" s="1"/>
  <c r="DR212" i="7" s="1"/>
  <c r="P162" i="7"/>
  <c r="W162" i="7" s="1"/>
  <c r="P212" i="7"/>
  <c r="W212" i="7" s="1"/>
  <c r="Q200" i="7"/>
  <c r="X200" i="7" s="1"/>
  <c r="Q82" i="7"/>
  <c r="X82" i="7" s="1"/>
  <c r="AE82" i="7" s="1"/>
  <c r="AL82" i="7" s="1"/>
  <c r="AS82" i="7" s="1"/>
  <c r="AZ82" i="7" s="1"/>
  <c r="BG82" i="7" s="1"/>
  <c r="BN82" i="7" s="1"/>
  <c r="BU82" i="7" s="1"/>
  <c r="CB82" i="7" s="1"/>
  <c r="CI82" i="7" s="1"/>
  <c r="CP82" i="7" s="1"/>
  <c r="CW82" i="7" s="1"/>
  <c r="DD82" i="7" s="1"/>
  <c r="DK82" i="7" s="1"/>
  <c r="DR82" i="7" s="1"/>
  <c r="D132" i="7"/>
  <c r="E126" i="7"/>
  <c r="D394" i="7"/>
  <c r="K28" i="7"/>
  <c r="P59" i="7"/>
  <c r="W59" i="7" s="1"/>
  <c r="K136" i="7"/>
  <c r="K57" i="7"/>
  <c r="K75" i="7"/>
  <c r="Q350" i="7"/>
  <c r="X350" i="7" s="1"/>
  <c r="AE350" i="7" s="1"/>
  <c r="CS321" i="7"/>
  <c r="AA395" i="7"/>
  <c r="BQ23" i="7"/>
  <c r="C197" i="7"/>
  <c r="E153" i="7"/>
  <c r="Y3" i="7" a="1"/>
  <c r="Y3" i="7" s="1"/>
  <c r="AF2" i="7"/>
  <c r="P240" i="7"/>
  <c r="R240" i="7" s="1"/>
  <c r="K6" i="7"/>
  <c r="DM153" i="7"/>
  <c r="Q70" i="7"/>
  <c r="X70" i="7" s="1"/>
  <c r="P254" i="7"/>
  <c r="W254" i="7" s="1"/>
  <c r="C327" i="7"/>
  <c r="E283" i="7"/>
  <c r="CS88" i="7"/>
  <c r="P28" i="7"/>
  <c r="W28" i="7" s="1"/>
  <c r="P374" i="7"/>
  <c r="R374" i="7" s="1"/>
  <c r="K16" i="7"/>
  <c r="K78" i="7"/>
  <c r="K34" i="7"/>
  <c r="K298" i="7"/>
  <c r="K320" i="7"/>
  <c r="C394" i="7"/>
  <c r="E61" i="7"/>
  <c r="E88" i="7"/>
  <c r="C132" i="7"/>
  <c r="C393" i="7"/>
  <c r="P27" i="7"/>
  <c r="W27" i="7" s="1"/>
  <c r="P314" i="7"/>
  <c r="W314" i="7" s="1"/>
  <c r="K306" i="7"/>
  <c r="E276" i="1"/>
  <c r="B12" i="5"/>
  <c r="B12" i="25" s="1"/>
  <c r="P255" i="1"/>
  <c r="W255" i="1" s="1"/>
  <c r="AD255" i="1" s="1"/>
  <c r="AK255" i="1" s="1"/>
  <c r="AR255" i="1" s="1"/>
  <c r="AY255" i="1" s="1"/>
  <c r="BF255" i="1" s="1"/>
  <c r="BM255" i="1" s="1"/>
  <c r="BT255" i="1" s="1"/>
  <c r="CA255" i="1" s="1"/>
  <c r="CH255" i="1" s="1"/>
  <c r="CO255" i="1" s="1"/>
  <c r="CV255" i="1" s="1"/>
  <c r="DC255" i="1" s="1"/>
  <c r="DJ255" i="1" s="1"/>
  <c r="DQ255" i="1" s="1"/>
  <c r="R166" i="1"/>
  <c r="K336" i="1"/>
  <c r="D114" i="1"/>
  <c r="K93" i="1"/>
  <c r="E164" i="1"/>
  <c r="E137" i="1"/>
  <c r="E341" i="1"/>
  <c r="P27" i="1"/>
  <c r="W27" i="1" s="1"/>
  <c r="AD27" i="1" s="1"/>
  <c r="AK27" i="1" s="1"/>
  <c r="AR27" i="1" s="1"/>
  <c r="AY27" i="1" s="1"/>
  <c r="BF27" i="1" s="1"/>
  <c r="BM27" i="1" s="1"/>
  <c r="BT27" i="1" s="1"/>
  <c r="CA27" i="1" s="1"/>
  <c r="CH27" i="1" s="1"/>
  <c r="CO27" i="1" s="1"/>
  <c r="CV27" i="1" s="1"/>
  <c r="DC27" i="1" s="1"/>
  <c r="DJ27" i="1" s="1"/>
  <c r="DQ27" i="1" s="1"/>
  <c r="Q143" i="1"/>
  <c r="X143" i="1" s="1"/>
  <c r="AE143" i="1" s="1"/>
  <c r="AL143" i="1" s="1"/>
  <c r="AS143" i="1" s="1"/>
  <c r="AZ143" i="1" s="1"/>
  <c r="BG143" i="1" s="1"/>
  <c r="BN143" i="1" s="1"/>
  <c r="BU143" i="1" s="1"/>
  <c r="CB143" i="1" s="1"/>
  <c r="CI143" i="1" s="1"/>
  <c r="CP143" i="1" s="1"/>
  <c r="CW143" i="1" s="1"/>
  <c r="DD143" i="1" s="1"/>
  <c r="DK143" i="1" s="1"/>
  <c r="DR143" i="1" s="1"/>
  <c r="CL341" i="1"/>
  <c r="W271" i="1"/>
  <c r="R271" i="1"/>
  <c r="K112" i="1"/>
  <c r="D340" i="1"/>
  <c r="CE341" i="1"/>
  <c r="Q300" i="1"/>
  <c r="X300" i="1" s="1"/>
  <c r="AE300" i="1" s="1"/>
  <c r="AL300" i="1" s="1"/>
  <c r="AS300" i="1" s="1"/>
  <c r="AZ300" i="1" s="1"/>
  <c r="BG300" i="1" s="1"/>
  <c r="BN300" i="1" s="1"/>
  <c r="BU300" i="1" s="1"/>
  <c r="CB300" i="1" s="1"/>
  <c r="CI300" i="1" s="1"/>
  <c r="CP300" i="1" s="1"/>
  <c r="CW300" i="1" s="1"/>
  <c r="DD300" i="1" s="1"/>
  <c r="DK300" i="1" s="1"/>
  <c r="DR300" i="1" s="1"/>
  <c r="BJ276" i="1"/>
  <c r="C170" i="1"/>
  <c r="Q130" i="1"/>
  <c r="X130" i="1" s="1"/>
  <c r="AE130" i="1" s="1"/>
  <c r="AL130" i="1" s="1"/>
  <c r="AS130" i="1" s="1"/>
  <c r="AZ130" i="1" s="1"/>
  <c r="BG130" i="1" s="1"/>
  <c r="BN130" i="1" s="1"/>
  <c r="BU130" i="1" s="1"/>
  <c r="CB130" i="1" s="1"/>
  <c r="CI130" i="1" s="1"/>
  <c r="CP130" i="1" s="1"/>
  <c r="CW130" i="1" s="1"/>
  <c r="DD130" i="1" s="1"/>
  <c r="DK130" i="1" s="1"/>
  <c r="DR130" i="1" s="1"/>
  <c r="BQ305" i="1"/>
  <c r="E81" i="1"/>
  <c r="E305" i="1"/>
  <c r="K302" i="1"/>
  <c r="CL81" i="1"/>
  <c r="Q179" i="1"/>
  <c r="X179" i="1" s="1"/>
  <c r="AE179" i="1" s="1"/>
  <c r="AL179" i="1" s="1"/>
  <c r="AS179" i="1" s="1"/>
  <c r="AZ179" i="1" s="1"/>
  <c r="BG179" i="1" s="1"/>
  <c r="BN179" i="1" s="1"/>
  <c r="BU179" i="1" s="1"/>
  <c r="CB179" i="1" s="1"/>
  <c r="CI179" i="1" s="1"/>
  <c r="CP179" i="1" s="1"/>
  <c r="CW179" i="1" s="1"/>
  <c r="DD179" i="1" s="1"/>
  <c r="DK179" i="1" s="1"/>
  <c r="DR179" i="1" s="1"/>
  <c r="Q207" i="1"/>
  <c r="X207" i="1" s="1"/>
  <c r="AE207" i="1" s="1"/>
  <c r="AL207" i="1" s="1"/>
  <c r="AS207" i="1" s="1"/>
  <c r="AZ207" i="1" s="1"/>
  <c r="BG207" i="1" s="1"/>
  <c r="BN207" i="1" s="1"/>
  <c r="BU207" i="1" s="1"/>
  <c r="CB207" i="1" s="1"/>
  <c r="CI207" i="1" s="1"/>
  <c r="CP207" i="1" s="1"/>
  <c r="CW207" i="1" s="1"/>
  <c r="DD207" i="1" s="1"/>
  <c r="DK207" i="1" s="1"/>
  <c r="DR207" i="1" s="1"/>
  <c r="E193" i="1"/>
  <c r="BQ341" i="1"/>
  <c r="CK341" i="1"/>
  <c r="P123" i="1"/>
  <c r="W123" i="1" s="1"/>
  <c r="AD123" i="1" s="1"/>
  <c r="AK123" i="1" s="1"/>
  <c r="AR123" i="1" s="1"/>
  <c r="AY123" i="1" s="1"/>
  <c r="BF123" i="1" s="1"/>
  <c r="BM123" i="1" s="1"/>
  <c r="BT123" i="1" s="1"/>
  <c r="CA123" i="1" s="1"/>
  <c r="CH123" i="1" s="1"/>
  <c r="CO123" i="1" s="1"/>
  <c r="CV123" i="1" s="1"/>
  <c r="DC123" i="1" s="1"/>
  <c r="DJ123" i="1" s="1"/>
  <c r="DQ123" i="1" s="1"/>
  <c r="P33" i="1"/>
  <c r="W33" i="1" s="1"/>
  <c r="Q311" i="1"/>
  <c r="X311" i="1" s="1"/>
  <c r="AE311" i="1" s="1"/>
  <c r="AL311" i="1" s="1"/>
  <c r="AS311" i="1" s="1"/>
  <c r="AZ311" i="1" s="1"/>
  <c r="BG311" i="1" s="1"/>
  <c r="BN311" i="1" s="1"/>
  <c r="BU311" i="1" s="1"/>
  <c r="CB311" i="1" s="1"/>
  <c r="CI311" i="1" s="1"/>
  <c r="CP311" i="1" s="1"/>
  <c r="CW311" i="1" s="1"/>
  <c r="DD311" i="1" s="1"/>
  <c r="DK311" i="1" s="1"/>
  <c r="DR311" i="1" s="1"/>
  <c r="Q201" i="1"/>
  <c r="X201" i="1" s="1"/>
  <c r="AE201" i="1" s="1"/>
  <c r="AL201" i="1" s="1"/>
  <c r="AS201" i="1" s="1"/>
  <c r="AZ201" i="1" s="1"/>
  <c r="BG201" i="1" s="1"/>
  <c r="BN201" i="1" s="1"/>
  <c r="BU201" i="1" s="1"/>
  <c r="CB201" i="1" s="1"/>
  <c r="CI201" i="1" s="1"/>
  <c r="CP201" i="1" s="1"/>
  <c r="CW201" i="1" s="1"/>
  <c r="DD201" i="1" s="1"/>
  <c r="DK201" i="1" s="1"/>
  <c r="DR201" i="1" s="1"/>
  <c r="D170" i="1"/>
  <c r="X325" i="1"/>
  <c r="AE325" i="1" s="1"/>
  <c r="AL325" i="1" s="1"/>
  <c r="AS325" i="1" s="1"/>
  <c r="AZ325" i="1" s="1"/>
  <c r="BG325" i="1" s="1"/>
  <c r="BN325" i="1" s="1"/>
  <c r="BU325" i="1" s="1"/>
  <c r="CB325" i="1" s="1"/>
  <c r="CI325" i="1" s="1"/>
  <c r="CP325" i="1" s="1"/>
  <c r="CW325" i="1" s="1"/>
  <c r="DD325" i="1" s="1"/>
  <c r="DK325" i="1" s="1"/>
  <c r="DR325" i="1" s="1"/>
  <c r="R325" i="1"/>
  <c r="AD140" i="1"/>
  <c r="AK140" i="1" s="1"/>
  <c r="AR140" i="1" s="1"/>
  <c r="AY140" i="1" s="1"/>
  <c r="BF140" i="1" s="1"/>
  <c r="BM140" i="1" s="1"/>
  <c r="BT140" i="1" s="1"/>
  <c r="CA140" i="1" s="1"/>
  <c r="CH140" i="1" s="1"/>
  <c r="CO140" i="1" s="1"/>
  <c r="CV140" i="1" s="1"/>
  <c r="DC140" i="1" s="1"/>
  <c r="DJ140" i="1" s="1"/>
  <c r="DQ140" i="1" s="1"/>
  <c r="Y140" i="1"/>
  <c r="P93" i="1"/>
  <c r="R93" i="1" s="1"/>
  <c r="AG25" i="1"/>
  <c r="AH137" i="1"/>
  <c r="CD341" i="1"/>
  <c r="CY341" i="1"/>
  <c r="D338" i="1"/>
  <c r="C226" i="1"/>
  <c r="P173" i="1"/>
  <c r="W173" i="1" s="1"/>
  <c r="K119" i="1"/>
  <c r="K267" i="1"/>
  <c r="D339" i="1"/>
  <c r="P18" i="1"/>
  <c r="W18" i="1" s="1"/>
  <c r="AD18" i="1" s="1"/>
  <c r="AK18" i="1" s="1"/>
  <c r="AR18" i="1" s="1"/>
  <c r="AY18" i="1" s="1"/>
  <c r="BF18" i="1" s="1"/>
  <c r="BM18" i="1" s="1"/>
  <c r="BT18" i="1" s="1"/>
  <c r="CA18" i="1" s="1"/>
  <c r="CH18" i="1" s="1"/>
  <c r="CO18" i="1" s="1"/>
  <c r="CV18" i="1" s="1"/>
  <c r="DC18" i="1" s="1"/>
  <c r="DJ18" i="1" s="1"/>
  <c r="DQ18" i="1" s="1"/>
  <c r="Q89" i="1"/>
  <c r="X89" i="1" s="1"/>
  <c r="AE89" i="1" s="1"/>
  <c r="AL89" i="1" s="1"/>
  <c r="AS89" i="1" s="1"/>
  <c r="AZ89" i="1" s="1"/>
  <c r="BG89" i="1" s="1"/>
  <c r="BN89" i="1" s="1"/>
  <c r="BU89" i="1" s="1"/>
  <c r="CB89" i="1" s="1"/>
  <c r="CI89" i="1" s="1"/>
  <c r="CP89" i="1" s="1"/>
  <c r="CW89" i="1" s="1"/>
  <c r="DD89" i="1" s="1"/>
  <c r="DK89" i="1" s="1"/>
  <c r="DR89" i="1" s="1"/>
  <c r="E108" i="1"/>
  <c r="Y245" i="1"/>
  <c r="P112" i="1"/>
  <c r="W112" i="1" s="1"/>
  <c r="AD112" i="1" s="1"/>
  <c r="AK112" i="1" s="1"/>
  <c r="AR112" i="1" s="1"/>
  <c r="AY112" i="1" s="1"/>
  <c r="BF112" i="1" s="1"/>
  <c r="BM112" i="1" s="1"/>
  <c r="BT112" i="1" s="1"/>
  <c r="CA112" i="1" s="1"/>
  <c r="CH112" i="1" s="1"/>
  <c r="CO112" i="1" s="1"/>
  <c r="CV112" i="1" s="1"/>
  <c r="DC112" i="1" s="1"/>
  <c r="DJ112" i="1" s="1"/>
  <c r="DQ112" i="1" s="1"/>
  <c r="P83" i="1"/>
  <c r="W83" i="1" s="1"/>
  <c r="AD83" i="1" s="1"/>
  <c r="AK83" i="1" s="1"/>
  <c r="AR83" i="1" s="1"/>
  <c r="AY83" i="1" s="1"/>
  <c r="BF83" i="1" s="1"/>
  <c r="BM83" i="1" s="1"/>
  <c r="BT83" i="1" s="1"/>
  <c r="CA83" i="1" s="1"/>
  <c r="R202" i="1"/>
  <c r="C339" i="1"/>
  <c r="B10" i="5" s="1"/>
  <c r="B10" i="25" s="1"/>
  <c r="P251" i="1"/>
  <c r="W251" i="1" s="1"/>
  <c r="Q186" i="1"/>
  <c r="X186" i="1" s="1"/>
  <c r="AE186" i="1" s="1"/>
  <c r="AL186" i="1" s="1"/>
  <c r="AS186" i="1" s="1"/>
  <c r="AZ186" i="1" s="1"/>
  <c r="BG186" i="1" s="1"/>
  <c r="BN186" i="1" s="1"/>
  <c r="BU186" i="1" s="1"/>
  <c r="CB186" i="1" s="1"/>
  <c r="CI186" i="1" s="1"/>
  <c r="CP186" i="1" s="1"/>
  <c r="CW186" i="1" s="1"/>
  <c r="DD186" i="1" s="1"/>
  <c r="DK186" i="1" s="1"/>
  <c r="DR186" i="1" s="1"/>
  <c r="Q274" i="1"/>
  <c r="X274" i="1" s="1"/>
  <c r="AE274" i="1" s="1"/>
  <c r="AL274" i="1" s="1"/>
  <c r="AS274" i="1" s="1"/>
  <c r="AZ274" i="1" s="1"/>
  <c r="BG274" i="1" s="1"/>
  <c r="BN274" i="1" s="1"/>
  <c r="BU274" i="1" s="1"/>
  <c r="CB274" i="1" s="1"/>
  <c r="P87" i="1"/>
  <c r="W87" i="1" s="1"/>
  <c r="AD87" i="1" s="1"/>
  <c r="AK87" i="1" s="1"/>
  <c r="AR87" i="1" s="1"/>
  <c r="AY87" i="1" s="1"/>
  <c r="BF87" i="1" s="1"/>
  <c r="BM87" i="1" s="1"/>
  <c r="BT87" i="1" s="1"/>
  <c r="CA87" i="1" s="1"/>
  <c r="CH87" i="1" s="1"/>
  <c r="CO87" i="1" s="1"/>
  <c r="CV87" i="1" s="1"/>
  <c r="DC87" i="1" s="1"/>
  <c r="DJ87" i="1" s="1"/>
  <c r="DQ87" i="1" s="1"/>
  <c r="K243" i="1"/>
  <c r="Q132" i="1"/>
  <c r="X132" i="1" s="1"/>
  <c r="AE132" i="1" s="1"/>
  <c r="AL132" i="1" s="1"/>
  <c r="AS132" i="1" s="1"/>
  <c r="AZ132" i="1" s="1"/>
  <c r="BG132" i="1" s="1"/>
  <c r="BN132" i="1" s="1"/>
  <c r="BU132" i="1" s="1"/>
  <c r="CB132" i="1" s="1"/>
  <c r="CI132" i="1" s="1"/>
  <c r="CP132" i="1" s="1"/>
  <c r="CW132" i="1" s="1"/>
  <c r="DD132" i="1" s="1"/>
  <c r="DK132" i="1" s="1"/>
  <c r="DR132" i="1" s="1"/>
  <c r="E220" i="1"/>
  <c r="D226" i="1"/>
  <c r="D282" i="1"/>
  <c r="W129" i="1"/>
  <c r="AD129" i="1" s="1"/>
  <c r="AK129" i="1" s="1"/>
  <c r="AR129" i="1" s="1"/>
  <c r="AY129" i="1" s="1"/>
  <c r="BF129" i="1" s="1"/>
  <c r="BM129" i="1" s="1"/>
  <c r="BT129" i="1" s="1"/>
  <c r="CA129" i="1" s="1"/>
  <c r="CH129" i="1" s="1"/>
  <c r="CO129" i="1" s="1"/>
  <c r="CV129" i="1" s="1"/>
  <c r="DC129" i="1" s="1"/>
  <c r="DJ129" i="1" s="1"/>
  <c r="DQ129" i="1" s="1"/>
  <c r="R129" i="1"/>
  <c r="X318" i="1"/>
  <c r="AE318" i="1" s="1"/>
  <c r="AL318" i="1" s="1"/>
  <c r="AS318" i="1" s="1"/>
  <c r="AZ318" i="1" s="1"/>
  <c r="BG318" i="1" s="1"/>
  <c r="BN318" i="1" s="1"/>
  <c r="BU318" i="1" s="1"/>
  <c r="CB318" i="1" s="1"/>
  <c r="CI318" i="1" s="1"/>
  <c r="CP318" i="1" s="1"/>
  <c r="CW318" i="1" s="1"/>
  <c r="DD318" i="1" s="1"/>
  <c r="DK318" i="1" s="1"/>
  <c r="DR318" i="1" s="1"/>
  <c r="R318" i="1"/>
  <c r="X153" i="1"/>
  <c r="R153" i="1"/>
  <c r="W134" i="1"/>
  <c r="AD134" i="1" s="1"/>
  <c r="AK134" i="1" s="1"/>
  <c r="AR134" i="1" s="1"/>
  <c r="AY134" i="1" s="1"/>
  <c r="BF134" i="1" s="1"/>
  <c r="BM134" i="1" s="1"/>
  <c r="BT134" i="1" s="1"/>
  <c r="CA134" i="1" s="1"/>
  <c r="CH134" i="1" s="1"/>
  <c r="CO134" i="1" s="1"/>
  <c r="CV134" i="1" s="1"/>
  <c r="DC134" i="1" s="1"/>
  <c r="DJ134" i="1" s="1"/>
  <c r="DQ134" i="1" s="1"/>
  <c r="R134" i="1"/>
  <c r="W77" i="1"/>
  <c r="R77" i="1"/>
  <c r="W79" i="1"/>
  <c r="R79" i="1"/>
  <c r="K261" i="1"/>
  <c r="P298" i="1"/>
  <c r="W298" i="1" s="1"/>
  <c r="AD298" i="1" s="1"/>
  <c r="AK298" i="1" s="1"/>
  <c r="AR298" i="1" s="1"/>
  <c r="AY298" i="1" s="1"/>
  <c r="BF298" i="1" s="1"/>
  <c r="BM298" i="1" s="1"/>
  <c r="BT298" i="1" s="1"/>
  <c r="CA298" i="1" s="1"/>
  <c r="CH298" i="1" s="1"/>
  <c r="CO298" i="1" s="1"/>
  <c r="CV298" i="1" s="1"/>
  <c r="DC298" i="1" s="1"/>
  <c r="DJ298" i="1" s="1"/>
  <c r="DQ298" i="1" s="1"/>
  <c r="R3" i="1" a="1"/>
  <c r="R3" i="1" s="1"/>
  <c r="Y2" i="1"/>
  <c r="R140" i="1"/>
  <c r="R88" i="1"/>
  <c r="K329" i="1"/>
  <c r="K142" i="1"/>
  <c r="K88" i="1"/>
  <c r="K153" i="1"/>
  <c r="AN52" i="1"/>
  <c r="C114" i="1"/>
  <c r="CS25" i="1"/>
  <c r="CS164" i="1"/>
  <c r="AA276" i="1"/>
  <c r="AA341" i="1"/>
  <c r="BI305" i="1"/>
  <c r="P302" i="1"/>
  <c r="R302" i="1" s="1"/>
  <c r="R102" i="1"/>
  <c r="Q263" i="1"/>
  <c r="X263" i="1" s="1"/>
  <c r="AE263" i="1" s="1"/>
  <c r="AL263" i="1" s="1"/>
  <c r="AS263" i="1" s="1"/>
  <c r="AZ263" i="1" s="1"/>
  <c r="BG263" i="1" s="1"/>
  <c r="BN263" i="1" s="1"/>
  <c r="BU263" i="1" s="1"/>
  <c r="CB263" i="1" s="1"/>
  <c r="CI263" i="1" s="1"/>
  <c r="CP263" i="1" s="1"/>
  <c r="CW263" i="1" s="1"/>
  <c r="DD263" i="1" s="1"/>
  <c r="DK263" i="1" s="1"/>
  <c r="DR263" i="1" s="1"/>
  <c r="R253" i="1"/>
  <c r="P261" i="1"/>
  <c r="R261" i="1" s="1"/>
  <c r="K295" i="1"/>
  <c r="K327" i="1"/>
  <c r="DN81" i="1"/>
  <c r="DU164" i="1"/>
  <c r="BI3" i="5"/>
  <c r="AU25" i="1"/>
  <c r="P130" i="1"/>
  <c r="W130" i="1" s="1"/>
  <c r="AD130" i="1" s="1"/>
  <c r="AK130" i="1" s="1"/>
  <c r="AR130" i="1" s="1"/>
  <c r="AY130" i="1" s="1"/>
  <c r="BF130" i="1" s="1"/>
  <c r="BM130" i="1" s="1"/>
  <c r="BT130" i="1" s="1"/>
  <c r="CA130" i="1" s="1"/>
  <c r="CH130" i="1" s="1"/>
  <c r="CO130" i="1" s="1"/>
  <c r="CV130" i="1" s="1"/>
  <c r="DC130" i="1" s="1"/>
  <c r="DJ130" i="1" s="1"/>
  <c r="DQ130" i="1" s="1"/>
  <c r="P145" i="1"/>
  <c r="W145" i="1" s="1"/>
  <c r="AD145" i="1" s="1"/>
  <c r="AK145" i="1" s="1"/>
  <c r="AR145" i="1" s="1"/>
  <c r="AY145" i="1" s="1"/>
  <c r="BF145" i="1" s="1"/>
  <c r="BM145" i="1" s="1"/>
  <c r="BT145" i="1" s="1"/>
  <c r="CA145" i="1" s="1"/>
  <c r="CH145" i="1" s="1"/>
  <c r="CO145" i="1" s="1"/>
  <c r="CV145" i="1" s="1"/>
  <c r="DC145" i="1" s="1"/>
  <c r="DJ145" i="1" s="1"/>
  <c r="DQ145" i="1" s="1"/>
  <c r="K238" i="1"/>
  <c r="P119" i="1"/>
  <c r="R119" i="1" s="1"/>
  <c r="DM52" i="1"/>
  <c r="P67" i="1"/>
  <c r="W67" i="1" s="1"/>
  <c r="Q33" i="1"/>
  <c r="X33" i="1" s="1"/>
  <c r="AE33" i="1" s="1"/>
  <c r="AL33" i="1" s="1"/>
  <c r="AS33" i="1" s="1"/>
  <c r="AZ33" i="1" s="1"/>
  <c r="BG33" i="1" s="1"/>
  <c r="BN33" i="1" s="1"/>
  <c r="BU33" i="1" s="1"/>
  <c r="CB33" i="1" s="1"/>
  <c r="CI33" i="1" s="1"/>
  <c r="CP33" i="1" s="1"/>
  <c r="CW33" i="1" s="1"/>
  <c r="DD33" i="1" s="1"/>
  <c r="DK33" i="1" s="1"/>
  <c r="DR33" i="1" s="1"/>
  <c r="BW341" i="1"/>
  <c r="Q61" i="1"/>
  <c r="X61" i="1" s="1"/>
  <c r="Q251" i="1"/>
  <c r="BX341" i="1"/>
  <c r="Y72" i="1"/>
  <c r="Y256" i="1"/>
  <c r="P243" i="1"/>
  <c r="W243" i="1" s="1"/>
  <c r="AD243" i="1" s="1"/>
  <c r="AK243" i="1" s="1"/>
  <c r="AR243" i="1" s="1"/>
  <c r="AY243" i="1" s="1"/>
  <c r="BF243" i="1" s="1"/>
  <c r="BM243" i="1" s="1"/>
  <c r="BT243" i="1" s="1"/>
  <c r="CA243" i="1" s="1"/>
  <c r="CH243" i="1" s="1"/>
  <c r="CO243" i="1" s="1"/>
  <c r="CV243" i="1" s="1"/>
  <c r="DC243" i="1" s="1"/>
  <c r="DJ243" i="1" s="1"/>
  <c r="DQ243" i="1" s="1"/>
  <c r="C340" i="1"/>
  <c r="BY3" i="5"/>
  <c r="CZ341" i="1"/>
  <c r="P31" i="1"/>
  <c r="W31" i="1" s="1"/>
  <c r="E249" i="1"/>
  <c r="C282" i="1"/>
  <c r="Q153" i="2"/>
  <c r="X153" i="2" s="1"/>
  <c r="P177" i="2"/>
  <c r="CZ283" i="7"/>
  <c r="P350" i="7"/>
  <c r="P227" i="7"/>
  <c r="P277" i="7"/>
  <c r="W277" i="7" s="1"/>
  <c r="P50" i="1"/>
  <c r="AN68" i="3"/>
  <c r="AO108" i="2"/>
  <c r="AN193" i="1"/>
  <c r="AN81" i="1"/>
  <c r="DM23" i="7"/>
  <c r="DM108" i="1"/>
  <c r="CS404" i="2"/>
  <c r="CR112" i="3"/>
  <c r="DU126" i="7"/>
  <c r="DU61" i="7"/>
  <c r="BC90" i="3"/>
  <c r="BB348" i="7"/>
  <c r="CK449" i="2"/>
  <c r="CZ81" i="1"/>
  <c r="CY81" i="1"/>
  <c r="Q319" i="1"/>
  <c r="X319" i="1" s="1"/>
  <c r="AE319" i="1" s="1"/>
  <c r="AL319" i="1" s="1"/>
  <c r="AS319" i="1" s="1"/>
  <c r="AZ319" i="1" s="1"/>
  <c r="BG319" i="1" s="1"/>
  <c r="BN319" i="1" s="1"/>
  <c r="BU319" i="1" s="1"/>
  <c r="CB319" i="1" s="1"/>
  <c r="CI319" i="1" s="1"/>
  <c r="CP319" i="1" s="1"/>
  <c r="CW319" i="1" s="1"/>
  <c r="DD319" i="1" s="1"/>
  <c r="DK319" i="1" s="1"/>
  <c r="DR319" i="1" s="1"/>
  <c r="AO83" i="21"/>
  <c r="DU137" i="1"/>
  <c r="Q123" i="1"/>
  <c r="X123" i="1" s="1"/>
  <c r="AE123" i="1" s="1"/>
  <c r="AL123" i="1" s="1"/>
  <c r="AS123" i="1" s="1"/>
  <c r="AZ123" i="1" s="1"/>
  <c r="BG123" i="1" s="1"/>
  <c r="BN123" i="1" s="1"/>
  <c r="BU123" i="1" s="1"/>
  <c r="CB123" i="1" s="1"/>
  <c r="CI123" i="1" s="1"/>
  <c r="CP123" i="1" s="1"/>
  <c r="CW123" i="1" s="1"/>
  <c r="DD123" i="1" s="1"/>
  <c r="DK123" i="1" s="1"/>
  <c r="DR123" i="1" s="1"/>
  <c r="L81" i="1"/>
  <c r="Q436" i="2"/>
  <c r="X436" i="2" s="1"/>
  <c r="AE436" i="2" s="1"/>
  <c r="AL436" i="2" s="1"/>
  <c r="AS436" i="2" s="1"/>
  <c r="AZ436" i="2" s="1"/>
  <c r="BG436" i="2" s="1"/>
  <c r="BN436" i="2" s="1"/>
  <c r="BU436" i="2" s="1"/>
  <c r="CB436" i="2" s="1"/>
  <c r="CI436" i="2" s="1"/>
  <c r="CP436" i="2" s="1"/>
  <c r="CW436" i="2" s="1"/>
  <c r="DD436" i="2" s="1"/>
  <c r="DK436" i="2" s="1"/>
  <c r="DR436" i="2" s="1"/>
  <c r="P147" i="7"/>
  <c r="W147" i="7" s="1"/>
  <c r="AN341" i="1"/>
  <c r="T330" i="2"/>
  <c r="AA54" i="21"/>
  <c r="AA256" i="2"/>
  <c r="BR28" i="21"/>
  <c r="BP449" i="2"/>
  <c r="BQ220" i="1"/>
  <c r="BX28" i="21"/>
  <c r="BW440" i="2"/>
  <c r="BW112" i="3"/>
  <c r="BW135" i="3"/>
  <c r="BX386" i="7"/>
  <c r="CE348" i="7"/>
  <c r="AH23" i="7"/>
  <c r="L90" i="3"/>
  <c r="Q133" i="2"/>
  <c r="X133" i="2" s="1"/>
  <c r="AE133" i="2" s="1"/>
  <c r="AL133" i="2" s="1"/>
  <c r="AS133" i="2" s="1"/>
  <c r="AZ133" i="2" s="1"/>
  <c r="BG133" i="2" s="1"/>
  <c r="BN133" i="2" s="1"/>
  <c r="BU133" i="2" s="1"/>
  <c r="CB133" i="2" s="1"/>
  <c r="CI133" i="2" s="1"/>
  <c r="CP133" i="2" s="1"/>
  <c r="CW133" i="2" s="1"/>
  <c r="DD133" i="2" s="1"/>
  <c r="DK133" i="2" s="1"/>
  <c r="DR133" i="2" s="1"/>
  <c r="CK332" i="1"/>
  <c r="L321" i="7"/>
  <c r="M164" i="1"/>
  <c r="Q227" i="7"/>
  <c r="X227" i="7" s="1"/>
  <c r="AE227" i="7" s="1"/>
  <c r="AL227" i="7" s="1"/>
  <c r="AS227" i="7" s="1"/>
  <c r="AZ227" i="7" s="1"/>
  <c r="BG227" i="7" s="1"/>
  <c r="BN227" i="7" s="1"/>
  <c r="BU227" i="7" s="1"/>
  <c r="CB227" i="7" s="1"/>
  <c r="CI227" i="7" s="1"/>
  <c r="CP227" i="7" s="1"/>
  <c r="CW227" i="7" s="1"/>
  <c r="DD227" i="7" s="1"/>
  <c r="DK227" i="7" s="1"/>
  <c r="DR227" i="7" s="1"/>
  <c r="P141" i="7"/>
  <c r="K344" i="7"/>
  <c r="K271" i="7"/>
  <c r="Q11" i="1"/>
  <c r="AP81" i="21"/>
  <c r="AN330" i="2"/>
  <c r="BJ81" i="21"/>
  <c r="BJ332" i="1"/>
  <c r="BQ82" i="21"/>
  <c r="BQ218" i="7"/>
  <c r="BQ108" i="1"/>
  <c r="BX348" i="7"/>
  <c r="CZ256" i="2"/>
  <c r="M249" i="1"/>
  <c r="Q319" i="7"/>
  <c r="X319" i="7" s="1"/>
  <c r="AE319" i="7" s="1"/>
  <c r="AL319" i="7" s="1"/>
  <c r="AS319" i="7" s="1"/>
  <c r="AZ319" i="7" s="1"/>
  <c r="BG319" i="7" s="1"/>
  <c r="BN319" i="7" s="1"/>
  <c r="BU319" i="7" s="1"/>
  <c r="CB319" i="7" s="1"/>
  <c r="CI319" i="7" s="1"/>
  <c r="CP319" i="7" s="1"/>
  <c r="CW319" i="7" s="1"/>
  <c r="DD319" i="7" s="1"/>
  <c r="DK319" i="7" s="1"/>
  <c r="DR319" i="7" s="1"/>
  <c r="AU112" i="3"/>
  <c r="P207" i="1"/>
  <c r="Q50" i="1"/>
  <c r="X50" i="1" s="1"/>
  <c r="AE50" i="1" s="1"/>
  <c r="AN30" i="9"/>
  <c r="CR46" i="3"/>
  <c r="T52" i="1"/>
  <c r="BB386" i="7"/>
  <c r="BJ330" i="2"/>
  <c r="BJ23" i="7"/>
  <c r="BJ283" i="7"/>
  <c r="BI153" i="7"/>
  <c r="BI193" i="1"/>
  <c r="BY83" i="21"/>
  <c r="AA28" i="21"/>
  <c r="L256" i="7"/>
  <c r="DN256" i="2"/>
  <c r="DN135" i="3"/>
  <c r="DM330" i="2"/>
  <c r="DM108" i="2"/>
  <c r="DN276" i="1"/>
  <c r="DM137" i="1"/>
  <c r="P227" i="2"/>
  <c r="W227" i="2" s="1"/>
  <c r="P429" i="2"/>
  <c r="AA332" i="1"/>
  <c r="Z191" i="7"/>
  <c r="AG193" i="1"/>
  <c r="AG218" i="7"/>
  <c r="AG191" i="7"/>
  <c r="AG321" i="7"/>
  <c r="AH386" i="7"/>
  <c r="AH220" i="1"/>
  <c r="BC82" i="21"/>
  <c r="BI68" i="3"/>
  <c r="CE330" i="2"/>
  <c r="CE182" i="2"/>
  <c r="CE321" i="7"/>
  <c r="CE191" i="7"/>
  <c r="CD134" i="3"/>
  <c r="CK153" i="7"/>
  <c r="CK108" i="2"/>
  <c r="CY182" i="2"/>
  <c r="CY449" i="2"/>
  <c r="CY218" i="7"/>
  <c r="CZ321" i="7"/>
  <c r="DU24" i="3"/>
  <c r="L182" i="2"/>
  <c r="Q87" i="1"/>
  <c r="Q29" i="2"/>
  <c r="X29" i="2" s="1"/>
  <c r="AE29" i="2" s="1"/>
  <c r="AL29" i="2" s="1"/>
  <c r="AS29" i="2" s="1"/>
  <c r="AZ29" i="2" s="1"/>
  <c r="BG29" i="2" s="1"/>
  <c r="BN29" i="2" s="1"/>
  <c r="BU29" i="2" s="1"/>
  <c r="CB29" i="2" s="1"/>
  <c r="CI29" i="2" s="1"/>
  <c r="CP29" i="2" s="1"/>
  <c r="CW29" i="2" s="1"/>
  <c r="DD29" i="2" s="1"/>
  <c r="DK29" i="2" s="1"/>
  <c r="DR29" i="2" s="1"/>
  <c r="P279" i="7"/>
  <c r="W279" i="7" s="1"/>
  <c r="P11" i="1"/>
  <c r="W11" i="1" s="1"/>
  <c r="AN276" i="1"/>
  <c r="AO348" i="7"/>
  <c r="DN330" i="2"/>
  <c r="DN83" i="21"/>
  <c r="DG395" i="7"/>
  <c r="CR90" i="3"/>
  <c r="CT82" i="21"/>
  <c r="CS330" i="2"/>
  <c r="DT90" i="3"/>
  <c r="P264" i="2"/>
  <c r="W264" i="2" s="1"/>
  <c r="Q17" i="7"/>
  <c r="X17" i="7" s="1"/>
  <c r="AE17" i="7" s="1"/>
  <c r="AL17" i="7" s="1"/>
  <c r="AS17" i="7" s="1"/>
  <c r="AZ17" i="7" s="1"/>
  <c r="BG17" i="7" s="1"/>
  <c r="BN17" i="7" s="1"/>
  <c r="BU17" i="7" s="1"/>
  <c r="CB17" i="7" s="1"/>
  <c r="CI17" i="7" s="1"/>
  <c r="CP17" i="7" s="1"/>
  <c r="CW17" i="7" s="1"/>
  <c r="DD17" i="7" s="1"/>
  <c r="DK17" i="7" s="1"/>
  <c r="DR17" i="7" s="1"/>
  <c r="AA88" i="7"/>
  <c r="BC81" i="21"/>
  <c r="BB24" i="3"/>
  <c r="BB23" i="7"/>
  <c r="BB249" i="1"/>
  <c r="BJ24" i="3"/>
  <c r="BI135" i="3"/>
  <c r="BP321" i="7"/>
  <c r="BX81" i="21"/>
  <c r="BW46" i="3"/>
  <c r="BW90" i="3"/>
  <c r="BX23" i="7"/>
  <c r="CE193" i="1"/>
  <c r="CE305" i="1"/>
  <c r="CK30" i="9"/>
  <c r="CK366" i="2"/>
  <c r="CY220" i="1"/>
  <c r="Q317" i="2"/>
  <c r="Q106" i="1"/>
  <c r="X106" i="1" s="1"/>
  <c r="AE106" i="1" s="1"/>
  <c r="Z193" i="1"/>
  <c r="Z395" i="7"/>
  <c r="BP249" i="1"/>
  <c r="BQ164" i="1"/>
  <c r="BP126" i="7"/>
  <c r="BQ81" i="1"/>
  <c r="BP34" i="2"/>
  <c r="BW34" i="2"/>
  <c r="CD108" i="2"/>
  <c r="CD136" i="3"/>
  <c r="CD283" i="7"/>
  <c r="CD220" i="1"/>
  <c r="CL348" i="7"/>
  <c r="CK34" i="2"/>
  <c r="DM34" i="2"/>
  <c r="AO249" i="1"/>
  <c r="DN81" i="21"/>
  <c r="DN341" i="1"/>
  <c r="DG30" i="9"/>
  <c r="DF283" i="7"/>
  <c r="CS126" i="7"/>
  <c r="P342" i="7"/>
  <c r="W342" i="7" s="1"/>
  <c r="P218" i="1"/>
  <c r="W218" i="1" s="1"/>
  <c r="AD218" i="1" s="1"/>
  <c r="AK218" i="1" s="1"/>
  <c r="AR218" i="1" s="1"/>
  <c r="AY218" i="1" s="1"/>
  <c r="BF218" i="1" s="1"/>
  <c r="BM218" i="1" s="1"/>
  <c r="BT218" i="1" s="1"/>
  <c r="CA218" i="1" s="1"/>
  <c r="CH218" i="1" s="1"/>
  <c r="CO218" i="1" s="1"/>
  <c r="CV218" i="1" s="1"/>
  <c r="P235" i="1"/>
  <c r="S52" i="1"/>
  <c r="Z112" i="3"/>
  <c r="Z256" i="7"/>
  <c r="AG108" i="2"/>
  <c r="AH193" i="1"/>
  <c r="AG305" i="1"/>
  <c r="AH249" i="1"/>
  <c r="BC134" i="3"/>
  <c r="BB126" i="7"/>
  <c r="BP137" i="1"/>
  <c r="BP144" i="2"/>
  <c r="BP256" i="2"/>
  <c r="CE30" i="9"/>
  <c r="CD218" i="7"/>
  <c r="CD153" i="7"/>
  <c r="CD46" i="3"/>
  <c r="CK191" i="7"/>
  <c r="CK52" i="1"/>
  <c r="CY24" i="3"/>
  <c r="CY164" i="1"/>
  <c r="L348" i="7"/>
  <c r="L341" i="1"/>
  <c r="P143" i="1"/>
  <c r="W143" i="1" s="1"/>
  <c r="Q42" i="2"/>
  <c r="X42" i="2" s="1"/>
  <c r="AE42" i="2" s="1"/>
  <c r="AL42" i="2" s="1"/>
  <c r="AS42" i="2" s="1"/>
  <c r="AZ42" i="2" s="1"/>
  <c r="BG42" i="2" s="1"/>
  <c r="BN42" i="2" s="1"/>
  <c r="BU42" i="2" s="1"/>
  <c r="CB42" i="2" s="1"/>
  <c r="CI42" i="2" s="1"/>
  <c r="CP42" i="2" s="1"/>
  <c r="CW42" i="2" s="1"/>
  <c r="DD42" i="2" s="1"/>
  <c r="DK42" i="2" s="1"/>
  <c r="DR42" i="2" s="1"/>
  <c r="P142" i="2"/>
  <c r="W142" i="2" s="1"/>
  <c r="P124" i="7"/>
  <c r="W124" i="7" s="1"/>
  <c r="AD124" i="7" s="1"/>
  <c r="AK124" i="7" s="1"/>
  <c r="AR124" i="7" s="1"/>
  <c r="AY124" i="7" s="1"/>
  <c r="BF124" i="7" s="1"/>
  <c r="BM124" i="7" s="1"/>
  <c r="BT124" i="7" s="1"/>
  <c r="CA124" i="7" s="1"/>
  <c r="CH124" i="7" s="1"/>
  <c r="CO124" i="7" s="1"/>
  <c r="CV124" i="7" s="1"/>
  <c r="DC124" i="7" s="1"/>
  <c r="DJ124" i="7" s="1"/>
  <c r="DQ124" i="7" s="1"/>
  <c r="Q19" i="7"/>
  <c r="X19" i="7" s="1"/>
  <c r="Q74" i="1"/>
  <c r="X74" i="1" s="1"/>
  <c r="AE74" i="1" s="1"/>
  <c r="AL74" i="1" s="1"/>
  <c r="AS74" i="1" s="1"/>
  <c r="AZ74" i="1" s="1"/>
  <c r="BG74" i="1" s="1"/>
  <c r="BN74" i="1" s="1"/>
  <c r="BU74" i="1" s="1"/>
  <c r="CB74" i="1" s="1"/>
  <c r="CI74" i="1" s="1"/>
  <c r="CP74" i="1" s="1"/>
  <c r="CW74" i="1" s="1"/>
  <c r="DD74" i="1" s="1"/>
  <c r="DK74" i="1" s="1"/>
  <c r="DR74" i="1" s="1"/>
  <c r="P186" i="1"/>
  <c r="W186" i="1" s="1"/>
  <c r="P258" i="2"/>
  <c r="W258" i="2" s="1"/>
  <c r="AD258" i="2" s="1"/>
  <c r="AK258" i="2" s="1"/>
  <c r="Q235" i="1"/>
  <c r="X235" i="1" s="1"/>
  <c r="AE235" i="1" s="1"/>
  <c r="AL235" i="1" s="1"/>
  <c r="AS235" i="1" s="1"/>
  <c r="AZ235" i="1" s="1"/>
  <c r="BG235" i="1" s="1"/>
  <c r="BN235" i="1" s="1"/>
  <c r="BU235" i="1" s="1"/>
  <c r="CB235" i="1" s="1"/>
  <c r="CI235" i="1" s="1"/>
  <c r="CP235" i="1" s="1"/>
  <c r="CW235" i="1" s="1"/>
  <c r="DD235" i="1" s="1"/>
  <c r="DK235" i="1" s="1"/>
  <c r="DR235" i="1" s="1"/>
  <c r="AG366" i="2"/>
  <c r="BQ24" i="3"/>
  <c r="BP292" i="2"/>
  <c r="BP440" i="2"/>
  <c r="CL137" i="3"/>
  <c r="CK144" i="2"/>
  <c r="CK218" i="2"/>
  <c r="CY440" i="2"/>
  <c r="CY70" i="2"/>
  <c r="Q399" i="2"/>
  <c r="X399" i="2" s="1"/>
  <c r="AE399" i="2" s="1"/>
  <c r="AL399" i="2" s="1"/>
  <c r="AS399" i="2" s="1"/>
  <c r="AZ399" i="2" s="1"/>
  <c r="BG399" i="2" s="1"/>
  <c r="BN399" i="2" s="1"/>
  <c r="BU399" i="2" s="1"/>
  <c r="CB399" i="2" s="1"/>
  <c r="CI399" i="2" s="1"/>
  <c r="CP399" i="2" s="1"/>
  <c r="CW399" i="2" s="1"/>
  <c r="DD399" i="2" s="1"/>
  <c r="DK399" i="2" s="1"/>
  <c r="DR399" i="2" s="1"/>
  <c r="Q39" i="1"/>
  <c r="X39" i="1" s="1"/>
  <c r="AE39" i="1" s="1"/>
  <c r="Q18" i="1"/>
  <c r="X18" i="1" s="1"/>
  <c r="P257" i="1"/>
  <c r="W257" i="1" s="1"/>
  <c r="AD257" i="1" s="1"/>
  <c r="AK257" i="1" s="1"/>
  <c r="AR257" i="1" s="1"/>
  <c r="AY257" i="1" s="1"/>
  <c r="BF257" i="1" s="1"/>
  <c r="BM257" i="1" s="1"/>
  <c r="BT257" i="1" s="1"/>
  <c r="CA257" i="1" s="1"/>
  <c r="CH257" i="1" s="1"/>
  <c r="CO257" i="1" s="1"/>
  <c r="CV257" i="1" s="1"/>
  <c r="DC257" i="1" s="1"/>
  <c r="DJ257" i="1" s="1"/>
  <c r="DQ257" i="1" s="1"/>
  <c r="Q288" i="2"/>
  <c r="X288" i="2" s="1"/>
  <c r="AE288" i="2" s="1"/>
  <c r="AL288" i="2" s="1"/>
  <c r="AS288" i="2" s="1"/>
  <c r="AZ288" i="2" s="1"/>
  <c r="BG288" i="2" s="1"/>
  <c r="BN288" i="2" s="1"/>
  <c r="BU288" i="2" s="1"/>
  <c r="CB288" i="2" s="1"/>
  <c r="CI288" i="2" s="1"/>
  <c r="CP288" i="2" s="1"/>
  <c r="CW288" i="2" s="1"/>
  <c r="DD288" i="2" s="1"/>
  <c r="DK288" i="2" s="1"/>
  <c r="DR288" i="2" s="1"/>
  <c r="T305" i="1"/>
  <c r="AG440" i="2"/>
  <c r="BC136" i="3"/>
  <c r="S341" i="1"/>
  <c r="Q214" i="2"/>
  <c r="X214" i="2" s="1"/>
  <c r="AE214" i="2" s="1"/>
  <c r="AL214" i="2" s="1"/>
  <c r="AS214" i="2" s="1"/>
  <c r="AZ214" i="2" s="1"/>
  <c r="BG214" i="2" s="1"/>
  <c r="BN214" i="2" s="1"/>
  <c r="BU214" i="2" s="1"/>
  <c r="CB214" i="2" s="1"/>
  <c r="CI214" i="2" s="1"/>
  <c r="CP214" i="2" s="1"/>
  <c r="CW214" i="2" s="1"/>
  <c r="DD214" i="2" s="1"/>
  <c r="DK214" i="2" s="1"/>
  <c r="DR214" i="2" s="1"/>
  <c r="Q68" i="2"/>
  <c r="X68" i="2" s="1"/>
  <c r="AE68" i="2" s="1"/>
  <c r="AL68" i="2" s="1"/>
  <c r="AS68" i="2" s="1"/>
  <c r="AZ68" i="2" s="1"/>
  <c r="BG68" i="2" s="1"/>
  <c r="BN68" i="2" s="1"/>
  <c r="BU68" i="2" s="1"/>
  <c r="CB68" i="2" s="1"/>
  <c r="CI68" i="2" s="1"/>
  <c r="CP68" i="2" s="1"/>
  <c r="CW68" i="2" s="1"/>
  <c r="DD68" i="2" s="1"/>
  <c r="DK68" i="2" s="1"/>
  <c r="DR68" i="2" s="1"/>
  <c r="Q76" i="7"/>
  <c r="X76" i="7" s="1"/>
  <c r="AE76" i="7" s="1"/>
  <c r="AL76" i="7" s="1"/>
  <c r="AS76" i="7" s="1"/>
  <c r="AZ76" i="7" s="1"/>
  <c r="BG76" i="7" s="1"/>
  <c r="BN76" i="7" s="1"/>
  <c r="BU76" i="7" s="1"/>
  <c r="CB76" i="7" s="1"/>
  <c r="CI76" i="7" s="1"/>
  <c r="CP76" i="7" s="1"/>
  <c r="CW76" i="7" s="1"/>
  <c r="DD76" i="7" s="1"/>
  <c r="DK76" i="7" s="1"/>
  <c r="DR76" i="7" s="1"/>
  <c r="Q141" i="7"/>
  <c r="X141" i="7" s="1"/>
  <c r="AE141" i="7" s="1"/>
  <c r="AL141" i="7" s="1"/>
  <c r="AS141" i="7" s="1"/>
  <c r="AZ141" i="7" s="1"/>
  <c r="BG141" i="7" s="1"/>
  <c r="BN141" i="7" s="1"/>
  <c r="BU141" i="7" s="1"/>
  <c r="CB141" i="7" s="1"/>
  <c r="CI141" i="7" s="1"/>
  <c r="CP141" i="7" s="1"/>
  <c r="CW141" i="7" s="1"/>
  <c r="DD141" i="7" s="1"/>
  <c r="DK141" i="7" s="1"/>
  <c r="DR141" i="7" s="1"/>
  <c r="Q76" i="1"/>
  <c r="X76" i="1" s="1"/>
  <c r="AE76" i="1" s="1"/>
  <c r="AL76" i="1" s="1"/>
  <c r="AS76" i="1" s="1"/>
  <c r="AZ76" i="1" s="1"/>
  <c r="BG76" i="1" s="1"/>
  <c r="BN76" i="1" s="1"/>
  <c r="BU76" i="1" s="1"/>
  <c r="CB76" i="1" s="1"/>
  <c r="CI76" i="1" s="1"/>
  <c r="CP76" i="1" s="1"/>
  <c r="CW76" i="1" s="1"/>
  <c r="DD76" i="1" s="1"/>
  <c r="DK76" i="1" s="1"/>
  <c r="DR76" i="1" s="1"/>
  <c r="Q257" i="1"/>
  <c r="X257" i="1" s="1"/>
  <c r="AE257" i="1" s="1"/>
  <c r="S256" i="2"/>
  <c r="Q206" i="7"/>
  <c r="X206" i="7" s="1"/>
  <c r="AE206" i="7" s="1"/>
  <c r="AL206" i="7" s="1"/>
  <c r="AS206" i="7" s="1"/>
  <c r="AZ206" i="7" s="1"/>
  <c r="BG206" i="7" s="1"/>
  <c r="BN206" i="7" s="1"/>
  <c r="BU206" i="7" s="1"/>
  <c r="CB206" i="7" s="1"/>
  <c r="CI206" i="7" s="1"/>
  <c r="CP206" i="7" s="1"/>
  <c r="CW206" i="7" s="1"/>
  <c r="DD206" i="7" s="1"/>
  <c r="DK206" i="7" s="1"/>
  <c r="DR206" i="7" s="1"/>
  <c r="P76" i="1"/>
  <c r="W76" i="1" s="1"/>
  <c r="BW144" i="2"/>
  <c r="Q27" i="1"/>
  <c r="X27" i="1" s="1"/>
  <c r="AE27" i="1" s="1"/>
  <c r="AL27" i="1" s="1"/>
  <c r="AS27" i="1" s="1"/>
  <c r="AZ27" i="1" s="1"/>
  <c r="BG27" i="1" s="1"/>
  <c r="BN27" i="1" s="1"/>
  <c r="BU27" i="1" s="1"/>
  <c r="CB27" i="1" s="1"/>
  <c r="CI27" i="1" s="1"/>
  <c r="CP27" i="1" s="1"/>
  <c r="CW27" i="1" s="1"/>
  <c r="DD27" i="1" s="1"/>
  <c r="DK27" i="1" s="1"/>
  <c r="DR27" i="1" s="1"/>
  <c r="Q291" i="1"/>
  <c r="X291" i="1" s="1"/>
  <c r="AE291" i="1" s="1"/>
  <c r="AL291" i="1" s="1"/>
  <c r="AS291" i="1" s="1"/>
  <c r="AZ291" i="1" s="1"/>
  <c r="BG291" i="1" s="1"/>
  <c r="BN291" i="1" s="1"/>
  <c r="BU291" i="1" s="1"/>
  <c r="CB291" i="1" s="1"/>
  <c r="CI291" i="1" s="1"/>
  <c r="CP291" i="1" s="1"/>
  <c r="CW291" i="1" s="1"/>
  <c r="DD291" i="1" s="1"/>
  <c r="DK291" i="1" s="1"/>
  <c r="DR291" i="1" s="1"/>
  <c r="P214" i="2"/>
  <c r="W214" i="2" s="1"/>
  <c r="Q103" i="2"/>
  <c r="X103" i="2" s="1"/>
  <c r="AE103" i="2" s="1"/>
  <c r="AL103" i="2" s="1"/>
  <c r="AS103" i="2" s="1"/>
  <c r="AZ103" i="2" s="1"/>
  <c r="BG103" i="2" s="1"/>
  <c r="BN103" i="2" s="1"/>
  <c r="BU103" i="2" s="1"/>
  <c r="CB103" i="2" s="1"/>
  <c r="CI103" i="2" s="1"/>
  <c r="CP103" i="2" s="1"/>
  <c r="CW103" i="2" s="1"/>
  <c r="DD103" i="2" s="1"/>
  <c r="DK103" i="2" s="1"/>
  <c r="DR103" i="2" s="1"/>
  <c r="Q227" i="2"/>
  <c r="Q224" i="7"/>
  <c r="X224" i="7" s="1"/>
  <c r="AE224" i="7" s="1"/>
  <c r="AL224" i="7" s="1"/>
  <c r="AS224" i="7" s="1"/>
  <c r="AZ224" i="7" s="1"/>
  <c r="BG224" i="7" s="1"/>
  <c r="BN224" i="7" s="1"/>
  <c r="BU224" i="7" s="1"/>
  <c r="CB224" i="7" s="1"/>
  <c r="CI224" i="7" s="1"/>
  <c r="CP224" i="7" s="1"/>
  <c r="CW224" i="7" s="1"/>
  <c r="DD224" i="7" s="1"/>
  <c r="DK224" i="7" s="1"/>
  <c r="DR224" i="7" s="1"/>
  <c r="Q285" i="7"/>
  <c r="P365" i="7"/>
  <c r="W365" i="7" s="1"/>
  <c r="AD365" i="7" s="1"/>
  <c r="AK365" i="7" s="1"/>
  <c r="AR365" i="7" s="1"/>
  <c r="AY365" i="7" s="1"/>
  <c r="BF365" i="7" s="1"/>
  <c r="BM365" i="7" s="1"/>
  <c r="BT365" i="7" s="1"/>
  <c r="CA365" i="7" s="1"/>
  <c r="CH365" i="7" s="1"/>
  <c r="CO365" i="7" s="1"/>
  <c r="CV365" i="7" s="1"/>
  <c r="DC365" i="7" s="1"/>
  <c r="DJ365" i="7" s="1"/>
  <c r="DQ365" i="7" s="1"/>
  <c r="P229" i="1"/>
  <c r="W229" i="1" s="1"/>
  <c r="AD229" i="1" s="1"/>
  <c r="P291" i="1"/>
  <c r="Q244" i="1"/>
  <c r="X244" i="1" s="1"/>
  <c r="AE244" i="1" s="1"/>
  <c r="AL244" i="1" s="1"/>
  <c r="AS244" i="1" s="1"/>
  <c r="AZ244" i="1" s="1"/>
  <c r="BG244" i="1" s="1"/>
  <c r="BN244" i="1" s="1"/>
  <c r="BU244" i="1" s="1"/>
  <c r="CB244" i="1" s="1"/>
  <c r="CI244" i="1" s="1"/>
  <c r="CP244" i="1" s="1"/>
  <c r="CW244" i="1" s="1"/>
  <c r="DD244" i="1" s="1"/>
  <c r="DK244" i="1" s="1"/>
  <c r="DR244" i="1" s="1"/>
  <c r="P132" i="1"/>
  <c r="W132" i="1" s="1"/>
  <c r="Q285" i="2"/>
  <c r="X285" i="2" s="1"/>
  <c r="AE285" i="2" s="1"/>
  <c r="AL285" i="2" s="1"/>
  <c r="AS285" i="2" s="1"/>
  <c r="AZ285" i="2" s="1"/>
  <c r="BG285" i="2" s="1"/>
  <c r="BN285" i="2" s="1"/>
  <c r="BU285" i="2" s="1"/>
  <c r="CB285" i="2" s="1"/>
  <c r="CI285" i="2" s="1"/>
  <c r="CP285" i="2" s="1"/>
  <c r="CW285" i="2" s="1"/>
  <c r="DD285" i="2" s="1"/>
  <c r="DK285" i="2" s="1"/>
  <c r="DR285" i="2" s="1"/>
  <c r="Q151" i="1"/>
  <c r="X151" i="1" s="1"/>
  <c r="AE151" i="1" s="1"/>
  <c r="AL151" i="1" s="1"/>
  <c r="AS151" i="1" s="1"/>
  <c r="AZ151" i="1" s="1"/>
  <c r="BG151" i="1" s="1"/>
  <c r="BN151" i="1" s="1"/>
  <c r="BU151" i="1" s="1"/>
  <c r="CB151" i="1" s="1"/>
  <c r="CI151" i="1" s="1"/>
  <c r="CP151" i="1" s="1"/>
  <c r="CW151" i="1" s="1"/>
  <c r="DD151" i="1" s="1"/>
  <c r="DK151" i="1" s="1"/>
  <c r="DR151" i="1" s="1"/>
  <c r="Q285" i="1"/>
  <c r="X285" i="1" s="1"/>
  <c r="P25" i="7"/>
  <c r="W25" i="7" s="1"/>
  <c r="P97" i="7"/>
  <c r="Q29" i="7"/>
  <c r="X29" i="7" s="1"/>
  <c r="AE29" i="7" s="1"/>
  <c r="AL29" i="7" s="1"/>
  <c r="AS29" i="7" s="1"/>
  <c r="AZ29" i="7" s="1"/>
  <c r="BG29" i="7" s="1"/>
  <c r="BN29" i="7" s="1"/>
  <c r="BU29" i="7" s="1"/>
  <c r="CB29" i="7" s="1"/>
  <c r="CI29" i="7" s="1"/>
  <c r="CP29" i="7" s="1"/>
  <c r="CW29" i="7" s="1"/>
  <c r="DD29" i="7" s="1"/>
  <c r="DK29" i="7" s="1"/>
  <c r="DR29" i="7" s="1"/>
  <c r="Q67" i="1"/>
  <c r="X67" i="1" s="1"/>
  <c r="AE67" i="1" s="1"/>
  <c r="AL67" i="1" s="1"/>
  <c r="AS67" i="1" s="1"/>
  <c r="AZ67" i="1" s="1"/>
  <c r="BG67" i="1" s="1"/>
  <c r="BN67" i="1" s="1"/>
  <c r="BU67" i="1" s="1"/>
  <c r="CB67" i="1" s="1"/>
  <c r="CI67" i="1" s="1"/>
  <c r="CP67" i="1" s="1"/>
  <c r="CW67" i="1" s="1"/>
  <c r="DD67" i="1" s="1"/>
  <c r="DK67" i="1" s="1"/>
  <c r="DR67" i="1" s="1"/>
  <c r="Q84" i="7"/>
  <c r="X84" i="7" s="1"/>
  <c r="AE84" i="7" s="1"/>
  <c r="AL84" i="7" s="1"/>
  <c r="AS84" i="7" s="1"/>
  <c r="AZ84" i="7" s="1"/>
  <c r="BG84" i="7" s="1"/>
  <c r="BN84" i="7" s="1"/>
  <c r="BU84" i="7" s="1"/>
  <c r="CB84" i="7" s="1"/>
  <c r="CI84" i="7" s="1"/>
  <c r="CP84" i="7" s="1"/>
  <c r="CW84" i="7" s="1"/>
  <c r="DD84" i="7" s="1"/>
  <c r="DK84" i="7" s="1"/>
  <c r="DR84" i="7" s="1"/>
  <c r="P399" i="2"/>
  <c r="W399" i="2" s="1"/>
  <c r="P184" i="2"/>
  <c r="W184" i="2" s="1"/>
  <c r="AD184" i="2" s="1"/>
  <c r="AK184" i="2" s="1"/>
  <c r="AR184" i="2" s="1"/>
  <c r="AY184" i="2" s="1"/>
  <c r="Q66" i="2"/>
  <c r="X66" i="2" s="1"/>
  <c r="AE66" i="2" s="1"/>
  <c r="AL66" i="2" s="1"/>
  <c r="AS66" i="2" s="1"/>
  <c r="AZ66" i="2" s="1"/>
  <c r="BG66" i="2" s="1"/>
  <c r="BN66" i="2" s="1"/>
  <c r="BU66" i="2" s="1"/>
  <c r="CB66" i="2" s="1"/>
  <c r="CI66" i="2" s="1"/>
  <c r="CP66" i="2" s="1"/>
  <c r="CW66" i="2" s="1"/>
  <c r="DD66" i="2" s="1"/>
  <c r="DK66" i="2" s="1"/>
  <c r="DR66" i="2" s="1"/>
  <c r="Q5" i="2"/>
  <c r="X5" i="2" s="1"/>
  <c r="Q97" i="7"/>
  <c r="X97" i="7" s="1"/>
  <c r="AE97" i="7" s="1"/>
  <c r="AL97" i="7" s="1"/>
  <c r="AS97" i="7" s="1"/>
  <c r="AZ97" i="7" s="1"/>
  <c r="BG97" i="7" s="1"/>
  <c r="BN97" i="7" s="1"/>
  <c r="BU97" i="7" s="1"/>
  <c r="CB97" i="7" s="1"/>
  <c r="CI97" i="7" s="1"/>
  <c r="CP97" i="7" s="1"/>
  <c r="CW97" i="7" s="1"/>
  <c r="DD97" i="7" s="1"/>
  <c r="DK97" i="7" s="1"/>
  <c r="DR97" i="7" s="1"/>
  <c r="Q300" i="7"/>
  <c r="X300" i="7" s="1"/>
  <c r="AE300" i="7" s="1"/>
  <c r="AL300" i="7" s="1"/>
  <c r="AS300" i="7" s="1"/>
  <c r="AZ300" i="7" s="1"/>
  <c r="BG300" i="7" s="1"/>
  <c r="BN300" i="7" s="1"/>
  <c r="BU300" i="7" s="1"/>
  <c r="CB300" i="7" s="1"/>
  <c r="CI300" i="7" s="1"/>
  <c r="CP300" i="7" s="1"/>
  <c r="CW300" i="7" s="1"/>
  <c r="DD300" i="7" s="1"/>
  <c r="DK300" i="7" s="1"/>
  <c r="DR300" i="7" s="1"/>
  <c r="Q265" i="7"/>
  <c r="X265" i="7" s="1"/>
  <c r="Q189" i="7"/>
  <c r="X189" i="7" s="1"/>
  <c r="AE189" i="7" s="1"/>
  <c r="AL189" i="7" s="1"/>
  <c r="AS189" i="7" s="1"/>
  <c r="AZ189" i="7" s="1"/>
  <c r="BG189" i="7" s="1"/>
  <c r="BN189" i="7" s="1"/>
  <c r="BU189" i="7" s="1"/>
  <c r="CB189" i="7" s="1"/>
  <c r="CI189" i="7" s="1"/>
  <c r="CP189" i="7" s="1"/>
  <c r="CW189" i="7" s="1"/>
  <c r="DD189" i="7" s="1"/>
  <c r="DK189" i="7" s="1"/>
  <c r="DR189" i="7" s="1"/>
  <c r="Q20" i="1"/>
  <c r="X20" i="1" s="1"/>
  <c r="AE20" i="1" s="1"/>
  <c r="AL20" i="1" s="1"/>
  <c r="AS20" i="1" s="1"/>
  <c r="AZ20" i="1" s="1"/>
  <c r="BG20" i="1" s="1"/>
  <c r="BN20" i="1" s="1"/>
  <c r="BU20" i="1" s="1"/>
  <c r="CB20" i="1" s="1"/>
  <c r="CI20" i="1" s="1"/>
  <c r="CP20" i="1" s="1"/>
  <c r="CW20" i="1" s="1"/>
  <c r="DD20" i="1" s="1"/>
  <c r="DK20" i="1" s="1"/>
  <c r="DR20" i="1" s="1"/>
  <c r="P274" i="1"/>
  <c r="Q5" i="7"/>
  <c r="X5" i="7" s="1"/>
  <c r="DT70" i="2"/>
  <c r="S68" i="3"/>
  <c r="T341" i="1"/>
  <c r="AU144" i="2"/>
  <c r="AV366" i="2"/>
  <c r="BB218" i="2"/>
  <c r="BB70" i="2"/>
  <c r="BB440" i="2"/>
  <c r="BI70" i="2"/>
  <c r="BQ68" i="3"/>
  <c r="BP70" i="2"/>
  <c r="BW366" i="2"/>
  <c r="BX137" i="3"/>
  <c r="BX68" i="3"/>
  <c r="BX136" i="3"/>
  <c r="CD218" i="2"/>
  <c r="CE112" i="3"/>
  <c r="CK440" i="2"/>
  <c r="DT440" i="2"/>
  <c r="AG292" i="2"/>
  <c r="CS46" i="3"/>
  <c r="P391" i="2"/>
  <c r="W391" i="2" s="1"/>
  <c r="Q391" i="2"/>
  <c r="X391" i="2" s="1"/>
  <c r="AE391" i="2" s="1"/>
  <c r="AL391" i="2" s="1"/>
  <c r="AS391" i="2" s="1"/>
  <c r="AZ391" i="2" s="1"/>
  <c r="BG391" i="2" s="1"/>
  <c r="BN391" i="2" s="1"/>
  <c r="BU391" i="2" s="1"/>
  <c r="CB391" i="2" s="1"/>
  <c r="CI391" i="2" s="1"/>
  <c r="CP391" i="2" s="1"/>
  <c r="CW391" i="2" s="1"/>
  <c r="DD391" i="2" s="1"/>
  <c r="DK391" i="2" s="1"/>
  <c r="DR391" i="2" s="1"/>
  <c r="Q325" i="2"/>
  <c r="X325" i="2" s="1"/>
  <c r="AE325" i="2" s="1"/>
  <c r="AL325" i="2" s="1"/>
  <c r="AS325" i="2" s="1"/>
  <c r="AZ325" i="2" s="1"/>
  <c r="BG325" i="2" s="1"/>
  <c r="BN325" i="2" s="1"/>
  <c r="BU325" i="2" s="1"/>
  <c r="CB325" i="2" s="1"/>
  <c r="CI325" i="2" s="1"/>
  <c r="CP325" i="2" s="1"/>
  <c r="CW325" i="2" s="1"/>
  <c r="DD325" i="2" s="1"/>
  <c r="DK325" i="2" s="1"/>
  <c r="DR325" i="2" s="1"/>
  <c r="P201" i="1"/>
  <c r="P359" i="2"/>
  <c r="W359" i="2" s="1"/>
  <c r="AD359" i="2" s="1"/>
  <c r="Q95" i="1"/>
  <c r="X95" i="1" s="1"/>
  <c r="AE95" i="1" s="1"/>
  <c r="AL95" i="1" s="1"/>
  <c r="AS95" i="1" s="1"/>
  <c r="AZ95" i="1" s="1"/>
  <c r="BG95" i="1" s="1"/>
  <c r="BN95" i="1" s="1"/>
  <c r="BU95" i="1" s="1"/>
  <c r="CB95" i="1" s="1"/>
  <c r="CI95" i="1" s="1"/>
  <c r="CP95" i="1" s="1"/>
  <c r="CW95" i="1" s="1"/>
  <c r="DD95" i="1" s="1"/>
  <c r="DK95" i="1" s="1"/>
  <c r="DR95" i="1" s="1"/>
  <c r="P263" i="1"/>
  <c r="W263" i="1" s="1"/>
  <c r="AD263" i="1" s="1"/>
  <c r="AK263" i="1" s="1"/>
  <c r="AR263" i="1" s="1"/>
  <c r="AY263" i="1" s="1"/>
  <c r="BF263" i="1" s="1"/>
  <c r="BM263" i="1" s="1"/>
  <c r="BT263" i="1" s="1"/>
  <c r="CA263" i="1" s="1"/>
  <c r="CH263" i="1" s="1"/>
  <c r="CO263" i="1" s="1"/>
  <c r="CV263" i="1" s="1"/>
  <c r="DC263" i="1" s="1"/>
  <c r="DJ263" i="1" s="1"/>
  <c r="DQ263" i="1" s="1"/>
  <c r="P433" i="2"/>
  <c r="W433" i="2" s="1"/>
  <c r="AD433" i="2" s="1"/>
  <c r="AK433" i="2" s="1"/>
  <c r="AR433" i="2" s="1"/>
  <c r="AY433" i="2" s="1"/>
  <c r="BF433" i="2" s="1"/>
  <c r="BM433" i="2" s="1"/>
  <c r="BT433" i="2" s="1"/>
  <c r="CA433" i="2" s="1"/>
  <c r="CH433" i="2" s="1"/>
  <c r="CO433" i="2" s="1"/>
  <c r="CV433" i="2" s="1"/>
  <c r="DC433" i="2" s="1"/>
  <c r="DJ433" i="2" s="1"/>
  <c r="DQ433" i="2" s="1"/>
  <c r="S305" i="1"/>
  <c r="P94" i="7"/>
  <c r="Q243" i="2"/>
  <c r="X243" i="2" s="1"/>
  <c r="AE243" i="2" s="1"/>
  <c r="AL243" i="2" s="1"/>
  <c r="AS243" i="2" s="1"/>
  <c r="AZ243" i="2" s="1"/>
  <c r="BG243" i="2" s="1"/>
  <c r="BN243" i="2" s="1"/>
  <c r="BU243" i="2" s="1"/>
  <c r="CB243" i="2" s="1"/>
  <c r="CI243" i="2" s="1"/>
  <c r="CP243" i="2" s="1"/>
  <c r="CW243" i="2" s="1"/>
  <c r="DD243" i="2" s="1"/>
  <c r="DK243" i="2" s="1"/>
  <c r="DR243" i="2" s="1"/>
  <c r="P290" i="2"/>
  <c r="W290" i="2" s="1"/>
  <c r="AD290" i="2" s="1"/>
  <c r="Q155" i="7"/>
  <c r="X155" i="7" s="1"/>
  <c r="Q357" i="7"/>
  <c r="Q199" i="1"/>
  <c r="X199" i="1" s="1"/>
  <c r="AE199" i="1" s="1"/>
  <c r="AL199" i="1" s="1"/>
  <c r="AS199" i="1" s="1"/>
  <c r="AZ199" i="1" s="1"/>
  <c r="BG199" i="1" s="1"/>
  <c r="BN199" i="1" s="1"/>
  <c r="BU199" i="1" s="1"/>
  <c r="CB199" i="1" s="1"/>
  <c r="CI199" i="1" s="1"/>
  <c r="CP199" i="1" s="1"/>
  <c r="CW199" i="1" s="1"/>
  <c r="DD199" i="1" s="1"/>
  <c r="DK199" i="1" s="1"/>
  <c r="DR199" i="1" s="1"/>
  <c r="Q298" i="1"/>
  <c r="P106" i="1"/>
  <c r="Q31" i="1"/>
  <c r="X31" i="1" s="1"/>
  <c r="AE31" i="1" s="1"/>
  <c r="AL31" i="1" s="1"/>
  <c r="AS31" i="1" s="1"/>
  <c r="AZ31" i="1" s="1"/>
  <c r="BG31" i="1" s="1"/>
  <c r="BN31" i="1" s="1"/>
  <c r="BU31" i="1" s="1"/>
  <c r="CB31" i="1" s="1"/>
  <c r="CI31" i="1" s="1"/>
  <c r="CP31" i="1" s="1"/>
  <c r="CW31" i="1" s="1"/>
  <c r="DD31" i="1" s="1"/>
  <c r="DK31" i="1" s="1"/>
  <c r="DR31" i="1" s="1"/>
  <c r="P40" i="7"/>
  <c r="W40" i="7" s="1"/>
  <c r="T61" i="7"/>
  <c r="S137" i="1"/>
  <c r="S25" i="1"/>
  <c r="AH90" i="3"/>
  <c r="BC24" i="3"/>
  <c r="Q364" i="2"/>
  <c r="X364" i="2" s="1"/>
  <c r="AE364" i="2" s="1"/>
  <c r="AL364" i="2" s="1"/>
  <c r="AS364" i="2" s="1"/>
  <c r="AZ364" i="2" s="1"/>
  <c r="BG364" i="2" s="1"/>
  <c r="BN364" i="2" s="1"/>
  <c r="BU364" i="2" s="1"/>
  <c r="CB364" i="2" s="1"/>
  <c r="CI364" i="2" s="1"/>
  <c r="CP364" i="2" s="1"/>
  <c r="CW364" i="2" s="1"/>
  <c r="DD364" i="2" s="1"/>
  <c r="DK364" i="2" s="1"/>
  <c r="DR364" i="2" s="1"/>
  <c r="P243" i="2"/>
  <c r="W243" i="2" s="1"/>
  <c r="Q135" i="7"/>
  <c r="X135" i="7" s="1"/>
  <c r="P384" i="7"/>
  <c r="W384" i="7" s="1"/>
  <c r="AD384" i="7" s="1"/>
  <c r="AK384" i="7" s="1"/>
  <c r="AR384" i="7" s="1"/>
  <c r="AY384" i="7" s="1"/>
  <c r="BF384" i="7" s="1"/>
  <c r="BM384" i="7" s="1"/>
  <c r="BT384" i="7" s="1"/>
  <c r="CA384" i="7" s="1"/>
  <c r="CH384" i="7" s="1"/>
  <c r="CO384" i="7" s="1"/>
  <c r="CV384" i="7" s="1"/>
  <c r="DC384" i="7" s="1"/>
  <c r="DJ384" i="7" s="1"/>
  <c r="DQ384" i="7" s="1"/>
  <c r="Q159" i="7"/>
  <c r="X159" i="7" s="1"/>
  <c r="AE159" i="7" s="1"/>
  <c r="AL159" i="7" s="1"/>
  <c r="AS159" i="7" s="1"/>
  <c r="AZ159" i="7" s="1"/>
  <c r="BG159" i="7" s="1"/>
  <c r="BN159" i="7" s="1"/>
  <c r="BU159" i="7" s="1"/>
  <c r="CB159" i="7" s="1"/>
  <c r="CI159" i="7" s="1"/>
  <c r="CP159" i="7" s="1"/>
  <c r="CW159" i="7" s="1"/>
  <c r="DD159" i="7" s="1"/>
  <c r="DK159" i="7" s="1"/>
  <c r="DR159" i="7" s="1"/>
  <c r="Q330" i="7"/>
  <c r="Q344" i="7"/>
  <c r="X344" i="7" s="1"/>
  <c r="AE344" i="7" s="1"/>
  <c r="AL344" i="7" s="1"/>
  <c r="AS344" i="7" s="1"/>
  <c r="AZ344" i="7" s="1"/>
  <c r="BG344" i="7" s="1"/>
  <c r="BN344" i="7" s="1"/>
  <c r="BU344" i="7" s="1"/>
  <c r="CB344" i="7" s="1"/>
  <c r="CI344" i="7" s="1"/>
  <c r="CP344" i="7" s="1"/>
  <c r="CW344" i="7" s="1"/>
  <c r="DD344" i="7" s="1"/>
  <c r="DK344" i="7" s="1"/>
  <c r="DR344" i="7" s="1"/>
  <c r="P70" i="7"/>
  <c r="W70" i="7" s="1"/>
  <c r="P5" i="1"/>
  <c r="W5" i="1" s="1"/>
  <c r="BI218" i="2"/>
  <c r="S348" i="7"/>
  <c r="P199" i="1"/>
  <c r="W199" i="1" s="1"/>
  <c r="P39" i="1"/>
  <c r="W39" i="1" s="1"/>
  <c r="AD39" i="1" s="1"/>
  <c r="AK39" i="1" s="1"/>
  <c r="AR39" i="1" s="1"/>
  <c r="AY39" i="1" s="1"/>
  <c r="BF39" i="1" s="1"/>
  <c r="BM39" i="1" s="1"/>
  <c r="BT39" i="1" s="1"/>
  <c r="CA39" i="1" s="1"/>
  <c r="CH39" i="1" s="1"/>
  <c r="CO39" i="1" s="1"/>
  <c r="CV39" i="1" s="1"/>
  <c r="DC39" i="1" s="1"/>
  <c r="DJ39" i="1" s="1"/>
  <c r="DQ39" i="1" s="1"/>
  <c r="Q5" i="1"/>
  <c r="X5" i="1" s="1"/>
  <c r="Q59" i="2"/>
  <c r="X59" i="2" s="1"/>
  <c r="AE59" i="2" s="1"/>
  <c r="AL59" i="2" s="1"/>
  <c r="AS59" i="2" s="1"/>
  <c r="AZ59" i="2" s="1"/>
  <c r="BG59" i="2" s="1"/>
  <c r="BN59" i="2" s="1"/>
  <c r="BU59" i="2" s="1"/>
  <c r="CB59" i="2" s="1"/>
  <c r="CI59" i="2" s="1"/>
  <c r="CP59" i="2" s="1"/>
  <c r="CW59" i="2" s="1"/>
  <c r="DD59" i="2" s="1"/>
  <c r="DK59" i="2" s="1"/>
  <c r="DR59" i="2" s="1"/>
  <c r="Q105" i="7"/>
  <c r="X105" i="7" s="1"/>
  <c r="AE105" i="7" s="1"/>
  <c r="AL105" i="7" s="1"/>
  <c r="AS105" i="7" s="1"/>
  <c r="AZ105" i="7" s="1"/>
  <c r="BG105" i="7" s="1"/>
  <c r="BN105" i="7" s="1"/>
  <c r="BU105" i="7" s="1"/>
  <c r="CB105" i="7" s="1"/>
  <c r="CI105" i="7" s="1"/>
  <c r="CP105" i="7" s="1"/>
  <c r="CW105" i="7" s="1"/>
  <c r="DD105" i="7" s="1"/>
  <c r="DK105" i="7" s="1"/>
  <c r="DR105" i="7" s="1"/>
  <c r="Q162" i="7"/>
  <c r="X162" i="7" s="1"/>
  <c r="AE162" i="7" s="1"/>
  <c r="AL162" i="7" s="1"/>
  <c r="AS162" i="7" s="1"/>
  <c r="AZ162" i="7" s="1"/>
  <c r="BG162" i="7" s="1"/>
  <c r="BN162" i="7" s="1"/>
  <c r="BU162" i="7" s="1"/>
  <c r="CB162" i="7" s="1"/>
  <c r="CI162" i="7" s="1"/>
  <c r="CP162" i="7" s="1"/>
  <c r="CW162" i="7" s="1"/>
  <c r="DD162" i="7" s="1"/>
  <c r="DK162" i="7" s="1"/>
  <c r="DR162" i="7" s="1"/>
  <c r="Q277" i="7"/>
  <c r="X277" i="7" s="1"/>
  <c r="AE277" i="7" s="1"/>
  <c r="AL277" i="7" s="1"/>
  <c r="AS277" i="7" s="1"/>
  <c r="AZ277" i="7" s="1"/>
  <c r="BG277" i="7" s="1"/>
  <c r="BN277" i="7" s="1"/>
  <c r="BU277" i="7" s="1"/>
  <c r="CB277" i="7" s="1"/>
  <c r="CI277" i="7" s="1"/>
  <c r="CP277" i="7" s="1"/>
  <c r="CW277" i="7" s="1"/>
  <c r="DD277" i="7" s="1"/>
  <c r="DK277" i="7" s="1"/>
  <c r="DR277" i="7" s="1"/>
  <c r="Q254" i="7"/>
  <c r="X254" i="7" s="1"/>
  <c r="AE254" i="7" s="1"/>
  <c r="AL254" i="7" s="1"/>
  <c r="AS254" i="7" s="1"/>
  <c r="AZ254" i="7" s="1"/>
  <c r="BG254" i="7" s="1"/>
  <c r="BN254" i="7" s="1"/>
  <c r="BU254" i="7" s="1"/>
  <c r="CB254" i="7" s="1"/>
  <c r="CI254" i="7" s="1"/>
  <c r="CP254" i="7" s="1"/>
  <c r="CW254" i="7" s="1"/>
  <c r="DD254" i="7" s="1"/>
  <c r="DK254" i="7" s="1"/>
  <c r="DR254" i="7" s="1"/>
  <c r="P151" i="1"/>
  <c r="W151" i="1" s="1"/>
  <c r="AD151" i="1" s="1"/>
  <c r="AK151" i="1" s="1"/>
  <c r="AR151" i="1" s="1"/>
  <c r="AY151" i="1" s="1"/>
  <c r="BF151" i="1" s="1"/>
  <c r="BM151" i="1" s="1"/>
  <c r="BT151" i="1" s="1"/>
  <c r="CA151" i="1" s="1"/>
  <c r="CH151" i="1" s="1"/>
  <c r="CO151" i="1" s="1"/>
  <c r="CV151" i="1" s="1"/>
  <c r="DC151" i="1" s="1"/>
  <c r="DJ151" i="1" s="1"/>
  <c r="DQ151" i="1" s="1"/>
  <c r="S134" i="3"/>
  <c r="S276" i="1"/>
  <c r="Z144" i="2"/>
  <c r="CZ134" i="3"/>
  <c r="P207" i="2"/>
  <c r="W207" i="2" s="1"/>
  <c r="AD207" i="2" s="1"/>
  <c r="Q140" i="2"/>
  <c r="X140" i="2" s="1"/>
  <c r="AE140" i="2" s="1"/>
  <c r="AL140" i="2" s="1"/>
  <c r="AS140" i="2" s="1"/>
  <c r="AZ140" i="2" s="1"/>
  <c r="BG140" i="2" s="1"/>
  <c r="BN140" i="2" s="1"/>
  <c r="BU140" i="2" s="1"/>
  <c r="CB140" i="2" s="1"/>
  <c r="CI140" i="2" s="1"/>
  <c r="CP140" i="2" s="1"/>
  <c r="CW140" i="2" s="1"/>
  <c r="DD140" i="2" s="1"/>
  <c r="DK140" i="2" s="1"/>
  <c r="DR140" i="2" s="1"/>
  <c r="P301" i="2"/>
  <c r="W301" i="2" s="1"/>
  <c r="P149" i="7"/>
  <c r="W149" i="7" s="1"/>
  <c r="P214" i="7"/>
  <c r="W214" i="7" s="1"/>
  <c r="P330" i="7"/>
  <c r="W330" i="7" s="1"/>
  <c r="Q271" i="7"/>
  <c r="X271" i="7" s="1"/>
  <c r="AE271" i="7" s="1"/>
  <c r="AL271" i="7" s="1"/>
  <c r="AS271" i="7" s="1"/>
  <c r="AZ271" i="7" s="1"/>
  <c r="BG271" i="7" s="1"/>
  <c r="BN271" i="7" s="1"/>
  <c r="BU271" i="7" s="1"/>
  <c r="CB271" i="7" s="1"/>
  <c r="CI271" i="7" s="1"/>
  <c r="CP271" i="7" s="1"/>
  <c r="CW271" i="7" s="1"/>
  <c r="DD271" i="7" s="1"/>
  <c r="DK271" i="7" s="1"/>
  <c r="DR271" i="7" s="1"/>
  <c r="Q117" i="1"/>
  <c r="X117" i="1" s="1"/>
  <c r="Q162" i="1"/>
  <c r="X162" i="1" s="1"/>
  <c r="AE162" i="1" s="1"/>
  <c r="AL162" i="1" s="1"/>
  <c r="AS162" i="1" s="1"/>
  <c r="AZ162" i="1" s="1"/>
  <c r="Q83" i="1"/>
  <c r="X83" i="1" s="1"/>
  <c r="AE83" i="1" s="1"/>
  <c r="AL83" i="1" s="1"/>
  <c r="AS83" i="1" s="1"/>
  <c r="AZ83" i="1" s="1"/>
  <c r="BG83" i="1" s="1"/>
  <c r="BN83" i="1" s="1"/>
  <c r="BU83" i="1" s="1"/>
  <c r="CB83" i="1" s="1"/>
  <c r="CI83" i="1" s="1"/>
  <c r="CP83" i="1" s="1"/>
  <c r="CW83" i="1" s="1"/>
  <c r="DD83" i="1" s="1"/>
  <c r="DK83" i="1" s="1"/>
  <c r="P244" i="1"/>
  <c r="W244" i="1" s="1"/>
  <c r="P11" i="7"/>
  <c r="W11" i="7" s="1"/>
  <c r="AD11" i="7" s="1"/>
  <c r="S386" i="7"/>
  <c r="Q289" i="7"/>
  <c r="X289" i="7" s="1"/>
  <c r="AE289" i="7" s="1"/>
  <c r="AL289" i="7" s="1"/>
  <c r="AS289" i="7" s="1"/>
  <c r="AZ289" i="7" s="1"/>
  <c r="BG289" i="7" s="1"/>
  <c r="BN289" i="7" s="1"/>
  <c r="BU289" i="7" s="1"/>
  <c r="CB289" i="7" s="1"/>
  <c r="CI289" i="7" s="1"/>
  <c r="CP289" i="7" s="1"/>
  <c r="CW289" i="7" s="1"/>
  <c r="DD289" i="7" s="1"/>
  <c r="DK289" i="7" s="1"/>
  <c r="DR289" i="7" s="1"/>
  <c r="Q336" i="7"/>
  <c r="X336" i="7" s="1"/>
  <c r="AE336" i="7" s="1"/>
  <c r="AL336" i="7" s="1"/>
  <c r="AS336" i="7" s="1"/>
  <c r="AZ336" i="7" s="1"/>
  <c r="BG336" i="7" s="1"/>
  <c r="BN336" i="7" s="1"/>
  <c r="BU336" i="7" s="1"/>
  <c r="CB336" i="7" s="1"/>
  <c r="CI336" i="7" s="1"/>
  <c r="CP336" i="7" s="1"/>
  <c r="CW336" i="7" s="1"/>
  <c r="DD336" i="7" s="1"/>
  <c r="DK336" i="7" s="1"/>
  <c r="DR336" i="7" s="1"/>
  <c r="P285" i="1"/>
  <c r="P162" i="1"/>
  <c r="W162" i="1" s="1"/>
  <c r="Q95" i="2"/>
  <c r="X95" i="2" s="1"/>
  <c r="AE95" i="2" s="1"/>
  <c r="AL95" i="2" s="1"/>
  <c r="AS95" i="2" s="1"/>
  <c r="AZ95" i="2" s="1"/>
  <c r="BG95" i="2" s="1"/>
  <c r="BN95" i="2" s="1"/>
  <c r="BU95" i="2" s="1"/>
  <c r="CB95" i="2" s="1"/>
  <c r="CI95" i="2" s="1"/>
  <c r="CP95" i="2" s="1"/>
  <c r="CW95" i="2" s="1"/>
  <c r="DD95" i="2" s="1"/>
  <c r="DK95" i="2" s="1"/>
  <c r="DR95" i="2" s="1"/>
  <c r="P375" i="2"/>
  <c r="P438" i="2"/>
  <c r="W438" i="2" s="1"/>
  <c r="AD438" i="2" s="1"/>
  <c r="Q142" i="2"/>
  <c r="X142" i="2" s="1"/>
  <c r="AE142" i="2" s="1"/>
  <c r="AL142" i="2" s="1"/>
  <c r="AS142" i="2" s="1"/>
  <c r="AZ142" i="2" s="1"/>
  <c r="BG142" i="2" s="1"/>
  <c r="BN142" i="2" s="1"/>
  <c r="BU142" i="2" s="1"/>
  <c r="CB142" i="2" s="1"/>
  <c r="CI142" i="2" s="1"/>
  <c r="CP142" i="2" s="1"/>
  <c r="CW142" i="2" s="1"/>
  <c r="DD142" i="2" s="1"/>
  <c r="DK142" i="2" s="1"/>
  <c r="DR142" i="2" s="1"/>
  <c r="P103" i="2"/>
  <c r="P68" i="2"/>
  <c r="Q11" i="7"/>
  <c r="X11" i="7" s="1"/>
  <c r="AE11" i="7" s="1"/>
  <c r="AL11" i="7" s="1"/>
  <c r="AS11" i="7" s="1"/>
  <c r="AZ11" i="7" s="1"/>
  <c r="BG11" i="7" s="1"/>
  <c r="BN11" i="7" s="1"/>
  <c r="BU11" i="7" s="1"/>
  <c r="CB11" i="7" s="1"/>
  <c r="CI11" i="7" s="1"/>
  <c r="CP11" i="7" s="1"/>
  <c r="CW11" i="7" s="1"/>
  <c r="DD11" i="7" s="1"/>
  <c r="DK11" i="7" s="1"/>
  <c r="DR11" i="7" s="1"/>
  <c r="P105" i="7"/>
  <c r="W105" i="7" s="1"/>
  <c r="AD105" i="7" s="1"/>
  <c r="AK105" i="7" s="1"/>
  <c r="AR105" i="7" s="1"/>
  <c r="AY105" i="7" s="1"/>
  <c r="BF105" i="7" s="1"/>
  <c r="BM105" i="7" s="1"/>
  <c r="BT105" i="7" s="1"/>
  <c r="CA105" i="7" s="1"/>
  <c r="CH105" i="7" s="1"/>
  <c r="CO105" i="7" s="1"/>
  <c r="CV105" i="7" s="1"/>
  <c r="DC105" i="7" s="1"/>
  <c r="DJ105" i="7" s="1"/>
  <c r="DQ105" i="7" s="1"/>
  <c r="P220" i="7"/>
  <c r="W220" i="7" s="1"/>
  <c r="P200" i="7"/>
  <c r="W200" i="7" s="1"/>
  <c r="Q220" i="7"/>
  <c r="Q229" i="1"/>
  <c r="X229" i="1" s="1"/>
  <c r="P307" i="1"/>
  <c r="W307" i="1" s="1"/>
  <c r="P89" i="1"/>
  <c r="W89" i="1" s="1"/>
  <c r="T82" i="21"/>
  <c r="T164" i="1"/>
  <c r="AG70" i="2"/>
  <c r="BW292" i="2"/>
  <c r="CE134" i="3"/>
  <c r="P29" i="2"/>
  <c r="W29" i="2" s="1"/>
  <c r="P364" i="2"/>
  <c r="W364" i="2" s="1"/>
  <c r="AD364" i="2" s="1"/>
  <c r="AK364" i="2" s="1"/>
  <c r="M332" i="1"/>
  <c r="J307" i="1"/>
  <c r="Q307" i="1" s="1"/>
  <c r="X307" i="1" s="1"/>
  <c r="AE307" i="1" s="1"/>
  <c r="AL307" i="1" s="1"/>
  <c r="AV24" i="3"/>
  <c r="BX134" i="3"/>
  <c r="P116" i="2"/>
  <c r="P133" i="2"/>
  <c r="CZ137" i="3"/>
  <c r="BQ2" i="5"/>
  <c r="L136" i="3"/>
  <c r="M34" i="2"/>
  <c r="M193" i="1"/>
  <c r="P140" i="2"/>
  <c r="W140" i="2" s="1"/>
  <c r="P110" i="2"/>
  <c r="W110" i="2" s="1"/>
  <c r="AD110" i="2" s="1"/>
  <c r="AK110" i="2" s="1"/>
  <c r="AR110" i="2" s="1"/>
  <c r="AY110" i="2" s="1"/>
  <c r="Q137" i="2"/>
  <c r="X137" i="2" s="1"/>
  <c r="AE137" i="2" s="1"/>
  <c r="AL137" i="2" s="1"/>
  <c r="AS137" i="2" s="1"/>
  <c r="AZ137" i="2" s="1"/>
  <c r="BG137" i="2" s="1"/>
  <c r="BN137" i="2" s="1"/>
  <c r="BU137" i="2" s="1"/>
  <c r="CB137" i="2" s="1"/>
  <c r="CI137" i="2" s="1"/>
  <c r="CP137" i="2" s="1"/>
  <c r="CW137" i="2" s="1"/>
  <c r="DD137" i="2" s="1"/>
  <c r="DK137" i="2" s="1"/>
  <c r="DR137" i="2" s="1"/>
  <c r="CS137" i="3"/>
  <c r="CR218" i="2"/>
  <c r="AU292" i="2"/>
  <c r="AU218" i="2"/>
  <c r="AV136" i="3"/>
  <c r="AV68" i="3"/>
  <c r="BB144" i="2"/>
  <c r="CL90" i="3"/>
  <c r="CK70" i="2"/>
  <c r="CZ68" i="3"/>
  <c r="M88" i="7"/>
  <c r="Q216" i="2"/>
  <c r="X216" i="2" s="1"/>
  <c r="AE216" i="2" s="1"/>
  <c r="AL216" i="2" s="1"/>
  <c r="AS216" i="2" s="1"/>
  <c r="AZ216" i="2" s="1"/>
  <c r="BG216" i="2" s="1"/>
  <c r="BN216" i="2" s="1"/>
  <c r="BU216" i="2" s="1"/>
  <c r="CB216" i="2" s="1"/>
  <c r="CI216" i="2" s="1"/>
  <c r="CP216" i="2" s="1"/>
  <c r="CW216" i="2" s="1"/>
  <c r="DD216" i="2" s="1"/>
  <c r="DK216" i="2" s="1"/>
  <c r="DR216" i="2" s="1"/>
  <c r="Q332" i="2"/>
  <c r="X332" i="2" s="1"/>
  <c r="T68" i="3"/>
  <c r="BW218" i="2"/>
  <c r="M81" i="21"/>
  <c r="K42" i="5" s="1"/>
  <c r="L34" i="2"/>
  <c r="L395" i="7"/>
  <c r="AA218" i="2"/>
  <c r="AG218" i="2"/>
  <c r="AU70" i="2"/>
  <c r="BC366" i="2"/>
  <c r="BB292" i="2"/>
  <c r="BC112" i="3"/>
  <c r="BB366" i="2"/>
  <c r="BI440" i="2"/>
  <c r="BI144" i="2"/>
  <c r="BI366" i="2"/>
  <c r="BJ366" i="2"/>
  <c r="BQ136" i="3"/>
  <c r="BP218" i="2"/>
  <c r="BQ366" i="2"/>
  <c r="BQ144" i="2"/>
  <c r="BP366" i="2"/>
  <c r="BX144" i="2"/>
  <c r="CD440" i="2"/>
  <c r="CE136" i="3"/>
  <c r="CL136" i="3"/>
  <c r="CL366" i="2"/>
  <c r="CL440" i="2"/>
  <c r="CL144" i="2"/>
  <c r="CK292" i="2"/>
  <c r="CZ136" i="3"/>
  <c r="CY292" i="2"/>
  <c r="CZ144" i="2"/>
  <c r="CY366" i="2"/>
  <c r="CY144" i="2"/>
  <c r="DU136" i="3"/>
  <c r="AV70" i="2"/>
  <c r="L249" i="1"/>
  <c r="L305" i="1"/>
  <c r="CS24" i="3"/>
  <c r="Z366" i="2"/>
  <c r="Z292" i="2"/>
  <c r="Z70" i="2"/>
  <c r="L135" i="3"/>
  <c r="N83" i="21"/>
  <c r="L44" i="5" s="1"/>
  <c r="L283" i="7"/>
  <c r="M137" i="1"/>
  <c r="Q190" i="2"/>
  <c r="X190" i="2" s="1"/>
  <c r="AE190" i="2" s="1"/>
  <c r="AL190" i="2" s="1"/>
  <c r="AS190" i="2" s="1"/>
  <c r="AZ190" i="2" s="1"/>
  <c r="BG190" i="2" s="1"/>
  <c r="BN190" i="2" s="1"/>
  <c r="BU190" i="2" s="1"/>
  <c r="CB190" i="2" s="1"/>
  <c r="CI190" i="2" s="1"/>
  <c r="CP190" i="2" s="1"/>
  <c r="CW190" i="2" s="1"/>
  <c r="DD190" i="2" s="1"/>
  <c r="DK190" i="2" s="1"/>
  <c r="DR190" i="2" s="1"/>
  <c r="CD366" i="2"/>
  <c r="L24" i="3"/>
  <c r="M24" i="3"/>
  <c r="K40" i="7"/>
  <c r="CZ24" i="3"/>
  <c r="Z440" i="2"/>
  <c r="M61" i="7"/>
  <c r="M283" i="7"/>
  <c r="J279" i="7"/>
  <c r="Q279" i="7" s="1"/>
  <c r="X279" i="7" s="1"/>
  <c r="AE279" i="7" s="1"/>
  <c r="AL279" i="7" s="1"/>
  <c r="AS279" i="7" s="1"/>
  <c r="AZ279" i="7" s="1"/>
  <c r="BG279" i="7" s="1"/>
  <c r="BN279" i="7" s="1"/>
  <c r="BU279" i="7" s="1"/>
  <c r="CB279" i="7" s="1"/>
  <c r="CI279" i="7" s="1"/>
  <c r="CP279" i="7" s="1"/>
  <c r="CW279" i="7" s="1"/>
  <c r="DD279" i="7" s="1"/>
  <c r="DK279" i="7" s="1"/>
  <c r="DR279" i="7" s="1"/>
  <c r="L218" i="7"/>
  <c r="L193" i="1"/>
  <c r="Z218" i="2"/>
  <c r="L153" i="7"/>
  <c r="I135" i="7"/>
  <c r="P135" i="7" s="1"/>
  <c r="W135" i="7" s="1"/>
  <c r="L164" i="1"/>
  <c r="I139" i="1"/>
  <c r="P139" i="1" s="1"/>
  <c r="W139" i="1" s="1"/>
  <c r="AD139" i="1" s="1"/>
  <c r="AK139" i="1" s="1"/>
  <c r="AR139" i="1" s="1"/>
  <c r="AY139" i="1" s="1"/>
  <c r="BF139" i="1" s="1"/>
  <c r="BM139" i="1" s="1"/>
  <c r="BT139" i="1" s="1"/>
  <c r="L25" i="1"/>
  <c r="I20" i="1"/>
  <c r="DT292" i="2"/>
  <c r="AU366" i="2"/>
  <c r="BI292" i="2"/>
  <c r="BJ440" i="2"/>
  <c r="BQ440" i="2"/>
  <c r="BQ70" i="2"/>
  <c r="CL24" i="3"/>
  <c r="CL70" i="2"/>
  <c r="CR144" i="2"/>
  <c r="CZ440" i="2"/>
  <c r="CZ218" i="2"/>
  <c r="CE218" i="2"/>
  <c r="M137" i="3"/>
  <c r="M90" i="3"/>
  <c r="M82" i="21"/>
  <c r="K43" i="5" s="1"/>
  <c r="L23" i="7"/>
  <c r="M276" i="1"/>
  <c r="J255" i="1"/>
  <c r="Q255" i="1" s="1"/>
  <c r="X255" i="1" s="1"/>
  <c r="AE255" i="1" s="1"/>
  <c r="AL255" i="1" s="1"/>
  <c r="AS255" i="1" s="1"/>
  <c r="AZ255" i="1" s="1"/>
  <c r="BG255" i="1" s="1"/>
  <c r="BN255" i="1" s="1"/>
  <c r="BU255" i="1" s="1"/>
  <c r="CB255" i="1" s="1"/>
  <c r="CI255" i="1" s="1"/>
  <c r="CP255" i="1" s="1"/>
  <c r="CW255" i="1" s="1"/>
  <c r="DD255" i="1" s="1"/>
  <c r="DK255" i="1" s="1"/>
  <c r="DR255" i="1" s="1"/>
  <c r="M126" i="7"/>
  <c r="M321" i="7"/>
  <c r="Q207" i="2"/>
  <c r="X207" i="2" s="1"/>
  <c r="AE207" i="2" s="1"/>
  <c r="AL207" i="2" s="1"/>
  <c r="AS207" i="2" s="1"/>
  <c r="AZ207" i="2" s="1"/>
  <c r="BG207" i="2" s="1"/>
  <c r="BN207" i="2" s="1"/>
  <c r="BU207" i="2" s="1"/>
  <c r="CB207" i="2" s="1"/>
  <c r="CI207" i="2" s="1"/>
  <c r="CP207" i="2" s="1"/>
  <c r="CW207" i="2" s="1"/>
  <c r="DD207" i="2" s="1"/>
  <c r="DK207" i="2" s="1"/>
  <c r="DR207" i="2" s="1"/>
  <c r="I5" i="7"/>
  <c r="K5" i="7" s="1"/>
  <c r="J94" i="7"/>
  <c r="Q94" i="7" s="1"/>
  <c r="X94" i="7" s="1"/>
  <c r="AE94" i="7" s="1"/>
  <c r="AL94" i="7" s="1"/>
  <c r="AS94" i="7" s="1"/>
  <c r="AZ94" i="7" s="1"/>
  <c r="BG94" i="7" s="1"/>
  <c r="BN94" i="7" s="1"/>
  <c r="BU94" i="7" s="1"/>
  <c r="CB94" i="7" s="1"/>
  <c r="CI94" i="7" s="1"/>
  <c r="CP94" i="7" s="1"/>
  <c r="CW94" i="7" s="1"/>
  <c r="DD94" i="7" s="1"/>
  <c r="DK94" i="7" s="1"/>
  <c r="DR94" i="7" s="1"/>
  <c r="I224" i="7"/>
  <c r="K224" i="7" s="1"/>
  <c r="M136" i="3"/>
  <c r="M108" i="1"/>
  <c r="J21" i="2"/>
  <c r="Q21" i="2" s="1"/>
  <c r="X21" i="2" s="1"/>
  <c r="AE21" i="2" s="1"/>
  <c r="AL21" i="2" s="1"/>
  <c r="AS21" i="2" s="1"/>
  <c r="AZ21" i="2" s="1"/>
  <c r="BG21" i="2" s="1"/>
  <c r="BN21" i="2" s="1"/>
  <c r="BU21" i="2" s="1"/>
  <c r="CB21" i="2" s="1"/>
  <c r="CI21" i="2" s="1"/>
  <c r="CP21" i="2" s="1"/>
  <c r="CW21" i="2" s="1"/>
  <c r="DD21" i="2" s="1"/>
  <c r="DK21" i="2" s="1"/>
  <c r="DR21" i="2" s="1"/>
  <c r="K95" i="1"/>
  <c r="L330" i="2"/>
  <c r="M135" i="3"/>
  <c r="K355" i="2"/>
  <c r="Q63" i="2"/>
  <c r="X63" i="2" s="1"/>
  <c r="AE63" i="2" s="1"/>
  <c r="AL63" i="2" s="1"/>
  <c r="AS63" i="2" s="1"/>
  <c r="AZ63" i="2" s="1"/>
  <c r="BG63" i="2" s="1"/>
  <c r="BN63" i="2" s="1"/>
  <c r="BU63" i="2" s="1"/>
  <c r="CB63" i="2" s="1"/>
  <c r="CI63" i="2" s="1"/>
  <c r="CP63" i="2" s="1"/>
  <c r="CW63" i="2" s="1"/>
  <c r="DD63" i="2" s="1"/>
  <c r="DK63" i="2" s="1"/>
  <c r="DR63" i="2" s="1"/>
  <c r="K218" i="1"/>
  <c r="CS112" i="3"/>
  <c r="DN68" i="3"/>
  <c r="M52" i="1"/>
  <c r="M25" i="1"/>
  <c r="M256" i="7"/>
  <c r="Q438" i="2"/>
  <c r="X438" i="2" s="1"/>
  <c r="AE438" i="2" s="1"/>
  <c r="AL438" i="2" s="1"/>
  <c r="AS438" i="2" s="1"/>
  <c r="AZ438" i="2" s="1"/>
  <c r="BG438" i="2" s="1"/>
  <c r="BN438" i="2" s="1"/>
  <c r="BU438" i="2" s="1"/>
  <c r="CB438" i="2" s="1"/>
  <c r="CI438" i="2" s="1"/>
  <c r="CP438" i="2" s="1"/>
  <c r="CW438" i="2" s="1"/>
  <c r="DD438" i="2" s="1"/>
  <c r="DK438" i="2" s="1"/>
  <c r="DR438" i="2" s="1"/>
  <c r="P42" i="2"/>
  <c r="L256" i="2"/>
  <c r="L191" i="7"/>
  <c r="L386" i="7"/>
  <c r="L30" i="9"/>
  <c r="M134" i="3"/>
  <c r="L126" i="7"/>
  <c r="M70" i="2"/>
  <c r="M348" i="7"/>
  <c r="M386" i="7"/>
  <c r="L220" i="1"/>
  <c r="L108" i="1"/>
  <c r="T1" i="14"/>
  <c r="S366" i="2"/>
  <c r="L134" i="3"/>
  <c r="P59" i="2"/>
  <c r="M144" i="2"/>
  <c r="L440" i="2"/>
  <c r="L292" i="2"/>
  <c r="M218" i="7"/>
  <c r="L137" i="1"/>
  <c r="AA136" i="3"/>
  <c r="M449" i="2"/>
  <c r="L108" i="2"/>
  <c r="M23" i="7"/>
  <c r="M395" i="7"/>
  <c r="L52" i="1"/>
  <c r="U2" i="5"/>
  <c r="M112" i="3"/>
  <c r="M54" i="21"/>
  <c r="M108" i="2"/>
  <c r="L404" i="2"/>
  <c r="M341" i="1"/>
  <c r="H2" i="10"/>
  <c r="K7" i="14"/>
  <c r="S2" i="14" s="1"/>
  <c r="L27" i="6"/>
  <c r="O27" i="6" s="1"/>
  <c r="R27" i="6" s="1"/>
  <c r="U27" i="6" s="1"/>
  <c r="X27" i="6" s="1"/>
  <c r="AA27" i="6" s="1"/>
  <c r="AD27" i="6" s="1"/>
  <c r="AG27" i="6" s="1"/>
  <c r="AJ27" i="6" s="1"/>
  <c r="AM27" i="6" s="1"/>
  <c r="AP27" i="6" s="1"/>
  <c r="AS27" i="6" s="1"/>
  <c r="AV27" i="6" s="1"/>
  <c r="AY27" i="6" s="1"/>
  <c r="BB27" i="6" s="1"/>
  <c r="BE27" i="6" s="1"/>
  <c r="BH27" i="6" s="1"/>
  <c r="Q147" i="7"/>
  <c r="X147" i="7" s="1"/>
  <c r="AE147" i="7" s="1"/>
  <c r="AL147" i="7" s="1"/>
  <c r="AS147" i="7" s="1"/>
  <c r="AZ147" i="7" s="1"/>
  <c r="BG147" i="7" s="1"/>
  <c r="BN147" i="7" s="1"/>
  <c r="BU147" i="7" s="1"/>
  <c r="CB147" i="7" s="1"/>
  <c r="CI147" i="7" s="1"/>
  <c r="CP147" i="7" s="1"/>
  <c r="CW147" i="7" s="1"/>
  <c r="DD147" i="7" s="1"/>
  <c r="DK147" i="7" s="1"/>
  <c r="DR147" i="7" s="1"/>
  <c r="Q195" i="1"/>
  <c r="X195" i="1" s="1"/>
  <c r="P242" i="1"/>
  <c r="R247" i="1"/>
  <c r="Q264" i="2"/>
  <c r="X264" i="2" s="1"/>
  <c r="AE264" i="2" s="1"/>
  <c r="AL264" i="2" s="1"/>
  <c r="AS264" i="2" s="1"/>
  <c r="AZ264" i="2" s="1"/>
  <c r="BG264" i="2" s="1"/>
  <c r="BN264" i="2" s="1"/>
  <c r="BU264" i="2" s="1"/>
  <c r="CB264" i="2" s="1"/>
  <c r="CI264" i="2" s="1"/>
  <c r="CP264" i="2" s="1"/>
  <c r="CW264" i="2" s="1"/>
  <c r="DD264" i="2" s="1"/>
  <c r="DK264" i="2" s="1"/>
  <c r="DR264" i="2" s="1"/>
  <c r="K435" i="2"/>
  <c r="K214" i="7"/>
  <c r="CW4" i="5"/>
  <c r="BY4" i="5"/>
  <c r="Q433" i="2"/>
  <c r="X433" i="2" s="1"/>
  <c r="AE433" i="2" s="1"/>
  <c r="AL433" i="2" s="1"/>
  <c r="AS433" i="2" s="1"/>
  <c r="AZ433" i="2" s="1"/>
  <c r="BG433" i="2" s="1"/>
  <c r="BN433" i="2" s="1"/>
  <c r="BU433" i="2" s="1"/>
  <c r="CB433" i="2" s="1"/>
  <c r="CI433" i="2" s="1"/>
  <c r="CP433" i="2" s="1"/>
  <c r="CW433" i="2" s="1"/>
  <c r="DD433" i="2" s="1"/>
  <c r="DK433" i="2" s="1"/>
  <c r="DR433" i="2" s="1"/>
  <c r="Q281" i="2"/>
  <c r="X281" i="2" s="1"/>
  <c r="AE281" i="2" s="1"/>
  <c r="AL281" i="2" s="1"/>
  <c r="AS281" i="2" s="1"/>
  <c r="AZ281" i="2" s="1"/>
  <c r="BG281" i="2" s="1"/>
  <c r="BN281" i="2" s="1"/>
  <c r="BU281" i="2" s="1"/>
  <c r="CB281" i="2" s="1"/>
  <c r="CI281" i="2" s="1"/>
  <c r="CP281" i="2" s="1"/>
  <c r="CW281" i="2" s="1"/>
  <c r="DD281" i="2" s="1"/>
  <c r="DK281" i="2" s="1"/>
  <c r="DR281" i="2" s="1"/>
  <c r="Q359" i="2"/>
  <c r="X359" i="2" s="1"/>
  <c r="AE359" i="2" s="1"/>
  <c r="AL359" i="2" s="1"/>
  <c r="AS359" i="2" s="1"/>
  <c r="AZ359" i="2" s="1"/>
  <c r="BG359" i="2" s="1"/>
  <c r="BN359" i="2" s="1"/>
  <c r="BU359" i="2" s="1"/>
  <c r="CB359" i="2" s="1"/>
  <c r="CI359" i="2" s="1"/>
  <c r="CP359" i="2" s="1"/>
  <c r="CW359" i="2" s="1"/>
  <c r="DD359" i="2" s="1"/>
  <c r="DK359" i="2" s="1"/>
  <c r="DR359" i="2" s="1"/>
  <c r="Q116" i="2"/>
  <c r="X116" i="2" s="1"/>
  <c r="AE116" i="2" s="1"/>
  <c r="AL116" i="2" s="1"/>
  <c r="AS116" i="2" s="1"/>
  <c r="AZ116" i="2" s="1"/>
  <c r="BG116" i="2" s="1"/>
  <c r="BN116" i="2" s="1"/>
  <c r="BU116" i="2" s="1"/>
  <c r="CB116" i="2" s="1"/>
  <c r="CI116" i="2" s="1"/>
  <c r="CP116" i="2" s="1"/>
  <c r="CW116" i="2" s="1"/>
  <c r="DD116" i="2" s="1"/>
  <c r="DK116" i="2" s="1"/>
  <c r="DR116" i="2" s="1"/>
  <c r="AS2" i="5"/>
  <c r="CG4" i="5"/>
  <c r="CG3" i="5"/>
  <c r="Q362" i="2"/>
  <c r="X362" i="2" s="1"/>
  <c r="AE362" i="2" s="1"/>
  <c r="AL362" i="2" s="1"/>
  <c r="AS362" i="2" s="1"/>
  <c r="AZ362" i="2" s="1"/>
  <c r="BG362" i="2" s="1"/>
  <c r="BN362" i="2" s="1"/>
  <c r="BU362" i="2" s="1"/>
  <c r="CB362" i="2" s="1"/>
  <c r="CI362" i="2" s="1"/>
  <c r="CP362" i="2" s="1"/>
  <c r="CW362" i="2" s="1"/>
  <c r="DD362" i="2" s="1"/>
  <c r="DK362" i="2" s="1"/>
  <c r="DR362" i="2" s="1"/>
  <c r="U6" i="5"/>
  <c r="Q211" i="2"/>
  <c r="X211" i="2" s="1"/>
  <c r="AE211" i="2" s="1"/>
  <c r="AL211" i="2" s="1"/>
  <c r="AS211" i="2" s="1"/>
  <c r="AZ211" i="2" s="1"/>
  <c r="BG211" i="2" s="1"/>
  <c r="BN211" i="2" s="1"/>
  <c r="BU211" i="2" s="1"/>
  <c r="CB211" i="2" s="1"/>
  <c r="CI211" i="2" s="1"/>
  <c r="CP211" i="2" s="1"/>
  <c r="CW211" i="2" s="1"/>
  <c r="DD211" i="2" s="1"/>
  <c r="DK211" i="2" s="1"/>
  <c r="DR211" i="2" s="1"/>
  <c r="Q412" i="2"/>
  <c r="X412" i="2" s="1"/>
  <c r="AE412" i="2" s="1"/>
  <c r="AL412" i="2" s="1"/>
  <c r="AS412" i="2" s="1"/>
  <c r="AZ412" i="2" s="1"/>
  <c r="BG412" i="2" s="1"/>
  <c r="BN412" i="2" s="1"/>
  <c r="BU412" i="2" s="1"/>
  <c r="CB412" i="2" s="1"/>
  <c r="CI412" i="2" s="1"/>
  <c r="CP412" i="2" s="1"/>
  <c r="CW412" i="2" s="1"/>
  <c r="DD412" i="2" s="1"/>
  <c r="DK412" i="2" s="1"/>
  <c r="DR412" i="2" s="1"/>
  <c r="T292" i="2"/>
  <c r="Y327" i="1"/>
  <c r="R327" i="1"/>
  <c r="Y253" i="1"/>
  <c r="R92" i="1"/>
  <c r="CE440" i="2"/>
  <c r="CD292" i="2"/>
  <c r="CE90" i="3"/>
  <c r="CY218" i="2"/>
  <c r="CR292" i="2"/>
  <c r="AV220" i="1"/>
  <c r="BJ136" i="3"/>
  <c r="BJ292" i="2"/>
  <c r="BJ137" i="3"/>
  <c r="BX24" i="3"/>
  <c r="CD144" i="2"/>
  <c r="CE144" i="2"/>
  <c r="CR70" i="2"/>
  <c r="AV82" i="21"/>
  <c r="BX70" i="2"/>
  <c r="BW70" i="2"/>
  <c r="CE137" i="3"/>
  <c r="BX440" i="2"/>
  <c r="AU440" i="2"/>
  <c r="AU24" i="3"/>
  <c r="BC144" i="2"/>
  <c r="CD70" i="2"/>
  <c r="CE292" i="2"/>
  <c r="CZ366" i="2"/>
  <c r="AD294" i="1"/>
  <c r="AK294" i="1" s="1"/>
  <c r="AR294" i="1" s="1"/>
  <c r="AY294" i="1" s="1"/>
  <c r="BF294" i="1" s="1"/>
  <c r="BM294" i="1" s="1"/>
  <c r="BT294" i="1" s="1"/>
  <c r="CA294" i="1" s="1"/>
  <c r="CH294" i="1" s="1"/>
  <c r="CO294" i="1" s="1"/>
  <c r="CV294" i="1" s="1"/>
  <c r="DC294" i="1" s="1"/>
  <c r="DJ294" i="1" s="1"/>
  <c r="DQ294" i="1" s="1"/>
  <c r="Y294" i="1"/>
  <c r="K237" i="2"/>
  <c r="P237" i="2"/>
  <c r="W237" i="2" s="1"/>
  <c r="K346" i="2"/>
  <c r="P346" i="2"/>
  <c r="R346" i="2" s="1"/>
  <c r="K388" i="2"/>
  <c r="P388" i="2"/>
  <c r="W388" i="2" s="1"/>
  <c r="K214" i="1"/>
  <c r="P214" i="1"/>
  <c r="R214" i="1" s="1"/>
  <c r="K272" i="1"/>
  <c r="P272" i="1"/>
  <c r="W272" i="1" s="1"/>
  <c r="AD272" i="1" s="1"/>
  <c r="AK272" i="1" s="1"/>
  <c r="AR272" i="1" s="1"/>
  <c r="AY272" i="1" s="1"/>
  <c r="BF272" i="1" s="1"/>
  <c r="BM272" i="1" s="1"/>
  <c r="BT272" i="1" s="1"/>
  <c r="CA272" i="1" s="1"/>
  <c r="CH272" i="1" s="1"/>
  <c r="CO272" i="1" s="1"/>
  <c r="CV272" i="1" s="1"/>
  <c r="DC272" i="1" s="1"/>
  <c r="DJ272" i="1" s="1"/>
  <c r="DQ272" i="1" s="1"/>
  <c r="K297" i="1"/>
  <c r="P297" i="1"/>
  <c r="W297" i="1" s="1"/>
  <c r="Q188" i="1"/>
  <c r="X188" i="1" s="1"/>
  <c r="AE188" i="1" s="1"/>
  <c r="AL188" i="1" s="1"/>
  <c r="AS188" i="1" s="1"/>
  <c r="AZ188" i="1" s="1"/>
  <c r="BG188" i="1" s="1"/>
  <c r="BN188" i="1" s="1"/>
  <c r="BU188" i="1" s="1"/>
  <c r="CB188" i="1" s="1"/>
  <c r="CI188" i="1" s="1"/>
  <c r="CP188" i="1" s="1"/>
  <c r="CW188" i="1" s="1"/>
  <c r="DD188" i="1" s="1"/>
  <c r="DK188" i="1" s="1"/>
  <c r="DR188" i="1" s="1"/>
  <c r="Y323" i="1"/>
  <c r="Y296" i="1"/>
  <c r="Y290" i="1"/>
  <c r="Y275" i="1"/>
  <c r="Y184" i="1"/>
  <c r="R99" i="1"/>
  <c r="Y38" i="1"/>
  <c r="P370" i="2"/>
  <c r="P371" i="2" s="1"/>
  <c r="P395" i="2"/>
  <c r="W395" i="2" s="1"/>
  <c r="Q54" i="7"/>
  <c r="X54" i="7" s="1"/>
  <c r="AE54" i="7" s="1"/>
  <c r="AL54" i="7" s="1"/>
  <c r="AS54" i="7" s="1"/>
  <c r="AZ54" i="7" s="1"/>
  <c r="BG54" i="7" s="1"/>
  <c r="BN54" i="7" s="1"/>
  <c r="BU54" i="7" s="1"/>
  <c r="CB54" i="7" s="1"/>
  <c r="CI54" i="7" s="1"/>
  <c r="CP54" i="7" s="1"/>
  <c r="CW54" i="7" s="1"/>
  <c r="DD54" i="7" s="1"/>
  <c r="DK54" i="7" s="1"/>
  <c r="DR54" i="7" s="1"/>
  <c r="K262" i="2"/>
  <c r="P262" i="2"/>
  <c r="W262" i="2" s="1"/>
  <c r="K268" i="2"/>
  <c r="P268" i="2"/>
  <c r="R268" i="2" s="1"/>
  <c r="K276" i="2"/>
  <c r="P276" i="2"/>
  <c r="W276" i="2" s="1"/>
  <c r="K205" i="2"/>
  <c r="P205" i="2"/>
  <c r="W205" i="2" s="1"/>
  <c r="K91" i="7"/>
  <c r="P91" i="7"/>
  <c r="W91" i="7" s="1"/>
  <c r="K74" i="7"/>
  <c r="P74" i="7"/>
  <c r="W74" i="7" s="1"/>
  <c r="K316" i="7"/>
  <c r="P316" i="7"/>
  <c r="R316" i="7" s="1"/>
  <c r="K91" i="1"/>
  <c r="P91" i="1"/>
  <c r="W91" i="1" s="1"/>
  <c r="K136" i="1"/>
  <c r="P136" i="1"/>
  <c r="K147" i="1"/>
  <c r="P147" i="1"/>
  <c r="W147" i="1" s="1"/>
  <c r="K252" i="1"/>
  <c r="P252" i="1"/>
  <c r="R252" i="1" s="1"/>
  <c r="P74" i="1"/>
  <c r="W74" i="1" s="1"/>
  <c r="AD74" i="1" s="1"/>
  <c r="AK74" i="1" s="1"/>
  <c r="AR74" i="1" s="1"/>
  <c r="AY74" i="1" s="1"/>
  <c r="BF74" i="1" s="1"/>
  <c r="BM74" i="1" s="1"/>
  <c r="BT74" i="1" s="1"/>
  <c r="CA74" i="1" s="1"/>
  <c r="CH74" i="1" s="1"/>
  <c r="CO74" i="1" s="1"/>
  <c r="CV74" i="1" s="1"/>
  <c r="DC74" i="1" s="1"/>
  <c r="DJ74" i="1" s="1"/>
  <c r="DQ74" i="1" s="1"/>
  <c r="R323" i="1"/>
  <c r="R66" i="1"/>
  <c r="K14" i="3"/>
  <c r="P14" i="3"/>
  <c r="R14" i="3" s="1"/>
  <c r="K119" i="3"/>
  <c r="P119" i="3"/>
  <c r="W119" i="3" s="1"/>
  <c r="K379" i="2"/>
  <c r="P379" i="2"/>
  <c r="R379" i="2" s="1"/>
  <c r="K37" i="7"/>
  <c r="P37" i="7"/>
  <c r="W37" i="7" s="1"/>
  <c r="K56" i="7"/>
  <c r="P56" i="7"/>
  <c r="W56" i="7" s="1"/>
  <c r="K30" i="7"/>
  <c r="Q30" i="7"/>
  <c r="X30" i="7" s="1"/>
  <c r="AE30" i="7" s="1"/>
  <c r="AL30" i="7" s="1"/>
  <c r="AS30" i="7" s="1"/>
  <c r="AZ30" i="7" s="1"/>
  <c r="BG30" i="7" s="1"/>
  <c r="BN30" i="7" s="1"/>
  <c r="BU30" i="7" s="1"/>
  <c r="CB30" i="7" s="1"/>
  <c r="CI30" i="7" s="1"/>
  <c r="CP30" i="7" s="1"/>
  <c r="CW30" i="7" s="1"/>
  <c r="DD30" i="7" s="1"/>
  <c r="DK30" i="7" s="1"/>
  <c r="DR30" i="7" s="1"/>
  <c r="K13" i="7"/>
  <c r="Q13" i="7"/>
  <c r="X13" i="7" s="1"/>
  <c r="AE13" i="7" s="1"/>
  <c r="AL13" i="7" s="1"/>
  <c r="AS13" i="7" s="1"/>
  <c r="AZ13" i="7" s="1"/>
  <c r="BG13" i="7" s="1"/>
  <c r="BN13" i="7" s="1"/>
  <c r="BU13" i="7" s="1"/>
  <c r="CB13" i="7" s="1"/>
  <c r="CI13" i="7" s="1"/>
  <c r="CP13" i="7" s="1"/>
  <c r="CW13" i="7" s="1"/>
  <c r="DD13" i="7" s="1"/>
  <c r="DK13" i="7" s="1"/>
  <c r="DR13" i="7" s="1"/>
  <c r="K377" i="7"/>
  <c r="P377" i="7"/>
  <c r="R377" i="7" s="1"/>
  <c r="K358" i="7"/>
  <c r="P358" i="7"/>
  <c r="W358" i="7" s="1"/>
  <c r="K274" i="7"/>
  <c r="P274" i="7"/>
  <c r="W274" i="7" s="1"/>
  <c r="K7" i="1"/>
  <c r="P7" i="1"/>
  <c r="W7" i="1" s="1"/>
  <c r="AD7" i="1" s="1"/>
  <c r="AK7" i="1" s="1"/>
  <c r="AR7" i="1" s="1"/>
  <c r="AY7" i="1" s="1"/>
  <c r="BF7" i="1" s="1"/>
  <c r="BM7" i="1" s="1"/>
  <c r="BT7" i="1" s="1"/>
  <c r="CA7" i="1" s="1"/>
  <c r="CH7" i="1" s="1"/>
  <c r="CO7" i="1" s="1"/>
  <c r="CV7" i="1" s="1"/>
  <c r="DC7" i="1" s="1"/>
  <c r="DJ7" i="1" s="1"/>
  <c r="DQ7" i="1" s="1"/>
  <c r="K234" i="1"/>
  <c r="P234" i="1"/>
  <c r="K144" i="1"/>
  <c r="P144" i="1"/>
  <c r="W144" i="1" s="1"/>
  <c r="R296" i="1"/>
  <c r="R275" i="1"/>
  <c r="R256" i="1"/>
  <c r="Y125" i="1"/>
  <c r="R85" i="1"/>
  <c r="Y92" i="1"/>
  <c r="R314" i="1"/>
  <c r="R290" i="1"/>
  <c r="R265" i="1"/>
  <c r="R245" i="1"/>
  <c r="R203" i="1"/>
  <c r="R125" i="1"/>
  <c r="Y66" i="1"/>
  <c r="P122" i="2"/>
  <c r="W122" i="2" s="1"/>
  <c r="P238" i="1"/>
  <c r="Y279" i="1"/>
  <c r="K31" i="4"/>
  <c r="K27" i="9"/>
  <c r="K214" i="2"/>
  <c r="K124" i="2"/>
  <c r="K302" i="2"/>
  <c r="K310" i="2"/>
  <c r="K235" i="2"/>
  <c r="K344" i="2"/>
  <c r="K393" i="2"/>
  <c r="K403" i="2"/>
  <c r="K145" i="7"/>
  <c r="K32" i="7"/>
  <c r="K15" i="7"/>
  <c r="K184" i="7"/>
  <c r="K239" i="7"/>
  <c r="K254" i="7"/>
  <c r="K232" i="1"/>
  <c r="K322" i="1"/>
  <c r="K87" i="1"/>
  <c r="K105" i="1"/>
  <c r="Q355" i="2"/>
  <c r="X355" i="2" s="1"/>
  <c r="AE355" i="2" s="1"/>
  <c r="AL355" i="2" s="1"/>
  <c r="AS355" i="2" s="1"/>
  <c r="AZ355" i="2" s="1"/>
  <c r="BG355" i="2" s="1"/>
  <c r="BN355" i="2" s="1"/>
  <c r="BU355" i="2" s="1"/>
  <c r="CB355" i="2" s="1"/>
  <c r="CI355" i="2" s="1"/>
  <c r="CP355" i="2" s="1"/>
  <c r="CW355" i="2" s="1"/>
  <c r="DD355" i="2" s="1"/>
  <c r="DK355" i="2" s="1"/>
  <c r="DR355" i="2" s="1"/>
  <c r="P216" i="2"/>
  <c r="W216" i="2" s="1"/>
  <c r="Q406" i="2"/>
  <c r="Q218" i="1"/>
  <c r="X218" i="1" s="1"/>
  <c r="AE218" i="1" s="1"/>
  <c r="AL218" i="1" s="1"/>
  <c r="AS218" i="1" s="1"/>
  <c r="AZ218" i="1" s="1"/>
  <c r="BG218" i="1" s="1"/>
  <c r="BN218" i="1" s="1"/>
  <c r="BU218" i="1" s="1"/>
  <c r="Y111" i="1"/>
  <c r="K26" i="9"/>
  <c r="J9" i="9"/>
  <c r="I35" i="5" s="1"/>
  <c r="K8" i="9"/>
  <c r="K61" i="3"/>
  <c r="K132" i="3"/>
  <c r="K109" i="3"/>
  <c r="K105" i="3"/>
  <c r="K139" i="2"/>
  <c r="K48" i="2"/>
  <c r="K248" i="2"/>
  <c r="K212" i="2"/>
  <c r="K170" i="7"/>
  <c r="K217" i="7"/>
  <c r="K338" i="7"/>
  <c r="K318" i="7"/>
  <c r="K154" i="1"/>
  <c r="K131" i="1"/>
  <c r="P292" i="7"/>
  <c r="Q330" i="1"/>
  <c r="X330" i="1" s="1"/>
  <c r="AE330" i="1" s="1"/>
  <c r="AL330" i="1" s="1"/>
  <c r="AS330" i="1" s="1"/>
  <c r="AZ330" i="1" s="1"/>
  <c r="BG330" i="1" s="1"/>
  <c r="BN330" i="1" s="1"/>
  <c r="BU330" i="1" s="1"/>
  <c r="CB330" i="1" s="1"/>
  <c r="R54" i="1"/>
  <c r="K363" i="2"/>
  <c r="AF8" i="2"/>
  <c r="K140" i="7"/>
  <c r="K120" i="7"/>
  <c r="K104" i="7"/>
  <c r="K33" i="7"/>
  <c r="K171" i="7"/>
  <c r="K225" i="7"/>
  <c r="K305" i="7"/>
  <c r="K347" i="7"/>
  <c r="K354" i="7"/>
  <c r="K373" i="7"/>
  <c r="K166" i="7"/>
  <c r="K231" i="7"/>
  <c r="K335" i="7"/>
  <c r="K237" i="7"/>
  <c r="K279" i="1"/>
  <c r="K175" i="1"/>
  <c r="K270" i="1"/>
  <c r="Q169" i="2"/>
  <c r="X169" i="2" s="1"/>
  <c r="AE169" i="2" s="1"/>
  <c r="AL169" i="2" s="1"/>
  <c r="AS169" i="2" s="1"/>
  <c r="AZ169" i="2" s="1"/>
  <c r="BG169" i="2" s="1"/>
  <c r="BN169" i="2" s="1"/>
  <c r="BU169" i="2" s="1"/>
  <c r="CB169" i="2" s="1"/>
  <c r="CI169" i="2" s="1"/>
  <c r="CP169" i="2" s="1"/>
  <c r="CW169" i="2" s="1"/>
  <c r="DD169" i="2" s="1"/>
  <c r="DK169" i="2" s="1"/>
  <c r="DR169" i="2" s="1"/>
  <c r="Q110" i="2"/>
  <c r="X110" i="2" s="1"/>
  <c r="P271" i="7"/>
  <c r="W271" i="7" s="1"/>
  <c r="P29" i="7"/>
  <c r="W29" i="7" s="1"/>
  <c r="Q242" i="1"/>
  <c r="X242" i="1" s="1"/>
  <c r="AE242" i="1" s="1"/>
  <c r="AL242" i="1" s="1"/>
  <c r="AS242" i="1" s="1"/>
  <c r="AZ242" i="1" s="1"/>
  <c r="BG242" i="1" s="1"/>
  <c r="BN242" i="1" s="1"/>
  <c r="BU242" i="1" s="1"/>
  <c r="CB242" i="1" s="1"/>
  <c r="CI242" i="1" s="1"/>
  <c r="CP242" i="1" s="1"/>
  <c r="CW242" i="1" s="1"/>
  <c r="DD242" i="1" s="1"/>
  <c r="DK242" i="1" s="1"/>
  <c r="DR242" i="1" s="1"/>
  <c r="M41" i="4"/>
  <c r="M42" i="4" s="1"/>
  <c r="L39" i="5" s="1"/>
  <c r="D42" i="4"/>
  <c r="BQ6" i="5"/>
  <c r="L42" i="4"/>
  <c r="K39" i="5" s="1"/>
  <c r="T42" i="4"/>
  <c r="D39" i="5"/>
  <c r="D39" i="25" s="1"/>
  <c r="Q31" i="4"/>
  <c r="Y31" i="4" s="1"/>
  <c r="K25" i="4"/>
  <c r="P170" i="7"/>
  <c r="P357" i="7"/>
  <c r="W357" i="7" s="1"/>
  <c r="AD357" i="7" s="1"/>
  <c r="AK357" i="7" s="1"/>
  <c r="AR357" i="7" s="1"/>
  <c r="AY357" i="7" s="1"/>
  <c r="BF357" i="7" s="1"/>
  <c r="BM357" i="7" s="1"/>
  <c r="BT357" i="7" s="1"/>
  <c r="CA357" i="7" s="1"/>
  <c r="CH357" i="7" s="1"/>
  <c r="CO357" i="7" s="1"/>
  <c r="CV357" i="7" s="1"/>
  <c r="DC357" i="7" s="1"/>
  <c r="DJ357" i="7" s="1"/>
  <c r="DQ357" i="7" s="1"/>
  <c r="CO2" i="5"/>
  <c r="I406" i="2"/>
  <c r="P406" i="2" s="1"/>
  <c r="W406" i="2" s="1"/>
  <c r="AD406" i="2" s="1"/>
  <c r="AK406" i="2" s="1"/>
  <c r="AR406" i="2" s="1"/>
  <c r="AY406" i="2" s="1"/>
  <c r="K82" i="7"/>
  <c r="K311" i="1"/>
  <c r="Q139" i="1"/>
  <c r="X139" i="1" s="1"/>
  <c r="P61" i="1"/>
  <c r="W61" i="1" s="1"/>
  <c r="AD61" i="1" s="1"/>
  <c r="AN321" i="7"/>
  <c r="AN153" i="7"/>
  <c r="DF108" i="2"/>
  <c r="T46" i="3"/>
  <c r="BI348" i="7"/>
  <c r="CZ70" i="2"/>
  <c r="CO3" i="5"/>
  <c r="CG2" i="5"/>
  <c r="I251" i="2"/>
  <c r="I155" i="7"/>
  <c r="P155" i="7" s="1"/>
  <c r="W155" i="7" s="1"/>
  <c r="J342" i="7"/>
  <c r="Q342" i="7" s="1"/>
  <c r="X342" i="7" s="1"/>
  <c r="AE342" i="7" s="1"/>
  <c r="AL342" i="7" s="1"/>
  <c r="AS342" i="7" s="1"/>
  <c r="AZ342" i="7" s="1"/>
  <c r="BG342" i="7" s="1"/>
  <c r="BN342" i="7" s="1"/>
  <c r="BU342" i="7" s="1"/>
  <c r="CB342" i="7" s="1"/>
  <c r="CI342" i="7" s="1"/>
  <c r="CP342" i="7" s="1"/>
  <c r="CW342" i="7" s="1"/>
  <c r="DD342" i="7" s="1"/>
  <c r="DK342" i="7" s="1"/>
  <c r="DR342" i="7" s="1"/>
  <c r="I206" i="7"/>
  <c r="P206" i="7" s="1"/>
  <c r="J384" i="7"/>
  <c r="Q384" i="7" s="1"/>
  <c r="X384" i="7" s="1"/>
  <c r="AE384" i="7" s="1"/>
  <c r="AL384" i="7" s="1"/>
  <c r="AS384" i="7" s="1"/>
  <c r="AZ384" i="7" s="1"/>
  <c r="BG384" i="7" s="1"/>
  <c r="BN384" i="7" s="1"/>
  <c r="BU384" i="7" s="1"/>
  <c r="CB384" i="7" s="1"/>
  <c r="CI384" i="7" s="1"/>
  <c r="CP384" i="7" s="1"/>
  <c r="CW384" i="7" s="1"/>
  <c r="DD384" i="7" s="1"/>
  <c r="DK384" i="7" s="1"/>
  <c r="DR384" i="7" s="1"/>
  <c r="K319" i="1"/>
  <c r="AN61" i="7"/>
  <c r="AA23" i="7"/>
  <c r="AH135" i="3"/>
  <c r="AH80" i="21"/>
  <c r="AH28" i="21"/>
  <c r="BB305" i="1"/>
  <c r="CO42" i="4"/>
  <c r="CD137" i="3"/>
  <c r="CD112" i="3"/>
  <c r="CD135" i="3"/>
  <c r="L449" i="2"/>
  <c r="M218" i="2"/>
  <c r="M404" i="2"/>
  <c r="Z23" i="7"/>
  <c r="Q258" i="2"/>
  <c r="X258" i="2" s="1"/>
  <c r="I325" i="2"/>
  <c r="P325" i="2" s="1"/>
  <c r="W325" i="2" s="1"/>
  <c r="L276" i="1"/>
  <c r="I285" i="2"/>
  <c r="P285" i="2" s="1"/>
  <c r="I117" i="1"/>
  <c r="P117" i="1" s="1"/>
  <c r="P330" i="1"/>
  <c r="W330" i="1" s="1"/>
  <c r="AD330" i="1" s="1"/>
  <c r="AK330" i="1" s="1"/>
  <c r="AR330" i="1" s="1"/>
  <c r="AY330" i="1" s="1"/>
  <c r="BF330" i="1" s="1"/>
  <c r="BM330" i="1" s="1"/>
  <c r="BT330" i="1" s="1"/>
  <c r="CA330" i="1" s="1"/>
  <c r="CH330" i="1" s="1"/>
  <c r="CO330" i="1" s="1"/>
  <c r="CV330" i="1" s="1"/>
  <c r="DC330" i="1" s="1"/>
  <c r="DJ330" i="1" s="1"/>
  <c r="DQ330" i="1" s="1"/>
  <c r="CE46" i="3"/>
  <c r="CR134" i="3"/>
  <c r="AK42" i="4"/>
  <c r="BP164" i="1"/>
  <c r="L137" i="3"/>
  <c r="L46" i="3"/>
  <c r="M330" i="2"/>
  <c r="L332" i="1"/>
  <c r="K211" i="2"/>
  <c r="S88" i="7"/>
  <c r="CE34" i="2"/>
  <c r="CE386" i="7"/>
  <c r="K159" i="7"/>
  <c r="J193" i="1"/>
  <c r="I195" i="1"/>
  <c r="P195" i="1" s="1"/>
  <c r="Q173" i="1"/>
  <c r="X173" i="1" s="1"/>
  <c r="P344" i="7"/>
  <c r="DM2" i="5"/>
  <c r="J330" i="2"/>
  <c r="P76" i="7"/>
  <c r="W76" i="7" s="1"/>
  <c r="K59" i="7"/>
  <c r="Q90" i="7"/>
  <c r="Q365" i="7"/>
  <c r="Q313" i="1"/>
  <c r="X313" i="1" s="1"/>
  <c r="AE313" i="1" s="1"/>
  <c r="AL313" i="1" s="1"/>
  <c r="AS313" i="1" s="1"/>
  <c r="AZ313" i="1" s="1"/>
  <c r="BG313" i="1" s="1"/>
  <c r="BN313" i="1" s="1"/>
  <c r="BU313" i="1" s="1"/>
  <c r="CB313" i="1" s="1"/>
  <c r="CI313" i="1" s="1"/>
  <c r="CP313" i="1" s="1"/>
  <c r="CW313" i="1" s="1"/>
  <c r="DD313" i="1" s="1"/>
  <c r="DK313" i="1" s="1"/>
  <c r="DR313" i="1" s="1"/>
  <c r="J145" i="1"/>
  <c r="Q145" i="1" s="1"/>
  <c r="X145" i="1" s="1"/>
  <c r="AE145" i="1" s="1"/>
  <c r="AL145" i="1" s="1"/>
  <c r="AS145" i="1" s="1"/>
  <c r="AZ145" i="1" s="1"/>
  <c r="BG145" i="1" s="1"/>
  <c r="BN145" i="1" s="1"/>
  <c r="BU145" i="1" s="1"/>
  <c r="CB145" i="1" s="1"/>
  <c r="CI145" i="1" s="1"/>
  <c r="CP145" i="1" s="1"/>
  <c r="CW145" i="1" s="1"/>
  <c r="DD145" i="1" s="1"/>
  <c r="DK145" i="1" s="1"/>
  <c r="DR145" i="1" s="1"/>
  <c r="K300" i="1"/>
  <c r="AN134" i="3"/>
  <c r="AO182" i="2"/>
  <c r="AN332" i="1"/>
  <c r="AN249" i="1"/>
  <c r="CW3" i="5"/>
  <c r="T153" i="7"/>
  <c r="Z182" i="2"/>
  <c r="AH68" i="3"/>
  <c r="CE83" i="21"/>
  <c r="CZ28" i="21"/>
  <c r="CY153" i="7"/>
  <c r="CZ164" i="1"/>
  <c r="DF330" i="2"/>
  <c r="L112" i="3"/>
  <c r="L366" i="2"/>
  <c r="P355" i="2"/>
  <c r="W355" i="2" s="1"/>
  <c r="K201" i="1"/>
  <c r="P313" i="1"/>
  <c r="W313" i="1" s="1"/>
  <c r="AD313" i="1" s="1"/>
  <c r="AK313" i="1" s="1"/>
  <c r="AR313" i="1" s="1"/>
  <c r="AY313" i="1" s="1"/>
  <c r="BF313" i="1" s="1"/>
  <c r="BM313" i="1" s="1"/>
  <c r="BT313" i="1" s="1"/>
  <c r="CA313" i="1" s="1"/>
  <c r="CH313" i="1" s="1"/>
  <c r="CO313" i="1" s="1"/>
  <c r="CV313" i="1" s="1"/>
  <c r="DC313" i="1" s="1"/>
  <c r="DJ313" i="1" s="1"/>
  <c r="DQ313" i="1" s="1"/>
  <c r="P211" i="2"/>
  <c r="W211" i="2" s="1"/>
  <c r="AD211" i="2" s="1"/>
  <c r="AK211" i="2" s="1"/>
  <c r="AR211" i="2" s="1"/>
  <c r="AY211" i="2" s="1"/>
  <c r="BF211" i="2" s="1"/>
  <c r="BM211" i="2" s="1"/>
  <c r="BT211" i="2" s="1"/>
  <c r="CA211" i="2" s="1"/>
  <c r="CH211" i="2" s="1"/>
  <c r="CO211" i="2" s="1"/>
  <c r="CV211" i="2" s="1"/>
  <c r="DC211" i="2" s="1"/>
  <c r="DJ211" i="2" s="1"/>
  <c r="DQ211" i="2" s="1"/>
  <c r="P159" i="7"/>
  <c r="W159" i="7" s="1"/>
  <c r="P95" i="1"/>
  <c r="DE2" i="5"/>
  <c r="BQ137" i="3"/>
  <c r="BC276" i="1"/>
  <c r="BI182" i="2"/>
  <c r="CZ61" i="7"/>
  <c r="DM144" i="2"/>
  <c r="DM134" i="3"/>
  <c r="DM305" i="1"/>
  <c r="S46" i="3"/>
  <c r="AA135" i="3"/>
  <c r="Z220" i="1"/>
  <c r="Z283" i="7"/>
  <c r="AG30" i="9"/>
  <c r="AG332" i="1"/>
  <c r="BP348" i="7"/>
  <c r="BX218" i="2"/>
  <c r="CK182" i="2"/>
  <c r="CL321" i="7"/>
  <c r="BC137" i="3"/>
  <c r="BC46" i="3"/>
  <c r="M440" i="2"/>
  <c r="M305" i="1"/>
  <c r="AN108" i="2"/>
  <c r="DN404" i="2"/>
  <c r="DD42" i="4"/>
  <c r="CR193" i="1"/>
  <c r="DU112" i="3"/>
  <c r="T144" i="2"/>
  <c r="AC42" i="4"/>
  <c r="AA348" i="7"/>
  <c r="Z348" i="7"/>
  <c r="AG256" i="2"/>
  <c r="AH70" i="2"/>
  <c r="AG137" i="1"/>
  <c r="AG220" i="1"/>
  <c r="BB30" i="9"/>
  <c r="BB395" i="7"/>
  <c r="BC386" i="7"/>
  <c r="BC332" i="1"/>
  <c r="BI46" i="3"/>
  <c r="BI449" i="2"/>
  <c r="BI341" i="1"/>
  <c r="BJ218" i="7"/>
  <c r="BI137" i="1"/>
  <c r="BI52" i="1"/>
  <c r="BP134" i="3"/>
  <c r="BP137" i="3"/>
  <c r="BQ112" i="3"/>
  <c r="BQ135" i="3"/>
  <c r="BP395" i="7"/>
  <c r="BP218" i="7"/>
  <c r="BQ249" i="1"/>
  <c r="BQ218" i="2"/>
  <c r="CK135" i="3"/>
  <c r="L144" i="2"/>
  <c r="M292" i="2"/>
  <c r="T135" i="3"/>
  <c r="T449" i="2"/>
  <c r="S218" i="7"/>
  <c r="T283" i="7"/>
  <c r="T81" i="1"/>
  <c r="AH61" i="7"/>
  <c r="BC305" i="1"/>
  <c r="BB137" i="1"/>
  <c r="CE449" i="2"/>
  <c r="CE135" i="3"/>
  <c r="CD164" i="1"/>
  <c r="CK136" i="3"/>
  <c r="CK321" i="7"/>
  <c r="CS54" i="21"/>
  <c r="CZ135" i="3"/>
  <c r="CY386" i="7"/>
  <c r="DM81" i="1"/>
  <c r="M366" i="2"/>
  <c r="M153" i="7"/>
  <c r="M81" i="1"/>
  <c r="CR182" i="2"/>
  <c r="CS153" i="7"/>
  <c r="CR153" i="7"/>
  <c r="DT341" i="1"/>
  <c r="DU80" i="21"/>
  <c r="DU220" i="1"/>
  <c r="DT52" i="1"/>
  <c r="S153" i="7"/>
  <c r="AH440" i="2"/>
  <c r="AH34" i="2"/>
  <c r="BQ61" i="7"/>
  <c r="BQ332" i="1"/>
  <c r="BP341" i="1"/>
  <c r="BW193" i="1"/>
  <c r="BX276" i="1"/>
  <c r="CK112" i="3"/>
  <c r="CL218" i="2"/>
  <c r="BQ321" i="7"/>
  <c r="N28" i="21"/>
  <c r="N81" i="21"/>
  <c r="L218" i="2"/>
  <c r="M256" i="2"/>
  <c r="M191" i="7"/>
  <c r="M220" i="1"/>
  <c r="DM404" i="2"/>
  <c r="DM449" i="2"/>
  <c r="DN305" i="1"/>
  <c r="CR24" i="3"/>
  <c r="CS193" i="1"/>
  <c r="S449" i="2"/>
  <c r="T276" i="1"/>
  <c r="Z68" i="3"/>
  <c r="Z404" i="2"/>
  <c r="Z34" i="2"/>
  <c r="Z81" i="1"/>
  <c r="AH30" i="9"/>
  <c r="AH292" i="2"/>
  <c r="AG81" i="1"/>
  <c r="AV348" i="7"/>
  <c r="AU23" i="7"/>
  <c r="BB330" i="2"/>
  <c r="BC182" i="2"/>
  <c r="BC256" i="2"/>
  <c r="BI395" i="7"/>
  <c r="BJ220" i="1"/>
  <c r="BJ137" i="1"/>
  <c r="BP108" i="2"/>
  <c r="BP88" i="7"/>
  <c r="BQ276" i="1"/>
  <c r="BQ137" i="1"/>
  <c r="BP191" i="7"/>
  <c r="BY82" i="21"/>
  <c r="CF42" i="4"/>
  <c r="BW23" i="7"/>
  <c r="BX218" i="7"/>
  <c r="BW283" i="7"/>
  <c r="BX191" i="7"/>
  <c r="BX164" i="1"/>
  <c r="BX249" i="1"/>
  <c r="CD137" i="1"/>
  <c r="CL30" i="9"/>
  <c r="CK134" i="3"/>
  <c r="CL218" i="7"/>
  <c r="DA80" i="21"/>
  <c r="CY134" i="3"/>
  <c r="CZ256" i="7"/>
  <c r="CZ153" i="7"/>
  <c r="CY332" i="1"/>
  <c r="N82" i="21"/>
  <c r="L43" i="5" s="1"/>
  <c r="DM366" i="2"/>
  <c r="DN108" i="2"/>
  <c r="DN193" i="1"/>
  <c r="CS80" i="21"/>
  <c r="CS256" i="2"/>
  <c r="CR386" i="7"/>
  <c r="T249" i="1"/>
  <c r="AA34" i="2"/>
  <c r="AA193" i="1"/>
  <c r="Z218" i="7"/>
  <c r="AH108" i="2"/>
  <c r="AH218" i="2"/>
  <c r="BB256" i="2"/>
  <c r="BB68" i="3"/>
  <c r="BC88" i="7"/>
  <c r="BI256" i="2"/>
  <c r="BI34" i="2"/>
  <c r="BJ191" i="7"/>
  <c r="BI332" i="1"/>
  <c r="BJ108" i="1"/>
  <c r="BP90" i="3"/>
  <c r="BQ153" i="7"/>
  <c r="BQ182" i="2"/>
  <c r="BW182" i="2"/>
  <c r="BW61" i="7"/>
  <c r="BX256" i="7"/>
  <c r="CF83" i="21"/>
  <c r="CD386" i="7"/>
  <c r="CE68" i="3"/>
  <c r="CE52" i="1"/>
  <c r="CD108" i="1"/>
  <c r="CK46" i="3"/>
  <c r="CK395" i="7"/>
  <c r="CK23" i="7"/>
  <c r="CL330" i="2"/>
  <c r="CL256" i="7"/>
  <c r="CL276" i="1"/>
  <c r="CZ54" i="21"/>
  <c r="CY256" i="2"/>
  <c r="CY276" i="1"/>
  <c r="DN30" i="9"/>
  <c r="M80" i="21"/>
  <c r="L61" i="7"/>
  <c r="L70" i="2"/>
  <c r="M182" i="2"/>
  <c r="DM193" i="1"/>
  <c r="CR34" i="2"/>
  <c r="CS81" i="1"/>
  <c r="CR81" i="1"/>
  <c r="DU386" i="7"/>
  <c r="Z46" i="3"/>
  <c r="AA449" i="2"/>
  <c r="Z108" i="1"/>
  <c r="AA126" i="7"/>
  <c r="Z386" i="7"/>
  <c r="AH137" i="3"/>
  <c r="AH305" i="1"/>
  <c r="BC108" i="2"/>
  <c r="BD82" i="21"/>
  <c r="BK80" i="21"/>
  <c r="BJ404" i="2"/>
  <c r="BI330" i="2"/>
  <c r="BI249" i="1"/>
  <c r="BQ330" i="2"/>
  <c r="BP404" i="2"/>
  <c r="BX182" i="2"/>
  <c r="BW256" i="2"/>
  <c r="BX108" i="2"/>
  <c r="BW68" i="3"/>
  <c r="BW191" i="7"/>
  <c r="BX137" i="1"/>
  <c r="CE108" i="2"/>
  <c r="CE23" i="7"/>
  <c r="CE256" i="7"/>
  <c r="CL83" i="21"/>
  <c r="CL126" i="7"/>
  <c r="CY90" i="3"/>
  <c r="CZ404" i="2"/>
  <c r="CZ330" i="2"/>
  <c r="DN249" i="1"/>
  <c r="M83" i="21"/>
  <c r="K44" i="5" s="1"/>
  <c r="L88" i="7"/>
  <c r="DM112" i="3"/>
  <c r="DN46" i="3"/>
  <c r="DN137" i="1"/>
  <c r="CR108" i="2"/>
  <c r="CR68" i="3"/>
  <c r="CS218" i="7"/>
  <c r="DT68" i="3"/>
  <c r="DU30" i="9"/>
  <c r="DT404" i="2"/>
  <c r="T81" i="21"/>
  <c r="S112" i="3"/>
  <c r="T256" i="2"/>
  <c r="T395" i="7"/>
  <c r="S191" i="7"/>
  <c r="S193" i="1"/>
  <c r="Z332" i="1"/>
  <c r="AA81" i="1"/>
  <c r="AA386" i="7"/>
  <c r="AH341" i="1"/>
  <c r="AH321" i="7"/>
  <c r="BC249" i="1"/>
  <c r="BC193" i="1"/>
  <c r="BJ134" i="3"/>
  <c r="BJ88" i="7"/>
  <c r="BI81" i="1"/>
  <c r="BI61" i="7"/>
  <c r="BI218" i="7"/>
  <c r="BQ386" i="7"/>
  <c r="BQ348" i="7"/>
  <c r="BW256" i="7"/>
  <c r="BW305" i="1"/>
  <c r="CF82" i="21"/>
  <c r="CD126" i="7"/>
  <c r="CD68" i="3"/>
  <c r="CE276" i="1"/>
  <c r="CL54" i="21"/>
  <c r="CK68" i="3"/>
  <c r="CK256" i="2"/>
  <c r="CL256" i="2"/>
  <c r="CL191" i="7"/>
  <c r="CL88" i="7"/>
  <c r="CY404" i="2"/>
  <c r="CZ90" i="3"/>
  <c r="CZ191" i="7"/>
  <c r="CY23" i="7"/>
  <c r="CZ193" i="1"/>
  <c r="CY305" i="1"/>
  <c r="K11" i="2"/>
  <c r="P11" i="2"/>
  <c r="R11" i="2" s="1"/>
  <c r="K228" i="2"/>
  <c r="P228" i="2"/>
  <c r="R228" i="2" s="1"/>
  <c r="K138" i="7"/>
  <c r="P138" i="7"/>
  <c r="W138" i="7" s="1"/>
  <c r="K151" i="7"/>
  <c r="P151" i="7"/>
  <c r="W151" i="7" s="1"/>
  <c r="K331" i="7"/>
  <c r="P331" i="7"/>
  <c r="W331" i="7" s="1"/>
  <c r="K179" i="1"/>
  <c r="P179" i="1"/>
  <c r="K191" i="1"/>
  <c r="P191" i="1"/>
  <c r="X168" i="1"/>
  <c r="R168" i="1"/>
  <c r="K224" i="1"/>
  <c r="P224" i="1"/>
  <c r="W224" i="1" s="1"/>
  <c r="AD224" i="1" s="1"/>
  <c r="AK224" i="1" s="1"/>
  <c r="AR224" i="1" s="1"/>
  <c r="AY224" i="1" s="1"/>
  <c r="BF224" i="1" s="1"/>
  <c r="BM224" i="1" s="1"/>
  <c r="BT224" i="1" s="1"/>
  <c r="CA224" i="1" s="1"/>
  <c r="CH224" i="1" s="1"/>
  <c r="CO224" i="1" s="1"/>
  <c r="CV224" i="1" s="1"/>
  <c r="DC224" i="1" s="1"/>
  <c r="DJ224" i="1" s="1"/>
  <c r="DQ224" i="1" s="1"/>
  <c r="K264" i="1"/>
  <c r="P264" i="1"/>
  <c r="W264" i="1" s="1"/>
  <c r="K183" i="1"/>
  <c r="P183" i="1"/>
  <c r="K205" i="1"/>
  <c r="P205" i="1"/>
  <c r="R205" i="1" s="1"/>
  <c r="W310" i="1"/>
  <c r="AD310" i="1" s="1"/>
  <c r="AK310" i="1" s="1"/>
  <c r="AR310" i="1" s="1"/>
  <c r="AY310" i="1" s="1"/>
  <c r="BF310" i="1" s="1"/>
  <c r="BM310" i="1" s="1"/>
  <c r="BT310" i="1" s="1"/>
  <c r="CA310" i="1" s="1"/>
  <c r="CH310" i="1" s="1"/>
  <c r="CO310" i="1" s="1"/>
  <c r="CV310" i="1" s="1"/>
  <c r="DC310" i="1" s="1"/>
  <c r="DJ310" i="1" s="1"/>
  <c r="DQ310" i="1" s="1"/>
  <c r="R310" i="1"/>
  <c r="X269" i="1"/>
  <c r="R269" i="1"/>
  <c r="X321" i="1"/>
  <c r="R321" i="1"/>
  <c r="R68" i="1"/>
  <c r="W316" i="1"/>
  <c r="R316" i="1"/>
  <c r="R103" i="1"/>
  <c r="Y68" i="1"/>
  <c r="K154" i="2"/>
  <c r="P154" i="2"/>
  <c r="R154" i="2" s="1"/>
  <c r="K91" i="2"/>
  <c r="P91" i="2"/>
  <c r="R91" i="2" s="1"/>
  <c r="K314" i="2"/>
  <c r="P314" i="2"/>
  <c r="W314" i="2" s="1"/>
  <c r="K217" i="2"/>
  <c r="P217" i="2"/>
  <c r="R217" i="2" s="1"/>
  <c r="K284" i="2"/>
  <c r="P284" i="2"/>
  <c r="W284" i="2" s="1"/>
  <c r="K383" i="2"/>
  <c r="P383" i="2"/>
  <c r="R383" i="2" s="1"/>
  <c r="K354" i="2"/>
  <c r="P354" i="2"/>
  <c r="W354" i="2" s="1"/>
  <c r="K436" i="2"/>
  <c r="P436" i="2"/>
  <c r="W436" i="2" s="1"/>
  <c r="X9" i="2"/>
  <c r="R9" i="2"/>
  <c r="K102" i="7"/>
  <c r="P102" i="7"/>
  <c r="R102" i="7" s="1"/>
  <c r="K58" i="7"/>
  <c r="P58" i="7"/>
  <c r="W58" i="7" s="1"/>
  <c r="K26" i="7"/>
  <c r="Q26" i="7"/>
  <c r="X26" i="7" s="1"/>
  <c r="AE26" i="7" s="1"/>
  <c r="AL26" i="7" s="1"/>
  <c r="AS26" i="7" s="1"/>
  <c r="AZ26" i="7" s="1"/>
  <c r="BG26" i="7" s="1"/>
  <c r="BN26" i="7" s="1"/>
  <c r="BU26" i="7" s="1"/>
  <c r="CB26" i="7" s="1"/>
  <c r="CI26" i="7" s="1"/>
  <c r="CP26" i="7" s="1"/>
  <c r="CW26" i="7" s="1"/>
  <c r="DD26" i="7" s="1"/>
  <c r="DK26" i="7" s="1"/>
  <c r="DR26" i="7" s="1"/>
  <c r="K152" i="7"/>
  <c r="P152" i="7"/>
  <c r="W152" i="7" s="1"/>
  <c r="K340" i="7"/>
  <c r="P340" i="7"/>
  <c r="W340" i="7" s="1"/>
  <c r="K352" i="7"/>
  <c r="P352" i="7"/>
  <c r="W352" i="7" s="1"/>
  <c r="K371" i="7"/>
  <c r="P371" i="7"/>
  <c r="R371" i="7" s="1"/>
  <c r="K247" i="7"/>
  <c r="P247" i="7"/>
  <c r="R247" i="7" s="1"/>
  <c r="K382" i="7"/>
  <c r="P382" i="7"/>
  <c r="W382" i="7" s="1"/>
  <c r="K30" i="1"/>
  <c r="P30" i="1"/>
  <c r="K104" i="1"/>
  <c r="P104" i="1"/>
  <c r="R104" i="1" s="1"/>
  <c r="X100" i="1"/>
  <c r="AE100" i="1" s="1"/>
  <c r="AL100" i="1" s="1"/>
  <c r="AS100" i="1" s="1"/>
  <c r="AZ100" i="1" s="1"/>
  <c r="BG100" i="1" s="1"/>
  <c r="BN100" i="1" s="1"/>
  <c r="BU100" i="1" s="1"/>
  <c r="CB100" i="1" s="1"/>
  <c r="CI100" i="1" s="1"/>
  <c r="CP100" i="1" s="1"/>
  <c r="CW100" i="1" s="1"/>
  <c r="DD100" i="1" s="1"/>
  <c r="DK100" i="1" s="1"/>
  <c r="DR100" i="1" s="1"/>
  <c r="R100" i="1"/>
  <c r="K127" i="1"/>
  <c r="P127" i="1"/>
  <c r="X189" i="1"/>
  <c r="R189" i="1"/>
  <c r="K240" i="1"/>
  <c r="P240" i="1"/>
  <c r="K101" i="1"/>
  <c r="P101" i="1"/>
  <c r="K155" i="1"/>
  <c r="P155" i="1"/>
  <c r="W155" i="1" s="1"/>
  <c r="X75" i="1"/>
  <c r="R75" i="1"/>
  <c r="Y99" i="1"/>
  <c r="P82" i="7"/>
  <c r="W82" i="7" s="1"/>
  <c r="K126" i="2"/>
  <c r="P126" i="2"/>
  <c r="W126" i="2" s="1"/>
  <c r="K65" i="2"/>
  <c r="P65" i="2"/>
  <c r="W65" i="2" s="1"/>
  <c r="K46" i="2"/>
  <c r="P46" i="2"/>
  <c r="W46" i="2" s="1"/>
  <c r="K270" i="2"/>
  <c r="P270" i="2"/>
  <c r="R270" i="2" s="1"/>
  <c r="K239" i="2"/>
  <c r="P239" i="2"/>
  <c r="W239" i="2" s="1"/>
  <c r="K426" i="2"/>
  <c r="P426" i="2"/>
  <c r="W426" i="2" s="1"/>
  <c r="K335" i="2"/>
  <c r="P335" i="2"/>
  <c r="W335" i="2" s="1"/>
  <c r="K386" i="2"/>
  <c r="P386" i="2"/>
  <c r="W386" i="2" s="1"/>
  <c r="K55" i="7"/>
  <c r="P55" i="7"/>
  <c r="W55" i="7" s="1"/>
  <c r="K39" i="7"/>
  <c r="P39" i="7"/>
  <c r="W39" i="7" s="1"/>
  <c r="K20" i="7"/>
  <c r="P20" i="7"/>
  <c r="W20" i="7" s="1"/>
  <c r="K179" i="7"/>
  <c r="P179" i="7"/>
  <c r="R179" i="7" s="1"/>
  <c r="K273" i="7"/>
  <c r="P273" i="7"/>
  <c r="W273" i="7" s="1"/>
  <c r="K201" i="7"/>
  <c r="P201" i="7"/>
  <c r="W201" i="7" s="1"/>
  <c r="K251" i="7"/>
  <c r="P251" i="7"/>
  <c r="R251" i="7" s="1"/>
  <c r="K308" i="7"/>
  <c r="P308" i="7"/>
  <c r="R308" i="7" s="1"/>
  <c r="K341" i="7"/>
  <c r="P341" i="7"/>
  <c r="R341" i="7" s="1"/>
  <c r="K273" i="1"/>
  <c r="P273" i="1"/>
  <c r="K70" i="1"/>
  <c r="P70" i="1"/>
  <c r="K149" i="1"/>
  <c r="P149" i="1"/>
  <c r="K208" i="1"/>
  <c r="P208" i="1"/>
  <c r="W208" i="1" s="1"/>
  <c r="AD208" i="1" s="1"/>
  <c r="AK208" i="1" s="1"/>
  <c r="AR208" i="1" s="1"/>
  <c r="AY208" i="1" s="1"/>
  <c r="BF208" i="1" s="1"/>
  <c r="BM208" i="1" s="1"/>
  <c r="BT208" i="1" s="1"/>
  <c r="CA208" i="1" s="1"/>
  <c r="CH208" i="1" s="1"/>
  <c r="CO208" i="1" s="1"/>
  <c r="CV208" i="1" s="1"/>
  <c r="DC208" i="1" s="1"/>
  <c r="DJ208" i="1" s="1"/>
  <c r="DQ208" i="1" s="1"/>
  <c r="R90" i="1"/>
  <c r="Y247" i="1"/>
  <c r="K54" i="3"/>
  <c r="P54" i="3"/>
  <c r="R54" i="3" s="1"/>
  <c r="K126" i="3"/>
  <c r="P126" i="3"/>
  <c r="W126" i="3" s="1"/>
  <c r="K51" i="3"/>
  <c r="P51" i="3"/>
  <c r="W51" i="3" s="1"/>
  <c r="K74" i="3"/>
  <c r="P74" i="3"/>
  <c r="W74" i="3" s="1"/>
  <c r="K75" i="3"/>
  <c r="P75" i="3"/>
  <c r="R75" i="3" s="1"/>
  <c r="K98" i="3"/>
  <c r="P98" i="3"/>
  <c r="R98" i="3" s="1"/>
  <c r="K318" i="2"/>
  <c r="P318" i="2"/>
  <c r="W318" i="2" s="1"/>
  <c r="K397" i="2"/>
  <c r="P397" i="2"/>
  <c r="R397" i="2" s="1"/>
  <c r="K41" i="7"/>
  <c r="Q41" i="7"/>
  <c r="X41" i="7" s="1"/>
  <c r="AE41" i="7" s="1"/>
  <c r="AL41" i="7" s="1"/>
  <c r="AS41" i="7" s="1"/>
  <c r="AZ41" i="7" s="1"/>
  <c r="BG41" i="7" s="1"/>
  <c r="BN41" i="7" s="1"/>
  <c r="BU41" i="7" s="1"/>
  <c r="CB41" i="7" s="1"/>
  <c r="CI41" i="7" s="1"/>
  <c r="CP41" i="7" s="1"/>
  <c r="CW41" i="7" s="1"/>
  <c r="DD41" i="7" s="1"/>
  <c r="DK41" i="7" s="1"/>
  <c r="DR41" i="7" s="1"/>
  <c r="K246" i="7"/>
  <c r="P246" i="7"/>
  <c r="W246" i="7" s="1"/>
  <c r="K286" i="7"/>
  <c r="P286" i="7"/>
  <c r="W286" i="7" s="1"/>
  <c r="K313" i="7"/>
  <c r="P313" i="7"/>
  <c r="W313" i="7" s="1"/>
  <c r="AE90" i="1"/>
  <c r="AL90" i="1" s="1"/>
  <c r="AS90" i="1" s="1"/>
  <c r="AZ90" i="1" s="1"/>
  <c r="BG90" i="1" s="1"/>
  <c r="BN90" i="1" s="1"/>
  <c r="BU90" i="1" s="1"/>
  <c r="CB90" i="1" s="1"/>
  <c r="CI90" i="1" s="1"/>
  <c r="CP90" i="1" s="1"/>
  <c r="CW90" i="1" s="1"/>
  <c r="DD90" i="1" s="1"/>
  <c r="DK90" i="1" s="1"/>
  <c r="DR90" i="1" s="1"/>
  <c r="Y90" i="1"/>
  <c r="Y103" i="1"/>
  <c r="K94" i="3"/>
  <c r="P94" i="3"/>
  <c r="R94" i="3" s="1"/>
  <c r="K176" i="2"/>
  <c r="P176" i="2"/>
  <c r="W176" i="2" s="1"/>
  <c r="K130" i="2"/>
  <c r="P130" i="2"/>
  <c r="R130" i="2" s="1"/>
  <c r="K74" i="2"/>
  <c r="P74" i="2"/>
  <c r="P75" i="2" s="1"/>
  <c r="K50" i="2"/>
  <c r="P50" i="2"/>
  <c r="W50" i="2" s="1"/>
  <c r="K15" i="2"/>
  <c r="P15" i="2"/>
  <c r="W15" i="2" s="1"/>
  <c r="K240" i="2"/>
  <c r="P240" i="2"/>
  <c r="R240" i="2" s="1"/>
  <c r="K246" i="2"/>
  <c r="P246" i="2"/>
  <c r="W246" i="2" s="1"/>
  <c r="K215" i="2"/>
  <c r="Q215" i="2"/>
  <c r="X215" i="2" s="1"/>
  <c r="AE215" i="2" s="1"/>
  <c r="AL215" i="2" s="1"/>
  <c r="AS215" i="2" s="1"/>
  <c r="AZ215" i="2" s="1"/>
  <c r="BG215" i="2" s="1"/>
  <c r="BN215" i="2" s="1"/>
  <c r="BU215" i="2" s="1"/>
  <c r="CB215" i="2" s="1"/>
  <c r="CI215" i="2" s="1"/>
  <c r="CP215" i="2" s="1"/>
  <c r="CW215" i="2" s="1"/>
  <c r="DD215" i="2" s="1"/>
  <c r="DK215" i="2" s="1"/>
  <c r="DR215" i="2" s="1"/>
  <c r="K249" i="2"/>
  <c r="P249" i="2"/>
  <c r="R249" i="2" s="1"/>
  <c r="K281" i="2"/>
  <c r="P281" i="2"/>
  <c r="K350" i="2"/>
  <c r="P350" i="2"/>
  <c r="W350" i="2" s="1"/>
  <c r="K401" i="2"/>
  <c r="P401" i="2"/>
  <c r="W401" i="2" s="1"/>
  <c r="K422" i="2"/>
  <c r="P422" i="2"/>
  <c r="R422" i="2" s="1"/>
  <c r="K362" i="2"/>
  <c r="P362" i="2"/>
  <c r="K382" i="2"/>
  <c r="P382" i="2"/>
  <c r="W382" i="2" s="1"/>
  <c r="K122" i="7"/>
  <c r="P122" i="7"/>
  <c r="W122" i="7" s="1"/>
  <c r="K72" i="7"/>
  <c r="P72" i="7"/>
  <c r="R72" i="7" s="1"/>
  <c r="K44" i="7"/>
  <c r="Q44" i="7"/>
  <c r="X44" i="7" s="1"/>
  <c r="AE44" i="7" s="1"/>
  <c r="AL44" i="7" s="1"/>
  <c r="AS44" i="7" s="1"/>
  <c r="AZ44" i="7" s="1"/>
  <c r="BG44" i="7" s="1"/>
  <c r="BN44" i="7" s="1"/>
  <c r="BU44" i="7" s="1"/>
  <c r="CB44" i="7" s="1"/>
  <c r="CI44" i="7" s="1"/>
  <c r="CP44" i="7" s="1"/>
  <c r="CW44" i="7" s="1"/>
  <c r="DD44" i="7" s="1"/>
  <c r="DK44" i="7" s="1"/>
  <c r="DR44" i="7" s="1"/>
  <c r="K10" i="7"/>
  <c r="P10" i="7"/>
  <c r="R10" i="7" s="1"/>
  <c r="K175" i="7"/>
  <c r="P175" i="7"/>
  <c r="R175" i="7" s="1"/>
  <c r="K215" i="7"/>
  <c r="P215" i="7"/>
  <c r="R215" i="7" s="1"/>
  <c r="K242" i="7"/>
  <c r="P242" i="7"/>
  <c r="W242" i="7" s="1"/>
  <c r="K282" i="7"/>
  <c r="P282" i="7"/>
  <c r="R282" i="7" s="1"/>
  <c r="K309" i="7"/>
  <c r="P309" i="7"/>
  <c r="W309" i="7" s="1"/>
  <c r="K367" i="7"/>
  <c r="P367" i="7"/>
  <c r="R367" i="7" s="1"/>
  <c r="K157" i="7"/>
  <c r="P157" i="7"/>
  <c r="W157" i="7" s="1"/>
  <c r="K194" i="7"/>
  <c r="P194" i="7"/>
  <c r="P196" i="7" s="1"/>
  <c r="K270" i="7"/>
  <c r="P270" i="7"/>
  <c r="R270" i="7" s="1"/>
  <c r="K287" i="7"/>
  <c r="P287" i="7"/>
  <c r="R287" i="7" s="1"/>
  <c r="K324" i="7"/>
  <c r="P324" i="7"/>
  <c r="R324" i="7" s="1"/>
  <c r="K362" i="7"/>
  <c r="P362" i="7"/>
  <c r="R362" i="7" s="1"/>
  <c r="K182" i="7"/>
  <c r="P182" i="7"/>
  <c r="R182" i="7" s="1"/>
  <c r="K243" i="7"/>
  <c r="P243" i="7"/>
  <c r="W243" i="7" s="1"/>
  <c r="K276" i="7"/>
  <c r="P276" i="7"/>
  <c r="W276" i="7" s="1"/>
  <c r="K304" i="7"/>
  <c r="P304" i="7"/>
  <c r="W304" i="7" s="1"/>
  <c r="K319" i="7"/>
  <c r="P319" i="7"/>
  <c r="W319" i="7" s="1"/>
  <c r="K337" i="7"/>
  <c r="P337" i="7"/>
  <c r="R337" i="7" s="1"/>
  <c r="K100" i="1"/>
  <c r="K188" i="1"/>
  <c r="P188" i="1"/>
  <c r="K219" i="1"/>
  <c r="P219" i="1"/>
  <c r="R219" i="1" s="1"/>
  <c r="K292" i="1"/>
  <c r="P292" i="1"/>
  <c r="K78" i="1"/>
  <c r="P78" i="1"/>
  <c r="W78" i="1" s="1"/>
  <c r="K236" i="1"/>
  <c r="P236" i="1"/>
  <c r="R236" i="1" s="1"/>
  <c r="K293" i="1"/>
  <c r="P293" i="1"/>
  <c r="W293" i="1" s="1"/>
  <c r="K97" i="1"/>
  <c r="P97" i="1"/>
  <c r="W97" i="1" s="1"/>
  <c r="K118" i="1"/>
  <c r="P118" i="1"/>
  <c r="W118" i="1" s="1"/>
  <c r="K324" i="1"/>
  <c r="Q324" i="1"/>
  <c r="R324" i="1" s="1"/>
  <c r="K299" i="1"/>
  <c r="P299" i="1"/>
  <c r="W299" i="1" s="1"/>
  <c r="R197" i="1"/>
  <c r="R160" i="1"/>
  <c r="Y160" i="1"/>
  <c r="R105" i="1"/>
  <c r="Y85" i="1"/>
  <c r="K389" i="7"/>
  <c r="R8" i="2"/>
  <c r="P302" i="2"/>
  <c r="W302" i="2" s="1"/>
  <c r="P432" i="2"/>
  <c r="R432" i="2" s="1"/>
  <c r="P300" i="1"/>
  <c r="L11" i="21"/>
  <c r="Q11" i="21"/>
  <c r="X11" i="21" s="1"/>
  <c r="K80" i="3"/>
  <c r="P80" i="3"/>
  <c r="J111" i="3"/>
  <c r="K82" i="3"/>
  <c r="P82" i="3"/>
  <c r="W82" i="3" s="1"/>
  <c r="K101" i="2"/>
  <c r="P101" i="2"/>
  <c r="W101" i="2" s="1"/>
  <c r="K87" i="2"/>
  <c r="P87" i="2"/>
  <c r="R87" i="2" s="1"/>
  <c r="K232" i="2"/>
  <c r="P232" i="2"/>
  <c r="R232" i="2" s="1"/>
  <c r="K250" i="2"/>
  <c r="P250" i="2"/>
  <c r="W250" i="2" s="1"/>
  <c r="K252" i="2"/>
  <c r="P252" i="2"/>
  <c r="W252" i="2" s="1"/>
  <c r="K288" i="2"/>
  <c r="P288" i="2"/>
  <c r="W288" i="2" s="1"/>
  <c r="AD288" i="2" s="1"/>
  <c r="AK288" i="2" s="1"/>
  <c r="AR288" i="2" s="1"/>
  <c r="AY288" i="2" s="1"/>
  <c r="BF288" i="2" s="1"/>
  <c r="BM288" i="2" s="1"/>
  <c r="BT288" i="2" s="1"/>
  <c r="CA288" i="2" s="1"/>
  <c r="CH288" i="2" s="1"/>
  <c r="CO288" i="2" s="1"/>
  <c r="CV288" i="2" s="1"/>
  <c r="DC288" i="2" s="1"/>
  <c r="DJ288" i="2" s="1"/>
  <c r="DQ288" i="2" s="1"/>
  <c r="K414" i="2"/>
  <c r="P414" i="2"/>
  <c r="W414" i="2" s="1"/>
  <c r="K17" i="7"/>
  <c r="K53" i="7"/>
  <c r="Q53" i="7"/>
  <c r="X53" i="7" s="1"/>
  <c r="AE53" i="7" s="1"/>
  <c r="AL53" i="7" s="1"/>
  <c r="AS53" i="7" s="1"/>
  <c r="AZ53" i="7" s="1"/>
  <c r="BG53" i="7" s="1"/>
  <c r="BN53" i="7" s="1"/>
  <c r="BU53" i="7" s="1"/>
  <c r="CB53" i="7" s="1"/>
  <c r="CI53" i="7" s="1"/>
  <c r="CP53" i="7" s="1"/>
  <c r="CW53" i="7" s="1"/>
  <c r="DD53" i="7" s="1"/>
  <c r="DK53" i="7" s="1"/>
  <c r="DR53" i="7" s="1"/>
  <c r="K156" i="7"/>
  <c r="P156" i="7"/>
  <c r="W156" i="7" s="1"/>
  <c r="K183" i="7"/>
  <c r="P183" i="7"/>
  <c r="W183" i="7" s="1"/>
  <c r="K210" i="7"/>
  <c r="P210" i="7"/>
  <c r="W210" i="7" s="1"/>
  <c r="K235" i="7"/>
  <c r="P235" i="7"/>
  <c r="K289" i="7"/>
  <c r="P289" i="7"/>
  <c r="K356" i="7"/>
  <c r="P356" i="7"/>
  <c r="W356" i="7" s="1"/>
  <c r="K205" i="7"/>
  <c r="P205" i="7"/>
  <c r="W205" i="7" s="1"/>
  <c r="K222" i="7"/>
  <c r="P222" i="7"/>
  <c r="R222" i="7" s="1"/>
  <c r="K259" i="7"/>
  <c r="P259" i="7"/>
  <c r="W259" i="7" s="1"/>
  <c r="K189" i="7"/>
  <c r="K312" i="7"/>
  <c r="K353" i="7"/>
  <c r="Y197" i="1"/>
  <c r="Q108" i="3"/>
  <c r="X108" i="3" s="1"/>
  <c r="AE108" i="3" s="1"/>
  <c r="P40" i="3"/>
  <c r="R40" i="3" s="1"/>
  <c r="Y8" i="2"/>
  <c r="P266" i="2"/>
  <c r="R266" i="2" s="1"/>
  <c r="P321" i="2"/>
  <c r="W321" i="2" s="1"/>
  <c r="P142" i="1"/>
  <c r="P312" i="7"/>
  <c r="W312" i="7" s="1"/>
  <c r="P335" i="7"/>
  <c r="R335" i="7" s="1"/>
  <c r="K350" i="7"/>
  <c r="R294" i="1"/>
  <c r="P44" i="3"/>
  <c r="P45" i="3" s="1"/>
  <c r="Q301" i="2"/>
  <c r="X301" i="2" s="1"/>
  <c r="P387" i="2"/>
  <c r="W387" i="2" s="1"/>
  <c r="R46" i="1"/>
  <c r="K19" i="9"/>
  <c r="P19" i="9"/>
  <c r="R19" i="9" s="1"/>
  <c r="K131" i="3"/>
  <c r="P131" i="3"/>
  <c r="R131" i="3" s="1"/>
  <c r="K81" i="3"/>
  <c r="P81" i="3"/>
  <c r="R81" i="3" s="1"/>
  <c r="K124" i="3"/>
  <c r="P124" i="3"/>
  <c r="R124" i="3" s="1"/>
  <c r="K188" i="2"/>
  <c r="P188" i="2"/>
  <c r="W188" i="2" s="1"/>
  <c r="K166" i="2"/>
  <c r="K58" i="2"/>
  <c r="K222" i="2"/>
  <c r="P222" i="2"/>
  <c r="W222" i="2" s="1"/>
  <c r="K274" i="2"/>
  <c r="P274" i="2"/>
  <c r="R274" i="2" s="1"/>
  <c r="K322" i="2"/>
  <c r="P322" i="2"/>
  <c r="W322" i="2" s="1"/>
  <c r="K361" i="2"/>
  <c r="P361" i="2"/>
  <c r="W361" i="2" s="1"/>
  <c r="K390" i="2"/>
  <c r="P390" i="2"/>
  <c r="W390" i="2" s="1"/>
  <c r="K409" i="2"/>
  <c r="P409" i="2"/>
  <c r="R409" i="2" s="1"/>
  <c r="K52" i="7"/>
  <c r="Q52" i="7"/>
  <c r="X52" i="7" s="1"/>
  <c r="AE52" i="7" s="1"/>
  <c r="AL52" i="7" s="1"/>
  <c r="AS52" i="7" s="1"/>
  <c r="AZ52" i="7" s="1"/>
  <c r="BG52" i="7" s="1"/>
  <c r="BN52" i="7" s="1"/>
  <c r="BU52" i="7" s="1"/>
  <c r="CB52" i="7" s="1"/>
  <c r="CI52" i="7" s="1"/>
  <c r="CP52" i="7" s="1"/>
  <c r="CW52" i="7" s="1"/>
  <c r="DD52" i="7" s="1"/>
  <c r="DK52" i="7" s="1"/>
  <c r="DR52" i="7" s="1"/>
  <c r="K35" i="7"/>
  <c r="P35" i="7"/>
  <c r="W35" i="7" s="1"/>
  <c r="K38" i="7"/>
  <c r="P38" i="7"/>
  <c r="W38" i="7" s="1"/>
  <c r="K301" i="7"/>
  <c r="P301" i="7"/>
  <c r="W301" i="7" s="1"/>
  <c r="K375" i="7"/>
  <c r="P375" i="7"/>
  <c r="W375" i="7" s="1"/>
  <c r="K296" i="7"/>
  <c r="P296" i="7"/>
  <c r="W296" i="7" s="1"/>
  <c r="K174" i="7"/>
  <c r="P174" i="7"/>
  <c r="W174" i="7" s="1"/>
  <c r="K207" i="7"/>
  <c r="P207" i="7"/>
  <c r="R207" i="7" s="1"/>
  <c r="K366" i="7"/>
  <c r="P366" i="7"/>
  <c r="W366" i="7" s="1"/>
  <c r="R233" i="1"/>
  <c r="R184" i="1"/>
  <c r="R72" i="1"/>
  <c r="Y88" i="1"/>
  <c r="I126" i="7"/>
  <c r="R279" i="1"/>
  <c r="Y105" i="1"/>
  <c r="AM8" i="2"/>
  <c r="P50" i="3"/>
  <c r="R50" i="3" s="1"/>
  <c r="P127" i="3"/>
  <c r="W127" i="3" s="1"/>
  <c r="P158" i="2"/>
  <c r="W158" i="2" s="1"/>
  <c r="P189" i="7"/>
  <c r="W189" i="7" s="1"/>
  <c r="P166" i="7"/>
  <c r="W166" i="7" s="1"/>
  <c r="Q45" i="7"/>
  <c r="X45" i="7" s="1"/>
  <c r="AE45" i="7" s="1"/>
  <c r="AL45" i="7" s="1"/>
  <c r="AS45" i="7" s="1"/>
  <c r="AZ45" i="7" s="1"/>
  <c r="BG45" i="7" s="1"/>
  <c r="BN45" i="7" s="1"/>
  <c r="BU45" i="7" s="1"/>
  <c r="CB45" i="7" s="1"/>
  <c r="CI45" i="7" s="1"/>
  <c r="CP45" i="7" s="1"/>
  <c r="CW45" i="7" s="1"/>
  <c r="DD45" i="7" s="1"/>
  <c r="DK45" i="7" s="1"/>
  <c r="DR45" i="7" s="1"/>
  <c r="K35" i="4"/>
  <c r="K23" i="4"/>
  <c r="L78" i="21"/>
  <c r="Q78" i="21"/>
  <c r="S78" i="21" s="1"/>
  <c r="J19" i="3"/>
  <c r="K52" i="3"/>
  <c r="K7" i="2"/>
  <c r="K316" i="2"/>
  <c r="K385" i="2"/>
  <c r="K437" i="2"/>
  <c r="K18" i="7"/>
  <c r="K181" i="7"/>
  <c r="K208" i="7"/>
  <c r="P208" i="7"/>
  <c r="W208" i="7" s="1"/>
  <c r="K221" i="7"/>
  <c r="P221" i="7"/>
  <c r="R221" i="7" s="1"/>
  <c r="K164" i="7"/>
  <c r="K203" i="7"/>
  <c r="P203" i="7"/>
  <c r="R203" i="7" s="1"/>
  <c r="K294" i="7"/>
  <c r="K68" i="1"/>
  <c r="K9" i="1"/>
  <c r="J29" i="9"/>
  <c r="I37" i="5" s="1"/>
  <c r="J11" i="3"/>
  <c r="K58" i="3"/>
  <c r="K59" i="3"/>
  <c r="K186" i="2"/>
  <c r="K164" i="2"/>
  <c r="K120" i="2"/>
  <c r="K56" i="2"/>
  <c r="K206" i="2"/>
  <c r="J256" i="2"/>
  <c r="K254" i="2"/>
  <c r="K304" i="2"/>
  <c r="K229" i="2"/>
  <c r="K289" i="2"/>
  <c r="K411" i="2"/>
  <c r="P7" i="2"/>
  <c r="R7" i="2" s="1"/>
  <c r="P248" i="7"/>
  <c r="W248" i="7" s="1"/>
  <c r="R334" i="1"/>
  <c r="P136" i="7"/>
  <c r="W136" i="7" s="1"/>
  <c r="P310" i="7"/>
  <c r="W310" i="7" s="1"/>
  <c r="P373" i="7"/>
  <c r="W373" i="7" s="1"/>
  <c r="K67" i="1"/>
  <c r="K266" i="1"/>
  <c r="K321" i="1"/>
  <c r="K86" i="1"/>
  <c r="P86" i="1"/>
  <c r="W86" i="1" s="1"/>
  <c r="K134" i="1"/>
  <c r="K177" i="1"/>
  <c r="K212" i="1"/>
  <c r="P212" i="1"/>
  <c r="W212" i="1" s="1"/>
  <c r="AD212" i="1" s="1"/>
  <c r="AK212" i="1" s="1"/>
  <c r="AR212" i="1" s="1"/>
  <c r="AY212" i="1" s="1"/>
  <c r="BF212" i="1" s="1"/>
  <c r="BM212" i="1" s="1"/>
  <c r="BT212" i="1" s="1"/>
  <c r="CA212" i="1" s="1"/>
  <c r="CH212" i="1" s="1"/>
  <c r="CO212" i="1" s="1"/>
  <c r="CV212" i="1" s="1"/>
  <c r="DC212" i="1" s="1"/>
  <c r="DJ212" i="1" s="1"/>
  <c r="DQ212" i="1" s="1"/>
  <c r="K269" i="1"/>
  <c r="K159" i="1"/>
  <c r="K233" i="1"/>
  <c r="K323" i="1"/>
  <c r="P267" i="1"/>
  <c r="P232" i="1"/>
  <c r="W232" i="1" s="1"/>
  <c r="K6" i="9"/>
  <c r="K84" i="3"/>
  <c r="K128" i="3"/>
  <c r="K162" i="2"/>
  <c r="K83" i="2"/>
  <c r="K54" i="2"/>
  <c r="K19" i="2"/>
  <c r="K236" i="2"/>
  <c r="K306" i="2"/>
  <c r="K324" i="2"/>
  <c r="K231" i="2"/>
  <c r="K369" i="2"/>
  <c r="K408" i="2"/>
  <c r="K418" i="2"/>
  <c r="K358" i="2"/>
  <c r="K378" i="2"/>
  <c r="K429" i="2"/>
  <c r="L20" i="21"/>
  <c r="K22" i="4"/>
  <c r="K14" i="9"/>
  <c r="K28" i="3"/>
  <c r="K120" i="3"/>
  <c r="K128" i="2"/>
  <c r="K93" i="2"/>
  <c r="K13" i="2"/>
  <c r="K242" i="2"/>
  <c r="K287" i="2"/>
  <c r="K312" i="2"/>
  <c r="K216" i="2"/>
  <c r="K282" i="2"/>
  <c r="K317" i="2"/>
  <c r="K357" i="2"/>
  <c r="K352" i="2"/>
  <c r="K424" i="2"/>
  <c r="K384" i="2"/>
  <c r="K83" i="7"/>
  <c r="K22" i="7"/>
  <c r="K9" i="7"/>
  <c r="K43" i="7"/>
  <c r="K177" i="7"/>
  <c r="K311" i="7"/>
  <c r="K369" i="7"/>
  <c r="K233" i="7"/>
  <c r="K364" i="7"/>
  <c r="K226" i="7"/>
  <c r="K245" i="7"/>
  <c r="K281" i="7"/>
  <c r="K339" i="7"/>
  <c r="K107" i="1"/>
  <c r="K72" i="1"/>
  <c r="K102" i="1"/>
  <c r="K160" i="1"/>
  <c r="K189" i="1"/>
  <c r="K206" i="1"/>
  <c r="K248" i="1"/>
  <c r="K296" i="1"/>
  <c r="K80" i="1"/>
  <c r="K125" i="1"/>
  <c r="K207" i="1"/>
  <c r="K263" i="1"/>
  <c r="K99" i="1"/>
  <c r="K120" i="1"/>
  <c r="K181" i="1"/>
  <c r="K130" i="7"/>
  <c r="K65" i="7"/>
  <c r="K51" i="7"/>
  <c r="K36" i="7"/>
  <c r="K236" i="7"/>
  <c r="K290" i="7"/>
  <c r="K303" i="7"/>
  <c r="K168" i="7"/>
  <c r="K176" i="7"/>
  <c r="K190" i="7"/>
  <c r="K209" i="7"/>
  <c r="K355" i="7"/>
  <c r="K368" i="7"/>
  <c r="K152" i="1"/>
  <c r="K168" i="1"/>
  <c r="K184" i="1"/>
  <c r="K325" i="1"/>
  <c r="K161" i="1"/>
  <c r="K192" i="1"/>
  <c r="K14" i="7"/>
  <c r="K147" i="7"/>
  <c r="K238" i="7"/>
  <c r="J261" i="7"/>
  <c r="K345" i="7"/>
  <c r="K186" i="7"/>
  <c r="K266" i="7"/>
  <c r="K178" i="7"/>
  <c r="K211" i="7"/>
  <c r="K370" i="7"/>
  <c r="K96" i="1"/>
  <c r="K271" i="1"/>
  <c r="K216" i="1"/>
  <c r="K280" i="1"/>
  <c r="K75" i="1"/>
  <c r="K167" i="1"/>
  <c r="K24" i="4"/>
  <c r="K18" i="9"/>
  <c r="J55" i="3"/>
  <c r="K62" i="3"/>
  <c r="K132" i="2"/>
  <c r="K17" i="2"/>
  <c r="K238" i="2"/>
  <c r="K260" i="2"/>
  <c r="K295" i="2"/>
  <c r="K244" i="2"/>
  <c r="K308" i="2"/>
  <c r="K328" i="2"/>
  <c r="K233" i="2"/>
  <c r="K263" i="2"/>
  <c r="K296" i="2"/>
  <c r="K336" i="2"/>
  <c r="K377" i="2"/>
  <c r="K410" i="2"/>
  <c r="K444" i="2"/>
  <c r="K398" i="2"/>
  <c r="K430" i="2"/>
  <c r="K60" i="7"/>
  <c r="K31" i="7"/>
  <c r="K12" i="7"/>
  <c r="K173" i="7"/>
  <c r="K280" i="7"/>
  <c r="K188" i="7"/>
  <c r="K268" i="7"/>
  <c r="K360" i="7"/>
  <c r="K161" i="7"/>
  <c r="K241" i="7"/>
  <c r="K302" i="7"/>
  <c r="K140" i="1"/>
  <c r="K196" i="1"/>
  <c r="K256" i="1"/>
  <c r="K294" i="1"/>
  <c r="CY46" i="3"/>
  <c r="CZ332" i="1"/>
  <c r="DM42" i="4"/>
  <c r="CY321" i="7"/>
  <c r="CZ88" i="7"/>
  <c r="DA82" i="21"/>
  <c r="CZ449" i="2"/>
  <c r="AV256" i="7"/>
  <c r="AV332" i="1"/>
  <c r="AU81" i="1"/>
  <c r="AV137" i="1"/>
  <c r="AV305" i="1"/>
  <c r="BC440" i="2"/>
  <c r="BJ70" i="2"/>
  <c r="BQ90" i="3"/>
  <c r="BQ46" i="3"/>
  <c r="AU404" i="2"/>
  <c r="BQ292" i="2"/>
  <c r="BX90" i="3"/>
  <c r="AV88" i="7"/>
  <c r="AU88" i="7"/>
  <c r="BC70" i="2"/>
  <c r="BX292" i="2"/>
  <c r="CE70" i="2"/>
  <c r="DU404" i="2"/>
  <c r="DU449" i="2"/>
  <c r="DU153" i="7"/>
  <c r="DT191" i="7"/>
  <c r="DT193" i="1"/>
  <c r="DU108" i="2"/>
  <c r="DO81" i="21"/>
  <c r="DF256" i="2"/>
  <c r="CS305" i="1"/>
  <c r="CY135" i="3"/>
  <c r="CY68" i="3"/>
  <c r="CZ126" i="7"/>
  <c r="CY61" i="7"/>
  <c r="CY191" i="7"/>
  <c r="CZ305" i="1"/>
  <c r="CZ220" i="1"/>
  <c r="CZ249" i="1"/>
  <c r="CR283" i="7"/>
  <c r="CR30" i="9"/>
  <c r="CY137" i="3"/>
  <c r="CY108" i="2"/>
  <c r="CY348" i="7"/>
  <c r="CY88" i="7"/>
  <c r="CZ23" i="7"/>
  <c r="CR321" i="7"/>
  <c r="CZ182" i="2"/>
  <c r="DL42" i="4"/>
  <c r="CZ348" i="7"/>
  <c r="CZ218" i="7"/>
  <c r="CZ386" i="7"/>
  <c r="CY126" i="7"/>
  <c r="CY108" i="1"/>
  <c r="CY249" i="1"/>
  <c r="CZ137" i="1"/>
  <c r="CZ25" i="1"/>
  <c r="CY25" i="1"/>
  <c r="CR88" i="7"/>
  <c r="CR191" i="7"/>
  <c r="CR348" i="7"/>
  <c r="CS61" i="7"/>
  <c r="CY112" i="3"/>
  <c r="CZ108" i="2"/>
  <c r="CZ80" i="21"/>
  <c r="DA28" i="21"/>
  <c r="CZ112" i="3"/>
  <c r="CZ34" i="2"/>
  <c r="CY330" i="2"/>
  <c r="CY256" i="7"/>
  <c r="CY395" i="7"/>
  <c r="CY283" i="7"/>
  <c r="CY137" i="1"/>
  <c r="CY193" i="1"/>
  <c r="CZ276" i="1"/>
  <c r="CM80" i="21"/>
  <c r="CW42" i="4"/>
  <c r="CK330" i="2"/>
  <c r="CK348" i="7"/>
  <c r="CK283" i="7"/>
  <c r="CK193" i="1"/>
  <c r="CK90" i="3"/>
  <c r="CK256" i="7"/>
  <c r="CK386" i="7"/>
  <c r="CL153" i="7"/>
  <c r="CL23" i="7"/>
  <c r="CK137" i="1"/>
  <c r="CL220" i="1"/>
  <c r="CL137" i="1"/>
  <c r="CK249" i="1"/>
  <c r="CL135" i="3"/>
  <c r="CK404" i="2"/>
  <c r="CL34" i="2"/>
  <c r="CK126" i="7"/>
  <c r="CK81" i="1"/>
  <c r="CL193" i="1"/>
  <c r="CL249" i="1"/>
  <c r="CK220" i="1"/>
  <c r="CL61" i="7"/>
  <c r="CL182" i="2"/>
  <c r="CL404" i="2"/>
  <c r="CL283" i="7"/>
  <c r="CK218" i="7"/>
  <c r="CK88" i="7"/>
  <c r="CK164" i="1"/>
  <c r="CL164" i="1"/>
  <c r="CK276" i="1"/>
  <c r="CK305" i="1"/>
  <c r="CL332" i="1"/>
  <c r="CL305" i="1"/>
  <c r="CL52" i="1"/>
  <c r="CD330" i="2"/>
  <c r="CD61" i="7"/>
  <c r="CE283" i="7"/>
  <c r="CD23" i="7"/>
  <c r="CE164" i="1"/>
  <c r="CD305" i="1"/>
  <c r="CD249" i="1"/>
  <c r="CD332" i="1"/>
  <c r="CE366" i="2"/>
  <c r="CD256" i="7"/>
  <c r="CE88" i="7"/>
  <c r="CE249" i="1"/>
  <c r="CE220" i="1"/>
  <c r="CD81" i="1"/>
  <c r="CE332" i="1"/>
  <c r="CL112" i="3"/>
  <c r="CE28" i="21"/>
  <c r="CE256" i="2"/>
  <c r="CF81" i="21"/>
  <c r="CN42" i="4"/>
  <c r="CE153" i="7"/>
  <c r="CE61" i="7"/>
  <c r="CD191" i="7"/>
  <c r="CD348" i="7"/>
  <c r="CE137" i="1"/>
  <c r="CD276" i="1"/>
  <c r="CE108" i="1"/>
  <c r="BX404" i="2"/>
  <c r="BX30" i="9"/>
  <c r="BX135" i="3"/>
  <c r="BW395" i="7"/>
  <c r="BX220" i="1"/>
  <c r="BX108" i="1"/>
  <c r="BX332" i="1"/>
  <c r="BX25" i="1"/>
  <c r="BW220" i="1"/>
  <c r="BW276" i="1"/>
  <c r="BW52" i="1"/>
  <c r="BW137" i="1"/>
  <c r="BX193" i="1"/>
  <c r="CG42" i="4"/>
  <c r="BX256" i="2"/>
  <c r="BW126" i="7"/>
  <c r="BX321" i="7"/>
  <c r="BX88" i="7"/>
  <c r="BX283" i="7"/>
  <c r="BW386" i="7"/>
  <c r="BW81" i="1"/>
  <c r="BW249" i="1"/>
  <c r="BW348" i="7"/>
  <c r="BX305" i="1"/>
  <c r="BX153" i="7"/>
  <c r="BX330" i="2"/>
  <c r="BX449" i="2"/>
  <c r="BW30" i="9"/>
  <c r="BX61" i="7"/>
  <c r="BW88" i="7"/>
  <c r="BX126" i="7"/>
  <c r="BW153" i="7"/>
  <c r="BW321" i="7"/>
  <c r="BW164" i="1"/>
  <c r="BX81" i="1"/>
  <c r="BW332" i="1"/>
  <c r="BQ134" i="3"/>
  <c r="BQ108" i="2"/>
  <c r="BP193" i="1"/>
  <c r="BP46" i="3"/>
  <c r="BR82" i="21"/>
  <c r="BP30" i="9"/>
  <c r="BP112" i="3"/>
  <c r="BP153" i="7"/>
  <c r="BQ25" i="1"/>
  <c r="BQ283" i="7"/>
  <c r="BQ34" i="2"/>
  <c r="BP330" i="2"/>
  <c r="BQ395" i="7"/>
  <c r="BQ256" i="7"/>
  <c r="BQ52" i="1"/>
  <c r="BP25" i="1"/>
  <c r="BQ404" i="2"/>
  <c r="BQ256" i="2"/>
  <c r="BP276" i="1"/>
  <c r="BQ193" i="1"/>
  <c r="BY42" i="4"/>
  <c r="BR80" i="21"/>
  <c r="BP386" i="7"/>
  <c r="BP305" i="1"/>
  <c r="BP81" i="1"/>
  <c r="BP52" i="1"/>
  <c r="BP332" i="1"/>
  <c r="BP283" i="7"/>
  <c r="BJ30" i="9"/>
  <c r="BI404" i="2"/>
  <c r="BJ348" i="7"/>
  <c r="BJ395" i="7"/>
  <c r="BI126" i="7"/>
  <c r="BJ305" i="1"/>
  <c r="BI191" i="7"/>
  <c r="BJ153" i="7"/>
  <c r="BJ52" i="1"/>
  <c r="BJ80" i="21"/>
  <c r="BI386" i="7"/>
  <c r="BJ256" i="7"/>
  <c r="BK81" i="21"/>
  <c r="BJ112" i="3"/>
  <c r="BJ256" i="2"/>
  <c r="BJ321" i="7"/>
  <c r="BI256" i="7"/>
  <c r="BI220" i="1"/>
  <c r="BJ341" i="1"/>
  <c r="BI108" i="1"/>
  <c r="BJ126" i="7"/>
  <c r="BI283" i="7"/>
  <c r="BJ249" i="1"/>
  <c r="BI164" i="1"/>
  <c r="BQ42" i="4"/>
  <c r="BI136" i="3"/>
  <c r="BJ135" i="3"/>
  <c r="BJ108" i="2"/>
  <c r="BI134" i="3"/>
  <c r="BI90" i="3"/>
  <c r="BJ182" i="2"/>
  <c r="BI321" i="7"/>
  <c r="BI276" i="1"/>
  <c r="BJ25" i="1"/>
  <c r="BI88" i="7"/>
  <c r="BI23" i="7"/>
  <c r="BJ386" i="7"/>
  <c r="BJ164" i="1"/>
  <c r="BC135" i="3"/>
  <c r="BB136" i="3"/>
  <c r="BD80" i="21"/>
  <c r="BC30" i="9"/>
  <c r="BB191" i="7"/>
  <c r="BC395" i="7"/>
  <c r="BC348" i="7"/>
  <c r="BB164" i="1"/>
  <c r="BC25" i="1"/>
  <c r="BC283" i="7"/>
  <c r="BB193" i="1"/>
  <c r="BC52" i="1"/>
  <c r="BB321" i="7"/>
  <c r="BB52" i="1"/>
  <c r="BC256" i="7"/>
  <c r="BC137" i="1"/>
  <c r="BD28" i="21"/>
  <c r="BB134" i="3"/>
  <c r="BB90" i="3"/>
  <c r="BB404" i="2"/>
  <c r="BC83" i="21"/>
  <c r="BC218" i="7"/>
  <c r="BB61" i="7"/>
  <c r="BB220" i="1"/>
  <c r="BC81" i="1"/>
  <c r="BC321" i="7"/>
  <c r="BC153" i="7"/>
  <c r="BC61" i="7"/>
  <c r="BB81" i="1"/>
  <c r="BB256" i="7"/>
  <c r="BC23" i="7"/>
  <c r="BC404" i="2"/>
  <c r="BB108" i="2"/>
  <c r="BI42" i="4"/>
  <c r="BB137" i="3"/>
  <c r="BC449" i="2"/>
  <c r="BD83" i="21"/>
  <c r="BB449" i="2"/>
  <c r="BC34" i="2"/>
  <c r="BC330" i="2"/>
  <c r="BB283" i="7"/>
  <c r="BC191" i="7"/>
  <c r="BC126" i="7"/>
  <c r="BB88" i="7"/>
  <c r="BC220" i="1"/>
  <c r="BC164" i="1"/>
  <c r="BB341" i="1"/>
  <c r="BB218" i="7"/>
  <c r="BB153" i="7"/>
  <c r="BB276" i="1"/>
  <c r="BB332" i="1"/>
  <c r="AU348" i="7"/>
  <c r="AV108" i="2"/>
  <c r="AV135" i="3"/>
  <c r="AU276" i="1"/>
  <c r="AU191" i="7"/>
  <c r="AU137" i="1"/>
  <c r="AU220" i="1"/>
  <c r="CO4" i="5"/>
  <c r="AN449" i="2"/>
  <c r="AN182" i="2"/>
  <c r="AO108" i="1"/>
  <c r="AN135" i="3"/>
  <c r="AO330" i="2"/>
  <c r="AN220" i="1"/>
  <c r="AN90" i="3"/>
  <c r="AO256" i="2"/>
  <c r="AN34" i="2"/>
  <c r="AN256" i="2"/>
  <c r="AO395" i="7"/>
  <c r="AN88" i="7"/>
  <c r="AN348" i="7"/>
  <c r="AO153" i="7"/>
  <c r="AN218" i="2"/>
  <c r="AO404" i="2"/>
  <c r="AO25" i="1"/>
  <c r="AV440" i="2"/>
  <c r="AV218" i="2"/>
  <c r="CL292" i="2"/>
  <c r="CZ292" i="2"/>
  <c r="AH81" i="1"/>
  <c r="AG283" i="7"/>
  <c r="AH256" i="7"/>
  <c r="AH348" i="7"/>
  <c r="AS6" i="5"/>
  <c r="CR366" i="2"/>
  <c r="AK6" i="5"/>
  <c r="AG134" i="3"/>
  <c r="AG404" i="2"/>
  <c r="AH108" i="1"/>
  <c r="AG52" i="1"/>
  <c r="AG88" i="7"/>
  <c r="AG395" i="7"/>
  <c r="AH153" i="7"/>
  <c r="AG164" i="1"/>
  <c r="AH332" i="1"/>
  <c r="AH81" i="21"/>
  <c r="AI28" i="21"/>
  <c r="AJ42" i="4"/>
  <c r="AG34" i="2"/>
  <c r="AH144" i="2"/>
  <c r="AH191" i="7"/>
  <c r="AH164" i="1"/>
  <c r="AG23" i="7"/>
  <c r="AH126" i="7"/>
  <c r="AG386" i="7"/>
  <c r="AH218" i="7"/>
  <c r="AH262" i="7" s="1"/>
  <c r="AH52" i="1"/>
  <c r="BC218" i="2"/>
  <c r="AG46" i="3"/>
  <c r="AH330" i="2"/>
  <c r="AH182" i="2"/>
  <c r="AH256" i="2"/>
  <c r="AG153" i="7"/>
  <c r="AG108" i="1"/>
  <c r="AG341" i="1"/>
  <c r="AG126" i="7"/>
  <c r="AH88" i="7"/>
  <c r="AG256" i="7"/>
  <c r="AG276" i="1"/>
  <c r="AG249" i="1"/>
  <c r="AH276" i="1"/>
  <c r="AV144" i="2"/>
  <c r="Z90" i="3"/>
  <c r="AB81" i="21"/>
  <c r="Z30" i="9"/>
  <c r="Z134" i="3"/>
  <c r="Z449" i="2"/>
  <c r="AA292" i="2"/>
  <c r="AA137" i="1"/>
  <c r="AA61" i="7"/>
  <c r="Z88" i="7"/>
  <c r="Z321" i="7"/>
  <c r="Z164" i="1"/>
  <c r="Z276" i="1"/>
  <c r="AA305" i="1"/>
  <c r="AA249" i="1"/>
  <c r="AO112" i="3"/>
  <c r="Z137" i="3"/>
  <c r="AB42" i="4"/>
  <c r="AA404" i="2"/>
  <c r="Z256" i="2"/>
  <c r="AA164" i="1"/>
  <c r="AA108" i="1"/>
  <c r="AA153" i="7"/>
  <c r="AA256" i="7"/>
  <c r="AA68" i="3"/>
  <c r="Z135" i="3"/>
  <c r="AA182" i="2"/>
  <c r="Z137" i="1"/>
  <c r="Z153" i="7"/>
  <c r="Z126" i="7"/>
  <c r="AA218" i="7"/>
  <c r="AA283" i="7"/>
  <c r="AA321" i="7"/>
  <c r="Z249" i="1"/>
  <c r="AA191" i="7"/>
  <c r="AA220" i="1"/>
  <c r="Z341" i="1"/>
  <c r="AA25" i="1"/>
  <c r="S30" i="9"/>
  <c r="T90" i="3"/>
  <c r="T404" i="2"/>
  <c r="T366" i="2"/>
  <c r="S182" i="2"/>
  <c r="S404" i="2"/>
  <c r="S126" i="7"/>
  <c r="S61" i="7"/>
  <c r="S321" i="7"/>
  <c r="S256" i="7"/>
  <c r="S283" i="7"/>
  <c r="T386" i="7"/>
  <c r="T193" i="1"/>
  <c r="S220" i="1"/>
  <c r="S332" i="1"/>
  <c r="S81" i="1"/>
  <c r="S108" i="1"/>
  <c r="AA90" i="3"/>
  <c r="U28" i="21"/>
  <c r="T28" i="21"/>
  <c r="U83" i="21"/>
  <c r="S24" i="3"/>
  <c r="T112" i="3"/>
  <c r="T134" i="3"/>
  <c r="S70" i="2"/>
  <c r="T182" i="2"/>
  <c r="S440" i="2"/>
  <c r="S292" i="2"/>
  <c r="T440" i="2"/>
  <c r="T126" i="7"/>
  <c r="T256" i="7"/>
  <c r="T348" i="7"/>
  <c r="T136" i="3"/>
  <c r="S330" i="2"/>
  <c r="T218" i="2"/>
  <c r="S218" i="2"/>
  <c r="S144" i="2"/>
  <c r="T108" i="2"/>
  <c r="S395" i="7"/>
  <c r="T218" i="7"/>
  <c r="T321" i="7"/>
  <c r="T191" i="7"/>
  <c r="S164" i="1"/>
  <c r="T220" i="1"/>
  <c r="S249" i="1"/>
  <c r="T108" i="1"/>
  <c r="T137" i="1"/>
  <c r="AA70" i="2"/>
  <c r="AH366" i="2"/>
  <c r="S90" i="3"/>
  <c r="S108" i="2"/>
  <c r="T88" i="7"/>
  <c r="AV292" i="2"/>
  <c r="AV256" i="2"/>
  <c r="AV321" i="7"/>
  <c r="AV23" i="7"/>
  <c r="AV164" i="1"/>
  <c r="AU30" i="9"/>
  <c r="AV193" i="1"/>
  <c r="AV30" i="9"/>
  <c r="AU46" i="3"/>
  <c r="AU256" i="2"/>
  <c r="AV386" i="7"/>
  <c r="AU218" i="7"/>
  <c r="AV126" i="7"/>
  <c r="AU164" i="1"/>
  <c r="BX366" i="2"/>
  <c r="CL134" i="3"/>
  <c r="AW80" i="21"/>
  <c r="AU68" i="3"/>
  <c r="AV134" i="3"/>
  <c r="AU135" i="3"/>
  <c r="AV283" i="7"/>
  <c r="AU283" i="7"/>
  <c r="AV276" i="1"/>
  <c r="AU249" i="1"/>
  <c r="AU332" i="1"/>
  <c r="AU34" i="2"/>
  <c r="AU136" i="3"/>
  <c r="AU386" i="7"/>
  <c r="AU153" i="7"/>
  <c r="AU108" i="1"/>
  <c r="AU305" i="1"/>
  <c r="BJ144" i="2"/>
  <c r="AU90" i="3"/>
  <c r="AV182" i="2"/>
  <c r="AU449" i="2"/>
  <c r="AW82" i="21"/>
  <c r="AV218" i="7"/>
  <c r="AU321" i="7"/>
  <c r="AV191" i="7"/>
  <c r="AV81" i="1"/>
  <c r="AU193" i="1"/>
  <c r="AV249" i="1"/>
  <c r="AV52" i="1"/>
  <c r="AV108" i="1"/>
  <c r="BC292" i="2"/>
  <c r="BJ218" i="2"/>
  <c r="CL68" i="3"/>
  <c r="AU108" i="2"/>
  <c r="AV54" i="21"/>
  <c r="AZ42" i="4"/>
  <c r="AV330" i="2"/>
  <c r="AV404" i="2"/>
  <c r="AU330" i="2"/>
  <c r="AU134" i="3"/>
  <c r="AU256" i="7"/>
  <c r="AU395" i="7"/>
  <c r="AV61" i="7"/>
  <c r="AU52" i="1"/>
  <c r="DM126" i="7"/>
  <c r="DN332" i="1"/>
  <c r="DN164" i="1"/>
  <c r="DM61" i="7"/>
  <c r="DM164" i="1"/>
  <c r="DO80" i="21"/>
  <c r="DN191" i="7"/>
  <c r="DN321" i="7"/>
  <c r="DO82" i="21"/>
  <c r="DM276" i="1"/>
  <c r="DU90" i="3"/>
  <c r="DG321" i="7"/>
  <c r="DT249" i="1"/>
  <c r="DT164" i="1"/>
  <c r="DU193" i="1"/>
  <c r="DV81" i="21"/>
  <c r="DT305" i="1"/>
  <c r="DT220" i="1"/>
  <c r="DT134" i="3"/>
  <c r="DU249" i="1"/>
  <c r="DT348" i="7"/>
  <c r="DU321" i="7"/>
  <c r="DU46" i="3"/>
  <c r="DU341" i="1"/>
  <c r="DU348" i="7"/>
  <c r="DU332" i="1"/>
  <c r="DU256" i="7"/>
  <c r="DU34" i="2"/>
  <c r="DT88" i="7"/>
  <c r="EK42" i="4"/>
  <c r="DV28" i="21"/>
  <c r="DU256" i="2"/>
  <c r="DU330" i="2"/>
  <c r="DT108" i="2"/>
  <c r="DU283" i="7"/>
  <c r="DT386" i="7"/>
  <c r="DU218" i="7"/>
  <c r="DU25" i="1"/>
  <c r="DU82" i="21"/>
  <c r="EJ42" i="4"/>
  <c r="DT137" i="1"/>
  <c r="DT25" i="1"/>
  <c r="DT34" i="2"/>
  <c r="DT321" i="7"/>
  <c r="DU191" i="7"/>
  <c r="DU135" i="3"/>
  <c r="DT81" i="1"/>
  <c r="DU88" i="7"/>
  <c r="DT182" i="2"/>
  <c r="DU395" i="7"/>
  <c r="DU81" i="1"/>
  <c r="DT332" i="1"/>
  <c r="DT108" i="1"/>
  <c r="DT137" i="3"/>
  <c r="DT136" i="3"/>
  <c r="DU23" i="7"/>
  <c r="DT449" i="2"/>
  <c r="DT23" i="7"/>
  <c r="DT153" i="7"/>
  <c r="DT283" i="7"/>
  <c r="DT327" i="7" s="1"/>
  <c r="DT61" i="7"/>
  <c r="DT256" i="7"/>
  <c r="DO83" i="21"/>
  <c r="DM135" i="3"/>
  <c r="DM88" i="7"/>
  <c r="DM220" i="1"/>
  <c r="EC42" i="4"/>
  <c r="DM137" i="3"/>
  <c r="DM256" i="2"/>
  <c r="DN126" i="7"/>
  <c r="DM341" i="1"/>
  <c r="DM386" i="7"/>
  <c r="DN218" i="7"/>
  <c r="DN449" i="2"/>
  <c r="DM182" i="2"/>
  <c r="DM256" i="7"/>
  <c r="DN88" i="7"/>
  <c r="DN256" i="7"/>
  <c r="DM283" i="7"/>
  <c r="DM191" i="7"/>
  <c r="DM332" i="1"/>
  <c r="DN28" i="21"/>
  <c r="DM321" i="7"/>
  <c r="DN153" i="7"/>
  <c r="DN395" i="7"/>
  <c r="DM348" i="7"/>
  <c r="DN283" i="7"/>
  <c r="DN25" i="1"/>
  <c r="DG220" i="1"/>
  <c r="DF90" i="3"/>
  <c r="DG108" i="1"/>
  <c r="DG330" i="2"/>
  <c r="CZ83" i="21"/>
  <c r="CZ108" i="1"/>
  <c r="DA83" i="21"/>
  <c r="CZ30" i="9"/>
  <c r="CY52" i="1"/>
  <c r="CZ52" i="1"/>
  <c r="CZ82" i="21"/>
  <c r="CY136" i="3"/>
  <c r="CZ395" i="7"/>
  <c r="DA81" i="21"/>
  <c r="CZ81" i="21"/>
  <c r="CS449" i="2"/>
  <c r="CR249" i="1"/>
  <c r="CS249" i="1"/>
  <c r="CR256" i="2"/>
  <c r="CS191" i="7"/>
  <c r="CS137" i="1"/>
  <c r="CR330" i="2"/>
  <c r="CR404" i="2"/>
  <c r="CS395" i="7"/>
  <c r="CR126" i="7"/>
  <c r="CR23" i="7"/>
  <c r="CS332" i="1"/>
  <c r="CS220" i="1"/>
  <c r="CR164" i="1"/>
  <c r="CR256" i="7"/>
  <c r="CS348" i="7"/>
  <c r="CR137" i="1"/>
  <c r="CR276" i="1"/>
  <c r="CR282" i="1" s="1"/>
  <c r="CR305" i="1"/>
  <c r="CS276" i="1"/>
  <c r="CS108" i="1"/>
  <c r="CR332" i="1"/>
  <c r="CS341" i="1"/>
  <c r="CL81" i="21"/>
  <c r="CL28" i="21"/>
  <c r="CM81" i="21"/>
  <c r="CV42" i="4"/>
  <c r="CK137" i="3"/>
  <c r="CM82" i="21"/>
  <c r="CL46" i="3"/>
  <c r="CL395" i="7"/>
  <c r="CM28" i="21"/>
  <c r="CM83" i="21"/>
  <c r="CL449" i="2"/>
  <c r="CK61" i="7"/>
  <c r="CK108" i="1"/>
  <c r="CK25" i="1"/>
  <c r="CK24" i="3"/>
  <c r="CL82" i="21"/>
  <c r="CL80" i="21"/>
  <c r="CL25" i="1"/>
  <c r="CL108" i="1"/>
  <c r="CF80" i="21"/>
  <c r="CE80" i="21"/>
  <c r="CD321" i="7"/>
  <c r="CE395" i="7"/>
  <c r="CD24" i="3"/>
  <c r="CD193" i="1"/>
  <c r="CD256" i="2"/>
  <c r="CE126" i="7"/>
  <c r="CE218" i="7"/>
  <c r="CD88" i="7"/>
  <c r="CE81" i="21"/>
  <c r="CE54" i="21"/>
  <c r="CE82" i="21"/>
  <c r="CD395" i="7"/>
  <c r="CE25" i="1"/>
  <c r="CD52" i="1"/>
  <c r="CE81" i="1"/>
  <c r="CD449" i="2"/>
  <c r="CD182" i="2"/>
  <c r="CD25" i="1"/>
  <c r="BY80" i="21"/>
  <c r="BX34" i="2"/>
  <c r="BW330" i="2"/>
  <c r="BX80" i="21"/>
  <c r="BX83" i="21"/>
  <c r="BW137" i="3"/>
  <c r="BW134" i="3"/>
  <c r="BX52" i="1"/>
  <c r="BX82" i="21"/>
  <c r="BY81" i="21"/>
  <c r="BY28" i="21"/>
  <c r="BW25" i="1"/>
  <c r="BX54" i="21"/>
  <c r="BX46" i="3"/>
  <c r="BX112" i="3"/>
  <c r="BW108" i="1"/>
  <c r="BX395" i="7"/>
  <c r="BW136" i="3"/>
  <c r="BQ80" i="21"/>
  <c r="BQ83" i="21"/>
  <c r="BP220" i="1"/>
  <c r="BQ88" i="7"/>
  <c r="BQ449" i="2"/>
  <c r="BP256" i="7"/>
  <c r="BR81" i="21"/>
  <c r="BQ191" i="7"/>
  <c r="BP61" i="7"/>
  <c r="BQ126" i="7"/>
  <c r="BX42" i="4"/>
  <c r="BP23" i="7"/>
  <c r="BP182" i="2"/>
  <c r="BP108" i="1"/>
  <c r="BP135" i="3"/>
  <c r="BQ28" i="21"/>
  <c r="BQ54" i="21"/>
  <c r="BP136" i="3"/>
  <c r="BI137" i="3"/>
  <c r="BJ449" i="2"/>
  <c r="BJ68" i="3"/>
  <c r="BJ90" i="3"/>
  <c r="BJ46" i="3"/>
  <c r="BJ54" i="21"/>
  <c r="BI25" i="1"/>
  <c r="BJ81" i="1"/>
  <c r="BK82" i="21"/>
  <c r="BP42" i="4"/>
  <c r="BK83" i="21"/>
  <c r="BK28" i="21"/>
  <c r="BJ83" i="21"/>
  <c r="BJ61" i="7"/>
  <c r="BJ193" i="1"/>
  <c r="BH42" i="4"/>
  <c r="BB25" i="1"/>
  <c r="BC341" i="1"/>
  <c r="BC68" i="3"/>
  <c r="BB46" i="3"/>
  <c r="BB135" i="3"/>
  <c r="BC108" i="1"/>
  <c r="BC80" i="21"/>
  <c r="BB34" i="2"/>
  <c r="BB108" i="1"/>
  <c r="AV34" i="2"/>
  <c r="AV46" i="3"/>
  <c r="AV90" i="3"/>
  <c r="AV395" i="7"/>
  <c r="AU341" i="1"/>
  <c r="AV341" i="1"/>
  <c r="AV137" i="3"/>
  <c r="AV449" i="2"/>
  <c r="AU61" i="7"/>
  <c r="AV153" i="7"/>
  <c r="AV25" i="1"/>
  <c r="BA42" i="4"/>
  <c r="AV112" i="3"/>
  <c r="AU126" i="7"/>
  <c r="AW81" i="21"/>
  <c r="AW28" i="21"/>
  <c r="AU137" i="3"/>
  <c r="AV80" i="21"/>
  <c r="AV83" i="21"/>
  <c r="AN404" i="2"/>
  <c r="DU6" i="5"/>
  <c r="AN126" i="7"/>
  <c r="AO61" i="7"/>
  <c r="AN395" i="7"/>
  <c r="AO256" i="7"/>
  <c r="DE6" i="5"/>
  <c r="AR42" i="4"/>
  <c r="AO52" i="1"/>
  <c r="AO30" i="9"/>
  <c r="AO34" i="2"/>
  <c r="AO137" i="1"/>
  <c r="AO193" i="1"/>
  <c r="BI6" i="5"/>
  <c r="AN164" i="1"/>
  <c r="AO341" i="1"/>
  <c r="CG6" i="5"/>
  <c r="DU2" i="5"/>
  <c r="EC6" i="5"/>
  <c r="AP83" i="21"/>
  <c r="AN191" i="7"/>
  <c r="AO191" i="7"/>
  <c r="AN218" i="7"/>
  <c r="AN386" i="7"/>
  <c r="AO220" i="1"/>
  <c r="AO134" i="3"/>
  <c r="AI80" i="21"/>
  <c r="AG135" i="3"/>
  <c r="AG90" i="3"/>
  <c r="AH46" i="3"/>
  <c r="AG449" i="2"/>
  <c r="AH283" i="7"/>
  <c r="AO144" i="2"/>
  <c r="AI83" i="21"/>
  <c r="AH54" i="21"/>
  <c r="AH112" i="3"/>
  <c r="AH24" i="3"/>
  <c r="AG112" i="3"/>
  <c r="AG137" i="3"/>
  <c r="AH134" i="3"/>
  <c r="AG182" i="2"/>
  <c r="AH404" i="2"/>
  <c r="AH25" i="1"/>
  <c r="AI82" i="21"/>
  <c r="AH83" i="21"/>
  <c r="AH82" i="21"/>
  <c r="AG136" i="3"/>
  <c r="AH449" i="2"/>
  <c r="AI81" i="21"/>
  <c r="AH136" i="3"/>
  <c r="AG68" i="3"/>
  <c r="AH395" i="7"/>
  <c r="AO292" i="2"/>
  <c r="AO218" i="2"/>
  <c r="CS70" i="2"/>
  <c r="AA137" i="3"/>
  <c r="AA80" i="21"/>
  <c r="AA83" i="21"/>
  <c r="AA144" i="2"/>
  <c r="Z52" i="1"/>
  <c r="Z305" i="1"/>
  <c r="AO68" i="3"/>
  <c r="AO366" i="2"/>
  <c r="DT218" i="2"/>
  <c r="AA30" i="9"/>
  <c r="AB83" i="21"/>
  <c r="AB82" i="21"/>
  <c r="AB28" i="21"/>
  <c r="AA24" i="3"/>
  <c r="AA46" i="3"/>
  <c r="AA440" i="2"/>
  <c r="Z25" i="1"/>
  <c r="Z61" i="7"/>
  <c r="AA52" i="1"/>
  <c r="AO137" i="3"/>
  <c r="AO440" i="2"/>
  <c r="AA82" i="21"/>
  <c r="AA134" i="3"/>
  <c r="AB80" i="21"/>
  <c r="AA81" i="21"/>
  <c r="AA112" i="3"/>
  <c r="AA366" i="2"/>
  <c r="AC6" i="5"/>
  <c r="AA20" i="5" s="1"/>
  <c r="U80" i="21"/>
  <c r="DG46" i="3"/>
  <c r="CS366" i="2"/>
  <c r="DT144" i="2"/>
  <c r="U81" i="21"/>
  <c r="T30" i="9"/>
  <c r="T24" i="3"/>
  <c r="S135" i="3"/>
  <c r="S136" i="3"/>
  <c r="T70" i="2"/>
  <c r="AN292" i="2"/>
  <c r="CS136" i="3"/>
  <c r="CS292" i="2"/>
  <c r="T80" i="21"/>
  <c r="T83" i="21"/>
  <c r="AK4" i="5"/>
  <c r="AC4" i="5"/>
  <c r="CS68" i="3"/>
  <c r="CS440" i="2"/>
  <c r="DT366" i="2"/>
  <c r="U82" i="21"/>
  <c r="T137" i="3"/>
  <c r="S137" i="3"/>
  <c r="AK3" i="5"/>
  <c r="AC3" i="5"/>
  <c r="U3" i="5"/>
  <c r="AO90" i="3"/>
  <c r="AN144" i="2"/>
  <c r="DU70" i="2"/>
  <c r="DU292" i="2"/>
  <c r="AK2" i="5"/>
  <c r="AC2" i="5"/>
  <c r="U42" i="4"/>
  <c r="T54" i="21"/>
  <c r="S34" i="2"/>
  <c r="T23" i="7"/>
  <c r="S23" i="7"/>
  <c r="T332" i="1"/>
  <c r="U4" i="5"/>
  <c r="T25" i="1"/>
  <c r="DU144" i="2"/>
  <c r="DU366" i="2"/>
  <c r="DU218" i="2"/>
  <c r="DU440" i="2"/>
  <c r="DN112" i="3"/>
  <c r="DU68" i="3"/>
  <c r="DT135" i="3"/>
  <c r="DU276" i="1"/>
  <c r="DT46" i="3"/>
  <c r="DT112" i="3"/>
  <c r="DU83" i="21"/>
  <c r="DU305" i="1"/>
  <c r="DU182" i="2"/>
  <c r="DU137" i="3"/>
  <c r="DV83" i="21"/>
  <c r="DV80" i="21"/>
  <c r="DU81" i="21"/>
  <c r="DU28" i="21"/>
  <c r="DT24" i="3"/>
  <c r="DT218" i="7"/>
  <c r="DV82" i="21"/>
  <c r="DU108" i="1"/>
  <c r="DU54" i="21"/>
  <c r="DT395" i="7"/>
  <c r="DU52" i="1"/>
  <c r="DT276" i="1"/>
  <c r="DT126" i="7"/>
  <c r="DG25" i="1"/>
  <c r="DF386" i="7"/>
  <c r="DG24" i="3"/>
  <c r="EK3" i="5"/>
  <c r="DU3" i="5"/>
  <c r="DF218" i="7"/>
  <c r="DN90" i="3"/>
  <c r="DF30" i="9"/>
  <c r="DF23" i="7"/>
  <c r="DF348" i="7"/>
  <c r="DF249" i="1"/>
  <c r="DG404" i="2"/>
  <c r="DF144" i="2"/>
  <c r="DG126" i="7"/>
  <c r="DG68" i="3"/>
  <c r="DF220" i="1"/>
  <c r="DM218" i="2"/>
  <c r="DG34" i="2"/>
  <c r="DF256" i="7"/>
  <c r="DF193" i="1"/>
  <c r="DG305" i="1"/>
  <c r="DG182" i="2"/>
  <c r="DF126" i="7"/>
  <c r="DH82" i="21"/>
  <c r="DG348" i="7"/>
  <c r="DF191" i="7"/>
  <c r="EC3" i="5"/>
  <c r="DF68" i="3"/>
  <c r="DG218" i="2"/>
  <c r="DG193" i="1"/>
  <c r="DG81" i="1"/>
  <c r="DF332" i="1"/>
  <c r="DG28" i="21"/>
  <c r="DF34" i="2"/>
  <c r="DG88" i="7"/>
  <c r="DG108" i="2"/>
  <c r="DF341" i="1"/>
  <c r="DG256" i="7"/>
  <c r="DF182" i="2"/>
  <c r="DG332" i="1"/>
  <c r="DH83" i="21"/>
  <c r="DG449" i="2"/>
  <c r="DF81" i="1"/>
  <c r="DU42" i="4"/>
  <c r="DT42" i="4"/>
  <c r="DG137" i="1"/>
  <c r="DG292" i="2"/>
  <c r="DG276" i="1"/>
  <c r="DF46" i="3"/>
  <c r="DN70" i="2"/>
  <c r="DN144" i="2"/>
  <c r="DG70" i="2"/>
  <c r="DG191" i="7"/>
  <c r="DF153" i="7"/>
  <c r="DG341" i="1"/>
  <c r="DF137" i="1"/>
  <c r="DF134" i="3"/>
  <c r="DF135" i="3"/>
  <c r="DG137" i="3"/>
  <c r="DF276" i="1"/>
  <c r="DF164" i="1"/>
  <c r="DF112" i="3"/>
  <c r="DF305" i="1"/>
  <c r="DG386" i="7"/>
  <c r="DG283" i="7"/>
  <c r="DF136" i="3"/>
  <c r="DG164" i="1"/>
  <c r="DF25" i="1"/>
  <c r="CS134" i="3"/>
  <c r="DF366" i="2"/>
  <c r="DF70" i="2"/>
  <c r="DG90" i="3"/>
  <c r="CT81" i="21"/>
  <c r="CS81" i="21"/>
  <c r="CS28" i="21"/>
  <c r="CT83" i="21"/>
  <c r="CT80" i="21"/>
  <c r="CT28" i="21"/>
  <c r="CR61" i="7"/>
  <c r="CR108" i="1"/>
  <c r="DG366" i="2"/>
  <c r="CR341" i="1"/>
  <c r="DE42" i="4"/>
  <c r="CR135" i="3"/>
  <c r="CS144" i="2"/>
  <c r="DM3" i="5"/>
  <c r="DG144" i="2"/>
  <c r="CR449" i="2"/>
  <c r="CS135" i="3"/>
  <c r="CR218" i="7"/>
  <c r="CR25" i="1"/>
  <c r="DF440" i="2"/>
  <c r="CS256" i="7"/>
  <c r="DE3" i="5"/>
  <c r="DN136" i="3"/>
  <c r="DF292" i="2"/>
  <c r="CS90" i="3"/>
  <c r="CR136" i="3"/>
  <c r="CS218" i="2"/>
  <c r="CS83" i="21"/>
  <c r="CR137" i="3"/>
  <c r="CS386" i="7"/>
  <c r="CR52" i="1"/>
  <c r="EC4" i="5"/>
  <c r="DG440" i="2"/>
  <c r="DF218" i="2"/>
  <c r="CS23" i="7"/>
  <c r="CS283" i="7"/>
  <c r="CR395" i="7"/>
  <c r="CS52" i="1"/>
  <c r="CR220" i="1"/>
  <c r="DG136" i="3"/>
  <c r="DN292" i="2"/>
  <c r="DM70" i="2"/>
  <c r="DG83" i="21"/>
  <c r="DG80" i="21"/>
  <c r="DG112" i="3"/>
  <c r="DG135" i="3"/>
  <c r="DH81" i="21"/>
  <c r="DH28" i="21"/>
  <c r="DH80" i="21"/>
  <c r="DM292" i="2"/>
  <c r="DF321" i="7"/>
  <c r="DN137" i="3"/>
  <c r="DF449" i="2"/>
  <c r="DG153" i="7"/>
  <c r="DG249" i="1"/>
  <c r="DF108" i="1"/>
  <c r="DF61" i="7"/>
  <c r="DG218" i="7"/>
  <c r="DF137" i="3"/>
  <c r="DG81" i="21"/>
  <c r="DN24" i="3"/>
  <c r="DM440" i="2"/>
  <c r="DF395" i="7"/>
  <c r="DG134" i="3"/>
  <c r="DG52" i="1"/>
  <c r="DN440" i="2"/>
  <c r="DF88" i="7"/>
  <c r="DG23" i="7"/>
  <c r="DN366" i="2"/>
  <c r="DG54" i="21"/>
  <c r="DG82" i="21"/>
  <c r="DG256" i="2"/>
  <c r="DG61" i="7"/>
  <c r="DF24" i="3"/>
  <c r="DF52" i="1"/>
  <c r="DN134" i="3"/>
  <c r="DN54" i="21"/>
  <c r="DN82" i="21"/>
  <c r="DN386" i="7"/>
  <c r="EB42" i="4"/>
  <c r="DN182" i="2"/>
  <c r="DM68" i="3"/>
  <c r="DN23" i="7"/>
  <c r="DN108" i="1"/>
  <c r="DO28" i="21"/>
  <c r="DM25" i="1"/>
  <c r="DM46" i="3"/>
  <c r="DN61" i="7"/>
  <c r="DM395" i="7"/>
  <c r="DN348" i="7"/>
  <c r="DN220" i="1"/>
  <c r="DN80" i="21"/>
  <c r="DN218" i="2"/>
  <c r="DM249" i="1"/>
  <c r="DN52" i="1"/>
  <c r="DM136" i="3"/>
  <c r="DM218" i="7"/>
  <c r="AO70" i="2"/>
  <c r="AN70" i="2"/>
  <c r="I386" i="7"/>
  <c r="J391" i="7"/>
  <c r="Q354" i="7"/>
  <c r="X354" i="7" s="1"/>
  <c r="AE354" i="7" s="1"/>
  <c r="AL354" i="7" s="1"/>
  <c r="AS354" i="7" s="1"/>
  <c r="AZ354" i="7" s="1"/>
  <c r="BG354" i="7" s="1"/>
  <c r="BN354" i="7" s="1"/>
  <c r="BU354" i="7" s="1"/>
  <c r="CB354" i="7" s="1"/>
  <c r="CI354" i="7" s="1"/>
  <c r="CP354" i="7" s="1"/>
  <c r="CW354" i="7" s="1"/>
  <c r="DD354" i="7" s="1"/>
  <c r="DK354" i="7" s="1"/>
  <c r="DR354" i="7" s="1"/>
  <c r="R111" i="1"/>
  <c r="C38" i="5"/>
  <c r="E84" i="21"/>
  <c r="B42" i="5"/>
  <c r="B41" i="14"/>
  <c r="B40" i="14"/>
  <c r="C46" i="5"/>
  <c r="C46" i="25" s="1"/>
  <c r="R40" i="4"/>
  <c r="Z40" i="4" s="1"/>
  <c r="AH40" i="4" s="1"/>
  <c r="AP40" i="4" s="1"/>
  <c r="AX40" i="4" s="1"/>
  <c r="BF40" i="4" s="1"/>
  <c r="BN40" i="4" s="1"/>
  <c r="BV40" i="4" s="1"/>
  <c r="CD40" i="4" s="1"/>
  <c r="CL40" i="4" s="1"/>
  <c r="CT40" i="4" s="1"/>
  <c r="DB40" i="4" s="1"/>
  <c r="DJ40" i="4" s="1"/>
  <c r="DR40" i="4" s="1"/>
  <c r="DZ40" i="4" s="1"/>
  <c r="EH40" i="4" s="1"/>
  <c r="K36" i="4"/>
  <c r="B40" i="5"/>
  <c r="Q36" i="4"/>
  <c r="Y36" i="4" s="1"/>
  <c r="Q35" i="4"/>
  <c r="Y35" i="4" s="1"/>
  <c r="Q30" i="4"/>
  <c r="K21" i="4"/>
  <c r="Q24" i="4"/>
  <c r="Y24" i="4" s="1"/>
  <c r="K20" i="4"/>
  <c r="Q23" i="4"/>
  <c r="S23" i="4" s="1"/>
  <c r="Q20" i="4"/>
  <c r="Y20" i="4" s="1"/>
  <c r="K26" i="4"/>
  <c r="Q22" i="4"/>
  <c r="Y22" i="4" s="1"/>
  <c r="P24" i="9"/>
  <c r="P29" i="9" s="1"/>
  <c r="P5" i="9"/>
  <c r="W5" i="9" s="1"/>
  <c r="Q22" i="9"/>
  <c r="R22" i="9" s="1"/>
  <c r="AN24" i="3"/>
  <c r="P132" i="3"/>
  <c r="W132" i="3" s="1"/>
  <c r="J133" i="3"/>
  <c r="P128" i="3"/>
  <c r="W128" i="3" s="1"/>
  <c r="K103" i="3"/>
  <c r="P59" i="3"/>
  <c r="R59" i="3" s="1"/>
  <c r="P38" i="3"/>
  <c r="W38" i="3" s="1"/>
  <c r="K36" i="3"/>
  <c r="P39" i="3"/>
  <c r="W39" i="3" s="1"/>
  <c r="P31" i="3"/>
  <c r="W31" i="3" s="1"/>
  <c r="Q15" i="3"/>
  <c r="X15" i="3" s="1"/>
  <c r="AE15" i="3" s="1"/>
  <c r="AL15" i="3" s="1"/>
  <c r="AS15" i="3" s="1"/>
  <c r="AZ15" i="3" s="1"/>
  <c r="BG15" i="3" s="1"/>
  <c r="BN15" i="3" s="1"/>
  <c r="BU15" i="3" s="1"/>
  <c r="CB15" i="3" s="1"/>
  <c r="CI15" i="3" s="1"/>
  <c r="CP15" i="3" s="1"/>
  <c r="CW15" i="3" s="1"/>
  <c r="DD15" i="3" s="1"/>
  <c r="DK15" i="3" s="1"/>
  <c r="DR15" i="3" s="1"/>
  <c r="K10" i="3"/>
  <c r="K6" i="3"/>
  <c r="K27" i="2"/>
  <c r="E70" i="2"/>
  <c r="C448" i="2"/>
  <c r="B16" i="5" s="1"/>
  <c r="B16" i="25" s="1"/>
  <c r="C447" i="2"/>
  <c r="C76" i="2"/>
  <c r="E34" i="2"/>
  <c r="J66" i="7"/>
  <c r="K48" i="7"/>
  <c r="K49" i="7"/>
  <c r="Q40" i="7"/>
  <c r="X40" i="7" s="1"/>
  <c r="AE40" i="7" s="1"/>
  <c r="AL40" i="7" s="1"/>
  <c r="AS40" i="7" s="1"/>
  <c r="AZ40" i="7" s="1"/>
  <c r="BG40" i="7" s="1"/>
  <c r="BN40" i="7" s="1"/>
  <c r="BU40" i="7" s="1"/>
  <c r="CB40" i="7" s="1"/>
  <c r="CI40" i="7" s="1"/>
  <c r="CP40" i="7" s="1"/>
  <c r="CW40" i="7" s="1"/>
  <c r="DD40" i="7" s="1"/>
  <c r="DK40" i="7" s="1"/>
  <c r="DR40" i="7" s="1"/>
  <c r="P32" i="7"/>
  <c r="K46" i="7"/>
  <c r="K47" i="7"/>
  <c r="K29" i="7"/>
  <c r="K19" i="7"/>
  <c r="P21" i="7"/>
  <c r="W21" i="7" s="1"/>
  <c r="Q6" i="7"/>
  <c r="X6" i="7" s="1"/>
  <c r="AE6" i="7" s="1"/>
  <c r="AL6" i="7" s="1"/>
  <c r="AS6" i="7" s="1"/>
  <c r="AZ6" i="7" s="1"/>
  <c r="BG6" i="7" s="1"/>
  <c r="BN6" i="7" s="1"/>
  <c r="BU6" i="7" s="1"/>
  <c r="CB6" i="7" s="1"/>
  <c r="CI6" i="7" s="1"/>
  <c r="CP6" i="7" s="1"/>
  <c r="CW6" i="7" s="1"/>
  <c r="DD6" i="7" s="1"/>
  <c r="DK6" i="7" s="1"/>
  <c r="DR6" i="7" s="1"/>
  <c r="P17" i="7"/>
  <c r="J23" i="7"/>
  <c r="K8" i="7"/>
  <c r="K7" i="7"/>
  <c r="P311" i="1"/>
  <c r="W311" i="1" s="1"/>
  <c r="X64" i="1"/>
  <c r="R64" i="1"/>
  <c r="Y62" i="1"/>
  <c r="R62" i="1"/>
  <c r="W35" i="1"/>
  <c r="AD35" i="1" s="1"/>
  <c r="AK35" i="1" s="1"/>
  <c r="AR35" i="1" s="1"/>
  <c r="AY35" i="1" s="1"/>
  <c r="BF35" i="1" s="1"/>
  <c r="BM35" i="1" s="1"/>
  <c r="BT35" i="1" s="1"/>
  <c r="CA35" i="1" s="1"/>
  <c r="CH35" i="1" s="1"/>
  <c r="CO35" i="1" s="1"/>
  <c r="CV35" i="1" s="1"/>
  <c r="DC35" i="1" s="1"/>
  <c r="DJ35" i="1" s="1"/>
  <c r="DQ35" i="1" s="1"/>
  <c r="R35" i="1"/>
  <c r="K326" i="1"/>
  <c r="P319" i="1"/>
  <c r="C338" i="1"/>
  <c r="E332" i="1"/>
  <c r="X56" i="1"/>
  <c r="R56" i="1"/>
  <c r="K55" i="1"/>
  <c r="W51" i="1"/>
  <c r="R51" i="1"/>
  <c r="R38" i="1"/>
  <c r="E52" i="1"/>
  <c r="R48" i="1"/>
  <c r="Y48" i="1"/>
  <c r="AE36" i="1"/>
  <c r="AL36" i="1" s="1"/>
  <c r="AS36" i="1" s="1"/>
  <c r="AZ36" i="1" s="1"/>
  <c r="BG36" i="1" s="1"/>
  <c r="BN36" i="1" s="1"/>
  <c r="BU36" i="1" s="1"/>
  <c r="CB36" i="1" s="1"/>
  <c r="CI36" i="1" s="1"/>
  <c r="CP36" i="1" s="1"/>
  <c r="CW36" i="1" s="1"/>
  <c r="DD36" i="1" s="1"/>
  <c r="DK36" i="1" s="1"/>
  <c r="DR36" i="1" s="1"/>
  <c r="Y36" i="1"/>
  <c r="R36" i="1"/>
  <c r="R34" i="1"/>
  <c r="Y34" i="1"/>
  <c r="K37" i="1"/>
  <c r="K35" i="1"/>
  <c r="C58" i="1"/>
  <c r="D58" i="1"/>
  <c r="E25" i="1"/>
  <c r="Y9" i="1"/>
  <c r="R9" i="1"/>
  <c r="AN108" i="1"/>
  <c r="AO135" i="3"/>
  <c r="AP80" i="21"/>
  <c r="AO276" i="1"/>
  <c r="AO23" i="7"/>
  <c r="AO24" i="3"/>
  <c r="AO136" i="3"/>
  <c r="AN366" i="2"/>
  <c r="AO283" i="7"/>
  <c r="AN256" i="7"/>
  <c r="AO305" i="1"/>
  <c r="AO332" i="1"/>
  <c r="AO449" i="2"/>
  <c r="AS42" i="4"/>
  <c r="AN440" i="2"/>
  <c r="AN136" i="3"/>
  <c r="AO82" i="21"/>
  <c r="AO54" i="21"/>
  <c r="AO126" i="7"/>
  <c r="AN305" i="1"/>
  <c r="AO164" i="1"/>
  <c r="AO81" i="21"/>
  <c r="AO28" i="21"/>
  <c r="AN112" i="3"/>
  <c r="AO218" i="7"/>
  <c r="AO81" i="1"/>
  <c r="DU4" i="5"/>
  <c r="BQ4" i="5"/>
  <c r="EK4" i="5"/>
  <c r="DM4" i="5"/>
  <c r="BI4" i="5"/>
  <c r="DE4" i="5"/>
  <c r="AN137" i="3"/>
  <c r="AO321" i="7"/>
  <c r="AN137" i="1"/>
  <c r="AN25" i="1"/>
  <c r="BI2" i="5"/>
  <c r="AN46" i="3"/>
  <c r="CW2" i="5"/>
  <c r="EC2" i="5"/>
  <c r="AO386" i="7"/>
  <c r="AN23" i="7"/>
  <c r="BY2" i="5"/>
  <c r="AP28" i="21"/>
  <c r="AS4" i="5"/>
  <c r="BA4" i="5"/>
  <c r="AO46" i="3"/>
  <c r="BY6" i="5"/>
  <c r="CW6" i="5"/>
  <c r="EK6" i="5"/>
  <c r="DM6" i="5"/>
  <c r="BA6" i="5"/>
  <c r="CO6" i="5"/>
  <c r="BA2" i="5"/>
  <c r="EK2" i="5"/>
  <c r="BQ3" i="5"/>
  <c r="BA3" i="5"/>
  <c r="AS3" i="5"/>
  <c r="K110" i="3"/>
  <c r="K319" i="2"/>
  <c r="K320" i="2"/>
  <c r="K326" i="2"/>
  <c r="K340" i="2"/>
  <c r="K348" i="2"/>
  <c r="K407" i="2"/>
  <c r="K123" i="7"/>
  <c r="K118" i="7"/>
  <c r="K110" i="7"/>
  <c r="K160" i="7"/>
  <c r="J196" i="7"/>
  <c r="K275" i="7"/>
  <c r="K300" i="7"/>
  <c r="K307" i="7"/>
  <c r="K229" i="7"/>
  <c r="K253" i="7"/>
  <c r="K333" i="7"/>
  <c r="K172" i="7"/>
  <c r="K180" i="7"/>
  <c r="K216" i="7"/>
  <c r="K249" i="7"/>
  <c r="K255" i="7"/>
  <c r="K291" i="7"/>
  <c r="K336" i="7"/>
  <c r="K346" i="7"/>
  <c r="K365" i="7"/>
  <c r="K372" i="7"/>
  <c r="K385" i="7"/>
  <c r="K390" i="7"/>
  <c r="K94" i="1"/>
  <c r="K98" i="1"/>
  <c r="K121" i="1"/>
  <c r="K156" i="1"/>
  <c r="K180" i="1"/>
  <c r="K197" i="1"/>
  <c r="K202" i="1"/>
  <c r="K230" i="1"/>
  <c r="K84" i="1"/>
  <c r="K129" i="1"/>
  <c r="K210" i="1"/>
  <c r="J249" i="1"/>
  <c r="K235" i="1"/>
  <c r="K291" i="1"/>
  <c r="K301" i="1"/>
  <c r="K335" i="1"/>
  <c r="K289" i="1"/>
  <c r="K38" i="21"/>
  <c r="J17" i="4"/>
  <c r="K11" i="4"/>
  <c r="K259" i="2"/>
  <c r="K381" i="2"/>
  <c r="K389" i="2"/>
  <c r="K431" i="2"/>
  <c r="K356" i="2"/>
  <c r="K283" i="2"/>
  <c r="K243" i="2"/>
  <c r="K150" i="7"/>
  <c r="K113" i="7"/>
  <c r="K90" i="1"/>
  <c r="J169" i="1"/>
  <c r="K274" i="1"/>
  <c r="K12" i="21"/>
  <c r="K17" i="9"/>
  <c r="J33" i="3"/>
  <c r="K77" i="1"/>
  <c r="K290" i="1"/>
  <c r="L62" i="21"/>
  <c r="K7" i="21"/>
  <c r="K53" i="21"/>
  <c r="L25" i="21"/>
  <c r="J41" i="4"/>
  <c r="K23" i="9"/>
  <c r="K124" i="7"/>
  <c r="J137" i="1"/>
  <c r="K92" i="1"/>
  <c r="K151" i="1"/>
  <c r="K158" i="1"/>
  <c r="K182" i="1"/>
  <c r="K204" i="1"/>
  <c r="J48" i="21"/>
  <c r="L45" i="21"/>
  <c r="J17" i="21"/>
  <c r="L14" i="21"/>
  <c r="K5" i="4"/>
  <c r="J59" i="21"/>
  <c r="L56" i="21"/>
  <c r="J53" i="21"/>
  <c r="L50" i="21"/>
  <c r="L32" i="21"/>
  <c r="I29" i="9"/>
  <c r="K22" i="9"/>
  <c r="J20" i="9"/>
  <c r="I36" i="5" s="1"/>
  <c r="I20" i="9"/>
  <c r="K11" i="9"/>
  <c r="K4" i="9"/>
  <c r="I11" i="3"/>
  <c r="K5" i="3"/>
  <c r="I33" i="3"/>
  <c r="K27" i="3"/>
  <c r="I41" i="3"/>
  <c r="K35" i="3"/>
  <c r="J63" i="3"/>
  <c r="J23" i="3"/>
  <c r="I77" i="3"/>
  <c r="K71" i="3"/>
  <c r="K17" i="3"/>
  <c r="K30" i="3"/>
  <c r="I45" i="3"/>
  <c r="K42" i="3"/>
  <c r="J77" i="3"/>
  <c r="I85" i="3"/>
  <c r="K79" i="3"/>
  <c r="K88" i="3"/>
  <c r="J107" i="3"/>
  <c r="K125" i="3"/>
  <c r="I182" i="2"/>
  <c r="K153" i="2"/>
  <c r="I223" i="2"/>
  <c r="K220" i="2"/>
  <c r="K301" i="2"/>
  <c r="J223" i="2"/>
  <c r="K247" i="2"/>
  <c r="J292" i="2"/>
  <c r="K264" i="2"/>
  <c r="K271" i="2"/>
  <c r="K279" i="2"/>
  <c r="K290" i="2"/>
  <c r="K303" i="2"/>
  <c r="K311" i="2"/>
  <c r="K327" i="2"/>
  <c r="K339" i="2"/>
  <c r="K347" i="2"/>
  <c r="K360" i="2"/>
  <c r="K365" i="2"/>
  <c r="K391" i="2"/>
  <c r="J440" i="2"/>
  <c r="K412" i="2"/>
  <c r="K419" i="2"/>
  <c r="K427" i="2"/>
  <c r="K433" i="2"/>
  <c r="K438" i="2"/>
  <c r="K210" i="2"/>
  <c r="K201" i="2"/>
  <c r="K193" i="2"/>
  <c r="K179" i="2"/>
  <c r="K135" i="2"/>
  <c r="K106" i="2"/>
  <c r="K100" i="2"/>
  <c r="J108" i="2"/>
  <c r="K40" i="2"/>
  <c r="K29" i="2"/>
  <c r="K22" i="2"/>
  <c r="K207" i="2"/>
  <c r="K189" i="2"/>
  <c r="K167" i="2"/>
  <c r="K159" i="2"/>
  <c r="J149" i="2"/>
  <c r="K127" i="2"/>
  <c r="K119" i="2"/>
  <c r="K94" i="2"/>
  <c r="K86" i="2"/>
  <c r="K79" i="2"/>
  <c r="I108" i="2"/>
  <c r="K55" i="2"/>
  <c r="K47" i="2"/>
  <c r="K32" i="2"/>
  <c r="K14" i="2"/>
  <c r="K204" i="2"/>
  <c r="K196" i="2"/>
  <c r="K169" i="2"/>
  <c r="K141" i="2"/>
  <c r="K134" i="2"/>
  <c r="K111" i="2"/>
  <c r="K67" i="2"/>
  <c r="K60" i="2"/>
  <c r="K37" i="2"/>
  <c r="K10" i="2"/>
  <c r="I131" i="7"/>
  <c r="K128" i="7"/>
  <c r="K95" i="7"/>
  <c r="K79" i="7"/>
  <c r="K125" i="7"/>
  <c r="K101" i="7"/>
  <c r="K141" i="7"/>
  <c r="J153" i="7"/>
  <c r="K112" i="7"/>
  <c r="K105" i="7"/>
  <c r="K98" i="7"/>
  <c r="K84" i="7"/>
  <c r="K220" i="7"/>
  <c r="J191" i="7"/>
  <c r="J256" i="7"/>
  <c r="J321" i="7"/>
  <c r="K158" i="7"/>
  <c r="K165" i="7"/>
  <c r="K202" i="7"/>
  <c r="K228" i="7"/>
  <c r="K252" i="7"/>
  <c r="K260" i="7"/>
  <c r="K278" i="7"/>
  <c r="K292" i="7"/>
  <c r="K299" i="7"/>
  <c r="K315" i="7"/>
  <c r="I326" i="7"/>
  <c r="K323" i="7"/>
  <c r="K361" i="7"/>
  <c r="K376" i="7"/>
  <c r="K383" i="7"/>
  <c r="K103" i="1"/>
  <c r="K157" i="1"/>
  <c r="K185" i="1"/>
  <c r="K231" i="1"/>
  <c r="K246" i="1"/>
  <c r="K287" i="1"/>
  <c r="K304" i="1"/>
  <c r="K315" i="1"/>
  <c r="K245" i="1"/>
  <c r="K262" i="1"/>
  <c r="K298" i="1"/>
  <c r="K309" i="1"/>
  <c r="K314" i="1"/>
  <c r="K330" i="1"/>
  <c r="K265" i="1"/>
  <c r="K237" i="1"/>
  <c r="K215" i="1"/>
  <c r="K186" i="1"/>
  <c r="K163" i="1"/>
  <c r="K146" i="1"/>
  <c r="K74" i="1"/>
  <c r="K66" i="1"/>
  <c r="K48" i="1"/>
  <c r="K40" i="1"/>
  <c r="K21" i="1"/>
  <c r="K16" i="1"/>
  <c r="K89" i="1"/>
  <c r="K71" i="1"/>
  <c r="K56" i="1"/>
  <c r="K33" i="1"/>
  <c r="J52" i="1"/>
  <c r="K18" i="1"/>
  <c r="K10" i="1"/>
  <c r="J305" i="1"/>
  <c r="K187" i="1"/>
  <c r="K128" i="1"/>
  <c r="K111" i="1"/>
  <c r="K63" i="1"/>
  <c r="K45" i="1"/>
  <c r="K28" i="1"/>
  <c r="K17" i="1"/>
  <c r="H50" i="5"/>
  <c r="J48" i="5"/>
  <c r="S76" i="21"/>
  <c r="K48" i="21"/>
  <c r="I32" i="4"/>
  <c r="K29" i="4"/>
  <c r="I27" i="4"/>
  <c r="K19" i="4"/>
  <c r="L72" i="21"/>
  <c r="J64" i="21"/>
  <c r="L61" i="21"/>
  <c r="L37" i="21"/>
  <c r="K17" i="21"/>
  <c r="K16" i="4"/>
  <c r="K10" i="4"/>
  <c r="K59" i="21"/>
  <c r="J27" i="21"/>
  <c r="L24" i="21"/>
  <c r="L6" i="21"/>
  <c r="J7" i="4"/>
  <c r="L77" i="21"/>
  <c r="J69" i="21"/>
  <c r="L66" i="21"/>
  <c r="L42" i="21"/>
  <c r="L31" i="21"/>
  <c r="K22" i="21"/>
  <c r="J32" i="4"/>
  <c r="J27" i="4"/>
  <c r="K13" i="9"/>
  <c r="K16" i="9"/>
  <c r="K7" i="9"/>
  <c r="I19" i="3"/>
  <c r="K13" i="3"/>
  <c r="K96" i="3"/>
  <c r="I111" i="3"/>
  <c r="K108" i="3"/>
  <c r="J41" i="3"/>
  <c r="J89" i="3"/>
  <c r="I55" i="3"/>
  <c r="K49" i="3"/>
  <c r="K60" i="3"/>
  <c r="K72" i="3"/>
  <c r="K102" i="3"/>
  <c r="K7" i="3"/>
  <c r="K5" i="2"/>
  <c r="I34" i="2"/>
  <c r="K258" i="2"/>
  <c r="K265" i="2"/>
  <c r="K273" i="2"/>
  <c r="K286" i="2"/>
  <c r="K291" i="2"/>
  <c r="K305" i="2"/>
  <c r="K313" i="2"/>
  <c r="K329" i="2"/>
  <c r="I366" i="2"/>
  <c r="K332" i="2"/>
  <c r="I404" i="2"/>
  <c r="K375" i="2"/>
  <c r="J445" i="2"/>
  <c r="K341" i="2"/>
  <c r="K349" i="2"/>
  <c r="J371" i="2"/>
  <c r="K392" i="2"/>
  <c r="K399" i="2"/>
  <c r="K413" i="2"/>
  <c r="K421" i="2"/>
  <c r="K434" i="2"/>
  <c r="K439" i="2"/>
  <c r="K199" i="2"/>
  <c r="K191" i="2"/>
  <c r="K104" i="2"/>
  <c r="K98" i="2"/>
  <c r="K38" i="2"/>
  <c r="K187" i="2"/>
  <c r="K165" i="2"/>
  <c r="K157" i="2"/>
  <c r="K143" i="2"/>
  <c r="K138" i="2"/>
  <c r="K125" i="2"/>
  <c r="K117" i="2"/>
  <c r="K102" i="2"/>
  <c r="K92" i="2"/>
  <c r="K84" i="2"/>
  <c r="K73" i="2"/>
  <c r="K53" i="2"/>
  <c r="K45" i="2"/>
  <c r="K20" i="2"/>
  <c r="K12" i="2"/>
  <c r="K202" i="2"/>
  <c r="K194" i="2"/>
  <c r="K180" i="2"/>
  <c r="K174" i="2"/>
  <c r="J182" i="2"/>
  <c r="K140" i="2"/>
  <c r="K133" i="2"/>
  <c r="I144" i="2"/>
  <c r="K110" i="2"/>
  <c r="K99" i="2"/>
  <c r="K66" i="2"/>
  <c r="K59" i="2"/>
  <c r="I70" i="2"/>
  <c r="K36" i="2"/>
  <c r="K25" i="2"/>
  <c r="K9" i="2"/>
  <c r="K149" i="7"/>
  <c r="K143" i="7"/>
  <c r="K119" i="7"/>
  <c r="K111" i="7"/>
  <c r="K93" i="7"/>
  <c r="K77" i="7"/>
  <c r="K139" i="7"/>
  <c r="K73" i="7"/>
  <c r="K146" i="7"/>
  <c r="K96" i="7"/>
  <c r="K90" i="7"/>
  <c r="J61" i="7"/>
  <c r="K25" i="7"/>
  <c r="J218" i="7"/>
  <c r="K167" i="7"/>
  <c r="K204" i="7"/>
  <c r="K223" i="7"/>
  <c r="K230" i="7"/>
  <c r="K267" i="7"/>
  <c r="K293" i="7"/>
  <c r="K317" i="7"/>
  <c r="K325" i="7"/>
  <c r="K343" i="7"/>
  <c r="K363" i="7"/>
  <c r="K378" i="7"/>
  <c r="K11" i="7"/>
  <c r="J81" i="1"/>
  <c r="K166" i="1"/>
  <c r="I169" i="1"/>
  <c r="K190" i="1"/>
  <c r="K198" i="1"/>
  <c r="K251" i="1"/>
  <c r="I276" i="1"/>
  <c r="I281" i="1"/>
  <c r="K278" i="1"/>
  <c r="I332" i="1"/>
  <c r="K317" i="1"/>
  <c r="K247" i="1"/>
  <c r="K257" i="1"/>
  <c r="I305" i="1"/>
  <c r="K285" i="1"/>
  <c r="K316" i="1"/>
  <c r="K331" i="1"/>
  <c r="K254" i="1"/>
  <c r="K213" i="1"/>
  <c r="K199" i="1"/>
  <c r="K178" i="1"/>
  <c r="K135" i="1"/>
  <c r="K64" i="1"/>
  <c r="J57" i="1"/>
  <c r="K46" i="1"/>
  <c r="K39" i="1"/>
  <c r="K14" i="1"/>
  <c r="K85" i="1"/>
  <c r="K69" i="1"/>
  <c r="K54" i="1"/>
  <c r="I57" i="1"/>
  <c r="K38" i="1"/>
  <c r="K8" i="1"/>
  <c r="I50" i="5"/>
  <c r="K328" i="1"/>
  <c r="K126" i="1"/>
  <c r="K43" i="1"/>
  <c r="K32" i="1"/>
  <c r="I52" i="1"/>
  <c r="K27" i="1"/>
  <c r="K15" i="1"/>
  <c r="K64" i="21"/>
  <c r="J12" i="21"/>
  <c r="L9" i="21"/>
  <c r="I37" i="4"/>
  <c r="K34" i="4"/>
  <c r="J74" i="21"/>
  <c r="L71" i="21"/>
  <c r="L47" i="21"/>
  <c r="L36" i="21"/>
  <c r="K27" i="21"/>
  <c r="K15" i="4"/>
  <c r="I12" i="4"/>
  <c r="K9" i="4"/>
  <c r="K69" i="21"/>
  <c r="K33" i="21"/>
  <c r="L16" i="21"/>
  <c r="L5" i="21"/>
  <c r="J79" i="21"/>
  <c r="L76" i="21"/>
  <c r="L58" i="21"/>
  <c r="L52" i="21"/>
  <c r="L41" i="21"/>
  <c r="J33" i="21"/>
  <c r="L30" i="21"/>
  <c r="J37" i="4"/>
  <c r="I7" i="4"/>
  <c r="K28" i="9"/>
  <c r="K15" i="9"/>
  <c r="I9" i="9"/>
  <c r="K9" i="3"/>
  <c r="I121" i="3"/>
  <c r="K115" i="3"/>
  <c r="I89" i="3"/>
  <c r="K86" i="3"/>
  <c r="J121" i="3"/>
  <c r="I129" i="3"/>
  <c r="K123" i="3"/>
  <c r="K22" i="3"/>
  <c r="K37" i="3"/>
  <c r="J67" i="3"/>
  <c r="K83" i="3"/>
  <c r="K95" i="3"/>
  <c r="K118" i="3"/>
  <c r="I133" i="3"/>
  <c r="K130" i="3"/>
  <c r="I75" i="2"/>
  <c r="K72" i="2"/>
  <c r="K227" i="2"/>
  <c r="K253" i="2"/>
  <c r="K267" i="2"/>
  <c r="K275" i="2"/>
  <c r="J297" i="2"/>
  <c r="K307" i="2"/>
  <c r="K315" i="2"/>
  <c r="K343" i="2"/>
  <c r="K351" i="2"/>
  <c r="K394" i="2"/>
  <c r="K400" i="2"/>
  <c r="K415" i="2"/>
  <c r="K423" i="2"/>
  <c r="K443" i="2"/>
  <c r="K197" i="2"/>
  <c r="K190" i="2"/>
  <c r="J218" i="2"/>
  <c r="K173" i="2"/>
  <c r="K114" i="2"/>
  <c r="K103" i="2"/>
  <c r="K96" i="2"/>
  <c r="K61" i="2"/>
  <c r="K26" i="2"/>
  <c r="P5" i="2"/>
  <c r="K185" i="2"/>
  <c r="K163" i="2"/>
  <c r="K155" i="2"/>
  <c r="K142" i="2"/>
  <c r="K137" i="2"/>
  <c r="K131" i="2"/>
  <c r="K123" i="2"/>
  <c r="K116" i="2"/>
  <c r="J144" i="2"/>
  <c r="K90" i="2"/>
  <c r="K82" i="2"/>
  <c r="K69" i="2"/>
  <c r="K64" i="2"/>
  <c r="K51" i="2"/>
  <c r="K43" i="2"/>
  <c r="K28" i="2"/>
  <c r="K18" i="2"/>
  <c r="K8" i="2"/>
  <c r="K200" i="2"/>
  <c r="K192" i="2"/>
  <c r="K178" i="2"/>
  <c r="K172" i="2"/>
  <c r="K148" i="2"/>
  <c r="K115" i="2"/>
  <c r="K107" i="2"/>
  <c r="K97" i="2"/>
  <c r="K41" i="2"/>
  <c r="K23" i="2"/>
  <c r="K117" i="7"/>
  <c r="K109" i="7"/>
  <c r="K99" i="7"/>
  <c r="K86" i="7"/>
  <c r="K76" i="7"/>
  <c r="J88" i="7"/>
  <c r="K137" i="7"/>
  <c r="K121" i="7"/>
  <c r="K71" i="7"/>
  <c r="K144" i="7"/>
  <c r="J131" i="7"/>
  <c r="K116" i="7"/>
  <c r="K108" i="7"/>
  <c r="K87" i="7"/>
  <c r="K162" i="7"/>
  <c r="K169" i="7"/>
  <c r="K185" i="7"/>
  <c r="I196" i="7"/>
  <c r="K193" i="7"/>
  <c r="K212" i="7"/>
  <c r="K232" i="7"/>
  <c r="K269" i="7"/>
  <c r="K288" i="7"/>
  <c r="K295" i="7"/>
  <c r="K332" i="7"/>
  <c r="I391" i="7"/>
  <c r="K388" i="7"/>
  <c r="I88" i="7"/>
  <c r="I113" i="1"/>
  <c r="K110" i="1"/>
  <c r="I225" i="1"/>
  <c r="K222" i="1"/>
  <c r="J108" i="1"/>
  <c r="J113" i="1"/>
  <c r="K143" i="1"/>
  <c r="K203" i="1"/>
  <c r="J225" i="1"/>
  <c r="K259" i="1"/>
  <c r="K308" i="1"/>
  <c r="K253" i="1"/>
  <c r="K258" i="1"/>
  <c r="K286" i="1"/>
  <c r="K318" i="1"/>
  <c r="K334" i="1"/>
  <c r="I337" i="1"/>
  <c r="K241" i="1"/>
  <c r="K223" i="1"/>
  <c r="K211" i="1"/>
  <c r="J220" i="1"/>
  <c r="K176" i="1"/>
  <c r="K150" i="1"/>
  <c r="K133" i="1"/>
  <c r="K62" i="1"/>
  <c r="K44" i="1"/>
  <c r="K29" i="1"/>
  <c r="K12" i="1"/>
  <c r="J281" i="1"/>
  <c r="K242" i="1"/>
  <c r="K106" i="1"/>
  <c r="K76" i="1"/>
  <c r="K51" i="1"/>
  <c r="K36" i="1"/>
  <c r="K6" i="1"/>
  <c r="J45" i="5"/>
  <c r="K320" i="1"/>
  <c r="K200" i="1"/>
  <c r="K173" i="1"/>
  <c r="I193" i="1"/>
  <c r="K141" i="1"/>
  <c r="K124" i="1"/>
  <c r="K49" i="1"/>
  <c r="K41" i="1"/>
  <c r="K31" i="1"/>
  <c r="K24" i="1"/>
  <c r="K13" i="1"/>
  <c r="P336" i="1"/>
  <c r="P337" i="1" s="1"/>
  <c r="K74" i="21"/>
  <c r="J22" i="21"/>
  <c r="L19" i="21"/>
  <c r="I41" i="4"/>
  <c r="K39" i="4"/>
  <c r="J12" i="4"/>
  <c r="L63" i="21"/>
  <c r="L46" i="21"/>
  <c r="J38" i="21"/>
  <c r="L35" i="21"/>
  <c r="I17" i="4"/>
  <c r="K14" i="4"/>
  <c r="K6" i="4"/>
  <c r="K79" i="21"/>
  <c r="K43" i="21"/>
  <c r="L26" i="21"/>
  <c r="L15" i="21"/>
  <c r="J7" i="21"/>
  <c r="L4" i="21"/>
  <c r="L68" i="21"/>
  <c r="L57" i="21"/>
  <c r="L51" i="21"/>
  <c r="J43" i="21"/>
  <c r="L40" i="21"/>
  <c r="K25" i="9"/>
  <c r="K4" i="4"/>
  <c r="K12" i="9"/>
  <c r="K8" i="3"/>
  <c r="I63" i="3"/>
  <c r="K57" i="3"/>
  <c r="K66" i="3"/>
  <c r="J85" i="3"/>
  <c r="I23" i="3"/>
  <c r="K20" i="3"/>
  <c r="K32" i="3"/>
  <c r="I99" i="3"/>
  <c r="K93" i="3"/>
  <c r="K104" i="3"/>
  <c r="K116" i="3"/>
  <c r="I67" i="3"/>
  <c r="K64" i="3"/>
  <c r="J99" i="3"/>
  <c r="I107" i="3"/>
  <c r="K101" i="3"/>
  <c r="J129" i="3"/>
  <c r="K53" i="3"/>
  <c r="K65" i="3"/>
  <c r="K76" i="3"/>
  <c r="K106" i="3"/>
  <c r="I297" i="2"/>
  <c r="K294" i="2"/>
  <c r="K221" i="2"/>
  <c r="K245" i="2"/>
  <c r="K255" i="2"/>
  <c r="K269" i="2"/>
  <c r="K277" i="2"/>
  <c r="K309" i="2"/>
  <c r="K323" i="2"/>
  <c r="I445" i="2"/>
  <c r="K442" i="2"/>
  <c r="I371" i="2"/>
  <c r="K368" i="2"/>
  <c r="J366" i="2"/>
  <c r="K338" i="2"/>
  <c r="K345" i="2"/>
  <c r="K353" i="2"/>
  <c r="K359" i="2"/>
  <c r="K364" i="2"/>
  <c r="J404" i="2"/>
  <c r="K396" i="2"/>
  <c r="K402" i="2"/>
  <c r="K417" i="2"/>
  <c r="K425" i="2"/>
  <c r="K203" i="2"/>
  <c r="K195" i="2"/>
  <c r="K181" i="2"/>
  <c r="K171" i="2"/>
  <c r="K147" i="2"/>
  <c r="K112" i="2"/>
  <c r="K95" i="2"/>
  <c r="K30" i="2"/>
  <c r="K24" i="2"/>
  <c r="K209" i="2"/>
  <c r="I218" i="2"/>
  <c r="K184" i="2"/>
  <c r="K175" i="2"/>
  <c r="K161" i="2"/>
  <c r="K129" i="2"/>
  <c r="K121" i="2"/>
  <c r="K88" i="2"/>
  <c r="K80" i="2"/>
  <c r="K68" i="2"/>
  <c r="K63" i="2"/>
  <c r="K57" i="2"/>
  <c r="K49" i="2"/>
  <c r="K42" i="2"/>
  <c r="J70" i="2"/>
  <c r="K16" i="2"/>
  <c r="K208" i="2"/>
  <c r="K198" i="2"/>
  <c r="K177" i="2"/>
  <c r="K170" i="2"/>
  <c r="I149" i="2"/>
  <c r="K146" i="2"/>
  <c r="K136" i="2"/>
  <c r="K113" i="2"/>
  <c r="K105" i="2"/>
  <c r="J75" i="2"/>
  <c r="K62" i="2"/>
  <c r="K39" i="2"/>
  <c r="K31" i="2"/>
  <c r="K6" i="2"/>
  <c r="K115" i="7"/>
  <c r="K107" i="7"/>
  <c r="K81" i="7"/>
  <c r="K148" i="7"/>
  <c r="K129" i="7"/>
  <c r="K103" i="7"/>
  <c r="K97" i="7"/>
  <c r="K142" i="7"/>
  <c r="K114" i="7"/>
  <c r="K106" i="7"/>
  <c r="K100" i="7"/>
  <c r="K92" i="7"/>
  <c r="K85" i="7"/>
  <c r="K80" i="7"/>
  <c r="I66" i="7"/>
  <c r="I321" i="7"/>
  <c r="K285" i="7"/>
  <c r="J326" i="7"/>
  <c r="K200" i="7"/>
  <c r="K265" i="7"/>
  <c r="I283" i="7"/>
  <c r="K330" i="7"/>
  <c r="I348" i="7"/>
  <c r="K163" i="7"/>
  <c r="K187" i="7"/>
  <c r="K195" i="7"/>
  <c r="K213" i="7"/>
  <c r="K227" i="7"/>
  <c r="K234" i="7"/>
  <c r="K250" i="7"/>
  <c r="I261" i="7"/>
  <c r="K258" i="7"/>
  <c r="K277" i="7"/>
  <c r="K297" i="7"/>
  <c r="K334" i="7"/>
  <c r="K351" i="7"/>
  <c r="K359" i="7"/>
  <c r="K380" i="7"/>
  <c r="K381" i="7"/>
  <c r="K379" i="7"/>
  <c r="K70" i="7"/>
  <c r="I61" i="7"/>
  <c r="K79" i="1"/>
  <c r="K229" i="1"/>
  <c r="I249" i="1"/>
  <c r="I108" i="1"/>
  <c r="K83" i="1"/>
  <c r="K122" i="1"/>
  <c r="K130" i="1"/>
  <c r="K310" i="1"/>
  <c r="K244" i="1"/>
  <c r="K260" i="1"/>
  <c r="K275" i="1"/>
  <c r="K288" i="1"/>
  <c r="K303" i="1"/>
  <c r="K313" i="1"/>
  <c r="K239" i="1"/>
  <c r="K217" i="1"/>
  <c r="K209" i="1"/>
  <c r="K174" i="1"/>
  <c r="K148" i="1"/>
  <c r="K123" i="1"/>
  <c r="I81" i="1"/>
  <c r="K61" i="1"/>
  <c r="K42" i="1"/>
  <c r="K23" i="1"/>
  <c r="K11" i="1"/>
  <c r="J25" i="1"/>
  <c r="J337" i="1"/>
  <c r="K268" i="1"/>
  <c r="K73" i="1"/>
  <c r="K50" i="1"/>
  <c r="K34" i="1"/>
  <c r="K19" i="1"/>
  <c r="K5" i="1"/>
  <c r="K312" i="1"/>
  <c r="K162" i="1"/>
  <c r="K132" i="1"/>
  <c r="K65" i="1"/>
  <c r="K47" i="1"/>
  <c r="K22" i="1"/>
  <c r="J49" i="5"/>
  <c r="AE389" i="7"/>
  <c r="Q59" i="21"/>
  <c r="X56" i="21"/>
  <c r="S56" i="21"/>
  <c r="X41" i="21"/>
  <c r="S41" i="21"/>
  <c r="R33" i="21"/>
  <c r="Y30" i="21"/>
  <c r="X15" i="21"/>
  <c r="S15" i="21"/>
  <c r="R7" i="21"/>
  <c r="Y4" i="21"/>
  <c r="W26" i="9"/>
  <c r="R26" i="9"/>
  <c r="W16" i="9"/>
  <c r="R16" i="9"/>
  <c r="W8" i="9"/>
  <c r="R8" i="9"/>
  <c r="X5" i="3"/>
  <c r="Q11" i="3"/>
  <c r="R74" i="21"/>
  <c r="Y71" i="21"/>
  <c r="Q43" i="21"/>
  <c r="X40" i="21"/>
  <c r="S40" i="21"/>
  <c r="Q27" i="21"/>
  <c r="X24" i="21"/>
  <c r="S24" i="21"/>
  <c r="Y26" i="4"/>
  <c r="S26" i="4"/>
  <c r="Q17" i="4"/>
  <c r="Y14" i="4"/>
  <c r="S14" i="4"/>
  <c r="W20" i="3"/>
  <c r="R20" i="3"/>
  <c r="W13" i="3"/>
  <c r="R13" i="3"/>
  <c r="W27" i="3"/>
  <c r="R27" i="3"/>
  <c r="Q89" i="3"/>
  <c r="X86" i="3"/>
  <c r="AE86" i="3" s="1"/>
  <c r="AE43" i="3"/>
  <c r="AL43" i="3" s="1"/>
  <c r="AS43" i="3" s="1"/>
  <c r="AZ43" i="3" s="1"/>
  <c r="BG43" i="3" s="1"/>
  <c r="BN43" i="3" s="1"/>
  <c r="BU43" i="3" s="1"/>
  <c r="CB43" i="3" s="1"/>
  <c r="W57" i="3"/>
  <c r="R57" i="3"/>
  <c r="W66" i="3"/>
  <c r="R66" i="3"/>
  <c r="W93" i="3"/>
  <c r="R93" i="3"/>
  <c r="W42" i="3"/>
  <c r="W105" i="3"/>
  <c r="R105" i="3"/>
  <c r="Q133" i="3"/>
  <c r="X131" i="3"/>
  <c r="W62" i="3"/>
  <c r="R62" i="3"/>
  <c r="W86" i="3"/>
  <c r="R86" i="3"/>
  <c r="P111" i="3"/>
  <c r="W108" i="3"/>
  <c r="W120" i="3"/>
  <c r="R120" i="3"/>
  <c r="W130" i="3"/>
  <c r="R130" i="3"/>
  <c r="S36" i="21"/>
  <c r="X36" i="21"/>
  <c r="S20" i="21"/>
  <c r="X20" i="21"/>
  <c r="R12" i="21"/>
  <c r="Y9" i="21"/>
  <c r="Z39" i="4"/>
  <c r="R32" i="4"/>
  <c r="Z29" i="4"/>
  <c r="S6" i="4"/>
  <c r="Y6" i="4"/>
  <c r="W25" i="9"/>
  <c r="R25" i="9"/>
  <c r="W10" i="3"/>
  <c r="R10" i="3"/>
  <c r="X57" i="21"/>
  <c r="S57" i="21"/>
  <c r="Q38" i="21"/>
  <c r="X35" i="21"/>
  <c r="S35" i="21"/>
  <c r="X9" i="21"/>
  <c r="S9" i="21"/>
  <c r="Y34" i="4"/>
  <c r="S34" i="4"/>
  <c r="Y11" i="4"/>
  <c r="S11" i="4"/>
  <c r="AD22" i="3"/>
  <c r="Y22" i="3"/>
  <c r="AD28" i="9"/>
  <c r="Y28" i="9"/>
  <c r="W112" i="2"/>
  <c r="R112" i="2"/>
  <c r="W83" i="2"/>
  <c r="R83" i="2"/>
  <c r="W69" i="2"/>
  <c r="R69" i="2"/>
  <c r="W113" i="2"/>
  <c r="R113" i="2"/>
  <c r="W92" i="2"/>
  <c r="R92" i="2"/>
  <c r="W84" i="2"/>
  <c r="R84" i="2"/>
  <c r="Q75" i="2"/>
  <c r="X72" i="2"/>
  <c r="AE72" i="2" s="1"/>
  <c r="AL72" i="2" s="1"/>
  <c r="AS72" i="2" s="1"/>
  <c r="AZ72" i="2" s="1"/>
  <c r="BG72" i="2" s="1"/>
  <c r="BN72" i="2" s="1"/>
  <c r="BU72" i="2" s="1"/>
  <c r="CB72" i="2" s="1"/>
  <c r="CI72" i="2" s="1"/>
  <c r="CP72" i="2" s="1"/>
  <c r="CW72" i="2" s="1"/>
  <c r="DD72" i="2" s="1"/>
  <c r="DK72" i="2" s="1"/>
  <c r="DR72" i="2" s="1"/>
  <c r="W30" i="2"/>
  <c r="R30" i="2"/>
  <c r="W97" i="2"/>
  <c r="R97" i="2"/>
  <c r="W55" i="2"/>
  <c r="R55" i="2"/>
  <c r="W47" i="2"/>
  <c r="R47" i="2"/>
  <c r="W26" i="2"/>
  <c r="R26" i="2"/>
  <c r="W18" i="2"/>
  <c r="R18" i="2"/>
  <c r="W10" i="2"/>
  <c r="R10" i="2"/>
  <c r="W143" i="2"/>
  <c r="R143" i="2"/>
  <c r="W157" i="2"/>
  <c r="R157" i="2"/>
  <c r="W179" i="2"/>
  <c r="R179" i="2"/>
  <c r="W235" i="2"/>
  <c r="R235" i="2"/>
  <c r="W244" i="2"/>
  <c r="R244" i="2"/>
  <c r="W253" i="2"/>
  <c r="R253" i="2"/>
  <c r="W271" i="2"/>
  <c r="R271" i="2"/>
  <c r="W279" i="2"/>
  <c r="R279" i="2"/>
  <c r="W398" i="2"/>
  <c r="R398" i="2"/>
  <c r="W167" i="2"/>
  <c r="R167" i="2"/>
  <c r="W189" i="2"/>
  <c r="R189" i="2"/>
  <c r="W196" i="2"/>
  <c r="R196" i="2"/>
  <c r="W204" i="2"/>
  <c r="R204" i="2"/>
  <c r="W212" i="2"/>
  <c r="R212" i="2"/>
  <c r="W291" i="2"/>
  <c r="R291" i="2"/>
  <c r="W305" i="2"/>
  <c r="R305" i="2"/>
  <c r="W313" i="2"/>
  <c r="R313" i="2"/>
  <c r="W345" i="2"/>
  <c r="R345" i="2"/>
  <c r="W368" i="2"/>
  <c r="R368" i="2"/>
  <c r="W381" i="2"/>
  <c r="R381" i="2"/>
  <c r="W389" i="2"/>
  <c r="R389" i="2"/>
  <c r="W402" i="2"/>
  <c r="R402" i="2"/>
  <c r="W415" i="2"/>
  <c r="R415" i="2"/>
  <c r="W425" i="2"/>
  <c r="R425" i="2"/>
  <c r="W195" i="2"/>
  <c r="R195" i="2"/>
  <c r="W203" i="2"/>
  <c r="R203" i="2"/>
  <c r="W234" i="2"/>
  <c r="R234" i="2"/>
  <c r="W242" i="2"/>
  <c r="R242" i="2"/>
  <c r="W334" i="2"/>
  <c r="R334" i="2"/>
  <c r="W357" i="2"/>
  <c r="R357" i="2"/>
  <c r="W418" i="2"/>
  <c r="R418" i="2"/>
  <c r="W134" i="2"/>
  <c r="R134" i="2"/>
  <c r="W155" i="2"/>
  <c r="R155" i="2"/>
  <c r="W161" i="2"/>
  <c r="R161" i="2"/>
  <c r="W180" i="2"/>
  <c r="R180" i="2"/>
  <c r="W245" i="2"/>
  <c r="R245" i="2"/>
  <c r="W289" i="2"/>
  <c r="R289" i="2"/>
  <c r="W303" i="2"/>
  <c r="R303" i="2"/>
  <c r="W311" i="2"/>
  <c r="R311" i="2"/>
  <c r="W427" i="2"/>
  <c r="R427" i="2"/>
  <c r="W439" i="2"/>
  <c r="R439" i="2"/>
  <c r="W431" i="2"/>
  <c r="R431" i="2"/>
  <c r="W444" i="2"/>
  <c r="AD444" i="2" s="1"/>
  <c r="AK444" i="2" s="1"/>
  <c r="AR444" i="2" s="1"/>
  <c r="AY444" i="2" s="1"/>
  <c r="BF444" i="2" s="1"/>
  <c r="BM444" i="2" s="1"/>
  <c r="BT444" i="2" s="1"/>
  <c r="CA444" i="2" s="1"/>
  <c r="CH444" i="2" s="1"/>
  <c r="CO444" i="2" s="1"/>
  <c r="CV444" i="2" s="1"/>
  <c r="DC444" i="2" s="1"/>
  <c r="DJ444" i="2" s="1"/>
  <c r="DQ444" i="2" s="1"/>
  <c r="R444" i="2"/>
  <c r="W114" i="2"/>
  <c r="R114" i="2"/>
  <c r="W107" i="2"/>
  <c r="R107" i="2"/>
  <c r="W64" i="2"/>
  <c r="R64" i="2"/>
  <c r="W56" i="2"/>
  <c r="R56" i="2"/>
  <c r="W48" i="2"/>
  <c r="R48" i="2"/>
  <c r="W41" i="2"/>
  <c r="R41" i="2"/>
  <c r="W31" i="2"/>
  <c r="R31" i="2"/>
  <c r="W19" i="2"/>
  <c r="R19" i="2"/>
  <c r="W188" i="7"/>
  <c r="R188" i="7"/>
  <c r="W181" i="7"/>
  <c r="R181" i="7"/>
  <c r="W173" i="7"/>
  <c r="R173" i="7"/>
  <c r="W165" i="7"/>
  <c r="R165" i="7"/>
  <c r="W137" i="7"/>
  <c r="R137" i="7"/>
  <c r="W115" i="7"/>
  <c r="R115" i="7"/>
  <c r="W107" i="7"/>
  <c r="R107" i="7"/>
  <c r="W99" i="7"/>
  <c r="R99" i="7"/>
  <c r="W78" i="7"/>
  <c r="R78" i="7"/>
  <c r="W71" i="7"/>
  <c r="R71" i="7"/>
  <c r="R222" i="1"/>
  <c r="X222" i="1"/>
  <c r="AE222" i="1" s="1"/>
  <c r="AL222" i="1" s="1"/>
  <c r="AS222" i="1" s="1"/>
  <c r="AZ222" i="1" s="1"/>
  <c r="BG222" i="1" s="1"/>
  <c r="BN222" i="1" s="1"/>
  <c r="BU222" i="1" s="1"/>
  <c r="CB222" i="1" s="1"/>
  <c r="CI222" i="1" s="1"/>
  <c r="CP222" i="1" s="1"/>
  <c r="CW222" i="1" s="1"/>
  <c r="DD222" i="1" s="1"/>
  <c r="DK222" i="1" s="1"/>
  <c r="DR222" i="1" s="1"/>
  <c r="Q225" i="1"/>
  <c r="R209" i="1"/>
  <c r="W209" i="1"/>
  <c r="R178" i="1"/>
  <c r="W178" i="1"/>
  <c r="AD178" i="1" s="1"/>
  <c r="AK178" i="1" s="1"/>
  <c r="AR178" i="1" s="1"/>
  <c r="AY178" i="1" s="1"/>
  <c r="BF178" i="1" s="1"/>
  <c r="BM178" i="1" s="1"/>
  <c r="BT178" i="1" s="1"/>
  <c r="CA178" i="1" s="1"/>
  <c r="CH178" i="1" s="1"/>
  <c r="CO178" i="1" s="1"/>
  <c r="CV178" i="1" s="1"/>
  <c r="DC178" i="1" s="1"/>
  <c r="DJ178" i="1" s="1"/>
  <c r="DQ178" i="1" s="1"/>
  <c r="R126" i="1"/>
  <c r="X126" i="1"/>
  <c r="AE126" i="1" s="1"/>
  <c r="AL126" i="1" s="1"/>
  <c r="AS126" i="1" s="1"/>
  <c r="AZ126" i="1" s="1"/>
  <c r="BG126" i="1" s="1"/>
  <c r="BN126" i="1" s="1"/>
  <c r="BU126" i="1" s="1"/>
  <c r="CB126" i="1" s="1"/>
  <c r="CI126" i="1" s="1"/>
  <c r="CP126" i="1" s="1"/>
  <c r="CW126" i="1" s="1"/>
  <c r="DD126" i="1" s="1"/>
  <c r="DK126" i="1" s="1"/>
  <c r="DR126" i="1" s="1"/>
  <c r="W120" i="1"/>
  <c r="R120" i="1"/>
  <c r="W84" i="1"/>
  <c r="R84" i="1"/>
  <c r="R40" i="1"/>
  <c r="W40" i="1"/>
  <c r="AD40" i="1" s="1"/>
  <c r="AK40" i="1" s="1"/>
  <c r="AR40" i="1" s="1"/>
  <c r="AY40" i="1" s="1"/>
  <c r="BF40" i="1" s="1"/>
  <c r="BM40" i="1" s="1"/>
  <c r="BT40" i="1" s="1"/>
  <c r="CA40" i="1" s="1"/>
  <c r="CH40" i="1" s="1"/>
  <c r="CO40" i="1" s="1"/>
  <c r="CV40" i="1" s="1"/>
  <c r="DC40" i="1" s="1"/>
  <c r="DJ40" i="1" s="1"/>
  <c r="DQ40" i="1" s="1"/>
  <c r="R14" i="1"/>
  <c r="W14" i="1"/>
  <c r="AD14" i="1" s="1"/>
  <c r="AK14" i="1" s="1"/>
  <c r="AR14" i="1" s="1"/>
  <c r="AY14" i="1" s="1"/>
  <c r="BF14" i="1" s="1"/>
  <c r="BM14" i="1" s="1"/>
  <c r="BT14" i="1" s="1"/>
  <c r="CA14" i="1" s="1"/>
  <c r="CH14" i="1" s="1"/>
  <c r="CO14" i="1" s="1"/>
  <c r="CV14" i="1" s="1"/>
  <c r="DC14" i="1" s="1"/>
  <c r="DJ14" i="1" s="1"/>
  <c r="DQ14" i="1" s="1"/>
  <c r="W160" i="7"/>
  <c r="R160" i="7"/>
  <c r="W142" i="7"/>
  <c r="R142" i="7"/>
  <c r="W119" i="7"/>
  <c r="R119" i="7"/>
  <c r="W96" i="7"/>
  <c r="R96" i="7"/>
  <c r="W50" i="7"/>
  <c r="W43" i="7"/>
  <c r="R43" i="7"/>
  <c r="R304" i="1"/>
  <c r="W304" i="1"/>
  <c r="AD304" i="1" s="1"/>
  <c r="AK304" i="1" s="1"/>
  <c r="AR304" i="1" s="1"/>
  <c r="AY304" i="1" s="1"/>
  <c r="BF304" i="1" s="1"/>
  <c r="BM304" i="1" s="1"/>
  <c r="BT304" i="1" s="1"/>
  <c r="CA304" i="1" s="1"/>
  <c r="CH304" i="1" s="1"/>
  <c r="CO304" i="1" s="1"/>
  <c r="CV304" i="1" s="1"/>
  <c r="DC304" i="1" s="1"/>
  <c r="DJ304" i="1" s="1"/>
  <c r="DQ304" i="1" s="1"/>
  <c r="R260" i="1"/>
  <c r="X260" i="1"/>
  <c r="AE260" i="1" s="1"/>
  <c r="AL260" i="1" s="1"/>
  <c r="AS260" i="1" s="1"/>
  <c r="AZ260" i="1" s="1"/>
  <c r="BG260" i="1" s="1"/>
  <c r="BN260" i="1" s="1"/>
  <c r="BU260" i="1" s="1"/>
  <c r="CB260" i="1" s="1"/>
  <c r="CI260" i="1" s="1"/>
  <c r="CP260" i="1" s="1"/>
  <c r="CW260" i="1" s="1"/>
  <c r="DD260" i="1" s="1"/>
  <c r="DK260" i="1" s="1"/>
  <c r="DR260" i="1" s="1"/>
  <c r="W246" i="1"/>
  <c r="R246" i="1"/>
  <c r="R176" i="1"/>
  <c r="W176" i="1"/>
  <c r="AD176" i="1" s="1"/>
  <c r="AK176" i="1" s="1"/>
  <c r="AR176" i="1" s="1"/>
  <c r="AY176" i="1" s="1"/>
  <c r="BF176" i="1" s="1"/>
  <c r="BM176" i="1" s="1"/>
  <c r="BT176" i="1" s="1"/>
  <c r="CA176" i="1" s="1"/>
  <c r="CH176" i="1" s="1"/>
  <c r="CO176" i="1" s="1"/>
  <c r="CV176" i="1" s="1"/>
  <c r="DC176" i="1" s="1"/>
  <c r="DJ176" i="1" s="1"/>
  <c r="DQ176" i="1" s="1"/>
  <c r="R110" i="1"/>
  <c r="X110" i="1"/>
  <c r="Q113" i="1"/>
  <c r="W94" i="1"/>
  <c r="R94" i="1"/>
  <c r="W47" i="1"/>
  <c r="R47" i="1"/>
  <c r="W190" i="7"/>
  <c r="R190" i="7"/>
  <c r="W130" i="7"/>
  <c r="R130" i="7"/>
  <c r="W116" i="7"/>
  <c r="R116" i="7"/>
  <c r="W108" i="7"/>
  <c r="R108" i="7"/>
  <c r="R100" i="7"/>
  <c r="W100" i="7"/>
  <c r="AD100" i="7" s="1"/>
  <c r="AK100" i="7" s="1"/>
  <c r="AR100" i="7" s="1"/>
  <c r="AY100" i="7" s="1"/>
  <c r="BF100" i="7" s="1"/>
  <c r="BM100" i="7" s="1"/>
  <c r="BT100" i="7" s="1"/>
  <c r="CA100" i="7" s="1"/>
  <c r="CH100" i="7" s="1"/>
  <c r="CO100" i="7" s="1"/>
  <c r="CV100" i="7" s="1"/>
  <c r="DC100" i="7" s="1"/>
  <c r="DJ100" i="7" s="1"/>
  <c r="DQ100" i="7" s="1"/>
  <c r="W81" i="7"/>
  <c r="R81" i="7"/>
  <c r="W73" i="7"/>
  <c r="R73" i="7"/>
  <c r="W36" i="7"/>
  <c r="R36" i="7"/>
  <c r="W30" i="7"/>
  <c r="R331" i="1"/>
  <c r="W331" i="1"/>
  <c r="AD331" i="1" s="1"/>
  <c r="AK331" i="1" s="1"/>
  <c r="AR331" i="1" s="1"/>
  <c r="AY331" i="1" s="1"/>
  <c r="BF331" i="1" s="1"/>
  <c r="BM331" i="1" s="1"/>
  <c r="BT331" i="1" s="1"/>
  <c r="CA331" i="1" s="1"/>
  <c r="CH331" i="1" s="1"/>
  <c r="CO331" i="1" s="1"/>
  <c r="CV331" i="1" s="1"/>
  <c r="DC331" i="1" s="1"/>
  <c r="DJ331" i="1" s="1"/>
  <c r="DQ331" i="1" s="1"/>
  <c r="R308" i="1"/>
  <c r="W308" i="1"/>
  <c r="AD308" i="1" s="1"/>
  <c r="AK308" i="1" s="1"/>
  <c r="AR308" i="1" s="1"/>
  <c r="AY308" i="1" s="1"/>
  <c r="BF308" i="1" s="1"/>
  <c r="BM308" i="1" s="1"/>
  <c r="BT308" i="1" s="1"/>
  <c r="CA308" i="1" s="1"/>
  <c r="CH308" i="1" s="1"/>
  <c r="CO308" i="1" s="1"/>
  <c r="CV308" i="1" s="1"/>
  <c r="DC308" i="1" s="1"/>
  <c r="DJ308" i="1" s="1"/>
  <c r="DQ308" i="1" s="1"/>
  <c r="R270" i="1"/>
  <c r="X270" i="1"/>
  <c r="R266" i="1"/>
  <c r="X266" i="1"/>
  <c r="W254" i="1"/>
  <c r="R254" i="1"/>
  <c r="W206" i="1"/>
  <c r="R206" i="1"/>
  <c r="W152" i="1"/>
  <c r="R152" i="1"/>
  <c r="R148" i="1"/>
  <c r="X148" i="1"/>
  <c r="AE148" i="1" s="1"/>
  <c r="AL148" i="1" s="1"/>
  <c r="AS148" i="1" s="1"/>
  <c r="AZ148" i="1" s="1"/>
  <c r="BG148" i="1" s="1"/>
  <c r="BN148" i="1" s="1"/>
  <c r="BU148" i="1" s="1"/>
  <c r="CB148" i="1" s="1"/>
  <c r="CI148" i="1" s="1"/>
  <c r="CP148" i="1" s="1"/>
  <c r="CW148" i="1" s="1"/>
  <c r="DD148" i="1" s="1"/>
  <c r="DK148" i="1" s="1"/>
  <c r="DR148" i="1" s="1"/>
  <c r="AD111" i="1"/>
  <c r="W73" i="1"/>
  <c r="R73" i="1"/>
  <c r="R23" i="1"/>
  <c r="W23" i="1"/>
  <c r="AD23" i="1" s="1"/>
  <c r="AK23" i="1" s="1"/>
  <c r="AR23" i="1" s="1"/>
  <c r="AY23" i="1" s="1"/>
  <c r="BF23" i="1" s="1"/>
  <c r="BM23" i="1" s="1"/>
  <c r="BT23" i="1" s="1"/>
  <c r="CA23" i="1" s="1"/>
  <c r="CH23" i="1" s="1"/>
  <c r="CO23" i="1" s="1"/>
  <c r="CV23" i="1" s="1"/>
  <c r="DC23" i="1" s="1"/>
  <c r="DJ23" i="1" s="1"/>
  <c r="DQ23" i="1" s="1"/>
  <c r="R8" i="1"/>
  <c r="X8" i="1"/>
  <c r="AE8" i="1" s="1"/>
  <c r="AL8" i="1" s="1"/>
  <c r="AS8" i="1" s="1"/>
  <c r="AZ8" i="1" s="1"/>
  <c r="BG8" i="1" s="1"/>
  <c r="BN8" i="1" s="1"/>
  <c r="BU8" i="1" s="1"/>
  <c r="CB8" i="1" s="1"/>
  <c r="CI8" i="1" s="1"/>
  <c r="CP8" i="1" s="1"/>
  <c r="CW8" i="1" s="1"/>
  <c r="DD8" i="1" s="1"/>
  <c r="DK8" i="1" s="1"/>
  <c r="DR8" i="1" s="1"/>
  <c r="R49" i="5"/>
  <c r="X49" i="5"/>
  <c r="W187" i="7"/>
  <c r="R187" i="7"/>
  <c r="W164" i="7"/>
  <c r="R164" i="7"/>
  <c r="W158" i="7"/>
  <c r="R158" i="7"/>
  <c r="W148" i="7"/>
  <c r="R148" i="7"/>
  <c r="W140" i="7"/>
  <c r="R140" i="7"/>
  <c r="W51" i="7"/>
  <c r="R51" i="7"/>
  <c r="W13" i="7"/>
  <c r="W231" i="7"/>
  <c r="R231" i="7"/>
  <c r="W266" i="7"/>
  <c r="R266" i="7"/>
  <c r="W346" i="7"/>
  <c r="R346" i="7"/>
  <c r="W378" i="7"/>
  <c r="R378" i="7"/>
  <c r="W385" i="7"/>
  <c r="R385" i="7"/>
  <c r="W299" i="7"/>
  <c r="R299" i="7"/>
  <c r="W306" i="7"/>
  <c r="R306" i="7"/>
  <c r="AE324" i="7"/>
  <c r="W338" i="7"/>
  <c r="R338" i="7"/>
  <c r="W383" i="7"/>
  <c r="R383" i="7"/>
  <c r="AD389" i="7"/>
  <c r="W211" i="7"/>
  <c r="R211" i="7"/>
  <c r="W216" i="7"/>
  <c r="R216" i="7"/>
  <c r="W225" i="7"/>
  <c r="R225" i="7"/>
  <c r="W237" i="7"/>
  <c r="R237" i="7"/>
  <c r="W245" i="7"/>
  <c r="R245" i="7"/>
  <c r="X258" i="7"/>
  <c r="AE258" i="7" s="1"/>
  <c r="AL258" i="7" s="1"/>
  <c r="AS258" i="7" s="1"/>
  <c r="AZ258" i="7" s="1"/>
  <c r="BG258" i="7" s="1"/>
  <c r="BN258" i="7" s="1"/>
  <c r="BU258" i="7" s="1"/>
  <c r="CB258" i="7" s="1"/>
  <c r="CI258" i="7" s="1"/>
  <c r="CP258" i="7" s="1"/>
  <c r="CW258" i="7" s="1"/>
  <c r="DD258" i="7" s="1"/>
  <c r="DK258" i="7" s="1"/>
  <c r="DR258" i="7" s="1"/>
  <c r="Q261" i="7"/>
  <c r="W272" i="7"/>
  <c r="R272" i="7"/>
  <c r="W298" i="7"/>
  <c r="R298" i="7"/>
  <c r="W360" i="7"/>
  <c r="R360" i="7"/>
  <c r="W311" i="7"/>
  <c r="R311" i="7"/>
  <c r="W339" i="7"/>
  <c r="R339" i="7"/>
  <c r="W347" i="7"/>
  <c r="R347" i="7"/>
  <c r="W381" i="7"/>
  <c r="R381" i="7"/>
  <c r="X334" i="1"/>
  <c r="AE334" i="1" s="1"/>
  <c r="AL334" i="1" s="1"/>
  <c r="AS334" i="1" s="1"/>
  <c r="AZ334" i="1" s="1"/>
  <c r="BG334" i="1" s="1"/>
  <c r="BN334" i="1" s="1"/>
  <c r="BU334" i="1" s="1"/>
  <c r="CB334" i="1" s="1"/>
  <c r="CI334" i="1" s="1"/>
  <c r="CP334" i="1" s="1"/>
  <c r="CW334" i="1" s="1"/>
  <c r="DD334" i="1" s="1"/>
  <c r="DK334" i="1" s="1"/>
  <c r="DR334" i="1" s="1"/>
  <c r="Q337" i="1"/>
  <c r="R211" i="1"/>
  <c r="W211" i="1"/>
  <c r="X202" i="1"/>
  <c r="AE202" i="1" s="1"/>
  <c r="R121" i="1"/>
  <c r="W121" i="1"/>
  <c r="AD121" i="1" s="1"/>
  <c r="AK121" i="1" s="1"/>
  <c r="AR121" i="1" s="1"/>
  <c r="AY121" i="1" s="1"/>
  <c r="BF121" i="1" s="1"/>
  <c r="BM121" i="1" s="1"/>
  <c r="BT121" i="1" s="1"/>
  <c r="CA121" i="1" s="1"/>
  <c r="CH121" i="1" s="1"/>
  <c r="CO121" i="1" s="1"/>
  <c r="CV121" i="1" s="1"/>
  <c r="DC121" i="1" s="1"/>
  <c r="DJ121" i="1" s="1"/>
  <c r="DQ121" i="1" s="1"/>
  <c r="AE55" i="1"/>
  <c r="W43" i="1"/>
  <c r="R43" i="1"/>
  <c r="W22" i="1"/>
  <c r="R22" i="1"/>
  <c r="R16" i="1"/>
  <c r="W16" i="1"/>
  <c r="AD16" i="1" s="1"/>
  <c r="AK16" i="1" s="1"/>
  <c r="AR16" i="1" s="1"/>
  <c r="AY16" i="1" s="1"/>
  <c r="BF16" i="1" s="1"/>
  <c r="BM16" i="1" s="1"/>
  <c r="BT16" i="1" s="1"/>
  <c r="CA16" i="1" s="1"/>
  <c r="CH16" i="1" s="1"/>
  <c r="CO16" i="1" s="1"/>
  <c r="CV16" i="1" s="1"/>
  <c r="DC16" i="1" s="1"/>
  <c r="DJ16" i="1" s="1"/>
  <c r="DQ16" i="1" s="1"/>
  <c r="X66" i="21"/>
  <c r="S66" i="21"/>
  <c r="X51" i="21"/>
  <c r="S51" i="21"/>
  <c r="R43" i="21"/>
  <c r="Y40" i="21"/>
  <c r="X25" i="21"/>
  <c r="S25" i="21"/>
  <c r="R17" i="21"/>
  <c r="Y14" i="21"/>
  <c r="Y19" i="4"/>
  <c r="S19" i="4"/>
  <c r="Y5" i="4"/>
  <c r="S5" i="4"/>
  <c r="W6" i="9"/>
  <c r="R6" i="9"/>
  <c r="Q53" i="21"/>
  <c r="X50" i="21"/>
  <c r="S50" i="21"/>
  <c r="X37" i="21"/>
  <c r="S37" i="21"/>
  <c r="X21" i="21"/>
  <c r="S21" i="21"/>
  <c r="Y10" i="4"/>
  <c r="S10" i="4"/>
  <c r="W53" i="3"/>
  <c r="R53" i="3"/>
  <c r="Q67" i="3"/>
  <c r="X65" i="3"/>
  <c r="AE65" i="3" s="1"/>
  <c r="AL65" i="3" s="1"/>
  <c r="AS65" i="3" s="1"/>
  <c r="AZ65" i="3" s="1"/>
  <c r="BG65" i="3" s="1"/>
  <c r="BN65" i="3" s="1"/>
  <c r="BU65" i="3" s="1"/>
  <c r="CB65" i="3" s="1"/>
  <c r="CI65" i="3" s="1"/>
  <c r="CP65" i="3" s="1"/>
  <c r="CW65" i="3" s="1"/>
  <c r="DD65" i="3" s="1"/>
  <c r="DK65" i="3" s="1"/>
  <c r="DR65" i="3" s="1"/>
  <c r="Q85" i="3"/>
  <c r="X79" i="3"/>
  <c r="W102" i="3"/>
  <c r="R102" i="3"/>
  <c r="AE49" i="3"/>
  <c r="W72" i="3"/>
  <c r="R72" i="3"/>
  <c r="W95" i="3"/>
  <c r="R95" i="3"/>
  <c r="X109" i="3"/>
  <c r="AE109" i="3" s="1"/>
  <c r="AL109" i="3" s="1"/>
  <c r="AS109" i="3" s="1"/>
  <c r="AZ109" i="3" s="1"/>
  <c r="BG109" i="3" s="1"/>
  <c r="BN109" i="3" s="1"/>
  <c r="BU109" i="3" s="1"/>
  <c r="CB109" i="3" s="1"/>
  <c r="CI109" i="3" s="1"/>
  <c r="CP109" i="3" s="1"/>
  <c r="CW109" i="3" s="1"/>
  <c r="DD109" i="3" s="1"/>
  <c r="DK109" i="3" s="1"/>
  <c r="DR109" i="3" s="1"/>
  <c r="W123" i="3"/>
  <c r="R123" i="3"/>
  <c r="W30" i="3"/>
  <c r="R30" i="3"/>
  <c r="AE64" i="3"/>
  <c r="W65" i="3"/>
  <c r="R65" i="3"/>
  <c r="W79" i="3"/>
  <c r="R79" i="3"/>
  <c r="W88" i="3"/>
  <c r="R88" i="3"/>
  <c r="X101" i="3"/>
  <c r="Q107" i="3"/>
  <c r="W110" i="3"/>
  <c r="R110" i="3"/>
  <c r="X123" i="3"/>
  <c r="Q129" i="3"/>
  <c r="S61" i="21"/>
  <c r="Q64" i="21"/>
  <c r="X61" i="21"/>
  <c r="S46" i="21"/>
  <c r="X46" i="21"/>
  <c r="R38" i="21"/>
  <c r="Y35" i="21"/>
  <c r="R22" i="21"/>
  <c r="Y19" i="21"/>
  <c r="S25" i="4"/>
  <c r="Y25" i="4"/>
  <c r="Q7" i="4"/>
  <c r="S4" i="4"/>
  <c r="Y4" i="4"/>
  <c r="W22" i="9"/>
  <c r="R59" i="21"/>
  <c r="Y56" i="21"/>
  <c r="Q48" i="21"/>
  <c r="X45" i="21"/>
  <c r="S45" i="21"/>
  <c r="X32" i="21"/>
  <c r="S32" i="21"/>
  <c r="Q22" i="21"/>
  <c r="X19" i="21"/>
  <c r="S19" i="21"/>
  <c r="X6" i="21"/>
  <c r="S6" i="21"/>
  <c r="Y29" i="4"/>
  <c r="S29" i="4"/>
  <c r="Z19" i="4"/>
  <c r="R27" i="4"/>
  <c r="Y9" i="4"/>
  <c r="S9" i="4"/>
  <c r="Q12" i="4"/>
  <c r="W14" i="9"/>
  <c r="R14" i="9"/>
  <c r="W9" i="3"/>
  <c r="R9" i="3"/>
  <c r="AH7" i="4"/>
  <c r="AP4" i="4"/>
  <c r="AE76" i="21"/>
  <c r="W99" i="2"/>
  <c r="R99" i="2"/>
  <c r="W57" i="2"/>
  <c r="R57" i="2"/>
  <c r="W49" i="2"/>
  <c r="R49" i="2"/>
  <c r="W28" i="2"/>
  <c r="R28" i="2"/>
  <c r="W20" i="2"/>
  <c r="R20" i="2"/>
  <c r="W12" i="2"/>
  <c r="R12" i="2"/>
  <c r="W120" i="2"/>
  <c r="R120" i="2"/>
  <c r="W58" i="2"/>
  <c r="R58" i="2"/>
  <c r="W17" i="2"/>
  <c r="R17" i="2"/>
  <c r="W89" i="2"/>
  <c r="R89" i="2"/>
  <c r="Q149" i="2"/>
  <c r="X146" i="2"/>
  <c r="AE146" i="2" s="1"/>
  <c r="AL146" i="2" s="1"/>
  <c r="AS146" i="2" s="1"/>
  <c r="AZ146" i="2" s="1"/>
  <c r="BG146" i="2" s="1"/>
  <c r="BN146" i="2" s="1"/>
  <c r="BU146" i="2" s="1"/>
  <c r="CB146" i="2" s="1"/>
  <c r="CI146" i="2" s="1"/>
  <c r="CP146" i="2" s="1"/>
  <c r="CW146" i="2" s="1"/>
  <c r="DD146" i="2" s="1"/>
  <c r="DK146" i="2" s="1"/>
  <c r="DR146" i="2" s="1"/>
  <c r="W168" i="2"/>
  <c r="R168" i="2"/>
  <c r="W175" i="2"/>
  <c r="R175" i="2"/>
  <c r="W193" i="2"/>
  <c r="R193" i="2"/>
  <c r="W201" i="2"/>
  <c r="R201" i="2"/>
  <c r="W229" i="2"/>
  <c r="R229" i="2"/>
  <c r="W273" i="2"/>
  <c r="R273" i="2"/>
  <c r="W306" i="2"/>
  <c r="R306" i="2"/>
  <c r="W378" i="2"/>
  <c r="R378" i="2"/>
  <c r="W125" i="2"/>
  <c r="R125" i="2"/>
  <c r="W136" i="2"/>
  <c r="R136" i="2"/>
  <c r="W174" i="2"/>
  <c r="R174" i="2"/>
  <c r="W215" i="2"/>
  <c r="W263" i="2"/>
  <c r="R263" i="2"/>
  <c r="Q297" i="2"/>
  <c r="X294" i="2"/>
  <c r="AE294" i="2" s="1"/>
  <c r="AL294" i="2" s="1"/>
  <c r="AS294" i="2" s="1"/>
  <c r="AZ294" i="2" s="1"/>
  <c r="BG294" i="2" s="1"/>
  <c r="BN294" i="2" s="1"/>
  <c r="BU294" i="2" s="1"/>
  <c r="CB294" i="2" s="1"/>
  <c r="CI294" i="2" s="1"/>
  <c r="CP294" i="2" s="1"/>
  <c r="CW294" i="2" s="1"/>
  <c r="DD294" i="2" s="1"/>
  <c r="DK294" i="2" s="1"/>
  <c r="DR294" i="2" s="1"/>
  <c r="W326" i="2"/>
  <c r="R326" i="2"/>
  <c r="W339" i="2"/>
  <c r="R339" i="2"/>
  <c r="W347" i="2"/>
  <c r="R347" i="2"/>
  <c r="W408" i="2"/>
  <c r="R408" i="2"/>
  <c r="W124" i="2"/>
  <c r="R124" i="2"/>
  <c r="W132" i="2"/>
  <c r="R132" i="2"/>
  <c r="W141" i="2"/>
  <c r="R141" i="2"/>
  <c r="W162" i="2"/>
  <c r="R162" i="2"/>
  <c r="W170" i="2"/>
  <c r="R170" i="2"/>
  <c r="W181" i="2"/>
  <c r="R181" i="2"/>
  <c r="W236" i="2"/>
  <c r="R236" i="2"/>
  <c r="W304" i="2"/>
  <c r="R304" i="2"/>
  <c r="W312" i="2"/>
  <c r="R312" i="2"/>
  <c r="W353" i="2"/>
  <c r="R353" i="2"/>
  <c r="W384" i="2"/>
  <c r="R384" i="2"/>
  <c r="W421" i="2"/>
  <c r="R421" i="2"/>
  <c r="W428" i="2"/>
  <c r="R428" i="2"/>
  <c r="W123" i="2"/>
  <c r="R123" i="2"/>
  <c r="W131" i="2"/>
  <c r="R131" i="2"/>
  <c r="W146" i="2"/>
  <c r="P149" i="2"/>
  <c r="R146" i="2"/>
  <c r="W173" i="2"/>
  <c r="R173" i="2"/>
  <c r="W194" i="2"/>
  <c r="R194" i="2"/>
  <c r="W202" i="2"/>
  <c r="R202" i="2"/>
  <c r="W210" i="2"/>
  <c r="R210" i="2"/>
  <c r="W254" i="2"/>
  <c r="R254" i="2"/>
  <c r="W265" i="2"/>
  <c r="R265" i="2"/>
  <c r="W286" i="2"/>
  <c r="R286" i="2"/>
  <c r="W320" i="2"/>
  <c r="R320" i="2"/>
  <c r="W333" i="2"/>
  <c r="R333" i="2"/>
  <c r="W340" i="2"/>
  <c r="R340" i="2"/>
  <c r="W348" i="2"/>
  <c r="R348" i="2"/>
  <c r="W356" i="2"/>
  <c r="R356" i="2"/>
  <c r="W369" i="2"/>
  <c r="R369" i="2"/>
  <c r="W407" i="2"/>
  <c r="R407" i="2"/>
  <c r="W443" i="2"/>
  <c r="R443" i="2"/>
  <c r="W435" i="2"/>
  <c r="R435" i="2"/>
  <c r="W442" i="2"/>
  <c r="P445" i="2"/>
  <c r="R442" i="2"/>
  <c r="W98" i="2"/>
  <c r="R98" i="2"/>
  <c r="W90" i="2"/>
  <c r="R90" i="2"/>
  <c r="W82" i="2"/>
  <c r="R82" i="2"/>
  <c r="W39" i="2"/>
  <c r="R39" i="2"/>
  <c r="W24" i="2"/>
  <c r="R24" i="2"/>
  <c r="W145" i="7"/>
  <c r="R145" i="7"/>
  <c r="AE129" i="7"/>
  <c r="W121" i="7"/>
  <c r="R121" i="7"/>
  <c r="W113" i="7"/>
  <c r="R113" i="7"/>
  <c r="W63" i="7"/>
  <c r="R63" i="7"/>
  <c r="W14" i="7"/>
  <c r="R14" i="7"/>
  <c r="R335" i="1"/>
  <c r="W335" i="1"/>
  <c r="AD335" i="1" s="1"/>
  <c r="AK335" i="1" s="1"/>
  <c r="AR335" i="1" s="1"/>
  <c r="AY335" i="1" s="1"/>
  <c r="BF335" i="1" s="1"/>
  <c r="BM335" i="1" s="1"/>
  <c r="BT335" i="1" s="1"/>
  <c r="CA335" i="1" s="1"/>
  <c r="CH335" i="1" s="1"/>
  <c r="CO335" i="1" s="1"/>
  <c r="CV335" i="1" s="1"/>
  <c r="DC335" i="1" s="1"/>
  <c r="DJ335" i="1" s="1"/>
  <c r="DQ335" i="1" s="1"/>
  <c r="R182" i="1"/>
  <c r="W182" i="1"/>
  <c r="R156" i="1"/>
  <c r="W156" i="1"/>
  <c r="W55" i="1"/>
  <c r="R55" i="1"/>
  <c r="R19" i="1"/>
  <c r="X19" i="1"/>
  <c r="AE19" i="1" s="1"/>
  <c r="AL19" i="1" s="1"/>
  <c r="AS19" i="1" s="1"/>
  <c r="AZ19" i="1" s="1"/>
  <c r="BG19" i="1" s="1"/>
  <c r="BN19" i="1" s="1"/>
  <c r="BU19" i="1" s="1"/>
  <c r="CB19" i="1" s="1"/>
  <c r="CI19" i="1" s="1"/>
  <c r="CP19" i="1" s="1"/>
  <c r="CW19" i="1" s="1"/>
  <c r="DD19" i="1" s="1"/>
  <c r="DK19" i="1" s="1"/>
  <c r="DR19" i="1" s="1"/>
  <c r="W185" i="7"/>
  <c r="R185" i="7"/>
  <c r="W178" i="7"/>
  <c r="R178" i="7"/>
  <c r="W129" i="7"/>
  <c r="R129" i="7"/>
  <c r="W104" i="7"/>
  <c r="R104" i="7"/>
  <c r="W85" i="7"/>
  <c r="R85" i="7"/>
  <c r="W48" i="7"/>
  <c r="R48" i="7"/>
  <c r="W33" i="7"/>
  <c r="R33" i="7"/>
  <c r="W315" i="1"/>
  <c r="R315" i="1"/>
  <c r="W289" i="1"/>
  <c r="R289" i="1"/>
  <c r="R280" i="1"/>
  <c r="X280" i="1"/>
  <c r="R223" i="1"/>
  <c r="W223" i="1"/>
  <c r="Y223" i="1" s="1"/>
  <c r="R200" i="1"/>
  <c r="W200" i="1"/>
  <c r="W181" i="1"/>
  <c r="R181" i="1"/>
  <c r="W161" i="1"/>
  <c r="R161" i="1"/>
  <c r="R141" i="1"/>
  <c r="X141" i="1"/>
  <c r="AE141" i="1" s="1"/>
  <c r="AL141" i="1" s="1"/>
  <c r="AS141" i="1" s="1"/>
  <c r="AZ141" i="1" s="1"/>
  <c r="BG141" i="1" s="1"/>
  <c r="BN141" i="1" s="1"/>
  <c r="BU141" i="1" s="1"/>
  <c r="CB141" i="1" s="1"/>
  <c r="CI141" i="1" s="1"/>
  <c r="CP141" i="1" s="1"/>
  <c r="CW141" i="1" s="1"/>
  <c r="DD141" i="1" s="1"/>
  <c r="DK141" i="1" s="1"/>
  <c r="DR141" i="1" s="1"/>
  <c r="R135" i="1"/>
  <c r="X135" i="1"/>
  <c r="AE135" i="1" s="1"/>
  <c r="AL135" i="1" s="1"/>
  <c r="AS135" i="1" s="1"/>
  <c r="AZ135" i="1" s="1"/>
  <c r="BG135" i="1" s="1"/>
  <c r="BN135" i="1" s="1"/>
  <c r="BU135" i="1" s="1"/>
  <c r="CB135" i="1" s="1"/>
  <c r="CI135" i="1" s="1"/>
  <c r="CP135" i="1" s="1"/>
  <c r="CW135" i="1" s="1"/>
  <c r="DD135" i="1" s="1"/>
  <c r="DK135" i="1" s="1"/>
  <c r="DR135" i="1" s="1"/>
  <c r="W98" i="1"/>
  <c r="R98" i="1"/>
  <c r="W80" i="1"/>
  <c r="R80" i="1"/>
  <c r="R37" i="1"/>
  <c r="W37" i="1"/>
  <c r="AD37" i="1" s="1"/>
  <c r="AK37" i="1" s="1"/>
  <c r="AR37" i="1" s="1"/>
  <c r="AY37" i="1" s="1"/>
  <c r="BF37" i="1" s="1"/>
  <c r="BM37" i="1" s="1"/>
  <c r="BT37" i="1" s="1"/>
  <c r="CA37" i="1" s="1"/>
  <c r="CH37" i="1" s="1"/>
  <c r="CO37" i="1" s="1"/>
  <c r="CV37" i="1" s="1"/>
  <c r="DC37" i="1" s="1"/>
  <c r="DJ37" i="1" s="1"/>
  <c r="DQ37" i="1" s="1"/>
  <c r="W13" i="1"/>
  <c r="R13" i="1"/>
  <c r="W171" i="7"/>
  <c r="R171" i="7"/>
  <c r="W139" i="7"/>
  <c r="R139" i="7"/>
  <c r="W123" i="7"/>
  <c r="R123" i="7"/>
  <c r="W114" i="7"/>
  <c r="R114" i="7"/>
  <c r="W106" i="7"/>
  <c r="R106" i="7"/>
  <c r="W79" i="7"/>
  <c r="R79" i="7"/>
  <c r="W44" i="7"/>
  <c r="W34" i="7"/>
  <c r="R34" i="7"/>
  <c r="W26" i="7"/>
  <c r="W16" i="7"/>
  <c r="R16" i="7"/>
  <c r="R326" i="1"/>
  <c r="X326" i="1"/>
  <c r="R322" i="1"/>
  <c r="X322" i="1"/>
  <c r="W303" i="1"/>
  <c r="R303" i="1"/>
  <c r="W295" i="1"/>
  <c r="R295" i="1"/>
  <c r="R259" i="1"/>
  <c r="W259" i="1"/>
  <c r="AD259" i="1" s="1"/>
  <c r="AK259" i="1" s="1"/>
  <c r="AR259" i="1" s="1"/>
  <c r="AY259" i="1" s="1"/>
  <c r="BF259" i="1" s="1"/>
  <c r="BM259" i="1" s="1"/>
  <c r="BT259" i="1" s="1"/>
  <c r="CA259" i="1" s="1"/>
  <c r="CH259" i="1" s="1"/>
  <c r="CO259" i="1" s="1"/>
  <c r="CV259" i="1" s="1"/>
  <c r="DC259" i="1" s="1"/>
  <c r="DJ259" i="1" s="1"/>
  <c r="DQ259" i="1" s="1"/>
  <c r="R217" i="1"/>
  <c r="W217" i="1"/>
  <c r="AD217" i="1" s="1"/>
  <c r="AK217" i="1" s="1"/>
  <c r="AR217" i="1" s="1"/>
  <c r="AY217" i="1" s="1"/>
  <c r="BF217" i="1" s="1"/>
  <c r="BM217" i="1" s="1"/>
  <c r="BT217" i="1" s="1"/>
  <c r="CA217" i="1" s="1"/>
  <c r="CH217" i="1" s="1"/>
  <c r="CO217" i="1" s="1"/>
  <c r="CV217" i="1" s="1"/>
  <c r="DC217" i="1" s="1"/>
  <c r="DJ217" i="1" s="1"/>
  <c r="DQ217" i="1" s="1"/>
  <c r="R196" i="1"/>
  <c r="X196" i="1"/>
  <c r="R190" i="1"/>
  <c r="X190" i="1"/>
  <c r="R185" i="1"/>
  <c r="X185" i="1"/>
  <c r="W175" i="1"/>
  <c r="R175" i="1"/>
  <c r="AE167" i="1"/>
  <c r="W159" i="1"/>
  <c r="R159" i="1"/>
  <c r="R96" i="1"/>
  <c r="W96" i="1"/>
  <c r="AD96" i="1" s="1"/>
  <c r="AK96" i="1" s="1"/>
  <c r="AR96" i="1" s="1"/>
  <c r="AY96" i="1" s="1"/>
  <c r="BF96" i="1" s="1"/>
  <c r="BM96" i="1" s="1"/>
  <c r="BT96" i="1" s="1"/>
  <c r="CA96" i="1" s="1"/>
  <c r="CH96" i="1" s="1"/>
  <c r="CO96" i="1" s="1"/>
  <c r="CV96" i="1" s="1"/>
  <c r="DC96" i="1" s="1"/>
  <c r="DJ96" i="1" s="1"/>
  <c r="DQ96" i="1" s="1"/>
  <c r="R65" i="1"/>
  <c r="W65" i="1"/>
  <c r="AD65" i="1" s="1"/>
  <c r="AK65" i="1" s="1"/>
  <c r="AR65" i="1" s="1"/>
  <c r="AY65" i="1" s="1"/>
  <c r="BF65" i="1" s="1"/>
  <c r="BM65" i="1" s="1"/>
  <c r="BT65" i="1" s="1"/>
  <c r="CA65" i="1" s="1"/>
  <c r="CH65" i="1" s="1"/>
  <c r="CO65" i="1" s="1"/>
  <c r="CV65" i="1" s="1"/>
  <c r="DC65" i="1" s="1"/>
  <c r="DJ65" i="1" s="1"/>
  <c r="DQ65" i="1" s="1"/>
  <c r="W45" i="1"/>
  <c r="R45" i="1"/>
  <c r="Q50" i="5"/>
  <c r="Y48" i="5"/>
  <c r="W176" i="7"/>
  <c r="R176" i="7"/>
  <c r="W98" i="7"/>
  <c r="R98" i="7"/>
  <c r="W49" i="7"/>
  <c r="R49" i="7"/>
  <c r="W41" i="7"/>
  <c r="W223" i="7"/>
  <c r="R223" i="7"/>
  <c r="W250" i="7"/>
  <c r="R250" i="7"/>
  <c r="W293" i="7"/>
  <c r="R293" i="7"/>
  <c r="W372" i="7"/>
  <c r="R372" i="7"/>
  <c r="W380" i="7"/>
  <c r="R380" i="7"/>
  <c r="W388" i="7"/>
  <c r="P391" i="7"/>
  <c r="R388" i="7"/>
  <c r="W209" i="7"/>
  <c r="R209" i="7"/>
  <c r="W217" i="7"/>
  <c r="R217" i="7"/>
  <c r="W226" i="7"/>
  <c r="R226" i="7"/>
  <c r="W234" i="7"/>
  <c r="R234" i="7"/>
  <c r="W249" i="7"/>
  <c r="R249" i="7"/>
  <c r="W290" i="7"/>
  <c r="R290" i="7"/>
  <c r="W233" i="7"/>
  <c r="R233" i="7"/>
  <c r="W281" i="7"/>
  <c r="R281" i="7"/>
  <c r="W305" i="7"/>
  <c r="R305" i="7"/>
  <c r="W318" i="7"/>
  <c r="R318" i="7"/>
  <c r="W332" i="7"/>
  <c r="R332" i="7"/>
  <c r="W368" i="7"/>
  <c r="R368" i="7"/>
  <c r="W195" i="7"/>
  <c r="R195" i="7"/>
  <c r="W228" i="7"/>
  <c r="R228" i="7"/>
  <c r="W236" i="7"/>
  <c r="R236" i="7"/>
  <c r="W244" i="7"/>
  <c r="R244" i="7"/>
  <c r="W255" i="7"/>
  <c r="R255" i="7"/>
  <c r="W280" i="7"/>
  <c r="R280" i="7"/>
  <c r="W291" i="7"/>
  <c r="R291" i="7"/>
  <c r="W297" i="7"/>
  <c r="R297" i="7"/>
  <c r="X323" i="7"/>
  <c r="AE323" i="7" s="1"/>
  <c r="AL323" i="7" s="1"/>
  <c r="AS323" i="7" s="1"/>
  <c r="AZ323" i="7" s="1"/>
  <c r="BG323" i="7" s="1"/>
  <c r="BN323" i="7" s="1"/>
  <c r="BU323" i="7" s="1"/>
  <c r="CB323" i="7" s="1"/>
  <c r="CI323" i="7" s="1"/>
  <c r="CP323" i="7" s="1"/>
  <c r="CW323" i="7" s="1"/>
  <c r="DD323" i="7" s="1"/>
  <c r="DK323" i="7" s="1"/>
  <c r="DR323" i="7" s="1"/>
  <c r="Q326" i="7"/>
  <c r="W334" i="7"/>
  <c r="R334" i="7"/>
  <c r="W351" i="7"/>
  <c r="R351" i="7"/>
  <c r="W359" i="7"/>
  <c r="R359" i="7"/>
  <c r="W376" i="7"/>
  <c r="R376" i="7"/>
  <c r="W329" i="1"/>
  <c r="R329" i="1"/>
  <c r="W237" i="1"/>
  <c r="R237" i="1"/>
  <c r="W157" i="1"/>
  <c r="R157" i="1"/>
  <c r="X54" i="1"/>
  <c r="AE54" i="1" s="1"/>
  <c r="AL54" i="1" s="1"/>
  <c r="AS54" i="1" s="1"/>
  <c r="AZ54" i="1" s="1"/>
  <c r="BG54" i="1" s="1"/>
  <c r="BN54" i="1" s="1"/>
  <c r="BU54" i="1" s="1"/>
  <c r="CB54" i="1" s="1"/>
  <c r="CI54" i="1" s="1"/>
  <c r="CP54" i="1" s="1"/>
  <c r="CW54" i="1" s="1"/>
  <c r="DD54" i="1" s="1"/>
  <c r="DK54" i="1" s="1"/>
  <c r="DR54" i="1" s="1"/>
  <c r="Q57" i="1"/>
  <c r="R42" i="1"/>
  <c r="W42" i="1"/>
  <c r="AD42" i="1" s="1"/>
  <c r="AK42" i="1" s="1"/>
  <c r="AR42" i="1" s="1"/>
  <c r="AY42" i="1" s="1"/>
  <c r="BF42" i="1" s="1"/>
  <c r="BM42" i="1" s="1"/>
  <c r="BT42" i="1" s="1"/>
  <c r="CA42" i="1" s="1"/>
  <c r="CH42" i="1" s="1"/>
  <c r="CO42" i="1" s="1"/>
  <c r="CV42" i="1" s="1"/>
  <c r="DC42" i="1" s="1"/>
  <c r="DJ42" i="1" s="1"/>
  <c r="DQ42" i="1" s="1"/>
  <c r="W32" i="1"/>
  <c r="R32" i="1"/>
  <c r="R21" i="1"/>
  <c r="W21" i="1"/>
  <c r="AD21" i="1" s="1"/>
  <c r="AK21" i="1" s="1"/>
  <c r="AR21" i="1" s="1"/>
  <c r="AY21" i="1" s="1"/>
  <c r="BF21" i="1" s="1"/>
  <c r="BM21" i="1" s="1"/>
  <c r="BT21" i="1" s="1"/>
  <c r="CA21" i="1" s="1"/>
  <c r="CH21" i="1" s="1"/>
  <c r="CO21" i="1" s="1"/>
  <c r="CV21" i="1" s="1"/>
  <c r="DC21" i="1" s="1"/>
  <c r="DJ21" i="1" s="1"/>
  <c r="DQ21" i="1" s="1"/>
  <c r="X48" i="5"/>
  <c r="P50" i="5"/>
  <c r="R48" i="5"/>
  <c r="X63" i="21"/>
  <c r="S63" i="21"/>
  <c r="R53" i="21"/>
  <c r="Y50" i="21"/>
  <c r="R27" i="21"/>
  <c r="Y24" i="21"/>
  <c r="Y15" i="4"/>
  <c r="S15" i="4"/>
  <c r="AL5" i="9"/>
  <c r="X13" i="3"/>
  <c r="X62" i="21"/>
  <c r="S62" i="21"/>
  <c r="X47" i="21"/>
  <c r="S47" i="21"/>
  <c r="Q7" i="21"/>
  <c r="X4" i="21"/>
  <c r="S4" i="21"/>
  <c r="W23" i="9"/>
  <c r="R23" i="9"/>
  <c r="W15" i="9"/>
  <c r="R15" i="9"/>
  <c r="X4" i="9"/>
  <c r="Q9" i="9"/>
  <c r="W43" i="3"/>
  <c r="R43" i="3"/>
  <c r="AE58" i="3"/>
  <c r="AL58" i="3" s="1"/>
  <c r="AS58" i="3" s="1"/>
  <c r="AZ58" i="3" s="1"/>
  <c r="BG58" i="3" s="1"/>
  <c r="BN58" i="3" s="1"/>
  <c r="BU58" i="3" s="1"/>
  <c r="CB58" i="3" s="1"/>
  <c r="CI58" i="3" s="1"/>
  <c r="CP58" i="3" s="1"/>
  <c r="CW58" i="3" s="1"/>
  <c r="DD58" i="3" s="1"/>
  <c r="DK58" i="3" s="1"/>
  <c r="DR58" i="3" s="1"/>
  <c r="Q77" i="3"/>
  <c r="X71" i="3"/>
  <c r="W104" i="3"/>
  <c r="R104" i="3"/>
  <c r="X27" i="3"/>
  <c r="Q33" i="3"/>
  <c r="W61" i="3"/>
  <c r="R61" i="3"/>
  <c r="W84" i="3"/>
  <c r="R84" i="3"/>
  <c r="W109" i="3"/>
  <c r="R109" i="3"/>
  <c r="W28" i="3"/>
  <c r="R28" i="3"/>
  <c r="P107" i="3"/>
  <c r="W101" i="3"/>
  <c r="R101" i="3"/>
  <c r="Q121" i="3"/>
  <c r="X115" i="3"/>
  <c r="W125" i="3"/>
  <c r="R125" i="3"/>
  <c r="W35" i="3"/>
  <c r="R35" i="3"/>
  <c r="W32" i="3"/>
  <c r="R32" i="3"/>
  <c r="W52" i="3"/>
  <c r="R52" i="3"/>
  <c r="AE87" i="3"/>
  <c r="AL87" i="3" s="1"/>
  <c r="AS87" i="3" s="1"/>
  <c r="AZ87" i="3" s="1"/>
  <c r="BG87" i="3" s="1"/>
  <c r="BN87" i="3" s="1"/>
  <c r="W36" i="3"/>
  <c r="R36" i="3"/>
  <c r="W58" i="3"/>
  <c r="R58" i="3"/>
  <c r="W71" i="3"/>
  <c r="R71" i="3"/>
  <c r="W116" i="3"/>
  <c r="R116" i="3"/>
  <c r="S71" i="21"/>
  <c r="X71" i="21"/>
  <c r="S58" i="21"/>
  <c r="X58" i="21"/>
  <c r="R48" i="21"/>
  <c r="Y45" i="21"/>
  <c r="R37" i="4"/>
  <c r="Z34" i="4"/>
  <c r="W7" i="9"/>
  <c r="R7" i="9"/>
  <c r="W7" i="3"/>
  <c r="R7" i="3"/>
  <c r="X77" i="21"/>
  <c r="S77" i="21"/>
  <c r="R69" i="21"/>
  <c r="Y66" i="21"/>
  <c r="X42" i="21"/>
  <c r="S42" i="21"/>
  <c r="X16" i="21"/>
  <c r="S16" i="21"/>
  <c r="Y16" i="4"/>
  <c r="S16" i="4"/>
  <c r="R7" i="4"/>
  <c r="W12" i="9"/>
  <c r="R12" i="9"/>
  <c r="Z7" i="4"/>
  <c r="W115" i="2"/>
  <c r="R115" i="2"/>
  <c r="W105" i="2"/>
  <c r="R105" i="2"/>
  <c r="W61" i="2"/>
  <c r="R61" i="2"/>
  <c r="W32" i="2"/>
  <c r="R32" i="2"/>
  <c r="W25" i="2"/>
  <c r="R25" i="2"/>
  <c r="W96" i="2"/>
  <c r="R96" i="2"/>
  <c r="W88" i="2"/>
  <c r="R88" i="2"/>
  <c r="W80" i="2"/>
  <c r="R80" i="2"/>
  <c r="W62" i="2"/>
  <c r="R62" i="2"/>
  <c r="W40" i="2"/>
  <c r="R40" i="2"/>
  <c r="W100" i="2"/>
  <c r="R100" i="2"/>
  <c r="W67" i="2"/>
  <c r="R67" i="2"/>
  <c r="W51" i="2"/>
  <c r="R51" i="2"/>
  <c r="W43" i="2"/>
  <c r="R43" i="2"/>
  <c r="W23" i="2"/>
  <c r="R23" i="2"/>
  <c r="W14" i="2"/>
  <c r="R14" i="2"/>
  <c r="W209" i="2"/>
  <c r="R209" i="2"/>
  <c r="W231" i="2"/>
  <c r="R231" i="2"/>
  <c r="W267" i="2"/>
  <c r="R267" i="2"/>
  <c r="W275" i="2"/>
  <c r="R275" i="2"/>
  <c r="W294" i="2"/>
  <c r="P297" i="2"/>
  <c r="R294" i="2"/>
  <c r="W336" i="2"/>
  <c r="R336" i="2"/>
  <c r="W394" i="2"/>
  <c r="R394" i="2"/>
  <c r="W419" i="2"/>
  <c r="R419" i="2"/>
  <c r="W148" i="2"/>
  <c r="R148" i="2"/>
  <c r="W163" i="2"/>
  <c r="R163" i="2"/>
  <c r="W185" i="2"/>
  <c r="R185" i="2"/>
  <c r="W192" i="2"/>
  <c r="R192" i="2"/>
  <c r="W200" i="2"/>
  <c r="R200" i="2"/>
  <c r="W208" i="2"/>
  <c r="R208" i="2"/>
  <c r="W247" i="2"/>
  <c r="R247" i="2"/>
  <c r="W309" i="2"/>
  <c r="R309" i="2"/>
  <c r="W341" i="2"/>
  <c r="R341" i="2"/>
  <c r="W349" i="2"/>
  <c r="R349" i="2"/>
  <c r="W358" i="2"/>
  <c r="R358" i="2"/>
  <c r="W363" i="2"/>
  <c r="R363" i="2"/>
  <c r="W377" i="2"/>
  <c r="R377" i="2"/>
  <c r="W385" i="2"/>
  <c r="R385" i="2"/>
  <c r="W410" i="2"/>
  <c r="R410" i="2"/>
  <c r="W430" i="2"/>
  <c r="R430" i="2"/>
  <c r="W138" i="2"/>
  <c r="R138" i="2"/>
  <c r="W191" i="2"/>
  <c r="R191" i="2"/>
  <c r="W199" i="2"/>
  <c r="R199" i="2"/>
  <c r="W238" i="2"/>
  <c r="R238" i="2"/>
  <c r="W278" i="2"/>
  <c r="R278" i="2"/>
  <c r="W295" i="2"/>
  <c r="R295" i="2"/>
  <c r="W329" i="2"/>
  <c r="R329" i="2"/>
  <c r="W365" i="2"/>
  <c r="R365" i="2"/>
  <c r="AE147" i="2"/>
  <c r="W165" i="2"/>
  <c r="R165" i="2"/>
  <c r="W187" i="2"/>
  <c r="R187" i="2"/>
  <c r="W221" i="2"/>
  <c r="R221" i="2"/>
  <c r="W248" i="2"/>
  <c r="R248" i="2"/>
  <c r="W282" i="2"/>
  <c r="R282" i="2"/>
  <c r="AE295" i="2"/>
  <c r="W307" i="2"/>
  <c r="R307" i="2"/>
  <c r="W315" i="2"/>
  <c r="R315" i="2"/>
  <c r="W328" i="2"/>
  <c r="R328" i="2"/>
  <c r="W392" i="2"/>
  <c r="R392" i="2"/>
  <c r="W417" i="2"/>
  <c r="R417" i="2"/>
  <c r="W423" i="2"/>
  <c r="R423" i="2"/>
  <c r="Q445" i="2"/>
  <c r="X444" i="2"/>
  <c r="AE444" i="2" s="1"/>
  <c r="AL444" i="2" s="1"/>
  <c r="AS444" i="2" s="1"/>
  <c r="AZ444" i="2" s="1"/>
  <c r="BG444" i="2" s="1"/>
  <c r="BN444" i="2" s="1"/>
  <c r="BU444" i="2" s="1"/>
  <c r="CB444" i="2" s="1"/>
  <c r="CI444" i="2" s="1"/>
  <c r="CP444" i="2" s="1"/>
  <c r="CW444" i="2" s="1"/>
  <c r="DD444" i="2" s="1"/>
  <c r="DK444" i="2" s="1"/>
  <c r="DR444" i="2" s="1"/>
  <c r="W111" i="2"/>
  <c r="R111" i="2"/>
  <c r="W104" i="2"/>
  <c r="R104" i="2"/>
  <c r="W60" i="2"/>
  <c r="R60" i="2"/>
  <c r="W44" i="2"/>
  <c r="R44" i="2"/>
  <c r="W37" i="2"/>
  <c r="R37" i="2"/>
  <c r="W193" i="7"/>
  <c r="R193" i="7"/>
  <c r="W184" i="7"/>
  <c r="R184" i="7"/>
  <c r="W177" i="7"/>
  <c r="R177" i="7"/>
  <c r="W169" i="7"/>
  <c r="R169" i="7"/>
  <c r="W150" i="7"/>
  <c r="R150" i="7"/>
  <c r="P131" i="7"/>
  <c r="W128" i="7"/>
  <c r="R128" i="7"/>
  <c r="W111" i="7"/>
  <c r="R111" i="7"/>
  <c r="W95" i="7"/>
  <c r="R95" i="7"/>
  <c r="W83" i="7"/>
  <c r="R83" i="7"/>
  <c r="W75" i="7"/>
  <c r="R75" i="7"/>
  <c r="W42" i="7"/>
  <c r="R42" i="7"/>
  <c r="W334" i="1"/>
  <c r="X224" i="1"/>
  <c r="R128" i="1"/>
  <c r="X128" i="1"/>
  <c r="AE128" i="1" s="1"/>
  <c r="AL128" i="1" s="1"/>
  <c r="AS128" i="1" s="1"/>
  <c r="AZ128" i="1" s="1"/>
  <c r="BG128" i="1" s="1"/>
  <c r="BN128" i="1" s="1"/>
  <c r="BU128" i="1" s="1"/>
  <c r="CB128" i="1" s="1"/>
  <c r="CI128" i="1" s="1"/>
  <c r="CP128" i="1" s="1"/>
  <c r="CW128" i="1" s="1"/>
  <c r="DD128" i="1" s="1"/>
  <c r="DK128" i="1" s="1"/>
  <c r="DR128" i="1" s="1"/>
  <c r="R124" i="1"/>
  <c r="X124" i="1"/>
  <c r="AE124" i="1" s="1"/>
  <c r="AL124" i="1" s="1"/>
  <c r="AS124" i="1" s="1"/>
  <c r="AZ124" i="1" s="1"/>
  <c r="BG124" i="1" s="1"/>
  <c r="BN124" i="1" s="1"/>
  <c r="BU124" i="1" s="1"/>
  <c r="CB124" i="1" s="1"/>
  <c r="CI124" i="1" s="1"/>
  <c r="CP124" i="1" s="1"/>
  <c r="CW124" i="1" s="1"/>
  <c r="DD124" i="1" s="1"/>
  <c r="DK124" i="1" s="1"/>
  <c r="DR124" i="1" s="1"/>
  <c r="W69" i="1"/>
  <c r="R69" i="1"/>
  <c r="W54" i="1"/>
  <c r="P57" i="1"/>
  <c r="W146" i="7"/>
  <c r="R146" i="7"/>
  <c r="W46" i="7"/>
  <c r="R46" i="7"/>
  <c r="W22" i="7"/>
  <c r="R22" i="7"/>
  <c r="W15" i="7"/>
  <c r="R15" i="7"/>
  <c r="W9" i="7"/>
  <c r="R9" i="7"/>
  <c r="R288" i="1"/>
  <c r="W288" i="1"/>
  <c r="AD288" i="1" s="1"/>
  <c r="AK288" i="1" s="1"/>
  <c r="AR288" i="1" s="1"/>
  <c r="AY288" i="1" s="1"/>
  <c r="BF288" i="1" s="1"/>
  <c r="BM288" i="1" s="1"/>
  <c r="BT288" i="1" s="1"/>
  <c r="CA288" i="1" s="1"/>
  <c r="CH288" i="1" s="1"/>
  <c r="CO288" i="1" s="1"/>
  <c r="CV288" i="1" s="1"/>
  <c r="DC288" i="1" s="1"/>
  <c r="DJ288" i="1" s="1"/>
  <c r="DQ288" i="1" s="1"/>
  <c r="AE279" i="1"/>
  <c r="W230" i="1"/>
  <c r="R230" i="1"/>
  <c r="W222" i="1"/>
  <c r="AD222" i="1" s="1"/>
  <c r="AK222" i="1" s="1"/>
  <c r="AR222" i="1" s="1"/>
  <c r="AY222" i="1" s="1"/>
  <c r="BF222" i="1" s="1"/>
  <c r="BM222" i="1" s="1"/>
  <c r="BT222" i="1" s="1"/>
  <c r="CA222" i="1" s="1"/>
  <c r="CH222" i="1" s="1"/>
  <c r="CO222" i="1" s="1"/>
  <c r="CV222" i="1" s="1"/>
  <c r="DC222" i="1" s="1"/>
  <c r="DJ222" i="1" s="1"/>
  <c r="DQ222" i="1" s="1"/>
  <c r="R216" i="1"/>
  <c r="X216" i="1"/>
  <c r="R180" i="1"/>
  <c r="W180" i="1"/>
  <c r="AD180" i="1" s="1"/>
  <c r="AK180" i="1" s="1"/>
  <c r="AR180" i="1" s="1"/>
  <c r="AY180" i="1" s="1"/>
  <c r="BF180" i="1" s="1"/>
  <c r="BM180" i="1" s="1"/>
  <c r="BT180" i="1" s="1"/>
  <c r="CA180" i="1" s="1"/>
  <c r="CH180" i="1" s="1"/>
  <c r="CO180" i="1" s="1"/>
  <c r="CV180" i="1" s="1"/>
  <c r="DC180" i="1" s="1"/>
  <c r="DJ180" i="1" s="1"/>
  <c r="DQ180" i="1" s="1"/>
  <c r="R154" i="1"/>
  <c r="W154" i="1"/>
  <c r="AD154" i="1" s="1"/>
  <c r="AK154" i="1" s="1"/>
  <c r="AR154" i="1" s="1"/>
  <c r="AY154" i="1" s="1"/>
  <c r="BF154" i="1" s="1"/>
  <c r="BM154" i="1" s="1"/>
  <c r="BT154" i="1" s="1"/>
  <c r="CA154" i="1" s="1"/>
  <c r="CH154" i="1" s="1"/>
  <c r="CO154" i="1" s="1"/>
  <c r="CV154" i="1" s="1"/>
  <c r="DC154" i="1" s="1"/>
  <c r="DJ154" i="1" s="1"/>
  <c r="DQ154" i="1" s="1"/>
  <c r="X112" i="1"/>
  <c r="AE112" i="1" s="1"/>
  <c r="AL112" i="1" s="1"/>
  <c r="AS112" i="1" s="1"/>
  <c r="AZ112" i="1" s="1"/>
  <c r="BG112" i="1" s="1"/>
  <c r="BN112" i="1" s="1"/>
  <c r="BU112" i="1" s="1"/>
  <c r="CB112" i="1" s="1"/>
  <c r="CI112" i="1" s="1"/>
  <c r="CP112" i="1" s="1"/>
  <c r="CW112" i="1" s="1"/>
  <c r="DD112" i="1" s="1"/>
  <c r="DK112" i="1" s="1"/>
  <c r="DR112" i="1" s="1"/>
  <c r="W29" i="1"/>
  <c r="R29" i="1"/>
  <c r="R12" i="1"/>
  <c r="W12" i="1"/>
  <c r="AD12" i="1" s="1"/>
  <c r="AK12" i="1" s="1"/>
  <c r="AR12" i="1" s="1"/>
  <c r="AY12" i="1" s="1"/>
  <c r="BF12" i="1" s="1"/>
  <c r="BM12" i="1" s="1"/>
  <c r="BT12" i="1" s="1"/>
  <c r="CA12" i="1" s="1"/>
  <c r="CH12" i="1" s="1"/>
  <c r="CO12" i="1" s="1"/>
  <c r="CV12" i="1" s="1"/>
  <c r="DC12" i="1" s="1"/>
  <c r="DJ12" i="1" s="1"/>
  <c r="DQ12" i="1" s="1"/>
  <c r="W186" i="7"/>
  <c r="R186" i="7"/>
  <c r="W143" i="7"/>
  <c r="R143" i="7"/>
  <c r="W112" i="7"/>
  <c r="R112" i="7"/>
  <c r="W86" i="7"/>
  <c r="R86" i="7"/>
  <c r="W77" i="7"/>
  <c r="R77" i="7"/>
  <c r="W287" i="1"/>
  <c r="R287" i="1"/>
  <c r="AD279" i="1"/>
  <c r="X272" i="1"/>
  <c r="AE272" i="1" s="1"/>
  <c r="AL272" i="1" s="1"/>
  <c r="AS272" i="1" s="1"/>
  <c r="AZ272" i="1" s="1"/>
  <c r="BG272" i="1" s="1"/>
  <c r="BN272" i="1" s="1"/>
  <c r="BU272" i="1" s="1"/>
  <c r="CB272" i="1" s="1"/>
  <c r="CI272" i="1" s="1"/>
  <c r="CP272" i="1" s="1"/>
  <c r="CW272" i="1" s="1"/>
  <c r="DD272" i="1" s="1"/>
  <c r="DK272" i="1" s="1"/>
  <c r="DR272" i="1" s="1"/>
  <c r="R268" i="1"/>
  <c r="X268" i="1"/>
  <c r="W262" i="1"/>
  <c r="R262" i="1"/>
  <c r="X212" i="1"/>
  <c r="R174" i="1"/>
  <c r="W174" i="1"/>
  <c r="AD174" i="1" s="1"/>
  <c r="AK174" i="1" s="1"/>
  <c r="AR174" i="1" s="1"/>
  <c r="AY174" i="1" s="1"/>
  <c r="BF174" i="1" s="1"/>
  <c r="BM174" i="1" s="1"/>
  <c r="BT174" i="1" s="1"/>
  <c r="CA174" i="1" s="1"/>
  <c r="CH174" i="1" s="1"/>
  <c r="CO174" i="1" s="1"/>
  <c r="CV174" i="1" s="1"/>
  <c r="DC174" i="1" s="1"/>
  <c r="DJ174" i="1" s="1"/>
  <c r="DQ174" i="1" s="1"/>
  <c r="X166" i="1"/>
  <c r="AE166" i="1" s="1"/>
  <c r="AL166" i="1" s="1"/>
  <c r="AS166" i="1" s="1"/>
  <c r="AZ166" i="1" s="1"/>
  <c r="BG166" i="1" s="1"/>
  <c r="BN166" i="1" s="1"/>
  <c r="BU166" i="1" s="1"/>
  <c r="CB166" i="1" s="1"/>
  <c r="CI166" i="1" s="1"/>
  <c r="CP166" i="1" s="1"/>
  <c r="CW166" i="1" s="1"/>
  <c r="DD166" i="1" s="1"/>
  <c r="DK166" i="1" s="1"/>
  <c r="DR166" i="1" s="1"/>
  <c r="Q169" i="1"/>
  <c r="R158" i="1"/>
  <c r="W158" i="1"/>
  <c r="AD158" i="1" s="1"/>
  <c r="AK158" i="1" s="1"/>
  <c r="AR158" i="1" s="1"/>
  <c r="AY158" i="1" s="1"/>
  <c r="BF158" i="1" s="1"/>
  <c r="BM158" i="1" s="1"/>
  <c r="BT158" i="1" s="1"/>
  <c r="CA158" i="1" s="1"/>
  <c r="CH158" i="1" s="1"/>
  <c r="CO158" i="1" s="1"/>
  <c r="CV158" i="1" s="1"/>
  <c r="DC158" i="1" s="1"/>
  <c r="DJ158" i="1" s="1"/>
  <c r="DQ158" i="1" s="1"/>
  <c r="R150" i="1"/>
  <c r="X150" i="1"/>
  <c r="AE150" i="1" s="1"/>
  <c r="AL150" i="1" s="1"/>
  <c r="AS150" i="1" s="1"/>
  <c r="AZ150" i="1" s="1"/>
  <c r="BG150" i="1" s="1"/>
  <c r="BN150" i="1" s="1"/>
  <c r="BU150" i="1" s="1"/>
  <c r="CB150" i="1" s="1"/>
  <c r="CI150" i="1" s="1"/>
  <c r="CP150" i="1" s="1"/>
  <c r="CW150" i="1" s="1"/>
  <c r="DD150" i="1" s="1"/>
  <c r="DK150" i="1" s="1"/>
  <c r="DR150" i="1" s="1"/>
  <c r="R146" i="1"/>
  <c r="X146" i="1"/>
  <c r="AE146" i="1" s="1"/>
  <c r="AL146" i="1" s="1"/>
  <c r="AS146" i="1" s="1"/>
  <c r="AZ146" i="1" s="1"/>
  <c r="BG146" i="1" s="1"/>
  <c r="BN146" i="1" s="1"/>
  <c r="BU146" i="1" s="1"/>
  <c r="CB146" i="1" s="1"/>
  <c r="CI146" i="1" s="1"/>
  <c r="CP146" i="1" s="1"/>
  <c r="CW146" i="1" s="1"/>
  <c r="DD146" i="1" s="1"/>
  <c r="DK146" i="1" s="1"/>
  <c r="DR146" i="1" s="1"/>
  <c r="R44" i="1"/>
  <c r="W44" i="1"/>
  <c r="R10" i="1"/>
  <c r="X10" i="1"/>
  <c r="AE10" i="1" s="1"/>
  <c r="AL10" i="1" s="1"/>
  <c r="AS10" i="1" s="1"/>
  <c r="AZ10" i="1" s="1"/>
  <c r="BG10" i="1" s="1"/>
  <c r="BN10" i="1" s="1"/>
  <c r="BU10" i="1" s="1"/>
  <c r="CB10" i="1" s="1"/>
  <c r="CI10" i="1" s="1"/>
  <c r="CP10" i="1" s="1"/>
  <c r="CW10" i="1" s="1"/>
  <c r="DD10" i="1" s="1"/>
  <c r="DK10" i="1" s="1"/>
  <c r="DR10" i="1" s="1"/>
  <c r="R6" i="1"/>
  <c r="X6" i="1"/>
  <c r="AE6" i="1" s="1"/>
  <c r="AL6" i="1" s="1"/>
  <c r="AS6" i="1" s="1"/>
  <c r="AZ6" i="1" s="1"/>
  <c r="BG6" i="1" s="1"/>
  <c r="BN6" i="1" s="1"/>
  <c r="BU6" i="1" s="1"/>
  <c r="CB6" i="1" s="1"/>
  <c r="CI6" i="1" s="1"/>
  <c r="CP6" i="1" s="1"/>
  <c r="CW6" i="1" s="1"/>
  <c r="DD6" i="1" s="1"/>
  <c r="DK6" i="1" s="1"/>
  <c r="DR6" i="1" s="1"/>
  <c r="W168" i="7"/>
  <c r="R168" i="7"/>
  <c r="W161" i="7"/>
  <c r="R161" i="7"/>
  <c r="W144" i="7"/>
  <c r="R144" i="7"/>
  <c r="W65" i="7"/>
  <c r="R65" i="7"/>
  <c r="W47" i="7"/>
  <c r="R47" i="7"/>
  <c r="W31" i="7"/>
  <c r="R31" i="7"/>
  <c r="W7" i="7"/>
  <c r="R7" i="7"/>
  <c r="W317" i="7"/>
  <c r="R317" i="7"/>
  <c r="W390" i="7"/>
  <c r="R390" i="7"/>
  <c r="W204" i="7"/>
  <c r="R204" i="7"/>
  <c r="W258" i="7"/>
  <c r="R258" i="7"/>
  <c r="W269" i="7"/>
  <c r="R269" i="7"/>
  <c r="W303" i="7"/>
  <c r="R303" i="7"/>
  <c r="W333" i="7"/>
  <c r="R333" i="7"/>
  <c r="W361" i="7"/>
  <c r="R361" i="7"/>
  <c r="X193" i="7"/>
  <c r="AE193" i="7" s="1"/>
  <c r="AL193" i="7" s="1"/>
  <c r="AS193" i="7" s="1"/>
  <c r="AZ193" i="7" s="1"/>
  <c r="BG193" i="7" s="1"/>
  <c r="BN193" i="7" s="1"/>
  <c r="BU193" i="7" s="1"/>
  <c r="CB193" i="7" s="1"/>
  <c r="CI193" i="7" s="1"/>
  <c r="CP193" i="7" s="1"/>
  <c r="CW193" i="7" s="1"/>
  <c r="DD193" i="7" s="1"/>
  <c r="DK193" i="7" s="1"/>
  <c r="DR193" i="7" s="1"/>
  <c r="Q196" i="7"/>
  <c r="W241" i="7"/>
  <c r="R241" i="7"/>
  <c r="W268" i="7"/>
  <c r="R268" i="7"/>
  <c r="W295" i="7"/>
  <c r="R295" i="7"/>
  <c r="W364" i="7"/>
  <c r="R364" i="7"/>
  <c r="W379" i="7"/>
  <c r="R379" i="7"/>
  <c r="W202" i="7"/>
  <c r="R202" i="7"/>
  <c r="W260" i="7"/>
  <c r="R260" i="7"/>
  <c r="W275" i="7"/>
  <c r="R275" i="7"/>
  <c r="W307" i="7"/>
  <c r="R307" i="7"/>
  <c r="W325" i="7"/>
  <c r="R325" i="7"/>
  <c r="R213" i="1"/>
  <c r="W213" i="1"/>
  <c r="AD213" i="1" s="1"/>
  <c r="AK213" i="1" s="1"/>
  <c r="AR213" i="1" s="1"/>
  <c r="AY213" i="1" s="1"/>
  <c r="BF213" i="1" s="1"/>
  <c r="BM213" i="1" s="1"/>
  <c r="BT213" i="1" s="1"/>
  <c r="CA213" i="1" s="1"/>
  <c r="CH213" i="1" s="1"/>
  <c r="CO213" i="1" s="1"/>
  <c r="CV213" i="1" s="1"/>
  <c r="DC213" i="1" s="1"/>
  <c r="DJ213" i="1" s="1"/>
  <c r="DQ213" i="1" s="1"/>
  <c r="W167" i="1"/>
  <c r="R167" i="1"/>
  <c r="X45" i="5"/>
  <c r="R45" i="5"/>
  <c r="X31" i="21"/>
  <c r="S31" i="21"/>
  <c r="X5" i="21"/>
  <c r="S5" i="21"/>
  <c r="R17" i="4"/>
  <c r="Z14" i="4"/>
  <c r="W18" i="9"/>
  <c r="R18" i="9"/>
  <c r="W11" i="9"/>
  <c r="R11" i="9"/>
  <c r="Q23" i="3"/>
  <c r="X20" i="3"/>
  <c r="W8" i="3"/>
  <c r="R8" i="3"/>
  <c r="X72" i="21"/>
  <c r="S72" i="21"/>
  <c r="R64" i="21"/>
  <c r="Y61" i="21"/>
  <c r="Q33" i="21"/>
  <c r="X30" i="21"/>
  <c r="S30" i="21"/>
  <c r="Q17" i="21"/>
  <c r="X14" i="21"/>
  <c r="S14" i="21"/>
  <c r="W13" i="9"/>
  <c r="R13" i="9"/>
  <c r="W5" i="3"/>
  <c r="P11" i="3"/>
  <c r="R5" i="3"/>
  <c r="W49" i="3"/>
  <c r="R49" i="3"/>
  <c r="W106" i="3"/>
  <c r="R106" i="3"/>
  <c r="P67" i="3"/>
  <c r="W64" i="3"/>
  <c r="R64" i="3"/>
  <c r="W76" i="3"/>
  <c r="R76" i="3"/>
  <c r="W115" i="3"/>
  <c r="R115" i="3"/>
  <c r="Q41" i="3"/>
  <c r="X35" i="3"/>
  <c r="Q99" i="3"/>
  <c r="X93" i="3"/>
  <c r="W103" i="3"/>
  <c r="R103" i="3"/>
  <c r="W37" i="3"/>
  <c r="R37" i="3"/>
  <c r="Q63" i="3"/>
  <c r="X57" i="3"/>
  <c r="AE57" i="3" s="1"/>
  <c r="Q55" i="3"/>
  <c r="X50" i="3"/>
  <c r="AE50" i="3" s="1"/>
  <c r="AL50" i="3" s="1"/>
  <c r="AS50" i="3" s="1"/>
  <c r="AZ50" i="3" s="1"/>
  <c r="BG50" i="3" s="1"/>
  <c r="BN50" i="3" s="1"/>
  <c r="BU50" i="3" s="1"/>
  <c r="CB50" i="3" s="1"/>
  <c r="CI50" i="3" s="1"/>
  <c r="CP50" i="3" s="1"/>
  <c r="CW50" i="3" s="1"/>
  <c r="DD50" i="3" s="1"/>
  <c r="DK50" i="3" s="1"/>
  <c r="DR50" i="3" s="1"/>
  <c r="W60" i="3"/>
  <c r="R60" i="3"/>
  <c r="W83" i="3"/>
  <c r="R83" i="3"/>
  <c r="W96" i="3"/>
  <c r="R96" i="3"/>
  <c r="W118" i="3"/>
  <c r="R118" i="3"/>
  <c r="S68" i="21"/>
  <c r="X68" i="21"/>
  <c r="Y40" i="4"/>
  <c r="S21" i="4"/>
  <c r="Y21" i="4"/>
  <c r="R12" i="4"/>
  <c r="Z9" i="4"/>
  <c r="W27" i="9"/>
  <c r="R27" i="9"/>
  <c r="W17" i="9"/>
  <c r="R17" i="9"/>
  <c r="W4" i="9"/>
  <c r="R4" i="9"/>
  <c r="W15" i="3"/>
  <c r="R79" i="21"/>
  <c r="Y76" i="21"/>
  <c r="X52" i="21"/>
  <c r="S52" i="21"/>
  <c r="X26" i="21"/>
  <c r="S26" i="21"/>
  <c r="Y39" i="4"/>
  <c r="Q41" i="4"/>
  <c r="S39" i="4"/>
  <c r="X11" i="9"/>
  <c r="Q20" i="9"/>
  <c r="W17" i="3"/>
  <c r="R17" i="3"/>
  <c r="W6" i="3"/>
  <c r="R6" i="3"/>
  <c r="R22" i="3"/>
  <c r="R28" i="9"/>
  <c r="W119" i="2"/>
  <c r="R119" i="2"/>
  <c r="W73" i="2"/>
  <c r="R73" i="2"/>
  <c r="W53" i="2"/>
  <c r="R53" i="2"/>
  <c r="W45" i="2"/>
  <c r="R45" i="2"/>
  <c r="W16" i="2"/>
  <c r="R16" i="2"/>
  <c r="W102" i="2"/>
  <c r="R102" i="2"/>
  <c r="W54" i="2"/>
  <c r="R54" i="2"/>
  <c r="W38" i="2"/>
  <c r="R38" i="2"/>
  <c r="W22" i="2"/>
  <c r="R22" i="2"/>
  <c r="W13" i="2"/>
  <c r="R13" i="2"/>
  <c r="W117" i="2"/>
  <c r="R117" i="2"/>
  <c r="W106" i="2"/>
  <c r="R106" i="2"/>
  <c r="W93" i="2"/>
  <c r="R93" i="2"/>
  <c r="W85" i="2"/>
  <c r="R85" i="2"/>
  <c r="W72" i="2"/>
  <c r="R72" i="2"/>
  <c r="W6" i="2"/>
  <c r="R6" i="2"/>
  <c r="W164" i="2"/>
  <c r="R164" i="2"/>
  <c r="W172" i="2"/>
  <c r="R172" i="2"/>
  <c r="W186" i="2"/>
  <c r="R186" i="2"/>
  <c r="W197" i="2"/>
  <c r="R197" i="2"/>
  <c r="AE221" i="2"/>
  <c r="W233" i="2"/>
  <c r="R233" i="2"/>
  <c r="W241" i="2"/>
  <c r="R241" i="2"/>
  <c r="W260" i="2"/>
  <c r="R260" i="2"/>
  <c r="W269" i="2"/>
  <c r="R269" i="2"/>
  <c r="W277" i="2"/>
  <c r="R277" i="2"/>
  <c r="W296" i="2"/>
  <c r="R296" i="2"/>
  <c r="W310" i="2"/>
  <c r="R310" i="2"/>
  <c r="W319" i="2"/>
  <c r="R319" i="2"/>
  <c r="W327" i="2"/>
  <c r="R327" i="2"/>
  <c r="AE369" i="2"/>
  <c r="W396" i="2"/>
  <c r="R396" i="2"/>
  <c r="W413" i="2"/>
  <c r="R413" i="2"/>
  <c r="W121" i="2"/>
  <c r="R121" i="2"/>
  <c r="W129" i="2"/>
  <c r="R129" i="2"/>
  <c r="W139" i="2"/>
  <c r="R139" i="2"/>
  <c r="W171" i="2"/>
  <c r="R171" i="2"/>
  <c r="W178" i="2"/>
  <c r="R178" i="2"/>
  <c r="W220" i="2"/>
  <c r="R220" i="2"/>
  <c r="W259" i="2"/>
  <c r="R259" i="2"/>
  <c r="W283" i="2"/>
  <c r="R283" i="2"/>
  <c r="W343" i="2"/>
  <c r="R343" i="2"/>
  <c r="W351" i="2"/>
  <c r="R351" i="2"/>
  <c r="W393" i="2"/>
  <c r="R393" i="2"/>
  <c r="W400" i="2"/>
  <c r="R400" i="2"/>
  <c r="W128" i="2"/>
  <c r="R128" i="2"/>
  <c r="W135" i="2"/>
  <c r="R135" i="2"/>
  <c r="W147" i="2"/>
  <c r="R147" i="2"/>
  <c r="W159" i="2"/>
  <c r="R159" i="2"/>
  <c r="W166" i="2"/>
  <c r="R166" i="2"/>
  <c r="Q223" i="2"/>
  <c r="X220" i="2"/>
  <c r="AE220" i="2" s="1"/>
  <c r="AL220" i="2" s="1"/>
  <c r="AS220" i="2" s="1"/>
  <c r="AZ220" i="2" s="1"/>
  <c r="BG220" i="2" s="1"/>
  <c r="BN220" i="2" s="1"/>
  <c r="BU220" i="2" s="1"/>
  <c r="CB220" i="2" s="1"/>
  <c r="CI220" i="2" s="1"/>
  <c r="CP220" i="2" s="1"/>
  <c r="CW220" i="2" s="1"/>
  <c r="DD220" i="2" s="1"/>
  <c r="DK220" i="2" s="1"/>
  <c r="DR220" i="2" s="1"/>
  <c r="W255" i="2"/>
  <c r="R255" i="2"/>
  <c r="W280" i="2"/>
  <c r="R280" i="2"/>
  <c r="W287" i="2"/>
  <c r="R287" i="2"/>
  <c r="W308" i="2"/>
  <c r="R308" i="2"/>
  <c r="W316" i="2"/>
  <c r="R316" i="2"/>
  <c r="W324" i="2"/>
  <c r="R324" i="2"/>
  <c r="X368" i="2"/>
  <c r="AE368" i="2" s="1"/>
  <c r="AL368" i="2" s="1"/>
  <c r="AS368" i="2" s="1"/>
  <c r="AZ368" i="2" s="1"/>
  <c r="BG368" i="2" s="1"/>
  <c r="BN368" i="2" s="1"/>
  <c r="BU368" i="2" s="1"/>
  <c r="CB368" i="2" s="1"/>
  <c r="CI368" i="2" s="1"/>
  <c r="CP368" i="2" s="1"/>
  <c r="CW368" i="2" s="1"/>
  <c r="DD368" i="2" s="1"/>
  <c r="DK368" i="2" s="1"/>
  <c r="DR368" i="2" s="1"/>
  <c r="Q371" i="2"/>
  <c r="W424" i="2"/>
  <c r="R424" i="2"/>
  <c r="W127" i="2"/>
  <c r="R127" i="2"/>
  <c r="W198" i="2"/>
  <c r="R198" i="2"/>
  <c r="W206" i="2"/>
  <c r="R206" i="2"/>
  <c r="W213" i="2"/>
  <c r="R213" i="2"/>
  <c r="W323" i="2"/>
  <c r="R323" i="2"/>
  <c r="W344" i="2"/>
  <c r="R344" i="2"/>
  <c r="W352" i="2"/>
  <c r="R352" i="2"/>
  <c r="W360" i="2"/>
  <c r="R360" i="2"/>
  <c r="W403" i="2"/>
  <c r="R403" i="2"/>
  <c r="W411" i="2"/>
  <c r="R411" i="2"/>
  <c r="W434" i="2"/>
  <c r="R434" i="2"/>
  <c r="AE443" i="2"/>
  <c r="W437" i="2"/>
  <c r="R437" i="2"/>
  <c r="W94" i="2"/>
  <c r="R94" i="2"/>
  <c r="W86" i="2"/>
  <c r="R86" i="2"/>
  <c r="AE73" i="2"/>
  <c r="W27" i="2"/>
  <c r="R27" i="2"/>
  <c r="W125" i="7"/>
  <c r="R125" i="7"/>
  <c r="W117" i="7"/>
  <c r="R117" i="7"/>
  <c r="W109" i="7"/>
  <c r="R109" i="7"/>
  <c r="W103" i="7"/>
  <c r="R103" i="7"/>
  <c r="W92" i="7"/>
  <c r="R92" i="7"/>
  <c r="W80" i="7"/>
  <c r="R80" i="7"/>
  <c r="W57" i="7"/>
  <c r="R57" i="7"/>
  <c r="W8" i="7"/>
  <c r="R8" i="7"/>
  <c r="W317" i="1"/>
  <c r="R317" i="1"/>
  <c r="R301" i="1"/>
  <c r="X301" i="1"/>
  <c r="W248" i="1"/>
  <c r="R248" i="1"/>
  <c r="R231" i="1"/>
  <c r="W231" i="1"/>
  <c r="AE223" i="1"/>
  <c r="W210" i="1"/>
  <c r="R210" i="1"/>
  <c r="W204" i="1"/>
  <c r="R204" i="1"/>
  <c r="W131" i="1"/>
  <c r="R131" i="1"/>
  <c r="W49" i="1"/>
  <c r="R49" i="1"/>
  <c r="W41" i="1"/>
  <c r="R41" i="1"/>
  <c r="W15" i="1"/>
  <c r="R15" i="1"/>
  <c r="W163" i="7"/>
  <c r="R163" i="7"/>
  <c r="W60" i="7"/>
  <c r="R60" i="7"/>
  <c r="W52" i="7"/>
  <c r="W18" i="7"/>
  <c r="R18" i="7"/>
  <c r="R278" i="1"/>
  <c r="X278" i="1"/>
  <c r="AE278" i="1" s="1"/>
  <c r="AL278" i="1" s="1"/>
  <c r="AS278" i="1" s="1"/>
  <c r="AZ278" i="1" s="1"/>
  <c r="BG278" i="1" s="1"/>
  <c r="BN278" i="1" s="1"/>
  <c r="BU278" i="1" s="1"/>
  <c r="CB278" i="1" s="1"/>
  <c r="CI278" i="1" s="1"/>
  <c r="CP278" i="1" s="1"/>
  <c r="CW278" i="1" s="1"/>
  <c r="DD278" i="1" s="1"/>
  <c r="DK278" i="1" s="1"/>
  <c r="DR278" i="1" s="1"/>
  <c r="Q281" i="1"/>
  <c r="W241" i="1"/>
  <c r="R241" i="1"/>
  <c r="R187" i="1"/>
  <c r="W187" i="1"/>
  <c r="W177" i="1"/>
  <c r="R177" i="1"/>
  <c r="R133" i="1"/>
  <c r="X133" i="1"/>
  <c r="AE133" i="1" s="1"/>
  <c r="AL133" i="1" s="1"/>
  <c r="AS133" i="1" s="1"/>
  <c r="AZ133" i="1" s="1"/>
  <c r="BG133" i="1" s="1"/>
  <c r="BN133" i="1" s="1"/>
  <c r="BU133" i="1" s="1"/>
  <c r="CB133" i="1" s="1"/>
  <c r="CI133" i="1" s="1"/>
  <c r="CP133" i="1" s="1"/>
  <c r="CW133" i="1" s="1"/>
  <c r="DD133" i="1" s="1"/>
  <c r="DK133" i="1" s="1"/>
  <c r="DR133" i="1" s="1"/>
  <c r="AE111" i="1"/>
  <c r="W28" i="1"/>
  <c r="R28" i="1"/>
  <c r="W167" i="7"/>
  <c r="R167" i="7"/>
  <c r="W118" i="7"/>
  <c r="R118" i="7"/>
  <c r="W110" i="7"/>
  <c r="R110" i="7"/>
  <c r="W101" i="7"/>
  <c r="R101" i="7"/>
  <c r="W93" i="7"/>
  <c r="R93" i="7"/>
  <c r="AE64" i="7"/>
  <c r="W54" i="7"/>
  <c r="W12" i="7"/>
  <c r="R12" i="7"/>
  <c r="R328" i="1"/>
  <c r="X328" i="1"/>
  <c r="AE328" i="1" s="1"/>
  <c r="AL328" i="1" s="1"/>
  <c r="AS328" i="1" s="1"/>
  <c r="AZ328" i="1" s="1"/>
  <c r="BG328" i="1" s="1"/>
  <c r="BN328" i="1" s="1"/>
  <c r="BU328" i="1" s="1"/>
  <c r="CB328" i="1" s="1"/>
  <c r="CI328" i="1" s="1"/>
  <c r="CP328" i="1" s="1"/>
  <c r="CW328" i="1" s="1"/>
  <c r="DD328" i="1" s="1"/>
  <c r="DK328" i="1" s="1"/>
  <c r="DR328" i="1" s="1"/>
  <c r="R320" i="1"/>
  <c r="X320" i="1"/>
  <c r="AE320" i="1" s="1"/>
  <c r="AL320" i="1" s="1"/>
  <c r="AS320" i="1" s="1"/>
  <c r="AZ320" i="1" s="1"/>
  <c r="BG320" i="1" s="1"/>
  <c r="BN320" i="1" s="1"/>
  <c r="BU320" i="1" s="1"/>
  <c r="CB320" i="1" s="1"/>
  <c r="CI320" i="1" s="1"/>
  <c r="CP320" i="1" s="1"/>
  <c r="CW320" i="1" s="1"/>
  <c r="DD320" i="1" s="1"/>
  <c r="DK320" i="1" s="1"/>
  <c r="DR320" i="1" s="1"/>
  <c r="W309" i="1"/>
  <c r="R309" i="1"/>
  <c r="R286" i="1"/>
  <c r="W286" i="1"/>
  <c r="W278" i="1"/>
  <c r="P281" i="1"/>
  <c r="W239" i="1"/>
  <c r="R239" i="1"/>
  <c r="R215" i="1"/>
  <c r="W215" i="1"/>
  <c r="AD215" i="1" s="1"/>
  <c r="AK215" i="1" s="1"/>
  <c r="AR215" i="1" s="1"/>
  <c r="AY215" i="1" s="1"/>
  <c r="BF215" i="1" s="1"/>
  <c r="BM215" i="1" s="1"/>
  <c r="BT215" i="1" s="1"/>
  <c r="CA215" i="1" s="1"/>
  <c r="CH215" i="1" s="1"/>
  <c r="CO215" i="1" s="1"/>
  <c r="CV215" i="1" s="1"/>
  <c r="DC215" i="1" s="1"/>
  <c r="DJ215" i="1" s="1"/>
  <c r="DQ215" i="1" s="1"/>
  <c r="R198" i="1"/>
  <c r="X198" i="1"/>
  <c r="R192" i="1"/>
  <c r="X192" i="1"/>
  <c r="AE192" i="1" s="1"/>
  <c r="AL192" i="1" s="1"/>
  <c r="AS192" i="1" s="1"/>
  <c r="AZ192" i="1" s="1"/>
  <c r="BG192" i="1" s="1"/>
  <c r="BN192" i="1" s="1"/>
  <c r="BU192" i="1" s="1"/>
  <c r="CB192" i="1" s="1"/>
  <c r="CI192" i="1" s="1"/>
  <c r="CP192" i="1" s="1"/>
  <c r="CW192" i="1" s="1"/>
  <c r="DD192" i="1" s="1"/>
  <c r="DK192" i="1" s="1"/>
  <c r="DR192" i="1" s="1"/>
  <c r="R163" i="1"/>
  <c r="W163" i="1"/>
  <c r="AD163" i="1" s="1"/>
  <c r="AK163" i="1" s="1"/>
  <c r="AR163" i="1" s="1"/>
  <c r="AY163" i="1" s="1"/>
  <c r="BF163" i="1" s="1"/>
  <c r="BM163" i="1" s="1"/>
  <c r="BT163" i="1" s="1"/>
  <c r="CA163" i="1" s="1"/>
  <c r="CH163" i="1" s="1"/>
  <c r="CO163" i="1" s="1"/>
  <c r="CV163" i="1" s="1"/>
  <c r="DC163" i="1" s="1"/>
  <c r="DJ163" i="1" s="1"/>
  <c r="DQ163" i="1" s="1"/>
  <c r="R63" i="1"/>
  <c r="W63" i="1"/>
  <c r="AD63" i="1" s="1"/>
  <c r="AK63" i="1" s="1"/>
  <c r="AR63" i="1" s="1"/>
  <c r="AY63" i="1" s="1"/>
  <c r="BF63" i="1" s="1"/>
  <c r="BM63" i="1" s="1"/>
  <c r="BT63" i="1" s="1"/>
  <c r="CA63" i="1" s="1"/>
  <c r="CH63" i="1" s="1"/>
  <c r="CO63" i="1" s="1"/>
  <c r="CV63" i="1" s="1"/>
  <c r="DC63" i="1" s="1"/>
  <c r="DJ63" i="1" s="1"/>
  <c r="DQ63" i="1" s="1"/>
  <c r="W24" i="1"/>
  <c r="R24" i="1"/>
  <c r="W180" i="7"/>
  <c r="R180" i="7"/>
  <c r="W172" i="7"/>
  <c r="R172" i="7"/>
  <c r="X128" i="7"/>
  <c r="AE128" i="7" s="1"/>
  <c r="AL128" i="7" s="1"/>
  <c r="AS128" i="7" s="1"/>
  <c r="AZ128" i="7" s="1"/>
  <c r="BG128" i="7" s="1"/>
  <c r="BN128" i="7" s="1"/>
  <c r="BU128" i="7" s="1"/>
  <c r="CB128" i="7" s="1"/>
  <c r="CI128" i="7" s="1"/>
  <c r="CP128" i="7" s="1"/>
  <c r="CW128" i="7" s="1"/>
  <c r="DD128" i="7" s="1"/>
  <c r="DK128" i="7" s="1"/>
  <c r="DR128" i="7" s="1"/>
  <c r="Q131" i="7"/>
  <c r="W120" i="7"/>
  <c r="R120" i="7"/>
  <c r="W87" i="7"/>
  <c r="R87" i="7"/>
  <c r="X63" i="7"/>
  <c r="AE63" i="7" s="1"/>
  <c r="AL63" i="7" s="1"/>
  <c r="AS63" i="7" s="1"/>
  <c r="AZ63" i="7" s="1"/>
  <c r="BG63" i="7" s="1"/>
  <c r="BN63" i="7" s="1"/>
  <c r="BU63" i="7" s="1"/>
  <c r="CB63" i="7" s="1"/>
  <c r="CI63" i="7" s="1"/>
  <c r="CP63" i="7" s="1"/>
  <c r="CW63" i="7" s="1"/>
  <c r="DD63" i="7" s="1"/>
  <c r="DK63" i="7" s="1"/>
  <c r="DR63" i="7" s="1"/>
  <c r="Q66" i="7"/>
  <c r="W53" i="7"/>
  <c r="W45" i="7"/>
  <c r="W239" i="7"/>
  <c r="R239" i="7"/>
  <c r="W253" i="7"/>
  <c r="R253" i="7"/>
  <c r="W320" i="7"/>
  <c r="R320" i="7"/>
  <c r="W353" i="7"/>
  <c r="R353" i="7"/>
  <c r="W369" i="7"/>
  <c r="R369" i="7"/>
  <c r="AE194" i="7"/>
  <c r="W213" i="7"/>
  <c r="R213" i="7"/>
  <c r="W230" i="7"/>
  <c r="R230" i="7"/>
  <c r="W238" i="7"/>
  <c r="R238" i="7"/>
  <c r="W252" i="7"/>
  <c r="R252" i="7"/>
  <c r="AE259" i="7"/>
  <c r="W278" i="7"/>
  <c r="R278" i="7"/>
  <c r="W345" i="7"/>
  <c r="R345" i="7"/>
  <c r="X388" i="7"/>
  <c r="AE388" i="7" s="1"/>
  <c r="AL388" i="7" s="1"/>
  <c r="AS388" i="7" s="1"/>
  <c r="AZ388" i="7" s="1"/>
  <c r="BG388" i="7" s="1"/>
  <c r="BN388" i="7" s="1"/>
  <c r="BU388" i="7" s="1"/>
  <c r="CB388" i="7" s="1"/>
  <c r="CI388" i="7" s="1"/>
  <c r="CP388" i="7" s="1"/>
  <c r="CW388" i="7" s="1"/>
  <c r="DD388" i="7" s="1"/>
  <c r="DK388" i="7" s="1"/>
  <c r="DR388" i="7" s="1"/>
  <c r="Q391" i="7"/>
  <c r="W229" i="7"/>
  <c r="R229" i="7"/>
  <c r="W302" i="7"/>
  <c r="R302" i="7"/>
  <c r="W315" i="7"/>
  <c r="R315" i="7"/>
  <c r="W323" i="7"/>
  <c r="R323" i="7"/>
  <c r="W343" i="7"/>
  <c r="R343" i="7"/>
  <c r="W355" i="7"/>
  <c r="R355" i="7"/>
  <c r="W232" i="7"/>
  <c r="R232" i="7"/>
  <c r="W267" i="7"/>
  <c r="R267" i="7"/>
  <c r="W288" i="7"/>
  <c r="R288" i="7"/>
  <c r="W294" i="7"/>
  <c r="R294" i="7"/>
  <c r="W363" i="7"/>
  <c r="R363" i="7"/>
  <c r="W370" i="7"/>
  <c r="R370" i="7"/>
  <c r="AE335" i="1"/>
  <c r="W312" i="1"/>
  <c r="R312" i="1"/>
  <c r="W258" i="1"/>
  <c r="R258" i="1"/>
  <c r="X208" i="1"/>
  <c r="W166" i="1"/>
  <c r="P169" i="1"/>
  <c r="W122" i="1"/>
  <c r="R122" i="1"/>
  <c r="W107" i="1"/>
  <c r="R107" i="1"/>
  <c r="W71" i="1"/>
  <c r="R71" i="1"/>
  <c r="W17" i="1"/>
  <c r="R17" i="1"/>
  <c r="M1" i="17"/>
  <c r="Q111" i="17"/>
  <c r="Q111" i="6"/>
  <c r="T111" i="6" s="1"/>
  <c r="T112" i="6" s="1"/>
  <c r="L1" i="6"/>
  <c r="K1" i="6"/>
  <c r="AS130" i="3"/>
  <c r="DR442" i="2"/>
  <c r="AT8" i="2"/>
  <c r="R389" i="7"/>
  <c r="AF275" i="1"/>
  <c r="AF256" i="1"/>
  <c r="AF197" i="1"/>
  <c r="Y102" i="1"/>
  <c r="Y265" i="1"/>
  <c r="AF247" i="1"/>
  <c r="AF125" i="1"/>
  <c r="AF72" i="1"/>
  <c r="AF66" i="1"/>
  <c r="AF62" i="1"/>
  <c r="AF38" i="1"/>
  <c r="AF48" i="1"/>
  <c r="AM290" i="1"/>
  <c r="AF105" i="1"/>
  <c r="AF296" i="1"/>
  <c r="AF290" i="1"/>
  <c r="AF184" i="1"/>
  <c r="AF99" i="1"/>
  <c r="Y46" i="1"/>
  <c r="AF92" i="1"/>
  <c r="AF85" i="1"/>
  <c r="AF68" i="1"/>
  <c r="AF34" i="1"/>
  <c r="AF9" i="1"/>
  <c r="AF327" i="1"/>
  <c r="AF323" i="1"/>
  <c r="Y314" i="1"/>
  <c r="Y233" i="1"/>
  <c r="AF253" i="1"/>
  <c r="AF245" i="1"/>
  <c r="Y203" i="1"/>
  <c r="AF160" i="1"/>
  <c r="AF103" i="1"/>
  <c r="AF88" i="1"/>
  <c r="R246" i="2" l="1"/>
  <c r="G22" i="10"/>
  <c r="F21" i="10"/>
  <c r="E150" i="2"/>
  <c r="H20" i="10"/>
  <c r="K25" i="14"/>
  <c r="AK2" i="14" s="1"/>
  <c r="E224" i="2"/>
  <c r="CH59" i="27"/>
  <c r="CJ23" i="27"/>
  <c r="CI59" i="27"/>
  <c r="CC59" i="27"/>
  <c r="X67" i="21"/>
  <c r="X69" i="21" s="1"/>
  <c r="Q69" i="21"/>
  <c r="X73" i="21"/>
  <c r="X74" i="21" s="1"/>
  <c r="S10" i="21"/>
  <c r="Q74" i="21"/>
  <c r="S74" i="21" s="1"/>
  <c r="O1" i="6"/>
  <c r="O23" i="6" s="1"/>
  <c r="R420" i="2"/>
  <c r="BO43" i="5"/>
  <c r="BJ84" i="21"/>
  <c r="J26" i="5"/>
  <c r="J27" i="5"/>
  <c r="J30" i="5"/>
  <c r="J29" i="5"/>
  <c r="J31" i="5"/>
  <c r="BP26" i="5"/>
  <c r="BP30" i="5"/>
  <c r="BO31" i="5"/>
  <c r="BP31" i="5"/>
  <c r="BP29" i="5"/>
  <c r="BO27" i="5"/>
  <c r="BP27" i="5"/>
  <c r="BO28" i="5"/>
  <c r="BO32" i="5"/>
  <c r="BO30" i="5"/>
  <c r="BP28" i="5"/>
  <c r="BP32" i="5"/>
  <c r="BO29" i="5"/>
  <c r="BP25" i="5"/>
  <c r="BO25" i="5"/>
  <c r="BO26" i="5"/>
  <c r="S26" i="5"/>
  <c r="P26" i="5" s="1"/>
  <c r="S28" i="5"/>
  <c r="P28" i="5" s="1"/>
  <c r="S31" i="5"/>
  <c r="P31" i="5" s="1"/>
  <c r="S32" i="5"/>
  <c r="P32" i="5" s="1"/>
  <c r="S25" i="5"/>
  <c r="S27" i="5"/>
  <c r="P27" i="5" s="1"/>
  <c r="S30" i="5"/>
  <c r="P30" i="5" s="1"/>
  <c r="S29" i="5"/>
  <c r="P29" i="5" s="1"/>
  <c r="AJ28" i="5"/>
  <c r="AI29" i="5"/>
  <c r="AJ29" i="5"/>
  <c r="AI30" i="5"/>
  <c r="AI25" i="5"/>
  <c r="AJ31" i="5"/>
  <c r="AJ30" i="5"/>
  <c r="AJ25" i="5"/>
  <c r="AI26" i="5"/>
  <c r="AJ26" i="5"/>
  <c r="AI27" i="5"/>
  <c r="AJ27" i="5"/>
  <c r="AI28" i="5"/>
  <c r="AI31" i="5"/>
  <c r="AI32" i="5"/>
  <c r="AJ32" i="5"/>
  <c r="BX26" i="5"/>
  <c r="BX30" i="5"/>
  <c r="BW27" i="5"/>
  <c r="BW31" i="5"/>
  <c r="BW32" i="5"/>
  <c r="BW26" i="5"/>
  <c r="BW30" i="5"/>
  <c r="BX27" i="5"/>
  <c r="BX31" i="5"/>
  <c r="BW28" i="5"/>
  <c r="BW25" i="5"/>
  <c r="BX28" i="5"/>
  <c r="BX32" i="5"/>
  <c r="BW29" i="5"/>
  <c r="BX25" i="5"/>
  <c r="BX29" i="5"/>
  <c r="T26" i="5"/>
  <c r="Q26" i="5" s="1"/>
  <c r="T27" i="5"/>
  <c r="Q27" i="5" s="1"/>
  <c r="T28" i="5"/>
  <c r="Q28" i="5" s="1"/>
  <c r="T29" i="5"/>
  <c r="Q29" i="5" s="1"/>
  <c r="T30" i="5"/>
  <c r="Q30" i="5" s="1"/>
  <c r="T31" i="5"/>
  <c r="Q31" i="5" s="1"/>
  <c r="T25" i="5"/>
  <c r="T32" i="5"/>
  <c r="Q32" i="5" s="1"/>
  <c r="CV26" i="5"/>
  <c r="CV30" i="5"/>
  <c r="CU32" i="5"/>
  <c r="CU30" i="5"/>
  <c r="CU27" i="5"/>
  <c r="CU31" i="5"/>
  <c r="CV27" i="5"/>
  <c r="CV31" i="5"/>
  <c r="CU28" i="5"/>
  <c r="CU26" i="5"/>
  <c r="CV28" i="5"/>
  <c r="CV32" i="5"/>
  <c r="CU29" i="5"/>
  <c r="CV25" i="5"/>
  <c r="CV29" i="5"/>
  <c r="CU25" i="5"/>
  <c r="K33" i="5"/>
  <c r="H25" i="5"/>
  <c r="DS26" i="5"/>
  <c r="DS30" i="5"/>
  <c r="DT31" i="5"/>
  <c r="DS25" i="5"/>
  <c r="DT26" i="5"/>
  <c r="DT30" i="5"/>
  <c r="DS27" i="5"/>
  <c r="DS31" i="5"/>
  <c r="DT27" i="5"/>
  <c r="DT29" i="5"/>
  <c r="DS28" i="5"/>
  <c r="DS32" i="5"/>
  <c r="DT28" i="5"/>
  <c r="DT32" i="5"/>
  <c r="DS29" i="5"/>
  <c r="DT25" i="5"/>
  <c r="CF26" i="5"/>
  <c r="CF30" i="5"/>
  <c r="CE27" i="5"/>
  <c r="CE28" i="5"/>
  <c r="CE31" i="5"/>
  <c r="CE32" i="5"/>
  <c r="CF27" i="5"/>
  <c r="CF31" i="5"/>
  <c r="CE26" i="5"/>
  <c r="CF28" i="5"/>
  <c r="CF32" i="5"/>
  <c r="CE29" i="5"/>
  <c r="CF25" i="5"/>
  <c r="CF29" i="5"/>
  <c r="CE25" i="5"/>
  <c r="CE30" i="5"/>
  <c r="BH26" i="5"/>
  <c r="BH30" i="5"/>
  <c r="BG31" i="5"/>
  <c r="BG28" i="5"/>
  <c r="BG26" i="5"/>
  <c r="BG27" i="5"/>
  <c r="BH31" i="5"/>
  <c r="BG32" i="5"/>
  <c r="BH29" i="5"/>
  <c r="BH27" i="5"/>
  <c r="BH28" i="5"/>
  <c r="BH32" i="5"/>
  <c r="BG29" i="5"/>
  <c r="BH25" i="5"/>
  <c r="BG25" i="5"/>
  <c r="BG30" i="5"/>
  <c r="J28" i="5"/>
  <c r="CN26" i="5"/>
  <c r="CN30" i="5"/>
  <c r="CM27" i="5"/>
  <c r="CM31" i="5"/>
  <c r="CM28" i="5"/>
  <c r="CM26" i="5"/>
  <c r="CN27" i="5"/>
  <c r="CN31" i="5"/>
  <c r="CM32" i="5"/>
  <c r="CN28" i="5"/>
  <c r="CN32" i="5"/>
  <c r="CM29" i="5"/>
  <c r="CN25" i="5"/>
  <c r="CN29" i="5"/>
  <c r="CM25" i="5"/>
  <c r="CM30" i="5"/>
  <c r="AB32" i="5"/>
  <c r="AA25" i="5"/>
  <c r="AB26" i="5"/>
  <c r="AB27" i="5"/>
  <c r="AA29" i="5"/>
  <c r="AB28" i="5"/>
  <c r="AA31" i="5"/>
  <c r="AB29" i="5"/>
  <c r="AA32" i="5"/>
  <c r="AB30" i="5"/>
  <c r="AB25" i="5"/>
  <c r="AA26" i="5"/>
  <c r="AA27" i="5"/>
  <c r="AA28" i="5"/>
  <c r="AB31" i="5"/>
  <c r="AA30" i="5"/>
  <c r="AY26" i="5"/>
  <c r="AY30" i="5"/>
  <c r="AZ27" i="5"/>
  <c r="AZ26" i="5"/>
  <c r="AZ30" i="5"/>
  <c r="AY27" i="5"/>
  <c r="AY31" i="5"/>
  <c r="AY28" i="5"/>
  <c r="AY32" i="5"/>
  <c r="AZ28" i="5"/>
  <c r="AZ32" i="5"/>
  <c r="AY29" i="5"/>
  <c r="AZ25" i="5"/>
  <c r="AZ29" i="5"/>
  <c r="AY25" i="5"/>
  <c r="AZ31" i="5"/>
  <c r="DK26" i="5"/>
  <c r="DK30" i="5"/>
  <c r="DL26" i="5"/>
  <c r="DL30" i="5"/>
  <c r="DL27" i="5"/>
  <c r="DK25" i="5"/>
  <c r="DK27" i="5"/>
  <c r="DK31" i="5"/>
  <c r="DL31" i="5"/>
  <c r="DK28" i="5"/>
  <c r="DK32" i="5"/>
  <c r="DL28" i="5"/>
  <c r="DL32" i="5"/>
  <c r="DK29" i="5"/>
  <c r="DL25" i="5"/>
  <c r="DL29" i="5"/>
  <c r="CV51" i="27"/>
  <c r="CX51" i="27" s="1"/>
  <c r="DC26" i="5"/>
  <c r="DD30" i="5"/>
  <c r="DC28" i="5"/>
  <c r="DD26" i="5"/>
  <c r="DC31" i="5"/>
  <c r="DC32" i="5"/>
  <c r="DC27" i="5"/>
  <c r="DD31" i="5"/>
  <c r="DD28" i="5"/>
  <c r="DD32" i="5"/>
  <c r="DC29" i="5"/>
  <c r="DD25" i="5"/>
  <c r="DD29" i="5"/>
  <c r="DC25" i="5"/>
  <c r="DC30" i="5"/>
  <c r="DD27" i="5"/>
  <c r="AQ26" i="5"/>
  <c r="AQ31" i="5"/>
  <c r="AR26" i="5"/>
  <c r="AR31" i="5"/>
  <c r="AQ27" i="5"/>
  <c r="AQ32" i="5"/>
  <c r="AR27" i="5"/>
  <c r="AR28" i="5"/>
  <c r="AR25" i="5"/>
  <c r="AQ29" i="5"/>
  <c r="AQ25" i="5"/>
  <c r="AQ30" i="5"/>
  <c r="AR30" i="5"/>
  <c r="AR32" i="5"/>
  <c r="AQ28" i="5"/>
  <c r="AR29" i="5"/>
  <c r="EI26" i="5"/>
  <c r="EI30" i="5"/>
  <c r="EJ27" i="5"/>
  <c r="EI25" i="5"/>
  <c r="EJ26" i="5"/>
  <c r="EJ30" i="5"/>
  <c r="EI27" i="5"/>
  <c r="EI31" i="5"/>
  <c r="EJ31" i="5"/>
  <c r="EJ29" i="5"/>
  <c r="EI28" i="5"/>
  <c r="EI32" i="5"/>
  <c r="EJ28" i="5"/>
  <c r="EJ32" i="5"/>
  <c r="EI29" i="5"/>
  <c r="EJ25" i="5"/>
  <c r="EA26" i="5"/>
  <c r="EA30" i="5"/>
  <c r="EB31" i="5"/>
  <c r="EB26" i="5"/>
  <c r="EB30" i="5"/>
  <c r="EB27" i="5"/>
  <c r="EB29" i="5"/>
  <c r="EA27" i="5"/>
  <c r="EA31" i="5"/>
  <c r="EA28" i="5"/>
  <c r="EA32" i="5"/>
  <c r="EB28" i="5"/>
  <c r="EB32" i="5"/>
  <c r="EA29" i="5"/>
  <c r="EB25" i="5"/>
  <c r="EA25" i="5"/>
  <c r="L33" i="5"/>
  <c r="I25" i="5"/>
  <c r="J32" i="5"/>
  <c r="DC54" i="27"/>
  <c r="CX54" i="27"/>
  <c r="DL55" i="27"/>
  <c r="DQ55" i="27"/>
  <c r="DS55" i="27" s="1"/>
  <c r="CJ44" i="27"/>
  <c r="DL57" i="27"/>
  <c r="DQ57" i="27"/>
  <c r="DS57" i="27" s="1"/>
  <c r="CX53" i="27"/>
  <c r="CV58" i="27"/>
  <c r="CX58" i="27" s="1"/>
  <c r="DC53" i="27"/>
  <c r="DR53" i="27"/>
  <c r="DR58" i="27" s="1"/>
  <c r="DK58" i="27"/>
  <c r="CV37" i="27"/>
  <c r="DJ46" i="27"/>
  <c r="DE46" i="27"/>
  <c r="CX48" i="27"/>
  <c r="DC48" i="27"/>
  <c r="DK46" i="27"/>
  <c r="DD51" i="27"/>
  <c r="DQ49" i="27"/>
  <c r="DS49" i="27" s="1"/>
  <c r="DL49" i="27"/>
  <c r="DJ50" i="27"/>
  <c r="DE50" i="27"/>
  <c r="CX47" i="27"/>
  <c r="DC47" i="27"/>
  <c r="CV42" i="27"/>
  <c r="CQ42" i="27"/>
  <c r="CW39" i="27"/>
  <c r="CP44" i="27"/>
  <c r="CQ39" i="27"/>
  <c r="CQ37" i="27"/>
  <c r="DQ41" i="27"/>
  <c r="DS41" i="27" s="1"/>
  <c r="DL41" i="27"/>
  <c r="DQ39" i="27"/>
  <c r="DL43" i="27"/>
  <c r="DQ43" i="27"/>
  <c r="DS43" i="27" s="1"/>
  <c r="CV40" i="27"/>
  <c r="CQ40" i="27"/>
  <c r="CO44" i="27"/>
  <c r="DC34" i="27"/>
  <c r="CX34" i="27"/>
  <c r="DJ32" i="27"/>
  <c r="DE32" i="27"/>
  <c r="DD34" i="27"/>
  <c r="CW37" i="27"/>
  <c r="CX37" i="27" s="1"/>
  <c r="DC35" i="27"/>
  <c r="CX35" i="27"/>
  <c r="CO30" i="27"/>
  <c r="CQ30" i="27" s="1"/>
  <c r="DE36" i="27"/>
  <c r="DJ36" i="27"/>
  <c r="CX33" i="27"/>
  <c r="DC33" i="27"/>
  <c r="DR33" i="27"/>
  <c r="DR25" i="27"/>
  <c r="DC29" i="27"/>
  <c r="CX29" i="27"/>
  <c r="DC25" i="27"/>
  <c r="CX25" i="27"/>
  <c r="CQ28" i="27"/>
  <c r="CV28" i="27"/>
  <c r="DK27" i="27"/>
  <c r="DE27" i="27"/>
  <c r="CQ26" i="27"/>
  <c r="CV26" i="27"/>
  <c r="K11" i="5"/>
  <c r="R14" i="14"/>
  <c r="D17" i="25"/>
  <c r="O1" i="17"/>
  <c r="P1" i="17" s="1"/>
  <c r="B46" i="5"/>
  <c r="B46" i="25" s="1"/>
  <c r="B42" i="25"/>
  <c r="R32" i="14"/>
  <c r="D35" i="25"/>
  <c r="B40" i="25"/>
  <c r="C40" i="5"/>
  <c r="C40" i="25" s="1"/>
  <c r="C38" i="25"/>
  <c r="K16" i="5"/>
  <c r="L15" i="5"/>
  <c r="R19" i="14"/>
  <c r="D22" i="25"/>
  <c r="L16" i="5"/>
  <c r="DN84" i="21"/>
  <c r="BQ84" i="21"/>
  <c r="L11" i="5"/>
  <c r="L10" i="5"/>
  <c r="K15" i="5"/>
  <c r="B32" i="14"/>
  <c r="K10" i="5"/>
  <c r="AH226" i="1"/>
  <c r="AA372" i="2"/>
  <c r="BI132" i="7"/>
  <c r="S43" i="5"/>
  <c r="AV84" i="21"/>
  <c r="CN43" i="5"/>
  <c r="CS76" i="2"/>
  <c r="DC43" i="5"/>
  <c r="CD262" i="7"/>
  <c r="CQ14" i="27"/>
  <c r="CV14" i="27"/>
  <c r="DJ15" i="27"/>
  <c r="DE21" i="27"/>
  <c r="DJ21" i="27"/>
  <c r="CP23" i="27"/>
  <c r="DK18" i="27"/>
  <c r="DE18" i="27"/>
  <c r="DJ18" i="27"/>
  <c r="CX20" i="27"/>
  <c r="DC20" i="27"/>
  <c r="DC23" i="27" s="1"/>
  <c r="DE8" i="27"/>
  <c r="DJ8" i="27"/>
  <c r="DC7" i="27"/>
  <c r="CX7" i="27"/>
  <c r="CV4" i="27"/>
  <c r="CO9" i="27"/>
  <c r="CQ4" i="27"/>
  <c r="DC11" i="27"/>
  <c r="CX11" i="27"/>
  <c r="DQ19" i="27"/>
  <c r="DS19" i="27" s="1"/>
  <c r="DL19" i="27"/>
  <c r="DK11" i="27"/>
  <c r="CW15" i="27"/>
  <c r="CQ15" i="27"/>
  <c r="CP16" i="27"/>
  <c r="CQ6" i="27"/>
  <c r="CV6" i="27"/>
  <c r="DJ13" i="27"/>
  <c r="DE13" i="27"/>
  <c r="CJ9" i="27"/>
  <c r="CO16" i="27"/>
  <c r="DQ12" i="27"/>
  <c r="DS12" i="27" s="1"/>
  <c r="DL12" i="27"/>
  <c r="DK4" i="27"/>
  <c r="DD9" i="27"/>
  <c r="T36" i="5"/>
  <c r="T37" i="5"/>
  <c r="T35" i="5"/>
  <c r="BY84" i="21"/>
  <c r="AU114" i="1"/>
  <c r="AP84" i="21"/>
  <c r="AJ39" i="5"/>
  <c r="AI39" i="5"/>
  <c r="BX35" i="5"/>
  <c r="BW35" i="5"/>
  <c r="BX36" i="5"/>
  <c r="BW36" i="5"/>
  <c r="BW37" i="5"/>
  <c r="BX37" i="5"/>
  <c r="CF21" i="5"/>
  <c r="CF16" i="5"/>
  <c r="CF11" i="5"/>
  <c r="CE21" i="5"/>
  <c r="CE16" i="5"/>
  <c r="CE11" i="5"/>
  <c r="CF20" i="5"/>
  <c r="CF15" i="5"/>
  <c r="CF10" i="5"/>
  <c r="CF22" i="5"/>
  <c r="CF17" i="5"/>
  <c r="CF12" i="5"/>
  <c r="CE22" i="5"/>
  <c r="CE12" i="5"/>
  <c r="CE20" i="5"/>
  <c r="CE10" i="5"/>
  <c r="CE15" i="5"/>
  <c r="CE17" i="5"/>
  <c r="DD35" i="5"/>
  <c r="DC35" i="5"/>
  <c r="DD36" i="5"/>
  <c r="DC36" i="5"/>
  <c r="DD37" i="5"/>
  <c r="DC37" i="5"/>
  <c r="EB21" i="5"/>
  <c r="EB16" i="5"/>
  <c r="EB11" i="5"/>
  <c r="EA21" i="5"/>
  <c r="EA16" i="5"/>
  <c r="EA11" i="5"/>
  <c r="EB20" i="5"/>
  <c r="EB15" i="5"/>
  <c r="EB10" i="5"/>
  <c r="EB22" i="5"/>
  <c r="EB17" i="5"/>
  <c r="EB12" i="5"/>
  <c r="EA22" i="5"/>
  <c r="EA12" i="5"/>
  <c r="EA20" i="5"/>
  <c r="EA10" i="5"/>
  <c r="EA17" i="5"/>
  <c r="EA15" i="5"/>
  <c r="AZ37" i="5"/>
  <c r="AZ35" i="5"/>
  <c r="AY35" i="5"/>
  <c r="AY37" i="5"/>
  <c r="AZ36" i="5"/>
  <c r="AY36" i="5"/>
  <c r="DL37" i="5"/>
  <c r="DL35" i="5"/>
  <c r="DK35" i="5"/>
  <c r="DK37" i="5"/>
  <c r="DL36" i="5"/>
  <c r="DK36" i="5"/>
  <c r="DD39" i="5"/>
  <c r="DC39" i="5"/>
  <c r="CV21" i="5"/>
  <c r="CV16" i="5"/>
  <c r="CV11" i="5"/>
  <c r="CU21" i="5"/>
  <c r="CU16" i="5"/>
  <c r="CU11" i="5"/>
  <c r="CV20" i="5"/>
  <c r="CV15" i="5"/>
  <c r="CV10" i="5"/>
  <c r="CV22" i="5"/>
  <c r="CV17" i="5"/>
  <c r="CV12" i="5"/>
  <c r="CU22" i="5"/>
  <c r="CU12" i="5"/>
  <c r="CU20" i="5"/>
  <c r="CU10" i="5"/>
  <c r="CU17" i="5"/>
  <c r="CU15" i="5"/>
  <c r="DT21" i="5"/>
  <c r="DT16" i="5"/>
  <c r="DT11" i="5"/>
  <c r="DS21" i="5"/>
  <c r="DS16" i="5"/>
  <c r="DS11" i="5"/>
  <c r="DT20" i="5"/>
  <c r="DT15" i="5"/>
  <c r="DT10" i="5"/>
  <c r="DT22" i="5"/>
  <c r="DT17" i="5"/>
  <c r="DT12" i="5"/>
  <c r="DS17" i="5"/>
  <c r="DS15" i="5"/>
  <c r="DS20" i="5"/>
  <c r="DS12" i="5"/>
  <c r="DS22" i="5"/>
  <c r="DS10" i="5"/>
  <c r="AI37" i="5"/>
  <c r="AI36" i="5"/>
  <c r="AJ35" i="5"/>
  <c r="AI35" i="5"/>
  <c r="I45" i="25"/>
  <c r="CF39" i="5"/>
  <c r="CE39" i="5"/>
  <c r="CM39" i="5"/>
  <c r="CN39" i="5"/>
  <c r="AR35" i="5"/>
  <c r="AQ35" i="5"/>
  <c r="AR36" i="5"/>
  <c r="AQ36" i="5"/>
  <c r="AQ37" i="5"/>
  <c r="AR37" i="5"/>
  <c r="EJ35" i="5"/>
  <c r="EI35" i="5"/>
  <c r="EJ36" i="5"/>
  <c r="EI36" i="5"/>
  <c r="EJ37" i="5"/>
  <c r="EI37" i="5"/>
  <c r="EB36" i="5"/>
  <c r="EA36" i="5"/>
  <c r="EB35" i="5"/>
  <c r="EB37" i="5"/>
  <c r="EA37" i="5"/>
  <c r="EA35" i="5"/>
  <c r="BH39" i="5"/>
  <c r="BG39" i="5"/>
  <c r="AJ15" i="5"/>
  <c r="I49" i="25"/>
  <c r="AJ37" i="5"/>
  <c r="AR17" i="5"/>
  <c r="AR20" i="5"/>
  <c r="AQ22" i="5"/>
  <c r="AQ11" i="5"/>
  <c r="AR12" i="5"/>
  <c r="AQ15" i="5"/>
  <c r="AR11" i="5"/>
  <c r="AQ12" i="5"/>
  <c r="AR22" i="5"/>
  <c r="AQ21" i="5"/>
  <c r="AR21" i="5"/>
  <c r="AQ20" i="5"/>
  <c r="AQ16" i="5"/>
  <c r="AR16" i="5"/>
  <c r="AR15" i="5"/>
  <c r="AQ17" i="5"/>
  <c r="AA22" i="5"/>
  <c r="AA16" i="5"/>
  <c r="AA11" i="5"/>
  <c r="AB16" i="5"/>
  <c r="AB11" i="5"/>
  <c r="AB15" i="5"/>
  <c r="AB10" i="5"/>
  <c r="AB22" i="5"/>
  <c r="AA12" i="5"/>
  <c r="AB21" i="5"/>
  <c r="AA17" i="5"/>
  <c r="AB20" i="5"/>
  <c r="AA15" i="5"/>
  <c r="AA21" i="5"/>
  <c r="AA10" i="5"/>
  <c r="AB12" i="5"/>
  <c r="AB17" i="5"/>
  <c r="AR39" i="5"/>
  <c r="AQ39" i="5"/>
  <c r="CV36" i="5"/>
  <c r="CU36" i="5"/>
  <c r="CV35" i="5"/>
  <c r="CV37" i="5"/>
  <c r="CU37" i="5"/>
  <c r="CU35" i="5"/>
  <c r="BX17" i="5"/>
  <c r="BW22" i="5"/>
  <c r="BW12" i="5"/>
  <c r="BX16" i="5"/>
  <c r="BW21" i="5"/>
  <c r="BW11" i="5"/>
  <c r="BX21" i="5"/>
  <c r="BX11" i="5"/>
  <c r="BW16" i="5"/>
  <c r="BX12" i="5"/>
  <c r="BX10" i="5"/>
  <c r="BW20" i="5"/>
  <c r="BX22" i="5"/>
  <c r="BX20" i="5"/>
  <c r="BW17" i="5"/>
  <c r="BW15" i="5"/>
  <c r="BX15" i="5"/>
  <c r="BW10" i="5"/>
  <c r="H7" i="25"/>
  <c r="BX39" i="5"/>
  <c r="BW39" i="5"/>
  <c r="BG12" i="5"/>
  <c r="BH21" i="5"/>
  <c r="BG21" i="5"/>
  <c r="BH11" i="5"/>
  <c r="BH22" i="5"/>
  <c r="BG17" i="5"/>
  <c r="BH20" i="5"/>
  <c r="BG16" i="5"/>
  <c r="BH17" i="5"/>
  <c r="BG15" i="5"/>
  <c r="BH16" i="5"/>
  <c r="BH15" i="5"/>
  <c r="BH12" i="5"/>
  <c r="BH10" i="5"/>
  <c r="BG11" i="5"/>
  <c r="BG10" i="5"/>
  <c r="BG22" i="5"/>
  <c r="BG20" i="5"/>
  <c r="AZ39" i="5"/>
  <c r="AY39" i="5"/>
  <c r="AQ10" i="5"/>
  <c r="BP36" i="5"/>
  <c r="BO36" i="5"/>
  <c r="BP35" i="5"/>
  <c r="BP37" i="5"/>
  <c r="BO37" i="5"/>
  <c r="BO35" i="5"/>
  <c r="EJ39" i="5"/>
  <c r="EI39" i="5"/>
  <c r="EB39" i="5"/>
  <c r="EA39" i="5"/>
  <c r="AZ17" i="5"/>
  <c r="AY22" i="5"/>
  <c r="AY12" i="5"/>
  <c r="AZ20" i="5"/>
  <c r="AZ10" i="5"/>
  <c r="AY15" i="5"/>
  <c r="AZ11" i="5"/>
  <c r="AY11" i="5"/>
  <c r="AZ22" i="5"/>
  <c r="AY10" i="5"/>
  <c r="AZ21" i="5"/>
  <c r="AY21" i="5"/>
  <c r="AY20" i="5"/>
  <c r="AZ16" i="5"/>
  <c r="AZ15" i="5"/>
  <c r="AZ12" i="5"/>
  <c r="AY17" i="5"/>
  <c r="AY16" i="5"/>
  <c r="CV39" i="5"/>
  <c r="CU39" i="5"/>
  <c r="EJ21" i="5"/>
  <c r="EJ16" i="5"/>
  <c r="EJ11" i="5"/>
  <c r="EI21" i="5"/>
  <c r="EI16" i="5"/>
  <c r="EI11" i="5"/>
  <c r="EJ20" i="5"/>
  <c r="EJ15" i="5"/>
  <c r="EJ10" i="5"/>
  <c r="EJ22" i="5"/>
  <c r="EJ17" i="5"/>
  <c r="EJ12" i="5"/>
  <c r="EI17" i="5"/>
  <c r="EI15" i="5"/>
  <c r="EI12" i="5"/>
  <c r="EI10" i="5"/>
  <c r="EI22" i="5"/>
  <c r="EI20" i="5"/>
  <c r="DS39" i="5"/>
  <c r="DT39" i="5"/>
  <c r="BP16" i="5"/>
  <c r="BO21" i="5"/>
  <c r="BO11" i="5"/>
  <c r="BP21" i="5"/>
  <c r="BP11" i="5"/>
  <c r="BO16" i="5"/>
  <c r="BO22" i="5"/>
  <c r="BP22" i="5"/>
  <c r="BO20" i="5"/>
  <c r="BP20" i="5"/>
  <c r="BP17" i="5"/>
  <c r="BO17" i="5"/>
  <c r="BP15" i="5"/>
  <c r="BO15" i="5"/>
  <c r="BO10" i="5"/>
  <c r="BP12" i="5"/>
  <c r="BP10" i="5"/>
  <c r="BO12" i="5"/>
  <c r="AR10" i="5"/>
  <c r="CF37" i="5"/>
  <c r="CF35" i="5"/>
  <c r="CE35" i="5"/>
  <c r="CE37" i="5"/>
  <c r="CF36" i="5"/>
  <c r="CE36" i="5"/>
  <c r="BH37" i="5"/>
  <c r="BG37" i="5"/>
  <c r="BH36" i="5"/>
  <c r="BH35" i="5"/>
  <c r="BG35" i="5"/>
  <c r="BG36" i="5"/>
  <c r="CN37" i="5"/>
  <c r="CM37" i="5"/>
  <c r="CN36" i="5"/>
  <c r="CM36" i="5"/>
  <c r="CN35" i="5"/>
  <c r="CM35" i="5"/>
  <c r="BP39" i="5"/>
  <c r="BO39" i="5"/>
  <c r="DL39" i="5"/>
  <c r="DK39" i="5"/>
  <c r="DT37" i="5"/>
  <c r="DS37" i="5"/>
  <c r="DT36" i="5"/>
  <c r="DS36" i="5"/>
  <c r="DT35" i="5"/>
  <c r="DS35" i="5"/>
  <c r="DD21" i="5"/>
  <c r="DD16" i="5"/>
  <c r="DD11" i="5"/>
  <c r="DC21" i="5"/>
  <c r="DC16" i="5"/>
  <c r="DC11" i="5"/>
  <c r="DD20" i="5"/>
  <c r="DD15" i="5"/>
  <c r="DD10" i="5"/>
  <c r="DD22" i="5"/>
  <c r="DD17" i="5"/>
  <c r="DD12" i="5"/>
  <c r="DC17" i="5"/>
  <c r="DC15" i="5"/>
  <c r="DC22" i="5"/>
  <c r="DC20" i="5"/>
  <c r="DC12" i="5"/>
  <c r="DC10" i="5"/>
  <c r="DL21" i="5"/>
  <c r="DL16" i="5"/>
  <c r="DL11" i="5"/>
  <c r="DK21" i="5"/>
  <c r="DK16" i="5"/>
  <c r="DK11" i="5"/>
  <c r="DL20" i="5"/>
  <c r="DL15" i="5"/>
  <c r="DL10" i="5"/>
  <c r="DL22" i="5"/>
  <c r="DL17" i="5"/>
  <c r="DL12" i="5"/>
  <c r="DK22" i="5"/>
  <c r="DK12" i="5"/>
  <c r="DK20" i="5"/>
  <c r="DK10" i="5"/>
  <c r="DK17" i="5"/>
  <c r="DK15" i="5"/>
  <c r="AA37" i="5"/>
  <c r="AA36" i="5"/>
  <c r="AB36" i="5"/>
  <c r="AB35" i="5"/>
  <c r="AB37" i="5"/>
  <c r="AA35" i="5"/>
  <c r="AI20" i="5"/>
  <c r="AJ12" i="5"/>
  <c r="AI21" i="5"/>
  <c r="AJ11" i="5"/>
  <c r="AJ17" i="5"/>
  <c r="AJ10" i="5"/>
  <c r="AJ16" i="5"/>
  <c r="AJ22" i="5"/>
  <c r="AI12" i="5"/>
  <c r="AJ21" i="5"/>
  <c r="AI17" i="5"/>
  <c r="AI11" i="5"/>
  <c r="AI16" i="5"/>
  <c r="AI10" i="5"/>
  <c r="AJ20" i="5"/>
  <c r="AI22" i="5"/>
  <c r="AI15" i="5"/>
  <c r="CN21" i="5"/>
  <c r="CN16" i="5"/>
  <c r="CN11" i="5"/>
  <c r="CM21" i="5"/>
  <c r="CM16" i="5"/>
  <c r="CM11" i="5"/>
  <c r="CN20" i="5"/>
  <c r="CN15" i="5"/>
  <c r="CN10" i="5"/>
  <c r="CN22" i="5"/>
  <c r="CN17" i="5"/>
  <c r="CN12" i="5"/>
  <c r="CM17" i="5"/>
  <c r="CM15" i="5"/>
  <c r="CM20" i="5"/>
  <c r="CM22" i="5"/>
  <c r="CM12" i="5"/>
  <c r="CM10" i="5"/>
  <c r="T22" i="5"/>
  <c r="T15" i="5"/>
  <c r="S10" i="5"/>
  <c r="T20" i="5"/>
  <c r="S35" i="5"/>
  <c r="T17" i="5"/>
  <c r="S11" i="5"/>
  <c r="T16" i="5"/>
  <c r="S22" i="5"/>
  <c r="S21" i="5"/>
  <c r="S17" i="5"/>
  <c r="S20" i="5"/>
  <c r="S16" i="5"/>
  <c r="S39" i="5"/>
  <c r="T12" i="5"/>
  <c r="S36" i="5"/>
  <c r="T10" i="5"/>
  <c r="S15" i="5"/>
  <c r="S12" i="5"/>
  <c r="T21" i="5"/>
  <c r="S37" i="5"/>
  <c r="T11" i="5"/>
  <c r="AJ36" i="5"/>
  <c r="L43" i="21"/>
  <c r="X78" i="21"/>
  <c r="X79" i="21" s="1"/>
  <c r="W93" i="1"/>
  <c r="AD93" i="1" s="1"/>
  <c r="S11" i="21"/>
  <c r="R227" i="2"/>
  <c r="R338" i="2"/>
  <c r="W117" i="3"/>
  <c r="W121" i="3" s="1"/>
  <c r="Q12" i="21"/>
  <c r="Q28" i="21" s="1"/>
  <c r="R375" i="7"/>
  <c r="W19" i="9"/>
  <c r="W20" i="9" s="1"/>
  <c r="R24" i="9"/>
  <c r="W24" i="9"/>
  <c r="Y24" i="9" s="1"/>
  <c r="X22" i="9"/>
  <c r="X29" i="9" s="1"/>
  <c r="Y37" i="5" s="1"/>
  <c r="Q29" i="9"/>
  <c r="Q37" i="5" s="1"/>
  <c r="P20" i="9"/>
  <c r="R20" i="9" s="1"/>
  <c r="R36" i="5" s="1"/>
  <c r="R42" i="3"/>
  <c r="R29" i="3"/>
  <c r="B19" i="14"/>
  <c r="W16" i="3"/>
  <c r="AD16" i="3" s="1"/>
  <c r="R18" i="3"/>
  <c r="R44" i="3"/>
  <c r="W81" i="3"/>
  <c r="AD81" i="3" s="1"/>
  <c r="R97" i="3"/>
  <c r="R74" i="3"/>
  <c r="K45" i="3"/>
  <c r="R38" i="3"/>
  <c r="W54" i="3"/>
  <c r="AD54" i="3" s="1"/>
  <c r="CK138" i="3"/>
  <c r="CU23" i="5" s="1"/>
  <c r="Z138" i="3"/>
  <c r="AA23" i="5" s="1"/>
  <c r="R87" i="3"/>
  <c r="W87" i="3"/>
  <c r="W89" i="3" s="1"/>
  <c r="R128" i="3"/>
  <c r="E138" i="3"/>
  <c r="D23" i="5" s="1"/>
  <c r="P19" i="3"/>
  <c r="W21" i="3"/>
  <c r="AD21" i="3" s="1"/>
  <c r="K63" i="3"/>
  <c r="R73" i="3"/>
  <c r="W59" i="3"/>
  <c r="AD59" i="3" s="1"/>
  <c r="R21" i="3"/>
  <c r="W94" i="3"/>
  <c r="AD94" i="3" s="1"/>
  <c r="R82" i="3"/>
  <c r="X42" i="3"/>
  <c r="AE42" i="3" s="1"/>
  <c r="AE45" i="3" s="1"/>
  <c r="R15" i="3"/>
  <c r="Q111" i="3"/>
  <c r="Q137" i="3" s="1"/>
  <c r="R39" i="3"/>
  <c r="W14" i="3"/>
  <c r="AD14" i="3" s="1"/>
  <c r="R132" i="3"/>
  <c r="W124" i="3"/>
  <c r="Y124" i="3" s="1"/>
  <c r="P133" i="3"/>
  <c r="R133" i="3" s="1"/>
  <c r="R18" i="14"/>
  <c r="B18" i="14"/>
  <c r="P55" i="3"/>
  <c r="R55" i="3" s="1"/>
  <c r="W50" i="3"/>
  <c r="AD50" i="3" s="1"/>
  <c r="W131" i="3"/>
  <c r="W133" i="3" s="1"/>
  <c r="DM138" i="3"/>
  <c r="EA23" i="5" s="1"/>
  <c r="BW138" i="3"/>
  <c r="CE23" i="5" s="1"/>
  <c r="R119" i="3"/>
  <c r="R127" i="3"/>
  <c r="P121" i="3"/>
  <c r="R121" i="3" s="1"/>
  <c r="CD138" i="3"/>
  <c r="CM23" i="5" s="1"/>
  <c r="BI224" i="2"/>
  <c r="R74" i="2"/>
  <c r="E298" i="2"/>
  <c r="CD446" i="2"/>
  <c r="AU224" i="2"/>
  <c r="E76" i="2"/>
  <c r="W118" i="2"/>
  <c r="Y118" i="2" s="1"/>
  <c r="R81" i="2"/>
  <c r="AG446" i="2"/>
  <c r="CY446" i="2"/>
  <c r="CY224" i="2"/>
  <c r="R335" i="2"/>
  <c r="W274" i="2"/>
  <c r="AD274" i="2" s="1"/>
  <c r="R342" i="2"/>
  <c r="W130" i="2"/>
  <c r="Y130" i="2" s="1"/>
  <c r="R354" i="2"/>
  <c r="BW448" i="2"/>
  <c r="R177" i="2"/>
  <c r="R262" i="2"/>
  <c r="AU446" i="2"/>
  <c r="W409" i="2"/>
  <c r="AD409" i="2" s="1"/>
  <c r="W240" i="2"/>
  <c r="AD240" i="2" s="1"/>
  <c r="M150" i="2"/>
  <c r="K285" i="2"/>
  <c r="E372" i="2"/>
  <c r="W261" i="2"/>
  <c r="Y261" i="2" s="1"/>
  <c r="R52" i="2"/>
  <c r="R321" i="2"/>
  <c r="R230" i="2"/>
  <c r="R46" i="2"/>
  <c r="BX150" i="2"/>
  <c r="R215" i="2"/>
  <c r="W156" i="2"/>
  <c r="AD156" i="2" s="1"/>
  <c r="R314" i="2"/>
  <c r="DT372" i="2"/>
  <c r="AO372" i="2"/>
  <c r="CY76" i="2"/>
  <c r="W346" i="2"/>
  <c r="AD346" i="2" s="1"/>
  <c r="CS224" i="2"/>
  <c r="BQ150" i="2"/>
  <c r="CE372" i="2"/>
  <c r="BW150" i="2"/>
  <c r="R79" i="2"/>
  <c r="R160" i="2"/>
  <c r="L298" i="2"/>
  <c r="W232" i="2"/>
  <c r="AD232" i="2" s="1"/>
  <c r="R36" i="2"/>
  <c r="BC446" i="2"/>
  <c r="W177" i="2"/>
  <c r="AD177" i="2" s="1"/>
  <c r="W383" i="2"/>
  <c r="AD383" i="2" s="1"/>
  <c r="DM224" i="2"/>
  <c r="CR224" i="2"/>
  <c r="X338" i="2"/>
  <c r="AE338" i="2" s="1"/>
  <c r="AL338" i="2" s="1"/>
  <c r="AS338" i="2" s="1"/>
  <c r="AZ338" i="2" s="1"/>
  <c r="BG338" i="2" s="1"/>
  <c r="BN338" i="2" s="1"/>
  <c r="BU338" i="2" s="1"/>
  <c r="CB338" i="2" s="1"/>
  <c r="CI338" i="2" s="1"/>
  <c r="CP338" i="2" s="1"/>
  <c r="CW338" i="2" s="1"/>
  <c r="DD338" i="2" s="1"/>
  <c r="DK338" i="2" s="1"/>
  <c r="DR338" i="2" s="1"/>
  <c r="AG76" i="2"/>
  <c r="R375" i="2"/>
  <c r="AG150" i="2"/>
  <c r="R153" i="2"/>
  <c r="BQ446" i="2"/>
  <c r="P223" i="2"/>
  <c r="P449" i="2" s="1"/>
  <c r="R390" i="2"/>
  <c r="AN150" i="2"/>
  <c r="CR446" i="2"/>
  <c r="BI372" i="2"/>
  <c r="CE224" i="2"/>
  <c r="R214" i="2"/>
  <c r="R137" i="2"/>
  <c r="CL446" i="2"/>
  <c r="B14" i="14"/>
  <c r="W416" i="2"/>
  <c r="Y416" i="2" s="1"/>
  <c r="R414" i="2"/>
  <c r="DF446" i="2"/>
  <c r="E446" i="2"/>
  <c r="DN446" i="2"/>
  <c r="BI150" i="2"/>
  <c r="BW446" i="2"/>
  <c r="R126" i="2"/>
  <c r="AG372" i="2"/>
  <c r="W154" i="2"/>
  <c r="AD154" i="2" s="1"/>
  <c r="R237" i="2"/>
  <c r="CK446" i="2"/>
  <c r="P108" i="2"/>
  <c r="BB224" i="2"/>
  <c r="R272" i="2"/>
  <c r="W79" i="2"/>
  <c r="Y79" i="2" s="1"/>
  <c r="CL150" i="2"/>
  <c r="W268" i="2"/>
  <c r="AD268" i="2" s="1"/>
  <c r="R284" i="2"/>
  <c r="W380" i="2"/>
  <c r="AD380" i="2" s="1"/>
  <c r="R382" i="2"/>
  <c r="R318" i="2"/>
  <c r="R239" i="2"/>
  <c r="AN372" i="2"/>
  <c r="CS150" i="2"/>
  <c r="BJ76" i="2"/>
  <c r="BX224" i="2"/>
  <c r="BP76" i="2"/>
  <c r="P34" i="2"/>
  <c r="CE446" i="2"/>
  <c r="X75" i="2"/>
  <c r="W375" i="2"/>
  <c r="AD375" i="2" s="1"/>
  <c r="W270" i="2"/>
  <c r="Y270" i="2" s="1"/>
  <c r="DN372" i="2"/>
  <c r="Z372" i="2"/>
  <c r="AG298" i="2"/>
  <c r="W36" i="2"/>
  <c r="AD36" i="2" s="1"/>
  <c r="AK36" i="2" s="1"/>
  <c r="AE290" i="2"/>
  <c r="AL290" i="2" s="1"/>
  <c r="AS290" i="2" s="1"/>
  <c r="AZ290" i="2" s="1"/>
  <c r="BG290" i="2" s="1"/>
  <c r="BN290" i="2" s="1"/>
  <c r="BU290" i="2" s="1"/>
  <c r="CB290" i="2" s="1"/>
  <c r="CI290" i="2" s="1"/>
  <c r="CP290" i="2" s="1"/>
  <c r="CW290" i="2" s="1"/>
  <c r="DD290" i="2" s="1"/>
  <c r="DK290" i="2" s="1"/>
  <c r="DR290" i="2" s="1"/>
  <c r="Y290" i="2"/>
  <c r="R188" i="2"/>
  <c r="R33" i="2"/>
  <c r="W217" i="2"/>
  <c r="Y217" i="2" s="1"/>
  <c r="W103" i="2"/>
  <c r="Y103" i="2" s="1"/>
  <c r="DN76" i="2"/>
  <c r="W397" i="2"/>
  <c r="Y397" i="2" s="1"/>
  <c r="CY298" i="2"/>
  <c r="R122" i="2"/>
  <c r="R42" i="2"/>
  <c r="CK224" i="2"/>
  <c r="R361" i="2"/>
  <c r="R426" i="2"/>
  <c r="W91" i="2"/>
  <c r="AD91" i="2" s="1"/>
  <c r="I292" i="2"/>
  <c r="K292" i="2" s="1"/>
  <c r="CS372" i="2"/>
  <c r="AA298" i="2"/>
  <c r="CZ447" i="2"/>
  <c r="L150" i="2"/>
  <c r="DM150" i="2"/>
  <c r="R101" i="2"/>
  <c r="R176" i="2"/>
  <c r="W422" i="2"/>
  <c r="Y422" i="2" s="1"/>
  <c r="W249" i="2"/>
  <c r="Y249" i="2" s="1"/>
  <c r="R205" i="2"/>
  <c r="R15" i="2"/>
  <c r="W266" i="2"/>
  <c r="AD266" i="2" s="1"/>
  <c r="R252" i="2"/>
  <c r="E448" i="2"/>
  <c r="D16" i="5" s="1"/>
  <c r="DF372" i="2"/>
  <c r="CS446" i="2"/>
  <c r="AO224" i="2"/>
  <c r="Y63" i="2"/>
  <c r="AO447" i="2"/>
  <c r="R301" i="2"/>
  <c r="R281" i="2"/>
  <c r="BI447" i="2"/>
  <c r="DM372" i="2"/>
  <c r="CD150" i="2"/>
  <c r="R401" i="2"/>
  <c r="R322" i="2"/>
  <c r="R50" i="2"/>
  <c r="T224" i="2"/>
  <c r="R290" i="2"/>
  <c r="AN446" i="2"/>
  <c r="DU76" i="2"/>
  <c r="AO150" i="2"/>
  <c r="AA76" i="2"/>
  <c r="BX298" i="2"/>
  <c r="CD76" i="2"/>
  <c r="CZ446" i="2"/>
  <c r="BC76" i="2"/>
  <c r="AG448" i="2"/>
  <c r="R337" i="2"/>
  <c r="CL76" i="2"/>
  <c r="R250" i="2"/>
  <c r="R388" i="2"/>
  <c r="W432" i="2"/>
  <c r="AD432" i="2" s="1"/>
  <c r="R386" i="2"/>
  <c r="R63" i="2"/>
  <c r="W379" i="2"/>
  <c r="Y379" i="2" s="1"/>
  <c r="R21" i="2"/>
  <c r="AD63" i="2"/>
  <c r="AF63" i="2" s="1"/>
  <c r="DM76" i="2"/>
  <c r="T372" i="2"/>
  <c r="DT298" i="2"/>
  <c r="Z224" i="2"/>
  <c r="BI446" i="2"/>
  <c r="Z150" i="2"/>
  <c r="BB448" i="2"/>
  <c r="R395" i="2"/>
  <c r="W228" i="2"/>
  <c r="AD228" i="2" s="1"/>
  <c r="AV224" i="2"/>
  <c r="CS447" i="2"/>
  <c r="BP298" i="2"/>
  <c r="BP150" i="2"/>
  <c r="R158" i="2"/>
  <c r="R376" i="2"/>
  <c r="R276" i="2"/>
  <c r="R222" i="2"/>
  <c r="E447" i="2"/>
  <c r="D15" i="5" s="1"/>
  <c r="D15" i="25" s="1"/>
  <c r="AU150" i="2"/>
  <c r="AN447" i="2"/>
  <c r="DT446" i="2"/>
  <c r="CL447" i="2"/>
  <c r="CZ76" i="2"/>
  <c r="BX446" i="2"/>
  <c r="R438" i="2"/>
  <c r="CE447" i="2"/>
  <c r="CR150" i="2"/>
  <c r="P182" i="2"/>
  <c r="DU372" i="2"/>
  <c r="BB298" i="2"/>
  <c r="DG372" i="2"/>
  <c r="CD447" i="2"/>
  <c r="CD372" i="2"/>
  <c r="D450" i="2"/>
  <c r="C18" i="5" s="1"/>
  <c r="C18" i="25" s="1"/>
  <c r="R13" i="7"/>
  <c r="CY132" i="7"/>
  <c r="E67" i="7"/>
  <c r="E262" i="7"/>
  <c r="W240" i="7"/>
  <c r="AD240" i="7" s="1"/>
  <c r="R301" i="7"/>
  <c r="W270" i="7"/>
  <c r="Y270" i="7" s="1"/>
  <c r="W182" i="7"/>
  <c r="Y182" i="7" s="1"/>
  <c r="E327" i="7"/>
  <c r="L67" i="7"/>
  <c r="BB132" i="7"/>
  <c r="W335" i="7"/>
  <c r="AD335" i="7" s="1"/>
  <c r="AA132" i="7"/>
  <c r="R64" i="7"/>
  <c r="R136" i="7"/>
  <c r="CS327" i="7"/>
  <c r="P126" i="7"/>
  <c r="CZ327" i="7"/>
  <c r="R122" i="7"/>
  <c r="DF262" i="7"/>
  <c r="BP327" i="7"/>
  <c r="E197" i="7"/>
  <c r="AV392" i="7"/>
  <c r="E392" i="7"/>
  <c r="DU262" i="7"/>
  <c r="P66" i="7"/>
  <c r="R66" i="7" s="1"/>
  <c r="X196" i="7"/>
  <c r="R310" i="7"/>
  <c r="W179" i="7"/>
  <c r="Y179" i="7" s="1"/>
  <c r="W374" i="7"/>
  <c r="Y374" i="7" s="1"/>
  <c r="BW67" i="7"/>
  <c r="D12" i="5"/>
  <c r="DN262" i="7"/>
  <c r="BB67" i="7"/>
  <c r="W207" i="7"/>
  <c r="AD207" i="7" s="1"/>
  <c r="E394" i="7"/>
  <c r="W72" i="7"/>
  <c r="Y72" i="7" s="1"/>
  <c r="CR262" i="7"/>
  <c r="W371" i="7"/>
  <c r="AD371" i="7" s="1"/>
  <c r="C11" i="5"/>
  <c r="C11" i="25" s="1"/>
  <c r="W308" i="7"/>
  <c r="AD308" i="7" s="1"/>
  <c r="R205" i="7"/>
  <c r="W10" i="7"/>
  <c r="AD10" i="7" s="1"/>
  <c r="K206" i="7"/>
  <c r="R304" i="7"/>
  <c r="DU67" i="7"/>
  <c r="AN327" i="7"/>
  <c r="R170" i="7"/>
  <c r="I218" i="7"/>
  <c r="K218" i="7" s="1"/>
  <c r="BC132" i="7"/>
  <c r="CL67" i="7"/>
  <c r="R358" i="7"/>
  <c r="R56" i="7"/>
  <c r="AG392" i="7"/>
  <c r="BX327" i="7"/>
  <c r="CE67" i="7"/>
  <c r="CY262" i="7"/>
  <c r="CL392" i="7"/>
  <c r="CD392" i="7"/>
  <c r="CY327" i="7"/>
  <c r="R84" i="7"/>
  <c r="R248" i="7"/>
  <c r="AN262" i="7"/>
  <c r="D396" i="7"/>
  <c r="R174" i="7"/>
  <c r="AO392" i="7"/>
  <c r="T45" i="14"/>
  <c r="CZ132" i="7"/>
  <c r="Z392" i="7"/>
  <c r="R20" i="7"/>
  <c r="R58" i="7"/>
  <c r="L327" i="7"/>
  <c r="M132" i="7"/>
  <c r="R38" i="7"/>
  <c r="R25" i="7"/>
  <c r="BC67" i="7"/>
  <c r="W251" i="7"/>
  <c r="Y251" i="7" s="1"/>
  <c r="BQ67" i="7"/>
  <c r="AN132" i="7"/>
  <c r="BX262" i="7"/>
  <c r="CS197" i="7"/>
  <c r="AN197" i="7"/>
  <c r="AF11" i="7"/>
  <c r="B11" i="5"/>
  <c r="B11" i="25" s="1"/>
  <c r="C10" i="5"/>
  <c r="C10" i="25" s="1"/>
  <c r="R41" i="7"/>
  <c r="R208" i="7"/>
  <c r="Q321" i="7"/>
  <c r="R162" i="7"/>
  <c r="R212" i="7"/>
  <c r="R314" i="7"/>
  <c r="W287" i="7"/>
  <c r="AD287" i="7" s="1"/>
  <c r="K135" i="7"/>
  <c r="AH132" i="7"/>
  <c r="BX132" i="7"/>
  <c r="CE197" i="7"/>
  <c r="BW262" i="7"/>
  <c r="R352" i="7"/>
  <c r="X285" i="7"/>
  <c r="Y285" i="7" s="1"/>
  <c r="I153" i="7"/>
  <c r="K153" i="7" s="1"/>
  <c r="DF67" i="7"/>
  <c r="T262" i="7"/>
  <c r="AG67" i="7"/>
  <c r="BQ392" i="7"/>
  <c r="DM67" i="7"/>
  <c r="R227" i="7"/>
  <c r="W102" i="7"/>
  <c r="AD102" i="7" s="1"/>
  <c r="R35" i="7"/>
  <c r="R152" i="7"/>
  <c r="R28" i="7"/>
  <c r="R39" i="7"/>
  <c r="BP262" i="7"/>
  <c r="AG197" i="7"/>
  <c r="CL132" i="7"/>
  <c r="CK327" i="7"/>
  <c r="R350" i="7"/>
  <c r="E132" i="7"/>
  <c r="R59" i="7"/>
  <c r="CZ394" i="7"/>
  <c r="Z262" i="7"/>
  <c r="P326" i="7"/>
  <c r="R326" i="7" s="1"/>
  <c r="W324" i="7"/>
  <c r="AD324" i="7" s="1"/>
  <c r="I256" i="7"/>
  <c r="K256" i="7" s="1"/>
  <c r="CS392" i="7"/>
  <c r="BJ197" i="7"/>
  <c r="R242" i="7"/>
  <c r="R285" i="7"/>
  <c r="R50" i="7"/>
  <c r="AU327" i="7"/>
  <c r="AG262" i="7"/>
  <c r="BI197" i="7"/>
  <c r="M327" i="7"/>
  <c r="R382" i="7"/>
  <c r="R296" i="7"/>
  <c r="R366" i="7"/>
  <c r="BW197" i="7"/>
  <c r="R141" i="7"/>
  <c r="W175" i="7"/>
  <c r="Y175" i="7" s="1"/>
  <c r="R276" i="7"/>
  <c r="R309" i="7"/>
  <c r="R201" i="7"/>
  <c r="R44" i="7"/>
  <c r="R157" i="7"/>
  <c r="DT197" i="7"/>
  <c r="BW393" i="7"/>
  <c r="CE327" i="7"/>
  <c r="CY197" i="7"/>
  <c r="S197" i="7"/>
  <c r="CS132" i="7"/>
  <c r="R55" i="7"/>
  <c r="CZ393" i="7"/>
  <c r="W247" i="7"/>
  <c r="AD247" i="7" s="1"/>
  <c r="R74" i="7"/>
  <c r="W222" i="7"/>
  <c r="AD222" i="7" s="1"/>
  <c r="W141" i="7"/>
  <c r="Y141" i="7" s="1"/>
  <c r="R156" i="7"/>
  <c r="W377" i="7"/>
  <c r="Y377" i="7" s="1"/>
  <c r="R274" i="7"/>
  <c r="K155" i="7"/>
  <c r="AV67" i="7"/>
  <c r="BJ132" i="7"/>
  <c r="CD67" i="7"/>
  <c r="R292" i="7"/>
  <c r="CL394" i="7"/>
  <c r="W337" i="7"/>
  <c r="AD337" i="7" s="1"/>
  <c r="R373" i="7"/>
  <c r="W221" i="7"/>
  <c r="AD221" i="7" s="1"/>
  <c r="W292" i="7"/>
  <c r="Y292" i="7" s="1"/>
  <c r="W350" i="7"/>
  <c r="W386" i="7" s="1"/>
  <c r="R147" i="7"/>
  <c r="R265" i="7"/>
  <c r="W362" i="7"/>
  <c r="AD362" i="7" s="1"/>
  <c r="AN392" i="7"/>
  <c r="DU327" i="7"/>
  <c r="DU394" i="7"/>
  <c r="AU197" i="7"/>
  <c r="AA197" i="7"/>
  <c r="K279" i="7"/>
  <c r="L132" i="7"/>
  <c r="AA67" i="7"/>
  <c r="CK197" i="7"/>
  <c r="BB392" i="7"/>
  <c r="CE392" i="7"/>
  <c r="C396" i="7"/>
  <c r="AA392" i="7"/>
  <c r="CR392" i="7"/>
  <c r="R243" i="7"/>
  <c r="R26" i="7"/>
  <c r="R37" i="7"/>
  <c r="R200" i="7"/>
  <c r="DM262" i="7"/>
  <c r="CY394" i="7"/>
  <c r="R319" i="7"/>
  <c r="DF327" i="7"/>
  <c r="CS262" i="7"/>
  <c r="DM197" i="7"/>
  <c r="DU393" i="7"/>
  <c r="DU132" i="7"/>
  <c r="AG132" i="7"/>
  <c r="AH392" i="7"/>
  <c r="BX392" i="7"/>
  <c r="E393" i="7"/>
  <c r="AK11" i="7"/>
  <c r="AR11" i="7" s="1"/>
  <c r="AY11" i="7" s="1"/>
  <c r="BF11" i="7" s="1"/>
  <c r="BM11" i="7" s="1"/>
  <c r="BT11" i="7" s="1"/>
  <c r="CA11" i="7" s="1"/>
  <c r="CH11" i="7" s="1"/>
  <c r="CO11" i="7" s="1"/>
  <c r="CV11" i="7" s="1"/>
  <c r="DC11" i="7" s="1"/>
  <c r="DJ11" i="7" s="1"/>
  <c r="DQ11" i="7" s="1"/>
  <c r="DT132" i="7"/>
  <c r="Z197" i="7"/>
  <c r="AH197" i="7"/>
  <c r="BB197" i="7"/>
  <c r="R124" i="7"/>
  <c r="R52" i="7"/>
  <c r="R300" i="7"/>
  <c r="R254" i="7"/>
  <c r="J126" i="7"/>
  <c r="K126" i="7" s="1"/>
  <c r="W227" i="7"/>
  <c r="AD227" i="7" s="1"/>
  <c r="R27" i="7"/>
  <c r="W367" i="7"/>
  <c r="AD367" i="7" s="1"/>
  <c r="W215" i="7"/>
  <c r="Y215" i="7" s="1"/>
  <c r="J283" i="7"/>
  <c r="J327" i="7" s="1"/>
  <c r="BQ197" i="7"/>
  <c r="DN327" i="7"/>
  <c r="DM327" i="7"/>
  <c r="AA327" i="7"/>
  <c r="AA262" i="7"/>
  <c r="BC197" i="7"/>
  <c r="BI392" i="7"/>
  <c r="BP392" i="7"/>
  <c r="W203" i="7"/>
  <c r="AD203" i="7" s="1"/>
  <c r="R210" i="7"/>
  <c r="Q88" i="7"/>
  <c r="AO197" i="7"/>
  <c r="BX197" i="7"/>
  <c r="R54" i="7"/>
  <c r="R30" i="7"/>
  <c r="Q218" i="7"/>
  <c r="R312" i="7"/>
  <c r="AU132" i="7"/>
  <c r="BJ394" i="7"/>
  <c r="AG327" i="7"/>
  <c r="CD197" i="7"/>
  <c r="BI262" i="7"/>
  <c r="Z327" i="7"/>
  <c r="R206" i="7"/>
  <c r="R220" i="7"/>
  <c r="BX67" i="7"/>
  <c r="AF3" i="7" a="1"/>
  <c r="AF3" i="7" s="1"/>
  <c r="AM2" i="7"/>
  <c r="BX226" i="1"/>
  <c r="AF243" i="1"/>
  <c r="R285" i="1"/>
  <c r="E114" i="1"/>
  <c r="S170" i="1"/>
  <c r="AF140" i="1"/>
  <c r="E338" i="1"/>
  <c r="AF129" i="1"/>
  <c r="BQ338" i="1"/>
  <c r="DU226" i="1"/>
  <c r="R251" i="1"/>
  <c r="BP226" i="1"/>
  <c r="AH170" i="1"/>
  <c r="R91" i="1"/>
  <c r="BW226" i="1"/>
  <c r="Y129" i="1"/>
  <c r="AF294" i="1"/>
  <c r="W214" i="1"/>
  <c r="AD214" i="1" s="1"/>
  <c r="BJ58" i="1"/>
  <c r="W302" i="1"/>
  <c r="AD302" i="1" s="1"/>
  <c r="AK302" i="1" s="1"/>
  <c r="AR302" i="1" s="1"/>
  <c r="AY302" i="1" s="1"/>
  <c r="BF302" i="1" s="1"/>
  <c r="BM302" i="1" s="1"/>
  <c r="BT302" i="1" s="1"/>
  <c r="CA302" i="1" s="1"/>
  <c r="CH302" i="1" s="1"/>
  <c r="CO302" i="1" s="1"/>
  <c r="CV302" i="1" s="1"/>
  <c r="DC302" i="1" s="1"/>
  <c r="DJ302" i="1" s="1"/>
  <c r="DQ302" i="1" s="1"/>
  <c r="Y139" i="1"/>
  <c r="I164" i="1"/>
  <c r="R179" i="1"/>
  <c r="R298" i="1"/>
  <c r="BP170" i="1"/>
  <c r="BJ282" i="1"/>
  <c r="R243" i="1"/>
  <c r="Y35" i="1"/>
  <c r="Y96" i="1"/>
  <c r="Y243" i="1"/>
  <c r="L114" i="1"/>
  <c r="L282" i="1"/>
  <c r="R201" i="1"/>
  <c r="R67" i="1"/>
  <c r="AN226" i="1"/>
  <c r="Y134" i="1"/>
  <c r="R207" i="1"/>
  <c r="AF130" i="1"/>
  <c r="R208" i="1"/>
  <c r="Y16" i="1"/>
  <c r="AN282" i="1"/>
  <c r="AF325" i="1"/>
  <c r="Y325" i="1"/>
  <c r="E226" i="1"/>
  <c r="CS338" i="1"/>
  <c r="DT58" i="1"/>
  <c r="Y130" i="1"/>
  <c r="AF134" i="1"/>
  <c r="DF282" i="1"/>
  <c r="DT170" i="1"/>
  <c r="DT338" i="1"/>
  <c r="R7" i="1"/>
  <c r="DN282" i="1"/>
  <c r="CD114" i="1"/>
  <c r="R130" i="1"/>
  <c r="M282" i="1"/>
  <c r="R50" i="1"/>
  <c r="DU282" i="1"/>
  <c r="AO58" i="1"/>
  <c r="R147" i="1"/>
  <c r="CS226" i="1"/>
  <c r="R297" i="1"/>
  <c r="R27" i="1"/>
  <c r="DU58" i="1"/>
  <c r="DN338" i="1"/>
  <c r="BJ338" i="1"/>
  <c r="CZ338" i="1"/>
  <c r="AH338" i="1"/>
  <c r="AU170" i="1"/>
  <c r="CE338" i="1"/>
  <c r="CL338" i="1"/>
  <c r="CK338" i="1"/>
  <c r="AN114" i="1"/>
  <c r="BI226" i="1"/>
  <c r="AF111" i="1"/>
  <c r="R33" i="1"/>
  <c r="BJ170" i="1"/>
  <c r="BC338" i="1"/>
  <c r="R199" i="1"/>
  <c r="Y112" i="1"/>
  <c r="AG114" i="1"/>
  <c r="BB338" i="1"/>
  <c r="BB282" i="1"/>
  <c r="CZ170" i="1"/>
  <c r="S58" i="1"/>
  <c r="R235" i="1"/>
  <c r="CE226" i="1"/>
  <c r="T170" i="1"/>
  <c r="BQ114" i="1"/>
  <c r="E282" i="1"/>
  <c r="E170" i="1"/>
  <c r="AD271" i="1"/>
  <c r="Y271" i="1"/>
  <c r="L170" i="1"/>
  <c r="K307" i="1"/>
  <c r="BX114" i="1"/>
  <c r="R143" i="1"/>
  <c r="R83" i="1"/>
  <c r="Y260" i="1"/>
  <c r="R112" i="1"/>
  <c r="AF36" i="1"/>
  <c r="W261" i="1"/>
  <c r="AD261" i="1" s="1"/>
  <c r="AK261" i="1" s="1"/>
  <c r="AR261" i="1" s="1"/>
  <c r="AY261" i="1" s="1"/>
  <c r="BF261" i="1" s="1"/>
  <c r="BM261" i="1" s="1"/>
  <c r="BT261" i="1" s="1"/>
  <c r="CA261" i="1" s="1"/>
  <c r="CH261" i="1" s="1"/>
  <c r="CO261" i="1" s="1"/>
  <c r="CV261" i="1" s="1"/>
  <c r="DC261" i="1" s="1"/>
  <c r="DJ261" i="1" s="1"/>
  <c r="DQ261" i="1" s="1"/>
  <c r="R144" i="1"/>
  <c r="R173" i="1"/>
  <c r="W236" i="1"/>
  <c r="AD236" i="1" s="1"/>
  <c r="AK236" i="1" s="1"/>
  <c r="AR236" i="1" s="1"/>
  <c r="AY236" i="1" s="1"/>
  <c r="BF236" i="1" s="1"/>
  <c r="BM236" i="1" s="1"/>
  <c r="BT236" i="1" s="1"/>
  <c r="CA236" i="1" s="1"/>
  <c r="CH236" i="1" s="1"/>
  <c r="CO236" i="1" s="1"/>
  <c r="CV236" i="1" s="1"/>
  <c r="DC236" i="1" s="1"/>
  <c r="DJ236" i="1" s="1"/>
  <c r="DQ236" i="1" s="1"/>
  <c r="X324" i="1"/>
  <c r="Y324" i="1" s="1"/>
  <c r="R272" i="1"/>
  <c r="P52" i="1"/>
  <c r="AO282" i="1"/>
  <c r="CE340" i="1"/>
  <c r="CK282" i="1"/>
  <c r="CZ282" i="1"/>
  <c r="Y40" i="1"/>
  <c r="Y318" i="1"/>
  <c r="W235" i="1"/>
  <c r="AD235" i="1" s="1"/>
  <c r="M170" i="1"/>
  <c r="R244" i="1"/>
  <c r="D342" i="1"/>
  <c r="DG226" i="1"/>
  <c r="BC226" i="1"/>
  <c r="Z226" i="1"/>
  <c r="R95" i="1"/>
  <c r="R106" i="1"/>
  <c r="J332" i="1"/>
  <c r="K332" i="1" s="1"/>
  <c r="Y178" i="1"/>
  <c r="W252" i="1"/>
  <c r="Y252" i="1" s="1"/>
  <c r="T338" i="1"/>
  <c r="AA282" i="1"/>
  <c r="BI338" i="1"/>
  <c r="W113" i="1"/>
  <c r="P113" i="1"/>
  <c r="BX282" i="1"/>
  <c r="Y307" i="1"/>
  <c r="Y23" i="1"/>
  <c r="X251" i="1"/>
  <c r="X276" i="1" s="1"/>
  <c r="R31" i="1"/>
  <c r="CS170" i="1"/>
  <c r="AV226" i="1"/>
  <c r="Y331" i="1"/>
  <c r="R86" i="1"/>
  <c r="E339" i="1"/>
  <c r="AA338" i="1"/>
  <c r="AF7" i="1"/>
  <c r="X337" i="1"/>
  <c r="E340" i="1"/>
  <c r="BP114" i="1"/>
  <c r="AH340" i="1"/>
  <c r="DM340" i="1"/>
  <c r="AE153" i="1"/>
  <c r="Y153" i="1"/>
  <c r="AG339" i="1"/>
  <c r="AG338" i="1"/>
  <c r="Y310" i="1"/>
  <c r="R186" i="1"/>
  <c r="Y257" i="1"/>
  <c r="AF257" i="1"/>
  <c r="Y154" i="1"/>
  <c r="AF90" i="1"/>
  <c r="Y192" i="1"/>
  <c r="AF279" i="1"/>
  <c r="W119" i="1"/>
  <c r="AD119" i="1" s="1"/>
  <c r="AK119" i="1" s="1"/>
  <c r="AR119" i="1" s="1"/>
  <c r="AY119" i="1" s="1"/>
  <c r="BF119" i="1" s="1"/>
  <c r="BM119" i="1" s="1"/>
  <c r="BT119" i="1" s="1"/>
  <c r="CA119" i="1" s="1"/>
  <c r="CH119" i="1" s="1"/>
  <c r="CO119" i="1" s="1"/>
  <c r="CV119" i="1" s="1"/>
  <c r="DC119" i="1" s="1"/>
  <c r="DJ119" i="1" s="1"/>
  <c r="DQ119" i="1" s="1"/>
  <c r="R162" i="1"/>
  <c r="Y7" i="1"/>
  <c r="BC114" i="1"/>
  <c r="BJ226" i="1"/>
  <c r="CE114" i="1"/>
  <c r="S338" i="1"/>
  <c r="Z170" i="1"/>
  <c r="BQ226" i="1"/>
  <c r="R255" i="1"/>
  <c r="X298" i="1"/>
  <c r="AE298" i="1" s="1"/>
  <c r="AL298" i="1" s="1"/>
  <c r="AS298" i="1" s="1"/>
  <c r="AZ298" i="1" s="1"/>
  <c r="BG298" i="1" s="1"/>
  <c r="BN298" i="1" s="1"/>
  <c r="BU298" i="1" s="1"/>
  <c r="CB298" i="1" s="1"/>
  <c r="CI298" i="1" s="1"/>
  <c r="CP298" i="1" s="1"/>
  <c r="CW298" i="1" s="1"/>
  <c r="DD298" i="1" s="1"/>
  <c r="DK298" i="1" s="1"/>
  <c r="DR298" i="1" s="1"/>
  <c r="AD79" i="1"/>
  <c r="Y79" i="1"/>
  <c r="P276" i="1"/>
  <c r="BW170" i="1"/>
  <c r="W205" i="1"/>
  <c r="AD205" i="1" s="1"/>
  <c r="R155" i="1"/>
  <c r="I220" i="1"/>
  <c r="K169" i="1"/>
  <c r="DN114" i="1"/>
  <c r="Z338" i="1"/>
  <c r="CK114" i="1"/>
  <c r="DM170" i="1"/>
  <c r="BP282" i="1"/>
  <c r="AV338" i="1"/>
  <c r="BQ170" i="1"/>
  <c r="R264" i="1"/>
  <c r="W104" i="1"/>
  <c r="DU170" i="1"/>
  <c r="CD226" i="1"/>
  <c r="CR338" i="1"/>
  <c r="P164" i="1"/>
  <c r="T114" i="1"/>
  <c r="AG226" i="1"/>
  <c r="AF2" i="1"/>
  <c r="Y3" i="1" a="1"/>
  <c r="Y3" i="1" s="1"/>
  <c r="AD77" i="1"/>
  <c r="Y77" i="1"/>
  <c r="BC282" i="1"/>
  <c r="AE18" i="1"/>
  <c r="Y18" i="1"/>
  <c r="P20" i="1"/>
  <c r="W20" i="1" s="1"/>
  <c r="Y20" i="1" s="1"/>
  <c r="I25" i="1"/>
  <c r="K25" i="1" s="1"/>
  <c r="K20" i="1"/>
  <c r="Y214" i="2"/>
  <c r="AD214" i="2"/>
  <c r="AK214" i="2" s="1"/>
  <c r="AL39" i="1"/>
  <c r="AS39" i="1" s="1"/>
  <c r="AZ39" i="1" s="1"/>
  <c r="BG39" i="1" s="1"/>
  <c r="BN39" i="1" s="1"/>
  <c r="BU39" i="1" s="1"/>
  <c r="CB39" i="1" s="1"/>
  <c r="CI39" i="1" s="1"/>
  <c r="CP39" i="1" s="1"/>
  <c r="CW39" i="1" s="1"/>
  <c r="DD39" i="1" s="1"/>
  <c r="DK39" i="1" s="1"/>
  <c r="DR39" i="1" s="1"/>
  <c r="AF39" i="1"/>
  <c r="AE19" i="7"/>
  <c r="AL19" i="7" s="1"/>
  <c r="AS19" i="7" s="1"/>
  <c r="AZ19" i="7" s="1"/>
  <c r="BG19" i="7" s="1"/>
  <c r="BN19" i="7" s="1"/>
  <c r="BU19" i="7" s="1"/>
  <c r="CB19" i="7" s="1"/>
  <c r="CI19" i="7" s="1"/>
  <c r="CP19" i="7" s="1"/>
  <c r="CW19" i="7" s="1"/>
  <c r="DD19" i="7" s="1"/>
  <c r="DK19" i="7" s="1"/>
  <c r="DR19" i="7" s="1"/>
  <c r="Y19" i="7"/>
  <c r="R429" i="2"/>
  <c r="W429" i="2"/>
  <c r="Y429" i="2" s="1"/>
  <c r="DD43" i="5"/>
  <c r="Z393" i="7"/>
  <c r="CK393" i="7"/>
  <c r="CK262" i="7"/>
  <c r="CY170" i="1"/>
  <c r="Q81" i="1"/>
  <c r="R29" i="2"/>
  <c r="AN170" i="1"/>
  <c r="DF76" i="2"/>
  <c r="Z394" i="7"/>
  <c r="BQ393" i="7"/>
  <c r="AG282" i="1"/>
  <c r="BJ447" i="2"/>
  <c r="BJ340" i="1"/>
  <c r="BB170" i="1"/>
  <c r="BC394" i="7"/>
  <c r="R184" i="2"/>
  <c r="W50" i="1"/>
  <c r="Y50" i="1" s="1"/>
  <c r="DN170" i="1"/>
  <c r="AV132" i="7"/>
  <c r="AV394" i="7"/>
  <c r="T150" i="2"/>
  <c r="S298" i="2"/>
  <c r="BC84" i="21"/>
  <c r="BC447" i="2"/>
  <c r="Z446" i="2"/>
  <c r="BJ393" i="7"/>
  <c r="BJ262" i="7"/>
  <c r="CE44" i="5"/>
  <c r="AV76" i="2"/>
  <c r="X11" i="1"/>
  <c r="AE11" i="1" s="1"/>
  <c r="AL11" i="1" s="1"/>
  <c r="AS11" i="1" s="1"/>
  <c r="AZ11" i="1" s="1"/>
  <c r="BG11" i="1" s="1"/>
  <c r="BN11" i="1" s="1"/>
  <c r="BU11" i="1" s="1"/>
  <c r="CB11" i="1" s="1"/>
  <c r="CI11" i="1" s="1"/>
  <c r="CP11" i="1" s="1"/>
  <c r="CW11" i="1" s="1"/>
  <c r="DD11" i="1" s="1"/>
  <c r="DK11" i="1" s="1"/>
  <c r="DR11" i="1" s="1"/>
  <c r="Q25" i="1"/>
  <c r="R11" i="1"/>
  <c r="R277" i="7"/>
  <c r="P283" i="7"/>
  <c r="BI393" i="7"/>
  <c r="BI67" i="7"/>
  <c r="L392" i="7"/>
  <c r="R274" i="1"/>
  <c r="W274" i="1"/>
  <c r="Y274" i="1" s="1"/>
  <c r="R18" i="1"/>
  <c r="AU392" i="7"/>
  <c r="AA394" i="7"/>
  <c r="AG340" i="1"/>
  <c r="BB446" i="2"/>
  <c r="R235" i="7"/>
  <c r="W235" i="7"/>
  <c r="Y235" i="7" s="1"/>
  <c r="AA114" i="1"/>
  <c r="BP446" i="2"/>
  <c r="X90" i="7"/>
  <c r="Y90" i="7" s="1"/>
  <c r="R90" i="7"/>
  <c r="BP447" i="2"/>
  <c r="BP224" i="2"/>
  <c r="BQ339" i="1"/>
  <c r="X317" i="2"/>
  <c r="AE317" i="2" s="1"/>
  <c r="AL317" i="2" s="1"/>
  <c r="AS317" i="2" s="1"/>
  <c r="AZ317" i="2" s="1"/>
  <c r="BG317" i="2" s="1"/>
  <c r="BN317" i="2" s="1"/>
  <c r="BU317" i="2" s="1"/>
  <c r="CB317" i="2" s="1"/>
  <c r="CI317" i="2" s="1"/>
  <c r="CP317" i="2" s="1"/>
  <c r="CW317" i="2" s="1"/>
  <c r="DD317" i="2" s="1"/>
  <c r="DK317" i="2" s="1"/>
  <c r="DR317" i="2" s="1"/>
  <c r="R317" i="2"/>
  <c r="DN298" i="2"/>
  <c r="BJ446" i="2"/>
  <c r="W291" i="1"/>
  <c r="R291" i="1"/>
  <c r="X87" i="1"/>
  <c r="R87" i="1"/>
  <c r="AH67" i="7"/>
  <c r="L262" i="7"/>
  <c r="BP372" i="2"/>
  <c r="W97" i="7"/>
  <c r="R97" i="7"/>
  <c r="AF74" i="1"/>
  <c r="Q404" i="2"/>
  <c r="DT150" i="2"/>
  <c r="CE262" i="7"/>
  <c r="DU392" i="7"/>
  <c r="DM394" i="7"/>
  <c r="CL282" i="1"/>
  <c r="CY226" i="1"/>
  <c r="CZ262" i="7"/>
  <c r="CY447" i="2"/>
  <c r="CY67" i="7"/>
  <c r="W207" i="1"/>
  <c r="AD207" i="1" s="1"/>
  <c r="AK207" i="1" s="1"/>
  <c r="AR207" i="1" s="1"/>
  <c r="AY207" i="1" s="1"/>
  <c r="BF207" i="1" s="1"/>
  <c r="BM207" i="1" s="1"/>
  <c r="BT207" i="1" s="1"/>
  <c r="CA207" i="1" s="1"/>
  <c r="CH207" i="1" s="1"/>
  <c r="CO207" i="1" s="1"/>
  <c r="CV207" i="1" s="1"/>
  <c r="DC207" i="1" s="1"/>
  <c r="DJ207" i="1" s="1"/>
  <c r="DQ207" i="1" s="1"/>
  <c r="AR42" i="5"/>
  <c r="AQ44" i="5"/>
  <c r="CK150" i="2"/>
  <c r="AF123" i="1"/>
  <c r="Q108" i="1"/>
  <c r="R95" i="2"/>
  <c r="Y184" i="2"/>
  <c r="AN76" i="2"/>
  <c r="DF338" i="1"/>
  <c r="DG132" i="7"/>
  <c r="AA340" i="1"/>
  <c r="AG394" i="7"/>
  <c r="DT43" i="5"/>
  <c r="BB447" i="2"/>
  <c r="DM338" i="1"/>
  <c r="DM132" i="7"/>
  <c r="DT226" i="1"/>
  <c r="AH282" i="1"/>
  <c r="BD84" i="21"/>
  <c r="BI170" i="1"/>
  <c r="BJ327" i="7"/>
  <c r="BQ262" i="7"/>
  <c r="CY393" i="7"/>
  <c r="T298" i="2"/>
  <c r="CZ197" i="7"/>
  <c r="Z114" i="1"/>
  <c r="M394" i="7"/>
  <c r="L224" i="2"/>
  <c r="CR197" i="7"/>
  <c r="CZ138" i="3"/>
  <c r="DL23" i="5" s="1"/>
  <c r="BQ224" i="2"/>
  <c r="R123" i="1"/>
  <c r="L446" i="2"/>
  <c r="DT76" i="2"/>
  <c r="CR132" i="7"/>
  <c r="AV340" i="1"/>
  <c r="Z447" i="2"/>
  <c r="CL327" i="7"/>
  <c r="CL226" i="1"/>
  <c r="CK226" i="1"/>
  <c r="Q153" i="7"/>
  <c r="R243" i="2"/>
  <c r="K261" i="7"/>
  <c r="L38" i="21"/>
  <c r="DN226" i="1"/>
  <c r="DF132" i="7"/>
  <c r="DC42" i="5"/>
  <c r="DN150" i="2"/>
  <c r="DU298" i="2"/>
  <c r="AH84" i="21"/>
  <c r="AU138" i="3"/>
  <c r="AY23" i="5" s="1"/>
  <c r="CZ114" i="1"/>
  <c r="DM447" i="2"/>
  <c r="AU340" i="1"/>
  <c r="AA447" i="2"/>
  <c r="BB327" i="7"/>
  <c r="BB226" i="1"/>
  <c r="BI114" i="1"/>
  <c r="BW327" i="7"/>
  <c r="R132" i="1"/>
  <c r="CS114" i="1"/>
  <c r="T197" i="7"/>
  <c r="DL43" i="5"/>
  <c r="CM44" i="5"/>
  <c r="W201" i="1"/>
  <c r="Y123" i="1"/>
  <c r="R116" i="2"/>
  <c r="S392" i="7"/>
  <c r="R330" i="7"/>
  <c r="R357" i="7"/>
  <c r="BX138" i="3"/>
  <c r="CF23" i="5" s="1"/>
  <c r="AV372" i="2"/>
  <c r="AV197" i="7"/>
  <c r="AA339" i="1"/>
  <c r="M224" i="2"/>
  <c r="BW394" i="7"/>
  <c r="AA138" i="3"/>
  <c r="AB23" i="5" s="1"/>
  <c r="Z76" i="2"/>
  <c r="CK76" i="2"/>
  <c r="R133" i="2"/>
  <c r="K108" i="1"/>
  <c r="EA44" i="5"/>
  <c r="AO114" i="1"/>
  <c r="DU150" i="2"/>
  <c r="CS298" i="2"/>
  <c r="W133" i="2"/>
  <c r="AD133" i="2" s="1"/>
  <c r="AO446" i="2"/>
  <c r="AO298" i="2"/>
  <c r="AO226" i="1"/>
  <c r="T392" i="7"/>
  <c r="Z282" i="1"/>
  <c r="BC224" i="2"/>
  <c r="CZ298" i="2"/>
  <c r="BQ327" i="7"/>
  <c r="BW282" i="1"/>
  <c r="CE170" i="1"/>
  <c r="CK132" i="7"/>
  <c r="CR327" i="7"/>
  <c r="DU197" i="7"/>
  <c r="CY338" i="1"/>
  <c r="BX170" i="1"/>
  <c r="BI282" i="1"/>
  <c r="M226" i="1"/>
  <c r="P348" i="7"/>
  <c r="BW76" i="2"/>
  <c r="BB150" i="2"/>
  <c r="BW298" i="2"/>
  <c r="BB138" i="3"/>
  <c r="BG23" i="5" s="1"/>
  <c r="CS339" i="1"/>
  <c r="AH372" i="2"/>
  <c r="BP132" i="7"/>
  <c r="Y218" i="1"/>
  <c r="Y110" i="2"/>
  <c r="Q108" i="2"/>
  <c r="R103" i="2"/>
  <c r="R17" i="7"/>
  <c r="CR226" i="1"/>
  <c r="DF392" i="7"/>
  <c r="AW84" i="21"/>
  <c r="BR84" i="21"/>
  <c r="CR447" i="2"/>
  <c r="DT447" i="2"/>
  <c r="BJ150" i="2"/>
  <c r="S282" i="1"/>
  <c r="Z132" i="7"/>
  <c r="AG170" i="1"/>
  <c r="BC339" i="1"/>
  <c r="BI327" i="7"/>
  <c r="CE282" i="1"/>
  <c r="CK372" i="2"/>
  <c r="CY114" i="1"/>
  <c r="CZ226" i="1"/>
  <c r="DM226" i="1"/>
  <c r="AH298" i="2"/>
  <c r="DM114" i="1"/>
  <c r="S262" i="7"/>
  <c r="M446" i="2"/>
  <c r="M58" i="1"/>
  <c r="BJ372" i="2"/>
  <c r="AU76" i="2"/>
  <c r="T46" i="14"/>
  <c r="Y142" i="2"/>
  <c r="Y105" i="7"/>
  <c r="P404" i="2"/>
  <c r="Y258" i="2"/>
  <c r="R11" i="7"/>
  <c r="R142" i="2"/>
  <c r="Y137" i="2"/>
  <c r="R263" i="1"/>
  <c r="CE150" i="2"/>
  <c r="BQ372" i="2"/>
  <c r="BW224" i="2"/>
  <c r="P249" i="1"/>
  <c r="Q276" i="1"/>
  <c r="S42" i="5"/>
  <c r="R229" i="1"/>
  <c r="P218" i="7"/>
  <c r="R149" i="7"/>
  <c r="R76" i="1"/>
  <c r="X357" i="7"/>
  <c r="AE357" i="7" s="1"/>
  <c r="AL357" i="7" s="1"/>
  <c r="AS357" i="7" s="1"/>
  <c r="AZ357" i="7" s="1"/>
  <c r="BG357" i="7" s="1"/>
  <c r="BN357" i="7" s="1"/>
  <c r="BU357" i="7" s="1"/>
  <c r="CB357" i="7" s="1"/>
  <c r="CI357" i="7" s="1"/>
  <c r="CP357" i="7" s="1"/>
  <c r="CW357" i="7" s="1"/>
  <c r="DD357" i="7" s="1"/>
  <c r="DK357" i="7" s="1"/>
  <c r="DR357" i="7" s="1"/>
  <c r="Q256" i="2"/>
  <c r="T42" i="14"/>
  <c r="Y39" i="1"/>
  <c r="T44" i="5"/>
  <c r="R365" i="7"/>
  <c r="R140" i="2"/>
  <c r="Q292" i="2"/>
  <c r="R211" i="2"/>
  <c r="Y229" i="1"/>
  <c r="T43" i="5"/>
  <c r="Q191" i="7"/>
  <c r="R76" i="7"/>
  <c r="W206" i="7"/>
  <c r="W218" i="7" s="1"/>
  <c r="Q305" i="1"/>
  <c r="X227" i="2"/>
  <c r="Y227" i="2" s="1"/>
  <c r="T327" i="7"/>
  <c r="S132" i="7"/>
  <c r="R59" i="2"/>
  <c r="CK448" i="2"/>
  <c r="R68" i="2"/>
  <c r="R89" i="1"/>
  <c r="Q137" i="1"/>
  <c r="R5" i="1"/>
  <c r="R39" i="1"/>
  <c r="S44" i="5"/>
  <c r="Q52" i="1"/>
  <c r="R279" i="7"/>
  <c r="P440" i="2"/>
  <c r="Q70" i="2"/>
  <c r="U1" i="14"/>
  <c r="U46" i="14" s="1"/>
  <c r="R19" i="7"/>
  <c r="Y438" i="2"/>
  <c r="BJ298" i="2"/>
  <c r="R257" i="1"/>
  <c r="CL372" i="2"/>
  <c r="CY372" i="2"/>
  <c r="P305" i="1"/>
  <c r="W68" i="2"/>
  <c r="Y68" i="2" s="1"/>
  <c r="BI448" i="2"/>
  <c r="R336" i="7"/>
  <c r="W42" i="2"/>
  <c r="Y42" i="2" s="1"/>
  <c r="W106" i="1"/>
  <c r="Y106" i="1" s="1"/>
  <c r="CE42" i="5"/>
  <c r="AH224" i="2"/>
  <c r="CL138" i="3"/>
  <c r="CV23" i="5" s="1"/>
  <c r="CE448" i="2"/>
  <c r="Y151" i="1"/>
  <c r="CN44" i="5"/>
  <c r="W94" i="7"/>
  <c r="Y94" i="7" s="1"/>
  <c r="S340" i="1"/>
  <c r="W285" i="1"/>
  <c r="Y285" i="1" s="1"/>
  <c r="R135" i="7"/>
  <c r="Q256" i="7"/>
  <c r="P70" i="2"/>
  <c r="AD338" i="2"/>
  <c r="AK338" i="2" s="1"/>
  <c r="R159" i="7"/>
  <c r="X220" i="7"/>
  <c r="Y220" i="7" s="1"/>
  <c r="R214" i="7"/>
  <c r="Y66" i="2"/>
  <c r="R66" i="2"/>
  <c r="CN42" i="5"/>
  <c r="CS138" i="3"/>
  <c r="DD23" i="5" s="1"/>
  <c r="S150" i="2"/>
  <c r="S339" i="1"/>
  <c r="BQ138" i="3"/>
  <c r="BX23" i="5" s="1"/>
  <c r="AH448" i="2"/>
  <c r="BC448" i="2"/>
  <c r="W59" i="2"/>
  <c r="AD59" i="2" s="1"/>
  <c r="P153" i="7"/>
  <c r="R105" i="7"/>
  <c r="W179" i="1"/>
  <c r="AD179" i="1" s="1"/>
  <c r="Q144" i="2"/>
  <c r="R399" i="2"/>
  <c r="Q23" i="7"/>
  <c r="Y11" i="7"/>
  <c r="CM42" i="5"/>
  <c r="CM43" i="5"/>
  <c r="T132" i="7"/>
  <c r="S394" i="7"/>
  <c r="BC372" i="2"/>
  <c r="Y364" i="2"/>
  <c r="T282" i="1"/>
  <c r="CE138" i="3"/>
  <c r="CN23" i="5" s="1"/>
  <c r="K46" i="5"/>
  <c r="R364" i="2"/>
  <c r="W116" i="2"/>
  <c r="Y116" i="2" s="1"/>
  <c r="R307" i="1"/>
  <c r="CF42" i="5"/>
  <c r="Q330" i="2"/>
  <c r="R70" i="7"/>
  <c r="AF151" i="1"/>
  <c r="X330" i="7"/>
  <c r="X348" i="7" s="1"/>
  <c r="R258" i="2"/>
  <c r="R169" i="2"/>
  <c r="W164" i="1"/>
  <c r="R391" i="2"/>
  <c r="Y264" i="2"/>
  <c r="CZ224" i="2"/>
  <c r="P321" i="7"/>
  <c r="R362" i="2"/>
  <c r="R151" i="1"/>
  <c r="AF137" i="2"/>
  <c r="AL257" i="1"/>
  <c r="AS257" i="1" s="1"/>
  <c r="AZ257" i="1" s="1"/>
  <c r="BG257" i="1" s="1"/>
  <c r="BN257" i="1" s="1"/>
  <c r="BU257" i="1" s="1"/>
  <c r="CB257" i="1" s="1"/>
  <c r="CI257" i="1" s="1"/>
  <c r="CP257" i="1" s="1"/>
  <c r="CW257" i="1" s="1"/>
  <c r="DD257" i="1" s="1"/>
  <c r="DK257" i="1" s="1"/>
  <c r="DR257" i="1" s="1"/>
  <c r="R264" i="2"/>
  <c r="M338" i="1"/>
  <c r="AU448" i="2"/>
  <c r="R332" i="2"/>
  <c r="Q218" i="2"/>
  <c r="K255" i="1"/>
  <c r="T47" i="14"/>
  <c r="R74" i="1"/>
  <c r="BO42" i="5"/>
  <c r="BP42" i="5"/>
  <c r="BP43" i="5"/>
  <c r="R359" i="2"/>
  <c r="BP448" i="2"/>
  <c r="BP44" i="5"/>
  <c r="AU372" i="2"/>
  <c r="R216" i="2"/>
  <c r="AN224" i="2"/>
  <c r="M298" i="2"/>
  <c r="L338" i="1"/>
  <c r="L447" i="2"/>
  <c r="BJ138" i="3"/>
  <c r="BP23" i="5" s="1"/>
  <c r="Z448" i="2"/>
  <c r="AH76" i="2"/>
  <c r="P224" i="7"/>
  <c r="W224" i="7" s="1"/>
  <c r="AD224" i="7" s="1"/>
  <c r="Q440" i="2"/>
  <c r="M76" i="2"/>
  <c r="Y211" i="2"/>
  <c r="Y207" i="2"/>
  <c r="CD298" i="2"/>
  <c r="BB372" i="2"/>
  <c r="R110" i="2"/>
  <c r="BQ448" i="2"/>
  <c r="Y74" i="1"/>
  <c r="M138" i="3"/>
  <c r="L23" i="5" s="1"/>
  <c r="X220" i="1"/>
  <c r="X406" i="2"/>
  <c r="Y406" i="2" s="1"/>
  <c r="DG298" i="2"/>
  <c r="R412" i="2"/>
  <c r="L138" i="3"/>
  <c r="K23" i="5" s="1"/>
  <c r="W242" i="1"/>
  <c r="AD242" i="1" s="1"/>
  <c r="CY448" i="2"/>
  <c r="Y359" i="2"/>
  <c r="L58" i="1"/>
  <c r="R189" i="7"/>
  <c r="L372" i="2"/>
  <c r="CD448" i="2"/>
  <c r="Q193" i="1"/>
  <c r="P144" i="2"/>
  <c r="R344" i="7"/>
  <c r="R311" i="1"/>
  <c r="K195" i="1"/>
  <c r="K88" i="7"/>
  <c r="AU298" i="2"/>
  <c r="CZ150" i="2"/>
  <c r="CK298" i="2"/>
  <c r="CZ372" i="2"/>
  <c r="BI298" i="2"/>
  <c r="P292" i="2"/>
  <c r="CE76" i="2"/>
  <c r="L226" i="1"/>
  <c r="L340" i="1"/>
  <c r="R433" i="2"/>
  <c r="Q283" i="7"/>
  <c r="W344" i="7"/>
  <c r="W348" i="7" s="1"/>
  <c r="Y332" i="2"/>
  <c r="I23" i="7"/>
  <c r="K23" i="7" s="1"/>
  <c r="AR44" i="5"/>
  <c r="AO448" i="2"/>
  <c r="R145" i="1"/>
  <c r="CR76" i="2"/>
  <c r="L394" i="7"/>
  <c r="Y355" i="2"/>
  <c r="Q220" i="1"/>
  <c r="P108" i="1"/>
  <c r="P5" i="7"/>
  <c r="W5" i="7" s="1"/>
  <c r="AD5" i="7" s="1"/>
  <c r="AK5" i="7" s="1"/>
  <c r="T138" i="3"/>
  <c r="T23" i="5" s="1"/>
  <c r="AF145" i="1"/>
  <c r="AD142" i="2"/>
  <c r="AF142" i="2" s="1"/>
  <c r="P191" i="7"/>
  <c r="R40" i="7"/>
  <c r="W170" i="7"/>
  <c r="AD170" i="7" s="1"/>
  <c r="W95" i="1"/>
  <c r="R207" i="2"/>
  <c r="BQ76" i="2"/>
  <c r="AR43" i="5"/>
  <c r="T39" i="5"/>
  <c r="AH446" i="2"/>
  <c r="M448" i="2"/>
  <c r="M84" i="21"/>
  <c r="R218" i="1"/>
  <c r="R94" i="7"/>
  <c r="M67" i="7"/>
  <c r="K94" i="7"/>
  <c r="Q366" i="2"/>
  <c r="AF330" i="1"/>
  <c r="Q126" i="7"/>
  <c r="M339" i="1"/>
  <c r="R271" i="7"/>
  <c r="R29" i="7"/>
  <c r="Q34" i="2"/>
  <c r="K196" i="7"/>
  <c r="K89" i="3"/>
  <c r="J276" i="1"/>
  <c r="J282" i="1" s="1"/>
  <c r="K21" i="2"/>
  <c r="J34" i="2"/>
  <c r="K34" i="2" s="1"/>
  <c r="CF44" i="5"/>
  <c r="AQ43" i="5"/>
  <c r="W362" i="2"/>
  <c r="AD362" i="2" s="1"/>
  <c r="W281" i="2"/>
  <c r="CE43" i="5"/>
  <c r="CR298" i="2"/>
  <c r="S224" i="2"/>
  <c r="BC138" i="3"/>
  <c r="BH23" i="5" s="1"/>
  <c r="CL224" i="2"/>
  <c r="R190" i="2"/>
  <c r="Y433" i="2"/>
  <c r="R139" i="1"/>
  <c r="R289" i="7"/>
  <c r="CE298" i="2"/>
  <c r="M392" i="7"/>
  <c r="P88" i="7"/>
  <c r="R82" i="7"/>
  <c r="K139" i="1"/>
  <c r="DL44" i="5"/>
  <c r="S372" i="2"/>
  <c r="S448" i="2"/>
  <c r="CR448" i="2"/>
  <c r="AH150" i="2"/>
  <c r="S1" i="14"/>
  <c r="S14" i="14" s="1"/>
  <c r="M262" i="7"/>
  <c r="L339" i="1"/>
  <c r="L197" i="7"/>
  <c r="S40" i="4"/>
  <c r="R41" i="4"/>
  <c r="R42" i="4" s="1"/>
  <c r="Q39" i="5" s="1"/>
  <c r="Y23" i="4"/>
  <c r="AG23" i="4" s="1"/>
  <c r="P85" i="3"/>
  <c r="R85" i="3" s="1"/>
  <c r="Y37" i="1"/>
  <c r="AF135" i="1"/>
  <c r="Y135" i="1"/>
  <c r="Y412" i="2"/>
  <c r="T446" i="2"/>
  <c r="AK1" i="14"/>
  <c r="Y304" i="1"/>
  <c r="Y100" i="7"/>
  <c r="AJ1" i="14"/>
  <c r="AW1" i="14"/>
  <c r="AF128" i="1"/>
  <c r="Y19" i="1"/>
  <c r="AF148" i="1"/>
  <c r="AF112" i="1"/>
  <c r="Y141" i="1"/>
  <c r="X261" i="7"/>
  <c r="Y328" i="1"/>
  <c r="R67" i="3"/>
  <c r="AF141" i="1"/>
  <c r="Y100" i="1"/>
  <c r="Y146" i="1"/>
  <c r="AF328" i="1"/>
  <c r="AF192" i="1"/>
  <c r="Y63" i="1"/>
  <c r="Y158" i="1"/>
  <c r="X113" i="1"/>
  <c r="P33" i="3"/>
  <c r="R33" i="3" s="1"/>
  <c r="AV448" i="2"/>
  <c r="DF150" i="2"/>
  <c r="AV446" i="2"/>
  <c r="BQ298" i="2"/>
  <c r="AU393" i="7"/>
  <c r="AV138" i="3"/>
  <c r="AZ23" i="5" s="1"/>
  <c r="AU226" i="1"/>
  <c r="W136" i="1"/>
  <c r="R136" i="1"/>
  <c r="Y213" i="1"/>
  <c r="AF100" i="1"/>
  <c r="Y217" i="1"/>
  <c r="Y384" i="7"/>
  <c r="AM211" i="2"/>
  <c r="P218" i="2"/>
  <c r="Q79" i="21"/>
  <c r="S79" i="21" s="1"/>
  <c r="R31" i="3"/>
  <c r="Q249" i="1"/>
  <c r="W370" i="2"/>
  <c r="Y370" i="2" s="1"/>
  <c r="W316" i="7"/>
  <c r="Y316" i="7" s="1"/>
  <c r="W11" i="2"/>
  <c r="Y11" i="2" s="1"/>
  <c r="Q332" i="1"/>
  <c r="AF211" i="2"/>
  <c r="J112" i="3"/>
  <c r="J197" i="7"/>
  <c r="R313" i="1"/>
  <c r="DK44" i="5"/>
  <c r="R242" i="1"/>
  <c r="W238" i="1"/>
  <c r="R238" i="1"/>
  <c r="R53" i="7"/>
  <c r="Q182" i="2"/>
  <c r="P9" i="9"/>
  <c r="R9" i="9" s="1"/>
  <c r="R35" i="5" s="1"/>
  <c r="R331" i="7"/>
  <c r="R91" i="7"/>
  <c r="P225" i="1"/>
  <c r="R225" i="1" s="1"/>
  <c r="R78" i="1"/>
  <c r="R155" i="7"/>
  <c r="R21" i="7"/>
  <c r="W44" i="3"/>
  <c r="Y44" i="3" s="1"/>
  <c r="R118" i="1"/>
  <c r="R387" i="2"/>
  <c r="AD264" i="2"/>
  <c r="AK264" i="2" s="1"/>
  <c r="I191" i="7"/>
  <c r="K191" i="7" s="1"/>
  <c r="K117" i="1"/>
  <c r="K384" i="7"/>
  <c r="DK42" i="5"/>
  <c r="Y330" i="1"/>
  <c r="W234" i="1"/>
  <c r="R234" i="1"/>
  <c r="AF255" i="1"/>
  <c r="Y354" i="7"/>
  <c r="R232" i="1"/>
  <c r="R313" i="7"/>
  <c r="R281" i="1"/>
  <c r="Y121" i="1"/>
  <c r="Y215" i="1"/>
  <c r="W7" i="2"/>
  <c r="Y7" i="2" s="1"/>
  <c r="R224" i="1"/>
  <c r="R126" i="3"/>
  <c r="R370" i="2"/>
  <c r="R325" i="2"/>
  <c r="X332" i="1"/>
  <c r="DK43" i="5"/>
  <c r="R330" i="1"/>
  <c r="W218" i="2"/>
  <c r="P77" i="3"/>
  <c r="R77" i="3" s="1"/>
  <c r="AD147" i="1"/>
  <c r="Y147" i="1"/>
  <c r="S24" i="4"/>
  <c r="R36" i="14"/>
  <c r="B36" i="14"/>
  <c r="K41" i="4"/>
  <c r="Q32" i="4"/>
  <c r="S32" i="4" s="1"/>
  <c r="S31" i="4"/>
  <c r="AO76" i="2"/>
  <c r="AR364" i="2"/>
  <c r="AY364" i="2" s="1"/>
  <c r="BF364" i="2" s="1"/>
  <c r="BM364" i="2" s="1"/>
  <c r="BT364" i="2" s="1"/>
  <c r="CA364" i="2" s="1"/>
  <c r="CH364" i="2" s="1"/>
  <c r="CO364" i="2" s="1"/>
  <c r="CV364" i="2" s="1"/>
  <c r="DC364" i="2" s="1"/>
  <c r="DJ364" i="2" s="1"/>
  <c r="DQ364" i="2" s="1"/>
  <c r="AM364" i="2"/>
  <c r="W117" i="1"/>
  <c r="AD117" i="1" s="1"/>
  <c r="AK117" i="1" s="1"/>
  <c r="P137" i="1"/>
  <c r="R117" i="1"/>
  <c r="BW447" i="2"/>
  <c r="BW372" i="2"/>
  <c r="R32" i="7"/>
  <c r="P61" i="7"/>
  <c r="W32" i="7"/>
  <c r="AD32" i="7" s="1"/>
  <c r="DN339" i="1"/>
  <c r="CD394" i="7"/>
  <c r="CD327" i="7"/>
  <c r="Q90" i="3"/>
  <c r="CS448" i="2"/>
  <c r="T84" i="21"/>
  <c r="L12" i="21"/>
  <c r="S226" i="1"/>
  <c r="AH138" i="3"/>
  <c r="AJ23" i="5" s="1"/>
  <c r="AU339" i="1"/>
  <c r="BB394" i="7"/>
  <c r="BP339" i="1"/>
  <c r="CY339" i="1"/>
  <c r="CL298" i="2"/>
  <c r="BB262" i="7"/>
  <c r="BI340" i="1"/>
  <c r="BW338" i="1"/>
  <c r="K251" i="2"/>
  <c r="P251" i="2"/>
  <c r="Q348" i="7"/>
  <c r="R342" i="7"/>
  <c r="P366" i="2"/>
  <c r="P330" i="2"/>
  <c r="R89" i="3"/>
  <c r="R406" i="2"/>
  <c r="R436" i="2"/>
  <c r="Q61" i="7"/>
  <c r="K445" i="2"/>
  <c r="K107" i="3"/>
  <c r="I256" i="2"/>
  <c r="K145" i="1"/>
  <c r="K342" i="7"/>
  <c r="BJ448" i="2"/>
  <c r="DU448" i="2"/>
  <c r="AN340" i="1"/>
  <c r="DM298" i="2"/>
  <c r="DC44" i="5"/>
  <c r="DT282" i="1"/>
  <c r="X1" i="14"/>
  <c r="X42" i="14" s="1"/>
  <c r="AA393" i="7"/>
  <c r="Z340" i="1"/>
  <c r="AG447" i="2"/>
  <c r="AG58" i="1"/>
  <c r="AH394" i="7"/>
  <c r="BB340" i="1"/>
  <c r="BC393" i="7"/>
  <c r="BC170" i="1"/>
  <c r="BP394" i="7"/>
  <c r="BP58" i="1"/>
  <c r="BW340" i="1"/>
  <c r="BX393" i="7"/>
  <c r="CD340" i="1"/>
  <c r="CY150" i="2"/>
  <c r="AV282" i="1"/>
  <c r="Y255" i="1"/>
  <c r="M340" i="1"/>
  <c r="W195" i="1"/>
  <c r="R195" i="1"/>
  <c r="CF43" i="5"/>
  <c r="M197" i="7"/>
  <c r="M393" i="7"/>
  <c r="AD355" i="2"/>
  <c r="AK355" i="2" s="1"/>
  <c r="AL332" i="1"/>
  <c r="AA224" i="2"/>
  <c r="AV447" i="2"/>
  <c r="BC58" i="1"/>
  <c r="BI394" i="7"/>
  <c r="BQ282" i="1"/>
  <c r="BX447" i="2"/>
  <c r="CZ67" i="7"/>
  <c r="AU262" i="7"/>
  <c r="BC262" i="7"/>
  <c r="L448" i="2"/>
  <c r="L76" i="2"/>
  <c r="J164" i="1"/>
  <c r="J170" i="1" s="1"/>
  <c r="K406" i="2"/>
  <c r="J348" i="7"/>
  <c r="K348" i="7" s="1"/>
  <c r="K111" i="3"/>
  <c r="I137" i="1"/>
  <c r="K137" i="1" s="1"/>
  <c r="I330" i="2"/>
  <c r="I372" i="2" s="1"/>
  <c r="AO262" i="7"/>
  <c r="AN338" i="1"/>
  <c r="R61" i="1"/>
  <c r="DD44" i="5"/>
  <c r="CR114" i="1"/>
  <c r="DG76" i="2"/>
  <c r="DU338" i="1"/>
  <c r="AN298" i="2"/>
  <c r="S327" i="7"/>
  <c r="AA446" i="2"/>
  <c r="DT224" i="2"/>
  <c r="Z298" i="2"/>
  <c r="AH327" i="7"/>
  <c r="BI76" i="2"/>
  <c r="CF84" i="21"/>
  <c r="CD132" i="7"/>
  <c r="CE394" i="7"/>
  <c r="DO84" i="21"/>
  <c r="AU282" i="1"/>
  <c r="BC392" i="7"/>
  <c r="BX338" i="1"/>
  <c r="CD338" i="1"/>
  <c r="CY392" i="7"/>
  <c r="CL262" i="7"/>
  <c r="AD143" i="1"/>
  <c r="Y143" i="1"/>
  <c r="AD140" i="2"/>
  <c r="Y140" i="2"/>
  <c r="R384" i="7"/>
  <c r="DM446" i="2"/>
  <c r="I440" i="2"/>
  <c r="K440" i="2" s="1"/>
  <c r="L53" i="21"/>
  <c r="AF364" i="2"/>
  <c r="CS340" i="1"/>
  <c r="DF298" i="2"/>
  <c r="DU114" i="1"/>
  <c r="BI138" i="3"/>
  <c r="BO23" i="5" s="1"/>
  <c r="BQ340" i="1"/>
  <c r="CR372" i="2"/>
  <c r="BW392" i="7"/>
  <c r="L393" i="7"/>
  <c r="Q164" i="1"/>
  <c r="AE195" i="1"/>
  <c r="AL195" i="1" s="1"/>
  <c r="AL220" i="1" s="1"/>
  <c r="X365" i="7"/>
  <c r="AE365" i="7" s="1"/>
  <c r="AL365" i="7" s="1"/>
  <c r="AS365" i="7" s="1"/>
  <c r="AZ365" i="7" s="1"/>
  <c r="BG365" i="7" s="1"/>
  <c r="BN365" i="7" s="1"/>
  <c r="BU365" i="7" s="1"/>
  <c r="CB365" i="7" s="1"/>
  <c r="CI365" i="7" s="1"/>
  <c r="CP365" i="7" s="1"/>
  <c r="CW365" i="7" s="1"/>
  <c r="DD365" i="7" s="1"/>
  <c r="DK365" i="7" s="1"/>
  <c r="DR365" i="7" s="1"/>
  <c r="W289" i="7"/>
  <c r="AD289" i="7" s="1"/>
  <c r="J386" i="7"/>
  <c r="K386" i="7" s="1"/>
  <c r="CZ448" i="2"/>
  <c r="BX76" i="2"/>
  <c r="DM282" i="1"/>
  <c r="DT262" i="7"/>
  <c r="R355" i="2"/>
  <c r="T447" i="2"/>
  <c r="AA84" i="21"/>
  <c r="AU58" i="1"/>
  <c r="BC150" i="2"/>
  <c r="BB393" i="7"/>
  <c r="BX339" i="1"/>
  <c r="DN197" i="7"/>
  <c r="BC298" i="2"/>
  <c r="AV262" i="7"/>
  <c r="S114" i="1"/>
  <c r="AA226" i="1"/>
  <c r="BW132" i="7"/>
  <c r="CL197" i="7"/>
  <c r="CY282" i="1"/>
  <c r="CZ392" i="7"/>
  <c r="P220" i="1"/>
  <c r="S17" i="21"/>
  <c r="J446" i="2"/>
  <c r="D42" i="5"/>
  <c r="D42" i="25" s="1"/>
  <c r="CR394" i="7"/>
  <c r="BJ224" i="2"/>
  <c r="BX372" i="2"/>
  <c r="BP197" i="7"/>
  <c r="DT339" i="1"/>
  <c r="P386" i="7"/>
  <c r="K371" i="2"/>
  <c r="J226" i="1"/>
  <c r="I132" i="7"/>
  <c r="CL448" i="2"/>
  <c r="AO338" i="1"/>
  <c r="BX448" i="2"/>
  <c r="P81" i="1"/>
  <c r="DN224" i="2"/>
  <c r="DF114" i="1"/>
  <c r="DG327" i="7"/>
  <c r="DT138" i="3"/>
  <c r="EI23" i="5" s="1"/>
  <c r="DU446" i="2"/>
  <c r="AI84" i="21"/>
  <c r="CY138" i="3"/>
  <c r="DK23" i="5" s="1"/>
  <c r="AV327" i="7"/>
  <c r="AV170" i="1"/>
  <c r="BQ447" i="2"/>
  <c r="CK392" i="7"/>
  <c r="K325" i="2"/>
  <c r="Y145" i="1"/>
  <c r="CD170" i="1"/>
  <c r="N84" i="21"/>
  <c r="L42" i="5"/>
  <c r="M114" i="1"/>
  <c r="M372" i="2"/>
  <c r="R285" i="2"/>
  <c r="W285" i="2"/>
  <c r="M447" i="2"/>
  <c r="AF150" i="1"/>
  <c r="W219" i="1"/>
  <c r="AD219" i="1" s="1"/>
  <c r="R138" i="7"/>
  <c r="P129" i="3"/>
  <c r="J298" i="2"/>
  <c r="J262" i="7"/>
  <c r="W292" i="1"/>
  <c r="R292" i="1"/>
  <c r="AF222" i="1"/>
  <c r="P41" i="3"/>
  <c r="R41" i="3" s="1"/>
  <c r="R107" i="3"/>
  <c r="R149" i="2"/>
  <c r="R108" i="3"/>
  <c r="W75" i="3"/>
  <c r="AD75" i="3" s="1"/>
  <c r="P99" i="3"/>
  <c r="P63" i="3"/>
  <c r="K218" i="2"/>
  <c r="K133" i="3"/>
  <c r="K37" i="4"/>
  <c r="AF288" i="2"/>
  <c r="W273" i="1"/>
  <c r="R273" i="1"/>
  <c r="W30" i="1"/>
  <c r="R30" i="1"/>
  <c r="AE168" i="1"/>
  <c r="Y168" i="1"/>
  <c r="AE75" i="1"/>
  <c r="Y75" i="1"/>
  <c r="AE189" i="1"/>
  <c r="Y189" i="1"/>
  <c r="W191" i="1"/>
  <c r="R191" i="1"/>
  <c r="R356" i="7"/>
  <c r="K391" i="7"/>
  <c r="AE321" i="1"/>
  <c r="Y321" i="1"/>
  <c r="R293" i="1"/>
  <c r="R350" i="2"/>
  <c r="W74" i="2"/>
  <c r="W75" i="2" s="1"/>
  <c r="W188" i="1"/>
  <c r="R188" i="1"/>
  <c r="AD132" i="1"/>
  <c r="Y132" i="1"/>
  <c r="Y263" i="1"/>
  <c r="AF320" i="1"/>
  <c r="AF126" i="1"/>
  <c r="Y320" i="1"/>
  <c r="R169" i="1"/>
  <c r="R286" i="7"/>
  <c r="R246" i="7"/>
  <c r="R194" i="7"/>
  <c r="R302" i="2"/>
  <c r="R65" i="2"/>
  <c r="Q36" i="5"/>
  <c r="R340" i="7"/>
  <c r="P261" i="7"/>
  <c r="R261" i="7" s="1"/>
  <c r="W341" i="7"/>
  <c r="Y341" i="7" s="1"/>
  <c r="R151" i="7"/>
  <c r="W87" i="2"/>
  <c r="AD87" i="2" s="1"/>
  <c r="W282" i="7"/>
  <c r="AD282" i="7" s="1"/>
  <c r="R97" i="1"/>
  <c r="W98" i="3"/>
  <c r="W40" i="3"/>
  <c r="W41" i="3" s="1"/>
  <c r="K321" i="7"/>
  <c r="K297" i="2"/>
  <c r="L22" i="21"/>
  <c r="W149" i="1"/>
  <c r="R149" i="1"/>
  <c r="W101" i="1"/>
  <c r="R101" i="1"/>
  <c r="AE269" i="1"/>
  <c r="Y269" i="1"/>
  <c r="Y150" i="1"/>
  <c r="R80" i="3"/>
  <c r="AD66" i="2"/>
  <c r="AK66" i="2" s="1"/>
  <c r="W80" i="3"/>
  <c r="Y80" i="3" s="1"/>
  <c r="AM288" i="2"/>
  <c r="W194" i="7"/>
  <c r="W196" i="7" s="1"/>
  <c r="R259" i="7"/>
  <c r="P193" i="1"/>
  <c r="R299" i="1"/>
  <c r="R273" i="7"/>
  <c r="S35" i="4"/>
  <c r="R5" i="9"/>
  <c r="R51" i="3"/>
  <c r="S36" i="4"/>
  <c r="AF433" i="2"/>
  <c r="K149" i="2"/>
  <c r="J372" i="2"/>
  <c r="Y1" i="14"/>
  <c r="Y47" i="14" s="1"/>
  <c r="R288" i="2"/>
  <c r="W267" i="1"/>
  <c r="R267" i="1"/>
  <c r="AD190" i="2"/>
  <c r="Y190" i="2"/>
  <c r="W142" i="1"/>
  <c r="R142" i="1"/>
  <c r="W300" i="1"/>
  <c r="R300" i="1"/>
  <c r="AE9" i="2"/>
  <c r="Y9" i="2"/>
  <c r="AD316" i="1"/>
  <c r="Y316" i="1"/>
  <c r="W183" i="1"/>
  <c r="R183" i="1"/>
  <c r="J395" i="7"/>
  <c r="W127" i="1"/>
  <c r="R127" i="1"/>
  <c r="Y21" i="1"/>
  <c r="Y313" i="1"/>
  <c r="J67" i="7"/>
  <c r="Y126" i="1"/>
  <c r="Y259" i="1"/>
  <c r="Y180" i="1"/>
  <c r="R6" i="7"/>
  <c r="R183" i="7"/>
  <c r="R166" i="7"/>
  <c r="Y176" i="1"/>
  <c r="Y163" i="1"/>
  <c r="Y128" i="1"/>
  <c r="Y174" i="1"/>
  <c r="R45" i="7"/>
  <c r="R212" i="1"/>
  <c r="X297" i="2"/>
  <c r="Q19" i="3"/>
  <c r="Q21" i="5" s="1"/>
  <c r="AM137" i="2"/>
  <c r="W1" i="14"/>
  <c r="Y288" i="2"/>
  <c r="W70" i="1"/>
  <c r="R70" i="1"/>
  <c r="W240" i="1"/>
  <c r="R240" i="1"/>
  <c r="AD436" i="2"/>
  <c r="Y436" i="2"/>
  <c r="CZ339" i="1"/>
  <c r="DS42" i="5"/>
  <c r="DS44" i="5"/>
  <c r="AU338" i="1"/>
  <c r="AV150" i="2"/>
  <c r="DG392" i="7"/>
  <c r="DG338" i="1"/>
  <c r="DT392" i="7"/>
  <c r="DN394" i="7"/>
  <c r="CR170" i="1"/>
  <c r="DA84" i="21"/>
  <c r="DT448" i="2"/>
  <c r="CL340" i="1"/>
  <c r="CL393" i="7"/>
  <c r="CK170" i="1"/>
  <c r="DU138" i="3"/>
  <c r="EJ23" i="5" s="1"/>
  <c r="CK394" i="7"/>
  <c r="CK447" i="2"/>
  <c r="CL170" i="1"/>
  <c r="CE393" i="7"/>
  <c r="CD282" i="1"/>
  <c r="BX84" i="21"/>
  <c r="BX394" i="7"/>
  <c r="BP338" i="1"/>
  <c r="BQ58" i="1"/>
  <c r="BQ394" i="7"/>
  <c r="BJ392" i="7"/>
  <c r="BC327" i="7"/>
  <c r="AV298" i="2"/>
  <c r="AH114" i="1"/>
  <c r="AG393" i="7"/>
  <c r="AA170" i="1"/>
  <c r="T226" i="1"/>
  <c r="S446" i="2"/>
  <c r="T394" i="7"/>
  <c r="DT44" i="5"/>
  <c r="AU447" i="2"/>
  <c r="AV393" i="7"/>
  <c r="AV114" i="1"/>
  <c r="DN132" i="7"/>
  <c r="DG150" i="2"/>
  <c r="DT393" i="7"/>
  <c r="DT114" i="1"/>
  <c r="DT67" i="7"/>
  <c r="DT394" i="7"/>
  <c r="DV84" i="21"/>
  <c r="DT340" i="1"/>
  <c r="DM392" i="7"/>
  <c r="DF226" i="1"/>
  <c r="DG339" i="1"/>
  <c r="CY58" i="1"/>
  <c r="CY340" i="1"/>
  <c r="CZ84" i="21"/>
  <c r="CZ58" i="1"/>
  <c r="CZ340" i="1"/>
  <c r="DL42" i="5"/>
  <c r="CS282" i="1"/>
  <c r="CR340" i="1"/>
  <c r="CS394" i="7"/>
  <c r="CM84" i="21"/>
  <c r="CL84" i="21"/>
  <c r="CL58" i="1"/>
  <c r="CL339" i="1"/>
  <c r="CK340" i="1"/>
  <c r="CK67" i="7"/>
  <c r="CL114" i="1"/>
  <c r="CK339" i="1"/>
  <c r="CK58" i="1"/>
  <c r="CD58" i="1"/>
  <c r="CD339" i="1"/>
  <c r="CE84" i="21"/>
  <c r="CD224" i="2"/>
  <c r="CD393" i="7"/>
  <c r="CE132" i="7"/>
  <c r="CE339" i="1"/>
  <c r="CE58" i="1"/>
  <c r="BW114" i="1"/>
  <c r="BX58" i="1"/>
  <c r="BX340" i="1"/>
  <c r="BW58" i="1"/>
  <c r="BW339" i="1"/>
  <c r="BQ132" i="7"/>
  <c r="BP340" i="1"/>
  <c r="BP138" i="3"/>
  <c r="BW23" i="5" s="1"/>
  <c r="BP393" i="7"/>
  <c r="BP67" i="7"/>
  <c r="BJ114" i="1"/>
  <c r="BJ339" i="1"/>
  <c r="BI339" i="1"/>
  <c r="BI58" i="1"/>
  <c r="BK84" i="21"/>
  <c r="BO44" i="5"/>
  <c r="BJ67" i="7"/>
  <c r="BB114" i="1"/>
  <c r="BB339" i="1"/>
  <c r="BB58" i="1"/>
  <c r="BB76" i="2"/>
  <c r="BC340" i="1"/>
  <c r="AU394" i="7"/>
  <c r="AV58" i="1"/>
  <c r="AV339" i="1"/>
  <c r="AU67" i="7"/>
  <c r="AN138" i="3"/>
  <c r="AQ23" i="5" s="1"/>
  <c r="AO340" i="1"/>
  <c r="AO394" i="7"/>
  <c r="AO132" i="7"/>
  <c r="DU224" i="2"/>
  <c r="AG224" i="2"/>
  <c r="AH339" i="1"/>
  <c r="AH58" i="1"/>
  <c r="AG138" i="3"/>
  <c r="AI23" i="5" s="1"/>
  <c r="AH447" i="2"/>
  <c r="AH393" i="7"/>
  <c r="AB84" i="21"/>
  <c r="AB39" i="5"/>
  <c r="AA39" i="5"/>
  <c r="AO138" i="3"/>
  <c r="AR23" i="5" s="1"/>
  <c r="AA58" i="1"/>
  <c r="Z58" i="1"/>
  <c r="Z339" i="1"/>
  <c r="AA150" i="2"/>
  <c r="AA448" i="2"/>
  <c r="Z67" i="7"/>
  <c r="R45" i="3"/>
  <c r="AD216" i="2"/>
  <c r="Y216" i="2"/>
  <c r="AN448" i="2"/>
  <c r="AA42" i="5"/>
  <c r="AA43" i="5"/>
  <c r="AB42" i="5"/>
  <c r="AA44" i="5"/>
  <c r="AB44" i="5"/>
  <c r="AB43" i="5"/>
  <c r="T76" i="2"/>
  <c r="T448" i="2"/>
  <c r="U84" i="21"/>
  <c r="R297" i="2"/>
  <c r="T339" i="1"/>
  <c r="T58" i="1"/>
  <c r="AI44" i="5"/>
  <c r="AJ44" i="5"/>
  <c r="AJ42" i="5"/>
  <c r="AI42" i="5"/>
  <c r="AI43" i="5"/>
  <c r="AJ43" i="5"/>
  <c r="S138" i="3"/>
  <c r="S23" i="5" s="1"/>
  <c r="T42" i="5"/>
  <c r="AT137" i="2"/>
  <c r="S393" i="7"/>
  <c r="S67" i="7"/>
  <c r="T393" i="7"/>
  <c r="T67" i="7"/>
  <c r="S76" i="2"/>
  <c r="S447" i="2"/>
  <c r="V1" i="14"/>
  <c r="T340" i="1"/>
  <c r="DN138" i="3"/>
  <c r="EB23" i="5" s="1"/>
  <c r="DU339" i="1"/>
  <c r="DU84" i="21"/>
  <c r="DU447" i="2"/>
  <c r="DU340" i="1"/>
  <c r="DG114" i="1"/>
  <c r="DF339" i="1"/>
  <c r="DG262" i="7"/>
  <c r="DG197" i="7"/>
  <c r="DG446" i="2"/>
  <c r="DG170" i="1"/>
  <c r="DF197" i="7"/>
  <c r="DG224" i="2"/>
  <c r="DF340" i="1"/>
  <c r="DG394" i="7"/>
  <c r="DG447" i="2"/>
  <c r="DM448" i="2"/>
  <c r="DF224" i="2"/>
  <c r="DF393" i="7"/>
  <c r="DG340" i="1"/>
  <c r="DF138" i="3"/>
  <c r="DS23" i="5" s="1"/>
  <c r="DG282" i="1"/>
  <c r="DG58" i="1"/>
  <c r="DF170" i="1"/>
  <c r="DG448" i="2"/>
  <c r="DF447" i="2"/>
  <c r="CS393" i="7"/>
  <c r="CS67" i="7"/>
  <c r="AG1" i="14"/>
  <c r="CS84" i="21"/>
  <c r="CS58" i="1"/>
  <c r="CR138" i="3"/>
  <c r="DC23" i="5" s="1"/>
  <c r="CT84" i="21"/>
  <c r="CR67" i="7"/>
  <c r="DF448" i="2"/>
  <c r="DD42" i="5"/>
  <c r="CR393" i="7"/>
  <c r="AA1" i="14"/>
  <c r="CR58" i="1"/>
  <c r="CR339" i="1"/>
  <c r="DG138" i="3"/>
  <c r="DT23" i="5" s="1"/>
  <c r="DG84" i="21"/>
  <c r="DS43" i="5"/>
  <c r="DF394" i="7"/>
  <c r="DN448" i="2"/>
  <c r="DG393" i="7"/>
  <c r="DG67" i="7"/>
  <c r="DH84" i="21"/>
  <c r="DT42" i="5"/>
  <c r="DF58" i="1"/>
  <c r="AC1" i="14"/>
  <c r="AH1" i="14"/>
  <c r="AH45" i="14" s="1"/>
  <c r="DN340" i="1"/>
  <c r="DN392" i="7"/>
  <c r="EA42" i="5"/>
  <c r="DN447" i="2"/>
  <c r="DN67" i="7"/>
  <c r="DN393" i="7"/>
  <c r="DN58" i="1"/>
  <c r="DM393" i="7"/>
  <c r="DM339" i="1"/>
  <c r="DM58" i="1"/>
  <c r="R50" i="5"/>
  <c r="R354" i="7"/>
  <c r="Q386" i="7"/>
  <c r="W17" i="7"/>
  <c r="AD17" i="7" s="1"/>
  <c r="Y335" i="1"/>
  <c r="D38" i="5"/>
  <c r="S30" i="4"/>
  <c r="Y30" i="4"/>
  <c r="AG30" i="4" s="1"/>
  <c r="Q37" i="4"/>
  <c r="S37" i="4" s="1"/>
  <c r="S22" i="4"/>
  <c r="S20" i="4"/>
  <c r="Q27" i="4"/>
  <c r="S27" i="4" s="1"/>
  <c r="K17" i="4"/>
  <c r="Q134" i="3"/>
  <c r="Q68" i="3"/>
  <c r="J68" i="3"/>
  <c r="R17" i="14"/>
  <c r="B17" i="14"/>
  <c r="B15" i="5"/>
  <c r="B15" i="25" s="1"/>
  <c r="C450" i="2"/>
  <c r="B18" i="5" s="1"/>
  <c r="B18" i="25" s="1"/>
  <c r="R337" i="1"/>
  <c r="AD307" i="1"/>
  <c r="AF307" i="1" s="1"/>
  <c r="Y83" i="1"/>
  <c r="Y65" i="1"/>
  <c r="AE64" i="1"/>
  <c r="Y64" i="1"/>
  <c r="Y6" i="1"/>
  <c r="AF8" i="1"/>
  <c r="AE332" i="1"/>
  <c r="W319" i="1"/>
  <c r="W332" i="1" s="1"/>
  <c r="R319" i="1"/>
  <c r="P332" i="1"/>
  <c r="R57" i="1"/>
  <c r="AE56" i="1"/>
  <c r="AE57" i="1" s="1"/>
  <c r="Y56" i="1"/>
  <c r="AD51" i="1"/>
  <c r="Y51" i="1"/>
  <c r="Y42" i="1"/>
  <c r="E58" i="1"/>
  <c r="AD33" i="1"/>
  <c r="Y33" i="1"/>
  <c r="C342" i="1"/>
  <c r="AD31" i="1"/>
  <c r="Y31" i="1"/>
  <c r="AF6" i="1"/>
  <c r="Y5" i="1"/>
  <c r="AF19" i="1"/>
  <c r="Y12" i="1"/>
  <c r="Y14" i="1"/>
  <c r="AF10" i="1"/>
  <c r="AD1" i="14"/>
  <c r="AO67" i="7"/>
  <c r="AO393" i="7"/>
  <c r="EI42" i="5"/>
  <c r="EI44" i="5"/>
  <c r="EJ43" i="5"/>
  <c r="EJ42" i="5"/>
  <c r="EJ44" i="5"/>
  <c r="EI43" i="5"/>
  <c r="AN394" i="7"/>
  <c r="AZ43" i="5"/>
  <c r="AY43" i="5"/>
  <c r="AY42" i="5"/>
  <c r="AZ42" i="5"/>
  <c r="AZ44" i="5"/>
  <c r="AY44" i="5"/>
  <c r="AE1" i="14"/>
  <c r="AN339" i="1"/>
  <c r="AN58" i="1"/>
  <c r="AO170" i="1"/>
  <c r="AB1" i="14"/>
  <c r="AS307" i="1"/>
  <c r="AS332" i="1" s="1"/>
  <c r="BH44" i="5"/>
  <c r="BG42" i="5"/>
  <c r="BH42" i="5"/>
  <c r="BG43" i="5"/>
  <c r="BH43" i="5"/>
  <c r="BG44" i="5"/>
  <c r="AN67" i="7"/>
  <c r="AN393" i="7"/>
  <c r="BW42" i="5"/>
  <c r="BW43" i="5"/>
  <c r="BX44" i="5"/>
  <c r="BX42" i="5"/>
  <c r="BW44" i="5"/>
  <c r="BX43" i="5"/>
  <c r="EA43" i="5"/>
  <c r="EB43" i="5"/>
  <c r="EB44" i="5"/>
  <c r="EB42" i="5"/>
  <c r="AI1" i="14"/>
  <c r="AO84" i="21"/>
  <c r="AQ42" i="5"/>
  <c r="AO327" i="7"/>
  <c r="Z1" i="14"/>
  <c r="AF1" i="14"/>
  <c r="CU44" i="5"/>
  <c r="CV42" i="5"/>
  <c r="CU43" i="5"/>
  <c r="CV44" i="5"/>
  <c r="CU42" i="5"/>
  <c r="CV43" i="5"/>
  <c r="AO339" i="1"/>
  <c r="K32" i="4"/>
  <c r="J30" i="9"/>
  <c r="K67" i="3"/>
  <c r="K225" i="1"/>
  <c r="K81" i="21"/>
  <c r="I42" i="5" s="1"/>
  <c r="I327" i="7"/>
  <c r="K23" i="3"/>
  <c r="I137" i="3"/>
  <c r="H22" i="5"/>
  <c r="J28" i="21"/>
  <c r="J81" i="21"/>
  <c r="L7" i="21"/>
  <c r="W5" i="2"/>
  <c r="AD5" i="2" s="1"/>
  <c r="AK5" i="2" s="1"/>
  <c r="AR5" i="2" s="1"/>
  <c r="AY5" i="2" s="1"/>
  <c r="R5" i="2"/>
  <c r="K9" i="9"/>
  <c r="J35" i="5" s="1"/>
  <c r="I30" i="9"/>
  <c r="H35" i="5"/>
  <c r="K281" i="1"/>
  <c r="K366" i="2"/>
  <c r="I21" i="5"/>
  <c r="L27" i="21"/>
  <c r="I224" i="2"/>
  <c r="K182" i="2"/>
  <c r="I90" i="3"/>
  <c r="K77" i="3"/>
  <c r="K41" i="3"/>
  <c r="J136" i="3"/>
  <c r="J83" i="21"/>
  <c r="J80" i="21"/>
  <c r="L59" i="21"/>
  <c r="K28" i="21"/>
  <c r="I112" i="3"/>
  <c r="K99" i="3"/>
  <c r="K129" i="3"/>
  <c r="K12" i="4"/>
  <c r="K52" i="1"/>
  <c r="I338" i="1"/>
  <c r="K305" i="1"/>
  <c r="K70" i="2"/>
  <c r="J224" i="2"/>
  <c r="I136" i="3"/>
  <c r="K19" i="3"/>
  <c r="H21" i="5"/>
  <c r="J42" i="4"/>
  <c r="I39" i="5" s="1"/>
  <c r="K80" i="21"/>
  <c r="K83" i="21"/>
  <c r="I44" i="5" s="1"/>
  <c r="J150" i="2"/>
  <c r="K85" i="3"/>
  <c r="J137" i="3"/>
  <c r="I22" i="5"/>
  <c r="J46" i="3"/>
  <c r="I135" i="3"/>
  <c r="I24" i="3"/>
  <c r="K11" i="3"/>
  <c r="H20" i="5"/>
  <c r="J339" i="1"/>
  <c r="J58" i="1"/>
  <c r="K249" i="1"/>
  <c r="I282" i="1"/>
  <c r="K61" i="7"/>
  <c r="I392" i="7"/>
  <c r="J448" i="2"/>
  <c r="I16" i="5"/>
  <c r="R336" i="1"/>
  <c r="W336" i="1"/>
  <c r="W337" i="1" s="1"/>
  <c r="K193" i="1"/>
  <c r="J134" i="3"/>
  <c r="K121" i="3"/>
  <c r="I134" i="3"/>
  <c r="J54" i="21"/>
  <c r="J82" i="21"/>
  <c r="L33" i="21"/>
  <c r="K54" i="21"/>
  <c r="K82" i="21"/>
  <c r="I43" i="5" s="1"/>
  <c r="I341" i="1"/>
  <c r="K57" i="1"/>
  <c r="H12" i="5"/>
  <c r="K144" i="2"/>
  <c r="K404" i="2"/>
  <c r="I68" i="3"/>
  <c r="K55" i="3"/>
  <c r="K27" i="4"/>
  <c r="AK290" i="2"/>
  <c r="J50" i="5"/>
  <c r="K223" i="2"/>
  <c r="J90" i="3"/>
  <c r="I20" i="5"/>
  <c r="J24" i="3"/>
  <c r="K29" i="9"/>
  <c r="J37" i="5" s="1"/>
  <c r="H37" i="5"/>
  <c r="X67" i="3"/>
  <c r="Y202" i="1"/>
  <c r="I114" i="1"/>
  <c r="K81" i="1"/>
  <c r="I395" i="7"/>
  <c r="K66" i="7"/>
  <c r="J449" i="2"/>
  <c r="I17" i="5"/>
  <c r="K337" i="1"/>
  <c r="K113" i="1"/>
  <c r="I449" i="2"/>
  <c r="K75" i="2"/>
  <c r="H17" i="5"/>
  <c r="K7" i="4"/>
  <c r="I42" i="4"/>
  <c r="H39" i="5" s="1"/>
  <c r="L79" i="21"/>
  <c r="L74" i="21"/>
  <c r="J341" i="1"/>
  <c r="I12" i="5"/>
  <c r="J114" i="1"/>
  <c r="I76" i="2"/>
  <c r="L69" i="21"/>
  <c r="L64" i="21"/>
  <c r="K326" i="7"/>
  <c r="K131" i="7"/>
  <c r="K108" i="2"/>
  <c r="I150" i="2"/>
  <c r="I46" i="3"/>
  <c r="K33" i="3"/>
  <c r="J135" i="3"/>
  <c r="K20" i="9"/>
  <c r="J36" i="5" s="1"/>
  <c r="H36" i="5"/>
  <c r="L17" i="21"/>
  <c r="L48" i="21"/>
  <c r="Y27" i="1"/>
  <c r="AF146" i="1"/>
  <c r="Y222" i="1"/>
  <c r="Y444" i="2"/>
  <c r="X225" i="1"/>
  <c r="X89" i="3"/>
  <c r="Y308" i="1"/>
  <c r="Y272" i="1"/>
  <c r="Y8" i="1"/>
  <c r="Y288" i="1"/>
  <c r="X445" i="2"/>
  <c r="X149" i="2"/>
  <c r="AF272" i="1"/>
  <c r="Y133" i="1"/>
  <c r="Y148" i="1"/>
  <c r="AF133" i="1"/>
  <c r="Y124" i="1"/>
  <c r="Y10" i="1"/>
  <c r="AF124" i="1"/>
  <c r="AM433" i="2"/>
  <c r="AE208" i="1"/>
  <c r="Y208" i="1"/>
  <c r="AD293" i="1"/>
  <c r="Y293" i="1"/>
  <c r="AD363" i="7"/>
  <c r="Y363" i="7"/>
  <c r="AD294" i="7"/>
  <c r="Y294" i="7"/>
  <c r="AD267" i="7"/>
  <c r="Y267" i="7"/>
  <c r="AD373" i="7"/>
  <c r="Y373" i="7"/>
  <c r="AD343" i="7"/>
  <c r="Y343" i="7"/>
  <c r="AE261" i="7"/>
  <c r="AL259" i="7"/>
  <c r="AE5" i="1"/>
  <c r="AL106" i="1"/>
  <c r="AD167" i="7"/>
  <c r="Y167" i="7"/>
  <c r="AD183" i="7"/>
  <c r="Y183" i="7"/>
  <c r="AD28" i="1"/>
  <c r="Y28" i="1"/>
  <c r="AD67" i="1"/>
  <c r="Y67" i="1"/>
  <c r="AD177" i="1"/>
  <c r="Y177" i="1"/>
  <c r="AD231" i="1"/>
  <c r="Y231" i="1"/>
  <c r="AD57" i="7"/>
  <c r="Y57" i="7"/>
  <c r="AD92" i="7"/>
  <c r="Y92" i="7"/>
  <c r="AD109" i="7"/>
  <c r="Y109" i="7"/>
  <c r="AD125" i="7"/>
  <c r="Y125" i="7"/>
  <c r="AD94" i="2"/>
  <c r="Y94" i="2"/>
  <c r="X144" i="2"/>
  <c r="AE110" i="2"/>
  <c r="AF110" i="2" s="1"/>
  <c r="AE445" i="2"/>
  <c r="AL443" i="2"/>
  <c r="AD227" i="2"/>
  <c r="AD206" i="2"/>
  <c r="Y206" i="2"/>
  <c r="AD127" i="2"/>
  <c r="Y127" i="2"/>
  <c r="AD316" i="2"/>
  <c r="Y316" i="2"/>
  <c r="AD220" i="2"/>
  <c r="Y220" i="2"/>
  <c r="AD171" i="2"/>
  <c r="Y171" i="2"/>
  <c r="AD129" i="2"/>
  <c r="Y129" i="2"/>
  <c r="AD413" i="2"/>
  <c r="Y413" i="2"/>
  <c r="AD390" i="2"/>
  <c r="Y390" i="2"/>
  <c r="X371" i="2"/>
  <c r="AD319" i="2"/>
  <c r="Y319" i="2"/>
  <c r="AD296" i="2"/>
  <c r="Y296" i="2"/>
  <c r="AD269" i="2"/>
  <c r="Y269" i="2"/>
  <c r="AD241" i="2"/>
  <c r="Y241" i="2"/>
  <c r="X223" i="2"/>
  <c r="AD197" i="2"/>
  <c r="Y197" i="2"/>
  <c r="AD172" i="2"/>
  <c r="Y172" i="2"/>
  <c r="AD126" i="2"/>
  <c r="Y126" i="2"/>
  <c r="R75" i="2"/>
  <c r="Y41" i="4"/>
  <c r="AG39" i="4"/>
  <c r="AA39" i="4"/>
  <c r="AE52" i="21"/>
  <c r="Z52" i="21"/>
  <c r="AD15" i="3"/>
  <c r="Y15" i="3"/>
  <c r="Z12" i="4"/>
  <c r="AH9" i="4"/>
  <c r="AE10" i="21"/>
  <c r="Z10" i="21"/>
  <c r="X41" i="3"/>
  <c r="AE35" i="3"/>
  <c r="AD115" i="3"/>
  <c r="Y115" i="3"/>
  <c r="AD106" i="3"/>
  <c r="Y106" i="3"/>
  <c r="AD13" i="9"/>
  <c r="Y13" i="9"/>
  <c r="Z14" i="21"/>
  <c r="X17" i="21"/>
  <c r="AE14" i="21"/>
  <c r="Q82" i="21"/>
  <c r="S33" i="21"/>
  <c r="Q54" i="21"/>
  <c r="Z72" i="21"/>
  <c r="AE72" i="21"/>
  <c r="AF45" i="5"/>
  <c r="Z45" i="5"/>
  <c r="AD314" i="7"/>
  <c r="Y314" i="7"/>
  <c r="AD275" i="7"/>
  <c r="Y275" i="7"/>
  <c r="AD202" i="7"/>
  <c r="Y202" i="7"/>
  <c r="AD364" i="7"/>
  <c r="Y364" i="7"/>
  <c r="AD340" i="7"/>
  <c r="Y340" i="7"/>
  <c r="AD276" i="7"/>
  <c r="Y276" i="7"/>
  <c r="AD241" i="7"/>
  <c r="Y241" i="7"/>
  <c r="AD208" i="7"/>
  <c r="Y208" i="7"/>
  <c r="AD333" i="7"/>
  <c r="Y333" i="7"/>
  <c r="AD303" i="7"/>
  <c r="Y303" i="7"/>
  <c r="AD269" i="7"/>
  <c r="Y269" i="7"/>
  <c r="AD199" i="1"/>
  <c r="Y199" i="1"/>
  <c r="AD262" i="1"/>
  <c r="Y262" i="1"/>
  <c r="AD287" i="1"/>
  <c r="Y287" i="1"/>
  <c r="AD56" i="7"/>
  <c r="Y56" i="7"/>
  <c r="AD86" i="7"/>
  <c r="Y86" i="7"/>
  <c r="AD143" i="7"/>
  <c r="Y143" i="7"/>
  <c r="AD186" i="7"/>
  <c r="Y186" i="7"/>
  <c r="AD29" i="1"/>
  <c r="Y29" i="1"/>
  <c r="AD144" i="1"/>
  <c r="Y144" i="1"/>
  <c r="X281" i="1"/>
  <c r="AD9" i="7"/>
  <c r="Y9" i="7"/>
  <c r="AD22" i="7"/>
  <c r="Y22" i="7"/>
  <c r="AD146" i="7"/>
  <c r="Y146" i="7"/>
  <c r="AD166" i="7"/>
  <c r="Y166" i="7"/>
  <c r="AD69" i="1"/>
  <c r="Y69" i="1"/>
  <c r="AD150" i="7"/>
  <c r="Y150" i="7"/>
  <c r="AD169" i="7"/>
  <c r="Y169" i="7"/>
  <c r="AD184" i="7"/>
  <c r="Y184" i="7"/>
  <c r="AD350" i="2"/>
  <c r="Y350" i="2"/>
  <c r="AD328" i="2"/>
  <c r="Y328" i="2"/>
  <c r="AD307" i="2"/>
  <c r="Y307" i="2"/>
  <c r="AD282" i="2"/>
  <c r="Y282" i="2"/>
  <c r="W223" i="2"/>
  <c r="AD221" i="2"/>
  <c r="Y221" i="2"/>
  <c r="AD275" i="2"/>
  <c r="Y275" i="2"/>
  <c r="AD231" i="2"/>
  <c r="Y231" i="2"/>
  <c r="AD23" i="2"/>
  <c r="Y23" i="2"/>
  <c r="AD51" i="2"/>
  <c r="Y51" i="2"/>
  <c r="AD105" i="2"/>
  <c r="Y105" i="2"/>
  <c r="AF66" i="21"/>
  <c r="Y69" i="21"/>
  <c r="AF45" i="21"/>
  <c r="Y48" i="21"/>
  <c r="AE71" i="21"/>
  <c r="Z71" i="21"/>
  <c r="AD116" i="3"/>
  <c r="Y116" i="3"/>
  <c r="AD35" i="3"/>
  <c r="Y35" i="3"/>
  <c r="X77" i="3"/>
  <c r="AE71" i="3"/>
  <c r="AD31" i="3"/>
  <c r="Y31" i="3"/>
  <c r="X9" i="9"/>
  <c r="AE4" i="9"/>
  <c r="AD23" i="9"/>
  <c r="Y23" i="9"/>
  <c r="AA31" i="4"/>
  <c r="AG31" i="4"/>
  <c r="Y53" i="21"/>
  <c r="AF50" i="21"/>
  <c r="AD91" i="1"/>
  <c r="Y91" i="1"/>
  <c r="AD173" i="1"/>
  <c r="Y173" i="1"/>
  <c r="AD380" i="7"/>
  <c r="Y380" i="7"/>
  <c r="AD304" i="7"/>
  <c r="Y304" i="7"/>
  <c r="AD243" i="7"/>
  <c r="Y243" i="7"/>
  <c r="AD201" i="7"/>
  <c r="Y201" i="7"/>
  <c r="AD41" i="7"/>
  <c r="Y41" i="7"/>
  <c r="AK61" i="1"/>
  <c r="AE190" i="1"/>
  <c r="Y190" i="1"/>
  <c r="AE322" i="1"/>
  <c r="Y322" i="1"/>
  <c r="AD16" i="7"/>
  <c r="Y16" i="7"/>
  <c r="AD34" i="7"/>
  <c r="Y34" i="7"/>
  <c r="AD58" i="7"/>
  <c r="Y58" i="7"/>
  <c r="AD79" i="7"/>
  <c r="Y79" i="7"/>
  <c r="AD114" i="7"/>
  <c r="Y114" i="7"/>
  <c r="AD139" i="7"/>
  <c r="Y139" i="7"/>
  <c r="AD200" i="1"/>
  <c r="Y200" i="1"/>
  <c r="AD289" i="1"/>
  <c r="Y289" i="1"/>
  <c r="AD315" i="1"/>
  <c r="Y315" i="1"/>
  <c r="AD40" i="7"/>
  <c r="Y40" i="7"/>
  <c r="AD85" i="7"/>
  <c r="Y85" i="7"/>
  <c r="W131" i="7"/>
  <c r="AD129" i="7"/>
  <c r="Y129" i="7"/>
  <c r="AD178" i="7"/>
  <c r="Y178" i="7"/>
  <c r="AD435" i="2"/>
  <c r="Y435" i="2"/>
  <c r="AD265" i="2"/>
  <c r="Y265" i="2"/>
  <c r="AD210" i="2"/>
  <c r="Y210" i="2"/>
  <c r="AD194" i="2"/>
  <c r="Y194" i="2"/>
  <c r="AD153" i="2"/>
  <c r="Y153" i="2"/>
  <c r="AD132" i="2"/>
  <c r="Y132" i="2"/>
  <c r="AD408" i="2"/>
  <c r="Y408" i="2"/>
  <c r="AD347" i="2"/>
  <c r="Y347" i="2"/>
  <c r="AD326" i="2"/>
  <c r="Y326" i="2"/>
  <c r="AD263" i="2"/>
  <c r="Y263" i="2"/>
  <c r="X218" i="2"/>
  <c r="AE184" i="2"/>
  <c r="AF184" i="2" s="1"/>
  <c r="AD160" i="2"/>
  <c r="Y160" i="2"/>
  <c r="AD125" i="2"/>
  <c r="Y125" i="2"/>
  <c r="AD386" i="2"/>
  <c r="Y386" i="2"/>
  <c r="AD322" i="2"/>
  <c r="Y322" i="2"/>
  <c r="AD306" i="2"/>
  <c r="Y306" i="2"/>
  <c r="AD237" i="2"/>
  <c r="Y237" i="2"/>
  <c r="AD201" i="2"/>
  <c r="Y201" i="2"/>
  <c r="AD175" i="2"/>
  <c r="Y175" i="2"/>
  <c r="AD122" i="2"/>
  <c r="Y122" i="2"/>
  <c r="AD120" i="2"/>
  <c r="Y120" i="2"/>
  <c r="AD20" i="2"/>
  <c r="Y20" i="2"/>
  <c r="AD49" i="2"/>
  <c r="Y49" i="2"/>
  <c r="AD99" i="2"/>
  <c r="Y99" i="2"/>
  <c r="AL76" i="21"/>
  <c r="S12" i="4"/>
  <c r="AH19" i="4"/>
  <c r="Z27" i="4"/>
  <c r="S22" i="21"/>
  <c r="AE45" i="21"/>
  <c r="Z45" i="21"/>
  <c r="X48" i="21"/>
  <c r="P37" i="5"/>
  <c r="AG35" i="4"/>
  <c r="AA35" i="4"/>
  <c r="AF35" i="21"/>
  <c r="Y38" i="21"/>
  <c r="AE61" i="21"/>
  <c r="Z61" i="21"/>
  <c r="X64" i="21"/>
  <c r="AD132" i="3"/>
  <c r="Y132" i="3"/>
  <c r="AD110" i="3"/>
  <c r="Y110" i="3"/>
  <c r="AD88" i="3"/>
  <c r="Y88" i="3"/>
  <c r="AE67" i="3"/>
  <c r="AL64" i="3"/>
  <c r="AD119" i="3"/>
  <c r="Y119" i="3"/>
  <c r="AD82" i="3"/>
  <c r="Y82" i="3"/>
  <c r="AD53" i="3"/>
  <c r="Y53" i="3"/>
  <c r="AD5" i="9"/>
  <c r="Y5" i="9"/>
  <c r="Z21" i="21"/>
  <c r="AE21" i="21"/>
  <c r="Z50" i="21"/>
  <c r="X53" i="21"/>
  <c r="AE50" i="21"/>
  <c r="AE25" i="21"/>
  <c r="Z25" i="21"/>
  <c r="AE51" i="21"/>
  <c r="Z51" i="21"/>
  <c r="AL202" i="1"/>
  <c r="AF202" i="1"/>
  <c r="AD251" i="1"/>
  <c r="AD298" i="7"/>
  <c r="Y298" i="7"/>
  <c r="AD237" i="7"/>
  <c r="Y237" i="7"/>
  <c r="AD216" i="7"/>
  <c r="Y216" i="7"/>
  <c r="AD383" i="7"/>
  <c r="Y383" i="7"/>
  <c r="AD366" i="7"/>
  <c r="Y366" i="7"/>
  <c r="AD338" i="7"/>
  <c r="Y338" i="7"/>
  <c r="AD299" i="7"/>
  <c r="Y299" i="7"/>
  <c r="AD200" i="7"/>
  <c r="Y200" i="7"/>
  <c r="AD378" i="7"/>
  <c r="Y378" i="7"/>
  <c r="AD356" i="7"/>
  <c r="Y356" i="7"/>
  <c r="X61" i="7"/>
  <c r="AE25" i="7"/>
  <c r="AD59" i="7"/>
  <c r="Y59" i="7"/>
  <c r="AD148" i="7"/>
  <c r="Y148" i="7"/>
  <c r="AD164" i="7"/>
  <c r="Y164" i="7"/>
  <c r="AD97" i="1"/>
  <c r="Y97" i="1"/>
  <c r="AE266" i="1"/>
  <c r="Y266" i="1"/>
  <c r="AD28" i="7"/>
  <c r="Y28" i="7"/>
  <c r="AD50" i="7"/>
  <c r="Y50" i="7"/>
  <c r="AD119" i="7"/>
  <c r="Y119" i="7"/>
  <c r="AD160" i="7"/>
  <c r="Y160" i="7"/>
  <c r="AD120" i="1"/>
  <c r="Y120" i="1"/>
  <c r="AD439" i="2"/>
  <c r="Y439" i="2"/>
  <c r="AD420" i="2"/>
  <c r="Y420" i="2"/>
  <c r="AD387" i="2"/>
  <c r="Y387" i="2"/>
  <c r="AD368" i="2"/>
  <c r="Y368" i="2"/>
  <c r="AD354" i="2"/>
  <c r="Y354" i="2"/>
  <c r="AD313" i="2"/>
  <c r="Y313" i="2"/>
  <c r="AD291" i="2"/>
  <c r="Y291" i="2"/>
  <c r="AD243" i="2"/>
  <c r="Y243" i="2"/>
  <c r="AD212" i="2"/>
  <c r="Y212" i="2"/>
  <c r="AD196" i="2"/>
  <c r="Y196" i="2"/>
  <c r="AD167" i="2"/>
  <c r="Y167" i="2"/>
  <c r="AD398" i="2"/>
  <c r="Y398" i="2"/>
  <c r="AE375" i="2"/>
  <c r="X404" i="2"/>
  <c r="AD271" i="2"/>
  <c r="Y271" i="2"/>
  <c r="AD244" i="2"/>
  <c r="Y244" i="2"/>
  <c r="AD157" i="2"/>
  <c r="Y157" i="2"/>
  <c r="AD10" i="2"/>
  <c r="Y10" i="2"/>
  <c r="AD26" i="2"/>
  <c r="Y26" i="2"/>
  <c r="AD55" i="2"/>
  <c r="Y55" i="2"/>
  <c r="AD30" i="2"/>
  <c r="Y30" i="2"/>
  <c r="AD21" i="2"/>
  <c r="Y21" i="2"/>
  <c r="X70" i="2"/>
  <c r="AE36" i="2"/>
  <c r="AG11" i="4"/>
  <c r="AA11" i="4"/>
  <c r="AG34" i="4"/>
  <c r="AA34" i="4"/>
  <c r="Y37" i="4"/>
  <c r="AD10" i="3"/>
  <c r="Y10" i="3"/>
  <c r="AG6" i="4"/>
  <c r="AA6" i="4"/>
  <c r="AH39" i="4"/>
  <c r="Z41" i="4"/>
  <c r="AE20" i="21"/>
  <c r="Z20" i="21"/>
  <c r="AD108" i="3"/>
  <c r="Y108" i="3"/>
  <c r="AD93" i="3"/>
  <c r="Y93" i="3"/>
  <c r="AD66" i="3"/>
  <c r="Y66" i="3"/>
  <c r="X111" i="3"/>
  <c r="AD51" i="3"/>
  <c r="Y51" i="3"/>
  <c r="S17" i="4"/>
  <c r="AA36" i="4"/>
  <c r="AG36" i="4"/>
  <c r="Z24" i="21"/>
  <c r="X27" i="21"/>
  <c r="AE24" i="21"/>
  <c r="S43" i="21"/>
  <c r="X11" i="3"/>
  <c r="AE5" i="3"/>
  <c r="AD16" i="9"/>
  <c r="Y16" i="9"/>
  <c r="Y7" i="21"/>
  <c r="AF4" i="21"/>
  <c r="Y33" i="21"/>
  <c r="AF30" i="21"/>
  <c r="AK90" i="7"/>
  <c r="AD71" i="1"/>
  <c r="Y71" i="1"/>
  <c r="AD107" i="1"/>
  <c r="Y107" i="1"/>
  <c r="AD166" i="1"/>
  <c r="Y166" i="1"/>
  <c r="AD323" i="7"/>
  <c r="Y323" i="7"/>
  <c r="AD277" i="7"/>
  <c r="Y277" i="7"/>
  <c r="X218" i="7"/>
  <c r="AE200" i="7"/>
  <c r="AD345" i="7"/>
  <c r="Y345" i="7"/>
  <c r="AD313" i="7"/>
  <c r="Y313" i="7"/>
  <c r="AD286" i="7"/>
  <c r="Y286" i="7"/>
  <c r="AD246" i="7"/>
  <c r="Y246" i="7"/>
  <c r="AD230" i="7"/>
  <c r="Y230" i="7"/>
  <c r="AD213" i="7"/>
  <c r="Y213" i="7"/>
  <c r="AD369" i="7"/>
  <c r="Y369" i="7"/>
  <c r="AD342" i="7"/>
  <c r="Y342" i="7"/>
  <c r="AD310" i="7"/>
  <c r="Y310" i="7"/>
  <c r="AD253" i="7"/>
  <c r="Y253" i="7"/>
  <c r="AD239" i="7"/>
  <c r="Y239" i="7"/>
  <c r="AD53" i="7"/>
  <c r="Y53" i="7"/>
  <c r="AD74" i="7"/>
  <c r="Y74" i="7"/>
  <c r="AD149" i="7"/>
  <c r="Y149" i="7"/>
  <c r="AD172" i="7"/>
  <c r="Y172" i="7"/>
  <c r="AD278" i="1"/>
  <c r="AD281" i="1" s="1"/>
  <c r="Y278" i="1"/>
  <c r="AD309" i="1"/>
  <c r="Y309" i="1"/>
  <c r="AD12" i="7"/>
  <c r="Y12" i="7"/>
  <c r="AD54" i="7"/>
  <c r="Y54" i="7"/>
  <c r="AD93" i="7"/>
  <c r="Y93" i="7"/>
  <c r="AD110" i="7"/>
  <c r="Y110" i="7"/>
  <c r="AE52" i="1"/>
  <c r="AL50" i="1"/>
  <c r="AL111" i="1"/>
  <c r="AS111" i="1" s="1"/>
  <c r="AZ111" i="1" s="1"/>
  <c r="X164" i="1"/>
  <c r="AE139" i="1"/>
  <c r="AD187" i="1"/>
  <c r="Y187" i="1"/>
  <c r="AK229" i="1"/>
  <c r="AD18" i="7"/>
  <c r="Y18" i="7"/>
  <c r="AD52" i="7"/>
  <c r="Y52" i="7"/>
  <c r="X153" i="7"/>
  <c r="AE135" i="7"/>
  <c r="AD163" i="7"/>
  <c r="Y163" i="7"/>
  <c r="AD49" i="1"/>
  <c r="Y49" i="1"/>
  <c r="AD131" i="1"/>
  <c r="Y131" i="1"/>
  <c r="AD210" i="1"/>
  <c r="Y210" i="1"/>
  <c r="AD264" i="1"/>
  <c r="Y264" i="1"/>
  <c r="AD317" i="1"/>
  <c r="Y317" i="1"/>
  <c r="AD411" i="2"/>
  <c r="Y411" i="2"/>
  <c r="AD360" i="2"/>
  <c r="Y360" i="2"/>
  <c r="AD344" i="2"/>
  <c r="Y344" i="2"/>
  <c r="AD323" i="2"/>
  <c r="Y323" i="2"/>
  <c r="AD284" i="2"/>
  <c r="Y284" i="2"/>
  <c r="AD250" i="2"/>
  <c r="Y250" i="2"/>
  <c r="AD301" i="2"/>
  <c r="W330" i="2"/>
  <c r="Y301" i="2"/>
  <c r="AD280" i="2"/>
  <c r="Y280" i="2"/>
  <c r="AD255" i="2"/>
  <c r="Y255" i="2"/>
  <c r="AD188" i="2"/>
  <c r="Y188" i="2"/>
  <c r="AD159" i="2"/>
  <c r="Y159" i="2"/>
  <c r="AD135" i="2"/>
  <c r="Y135" i="2"/>
  <c r="AD400" i="2"/>
  <c r="Y400" i="2"/>
  <c r="AD351" i="2"/>
  <c r="Y351" i="2"/>
  <c r="AD335" i="2"/>
  <c r="Y335" i="2"/>
  <c r="AD283" i="2"/>
  <c r="Y283" i="2"/>
  <c r="AD72" i="2"/>
  <c r="Y72" i="2"/>
  <c r="AD93" i="2"/>
  <c r="Y93" i="2"/>
  <c r="AD117" i="2"/>
  <c r="Y117" i="2"/>
  <c r="AD22" i="2"/>
  <c r="Y22" i="2"/>
  <c r="AD38" i="2"/>
  <c r="Y38" i="2"/>
  <c r="AD54" i="2"/>
  <c r="Y54" i="2"/>
  <c r="AD102" i="2"/>
  <c r="Y102" i="2"/>
  <c r="AD45" i="2"/>
  <c r="Y45" i="2"/>
  <c r="AD65" i="2"/>
  <c r="Y65" i="2"/>
  <c r="AD119" i="2"/>
  <c r="Y119" i="2"/>
  <c r="AK412" i="2"/>
  <c r="AF412" i="2"/>
  <c r="AD6" i="3"/>
  <c r="Y6" i="3"/>
  <c r="X20" i="9"/>
  <c r="Y36" i="5" s="1"/>
  <c r="AE11" i="9"/>
  <c r="AF76" i="21"/>
  <c r="AG76" i="21" s="1"/>
  <c r="Y79" i="21"/>
  <c r="AD17" i="9"/>
  <c r="Y17" i="9"/>
  <c r="AD118" i="3"/>
  <c r="Y118" i="3"/>
  <c r="AD83" i="3"/>
  <c r="Y83" i="3"/>
  <c r="AD60" i="3"/>
  <c r="Y60" i="3"/>
  <c r="AD38" i="3"/>
  <c r="Y38" i="3"/>
  <c r="AD37" i="3"/>
  <c r="Y37" i="3"/>
  <c r="AD103" i="3"/>
  <c r="Y103" i="3"/>
  <c r="AD76" i="3"/>
  <c r="Y76" i="3"/>
  <c r="R11" i="3"/>
  <c r="Y64" i="21"/>
  <c r="AF61" i="21"/>
  <c r="AD18" i="9"/>
  <c r="Y18" i="9"/>
  <c r="AE31" i="21"/>
  <c r="Z31" i="21"/>
  <c r="AD390" i="7"/>
  <c r="Y390" i="7"/>
  <c r="AD358" i="7"/>
  <c r="Y358" i="7"/>
  <c r="AD331" i="7"/>
  <c r="Y331" i="7"/>
  <c r="AD279" i="7"/>
  <c r="Y279" i="7"/>
  <c r="W261" i="7"/>
  <c r="AD259" i="7"/>
  <c r="Y259" i="7"/>
  <c r="AD7" i="7"/>
  <c r="Y7" i="7"/>
  <c r="AD31" i="7"/>
  <c r="Y31" i="7"/>
  <c r="AD65" i="7"/>
  <c r="Y65" i="7"/>
  <c r="AD91" i="7"/>
  <c r="Y91" i="7"/>
  <c r="AD144" i="7"/>
  <c r="Y144" i="7"/>
  <c r="AD168" i="7"/>
  <c r="Y168" i="7"/>
  <c r="AD44" i="1"/>
  <c r="Y44" i="1"/>
  <c r="AE212" i="1"/>
  <c r="Y212" i="1"/>
  <c r="AE268" i="1"/>
  <c r="Y268" i="1"/>
  <c r="AK279" i="1"/>
  <c r="AR279" i="1" s="1"/>
  <c r="AY279" i="1" s="1"/>
  <c r="AE216" i="1"/>
  <c r="Y216" i="1"/>
  <c r="AD334" i="1"/>
  <c r="Y334" i="1"/>
  <c r="AD35" i="7"/>
  <c r="Y35" i="7"/>
  <c r="AD75" i="7"/>
  <c r="Y75" i="7"/>
  <c r="AD95" i="7"/>
  <c r="Y95" i="7"/>
  <c r="AD128" i="7"/>
  <c r="Y128" i="7"/>
  <c r="AD15" i="2"/>
  <c r="Y15" i="2"/>
  <c r="AD44" i="2"/>
  <c r="Y44" i="2"/>
  <c r="AD60" i="2"/>
  <c r="Y60" i="2"/>
  <c r="AD95" i="2"/>
  <c r="Y95" i="2"/>
  <c r="AD111" i="2"/>
  <c r="Y111" i="2"/>
  <c r="AD423" i="2"/>
  <c r="Y423" i="2"/>
  <c r="AD392" i="2"/>
  <c r="Y392" i="2"/>
  <c r="AE297" i="2"/>
  <c r="AL295" i="2"/>
  <c r="AD176" i="2"/>
  <c r="Y176" i="2"/>
  <c r="AD158" i="2"/>
  <c r="Y158" i="2"/>
  <c r="AD414" i="2"/>
  <c r="Y414" i="2"/>
  <c r="AD395" i="2"/>
  <c r="Y395" i="2"/>
  <c r="AD329" i="2"/>
  <c r="Y329" i="2"/>
  <c r="W297" i="2"/>
  <c r="AD295" i="2"/>
  <c r="Y295" i="2"/>
  <c r="AD238" i="2"/>
  <c r="Y238" i="2"/>
  <c r="AD191" i="2"/>
  <c r="Y191" i="2"/>
  <c r="AD138" i="2"/>
  <c r="Y138" i="2"/>
  <c r="AD410" i="2"/>
  <c r="Y410" i="2"/>
  <c r="AD377" i="2"/>
  <c r="Y377" i="2"/>
  <c r="AD358" i="2"/>
  <c r="Y358" i="2"/>
  <c r="AD341" i="2"/>
  <c r="Y341" i="2"/>
  <c r="AD309" i="2"/>
  <c r="Y309" i="2"/>
  <c r="AD247" i="2"/>
  <c r="Y247" i="2"/>
  <c r="AD200" i="2"/>
  <c r="Y200" i="2"/>
  <c r="AD185" i="2"/>
  <c r="Y185" i="2"/>
  <c r="AD148" i="2"/>
  <c r="Y148" i="2"/>
  <c r="AD394" i="2"/>
  <c r="Y394" i="2"/>
  <c r="AD40" i="2"/>
  <c r="Y40" i="2"/>
  <c r="AD80" i="2"/>
  <c r="Y80" i="2"/>
  <c r="AD96" i="2"/>
  <c r="Y96" i="2"/>
  <c r="AD25" i="2"/>
  <c r="Y25" i="2"/>
  <c r="AD61" i="2"/>
  <c r="Y61" i="2"/>
  <c r="AG16" i="4"/>
  <c r="AA16" i="4"/>
  <c r="AE16" i="21"/>
  <c r="Z16" i="21"/>
  <c r="AD7" i="3"/>
  <c r="Y7" i="3"/>
  <c r="AD58" i="3"/>
  <c r="Y58" i="3"/>
  <c r="AD32" i="3"/>
  <c r="Y32" i="3"/>
  <c r="W111" i="3"/>
  <c r="AD109" i="3"/>
  <c r="Y109" i="3"/>
  <c r="AD84" i="3"/>
  <c r="Y84" i="3"/>
  <c r="AD61" i="3"/>
  <c r="Y61" i="3"/>
  <c r="AD126" i="3"/>
  <c r="Y126" i="3"/>
  <c r="AD43" i="3"/>
  <c r="Y43" i="3"/>
  <c r="Z47" i="21"/>
  <c r="AE47" i="21"/>
  <c r="X19" i="3"/>
  <c r="AE13" i="3"/>
  <c r="AG15" i="4"/>
  <c r="AA15" i="4"/>
  <c r="Q341" i="1"/>
  <c r="Q12" i="5"/>
  <c r="AD237" i="1"/>
  <c r="Y237" i="1"/>
  <c r="AD329" i="1"/>
  <c r="Y329" i="1"/>
  <c r="AD351" i="7"/>
  <c r="Y351" i="7"/>
  <c r="AD291" i="7"/>
  <c r="Y291" i="7"/>
  <c r="AD255" i="7"/>
  <c r="Y255" i="7"/>
  <c r="AD236" i="7"/>
  <c r="Y236" i="7"/>
  <c r="AD195" i="7"/>
  <c r="Y195" i="7"/>
  <c r="AD368" i="7"/>
  <c r="Y368" i="7"/>
  <c r="AD318" i="7"/>
  <c r="Y318" i="7"/>
  <c r="AD305" i="7"/>
  <c r="Y305" i="7"/>
  <c r="AD281" i="7"/>
  <c r="Y281" i="7"/>
  <c r="AD233" i="7"/>
  <c r="Y233" i="7"/>
  <c r="AD300" i="7"/>
  <c r="Y300" i="7"/>
  <c r="AD249" i="7"/>
  <c r="Y249" i="7"/>
  <c r="AD234" i="7"/>
  <c r="Y234" i="7"/>
  <c r="AD217" i="7"/>
  <c r="Y217" i="7"/>
  <c r="R391" i="7"/>
  <c r="W88" i="7"/>
  <c r="AD70" i="7"/>
  <c r="Y70" i="7"/>
  <c r="AD176" i="7"/>
  <c r="Y176" i="7"/>
  <c r="AD11" i="1"/>
  <c r="W81" i="1"/>
  <c r="AD78" i="1"/>
  <c r="Y78" i="1"/>
  <c r="AD159" i="1"/>
  <c r="Y159" i="1"/>
  <c r="AD175" i="1"/>
  <c r="Y175" i="1"/>
  <c r="AD295" i="1"/>
  <c r="Y295" i="1"/>
  <c r="AD171" i="7"/>
  <c r="Y171" i="7"/>
  <c r="AD80" i="1"/>
  <c r="Y80" i="1"/>
  <c r="AD161" i="1"/>
  <c r="Y161" i="1"/>
  <c r="AE280" i="1"/>
  <c r="AE281" i="1" s="1"/>
  <c r="Y280" i="1"/>
  <c r="AD182" i="1"/>
  <c r="Y182" i="1"/>
  <c r="AD21" i="7"/>
  <c r="Y21" i="7"/>
  <c r="AD63" i="7"/>
  <c r="Y63" i="7"/>
  <c r="AD84" i="7"/>
  <c r="Y84" i="7"/>
  <c r="AD121" i="7"/>
  <c r="Y121" i="7"/>
  <c r="AD145" i="7"/>
  <c r="Y145" i="7"/>
  <c r="AD24" i="2"/>
  <c r="Y24" i="2"/>
  <c r="AD82" i="2"/>
  <c r="Y82" i="2"/>
  <c r="AD98" i="2"/>
  <c r="Y98" i="2"/>
  <c r="R445" i="2"/>
  <c r="AD407" i="2"/>
  <c r="Y407" i="2"/>
  <c r="AD369" i="2"/>
  <c r="Y369" i="2"/>
  <c r="AD348" i="2"/>
  <c r="Y348" i="2"/>
  <c r="AD333" i="2"/>
  <c r="Y333" i="2"/>
  <c r="AD146" i="2"/>
  <c r="Y146" i="2"/>
  <c r="AD123" i="2"/>
  <c r="Y123" i="2"/>
  <c r="AD421" i="2"/>
  <c r="Y421" i="2"/>
  <c r="AD376" i="2"/>
  <c r="Y376" i="2"/>
  <c r="AD312" i="2"/>
  <c r="Y312" i="2"/>
  <c r="AD276" i="2"/>
  <c r="Y276" i="2"/>
  <c r="AD262" i="2"/>
  <c r="Y262" i="2"/>
  <c r="AD236" i="2"/>
  <c r="Y236" i="2"/>
  <c r="AD181" i="2"/>
  <c r="Y181" i="2"/>
  <c r="AD162" i="2"/>
  <c r="Y162" i="2"/>
  <c r="AD89" i="2"/>
  <c r="Y89" i="2"/>
  <c r="AD58" i="2"/>
  <c r="Y58" i="2"/>
  <c r="AD9" i="3"/>
  <c r="Y9" i="3"/>
  <c r="AE6" i="21"/>
  <c r="Z6" i="21"/>
  <c r="S48" i="21"/>
  <c r="S7" i="4"/>
  <c r="S64" i="21"/>
  <c r="W67" i="3"/>
  <c r="AD65" i="3"/>
  <c r="Y65" i="3"/>
  <c r="AD30" i="3"/>
  <c r="Y30" i="3"/>
  <c r="AE55" i="3"/>
  <c r="AL49" i="3"/>
  <c r="S53" i="21"/>
  <c r="AD6" i="9"/>
  <c r="Y6" i="9"/>
  <c r="AG5" i="4"/>
  <c r="AA5" i="4"/>
  <c r="Y17" i="21"/>
  <c r="AF14" i="21"/>
  <c r="Y43" i="21"/>
  <c r="AF40" i="21"/>
  <c r="AD43" i="1"/>
  <c r="Y43" i="1"/>
  <c r="AD76" i="1"/>
  <c r="Y76" i="1"/>
  <c r="AD381" i="7"/>
  <c r="Y381" i="7"/>
  <c r="AD339" i="7"/>
  <c r="Y339" i="7"/>
  <c r="AD360" i="7"/>
  <c r="Y360" i="7"/>
  <c r="AK389" i="7"/>
  <c r="AR389" i="7" s="1"/>
  <c r="AY389" i="7" s="1"/>
  <c r="AE326" i="7"/>
  <c r="AL324" i="7"/>
  <c r="AD214" i="7"/>
  <c r="Y214" i="7"/>
  <c r="AD274" i="7"/>
  <c r="Y274" i="7"/>
  <c r="AD254" i="7"/>
  <c r="Y254" i="7"/>
  <c r="AF49" i="5"/>
  <c r="Z49" i="5"/>
  <c r="AD113" i="1"/>
  <c r="AK111" i="1"/>
  <c r="AD186" i="1"/>
  <c r="Y186" i="1"/>
  <c r="AD244" i="1"/>
  <c r="Y244" i="1"/>
  <c r="AD36" i="7"/>
  <c r="Y36" i="7"/>
  <c r="AD81" i="7"/>
  <c r="Y81" i="7"/>
  <c r="AD108" i="7"/>
  <c r="Y108" i="7"/>
  <c r="AD130" i="7"/>
  <c r="Y130" i="7"/>
  <c r="AD190" i="7"/>
  <c r="Y190" i="7"/>
  <c r="AD94" i="1"/>
  <c r="Y94" i="1"/>
  <c r="AD209" i="1"/>
  <c r="Y209" i="1"/>
  <c r="X23" i="7"/>
  <c r="AE5" i="7"/>
  <c r="AD55" i="7"/>
  <c r="Y55" i="7"/>
  <c r="AD78" i="7"/>
  <c r="Y78" i="7"/>
  <c r="AD107" i="7"/>
  <c r="Y107" i="7"/>
  <c r="AD137" i="7"/>
  <c r="Y137" i="7"/>
  <c r="AD173" i="7"/>
  <c r="Y173" i="7"/>
  <c r="AD188" i="7"/>
  <c r="Y188" i="7"/>
  <c r="AD31" i="2"/>
  <c r="Y31" i="2"/>
  <c r="AD48" i="2"/>
  <c r="Y48" i="2"/>
  <c r="AD64" i="2"/>
  <c r="Y64" i="2"/>
  <c r="AD114" i="2"/>
  <c r="Y114" i="2"/>
  <c r="AD311" i="2"/>
  <c r="Y311" i="2"/>
  <c r="AD289" i="2"/>
  <c r="Y289" i="2"/>
  <c r="AD161" i="2"/>
  <c r="Y161" i="2"/>
  <c r="AD134" i="2"/>
  <c r="Y134" i="2"/>
  <c r="AD357" i="2"/>
  <c r="Y357" i="2"/>
  <c r="AD325" i="2"/>
  <c r="Y325" i="2"/>
  <c r="AD242" i="2"/>
  <c r="Y242" i="2"/>
  <c r="AD203" i="2"/>
  <c r="Y203" i="2"/>
  <c r="AD425" i="2"/>
  <c r="Y425" i="2"/>
  <c r="AD402" i="2"/>
  <c r="Y402" i="2"/>
  <c r="AD381" i="2"/>
  <c r="Y381" i="2"/>
  <c r="AD84" i="2"/>
  <c r="Y84" i="2"/>
  <c r="AD113" i="2"/>
  <c r="Y113" i="2"/>
  <c r="AD83" i="2"/>
  <c r="Y83" i="2"/>
  <c r="AD112" i="2"/>
  <c r="Y112" i="2"/>
  <c r="AK28" i="9"/>
  <c r="AF28" i="9"/>
  <c r="AK22" i="3"/>
  <c r="AF22" i="3"/>
  <c r="AE57" i="21"/>
  <c r="Z57" i="21"/>
  <c r="AD86" i="3"/>
  <c r="Y86" i="3"/>
  <c r="AD62" i="3"/>
  <c r="Y62" i="3"/>
  <c r="AD39" i="3"/>
  <c r="Y39" i="3"/>
  <c r="AD105" i="3"/>
  <c r="Y105" i="3"/>
  <c r="AE89" i="3"/>
  <c r="AL86" i="3"/>
  <c r="AD20" i="3"/>
  <c r="Y20" i="3"/>
  <c r="S27" i="21"/>
  <c r="Y74" i="21"/>
  <c r="AF71" i="21"/>
  <c r="R28" i="21"/>
  <c r="R81" i="21"/>
  <c r="R54" i="21"/>
  <c r="R82" i="21"/>
  <c r="Q43" i="5" s="1"/>
  <c r="X59" i="21"/>
  <c r="AE56" i="21"/>
  <c r="Z56" i="21"/>
  <c r="AR258" i="2"/>
  <c r="AK64" i="7"/>
  <c r="AR64" i="7" s="1"/>
  <c r="AY64" i="7" s="1"/>
  <c r="AD312" i="1"/>
  <c r="Y312" i="1"/>
  <c r="AD370" i="7"/>
  <c r="Y370" i="7"/>
  <c r="AD301" i="7"/>
  <c r="Y301" i="7"/>
  <c r="AD288" i="7"/>
  <c r="Y288" i="7"/>
  <c r="AD248" i="7"/>
  <c r="Y248" i="7"/>
  <c r="AD232" i="7"/>
  <c r="Y232" i="7"/>
  <c r="AD382" i="7"/>
  <c r="Y382" i="7"/>
  <c r="AD355" i="7"/>
  <c r="Y355" i="7"/>
  <c r="AE196" i="7"/>
  <c r="AL194" i="7"/>
  <c r="Q395" i="7"/>
  <c r="X193" i="1"/>
  <c r="AE173" i="1"/>
  <c r="AE198" i="1"/>
  <c r="Y198" i="1"/>
  <c r="AD286" i="1"/>
  <c r="Y286" i="1"/>
  <c r="AE66" i="7"/>
  <c r="AL64" i="7"/>
  <c r="AD135" i="7"/>
  <c r="Y135" i="7"/>
  <c r="X52" i="1"/>
  <c r="AD241" i="1"/>
  <c r="Y241" i="1"/>
  <c r="X137" i="1"/>
  <c r="AE117" i="1"/>
  <c r="AL223" i="1"/>
  <c r="AE301" i="1"/>
  <c r="Y301" i="1"/>
  <c r="AD25" i="7"/>
  <c r="Y25" i="7"/>
  <c r="AD80" i="7"/>
  <c r="Y80" i="7"/>
  <c r="AD103" i="7"/>
  <c r="Y103" i="7"/>
  <c r="AD117" i="7"/>
  <c r="Y117" i="7"/>
  <c r="AD189" i="7"/>
  <c r="Y189" i="7"/>
  <c r="AD27" i="2"/>
  <c r="Y27" i="2"/>
  <c r="AD86" i="2"/>
  <c r="Y86" i="2"/>
  <c r="AD101" i="2"/>
  <c r="Y101" i="2"/>
  <c r="AD213" i="2"/>
  <c r="Y213" i="2"/>
  <c r="AD198" i="2"/>
  <c r="Y198" i="2"/>
  <c r="AE153" i="2"/>
  <c r="X182" i="2"/>
  <c r="AD424" i="2"/>
  <c r="Y424" i="2"/>
  <c r="AD388" i="2"/>
  <c r="Y388" i="2"/>
  <c r="AD324" i="2"/>
  <c r="Y324" i="2"/>
  <c r="AD308" i="2"/>
  <c r="Y308" i="2"/>
  <c r="AD178" i="2"/>
  <c r="Y178" i="2"/>
  <c r="AD139" i="2"/>
  <c r="Y139" i="2"/>
  <c r="AD121" i="2"/>
  <c r="Y121" i="2"/>
  <c r="AD396" i="2"/>
  <c r="Y396" i="2"/>
  <c r="AD382" i="2"/>
  <c r="Y382" i="2"/>
  <c r="AD327" i="2"/>
  <c r="Y327" i="2"/>
  <c r="AD310" i="2"/>
  <c r="Y310" i="2"/>
  <c r="AD277" i="2"/>
  <c r="Y277" i="2"/>
  <c r="AD260" i="2"/>
  <c r="Y260" i="2"/>
  <c r="AD233" i="2"/>
  <c r="Y233" i="2"/>
  <c r="AD205" i="2"/>
  <c r="Y205" i="2"/>
  <c r="AD186" i="2"/>
  <c r="Y186" i="2"/>
  <c r="AD164" i="2"/>
  <c r="Y164" i="2"/>
  <c r="AD6" i="2"/>
  <c r="Y6" i="2"/>
  <c r="AE26" i="21"/>
  <c r="Z26" i="21"/>
  <c r="AG21" i="4"/>
  <c r="AA21" i="4"/>
  <c r="AG40" i="4"/>
  <c r="AA40" i="4"/>
  <c r="AE68" i="21"/>
  <c r="Z68" i="21"/>
  <c r="AE63" i="3"/>
  <c r="AL57" i="3"/>
  <c r="X99" i="3"/>
  <c r="AE93" i="3"/>
  <c r="AD128" i="3"/>
  <c r="Y128" i="3"/>
  <c r="W11" i="3"/>
  <c r="AD5" i="3"/>
  <c r="Y5" i="3"/>
  <c r="AD8" i="3"/>
  <c r="Y8" i="3"/>
  <c r="Z17" i="4"/>
  <c r="AH14" i="4"/>
  <c r="W169" i="1"/>
  <c r="AD167" i="1"/>
  <c r="Y167" i="1"/>
  <c r="AD325" i="7"/>
  <c r="Y325" i="7"/>
  <c r="AD307" i="7"/>
  <c r="Y307" i="7"/>
  <c r="AD260" i="7"/>
  <c r="Y260" i="7"/>
  <c r="AD379" i="7"/>
  <c r="Y379" i="7"/>
  <c r="AD352" i="7"/>
  <c r="Y352" i="7"/>
  <c r="AD295" i="7"/>
  <c r="Y295" i="7"/>
  <c r="AD268" i="7"/>
  <c r="Y268" i="7"/>
  <c r="AD361" i="7"/>
  <c r="Y361" i="7"/>
  <c r="AD319" i="7"/>
  <c r="Y319" i="7"/>
  <c r="AD258" i="7"/>
  <c r="Y258" i="7"/>
  <c r="W281" i="1"/>
  <c r="AD77" i="7"/>
  <c r="Y77" i="7"/>
  <c r="AD112" i="7"/>
  <c r="Y112" i="7"/>
  <c r="AD151" i="7"/>
  <c r="Y151" i="7"/>
  <c r="AD230" i="1"/>
  <c r="Y230" i="1"/>
  <c r="AD15" i="7"/>
  <c r="Y15" i="7"/>
  <c r="AD46" i="7"/>
  <c r="Y46" i="7"/>
  <c r="AD138" i="7"/>
  <c r="Y138" i="7"/>
  <c r="AD156" i="7"/>
  <c r="Y156" i="7"/>
  <c r="AD54" i="1"/>
  <c r="Y54" i="1"/>
  <c r="AE224" i="1"/>
  <c r="AE225" i="1" s="1"/>
  <c r="Y224" i="1"/>
  <c r="R131" i="7"/>
  <c r="AD162" i="7"/>
  <c r="Y162" i="7"/>
  <c r="AD177" i="7"/>
  <c r="Y177" i="7"/>
  <c r="R196" i="7"/>
  <c r="AD342" i="2"/>
  <c r="Y342" i="2"/>
  <c r="AD315" i="2"/>
  <c r="Y315" i="2"/>
  <c r="AD248" i="2"/>
  <c r="Y248" i="2"/>
  <c r="AE149" i="2"/>
  <c r="AL147" i="2"/>
  <c r="AD294" i="2"/>
  <c r="Y294" i="2"/>
  <c r="AD267" i="2"/>
  <c r="Y267" i="2"/>
  <c r="AD239" i="2"/>
  <c r="Y239" i="2"/>
  <c r="AD209" i="2"/>
  <c r="Y209" i="2"/>
  <c r="AD169" i="2"/>
  <c r="Y169" i="2"/>
  <c r="AD14" i="2"/>
  <c r="Y14" i="2"/>
  <c r="AD43" i="2"/>
  <c r="Y43" i="2"/>
  <c r="AD67" i="2"/>
  <c r="Y67" i="2"/>
  <c r="AD100" i="2"/>
  <c r="Y100" i="2"/>
  <c r="AD115" i="2"/>
  <c r="Y115" i="2"/>
  <c r="AD12" i="9"/>
  <c r="Y12" i="9"/>
  <c r="AH34" i="4"/>
  <c r="Z37" i="4"/>
  <c r="AE58" i="21"/>
  <c r="Z58" i="21"/>
  <c r="AD71" i="3"/>
  <c r="Y71" i="3"/>
  <c r="AD125" i="3"/>
  <c r="Y125" i="3"/>
  <c r="W107" i="3"/>
  <c r="AD101" i="3"/>
  <c r="Y101" i="3"/>
  <c r="Q46" i="3"/>
  <c r="AD15" i="9"/>
  <c r="Y15" i="9"/>
  <c r="AA22" i="4"/>
  <c r="AG22" i="4"/>
  <c r="Z4" i="21"/>
  <c r="X7" i="21"/>
  <c r="AE4" i="21"/>
  <c r="AS5" i="9"/>
  <c r="Y27" i="21"/>
  <c r="AF24" i="21"/>
  <c r="X50" i="5"/>
  <c r="AF48" i="5"/>
  <c r="Z48" i="5"/>
  <c r="AD32" i="1"/>
  <c r="Y32" i="1"/>
  <c r="AD157" i="1"/>
  <c r="Y157" i="1"/>
  <c r="AD388" i="7"/>
  <c r="Y388" i="7"/>
  <c r="AD372" i="7"/>
  <c r="Y372" i="7"/>
  <c r="AD293" i="7"/>
  <c r="Y293" i="7"/>
  <c r="AD250" i="7"/>
  <c r="Y250" i="7"/>
  <c r="AD223" i="7"/>
  <c r="Y223" i="7"/>
  <c r="AD49" i="7"/>
  <c r="Y49" i="7"/>
  <c r="AG48" i="5"/>
  <c r="Y50" i="5"/>
  <c r="AL167" i="1"/>
  <c r="AE185" i="1"/>
  <c r="Y185" i="1"/>
  <c r="AE196" i="1"/>
  <c r="Y196" i="1"/>
  <c r="AE326" i="1"/>
  <c r="Y326" i="1"/>
  <c r="AD26" i="7"/>
  <c r="Y26" i="7"/>
  <c r="AD44" i="7"/>
  <c r="Y44" i="7"/>
  <c r="X88" i="7"/>
  <c r="AE70" i="7"/>
  <c r="AD106" i="7"/>
  <c r="Y106" i="7"/>
  <c r="AD123" i="7"/>
  <c r="Y123" i="7"/>
  <c r="X81" i="1"/>
  <c r="AE61" i="1"/>
  <c r="Y61" i="1"/>
  <c r="W225" i="1"/>
  <c r="AD223" i="1"/>
  <c r="AF223" i="1" s="1"/>
  <c r="AD297" i="1"/>
  <c r="Y297" i="1"/>
  <c r="AD33" i="7"/>
  <c r="Y33" i="7"/>
  <c r="AD48" i="7"/>
  <c r="Y48" i="7"/>
  <c r="AD104" i="7"/>
  <c r="Y104" i="7"/>
  <c r="AD147" i="7"/>
  <c r="Y147" i="7"/>
  <c r="AD185" i="7"/>
  <c r="Y185" i="7"/>
  <c r="W57" i="1"/>
  <c r="AD55" i="1"/>
  <c r="Y55" i="1"/>
  <c r="AD89" i="1"/>
  <c r="Y89" i="1"/>
  <c r="AE131" i="7"/>
  <c r="AL129" i="7"/>
  <c r="AD442" i="2"/>
  <c r="Y442" i="2"/>
  <c r="AD286" i="2"/>
  <c r="Y286" i="2"/>
  <c r="AD254" i="2"/>
  <c r="Y254" i="2"/>
  <c r="AD202" i="2"/>
  <c r="Y202" i="2"/>
  <c r="AD173" i="2"/>
  <c r="Y173" i="2"/>
  <c r="AD141" i="2"/>
  <c r="Y141" i="2"/>
  <c r="AD124" i="2"/>
  <c r="Y124" i="2"/>
  <c r="AD339" i="2"/>
  <c r="Y339" i="2"/>
  <c r="AD215" i="2"/>
  <c r="Y215" i="2"/>
  <c r="AD174" i="2"/>
  <c r="Y174" i="2"/>
  <c r="AD136" i="2"/>
  <c r="Y136" i="2"/>
  <c r="AD426" i="2"/>
  <c r="Y426" i="2"/>
  <c r="AD378" i="2"/>
  <c r="Y378" i="2"/>
  <c r="AD314" i="2"/>
  <c r="Y314" i="2"/>
  <c r="AD273" i="2"/>
  <c r="Y273" i="2"/>
  <c r="AD229" i="2"/>
  <c r="Y229" i="2"/>
  <c r="AD193" i="2"/>
  <c r="Y193" i="2"/>
  <c r="AD168" i="2"/>
  <c r="Y168" i="2"/>
  <c r="AD12" i="2"/>
  <c r="Y12" i="2"/>
  <c r="AD28" i="2"/>
  <c r="Y28" i="2"/>
  <c r="AD57" i="2"/>
  <c r="Y57" i="2"/>
  <c r="AP7" i="4"/>
  <c r="AX4" i="4"/>
  <c r="Y12" i="4"/>
  <c r="AG9" i="4"/>
  <c r="AA9" i="4"/>
  <c r="AG29" i="4"/>
  <c r="AA29" i="4"/>
  <c r="AE32" i="21"/>
  <c r="Z32" i="21"/>
  <c r="AF56" i="21"/>
  <c r="Y59" i="21"/>
  <c r="AD22" i="9"/>
  <c r="AG25" i="4"/>
  <c r="AA25" i="4"/>
  <c r="AF19" i="21"/>
  <c r="Y22" i="21"/>
  <c r="AE46" i="21"/>
  <c r="Z46" i="21"/>
  <c r="X129" i="3"/>
  <c r="AE123" i="3"/>
  <c r="X107" i="3"/>
  <c r="AE101" i="3"/>
  <c r="AD79" i="3"/>
  <c r="Y79" i="3"/>
  <c r="AD95" i="3"/>
  <c r="Y95" i="3"/>
  <c r="AD72" i="3"/>
  <c r="Y72" i="3"/>
  <c r="X55" i="3"/>
  <c r="AD102" i="3"/>
  <c r="Y102" i="3"/>
  <c r="AD29" i="3"/>
  <c r="Y29" i="3"/>
  <c r="AA10" i="4"/>
  <c r="AG10" i="4"/>
  <c r="Z37" i="21"/>
  <c r="AE37" i="21"/>
  <c r="AE66" i="21"/>
  <c r="Z66" i="21"/>
  <c r="AD5" i="1"/>
  <c r="AL55" i="1"/>
  <c r="AD211" i="1"/>
  <c r="Y211" i="1"/>
  <c r="AD330" i="7"/>
  <c r="AD272" i="7"/>
  <c r="Y272" i="7"/>
  <c r="AD245" i="7"/>
  <c r="Y245" i="7"/>
  <c r="AD225" i="7"/>
  <c r="Y225" i="7"/>
  <c r="AD211" i="7"/>
  <c r="Y211" i="7"/>
  <c r="W391" i="7"/>
  <c r="X326" i="7"/>
  <c r="AD306" i="7"/>
  <c r="Y306" i="7"/>
  <c r="AD385" i="7"/>
  <c r="Y385" i="7"/>
  <c r="AD346" i="7"/>
  <c r="Y346" i="7"/>
  <c r="AD220" i="7"/>
  <c r="AD13" i="7"/>
  <c r="Y13" i="7"/>
  <c r="AD51" i="7"/>
  <c r="Y51" i="7"/>
  <c r="AD140" i="7"/>
  <c r="Y140" i="7"/>
  <c r="AD158" i="7"/>
  <c r="Y158" i="7"/>
  <c r="AD187" i="7"/>
  <c r="Y187" i="7"/>
  <c r="AD73" i="1"/>
  <c r="Y73" i="1"/>
  <c r="AD152" i="1"/>
  <c r="Y152" i="1"/>
  <c r="AE270" i="1"/>
  <c r="Y270" i="1"/>
  <c r="AE285" i="1"/>
  <c r="AD118" i="1"/>
  <c r="Y118" i="1"/>
  <c r="AD246" i="1"/>
  <c r="Y246" i="1"/>
  <c r="AD43" i="7"/>
  <c r="Y43" i="7"/>
  <c r="AD96" i="7"/>
  <c r="Y96" i="7"/>
  <c r="AD142" i="7"/>
  <c r="Y142" i="7"/>
  <c r="AD84" i="1"/>
  <c r="Y84" i="1"/>
  <c r="AD431" i="2"/>
  <c r="Y431" i="2"/>
  <c r="AD427" i="2"/>
  <c r="Y427" i="2"/>
  <c r="AD361" i="2"/>
  <c r="Y361" i="2"/>
  <c r="AD345" i="2"/>
  <c r="Y345" i="2"/>
  <c r="AD305" i="2"/>
  <c r="Y305" i="2"/>
  <c r="AD252" i="2"/>
  <c r="Y252" i="2"/>
  <c r="AD222" i="2"/>
  <c r="Y222" i="2"/>
  <c r="AD204" i="2"/>
  <c r="Y204" i="2"/>
  <c r="AD189" i="2"/>
  <c r="Y189" i="2"/>
  <c r="AD391" i="2"/>
  <c r="Y391" i="2"/>
  <c r="AD279" i="2"/>
  <c r="Y279" i="2"/>
  <c r="AD253" i="2"/>
  <c r="Y253" i="2"/>
  <c r="AD235" i="2"/>
  <c r="Y235" i="2"/>
  <c r="AD179" i="2"/>
  <c r="Y179" i="2"/>
  <c r="AD143" i="2"/>
  <c r="Y143" i="2"/>
  <c r="AD18" i="2"/>
  <c r="Y18" i="2"/>
  <c r="AD47" i="2"/>
  <c r="Y47" i="2"/>
  <c r="AD97" i="2"/>
  <c r="Y97" i="2"/>
  <c r="AD29" i="2"/>
  <c r="Y29" i="2"/>
  <c r="AK207" i="2"/>
  <c r="AF207" i="2"/>
  <c r="AG20" i="4"/>
  <c r="AA20" i="4"/>
  <c r="AE35" i="21"/>
  <c r="Z35" i="21"/>
  <c r="X38" i="21"/>
  <c r="AK438" i="2"/>
  <c r="AF438" i="2"/>
  <c r="AH29" i="4"/>
  <c r="Z32" i="4"/>
  <c r="AF9" i="21"/>
  <c r="Y12" i="21"/>
  <c r="AE36" i="21"/>
  <c r="Z36" i="21"/>
  <c r="AD120" i="3"/>
  <c r="Y120" i="3"/>
  <c r="X133" i="3"/>
  <c r="AE131" i="3"/>
  <c r="AD57" i="3"/>
  <c r="Y57" i="3"/>
  <c r="W33" i="3"/>
  <c r="AD27" i="3"/>
  <c r="Y27" i="3"/>
  <c r="AD13" i="3"/>
  <c r="Y13" i="3"/>
  <c r="AA26" i="4"/>
  <c r="AG26" i="4"/>
  <c r="Z11" i="21"/>
  <c r="AE11" i="21"/>
  <c r="AD8" i="9"/>
  <c r="Y8" i="9"/>
  <c r="AD26" i="9"/>
  <c r="Y26" i="9"/>
  <c r="S59" i="21"/>
  <c r="AE391" i="7"/>
  <c r="AL389" i="7"/>
  <c r="W66" i="7"/>
  <c r="AL350" i="7"/>
  <c r="AD17" i="1"/>
  <c r="Y17" i="1"/>
  <c r="AD122" i="1"/>
  <c r="Y122" i="1"/>
  <c r="AD232" i="1"/>
  <c r="Y232" i="1"/>
  <c r="AD258" i="1"/>
  <c r="Y258" i="1"/>
  <c r="AE337" i="1"/>
  <c r="AL335" i="1"/>
  <c r="AD315" i="7"/>
  <c r="Y315" i="7"/>
  <c r="AD302" i="7"/>
  <c r="Y302" i="7"/>
  <c r="AD229" i="7"/>
  <c r="Y229" i="7"/>
  <c r="AD336" i="7"/>
  <c r="Y336" i="7"/>
  <c r="AD296" i="7"/>
  <c r="Y296" i="7"/>
  <c r="AD278" i="7"/>
  <c r="Y278" i="7"/>
  <c r="AD252" i="7"/>
  <c r="Y252" i="7"/>
  <c r="AD238" i="7"/>
  <c r="Y238" i="7"/>
  <c r="AD353" i="7"/>
  <c r="Y353" i="7"/>
  <c r="AD320" i="7"/>
  <c r="Y320" i="7"/>
  <c r="AD271" i="7"/>
  <c r="Y271" i="7"/>
  <c r="AD205" i="7"/>
  <c r="Y205" i="7"/>
  <c r="AD45" i="7"/>
  <c r="Y45" i="7"/>
  <c r="AD87" i="7"/>
  <c r="Y87" i="7"/>
  <c r="AD120" i="7"/>
  <c r="Y120" i="7"/>
  <c r="AD159" i="7"/>
  <c r="Y159" i="7"/>
  <c r="AD180" i="7"/>
  <c r="Y180" i="7"/>
  <c r="AD24" i="1"/>
  <c r="Y24" i="1"/>
  <c r="AD239" i="1"/>
  <c r="Y239" i="1"/>
  <c r="AD38" i="7"/>
  <c r="Y38" i="7"/>
  <c r="X66" i="7"/>
  <c r="AD101" i="7"/>
  <c r="Y101" i="7"/>
  <c r="AD118" i="7"/>
  <c r="Y118" i="7"/>
  <c r="AD29" i="7"/>
  <c r="Y29" i="7"/>
  <c r="AD60" i="7"/>
  <c r="Y60" i="7"/>
  <c r="AD122" i="7"/>
  <c r="Y122" i="7"/>
  <c r="X191" i="7"/>
  <c r="AE155" i="7"/>
  <c r="AD174" i="7"/>
  <c r="Y174" i="7"/>
  <c r="AD15" i="1"/>
  <c r="Y15" i="1"/>
  <c r="AD41" i="1"/>
  <c r="Y41" i="1"/>
  <c r="AD204" i="1"/>
  <c r="Y204" i="1"/>
  <c r="AD248" i="1"/>
  <c r="Y248" i="1"/>
  <c r="AD8" i="7"/>
  <c r="Y8" i="7"/>
  <c r="AE75" i="2"/>
  <c r="AL73" i="2"/>
  <c r="AD437" i="2"/>
  <c r="Y437" i="2"/>
  <c r="AD434" i="2"/>
  <c r="Y434" i="2"/>
  <c r="AD403" i="2"/>
  <c r="Y403" i="2"/>
  <c r="AD352" i="2"/>
  <c r="Y352" i="2"/>
  <c r="AD337" i="2"/>
  <c r="Y337" i="2"/>
  <c r="AE301" i="2"/>
  <c r="AD287" i="2"/>
  <c r="Y287" i="2"/>
  <c r="AD272" i="2"/>
  <c r="Y272" i="2"/>
  <c r="AD166" i="2"/>
  <c r="Y166" i="2"/>
  <c r="W149" i="2"/>
  <c r="AD147" i="2"/>
  <c r="Y147" i="2"/>
  <c r="AD128" i="2"/>
  <c r="Y128" i="2"/>
  <c r="AD393" i="2"/>
  <c r="Y393" i="2"/>
  <c r="AD343" i="2"/>
  <c r="Y343" i="2"/>
  <c r="AD302" i="2"/>
  <c r="Y302" i="2"/>
  <c r="AD259" i="2"/>
  <c r="Y259" i="2"/>
  <c r="AE371" i="2"/>
  <c r="AL369" i="2"/>
  <c r="AE223" i="2"/>
  <c r="AL221" i="2"/>
  <c r="AD85" i="2"/>
  <c r="Y85" i="2"/>
  <c r="AD106" i="2"/>
  <c r="Y106" i="2"/>
  <c r="AD13" i="2"/>
  <c r="Y13" i="2"/>
  <c r="AD33" i="2"/>
  <c r="Y33" i="2"/>
  <c r="AD46" i="2"/>
  <c r="Y46" i="2"/>
  <c r="AD16" i="2"/>
  <c r="Y16" i="2"/>
  <c r="AD53" i="2"/>
  <c r="Y53" i="2"/>
  <c r="AD73" i="2"/>
  <c r="Y73" i="2"/>
  <c r="AD17" i="3"/>
  <c r="Y17" i="3"/>
  <c r="W9" i="9"/>
  <c r="AD4" i="9"/>
  <c r="Y4" i="9"/>
  <c r="AD27" i="9"/>
  <c r="Y27" i="9"/>
  <c r="AD96" i="3"/>
  <c r="Y96" i="3"/>
  <c r="AD73" i="3"/>
  <c r="Y73" i="3"/>
  <c r="AD127" i="3"/>
  <c r="Y127" i="3"/>
  <c r="AD64" i="3"/>
  <c r="Y64" i="3"/>
  <c r="AD49" i="3"/>
  <c r="Y49" i="3"/>
  <c r="Z30" i="21"/>
  <c r="X33" i="21"/>
  <c r="AE30" i="21"/>
  <c r="X23" i="3"/>
  <c r="AE20" i="3"/>
  <c r="AD11" i="9"/>
  <c r="Y11" i="9"/>
  <c r="AE5" i="21"/>
  <c r="Z5" i="21"/>
  <c r="AD204" i="7"/>
  <c r="Y204" i="7"/>
  <c r="AD375" i="7"/>
  <c r="Y375" i="7"/>
  <c r="AD317" i="7"/>
  <c r="Y317" i="7"/>
  <c r="AD210" i="7"/>
  <c r="Y210" i="7"/>
  <c r="AD20" i="7"/>
  <c r="Y20" i="7"/>
  <c r="AD47" i="7"/>
  <c r="Y47" i="7"/>
  <c r="AD82" i="7"/>
  <c r="Y82" i="7"/>
  <c r="AD136" i="7"/>
  <c r="Y136" i="7"/>
  <c r="AD161" i="7"/>
  <c r="Y161" i="7"/>
  <c r="AL279" i="1"/>
  <c r="AD27" i="7"/>
  <c r="Y27" i="7"/>
  <c r="AD42" i="7"/>
  <c r="Y42" i="7"/>
  <c r="AD83" i="7"/>
  <c r="Y83" i="7"/>
  <c r="AD111" i="7"/>
  <c r="Y111" i="7"/>
  <c r="AD193" i="7"/>
  <c r="Y193" i="7"/>
  <c r="AD37" i="2"/>
  <c r="Y37" i="2"/>
  <c r="AD52" i="2"/>
  <c r="Y52" i="2"/>
  <c r="AE79" i="2"/>
  <c r="X108" i="2"/>
  <c r="AD104" i="2"/>
  <c r="Y104" i="2"/>
  <c r="AD417" i="2"/>
  <c r="Y417" i="2"/>
  <c r="AD401" i="2"/>
  <c r="Y401" i="2"/>
  <c r="AD187" i="2"/>
  <c r="Y187" i="2"/>
  <c r="AD165" i="2"/>
  <c r="Y165" i="2"/>
  <c r="AD365" i="2"/>
  <c r="Y365" i="2"/>
  <c r="AD321" i="2"/>
  <c r="Y321" i="2"/>
  <c r="AD278" i="2"/>
  <c r="Y278" i="2"/>
  <c r="AD246" i="2"/>
  <c r="Y246" i="2"/>
  <c r="AD230" i="2"/>
  <c r="Y230" i="2"/>
  <c r="AD199" i="2"/>
  <c r="Y199" i="2"/>
  <c r="AD430" i="2"/>
  <c r="Y430" i="2"/>
  <c r="AD385" i="2"/>
  <c r="Y385" i="2"/>
  <c r="AD363" i="2"/>
  <c r="Y363" i="2"/>
  <c r="AD349" i="2"/>
  <c r="Y349" i="2"/>
  <c r="AD318" i="2"/>
  <c r="Y318" i="2"/>
  <c r="X292" i="2"/>
  <c r="AE258" i="2"/>
  <c r="AF258" i="2" s="1"/>
  <c r="AD208" i="2"/>
  <c r="Y208" i="2"/>
  <c r="AD192" i="2"/>
  <c r="Y192" i="2"/>
  <c r="AD163" i="2"/>
  <c r="Y163" i="2"/>
  <c r="AD419" i="2"/>
  <c r="Y419" i="2"/>
  <c r="AD336" i="2"/>
  <c r="Y336" i="2"/>
  <c r="AD62" i="2"/>
  <c r="Y62" i="2"/>
  <c r="AD88" i="2"/>
  <c r="Y88" i="2"/>
  <c r="AD32" i="2"/>
  <c r="Y32" i="2"/>
  <c r="AF359" i="2"/>
  <c r="AK359" i="2"/>
  <c r="AG24" i="4"/>
  <c r="AA24" i="4"/>
  <c r="AE42" i="21"/>
  <c r="Z42" i="21"/>
  <c r="AE77" i="21"/>
  <c r="Z77" i="21"/>
  <c r="AD7" i="9"/>
  <c r="Y7" i="9"/>
  <c r="AD36" i="3"/>
  <c r="Y36" i="3"/>
  <c r="AD52" i="3"/>
  <c r="Y52" i="3"/>
  <c r="X121" i="3"/>
  <c r="AE115" i="3"/>
  <c r="AD28" i="3"/>
  <c r="Y28" i="3"/>
  <c r="AD97" i="3"/>
  <c r="Y97" i="3"/>
  <c r="AD74" i="3"/>
  <c r="Y74" i="3"/>
  <c r="X33" i="3"/>
  <c r="AE27" i="3"/>
  <c r="AD104" i="3"/>
  <c r="Y104" i="3"/>
  <c r="X63" i="3"/>
  <c r="Q35" i="5"/>
  <c r="S7" i="21"/>
  <c r="Z62" i="21"/>
  <c r="AE62" i="21"/>
  <c r="AE63" i="21"/>
  <c r="Z63" i="21"/>
  <c r="AD299" i="1"/>
  <c r="Y299" i="1"/>
  <c r="AD376" i="7"/>
  <c r="Y376" i="7"/>
  <c r="AD359" i="7"/>
  <c r="Y359" i="7"/>
  <c r="AD334" i="7"/>
  <c r="Y334" i="7"/>
  <c r="AD297" i="7"/>
  <c r="Y297" i="7"/>
  <c r="AD280" i="7"/>
  <c r="Y280" i="7"/>
  <c r="AD244" i="7"/>
  <c r="Y244" i="7"/>
  <c r="AD228" i="7"/>
  <c r="Y228" i="7"/>
  <c r="AD332" i="7"/>
  <c r="Y332" i="7"/>
  <c r="AD312" i="7"/>
  <c r="Y312" i="7"/>
  <c r="X283" i="7"/>
  <c r="AE265" i="7"/>
  <c r="AD212" i="7"/>
  <c r="Y212" i="7"/>
  <c r="AD309" i="7"/>
  <c r="Y309" i="7"/>
  <c r="AD290" i="7"/>
  <c r="Y290" i="7"/>
  <c r="AD273" i="7"/>
  <c r="Y273" i="7"/>
  <c r="AD242" i="7"/>
  <c r="Y242" i="7"/>
  <c r="AD226" i="7"/>
  <c r="Y226" i="7"/>
  <c r="AD209" i="7"/>
  <c r="Y209" i="7"/>
  <c r="AD98" i="7"/>
  <c r="Y98" i="7"/>
  <c r="AD45" i="1"/>
  <c r="Y45" i="1"/>
  <c r="X169" i="1"/>
  <c r="AD303" i="1"/>
  <c r="Y303" i="1"/>
  <c r="AD155" i="7"/>
  <c r="Y155" i="7"/>
  <c r="AD13" i="1"/>
  <c r="Y13" i="1"/>
  <c r="AD98" i="1"/>
  <c r="Y98" i="1"/>
  <c r="AD155" i="1"/>
  <c r="Y155" i="1"/>
  <c r="AD181" i="1"/>
  <c r="Y181" i="1"/>
  <c r="AD156" i="1"/>
  <c r="Y156" i="1"/>
  <c r="X249" i="1"/>
  <c r="AE229" i="1"/>
  <c r="AF229" i="1" s="1"/>
  <c r="AD14" i="7"/>
  <c r="Y14" i="7"/>
  <c r="AD37" i="7"/>
  <c r="Y37" i="7"/>
  <c r="AD76" i="7"/>
  <c r="Y76" i="7"/>
  <c r="AD113" i="7"/>
  <c r="Y113" i="7"/>
  <c r="X131" i="7"/>
  <c r="AD152" i="7"/>
  <c r="Y152" i="7"/>
  <c r="AD39" i="2"/>
  <c r="Y39" i="2"/>
  <c r="AD90" i="2"/>
  <c r="Y90" i="2"/>
  <c r="W445" i="2"/>
  <c r="AD443" i="2"/>
  <c r="Y443" i="2"/>
  <c r="AD399" i="2"/>
  <c r="Y399" i="2"/>
  <c r="AD356" i="2"/>
  <c r="Y356" i="2"/>
  <c r="AD340" i="2"/>
  <c r="Y340" i="2"/>
  <c r="AD320" i="2"/>
  <c r="Y320" i="2"/>
  <c r="AD131" i="2"/>
  <c r="Y131" i="2"/>
  <c r="AD428" i="2"/>
  <c r="Y428" i="2"/>
  <c r="AD384" i="2"/>
  <c r="Y384" i="2"/>
  <c r="AD353" i="2"/>
  <c r="Y353" i="2"/>
  <c r="AD304" i="2"/>
  <c r="Y304" i="2"/>
  <c r="AD170" i="2"/>
  <c r="Y170" i="2"/>
  <c r="AD81" i="2"/>
  <c r="Y81" i="2"/>
  <c r="AD17" i="2"/>
  <c r="Y17" i="2"/>
  <c r="AD50" i="2"/>
  <c r="Y50" i="2"/>
  <c r="Z76" i="21"/>
  <c r="AD14" i="9"/>
  <c r="Y14" i="9"/>
  <c r="AE19" i="21"/>
  <c r="Z19" i="21"/>
  <c r="X22" i="21"/>
  <c r="R83" i="21"/>
  <c r="Q44" i="5" s="1"/>
  <c r="R80" i="21"/>
  <c r="AD18" i="3"/>
  <c r="Y18" i="3"/>
  <c r="AG4" i="4"/>
  <c r="AA4" i="4"/>
  <c r="Y7" i="4"/>
  <c r="AD123" i="3"/>
  <c r="Y123" i="3"/>
  <c r="X85" i="3"/>
  <c r="AE79" i="3"/>
  <c r="AG19" i="4"/>
  <c r="AA19" i="4"/>
  <c r="S69" i="21"/>
  <c r="AD22" i="1"/>
  <c r="Y22" i="1"/>
  <c r="X57" i="1"/>
  <c r="AD86" i="1"/>
  <c r="Y86" i="1"/>
  <c r="AD162" i="1"/>
  <c r="Y162" i="1"/>
  <c r="AD347" i="7"/>
  <c r="Y347" i="7"/>
  <c r="AD311" i="7"/>
  <c r="Y311" i="7"/>
  <c r="W283" i="7"/>
  <c r="AD265" i="7"/>
  <c r="Y265" i="7"/>
  <c r="AD285" i="7"/>
  <c r="AD266" i="7"/>
  <c r="Y266" i="7"/>
  <c r="AD231" i="7"/>
  <c r="Y231" i="7"/>
  <c r="AD206" i="1"/>
  <c r="Y206" i="1"/>
  <c r="AD254" i="1"/>
  <c r="Y254" i="1"/>
  <c r="AD30" i="7"/>
  <c r="Y30" i="7"/>
  <c r="AD73" i="7"/>
  <c r="Y73" i="7"/>
  <c r="AD116" i="7"/>
  <c r="Y116" i="7"/>
  <c r="AD157" i="7"/>
  <c r="Y157" i="7"/>
  <c r="AD47" i="1"/>
  <c r="Y47" i="1"/>
  <c r="AE110" i="1"/>
  <c r="AE113" i="1" s="1"/>
  <c r="Y110" i="1"/>
  <c r="AD311" i="1"/>
  <c r="Y311" i="1"/>
  <c r="AD39" i="7"/>
  <c r="Y39" i="7"/>
  <c r="AD71" i="7"/>
  <c r="Y71" i="7"/>
  <c r="AD99" i="7"/>
  <c r="Y99" i="7"/>
  <c r="AD115" i="7"/>
  <c r="Y115" i="7"/>
  <c r="AD165" i="7"/>
  <c r="Y165" i="7"/>
  <c r="AD181" i="7"/>
  <c r="Y181" i="7"/>
  <c r="AE5" i="2"/>
  <c r="X34" i="2"/>
  <c r="AD19" i="2"/>
  <c r="Y19" i="2"/>
  <c r="AD41" i="2"/>
  <c r="Y41" i="2"/>
  <c r="AD56" i="2"/>
  <c r="Y56" i="2"/>
  <c r="AD107" i="2"/>
  <c r="Y107" i="2"/>
  <c r="AE332" i="2"/>
  <c r="AF332" i="2" s="1"/>
  <c r="AD303" i="2"/>
  <c r="Y303" i="2"/>
  <c r="AD245" i="2"/>
  <c r="Y245" i="2"/>
  <c r="AD180" i="2"/>
  <c r="Y180" i="2"/>
  <c r="AD155" i="2"/>
  <c r="Y155" i="2"/>
  <c r="AD418" i="2"/>
  <c r="Y418" i="2"/>
  <c r="AD334" i="2"/>
  <c r="Y334" i="2"/>
  <c r="AD317" i="2"/>
  <c r="AD234" i="2"/>
  <c r="Y234" i="2"/>
  <c r="AD195" i="2"/>
  <c r="Y195" i="2"/>
  <c r="AD415" i="2"/>
  <c r="Y415" i="2"/>
  <c r="AD389" i="2"/>
  <c r="Y389" i="2"/>
  <c r="R371" i="2"/>
  <c r="Q449" i="2"/>
  <c r="Q17" i="5"/>
  <c r="AD92" i="2"/>
  <c r="Y92" i="2"/>
  <c r="AD69" i="2"/>
  <c r="Y69" i="2"/>
  <c r="AE9" i="21"/>
  <c r="Z9" i="21"/>
  <c r="X12" i="21"/>
  <c r="S38" i="21"/>
  <c r="AD25" i="9"/>
  <c r="Y25" i="9"/>
  <c r="AD130" i="3"/>
  <c r="Y130" i="3"/>
  <c r="AD42" i="3"/>
  <c r="AE111" i="3"/>
  <c r="AL108" i="3"/>
  <c r="AA14" i="4"/>
  <c r="Y17" i="4"/>
  <c r="AG14" i="4"/>
  <c r="Z40" i="21"/>
  <c r="X43" i="21"/>
  <c r="AE40" i="21"/>
  <c r="Q135" i="3"/>
  <c r="AE15" i="21"/>
  <c r="Z15" i="21"/>
  <c r="AE41" i="21"/>
  <c r="Z41" i="21"/>
  <c r="X391" i="7"/>
  <c r="W111" i="6"/>
  <c r="Q112" i="17"/>
  <c r="T111" i="17"/>
  <c r="Q112" i="6"/>
  <c r="L23" i="6"/>
  <c r="M1" i="6"/>
  <c r="U1" i="6"/>
  <c r="T1" i="6"/>
  <c r="BF406" i="2"/>
  <c r="CA139" i="1"/>
  <c r="CI274" i="1"/>
  <c r="BG162" i="1"/>
  <c r="DC218" i="1"/>
  <c r="AZ130" i="3"/>
  <c r="DR83" i="1"/>
  <c r="CH83" i="1"/>
  <c r="CI330" i="1"/>
  <c r="CB218" i="1"/>
  <c r="BF332" i="2"/>
  <c r="BF184" i="2"/>
  <c r="BF110" i="2"/>
  <c r="BA8" i="2"/>
  <c r="AT288" i="2"/>
  <c r="AT211" i="2"/>
  <c r="BA137" i="2"/>
  <c r="AT433" i="2"/>
  <c r="AF444" i="2"/>
  <c r="Y64" i="7"/>
  <c r="Y6" i="7"/>
  <c r="CI43" i="3"/>
  <c r="BU87" i="3"/>
  <c r="AF354" i="7"/>
  <c r="Y389" i="7"/>
  <c r="AF384" i="7"/>
  <c r="Y124" i="7"/>
  <c r="AF100" i="7"/>
  <c r="AF105" i="7"/>
  <c r="AF27" i="1"/>
  <c r="AF203" i="1"/>
  <c r="AM323" i="1"/>
  <c r="AM68" i="1"/>
  <c r="AF46" i="1"/>
  <c r="AF35" i="1"/>
  <c r="AF42" i="1"/>
  <c r="AM62" i="1"/>
  <c r="AM320" i="1"/>
  <c r="AM328" i="1"/>
  <c r="AM222" i="1"/>
  <c r="AM255" i="1"/>
  <c r="AF23" i="1"/>
  <c r="AM124" i="1"/>
  <c r="AM128" i="1"/>
  <c r="AM135" i="1"/>
  <c r="AF288" i="1"/>
  <c r="AM85" i="1"/>
  <c r="AF154" i="1"/>
  <c r="AM184" i="1"/>
  <c r="AM296" i="1"/>
  <c r="AM6" i="1"/>
  <c r="AM10" i="1"/>
  <c r="AF37" i="1"/>
  <c r="AM141" i="1"/>
  <c r="AM148" i="1"/>
  <c r="AM245" i="1"/>
  <c r="AF218" i="1"/>
  <c r="AF314" i="1"/>
  <c r="AF335" i="1"/>
  <c r="AM9" i="1"/>
  <c r="AF12" i="1"/>
  <c r="AF63" i="1"/>
  <c r="AF178" i="1"/>
  <c r="AF260" i="1"/>
  <c r="AF259" i="1"/>
  <c r="AM90" i="1"/>
  <c r="AM130" i="1"/>
  <c r="AF180" i="1"/>
  <c r="AF213" i="1"/>
  <c r="AT290" i="1"/>
  <c r="AF16" i="1"/>
  <c r="AF65" i="1"/>
  <c r="AF83" i="1"/>
  <c r="AM134" i="1"/>
  <c r="AF265" i="1"/>
  <c r="AM325" i="1"/>
  <c r="AM330" i="1"/>
  <c r="AM151" i="1"/>
  <c r="AM103" i="1"/>
  <c r="AM160" i="1"/>
  <c r="AM327" i="1"/>
  <c r="AF163" i="1"/>
  <c r="AM272" i="1"/>
  <c r="AF304" i="1"/>
  <c r="AM19" i="1"/>
  <c r="AM34" i="1"/>
  <c r="AM74" i="1"/>
  <c r="AM92" i="1"/>
  <c r="AM140" i="1"/>
  <c r="AM38" i="1"/>
  <c r="AM66" i="1"/>
  <c r="AF158" i="1"/>
  <c r="AF174" i="1"/>
  <c r="AM247" i="1"/>
  <c r="AF14" i="1"/>
  <c r="AM126" i="1"/>
  <c r="AM133" i="1"/>
  <c r="AF102" i="1"/>
  <c r="AF215" i="1"/>
  <c r="AM275" i="1"/>
  <c r="AM192" i="1"/>
  <c r="AF233" i="1"/>
  <c r="AM8" i="1"/>
  <c r="AM88" i="1"/>
  <c r="AM146" i="1"/>
  <c r="AM150" i="1"/>
  <c r="AF176" i="1"/>
  <c r="AM253" i="1"/>
  <c r="AF308" i="1"/>
  <c r="AF331" i="1"/>
  <c r="AM7" i="1"/>
  <c r="AF21" i="1"/>
  <c r="AF40" i="1"/>
  <c r="AM99" i="1"/>
  <c r="AM112" i="1"/>
  <c r="AM145" i="1"/>
  <c r="AM243" i="1"/>
  <c r="AF263" i="1"/>
  <c r="AF310" i="1"/>
  <c r="AM105" i="1"/>
  <c r="AF121" i="1"/>
  <c r="AM48" i="1"/>
  <c r="AM72" i="1"/>
  <c r="AM100" i="1"/>
  <c r="AF96" i="1"/>
  <c r="AM123" i="1"/>
  <c r="AM125" i="1"/>
  <c r="AM129" i="1"/>
  <c r="AF217" i="1"/>
  <c r="AM294" i="1"/>
  <c r="AF313" i="1"/>
  <c r="AF318" i="1"/>
  <c r="AM36" i="1"/>
  <c r="AM197" i="1"/>
  <c r="AM256" i="1"/>
  <c r="H21" i="10" l="1"/>
  <c r="K26" i="14"/>
  <c r="AL2" i="14" s="1"/>
  <c r="AL1" i="14" s="1"/>
  <c r="G23" i="10"/>
  <c r="F22" i="10"/>
  <c r="CJ59" i="27"/>
  <c r="Z73" i="21"/>
  <c r="Z67" i="21"/>
  <c r="AE73" i="21"/>
  <c r="AL73" i="21" s="1"/>
  <c r="AE67" i="21"/>
  <c r="AL67" i="21" s="1"/>
  <c r="CO59" i="27"/>
  <c r="CQ23" i="27"/>
  <c r="CP59" i="27"/>
  <c r="P1" i="6"/>
  <c r="DC51" i="27"/>
  <c r="DE51" i="27" s="1"/>
  <c r="D46" i="5"/>
  <c r="B43" i="14" s="1"/>
  <c r="Z396" i="7"/>
  <c r="D40" i="5"/>
  <c r="B37" i="14" s="1"/>
  <c r="X29" i="5"/>
  <c r="AF29" i="5" s="1"/>
  <c r="O23" i="17"/>
  <c r="R32" i="5"/>
  <c r="T23" i="14"/>
  <c r="X31" i="5"/>
  <c r="AF31" i="5" s="1"/>
  <c r="Y31" i="5"/>
  <c r="AG31" i="5" s="1"/>
  <c r="AO31" i="5" s="1"/>
  <c r="AW31" i="5" s="1"/>
  <c r="BE31" i="5" s="1"/>
  <c r="BM31" i="5" s="1"/>
  <c r="BU31" i="5" s="1"/>
  <c r="CC31" i="5" s="1"/>
  <c r="BX33" i="5"/>
  <c r="X30" i="5"/>
  <c r="AF30" i="5" s="1"/>
  <c r="AN30" i="5" s="1"/>
  <c r="T26" i="14"/>
  <c r="T22" i="14"/>
  <c r="T28" i="14"/>
  <c r="T25" i="14"/>
  <c r="R31" i="5"/>
  <c r="Y30" i="5"/>
  <c r="AG30" i="5" s="1"/>
  <c r="AO30" i="5" s="1"/>
  <c r="AW30" i="5" s="1"/>
  <c r="BE30" i="5" s="1"/>
  <c r="BM30" i="5" s="1"/>
  <c r="BU30" i="5" s="1"/>
  <c r="CC30" i="5" s="1"/>
  <c r="CK30" i="5" s="1"/>
  <c r="CS30" i="5" s="1"/>
  <c r="DA30" i="5" s="1"/>
  <c r="DI30" i="5" s="1"/>
  <c r="DQ30" i="5" s="1"/>
  <c r="DY30" i="5" s="1"/>
  <c r="EG30" i="5" s="1"/>
  <c r="R27" i="5"/>
  <c r="Y29" i="5"/>
  <c r="AG29" i="5" s="1"/>
  <c r="AO29" i="5" s="1"/>
  <c r="AW29" i="5" s="1"/>
  <c r="BE29" i="5" s="1"/>
  <c r="BM29" i="5" s="1"/>
  <c r="BU29" i="5" s="1"/>
  <c r="CC29" i="5" s="1"/>
  <c r="CK29" i="5" s="1"/>
  <c r="CS29" i="5" s="1"/>
  <c r="DA29" i="5" s="1"/>
  <c r="DI29" i="5" s="1"/>
  <c r="DQ29" i="5" s="1"/>
  <c r="DY29" i="5" s="1"/>
  <c r="EG29" i="5" s="1"/>
  <c r="Y28" i="5"/>
  <c r="AG28" i="5" s="1"/>
  <c r="AO28" i="5" s="1"/>
  <c r="AW28" i="5" s="1"/>
  <c r="BE28" i="5" s="1"/>
  <c r="BM28" i="5" s="1"/>
  <c r="BU28" i="5" s="1"/>
  <c r="CC28" i="5" s="1"/>
  <c r="CK28" i="5" s="1"/>
  <c r="CS28" i="5" s="1"/>
  <c r="DA28" i="5" s="1"/>
  <c r="DI28" i="5" s="1"/>
  <c r="DQ28" i="5" s="1"/>
  <c r="DY28" i="5" s="1"/>
  <c r="EG28" i="5" s="1"/>
  <c r="AZ33" i="5"/>
  <c r="AQ33" i="5"/>
  <c r="AG29" i="14"/>
  <c r="Y26" i="5"/>
  <c r="AG26" i="5" s="1"/>
  <c r="AO26" i="5" s="1"/>
  <c r="AW26" i="5" s="1"/>
  <c r="BE26" i="5" s="1"/>
  <c r="BM26" i="5" s="1"/>
  <c r="BU26" i="5" s="1"/>
  <c r="CC26" i="5" s="1"/>
  <c r="R26" i="5"/>
  <c r="R28" i="5"/>
  <c r="R29" i="5"/>
  <c r="CE33" i="5"/>
  <c r="T24" i="14"/>
  <c r="EA33" i="5"/>
  <c r="EJ33" i="5"/>
  <c r="AB33" i="5"/>
  <c r="CN33" i="5"/>
  <c r="BH33" i="5"/>
  <c r="S33" i="5"/>
  <c r="X27" i="5"/>
  <c r="BO33" i="5"/>
  <c r="T29" i="14"/>
  <c r="DC33" i="5"/>
  <c r="X32" i="5"/>
  <c r="AF32" i="5" s="1"/>
  <c r="AN32" i="5" s="1"/>
  <c r="DS33" i="5"/>
  <c r="CU33" i="5"/>
  <c r="Y32" i="5"/>
  <c r="AG32" i="5" s="1"/>
  <c r="AO32" i="5" s="1"/>
  <c r="AW32" i="5" s="1"/>
  <c r="BE32" i="5" s="1"/>
  <c r="BM32" i="5" s="1"/>
  <c r="BU32" i="5" s="1"/>
  <c r="CC32" i="5" s="1"/>
  <c r="Y27" i="5"/>
  <c r="AG27" i="5" s="1"/>
  <c r="AO27" i="5" s="1"/>
  <c r="AW27" i="5" s="1"/>
  <c r="BE27" i="5" s="1"/>
  <c r="BM27" i="5" s="1"/>
  <c r="BU27" i="5" s="1"/>
  <c r="CC27" i="5" s="1"/>
  <c r="DT33" i="5"/>
  <c r="P25" i="5"/>
  <c r="X25" i="5" s="1"/>
  <c r="H33" i="5"/>
  <c r="J25" i="5"/>
  <c r="W28" i="14"/>
  <c r="AI33" i="5"/>
  <c r="T27" i="14"/>
  <c r="EB33" i="5"/>
  <c r="BW33" i="5"/>
  <c r="DL33" i="5"/>
  <c r="AY33" i="5"/>
  <c r="T33" i="5"/>
  <c r="X28" i="5"/>
  <c r="Q25" i="5"/>
  <c r="Q33" i="5" s="1"/>
  <c r="I33" i="5"/>
  <c r="CM33" i="5"/>
  <c r="R30" i="5"/>
  <c r="AR33" i="5"/>
  <c r="BG33" i="5"/>
  <c r="BP33" i="5"/>
  <c r="AA33" i="5"/>
  <c r="CF33" i="5"/>
  <c r="EI33" i="5"/>
  <c r="DD33" i="5"/>
  <c r="DK33" i="5"/>
  <c r="CV33" i="5"/>
  <c r="AJ33" i="5"/>
  <c r="X26" i="5"/>
  <c r="J3" i="25"/>
  <c r="DC58" i="27"/>
  <c r="DE58" i="27" s="1"/>
  <c r="DJ53" i="27"/>
  <c r="DE53" i="27"/>
  <c r="DJ54" i="27"/>
  <c r="DE54" i="27"/>
  <c r="DR46" i="27"/>
  <c r="DR51" i="27" s="1"/>
  <c r="DK51" i="27"/>
  <c r="DJ48" i="27"/>
  <c r="DE48" i="27"/>
  <c r="CQ44" i="27"/>
  <c r="DL50" i="27"/>
  <c r="DQ50" i="27"/>
  <c r="DS50" i="27" s="1"/>
  <c r="DQ46" i="27"/>
  <c r="DL46" i="27"/>
  <c r="DJ47" i="27"/>
  <c r="DE47" i="27"/>
  <c r="CX40" i="27"/>
  <c r="DC40" i="27"/>
  <c r="CV44" i="27"/>
  <c r="CW44" i="27"/>
  <c r="DD39" i="27"/>
  <c r="CX39" i="27"/>
  <c r="DC42" i="27"/>
  <c r="CX42" i="27"/>
  <c r="DJ33" i="27"/>
  <c r="DE33" i="27"/>
  <c r="DK34" i="27"/>
  <c r="DD37" i="27"/>
  <c r="DC37" i="27"/>
  <c r="DE35" i="27"/>
  <c r="DJ35" i="27"/>
  <c r="CV30" i="27"/>
  <c r="CX30" i="27" s="1"/>
  <c r="DQ36" i="27"/>
  <c r="DS36" i="27" s="1"/>
  <c r="DL36" i="27"/>
  <c r="DL32" i="27"/>
  <c r="DQ32" i="27"/>
  <c r="DE34" i="27"/>
  <c r="DJ34" i="27"/>
  <c r="DC26" i="27"/>
  <c r="CX26" i="27"/>
  <c r="DJ29" i="27"/>
  <c r="DE29" i="27"/>
  <c r="DR27" i="27"/>
  <c r="DS27" i="27" s="1"/>
  <c r="DL27" i="27"/>
  <c r="DJ25" i="27"/>
  <c r="DE25" i="27"/>
  <c r="DC28" i="27"/>
  <c r="DC30" i="27" s="1"/>
  <c r="DE30" i="27" s="1"/>
  <c r="CX28" i="27"/>
  <c r="DK30" i="27"/>
  <c r="R20" i="14"/>
  <c r="D23" i="25"/>
  <c r="R35" i="14"/>
  <c r="D38" i="25"/>
  <c r="B13" i="14"/>
  <c r="D16" i="25"/>
  <c r="B9" i="14"/>
  <c r="D12" i="25"/>
  <c r="B39" i="14"/>
  <c r="R39" i="14"/>
  <c r="T40" i="14"/>
  <c r="DK9" i="27"/>
  <c r="DR4" i="27"/>
  <c r="DR9" i="27" s="1"/>
  <c r="DR18" i="27"/>
  <c r="CV16" i="27"/>
  <c r="DL8" i="27"/>
  <c r="DQ8" i="27"/>
  <c r="DS8" i="27" s="1"/>
  <c r="CX14" i="27"/>
  <c r="DC14" i="27"/>
  <c r="DC16" i="27" s="1"/>
  <c r="DC4" i="27"/>
  <c r="CV9" i="27"/>
  <c r="CX4" i="27"/>
  <c r="DE7" i="27"/>
  <c r="DJ7" i="27"/>
  <c r="CQ16" i="27"/>
  <c r="DC6" i="27"/>
  <c r="CX6" i="27"/>
  <c r="DJ11" i="27"/>
  <c r="DE11" i="27"/>
  <c r="DE20" i="27"/>
  <c r="DJ20" i="27"/>
  <c r="DJ23" i="27" s="1"/>
  <c r="DL13" i="27"/>
  <c r="DQ13" i="27"/>
  <c r="DS13" i="27" s="1"/>
  <c r="DQ15" i="27"/>
  <c r="DD15" i="27"/>
  <c r="CW16" i="27"/>
  <c r="CX15" i="27"/>
  <c r="DR11" i="27"/>
  <c r="DL21" i="27"/>
  <c r="DQ21" i="27"/>
  <c r="DS21" i="27" s="1"/>
  <c r="CQ9" i="27"/>
  <c r="DQ18" i="27"/>
  <c r="DL18" i="27"/>
  <c r="CW23" i="27"/>
  <c r="AE78" i="21"/>
  <c r="AL78" i="21" s="1"/>
  <c r="Z78" i="21"/>
  <c r="T41" i="14"/>
  <c r="AJ36" i="14"/>
  <c r="DC46" i="5"/>
  <c r="AK36" i="14"/>
  <c r="Y93" i="1"/>
  <c r="AE324" i="1"/>
  <c r="AL324" i="1" s="1"/>
  <c r="Y16" i="3"/>
  <c r="Y27" i="4"/>
  <c r="AA27" i="4" s="1"/>
  <c r="S12" i="21"/>
  <c r="S28" i="21" s="1"/>
  <c r="Q81" i="21"/>
  <c r="P42" i="5" s="1"/>
  <c r="Y117" i="3"/>
  <c r="AE40" i="14"/>
  <c r="AD117" i="3"/>
  <c r="AK117" i="3" s="1"/>
  <c r="AA23" i="4"/>
  <c r="P17" i="5"/>
  <c r="AD19" i="9"/>
  <c r="AK19" i="9" s="1"/>
  <c r="AF40" i="14"/>
  <c r="Y19" i="9"/>
  <c r="AW36" i="14"/>
  <c r="AD24" i="9"/>
  <c r="AF24" i="9" s="1"/>
  <c r="W29" i="9"/>
  <c r="W30" i="9" s="1"/>
  <c r="R29" i="9"/>
  <c r="R37" i="5" s="1"/>
  <c r="P36" i="5"/>
  <c r="Y22" i="9"/>
  <c r="AE22" i="9"/>
  <c r="AF22" i="9" s="1"/>
  <c r="P35" i="5"/>
  <c r="P30" i="9"/>
  <c r="Q30" i="9"/>
  <c r="Y81" i="3"/>
  <c r="Y87" i="3"/>
  <c r="W129" i="3"/>
  <c r="Y129" i="3" s="1"/>
  <c r="B20" i="14"/>
  <c r="Q22" i="5"/>
  <c r="R111" i="3"/>
  <c r="P68" i="3"/>
  <c r="Y54" i="3"/>
  <c r="Y50" i="3"/>
  <c r="Q112" i="3"/>
  <c r="AD87" i="3"/>
  <c r="AD89" i="3" s="1"/>
  <c r="AF89" i="3" s="1"/>
  <c r="W63" i="3"/>
  <c r="W19" i="3"/>
  <c r="Y19" i="3" s="1"/>
  <c r="Y131" i="3"/>
  <c r="W77" i="3"/>
  <c r="Y77" i="3" s="1"/>
  <c r="Y21" i="3"/>
  <c r="Y94" i="3"/>
  <c r="AD124" i="3"/>
  <c r="AF124" i="3" s="1"/>
  <c r="W23" i="3"/>
  <c r="W99" i="3"/>
  <c r="W112" i="3" s="1"/>
  <c r="W55" i="3"/>
  <c r="Y55" i="3" s="1"/>
  <c r="AD131" i="3"/>
  <c r="AK131" i="3" s="1"/>
  <c r="AD44" i="3"/>
  <c r="AF44" i="3" s="1"/>
  <c r="Y14" i="3"/>
  <c r="Y42" i="3"/>
  <c r="Y59" i="3"/>
  <c r="AL42" i="3"/>
  <c r="AL45" i="3" s="1"/>
  <c r="W45" i="3"/>
  <c r="W46" i="3" s="1"/>
  <c r="W85" i="3"/>
  <c r="Y85" i="3" s="1"/>
  <c r="R63" i="3"/>
  <c r="R68" i="3" s="1"/>
  <c r="Y75" i="3"/>
  <c r="AD80" i="3"/>
  <c r="AK80" i="3" s="1"/>
  <c r="X45" i="3"/>
  <c r="X137" i="3" s="1"/>
  <c r="S20" i="14"/>
  <c r="Y98" i="3"/>
  <c r="Y40" i="3"/>
  <c r="P134" i="3"/>
  <c r="Q20" i="5"/>
  <c r="R223" i="2"/>
  <c r="R17" i="5" s="1"/>
  <c r="Y274" i="2"/>
  <c r="Y409" i="2"/>
  <c r="X366" i="2"/>
  <c r="Y266" i="2"/>
  <c r="AD118" i="2"/>
  <c r="AF118" i="2" s="1"/>
  <c r="AD130" i="2"/>
  <c r="AF130" i="2" s="1"/>
  <c r="AD416" i="2"/>
  <c r="AF416" i="2" s="1"/>
  <c r="AD261" i="2"/>
  <c r="AK261" i="2" s="1"/>
  <c r="Y317" i="2"/>
  <c r="Y240" i="2"/>
  <c r="CD450" i="2"/>
  <c r="CM18" i="5" s="1"/>
  <c r="Y232" i="2"/>
  <c r="CY450" i="2"/>
  <c r="DK18" i="5" s="1"/>
  <c r="W182" i="2"/>
  <c r="Y182" i="2" s="1"/>
  <c r="AD397" i="2"/>
  <c r="AK397" i="2" s="1"/>
  <c r="AF214" i="2"/>
  <c r="Y375" i="2"/>
  <c r="Y36" i="2"/>
  <c r="CZ450" i="2"/>
  <c r="DL18" i="5" s="1"/>
  <c r="BW450" i="2"/>
  <c r="CE18" i="5" s="1"/>
  <c r="AD79" i="2"/>
  <c r="AF79" i="2" s="1"/>
  <c r="Y177" i="2"/>
  <c r="I298" i="2"/>
  <c r="K298" i="2" s="1"/>
  <c r="R108" i="2"/>
  <c r="Y156" i="2"/>
  <c r="Y74" i="2"/>
  <c r="R404" i="2"/>
  <c r="Y91" i="2"/>
  <c r="Y346" i="2"/>
  <c r="W404" i="2"/>
  <c r="Y404" i="2" s="1"/>
  <c r="AD270" i="2"/>
  <c r="AK270" i="2" s="1"/>
  <c r="Y338" i="2"/>
  <c r="Z450" i="2"/>
  <c r="AA18" i="5" s="1"/>
  <c r="AD422" i="2"/>
  <c r="AK422" i="2" s="1"/>
  <c r="AD7" i="2"/>
  <c r="AK7" i="2" s="1"/>
  <c r="Y268" i="2"/>
  <c r="AD249" i="2"/>
  <c r="AK249" i="2" s="1"/>
  <c r="R13" i="14"/>
  <c r="AN450" i="2"/>
  <c r="AQ18" i="5" s="1"/>
  <c r="Y383" i="2"/>
  <c r="DM450" i="2"/>
  <c r="EA18" i="5" s="1"/>
  <c r="AD11" i="2"/>
  <c r="AF11" i="2" s="1"/>
  <c r="AD103" i="2"/>
  <c r="AF103" i="2" s="1"/>
  <c r="P76" i="2"/>
  <c r="AD74" i="2"/>
  <c r="AD75" i="2" s="1"/>
  <c r="AG17" i="5" s="1"/>
  <c r="BI450" i="2"/>
  <c r="BO18" i="5" s="1"/>
  <c r="Y87" i="2"/>
  <c r="AK63" i="2"/>
  <c r="AM63" i="2" s="1"/>
  <c r="BC450" i="2"/>
  <c r="BH18" i="5" s="1"/>
  <c r="AF290" i="2"/>
  <c r="K330" i="2"/>
  <c r="AD370" i="2"/>
  <c r="AD371" i="2" s="1"/>
  <c r="AF371" i="2" s="1"/>
  <c r="W108" i="2"/>
  <c r="Y108" i="2" s="1"/>
  <c r="Y154" i="2"/>
  <c r="Y380" i="2"/>
  <c r="Y228" i="2"/>
  <c r="P446" i="2"/>
  <c r="AD217" i="2"/>
  <c r="AK217" i="2" s="1"/>
  <c r="J447" i="2"/>
  <c r="I447" i="2"/>
  <c r="Y59" i="2"/>
  <c r="L450" i="2"/>
  <c r="K18" i="5" s="1"/>
  <c r="R292" i="2"/>
  <c r="W440" i="2"/>
  <c r="BB450" i="2"/>
  <c r="BG18" i="5" s="1"/>
  <c r="X256" i="2"/>
  <c r="X298" i="2" s="1"/>
  <c r="AE227" i="2"/>
  <c r="AE256" i="2" s="1"/>
  <c r="AD429" i="2"/>
  <c r="AF429" i="2" s="1"/>
  <c r="AO450" i="2"/>
  <c r="AR18" i="5" s="1"/>
  <c r="Y218" i="2"/>
  <c r="E450" i="2"/>
  <c r="D18" i="5" s="1"/>
  <c r="R182" i="2"/>
  <c r="R144" i="2"/>
  <c r="CL450" i="2"/>
  <c r="CV18" i="5" s="1"/>
  <c r="W371" i="2"/>
  <c r="Y371" i="2" s="1"/>
  <c r="P224" i="2"/>
  <c r="AT364" i="2"/>
  <c r="AF66" i="2"/>
  <c r="I15" i="5"/>
  <c r="CE450" i="2"/>
  <c r="CN18" i="5" s="1"/>
  <c r="AD379" i="2"/>
  <c r="AK379" i="2" s="1"/>
  <c r="Y133" i="2"/>
  <c r="Y432" i="2"/>
  <c r="X440" i="2"/>
  <c r="X446" i="2" s="1"/>
  <c r="CS450" i="2"/>
  <c r="DD18" i="5" s="1"/>
  <c r="Q76" i="2"/>
  <c r="BP450" i="2"/>
  <c r="BW18" i="5" s="1"/>
  <c r="Q298" i="2"/>
  <c r="AG450" i="2"/>
  <c r="AI18" i="5" s="1"/>
  <c r="BJ450" i="2"/>
  <c r="BP18" i="5" s="1"/>
  <c r="Y240" i="7"/>
  <c r="AD251" i="7"/>
  <c r="AK251" i="7" s="1"/>
  <c r="AD182" i="7"/>
  <c r="AF182" i="7" s="1"/>
  <c r="AD270" i="7"/>
  <c r="AK270" i="7" s="1"/>
  <c r="Y371" i="7"/>
  <c r="AD374" i="7"/>
  <c r="AK374" i="7" s="1"/>
  <c r="AA396" i="7"/>
  <c r="Y335" i="7"/>
  <c r="AD72" i="7"/>
  <c r="AF72" i="7" s="1"/>
  <c r="AD179" i="7"/>
  <c r="AF179" i="7" s="1"/>
  <c r="Y222" i="7"/>
  <c r="AD215" i="7"/>
  <c r="AF215" i="7" s="1"/>
  <c r="X126" i="7"/>
  <c r="X132" i="7" s="1"/>
  <c r="AE90" i="7"/>
  <c r="AL90" i="7" s="1"/>
  <c r="I394" i="7"/>
  <c r="R191" i="7"/>
  <c r="BW396" i="7"/>
  <c r="W153" i="7"/>
  <c r="Y153" i="7" s="1"/>
  <c r="Y308" i="7"/>
  <c r="D11" i="5"/>
  <c r="AD350" i="7"/>
  <c r="AD386" i="7" s="1"/>
  <c r="Y203" i="7"/>
  <c r="AM11" i="7"/>
  <c r="AE285" i="7"/>
  <c r="AF285" i="7" s="1"/>
  <c r="W326" i="7"/>
  <c r="Y326" i="7" s="1"/>
  <c r="R321" i="7"/>
  <c r="X321" i="7"/>
  <c r="X327" i="7" s="1"/>
  <c r="AD175" i="7"/>
  <c r="AK175" i="7" s="1"/>
  <c r="Y287" i="7"/>
  <c r="K283" i="7"/>
  <c r="J10" i="5" s="1"/>
  <c r="R218" i="7"/>
  <c r="AE220" i="7"/>
  <c r="AE256" i="7" s="1"/>
  <c r="Y102" i="7"/>
  <c r="AU396" i="7"/>
  <c r="R9" i="14"/>
  <c r="E396" i="7"/>
  <c r="AD141" i="7"/>
  <c r="AK141" i="7" s="1"/>
  <c r="X256" i="7"/>
  <c r="X262" i="7" s="1"/>
  <c r="Y350" i="7"/>
  <c r="AD391" i="7"/>
  <c r="AF391" i="7" s="1"/>
  <c r="Y357" i="7"/>
  <c r="Y196" i="7"/>
  <c r="BB396" i="7"/>
  <c r="AF357" i="7"/>
  <c r="Y207" i="7"/>
  <c r="Y10" i="7"/>
  <c r="I197" i="7"/>
  <c r="K197" i="7" s="1"/>
  <c r="BI396" i="7"/>
  <c r="D10" i="5"/>
  <c r="C13" i="5"/>
  <c r="I262" i="7"/>
  <c r="K262" i="7" s="1"/>
  <c r="AD316" i="7"/>
  <c r="AF316" i="7" s="1"/>
  <c r="I393" i="7"/>
  <c r="CY396" i="7"/>
  <c r="Y282" i="7"/>
  <c r="AF19" i="7"/>
  <c r="AD377" i="7"/>
  <c r="AK377" i="7" s="1"/>
  <c r="Q327" i="7"/>
  <c r="Y337" i="7"/>
  <c r="Y324" i="7"/>
  <c r="CL396" i="7"/>
  <c r="Q262" i="7"/>
  <c r="I67" i="7"/>
  <c r="K67" i="7" s="1"/>
  <c r="CE396" i="7"/>
  <c r="DU396" i="7"/>
  <c r="CZ396" i="7"/>
  <c r="BC396" i="7"/>
  <c r="Q67" i="7"/>
  <c r="Y227" i="7"/>
  <c r="AD292" i="7"/>
  <c r="AK292" i="7" s="1"/>
  <c r="Y221" i="7"/>
  <c r="CR396" i="7"/>
  <c r="R88" i="7"/>
  <c r="Y362" i="7"/>
  <c r="Y247" i="7"/>
  <c r="Y261" i="7"/>
  <c r="Y194" i="7"/>
  <c r="AD235" i="7"/>
  <c r="AK235" i="7" s="1"/>
  <c r="Y367" i="7"/>
  <c r="AD194" i="7"/>
  <c r="AF194" i="7" s="1"/>
  <c r="J132" i="7"/>
  <c r="K132" i="7" s="1"/>
  <c r="AV396" i="7"/>
  <c r="BX396" i="7"/>
  <c r="BJ396" i="7"/>
  <c r="AT2" i="7"/>
  <c r="AM3" i="7" a="1"/>
  <c r="AM3" i="7" s="1"/>
  <c r="B13" i="5"/>
  <c r="DG396" i="7"/>
  <c r="P256" i="7"/>
  <c r="R256" i="7" s="1"/>
  <c r="DM396" i="7"/>
  <c r="DT396" i="7"/>
  <c r="CK396" i="7"/>
  <c r="BQ396" i="7"/>
  <c r="R348" i="7"/>
  <c r="Q132" i="7"/>
  <c r="Q197" i="7"/>
  <c r="P327" i="7"/>
  <c r="Y251" i="1"/>
  <c r="Y214" i="1"/>
  <c r="AE251" i="1"/>
  <c r="AF251" i="1" s="1"/>
  <c r="AF236" i="1"/>
  <c r="H11" i="5"/>
  <c r="Y302" i="1"/>
  <c r="Y235" i="1"/>
  <c r="AF302" i="1"/>
  <c r="Y113" i="1"/>
  <c r="Q114" i="1"/>
  <c r="AF119" i="1"/>
  <c r="U47" i="14"/>
  <c r="AD20" i="1"/>
  <c r="AF20" i="1" s="1"/>
  <c r="K276" i="1"/>
  <c r="R108" i="1"/>
  <c r="AD252" i="1"/>
  <c r="AF252" i="1" s="1"/>
  <c r="AF261" i="1"/>
  <c r="K220" i="1"/>
  <c r="Y205" i="1"/>
  <c r="U26" i="14"/>
  <c r="U45" i="14"/>
  <c r="Y261" i="1"/>
  <c r="P341" i="1"/>
  <c r="R341" i="1" s="1"/>
  <c r="E342" i="1"/>
  <c r="AK271" i="1"/>
  <c r="AF271" i="1"/>
  <c r="BP342" i="1"/>
  <c r="AU342" i="1"/>
  <c r="J338" i="1"/>
  <c r="K338" i="1" s="1"/>
  <c r="Y219" i="1"/>
  <c r="Q338" i="1"/>
  <c r="Z342" i="1"/>
  <c r="CK342" i="1"/>
  <c r="R20" i="1"/>
  <c r="P25" i="1"/>
  <c r="R25" i="1" s="1"/>
  <c r="L342" i="1"/>
  <c r="BC342" i="1"/>
  <c r="W25" i="1"/>
  <c r="AM236" i="1"/>
  <c r="CS342" i="1"/>
  <c r="BQ342" i="1"/>
  <c r="R113" i="1"/>
  <c r="R12" i="5" s="1"/>
  <c r="Y236" i="1"/>
  <c r="AD137" i="1"/>
  <c r="Y119" i="1"/>
  <c r="R52" i="1"/>
  <c r="R164" i="1"/>
  <c r="AG342" i="1"/>
  <c r="Y298" i="1"/>
  <c r="AF207" i="1"/>
  <c r="CL342" i="1"/>
  <c r="CZ342" i="1"/>
  <c r="AD106" i="1"/>
  <c r="AF106" i="1" s="1"/>
  <c r="AK79" i="1"/>
  <c r="AF79" i="1"/>
  <c r="AL153" i="1"/>
  <c r="AF153" i="1"/>
  <c r="AD104" i="1"/>
  <c r="Y104" i="1"/>
  <c r="W249" i="1"/>
  <c r="Y249" i="1" s="1"/>
  <c r="Y11" i="1"/>
  <c r="I226" i="1"/>
  <c r="K226" i="1" s="1"/>
  <c r="Y242" i="1"/>
  <c r="X305" i="1"/>
  <c r="X338" i="1" s="1"/>
  <c r="Y337" i="1"/>
  <c r="AD50" i="1"/>
  <c r="AF50" i="1" s="1"/>
  <c r="P282" i="1"/>
  <c r="AM2" i="1"/>
  <c r="AF3" i="1" a="1"/>
  <c r="AF3" i="1" s="1"/>
  <c r="AM39" i="1"/>
  <c r="X25" i="1"/>
  <c r="Q339" i="1"/>
  <c r="R276" i="1"/>
  <c r="AO342" i="1"/>
  <c r="BJ342" i="1"/>
  <c r="BP13" i="5" s="1"/>
  <c r="W220" i="1"/>
  <c r="Y220" i="1" s="1"/>
  <c r="P170" i="1"/>
  <c r="AK77" i="1"/>
  <c r="AF77" i="1"/>
  <c r="CE342" i="1"/>
  <c r="AM257" i="1"/>
  <c r="AF298" i="1"/>
  <c r="W52" i="1"/>
  <c r="Y52" i="1" s="1"/>
  <c r="I340" i="1"/>
  <c r="AV342" i="1"/>
  <c r="Y207" i="1"/>
  <c r="W276" i="1"/>
  <c r="AG396" i="7"/>
  <c r="R153" i="7"/>
  <c r="W70" i="2"/>
  <c r="T396" i="7"/>
  <c r="BX342" i="1"/>
  <c r="P392" i="7"/>
  <c r="DU342" i="1"/>
  <c r="DT342" i="1"/>
  <c r="AR46" i="5"/>
  <c r="AE87" i="1"/>
  <c r="Y87" i="1"/>
  <c r="Q150" i="2"/>
  <c r="AA450" i="2"/>
  <c r="AB18" i="5" s="1"/>
  <c r="R440" i="2"/>
  <c r="AD274" i="1"/>
  <c r="AK274" i="1" s="1"/>
  <c r="X108" i="1"/>
  <c r="X114" i="1" s="1"/>
  <c r="M342" i="1"/>
  <c r="W144" i="2"/>
  <c r="Y144" i="2" s="1"/>
  <c r="W366" i="2"/>
  <c r="S342" i="1"/>
  <c r="CM46" i="5"/>
  <c r="R305" i="1"/>
  <c r="AD291" i="1"/>
  <c r="Y291" i="1"/>
  <c r="I58" i="1"/>
  <c r="K58" i="1" s="1"/>
  <c r="L396" i="7"/>
  <c r="AL18" i="1"/>
  <c r="AF18" i="1"/>
  <c r="X330" i="2"/>
  <c r="U29" i="14"/>
  <c r="S41" i="4"/>
  <c r="S42" i="4" s="1"/>
  <c r="R39" i="5" s="1"/>
  <c r="CR342" i="1"/>
  <c r="DC13" i="5" s="1"/>
  <c r="Y362" i="2"/>
  <c r="CK450" i="2"/>
  <c r="CU18" i="5" s="1"/>
  <c r="M450" i="2"/>
  <c r="L18" i="5" s="1"/>
  <c r="CN46" i="5"/>
  <c r="BO46" i="5"/>
  <c r="CR450" i="2"/>
  <c r="DC18" i="5" s="1"/>
  <c r="K112" i="3"/>
  <c r="DN342" i="1"/>
  <c r="AA342" i="1"/>
  <c r="BI342" i="1"/>
  <c r="DT450" i="2"/>
  <c r="EI18" i="5" s="1"/>
  <c r="H10" i="5"/>
  <c r="S46" i="5"/>
  <c r="AD201" i="1"/>
  <c r="Y201" i="1"/>
  <c r="AD97" i="7"/>
  <c r="Y97" i="7"/>
  <c r="U23" i="14"/>
  <c r="U42" i="14"/>
  <c r="S9" i="14"/>
  <c r="S45" i="14"/>
  <c r="U22" i="14"/>
  <c r="S42" i="14"/>
  <c r="U24" i="14"/>
  <c r="U28" i="14"/>
  <c r="S22" i="14"/>
  <c r="U27" i="14"/>
  <c r="U25" i="14"/>
  <c r="S36" i="14"/>
  <c r="R126" i="7"/>
  <c r="AD116" i="2"/>
  <c r="AK116" i="2" s="1"/>
  <c r="AE406" i="2"/>
  <c r="AF406" i="2" s="1"/>
  <c r="AD285" i="1"/>
  <c r="AF285" i="1" s="1"/>
  <c r="AD206" i="7"/>
  <c r="AK206" i="7" s="1"/>
  <c r="Q83" i="21"/>
  <c r="P44" i="5" s="1"/>
  <c r="Y330" i="7"/>
  <c r="Q446" i="2"/>
  <c r="R19" i="3"/>
  <c r="W193" i="1"/>
  <c r="Y193" i="1" s="1"/>
  <c r="Y224" i="7"/>
  <c r="AE330" i="7"/>
  <c r="AE348" i="7" s="1"/>
  <c r="AF338" i="2"/>
  <c r="P23" i="7"/>
  <c r="R23" i="7" s="1"/>
  <c r="AD23" i="7"/>
  <c r="P135" i="3"/>
  <c r="R135" i="3" s="1"/>
  <c r="Q448" i="2"/>
  <c r="AD68" i="2"/>
  <c r="Y206" i="7"/>
  <c r="Y5" i="7"/>
  <c r="R34" i="2"/>
  <c r="W256" i="7"/>
  <c r="W262" i="7" s="1"/>
  <c r="Q58" i="1"/>
  <c r="Q170" i="1"/>
  <c r="R5" i="7"/>
  <c r="DD46" i="5"/>
  <c r="AH450" i="2"/>
  <c r="AJ18" i="5" s="1"/>
  <c r="BQ450" i="2"/>
  <c r="BX18" i="5" s="1"/>
  <c r="R224" i="7"/>
  <c r="BP46" i="5"/>
  <c r="Q16" i="5"/>
  <c r="U40" i="14"/>
  <c r="R249" i="1"/>
  <c r="W108" i="1"/>
  <c r="W114" i="1" s="1"/>
  <c r="Q226" i="1"/>
  <c r="AD344" i="7"/>
  <c r="AK344" i="7" s="1"/>
  <c r="R70" i="2"/>
  <c r="P197" i="7"/>
  <c r="DL46" i="5"/>
  <c r="R99" i="3"/>
  <c r="Y164" i="1"/>
  <c r="Q282" i="1"/>
  <c r="Q136" i="3"/>
  <c r="Q138" i="3" s="1"/>
  <c r="S396" i="7"/>
  <c r="P114" i="1"/>
  <c r="R90" i="3"/>
  <c r="P150" i="2"/>
  <c r="W23" i="7"/>
  <c r="Y23" i="7" s="1"/>
  <c r="AD42" i="2"/>
  <c r="AK42" i="2" s="1"/>
  <c r="DK46" i="5"/>
  <c r="P90" i="3"/>
  <c r="AE386" i="7"/>
  <c r="P132" i="7"/>
  <c r="Y179" i="1"/>
  <c r="Y117" i="1"/>
  <c r="AK142" i="2"/>
  <c r="AM142" i="2" s="1"/>
  <c r="R129" i="3"/>
  <c r="R134" i="3" s="1"/>
  <c r="CE46" i="5"/>
  <c r="R330" i="2"/>
  <c r="R218" i="2"/>
  <c r="AD94" i="7"/>
  <c r="W126" i="7"/>
  <c r="Y32" i="4"/>
  <c r="AA32" i="4" s="1"/>
  <c r="AK20" i="14"/>
  <c r="CF46" i="5"/>
  <c r="AF355" i="2"/>
  <c r="J76" i="2"/>
  <c r="K76" i="2" s="1"/>
  <c r="S29" i="14"/>
  <c r="W191" i="7"/>
  <c r="Y191" i="7" s="1"/>
  <c r="Y332" i="1"/>
  <c r="AU450" i="2"/>
  <c r="AY18" i="5" s="1"/>
  <c r="S30" i="14"/>
  <c r="Q11" i="5"/>
  <c r="Q340" i="1"/>
  <c r="AD366" i="2"/>
  <c r="AJ20" i="14"/>
  <c r="S26" i="14"/>
  <c r="Q393" i="7"/>
  <c r="P226" i="1"/>
  <c r="K164" i="1"/>
  <c r="Y344" i="7"/>
  <c r="Q372" i="2"/>
  <c r="M396" i="7"/>
  <c r="Q447" i="2"/>
  <c r="I339" i="1"/>
  <c r="K339" i="1" s="1"/>
  <c r="Q224" i="2"/>
  <c r="T450" i="2"/>
  <c r="T18" i="5" s="1"/>
  <c r="AV450" i="2"/>
  <c r="AZ18" i="5" s="1"/>
  <c r="S47" i="14"/>
  <c r="S33" i="14"/>
  <c r="S40" i="14"/>
  <c r="S32" i="14"/>
  <c r="S34" i="14"/>
  <c r="S17" i="14"/>
  <c r="S18" i="14"/>
  <c r="S41" i="14"/>
  <c r="S19" i="14"/>
  <c r="K282" i="1"/>
  <c r="J394" i="7"/>
  <c r="S450" i="2"/>
  <c r="S18" i="5" s="1"/>
  <c r="T36" i="14"/>
  <c r="AF264" i="2"/>
  <c r="R283" i="7"/>
  <c r="Y95" i="1"/>
  <c r="Y170" i="7"/>
  <c r="S24" i="14"/>
  <c r="S46" i="14"/>
  <c r="I170" i="1"/>
  <c r="K170" i="1" s="1"/>
  <c r="Y289" i="7"/>
  <c r="AD95" i="1"/>
  <c r="AK95" i="1" s="1"/>
  <c r="K395" i="7"/>
  <c r="R220" i="1"/>
  <c r="S27" i="14"/>
  <c r="S25" i="14"/>
  <c r="Y281" i="2"/>
  <c r="AD281" i="2"/>
  <c r="W321" i="7"/>
  <c r="S13" i="14"/>
  <c r="R366" i="2"/>
  <c r="S23" i="14"/>
  <c r="S28" i="14"/>
  <c r="AL36" i="14"/>
  <c r="X29" i="14"/>
  <c r="B35" i="14"/>
  <c r="Y445" i="2"/>
  <c r="Y225" i="1"/>
  <c r="X27" i="14"/>
  <c r="AL20" i="14"/>
  <c r="AW20" i="14"/>
  <c r="AM111" i="1"/>
  <c r="AW47" i="14"/>
  <c r="AW46" i="14"/>
  <c r="AW22" i="14"/>
  <c r="AW28" i="14"/>
  <c r="AW23" i="14"/>
  <c r="AW27" i="14"/>
  <c r="AW26" i="14"/>
  <c r="AW24" i="14"/>
  <c r="AW29" i="14"/>
  <c r="AW45" i="14"/>
  <c r="AW25" i="14"/>
  <c r="AW42" i="14"/>
  <c r="AK24" i="14"/>
  <c r="AK27" i="14"/>
  <c r="AK26" i="14"/>
  <c r="AK47" i="14"/>
  <c r="AK42" i="14"/>
  <c r="AK29" i="14"/>
  <c r="AK45" i="14"/>
  <c r="AK46" i="14"/>
  <c r="AK23" i="14"/>
  <c r="AK25" i="14"/>
  <c r="AK28" i="14"/>
  <c r="AK22" i="14"/>
  <c r="AJ45" i="14"/>
  <c r="AJ28" i="14"/>
  <c r="AJ29" i="14"/>
  <c r="AJ47" i="14"/>
  <c r="AJ23" i="14"/>
  <c r="AJ27" i="14"/>
  <c r="AJ25" i="14"/>
  <c r="AJ26" i="14"/>
  <c r="AJ24" i="14"/>
  <c r="AJ22" i="14"/>
  <c r="AJ42" i="14"/>
  <c r="AJ46" i="14"/>
  <c r="AL25" i="14"/>
  <c r="AL24" i="14"/>
  <c r="AL29" i="14"/>
  <c r="AL42" i="14"/>
  <c r="AL28" i="14"/>
  <c r="AL46" i="14"/>
  <c r="AL23" i="14"/>
  <c r="AL22" i="14"/>
  <c r="AL26" i="14"/>
  <c r="AL27" i="14"/>
  <c r="AL45" i="14"/>
  <c r="AL47" i="14"/>
  <c r="AW40" i="14"/>
  <c r="AL40" i="14"/>
  <c r="AK40" i="14"/>
  <c r="AJ40" i="14"/>
  <c r="AL41" i="14"/>
  <c r="AW41" i="14"/>
  <c r="AJ41" i="14"/>
  <c r="AK41" i="14"/>
  <c r="AD341" i="7"/>
  <c r="AF341" i="7" s="1"/>
  <c r="K256" i="2"/>
  <c r="AJ17" i="14"/>
  <c r="AL17" i="14"/>
  <c r="AW17" i="14"/>
  <c r="AK17" i="14"/>
  <c r="AJ32" i="14"/>
  <c r="AL32" i="14"/>
  <c r="AW32" i="14"/>
  <c r="AK32" i="14"/>
  <c r="AJ13" i="14"/>
  <c r="AW13" i="14"/>
  <c r="AD238" i="1"/>
  <c r="Y238" i="1"/>
  <c r="AW19" i="14"/>
  <c r="AJ19" i="14"/>
  <c r="AK19" i="14"/>
  <c r="AL19" i="14"/>
  <c r="AM279" i="1"/>
  <c r="H15" i="5"/>
  <c r="AJ18" i="14"/>
  <c r="AK18" i="14"/>
  <c r="AL18" i="14"/>
  <c r="AW18" i="14"/>
  <c r="R81" i="1"/>
  <c r="AK13" i="14"/>
  <c r="AJ9" i="14"/>
  <c r="AW9" i="14"/>
  <c r="AK147" i="1"/>
  <c r="AF147" i="1"/>
  <c r="AD136" i="1"/>
  <c r="Y136" i="1"/>
  <c r="AL33" i="14"/>
  <c r="AJ33" i="14"/>
  <c r="AK33" i="14"/>
  <c r="AW33" i="14"/>
  <c r="Q80" i="21"/>
  <c r="K68" i="3"/>
  <c r="AW14" i="14"/>
  <c r="AL14" i="14"/>
  <c r="AK14" i="14"/>
  <c r="AJ14" i="14"/>
  <c r="U39" i="14"/>
  <c r="AL34" i="14"/>
  <c r="AJ34" i="14"/>
  <c r="AK34" i="14"/>
  <c r="AW34" i="14"/>
  <c r="AL13" i="14"/>
  <c r="AL9" i="14"/>
  <c r="AK9" i="14"/>
  <c r="AD234" i="1"/>
  <c r="Y234" i="1"/>
  <c r="W23" i="14"/>
  <c r="W22" i="14"/>
  <c r="Y46" i="14"/>
  <c r="AG45" i="14"/>
  <c r="X46" i="14"/>
  <c r="X23" i="14"/>
  <c r="Y23" i="14"/>
  <c r="AG41" i="14"/>
  <c r="AG23" i="14"/>
  <c r="X45" i="14"/>
  <c r="AG27" i="14"/>
  <c r="AG25" i="14"/>
  <c r="Y42" i="14"/>
  <c r="Y27" i="14"/>
  <c r="Y26" i="14"/>
  <c r="W42" i="14"/>
  <c r="Y25" i="14"/>
  <c r="Y29" i="14"/>
  <c r="W47" i="14"/>
  <c r="Y36" i="14"/>
  <c r="W26" i="14"/>
  <c r="AK143" i="1"/>
  <c r="AF143" i="1"/>
  <c r="Q392" i="7"/>
  <c r="P112" i="3"/>
  <c r="Y32" i="7"/>
  <c r="Y281" i="1"/>
  <c r="P372" i="2"/>
  <c r="H16" i="5"/>
  <c r="X28" i="14"/>
  <c r="X22" i="14"/>
  <c r="T7" i="14"/>
  <c r="U36" i="14"/>
  <c r="AH342" i="1"/>
  <c r="CY342" i="1"/>
  <c r="AJ7" i="14"/>
  <c r="AK7" i="14"/>
  <c r="AL7" i="14"/>
  <c r="AW7" i="14"/>
  <c r="AK242" i="1"/>
  <c r="AF242" i="1"/>
  <c r="DN396" i="7"/>
  <c r="DS46" i="5"/>
  <c r="P16" i="5"/>
  <c r="CS396" i="7"/>
  <c r="X386" i="7"/>
  <c r="W61" i="7"/>
  <c r="Y17" i="7"/>
  <c r="AE220" i="1"/>
  <c r="P20" i="5"/>
  <c r="R61" i="7"/>
  <c r="K449" i="2"/>
  <c r="I11" i="5"/>
  <c r="I448" i="2"/>
  <c r="K448" i="2" s="1"/>
  <c r="P340" i="1"/>
  <c r="DM342" i="1"/>
  <c r="DU450" i="2"/>
  <c r="EJ18" i="5" s="1"/>
  <c r="U41" i="14"/>
  <c r="BP396" i="7"/>
  <c r="BW342" i="1"/>
  <c r="CD342" i="1"/>
  <c r="J392" i="7"/>
  <c r="K392" i="7" s="1"/>
  <c r="W137" i="1"/>
  <c r="Y137" i="1" s="1"/>
  <c r="Y365" i="7"/>
  <c r="AW39" i="14"/>
  <c r="AK39" i="14"/>
  <c r="AL39" i="14"/>
  <c r="AJ39" i="14"/>
  <c r="S39" i="14"/>
  <c r="L46" i="5"/>
  <c r="BX450" i="2"/>
  <c r="CF18" i="5" s="1"/>
  <c r="S7" i="14"/>
  <c r="AO396" i="7"/>
  <c r="Z79" i="21"/>
  <c r="I10" i="5"/>
  <c r="AF365" i="7"/>
  <c r="Y149" i="2"/>
  <c r="P448" i="2"/>
  <c r="R193" i="1"/>
  <c r="Z48" i="21"/>
  <c r="J340" i="1"/>
  <c r="J342" i="1" s="1"/>
  <c r="I446" i="2"/>
  <c r="K446" i="2" s="1"/>
  <c r="K372" i="2"/>
  <c r="X26" i="14"/>
  <c r="X47" i="14"/>
  <c r="AN342" i="1"/>
  <c r="X25" i="14"/>
  <c r="AS195" i="1"/>
  <c r="AK140" i="2"/>
  <c r="AF140" i="2"/>
  <c r="Y195" i="1"/>
  <c r="AD195" i="1"/>
  <c r="W251" i="2"/>
  <c r="R251" i="2"/>
  <c r="P256" i="2"/>
  <c r="Q15" i="5" s="1"/>
  <c r="CD396" i="7"/>
  <c r="J393" i="7"/>
  <c r="R386" i="7"/>
  <c r="AK307" i="1"/>
  <c r="AM307" i="1" s="1"/>
  <c r="Y297" i="2"/>
  <c r="AD285" i="2"/>
  <c r="Y285" i="2"/>
  <c r="W292" i="2"/>
  <c r="Y292" i="2" s="1"/>
  <c r="X24" i="14"/>
  <c r="R43" i="14"/>
  <c r="T342" i="1"/>
  <c r="AH396" i="7"/>
  <c r="P21" i="5"/>
  <c r="AK8" i="14"/>
  <c r="AL8" i="14"/>
  <c r="AW8" i="14"/>
  <c r="AJ8" i="14"/>
  <c r="AJ12" i="14"/>
  <c r="AK12" i="14"/>
  <c r="AL12" i="14"/>
  <c r="AW12" i="14"/>
  <c r="S12" i="14"/>
  <c r="S8" i="14"/>
  <c r="R137" i="1"/>
  <c r="AD300" i="1"/>
  <c r="Y300" i="1"/>
  <c r="AD292" i="1"/>
  <c r="Y292" i="1"/>
  <c r="AD40" i="3"/>
  <c r="AK40" i="3" s="1"/>
  <c r="P136" i="3"/>
  <c r="W36" i="14"/>
  <c r="AG36" i="14"/>
  <c r="Y28" i="14"/>
  <c r="AK132" i="1"/>
  <c r="AK137" i="1" s="1"/>
  <c r="AF132" i="1"/>
  <c r="AL321" i="1"/>
  <c r="AF321" i="1"/>
  <c r="AL75" i="1"/>
  <c r="AF75" i="1"/>
  <c r="AF436" i="2"/>
  <c r="AK436" i="2"/>
  <c r="AD183" i="1"/>
  <c r="Y183" i="1"/>
  <c r="AD142" i="1"/>
  <c r="Y142" i="1"/>
  <c r="P12" i="5"/>
  <c r="AD188" i="1"/>
  <c r="Y188" i="1"/>
  <c r="AL168" i="1"/>
  <c r="AF168" i="1"/>
  <c r="Y67" i="3"/>
  <c r="AG28" i="14"/>
  <c r="AD240" i="1"/>
  <c r="Y240" i="1"/>
  <c r="AF316" i="1"/>
  <c r="AK316" i="1"/>
  <c r="AK190" i="2"/>
  <c r="AF190" i="2"/>
  <c r="AD101" i="1"/>
  <c r="Y101" i="1"/>
  <c r="Q24" i="3"/>
  <c r="AD98" i="3"/>
  <c r="AF98" i="3" s="1"/>
  <c r="Q394" i="7"/>
  <c r="W305" i="1"/>
  <c r="AA30" i="4"/>
  <c r="AG42" i="14"/>
  <c r="AG22" i="14"/>
  <c r="W40" i="14"/>
  <c r="W45" i="14"/>
  <c r="Y22" i="14"/>
  <c r="Y45" i="14"/>
  <c r="AD191" i="1"/>
  <c r="Y191" i="1"/>
  <c r="AD30" i="1"/>
  <c r="Y30" i="1"/>
  <c r="AL269" i="1"/>
  <c r="AF269" i="1"/>
  <c r="P395" i="7"/>
  <c r="R395" i="7" s="1"/>
  <c r="AG47" i="14"/>
  <c r="AG26" i="14"/>
  <c r="AG24" i="14"/>
  <c r="EA46" i="5"/>
  <c r="W41" i="14"/>
  <c r="W25" i="14"/>
  <c r="W24" i="14"/>
  <c r="W29" i="14"/>
  <c r="E29" i="14" s="1"/>
  <c r="AD70" i="1"/>
  <c r="Y70" i="1"/>
  <c r="AL9" i="2"/>
  <c r="AF9" i="2"/>
  <c r="AD267" i="1"/>
  <c r="Y267" i="1"/>
  <c r="AD149" i="1"/>
  <c r="Y149" i="1"/>
  <c r="AE169" i="1"/>
  <c r="AE341" i="1" s="1"/>
  <c r="P46" i="3"/>
  <c r="Y89" i="3"/>
  <c r="AG46" i="14"/>
  <c r="J17" i="5"/>
  <c r="Y24" i="14"/>
  <c r="W46" i="14"/>
  <c r="W27" i="14"/>
  <c r="AD127" i="1"/>
  <c r="Y127" i="1"/>
  <c r="AL189" i="1"/>
  <c r="AF189" i="1"/>
  <c r="AD273" i="1"/>
  <c r="Y273" i="1"/>
  <c r="U33" i="14"/>
  <c r="U32" i="14"/>
  <c r="AG39" i="14"/>
  <c r="AA12" i="4"/>
  <c r="Y111" i="3"/>
  <c r="Z69" i="21"/>
  <c r="U34" i="14"/>
  <c r="AA17" i="4"/>
  <c r="Z12" i="21"/>
  <c r="X282" i="1"/>
  <c r="X150" i="2"/>
  <c r="BB342" i="1"/>
  <c r="BG13" i="5" s="1"/>
  <c r="AN396" i="7"/>
  <c r="T17" i="14"/>
  <c r="T14" i="14"/>
  <c r="Z38" i="21"/>
  <c r="X226" i="1"/>
  <c r="Y223" i="2"/>
  <c r="T9" i="14"/>
  <c r="T19" i="14"/>
  <c r="T12" i="14"/>
  <c r="T34" i="14"/>
  <c r="T20" i="14"/>
  <c r="DF450" i="2"/>
  <c r="DS18" i="5" s="1"/>
  <c r="AI46" i="5"/>
  <c r="AA46" i="5"/>
  <c r="AF216" i="2"/>
  <c r="AK216" i="2"/>
  <c r="AD218" i="2"/>
  <c r="Q42" i="4"/>
  <c r="P39" i="5" s="1"/>
  <c r="AK133" i="2"/>
  <c r="AF133" i="2"/>
  <c r="T8" i="14"/>
  <c r="T18" i="14"/>
  <c r="T39" i="14"/>
  <c r="T46" i="5"/>
  <c r="AK362" i="2"/>
  <c r="AK366" i="2" s="1"/>
  <c r="AF362" i="2"/>
  <c r="AJ46" i="5"/>
  <c r="T33" i="14"/>
  <c r="T32" i="14"/>
  <c r="R46" i="3"/>
  <c r="V46" i="14"/>
  <c r="V25" i="14"/>
  <c r="V40" i="14"/>
  <c r="V41" i="14"/>
  <c r="V42" i="14"/>
  <c r="V22" i="14"/>
  <c r="V39" i="14"/>
  <c r="V33" i="14"/>
  <c r="V36" i="14"/>
  <c r="V47" i="14"/>
  <c r="V29" i="14"/>
  <c r="V28" i="14"/>
  <c r="V26" i="14"/>
  <c r="V27" i="14"/>
  <c r="V45" i="14"/>
  <c r="V23" i="14"/>
  <c r="V24" i="14"/>
  <c r="V34" i="14"/>
  <c r="V32" i="14"/>
  <c r="AB46" i="5"/>
  <c r="AC22" i="14"/>
  <c r="DF342" i="1"/>
  <c r="DF396" i="7"/>
  <c r="DG450" i="2"/>
  <c r="DT18" i="5" s="1"/>
  <c r="DG342" i="1"/>
  <c r="AC39" i="14"/>
  <c r="AA27" i="14"/>
  <c r="AA45" i="14"/>
  <c r="AC28" i="14"/>
  <c r="AA24" i="14"/>
  <c r="AC24" i="14"/>
  <c r="AA26" i="14"/>
  <c r="AA22" i="14"/>
  <c r="AC27" i="14"/>
  <c r="AC29" i="14"/>
  <c r="AH29" i="14"/>
  <c r="AA28" i="14"/>
  <c r="AA47" i="14"/>
  <c r="AC23" i="14"/>
  <c r="AH24" i="14"/>
  <c r="AA42" i="14"/>
  <c r="AH41" i="14"/>
  <c r="AA23" i="14"/>
  <c r="AA46" i="14"/>
  <c r="AH23" i="14"/>
  <c r="AH32" i="14"/>
  <c r="AH28" i="14"/>
  <c r="AH34" i="14"/>
  <c r="DN450" i="2"/>
  <c r="EB18" i="5" s="1"/>
  <c r="AA32" i="14"/>
  <c r="AA25" i="14"/>
  <c r="AH46" i="14"/>
  <c r="AH47" i="14"/>
  <c r="AH27" i="14"/>
  <c r="AA33" i="14"/>
  <c r="AA29" i="14"/>
  <c r="AA34" i="14"/>
  <c r="AH33" i="14"/>
  <c r="AH42" i="14"/>
  <c r="AH26" i="14"/>
  <c r="AH22" i="14"/>
  <c r="AH36" i="14"/>
  <c r="AH25" i="14"/>
  <c r="DT46" i="5"/>
  <c r="AG40" i="14"/>
  <c r="AC42" i="14"/>
  <c r="AC45" i="14"/>
  <c r="AC26" i="14"/>
  <c r="AC25" i="14"/>
  <c r="AC34" i="14"/>
  <c r="AC40" i="14"/>
  <c r="AC32" i="14"/>
  <c r="AC47" i="14"/>
  <c r="AC33" i="14"/>
  <c r="AC46" i="14"/>
  <c r="AC41" i="14"/>
  <c r="AD41" i="14"/>
  <c r="W341" i="1"/>
  <c r="AF5" i="1"/>
  <c r="AA40" i="14"/>
  <c r="CU46" i="5"/>
  <c r="X41" i="14"/>
  <c r="AH40" i="14"/>
  <c r="EB46" i="5"/>
  <c r="AA41" i="14"/>
  <c r="Y40" i="14"/>
  <c r="AA36" i="14"/>
  <c r="K42" i="4"/>
  <c r="J39" i="5" s="1"/>
  <c r="AC36" i="14"/>
  <c r="AD36" i="14"/>
  <c r="X36" i="14"/>
  <c r="K30" i="9"/>
  <c r="Y133" i="3"/>
  <c r="K134" i="3"/>
  <c r="K46" i="3"/>
  <c r="J138" i="3"/>
  <c r="I23" i="5" s="1"/>
  <c r="Y5" i="2"/>
  <c r="W34" i="2"/>
  <c r="R12" i="14"/>
  <c r="B12" i="14"/>
  <c r="AL64" i="1"/>
  <c r="AF64" i="1"/>
  <c r="AZ307" i="1"/>
  <c r="AZ332" i="1" s="1"/>
  <c r="R332" i="1"/>
  <c r="P338" i="1"/>
  <c r="AD319" i="1"/>
  <c r="Y319" i="1"/>
  <c r="AL56" i="1"/>
  <c r="AL57" i="1" s="1"/>
  <c r="AF56" i="1"/>
  <c r="AK51" i="1"/>
  <c r="AF51" i="1"/>
  <c r="AK33" i="1"/>
  <c r="AF33" i="1"/>
  <c r="AK31" i="1"/>
  <c r="AF31" i="1"/>
  <c r="Y34" i="14"/>
  <c r="Z33" i="14"/>
  <c r="X33" i="14"/>
  <c r="AG33" i="14"/>
  <c r="AG34" i="14"/>
  <c r="AE33" i="14"/>
  <c r="X34" i="14"/>
  <c r="AG32" i="14"/>
  <c r="X32" i="14"/>
  <c r="Y33" i="14"/>
  <c r="W33" i="14"/>
  <c r="Y32" i="14"/>
  <c r="W34" i="14"/>
  <c r="EI46" i="5"/>
  <c r="W32" i="14"/>
  <c r="AF36" i="14"/>
  <c r="Y39" i="14"/>
  <c r="BG46" i="5"/>
  <c r="AB42" i="14"/>
  <c r="AB25" i="14"/>
  <c r="AB27" i="14"/>
  <c r="AB29" i="14"/>
  <c r="AB22" i="14"/>
  <c r="AB45" i="14"/>
  <c r="AB23" i="14"/>
  <c r="AB47" i="14"/>
  <c r="AB33" i="14"/>
  <c r="AB26" i="14"/>
  <c r="AB46" i="14"/>
  <c r="AB41" i="14"/>
  <c r="AB24" i="14"/>
  <c r="AB28" i="14"/>
  <c r="AB34" i="14"/>
  <c r="AB36" i="14"/>
  <c r="AB32" i="14"/>
  <c r="AB40" i="14"/>
  <c r="AB39" i="14"/>
  <c r="BW46" i="5"/>
  <c r="AH39" i="14"/>
  <c r="AI33" i="14"/>
  <c r="AI34" i="14"/>
  <c r="AI45" i="14"/>
  <c r="AI28" i="14"/>
  <c r="AI42" i="14"/>
  <c r="AI40" i="14"/>
  <c r="AI27" i="14"/>
  <c r="AI39" i="14"/>
  <c r="AI24" i="14"/>
  <c r="AI25" i="14"/>
  <c r="AI36" i="14"/>
  <c r="AI26" i="14"/>
  <c r="AI47" i="14"/>
  <c r="AI41" i="14"/>
  <c r="AI46" i="14"/>
  <c r="AI29" i="14"/>
  <c r="AI23" i="14"/>
  <c r="AI22" i="14"/>
  <c r="AI32" i="14"/>
  <c r="AZ46" i="5"/>
  <c r="W39" i="14"/>
  <c r="AQ46" i="5"/>
  <c r="X40" i="14"/>
  <c r="AE46" i="14"/>
  <c r="AE22" i="14"/>
  <c r="AE23" i="14"/>
  <c r="AE41" i="14"/>
  <c r="AE34" i="14"/>
  <c r="AE47" i="14"/>
  <c r="AE36" i="14"/>
  <c r="AE26" i="14"/>
  <c r="AE25" i="14"/>
  <c r="AE45" i="14"/>
  <c r="AE39" i="14"/>
  <c r="AE32" i="14"/>
  <c r="AE29" i="14"/>
  <c r="AE28" i="14"/>
  <c r="AE42" i="14"/>
  <c r="AE24" i="14"/>
  <c r="AE27" i="14"/>
  <c r="CV46" i="5"/>
  <c r="AA39" i="14"/>
  <c r="Z36" i="14"/>
  <c r="Z46" i="14"/>
  <c r="Z27" i="14"/>
  <c r="Z40" i="14"/>
  <c r="Z41" i="14"/>
  <c r="Z26" i="14"/>
  <c r="Z22" i="14"/>
  <c r="Z39" i="14"/>
  <c r="Z34" i="14"/>
  <c r="Z32" i="14"/>
  <c r="Z25" i="14"/>
  <c r="Z47" i="14"/>
  <c r="Z42" i="14"/>
  <c r="Z45" i="14"/>
  <c r="Z28" i="14"/>
  <c r="Z29" i="14"/>
  <c r="Z23" i="14"/>
  <c r="Z24" i="14"/>
  <c r="Y41" i="14"/>
  <c r="AF46" i="14"/>
  <c r="AF25" i="14"/>
  <c r="AF27" i="14"/>
  <c r="AF29" i="14"/>
  <c r="AF42" i="14"/>
  <c r="AF22" i="14"/>
  <c r="AF24" i="14"/>
  <c r="AF45" i="14"/>
  <c r="AF23" i="14"/>
  <c r="AF33" i="14"/>
  <c r="AF41" i="14"/>
  <c r="AF26" i="14"/>
  <c r="AF28" i="14"/>
  <c r="AF47" i="14"/>
  <c r="AF34" i="14"/>
  <c r="AF39" i="14"/>
  <c r="BX46" i="5"/>
  <c r="BH46" i="5"/>
  <c r="AF32" i="14"/>
  <c r="AY46" i="5"/>
  <c r="X39" i="14"/>
  <c r="EJ46" i="5"/>
  <c r="AD22" i="14"/>
  <c r="AD33" i="14"/>
  <c r="AD42" i="14"/>
  <c r="AD27" i="14"/>
  <c r="AD39" i="14"/>
  <c r="AD23" i="14"/>
  <c r="AD24" i="14"/>
  <c r="AD40" i="14"/>
  <c r="AD34" i="14"/>
  <c r="AD28" i="14"/>
  <c r="AD32" i="14"/>
  <c r="AD46" i="14"/>
  <c r="AD47" i="14"/>
  <c r="AD29" i="14"/>
  <c r="AD25" i="14"/>
  <c r="AD45" i="14"/>
  <c r="AD26" i="14"/>
  <c r="J22" i="5"/>
  <c r="J21" i="5"/>
  <c r="Z22" i="21"/>
  <c r="X224" i="2"/>
  <c r="AF281" i="1"/>
  <c r="Z53" i="21"/>
  <c r="Y41" i="3"/>
  <c r="X449" i="2"/>
  <c r="J12" i="5"/>
  <c r="L54" i="21"/>
  <c r="AD336" i="1"/>
  <c r="AD337" i="1" s="1"/>
  <c r="AF337" i="1" s="1"/>
  <c r="Y336" i="1"/>
  <c r="K136" i="3"/>
  <c r="L83" i="21"/>
  <c r="J44" i="5" s="1"/>
  <c r="H44" i="5"/>
  <c r="L28" i="21"/>
  <c r="K137" i="3"/>
  <c r="Z42" i="4"/>
  <c r="Y39" i="5" s="1"/>
  <c r="K114" i="1"/>
  <c r="K341" i="1"/>
  <c r="L82" i="21"/>
  <c r="J43" i="5" s="1"/>
  <c r="H43" i="5"/>
  <c r="I138" i="3"/>
  <c r="H23" i="5" s="1"/>
  <c r="K135" i="3"/>
  <c r="L81" i="21"/>
  <c r="J84" i="21"/>
  <c r="H42" i="5"/>
  <c r="AR290" i="2"/>
  <c r="AM290" i="2"/>
  <c r="K150" i="2"/>
  <c r="L80" i="21"/>
  <c r="K224" i="2"/>
  <c r="K327" i="7"/>
  <c r="I46" i="5"/>
  <c r="K24" i="3"/>
  <c r="J20" i="5"/>
  <c r="J16" i="5"/>
  <c r="K90" i="3"/>
  <c r="K84" i="21"/>
  <c r="Z17" i="21"/>
  <c r="Y17" i="5"/>
  <c r="AE449" i="2"/>
  <c r="X134" i="3"/>
  <c r="AR338" i="2"/>
  <c r="AM338" i="2"/>
  <c r="Y391" i="7"/>
  <c r="AE395" i="7"/>
  <c r="AD66" i="7"/>
  <c r="AA7" i="4"/>
  <c r="AK39" i="2"/>
  <c r="AF39" i="2"/>
  <c r="AD191" i="7"/>
  <c r="AK155" i="7"/>
  <c r="AF155" i="7"/>
  <c r="AF98" i="7"/>
  <c r="AK98" i="7"/>
  <c r="AG63" i="21"/>
  <c r="AL63" i="21"/>
  <c r="AK97" i="3"/>
  <c r="AF97" i="3"/>
  <c r="AF32" i="2"/>
  <c r="AK32" i="2"/>
  <c r="AF336" i="2"/>
  <c r="AK336" i="2"/>
  <c r="AF318" i="2"/>
  <c r="AK318" i="2"/>
  <c r="AF363" i="2"/>
  <c r="AK363" i="2"/>
  <c r="AF199" i="2"/>
  <c r="AK199" i="2"/>
  <c r="AF321" i="2"/>
  <c r="AK321" i="2"/>
  <c r="AF383" i="2"/>
  <c r="AK383" i="2"/>
  <c r="AF417" i="2"/>
  <c r="AK417" i="2"/>
  <c r="AK37" i="2"/>
  <c r="AF37" i="2"/>
  <c r="AK111" i="7"/>
  <c r="AF111" i="7"/>
  <c r="AF136" i="7"/>
  <c r="AK136" i="7"/>
  <c r="AK317" i="7"/>
  <c r="AF317" i="7"/>
  <c r="AF375" i="7"/>
  <c r="AK375" i="7"/>
  <c r="AD63" i="3"/>
  <c r="AK57" i="3"/>
  <c r="AF57" i="3"/>
  <c r="AF18" i="2"/>
  <c r="AK18" i="2"/>
  <c r="AF179" i="2"/>
  <c r="AK179" i="2"/>
  <c r="AF253" i="2"/>
  <c r="AK253" i="2"/>
  <c r="AF189" i="2"/>
  <c r="AK189" i="2"/>
  <c r="AF305" i="2"/>
  <c r="AK305" i="2"/>
  <c r="AK431" i="2"/>
  <c r="AF431" i="2"/>
  <c r="AF346" i="7"/>
  <c r="AK346" i="7"/>
  <c r="AK306" i="7"/>
  <c r="AF306" i="7"/>
  <c r="AF225" i="7"/>
  <c r="AK225" i="7"/>
  <c r="AS55" i="1"/>
  <c r="AG46" i="21"/>
  <c r="AL46" i="21"/>
  <c r="Y83" i="21"/>
  <c r="Y44" i="5" s="1"/>
  <c r="Y80" i="21"/>
  <c r="AK273" i="2"/>
  <c r="AF273" i="2"/>
  <c r="AF26" i="7"/>
  <c r="AK26" i="7"/>
  <c r="AG50" i="5"/>
  <c r="AO48" i="5"/>
  <c r="AF250" i="7"/>
  <c r="AK250" i="7"/>
  <c r="AI22" i="4"/>
  <c r="AO22" i="4"/>
  <c r="AK94" i="3"/>
  <c r="AF94" i="3"/>
  <c r="Y169" i="1"/>
  <c r="AK59" i="2"/>
  <c r="AF59" i="2"/>
  <c r="AK189" i="7"/>
  <c r="AF189" i="7"/>
  <c r="AD61" i="7"/>
  <c r="AF25" i="7"/>
  <c r="AK25" i="7"/>
  <c r="AS223" i="1"/>
  <c r="AK241" i="1"/>
  <c r="AF241" i="1"/>
  <c r="R84" i="21"/>
  <c r="Q42" i="5"/>
  <c r="AK62" i="3"/>
  <c r="AF62" i="3"/>
  <c r="AE23" i="7"/>
  <c r="AL5" i="7"/>
  <c r="AK76" i="1"/>
  <c r="AF76" i="1"/>
  <c r="AK43" i="3"/>
  <c r="AF43" i="3"/>
  <c r="AF395" i="2"/>
  <c r="AK395" i="2"/>
  <c r="AF158" i="2"/>
  <c r="AK158" i="2"/>
  <c r="AK392" i="2"/>
  <c r="AF392" i="2"/>
  <c r="AF44" i="2"/>
  <c r="AK44" i="2"/>
  <c r="AF75" i="7"/>
  <c r="AK75" i="7"/>
  <c r="AL216" i="1"/>
  <c r="AF216" i="1"/>
  <c r="AF144" i="7"/>
  <c r="AK144" i="7"/>
  <c r="AK103" i="3"/>
  <c r="AF103" i="3"/>
  <c r="AK38" i="3"/>
  <c r="AF38" i="3"/>
  <c r="AK83" i="3"/>
  <c r="AF83" i="3"/>
  <c r="AK17" i="9"/>
  <c r="AF17" i="9"/>
  <c r="AK250" i="2"/>
  <c r="AF250" i="2"/>
  <c r="AF323" i="2"/>
  <c r="AK323" i="2"/>
  <c r="AK360" i="2"/>
  <c r="AF360" i="2"/>
  <c r="AK264" i="1"/>
  <c r="AF264" i="1"/>
  <c r="AE153" i="7"/>
  <c r="AL135" i="7"/>
  <c r="AL139" i="1"/>
  <c r="AM139" i="1" s="1"/>
  <c r="AE164" i="1"/>
  <c r="AF74" i="7"/>
  <c r="AK74" i="7"/>
  <c r="Y81" i="21"/>
  <c r="Y28" i="21"/>
  <c r="AF243" i="2"/>
  <c r="AK243" i="2"/>
  <c r="AF387" i="2"/>
  <c r="AK387" i="2"/>
  <c r="AK120" i="1"/>
  <c r="AF120" i="1"/>
  <c r="AK97" i="1"/>
  <c r="AF97" i="1"/>
  <c r="AF356" i="7"/>
  <c r="AK356" i="7"/>
  <c r="AD182" i="2"/>
  <c r="AK153" i="2"/>
  <c r="AF153" i="2"/>
  <c r="AF435" i="2"/>
  <c r="AK435" i="2"/>
  <c r="AE74" i="21"/>
  <c r="AG71" i="21"/>
  <c r="AL71" i="21"/>
  <c r="AP9" i="4"/>
  <c r="AH12" i="4"/>
  <c r="AK235" i="1"/>
  <c r="AF235" i="1"/>
  <c r="AK177" i="1"/>
  <c r="AF177" i="1"/>
  <c r="AK28" i="1"/>
  <c r="AF28" i="1"/>
  <c r="AF167" i="7"/>
  <c r="AK167" i="7"/>
  <c r="AF294" i="7"/>
  <c r="AK294" i="7"/>
  <c r="Z43" i="21"/>
  <c r="AF389" i="2"/>
  <c r="AK389" i="2"/>
  <c r="AF195" i="2"/>
  <c r="AK195" i="2"/>
  <c r="AK266" i="2"/>
  <c r="AF266" i="2"/>
  <c r="AF334" i="2"/>
  <c r="AK334" i="2"/>
  <c r="AF155" i="2"/>
  <c r="AK155" i="2"/>
  <c r="AF245" i="2"/>
  <c r="AK245" i="2"/>
  <c r="AF56" i="2"/>
  <c r="AK56" i="2"/>
  <c r="AF19" i="2"/>
  <c r="AK19" i="2"/>
  <c r="AF231" i="7"/>
  <c r="AK231" i="7"/>
  <c r="AK285" i="7"/>
  <c r="Y283" i="7"/>
  <c r="AF207" i="7"/>
  <c r="AK207" i="7"/>
  <c r="AF311" i="7"/>
  <c r="AK311" i="7"/>
  <c r="AD164" i="1"/>
  <c r="AK162" i="1"/>
  <c r="AF162" i="1"/>
  <c r="Y12" i="5"/>
  <c r="X341" i="1"/>
  <c r="AK14" i="9"/>
  <c r="AF14" i="9"/>
  <c r="AF50" i="2"/>
  <c r="AK50" i="2"/>
  <c r="AF81" i="2"/>
  <c r="AK81" i="2"/>
  <c r="AF170" i="2"/>
  <c r="AK170" i="2"/>
  <c r="AF304" i="2"/>
  <c r="AK304" i="2"/>
  <c r="AF384" i="2"/>
  <c r="AK384" i="2"/>
  <c r="AF131" i="2"/>
  <c r="AK131" i="2"/>
  <c r="AK340" i="2"/>
  <c r="AF340" i="2"/>
  <c r="AK399" i="2"/>
  <c r="AF399" i="2"/>
  <c r="AK76" i="7"/>
  <c r="AF76" i="7"/>
  <c r="AF14" i="7"/>
  <c r="AK14" i="7"/>
  <c r="AK156" i="1"/>
  <c r="AF156" i="1"/>
  <c r="AK155" i="1"/>
  <c r="AF155" i="1"/>
  <c r="AK303" i="1"/>
  <c r="AF303" i="1"/>
  <c r="AF209" i="7"/>
  <c r="AK209" i="7"/>
  <c r="AF242" i="7"/>
  <c r="AK242" i="7"/>
  <c r="AK290" i="7"/>
  <c r="AF290" i="7"/>
  <c r="AF212" i="7"/>
  <c r="AK212" i="7"/>
  <c r="AF332" i="7"/>
  <c r="AK332" i="7"/>
  <c r="AF228" i="7"/>
  <c r="AK228" i="7"/>
  <c r="AF280" i="7"/>
  <c r="AK280" i="7"/>
  <c r="AF334" i="7"/>
  <c r="AK334" i="7"/>
  <c r="AF376" i="7"/>
  <c r="AK376" i="7"/>
  <c r="AK214" i="1"/>
  <c r="AF214" i="1"/>
  <c r="AE33" i="3"/>
  <c r="AL27" i="3"/>
  <c r="AE121" i="3"/>
  <c r="AL115" i="3"/>
  <c r="AK52" i="3"/>
  <c r="AF52" i="3"/>
  <c r="AG77" i="21"/>
  <c r="AL77" i="21"/>
  <c r="AI24" i="4"/>
  <c r="AO24" i="4"/>
  <c r="AS279" i="1"/>
  <c r="AT279" i="1" s="1"/>
  <c r="Y20" i="9"/>
  <c r="Z36" i="5" s="1"/>
  <c r="X36" i="5"/>
  <c r="X54" i="21"/>
  <c r="X82" i="21"/>
  <c r="Z33" i="21"/>
  <c r="Y9" i="9"/>
  <c r="Z35" i="5" s="1"/>
  <c r="X35" i="5"/>
  <c r="AR66" i="2"/>
  <c r="AM66" i="2"/>
  <c r="AL223" i="2"/>
  <c r="AS221" i="2"/>
  <c r="AK302" i="2"/>
  <c r="AF302" i="2"/>
  <c r="AF393" i="2"/>
  <c r="AK393" i="2"/>
  <c r="AF128" i="2"/>
  <c r="AK128" i="2"/>
  <c r="AS73" i="2"/>
  <c r="AL75" i="2"/>
  <c r="AK38" i="7"/>
  <c r="AF38" i="7"/>
  <c r="AK93" i="1"/>
  <c r="AF93" i="1"/>
  <c r="AF180" i="7"/>
  <c r="AK180" i="7"/>
  <c r="AF87" i="7"/>
  <c r="AK87" i="7"/>
  <c r="AF205" i="7"/>
  <c r="AK205" i="7"/>
  <c r="AK271" i="7"/>
  <c r="AF271" i="7"/>
  <c r="AF353" i="7"/>
  <c r="AK353" i="7"/>
  <c r="AF238" i="7"/>
  <c r="AK238" i="7"/>
  <c r="AK278" i="7"/>
  <c r="AF278" i="7"/>
  <c r="AK336" i="7"/>
  <c r="AF336" i="7"/>
  <c r="AF302" i="7"/>
  <c r="AK302" i="7"/>
  <c r="AK232" i="1"/>
  <c r="AF232" i="1"/>
  <c r="AK122" i="1"/>
  <c r="AF122" i="1"/>
  <c r="AI26" i="4"/>
  <c r="AO26" i="4"/>
  <c r="AD19" i="3"/>
  <c r="AK13" i="3"/>
  <c r="AF13" i="3"/>
  <c r="AK120" i="3"/>
  <c r="AF120" i="3"/>
  <c r="AF12" i="21"/>
  <c r="AM9" i="21"/>
  <c r="AR438" i="2"/>
  <c r="AM438" i="2"/>
  <c r="AF142" i="7"/>
  <c r="AK142" i="7"/>
  <c r="AF43" i="7"/>
  <c r="AK43" i="7"/>
  <c r="AK118" i="1"/>
  <c r="AF118" i="1"/>
  <c r="AK152" i="1"/>
  <c r="AF152" i="1"/>
  <c r="AF187" i="7"/>
  <c r="AK187" i="7"/>
  <c r="AF140" i="7"/>
  <c r="AK140" i="7"/>
  <c r="AF13" i="7"/>
  <c r="AK13" i="7"/>
  <c r="Y348" i="7"/>
  <c r="W392" i="7"/>
  <c r="AG37" i="21"/>
  <c r="AL37" i="21"/>
  <c r="X68" i="3"/>
  <c r="AK95" i="3"/>
  <c r="AF95" i="3"/>
  <c r="AE107" i="3"/>
  <c r="AL101" i="3"/>
  <c r="AG32" i="21"/>
  <c r="AL32" i="21"/>
  <c r="AL131" i="7"/>
  <c r="AS129" i="7"/>
  <c r="AF185" i="7"/>
  <c r="AK185" i="7"/>
  <c r="AF104" i="7"/>
  <c r="AK104" i="7"/>
  <c r="AF33" i="7"/>
  <c r="AK33" i="7"/>
  <c r="AE88" i="7"/>
  <c r="AL70" i="7"/>
  <c r="AK157" i="1"/>
  <c r="AF157" i="1"/>
  <c r="AF50" i="5"/>
  <c r="AH48" i="5"/>
  <c r="AN48" i="5"/>
  <c r="AZ5" i="9"/>
  <c r="BG5" i="9" s="1"/>
  <c r="AK15" i="9"/>
  <c r="AF15" i="9"/>
  <c r="AK125" i="3"/>
  <c r="AF125" i="3"/>
  <c r="AF87" i="2"/>
  <c r="AK87" i="2"/>
  <c r="AF100" i="2"/>
  <c r="AK100" i="2"/>
  <c r="AF43" i="2"/>
  <c r="AK43" i="2"/>
  <c r="AF169" i="2"/>
  <c r="AK169" i="2"/>
  <c r="AK239" i="2"/>
  <c r="AF239" i="2"/>
  <c r="AK294" i="2"/>
  <c r="AF294" i="2"/>
  <c r="AK248" i="2"/>
  <c r="AF248" i="2"/>
  <c r="AK342" i="2"/>
  <c r="AF342" i="2"/>
  <c r="AL224" i="1"/>
  <c r="AF224" i="1"/>
  <c r="AF156" i="7"/>
  <c r="AK156" i="7"/>
  <c r="AK46" i="7"/>
  <c r="AF46" i="7"/>
  <c r="AK230" i="1"/>
  <c r="AF230" i="1"/>
  <c r="AK112" i="7"/>
  <c r="AF112" i="7"/>
  <c r="AF258" i="7"/>
  <c r="AK258" i="7"/>
  <c r="AF319" i="7"/>
  <c r="AK319" i="7"/>
  <c r="AF221" i="7"/>
  <c r="AK221" i="7"/>
  <c r="AF295" i="7"/>
  <c r="AK295" i="7"/>
  <c r="AK379" i="7"/>
  <c r="AF379" i="7"/>
  <c r="AF307" i="7"/>
  <c r="AK307" i="7"/>
  <c r="AD169" i="1"/>
  <c r="AK167" i="1"/>
  <c r="AF167" i="1"/>
  <c r="AI40" i="4"/>
  <c r="AO40" i="4"/>
  <c r="AG26" i="21"/>
  <c r="AL26" i="21"/>
  <c r="AF6" i="2"/>
  <c r="AK6" i="2"/>
  <c r="AF186" i="2"/>
  <c r="AK186" i="2"/>
  <c r="AK233" i="2"/>
  <c r="AF233" i="2"/>
  <c r="AK277" i="2"/>
  <c r="AF277" i="2"/>
  <c r="AF327" i="2"/>
  <c r="AK327" i="2"/>
  <c r="AK396" i="2"/>
  <c r="AF396" i="2"/>
  <c r="AF139" i="2"/>
  <c r="AK139" i="2"/>
  <c r="AF308" i="2"/>
  <c r="AK308" i="2"/>
  <c r="AF388" i="2"/>
  <c r="AK388" i="2"/>
  <c r="AE182" i="2"/>
  <c r="AL153" i="2"/>
  <c r="AF213" i="2"/>
  <c r="AK213" i="2"/>
  <c r="AL301" i="1"/>
  <c r="AF301" i="1"/>
  <c r="AE137" i="1"/>
  <c r="AL117" i="1"/>
  <c r="AF117" i="1"/>
  <c r="AL198" i="1"/>
  <c r="AF198" i="1"/>
  <c r="AL196" i="7"/>
  <c r="AS194" i="7"/>
  <c r="AR28" i="9"/>
  <c r="AM28" i="9"/>
  <c r="AF83" i="2"/>
  <c r="AK83" i="2"/>
  <c r="AK113" i="2"/>
  <c r="AF113" i="2"/>
  <c r="AF381" i="2"/>
  <c r="AK381" i="2"/>
  <c r="AF425" i="2"/>
  <c r="AK425" i="2"/>
  <c r="AK242" i="2"/>
  <c r="AF242" i="2"/>
  <c r="AF325" i="2"/>
  <c r="AK325" i="2"/>
  <c r="AF134" i="2"/>
  <c r="AK134" i="2"/>
  <c r="AF289" i="2"/>
  <c r="AK289" i="2"/>
  <c r="AF114" i="2"/>
  <c r="AK114" i="2"/>
  <c r="AF48" i="2"/>
  <c r="AK48" i="2"/>
  <c r="AF173" i="7"/>
  <c r="AK173" i="7"/>
  <c r="AK107" i="7"/>
  <c r="AF107" i="7"/>
  <c r="AK55" i="7"/>
  <c r="AF55" i="7"/>
  <c r="AK209" i="1"/>
  <c r="AF209" i="1"/>
  <c r="AF130" i="7"/>
  <c r="AK130" i="7"/>
  <c r="AF81" i="7"/>
  <c r="AK81" i="7"/>
  <c r="AK17" i="7"/>
  <c r="AK23" i="7" s="1"/>
  <c r="AF17" i="7"/>
  <c r="AK244" i="1"/>
  <c r="AF244" i="1"/>
  <c r="AF360" i="7"/>
  <c r="AK360" i="7"/>
  <c r="AK289" i="7"/>
  <c r="AF289" i="7"/>
  <c r="AF381" i="7"/>
  <c r="AK381" i="7"/>
  <c r="AF43" i="21"/>
  <c r="AM40" i="21"/>
  <c r="AK30" i="3"/>
  <c r="AF30" i="3"/>
  <c r="AG67" i="21"/>
  <c r="AF89" i="2"/>
  <c r="AK89" i="2"/>
  <c r="AF181" i="2"/>
  <c r="AK181" i="2"/>
  <c r="AF262" i="2"/>
  <c r="AK262" i="2"/>
  <c r="AF312" i="2"/>
  <c r="AK312" i="2"/>
  <c r="AF421" i="2"/>
  <c r="AK421" i="2"/>
  <c r="AF146" i="2"/>
  <c r="AK146" i="2"/>
  <c r="AK348" i="2"/>
  <c r="AF348" i="2"/>
  <c r="AF98" i="2"/>
  <c r="AK98" i="2"/>
  <c r="AF24" i="2"/>
  <c r="AK24" i="2"/>
  <c r="AF145" i="7"/>
  <c r="AK145" i="7"/>
  <c r="AF84" i="7"/>
  <c r="AK84" i="7"/>
  <c r="AF21" i="7"/>
  <c r="AK21" i="7"/>
  <c r="AL280" i="1"/>
  <c r="AF280" i="1"/>
  <c r="Y81" i="1"/>
  <c r="AF176" i="7"/>
  <c r="AK176" i="7"/>
  <c r="AF234" i="7"/>
  <c r="AK234" i="7"/>
  <c r="AF282" i="7"/>
  <c r="AK282" i="7"/>
  <c r="AF281" i="7"/>
  <c r="AK281" i="7"/>
  <c r="AK318" i="7"/>
  <c r="AF318" i="7"/>
  <c r="AF195" i="7"/>
  <c r="AK195" i="7"/>
  <c r="AF255" i="7"/>
  <c r="AK255" i="7"/>
  <c r="AF351" i="7"/>
  <c r="AK351" i="7"/>
  <c r="AK329" i="1"/>
  <c r="AF329" i="1"/>
  <c r="AE19" i="3"/>
  <c r="AL13" i="3"/>
  <c r="AK54" i="3"/>
  <c r="AF54" i="3"/>
  <c r="AK58" i="3"/>
  <c r="AF58" i="3"/>
  <c r="AF7" i="3"/>
  <c r="AK7" i="3"/>
  <c r="AI16" i="4"/>
  <c r="AO16" i="4"/>
  <c r="AF61" i="2"/>
  <c r="AK61" i="2"/>
  <c r="AF96" i="2"/>
  <c r="AK96" i="2"/>
  <c r="AF40" i="2"/>
  <c r="AK40" i="2"/>
  <c r="AF148" i="2"/>
  <c r="AK148" i="2"/>
  <c r="AF200" i="2"/>
  <c r="AK200" i="2"/>
  <c r="AF309" i="2"/>
  <c r="AK309" i="2"/>
  <c r="AF358" i="2"/>
  <c r="AK358" i="2"/>
  <c r="AK410" i="2"/>
  <c r="AF410" i="2"/>
  <c r="AF191" i="2"/>
  <c r="AK191" i="2"/>
  <c r="AK238" i="2"/>
  <c r="AF238" i="2"/>
  <c r="AD297" i="2"/>
  <c r="AF297" i="2" s="1"/>
  <c r="AK295" i="2"/>
  <c r="AF295" i="2"/>
  <c r="AL297" i="2"/>
  <c r="AS295" i="2"/>
  <c r="AK331" i="7"/>
  <c r="AF331" i="7"/>
  <c r="AK390" i="7"/>
  <c r="AF390" i="7"/>
  <c r="AI23" i="4"/>
  <c r="AO23" i="4"/>
  <c r="AR412" i="2"/>
  <c r="AM412" i="2"/>
  <c r="AF65" i="2"/>
  <c r="AK65" i="2"/>
  <c r="AF102" i="2"/>
  <c r="AK102" i="2"/>
  <c r="AK38" i="2"/>
  <c r="AF38" i="2"/>
  <c r="AF117" i="2"/>
  <c r="AK117" i="2"/>
  <c r="AK72" i="2"/>
  <c r="AF72" i="2"/>
  <c r="AK283" i="2"/>
  <c r="AF283" i="2"/>
  <c r="AK351" i="2"/>
  <c r="AF351" i="2"/>
  <c r="AF432" i="2"/>
  <c r="AK432" i="2"/>
  <c r="AF159" i="2"/>
  <c r="AK159" i="2"/>
  <c r="AK232" i="2"/>
  <c r="AF232" i="2"/>
  <c r="AK280" i="2"/>
  <c r="AF280" i="2"/>
  <c r="AK163" i="7"/>
  <c r="AF163" i="7"/>
  <c r="AF18" i="7"/>
  <c r="AK18" i="7"/>
  <c r="AK187" i="1"/>
  <c r="AF187" i="1"/>
  <c r="AF110" i="7"/>
  <c r="AK110" i="7"/>
  <c r="AK54" i="7"/>
  <c r="AF54" i="7"/>
  <c r="AK309" i="1"/>
  <c r="AF309" i="1"/>
  <c r="AF239" i="7"/>
  <c r="AK239" i="7"/>
  <c r="AF310" i="7"/>
  <c r="AK310" i="7"/>
  <c r="AF369" i="7"/>
  <c r="AK369" i="7"/>
  <c r="AF230" i="7"/>
  <c r="AK230" i="7"/>
  <c r="AF286" i="7"/>
  <c r="AK286" i="7"/>
  <c r="AF345" i="7"/>
  <c r="AK345" i="7"/>
  <c r="AF277" i="7"/>
  <c r="AK277" i="7"/>
  <c r="AK323" i="7"/>
  <c r="AF323" i="7"/>
  <c r="AK107" i="1"/>
  <c r="AF107" i="1"/>
  <c r="AR5" i="7"/>
  <c r="AF7" i="21"/>
  <c r="AM4" i="21"/>
  <c r="AE11" i="3"/>
  <c r="AL5" i="3"/>
  <c r="Z27" i="21"/>
  <c r="AK93" i="3"/>
  <c r="AF93" i="3"/>
  <c r="AG20" i="21"/>
  <c r="AL20" i="21"/>
  <c r="AI6" i="4"/>
  <c r="AO6" i="4"/>
  <c r="AA37" i="4"/>
  <c r="AI11" i="4"/>
  <c r="AO11" i="4"/>
  <c r="AF164" i="7"/>
  <c r="AK164" i="7"/>
  <c r="AK59" i="7"/>
  <c r="AF59" i="7"/>
  <c r="AF299" i="7"/>
  <c r="AK299" i="7"/>
  <c r="AK338" i="7"/>
  <c r="AF338" i="7"/>
  <c r="AF383" i="7"/>
  <c r="AK383" i="7"/>
  <c r="AF216" i="7"/>
  <c r="AK216" i="7"/>
  <c r="AF298" i="7"/>
  <c r="AK298" i="7"/>
  <c r="AS202" i="1"/>
  <c r="AM202" i="1"/>
  <c r="AG25" i="21"/>
  <c r="AL25" i="21"/>
  <c r="AK5" i="9"/>
  <c r="AF5" i="9"/>
  <c r="AK82" i="3"/>
  <c r="AF82" i="3"/>
  <c r="AK50" i="3"/>
  <c r="AF50" i="3"/>
  <c r="AE64" i="21"/>
  <c r="AG61" i="21"/>
  <c r="AL61" i="21"/>
  <c r="AI35" i="4"/>
  <c r="AO35" i="4"/>
  <c r="AH27" i="4"/>
  <c r="AP19" i="4"/>
  <c r="AF49" i="2"/>
  <c r="AK49" i="2"/>
  <c r="AK120" i="2"/>
  <c r="AF120" i="2"/>
  <c r="AF175" i="2"/>
  <c r="AK175" i="2"/>
  <c r="AK237" i="2"/>
  <c r="AF237" i="2"/>
  <c r="AF322" i="2"/>
  <c r="AK322" i="2"/>
  <c r="AF125" i="2"/>
  <c r="AK125" i="2"/>
  <c r="AF326" i="2"/>
  <c r="AK326" i="2"/>
  <c r="AK408" i="2"/>
  <c r="AF408" i="2"/>
  <c r="Y131" i="7"/>
  <c r="AK40" i="7"/>
  <c r="AF40" i="7"/>
  <c r="AK289" i="1"/>
  <c r="AF289" i="1"/>
  <c r="AK114" i="7"/>
  <c r="AF114" i="7"/>
  <c r="AK58" i="7"/>
  <c r="AF58" i="7"/>
  <c r="AF16" i="7"/>
  <c r="AK16" i="7"/>
  <c r="AL190" i="1"/>
  <c r="AF190" i="1"/>
  <c r="AF41" i="7"/>
  <c r="AK41" i="7"/>
  <c r="AF243" i="7"/>
  <c r="AK243" i="7"/>
  <c r="AK304" i="7"/>
  <c r="AF304" i="7"/>
  <c r="AK205" i="1"/>
  <c r="AF205" i="1"/>
  <c r="AK81" i="3"/>
  <c r="AF81" i="3"/>
  <c r="AF23" i="2"/>
  <c r="AK23" i="2"/>
  <c r="AK231" i="2"/>
  <c r="AF231" i="2"/>
  <c r="AD223" i="2"/>
  <c r="AF223" i="2" s="1"/>
  <c r="AK221" i="2"/>
  <c r="AF221" i="2"/>
  <c r="AK29" i="1"/>
  <c r="AF29" i="1"/>
  <c r="AF143" i="7"/>
  <c r="AK143" i="7"/>
  <c r="AF56" i="7"/>
  <c r="AK56" i="7"/>
  <c r="AK262" i="1"/>
  <c r="AF262" i="1"/>
  <c r="AF269" i="7"/>
  <c r="AK269" i="7"/>
  <c r="AK333" i="7"/>
  <c r="AF333" i="7"/>
  <c r="AF208" i="7"/>
  <c r="AK208" i="7"/>
  <c r="AF276" i="7"/>
  <c r="AK276" i="7"/>
  <c r="AF364" i="7"/>
  <c r="AK364" i="7"/>
  <c r="AF275" i="7"/>
  <c r="AK275" i="7"/>
  <c r="AH45" i="5"/>
  <c r="AN45" i="5"/>
  <c r="AE17" i="21"/>
  <c r="AG14" i="21"/>
  <c r="AL14" i="21"/>
  <c r="AK13" i="9"/>
  <c r="AF13" i="9"/>
  <c r="AI30" i="4"/>
  <c r="AO30" i="4"/>
  <c r="AK15" i="3"/>
  <c r="AF15" i="3"/>
  <c r="AG41" i="4"/>
  <c r="AI39" i="4"/>
  <c r="AO39" i="4"/>
  <c r="R449" i="2"/>
  <c r="AF172" i="2"/>
  <c r="AK172" i="2"/>
  <c r="AK413" i="2"/>
  <c r="AF413" i="2"/>
  <c r="AF171" i="2"/>
  <c r="AK171" i="2"/>
  <c r="AF380" i="2"/>
  <c r="AK380" i="2"/>
  <c r="AF127" i="2"/>
  <c r="AK127" i="2"/>
  <c r="AF206" i="2"/>
  <c r="AK206" i="2"/>
  <c r="AL445" i="2"/>
  <c r="AS443" i="2"/>
  <c r="AK109" i="7"/>
  <c r="AF109" i="7"/>
  <c r="AK57" i="7"/>
  <c r="AF57" i="7"/>
  <c r="AS106" i="1"/>
  <c r="AL261" i="7"/>
  <c r="AS259" i="7"/>
  <c r="AG41" i="21"/>
  <c r="AL41" i="21"/>
  <c r="AK42" i="3"/>
  <c r="AF42" i="3"/>
  <c r="AE12" i="21"/>
  <c r="AG9" i="21"/>
  <c r="AL9" i="21"/>
  <c r="AF69" i="2"/>
  <c r="AK69" i="2"/>
  <c r="AF181" i="7"/>
  <c r="AK181" i="7"/>
  <c r="AK115" i="7"/>
  <c r="AF115" i="7"/>
  <c r="AF71" i="7"/>
  <c r="AK71" i="7"/>
  <c r="AK47" i="1"/>
  <c r="AF47" i="1"/>
  <c r="AK116" i="7"/>
  <c r="AF116" i="7"/>
  <c r="AF30" i="7"/>
  <c r="AK30" i="7"/>
  <c r="AK206" i="1"/>
  <c r="AF206" i="1"/>
  <c r="AI19" i="4"/>
  <c r="AG27" i="4"/>
  <c r="AO19" i="4"/>
  <c r="AK123" i="3"/>
  <c r="AF123" i="3"/>
  <c r="AK13" i="1"/>
  <c r="AF13" i="1"/>
  <c r="AF88" i="2"/>
  <c r="AK88" i="2"/>
  <c r="AF163" i="2"/>
  <c r="AK163" i="2"/>
  <c r="AF246" i="2"/>
  <c r="AK246" i="2"/>
  <c r="AK210" i="7"/>
  <c r="AF210" i="7"/>
  <c r="AG5" i="21"/>
  <c r="AL5" i="21"/>
  <c r="AK73" i="3"/>
  <c r="AF73" i="3"/>
  <c r="AF166" i="2"/>
  <c r="AK166" i="2"/>
  <c r="AE330" i="2"/>
  <c r="AL301" i="2"/>
  <c r="AF352" i="2"/>
  <c r="AK352" i="2"/>
  <c r="AK434" i="2"/>
  <c r="AF434" i="2"/>
  <c r="AK248" i="1"/>
  <c r="AF248" i="1"/>
  <c r="AF174" i="7"/>
  <c r="AK174" i="7"/>
  <c r="AF122" i="7"/>
  <c r="AK122" i="7"/>
  <c r="AF101" i="7"/>
  <c r="AK101" i="7"/>
  <c r="AL391" i="7"/>
  <c r="AS389" i="7"/>
  <c r="AL131" i="3"/>
  <c r="AE133" i="3"/>
  <c r="AF272" i="7"/>
  <c r="AK272" i="7"/>
  <c r="AK29" i="3"/>
  <c r="AF29" i="3"/>
  <c r="AF28" i="2"/>
  <c r="AK28" i="2"/>
  <c r="AF136" i="2"/>
  <c r="AK136" i="2"/>
  <c r="AL185" i="1"/>
  <c r="AF185" i="1"/>
  <c r="AK372" i="7"/>
  <c r="AF372" i="7"/>
  <c r="AD107" i="3"/>
  <c r="AK101" i="3"/>
  <c r="AF101" i="3"/>
  <c r="AH37" i="4"/>
  <c r="AP34" i="4"/>
  <c r="AL149" i="2"/>
  <c r="AS147" i="2"/>
  <c r="AF162" i="7"/>
  <c r="AK162" i="7"/>
  <c r="AD11" i="3"/>
  <c r="AF5" i="3"/>
  <c r="AK5" i="3"/>
  <c r="AF103" i="7"/>
  <c r="AK103" i="7"/>
  <c r="AE193" i="1"/>
  <c r="AL173" i="1"/>
  <c r="AK80" i="1"/>
  <c r="AF80" i="1"/>
  <c r="AK295" i="1"/>
  <c r="AF295" i="1"/>
  <c r="X136" i="3"/>
  <c r="Y21" i="5"/>
  <c r="AK109" i="3"/>
  <c r="AF109" i="3"/>
  <c r="AK95" i="2"/>
  <c r="AF95" i="2"/>
  <c r="AF65" i="7"/>
  <c r="AK65" i="7"/>
  <c r="AK131" i="1"/>
  <c r="AF131" i="1"/>
  <c r="AR229" i="1"/>
  <c r="AL52" i="1"/>
  <c r="AS50" i="1"/>
  <c r="AF149" i="7"/>
  <c r="AK149" i="7"/>
  <c r="AE218" i="7"/>
  <c r="AL200" i="7"/>
  <c r="X24" i="3"/>
  <c r="X135" i="3"/>
  <c r="Y20" i="5"/>
  <c r="AE70" i="2"/>
  <c r="AL36" i="2"/>
  <c r="AM36" i="2" s="1"/>
  <c r="AF55" i="2"/>
  <c r="AK55" i="2"/>
  <c r="AF398" i="2"/>
  <c r="AK398" i="2"/>
  <c r="AF313" i="2"/>
  <c r="AK313" i="2"/>
  <c r="AF439" i="2"/>
  <c r="AK439" i="2"/>
  <c r="AF28" i="7"/>
  <c r="AK28" i="7"/>
  <c r="AE61" i="7"/>
  <c r="AL25" i="7"/>
  <c r="AK251" i="1"/>
  <c r="AG21" i="21"/>
  <c r="AL21" i="21"/>
  <c r="AF307" i="2"/>
  <c r="AK307" i="2"/>
  <c r="AF169" i="7"/>
  <c r="AK169" i="7"/>
  <c r="AF146" i="7"/>
  <c r="AK146" i="7"/>
  <c r="AA41" i="4"/>
  <c r="AK241" i="2"/>
  <c r="AF241" i="2"/>
  <c r="AF240" i="7"/>
  <c r="AK240" i="7"/>
  <c r="AL208" i="1"/>
  <c r="AF208" i="1"/>
  <c r="AG17" i="4"/>
  <c r="AI14" i="4"/>
  <c r="AO14" i="4"/>
  <c r="AK75" i="3"/>
  <c r="AF75" i="3"/>
  <c r="AK130" i="3"/>
  <c r="AF130" i="3"/>
  <c r="AF415" i="2"/>
  <c r="AK415" i="2"/>
  <c r="AK234" i="2"/>
  <c r="AF234" i="2"/>
  <c r="AF317" i="2"/>
  <c r="AK317" i="2"/>
  <c r="AF418" i="2"/>
  <c r="AK418" i="2"/>
  <c r="AF180" i="2"/>
  <c r="AK180" i="2"/>
  <c r="AF303" i="2"/>
  <c r="AK303" i="2"/>
  <c r="AF107" i="2"/>
  <c r="AK107" i="2"/>
  <c r="AF41" i="2"/>
  <c r="AK41" i="2"/>
  <c r="X76" i="2"/>
  <c r="AF266" i="7"/>
  <c r="AK266" i="7"/>
  <c r="AF347" i="7"/>
  <c r="AK347" i="7"/>
  <c r="AK22" i="1"/>
  <c r="AF22" i="1"/>
  <c r="AE85" i="3"/>
  <c r="AL79" i="3"/>
  <c r="AE22" i="21"/>
  <c r="AG19" i="21"/>
  <c r="AL19" i="21"/>
  <c r="AF17" i="2"/>
  <c r="AK17" i="2"/>
  <c r="AF228" i="2"/>
  <c r="AK228" i="2"/>
  <c r="AK268" i="2"/>
  <c r="AF268" i="2"/>
  <c r="AF353" i="2"/>
  <c r="AK353" i="2"/>
  <c r="AF428" i="2"/>
  <c r="AK428" i="2"/>
  <c r="AF320" i="2"/>
  <c r="AK320" i="2"/>
  <c r="AF356" i="2"/>
  <c r="AK356" i="2"/>
  <c r="AD445" i="2"/>
  <c r="AF445" i="2" s="1"/>
  <c r="AF443" i="2"/>
  <c r="AK443" i="2"/>
  <c r="AK113" i="7"/>
  <c r="AF113" i="7"/>
  <c r="AK37" i="7"/>
  <c r="AF37" i="7"/>
  <c r="AK181" i="1"/>
  <c r="AF181" i="1"/>
  <c r="AK98" i="1"/>
  <c r="AF98" i="1"/>
  <c r="AF226" i="7"/>
  <c r="AK226" i="7"/>
  <c r="AF273" i="7"/>
  <c r="AK273" i="7"/>
  <c r="AF309" i="7"/>
  <c r="AK309" i="7"/>
  <c r="AF312" i="7"/>
  <c r="AK312" i="7"/>
  <c r="AF244" i="7"/>
  <c r="AK244" i="7"/>
  <c r="AF297" i="7"/>
  <c r="AK297" i="7"/>
  <c r="AF359" i="7"/>
  <c r="AK359" i="7"/>
  <c r="AK299" i="1"/>
  <c r="AF299" i="1"/>
  <c r="AG62" i="21"/>
  <c r="AL62" i="21"/>
  <c r="AK36" i="3"/>
  <c r="AF36" i="3"/>
  <c r="AK7" i="9"/>
  <c r="AF7" i="9"/>
  <c r="AG42" i="21"/>
  <c r="AL42" i="21"/>
  <c r="AR359" i="2"/>
  <c r="AM359" i="2"/>
  <c r="AE292" i="2"/>
  <c r="AL258" i="2"/>
  <c r="AM258" i="2" s="1"/>
  <c r="AD67" i="3"/>
  <c r="AF67" i="3" s="1"/>
  <c r="AK64" i="3"/>
  <c r="AF64" i="3"/>
  <c r="AK17" i="3"/>
  <c r="AF17" i="3"/>
  <c r="AK73" i="2"/>
  <c r="AF73" i="2"/>
  <c r="AL371" i="2"/>
  <c r="AS369" i="2"/>
  <c r="AF259" i="2"/>
  <c r="AK259" i="2"/>
  <c r="AK343" i="2"/>
  <c r="AF343" i="2"/>
  <c r="AD149" i="2"/>
  <c r="AF149" i="2" s="1"/>
  <c r="AF147" i="2"/>
  <c r="AK147" i="2"/>
  <c r="AE191" i="7"/>
  <c r="AL155" i="7"/>
  <c r="X395" i="7"/>
  <c r="AK239" i="1"/>
  <c r="AF239" i="1"/>
  <c r="AK24" i="1"/>
  <c r="AF24" i="1"/>
  <c r="AK159" i="7"/>
  <c r="AF159" i="7"/>
  <c r="AF120" i="7"/>
  <c r="AK120" i="7"/>
  <c r="AK45" i="7"/>
  <c r="AF45" i="7"/>
  <c r="AF247" i="7"/>
  <c r="AK247" i="7"/>
  <c r="AF320" i="7"/>
  <c r="AK320" i="7"/>
  <c r="AF222" i="7"/>
  <c r="AK222" i="7"/>
  <c r="AF252" i="7"/>
  <c r="AK252" i="7"/>
  <c r="AK296" i="7"/>
  <c r="AF296" i="7"/>
  <c r="AF229" i="7"/>
  <c r="AK229" i="7"/>
  <c r="AF315" i="7"/>
  <c r="AK315" i="7"/>
  <c r="AK258" i="1"/>
  <c r="AF258" i="1"/>
  <c r="AK179" i="1"/>
  <c r="AF179" i="1"/>
  <c r="AK17" i="1"/>
  <c r="AF17" i="1"/>
  <c r="AF36" i="2"/>
  <c r="AG11" i="21"/>
  <c r="AL11" i="21"/>
  <c r="AD33" i="3"/>
  <c r="AK27" i="3"/>
  <c r="AF27" i="3"/>
  <c r="AG36" i="21"/>
  <c r="AL36" i="21"/>
  <c r="AH32" i="4"/>
  <c r="AP29" i="4"/>
  <c r="AK84" i="1"/>
  <c r="AF84" i="1"/>
  <c r="AK96" i="7"/>
  <c r="AF96" i="7"/>
  <c r="AK246" i="1"/>
  <c r="AF246" i="1"/>
  <c r="AL270" i="1"/>
  <c r="AF270" i="1"/>
  <c r="AK73" i="1"/>
  <c r="AF73" i="1"/>
  <c r="AF158" i="7"/>
  <c r="AK158" i="7"/>
  <c r="AK51" i="7"/>
  <c r="AF51" i="7"/>
  <c r="AK220" i="7"/>
  <c r="AK211" i="1"/>
  <c r="AF211" i="1"/>
  <c r="AG66" i="21"/>
  <c r="AL66" i="21"/>
  <c r="AI10" i="4"/>
  <c r="AO10" i="4"/>
  <c r="AK72" i="3"/>
  <c r="AF72" i="3"/>
  <c r="AK79" i="3"/>
  <c r="AF79" i="3"/>
  <c r="AE129" i="3"/>
  <c r="AL123" i="3"/>
  <c r="AF59" i="21"/>
  <c r="AM56" i="21"/>
  <c r="Y57" i="1"/>
  <c r="AK147" i="7"/>
  <c r="AF147" i="7"/>
  <c r="AK48" i="7"/>
  <c r="AF48" i="7"/>
  <c r="AK297" i="1"/>
  <c r="AF297" i="1"/>
  <c r="AE81" i="1"/>
  <c r="AL61" i="1"/>
  <c r="AM61" i="1" s="1"/>
  <c r="AF61" i="1"/>
  <c r="AS167" i="1"/>
  <c r="AK32" i="1"/>
  <c r="AF32" i="1"/>
  <c r="AF27" i="21"/>
  <c r="AM24" i="21"/>
  <c r="AE7" i="21"/>
  <c r="AG4" i="21"/>
  <c r="AL4" i="21"/>
  <c r="AF16" i="3"/>
  <c r="AK16" i="3"/>
  <c r="Y107" i="3"/>
  <c r="AD77" i="3"/>
  <c r="AK71" i="3"/>
  <c r="AF71" i="3"/>
  <c r="AF115" i="2"/>
  <c r="AK115" i="2"/>
  <c r="AF67" i="2"/>
  <c r="AK67" i="2"/>
  <c r="AF14" i="2"/>
  <c r="AK14" i="2"/>
  <c r="AF209" i="2"/>
  <c r="AK209" i="2"/>
  <c r="AK267" i="2"/>
  <c r="AF267" i="2"/>
  <c r="AF315" i="2"/>
  <c r="AK315" i="2"/>
  <c r="AK54" i="1"/>
  <c r="AF54" i="1"/>
  <c r="AF138" i="7"/>
  <c r="AK138" i="7"/>
  <c r="AF15" i="7"/>
  <c r="AK15" i="7"/>
  <c r="AK151" i="7"/>
  <c r="AF151" i="7"/>
  <c r="AK77" i="7"/>
  <c r="AF77" i="7"/>
  <c r="AF361" i="7"/>
  <c r="AK361" i="7"/>
  <c r="AF268" i="7"/>
  <c r="AK268" i="7"/>
  <c r="AK352" i="7"/>
  <c r="AF352" i="7"/>
  <c r="AF260" i="7"/>
  <c r="AK260" i="7"/>
  <c r="AF325" i="7"/>
  <c r="AK325" i="7"/>
  <c r="AH17" i="4"/>
  <c r="AP14" i="4"/>
  <c r="Y11" i="3"/>
  <c r="AK128" i="3"/>
  <c r="AF128" i="3"/>
  <c r="X112" i="3"/>
  <c r="AG68" i="21"/>
  <c r="AL68" i="21"/>
  <c r="AI21" i="4"/>
  <c r="AO21" i="4"/>
  <c r="AR214" i="2"/>
  <c r="AM214" i="2"/>
  <c r="AF164" i="2"/>
  <c r="AK164" i="2"/>
  <c r="AF205" i="2"/>
  <c r="AK205" i="2"/>
  <c r="AF260" i="2"/>
  <c r="AK260" i="2"/>
  <c r="AF310" i="2"/>
  <c r="AK310" i="2"/>
  <c r="AF382" i="2"/>
  <c r="AK382" i="2"/>
  <c r="AF121" i="2"/>
  <c r="AK121" i="2"/>
  <c r="AF178" i="2"/>
  <c r="AK178" i="2"/>
  <c r="AF324" i="2"/>
  <c r="AK324" i="2"/>
  <c r="AF424" i="2"/>
  <c r="AK424" i="2"/>
  <c r="AF198" i="2"/>
  <c r="AK198" i="2"/>
  <c r="AK286" i="1"/>
  <c r="AF286" i="1"/>
  <c r="Z59" i="21"/>
  <c r="X83" i="21"/>
  <c r="X80" i="21"/>
  <c r="AR22" i="3"/>
  <c r="AM22" i="3"/>
  <c r="AF112" i="2"/>
  <c r="AK112" i="2"/>
  <c r="AF84" i="2"/>
  <c r="AK84" i="2"/>
  <c r="AK402" i="2"/>
  <c r="AF402" i="2"/>
  <c r="AF203" i="2"/>
  <c r="AK203" i="2"/>
  <c r="AK274" i="2"/>
  <c r="AF274" i="2"/>
  <c r="AF357" i="2"/>
  <c r="AK357" i="2"/>
  <c r="AF161" i="2"/>
  <c r="AK161" i="2"/>
  <c r="AF311" i="2"/>
  <c r="AK311" i="2"/>
  <c r="AF64" i="2"/>
  <c r="AK64" i="2"/>
  <c r="AF31" i="2"/>
  <c r="AK31" i="2"/>
  <c r="AF188" i="7"/>
  <c r="AK188" i="7"/>
  <c r="AF137" i="7"/>
  <c r="AK137" i="7"/>
  <c r="AK78" i="7"/>
  <c r="AF78" i="7"/>
  <c r="X67" i="7"/>
  <c r="X393" i="7"/>
  <c r="AK94" i="1"/>
  <c r="AF94" i="1"/>
  <c r="AF190" i="7"/>
  <c r="AK190" i="7"/>
  <c r="AK108" i="7"/>
  <c r="AF108" i="7"/>
  <c r="AK36" i="7"/>
  <c r="AF36" i="7"/>
  <c r="AK186" i="1"/>
  <c r="AF186" i="1"/>
  <c r="AH49" i="5"/>
  <c r="AN49" i="5"/>
  <c r="AK214" i="7"/>
  <c r="AF214" i="7"/>
  <c r="AF339" i="7"/>
  <c r="AK339" i="7"/>
  <c r="AF17" i="21"/>
  <c r="AM14" i="21"/>
  <c r="AE68" i="3"/>
  <c r="AK65" i="3"/>
  <c r="AF65" i="3"/>
  <c r="AF162" i="2"/>
  <c r="AK162" i="2"/>
  <c r="AF236" i="2"/>
  <c r="AK236" i="2"/>
  <c r="AK276" i="2"/>
  <c r="AF276" i="2"/>
  <c r="AF376" i="2"/>
  <c r="AK376" i="2"/>
  <c r="AF123" i="2"/>
  <c r="AK123" i="2"/>
  <c r="AF333" i="2"/>
  <c r="AK333" i="2"/>
  <c r="AF369" i="2"/>
  <c r="AK369" i="2"/>
  <c r="AF82" i="2"/>
  <c r="AK82" i="2"/>
  <c r="AK170" i="7"/>
  <c r="AF170" i="7"/>
  <c r="AF121" i="7"/>
  <c r="AK121" i="7"/>
  <c r="AF63" i="7"/>
  <c r="AK63" i="7"/>
  <c r="AK182" i="1"/>
  <c r="AF182" i="1"/>
  <c r="AK161" i="1"/>
  <c r="AF161" i="1"/>
  <c r="AK11" i="1"/>
  <c r="AF11" i="1"/>
  <c r="AD88" i="7"/>
  <c r="AF70" i="7"/>
  <c r="AK70" i="7"/>
  <c r="AF217" i="7"/>
  <c r="AK217" i="7"/>
  <c r="AF249" i="7"/>
  <c r="AK249" i="7"/>
  <c r="AK300" i="7"/>
  <c r="AF300" i="7"/>
  <c r="AF233" i="7"/>
  <c r="AK233" i="7"/>
  <c r="AF305" i="7"/>
  <c r="AK305" i="7"/>
  <c r="AK368" i="7"/>
  <c r="AF368" i="7"/>
  <c r="AF236" i="7"/>
  <c r="AK236" i="7"/>
  <c r="AK291" i="7"/>
  <c r="AF291" i="7"/>
  <c r="AF367" i="7"/>
  <c r="AK367" i="7"/>
  <c r="AK237" i="1"/>
  <c r="AF237" i="1"/>
  <c r="AG47" i="21"/>
  <c r="AL47" i="21"/>
  <c r="AK32" i="3"/>
  <c r="AF32" i="3"/>
  <c r="AG16" i="21"/>
  <c r="AL16" i="21"/>
  <c r="AF25" i="2"/>
  <c r="AK25" i="2"/>
  <c r="AF80" i="2"/>
  <c r="AK80" i="2"/>
  <c r="AK394" i="2"/>
  <c r="AF394" i="2"/>
  <c r="AF185" i="2"/>
  <c r="AK185" i="2"/>
  <c r="AF247" i="2"/>
  <c r="AK247" i="2"/>
  <c r="AF341" i="2"/>
  <c r="AK341" i="2"/>
  <c r="AF377" i="2"/>
  <c r="AK377" i="2"/>
  <c r="AF138" i="2"/>
  <c r="AK138" i="2"/>
  <c r="AF279" i="7"/>
  <c r="AK279" i="7"/>
  <c r="AF358" i="7"/>
  <c r="AK358" i="7"/>
  <c r="AG31" i="21"/>
  <c r="AL31" i="21"/>
  <c r="AK18" i="9"/>
  <c r="AF18" i="9"/>
  <c r="AF79" i="21"/>
  <c r="AM76" i="21"/>
  <c r="AN76" i="21" s="1"/>
  <c r="AK6" i="3"/>
  <c r="AF6" i="3"/>
  <c r="AF119" i="2"/>
  <c r="AK119" i="2"/>
  <c r="AF45" i="2"/>
  <c r="AK45" i="2"/>
  <c r="AF54" i="2"/>
  <c r="AK54" i="2"/>
  <c r="AF22" i="2"/>
  <c r="AK22" i="2"/>
  <c r="AF93" i="2"/>
  <c r="AK93" i="2"/>
  <c r="AF335" i="2"/>
  <c r="AK335" i="2"/>
  <c r="AK400" i="2"/>
  <c r="AF400" i="2"/>
  <c r="AF135" i="2"/>
  <c r="AK135" i="2"/>
  <c r="AF188" i="2"/>
  <c r="AK188" i="2"/>
  <c r="AF255" i="2"/>
  <c r="AK255" i="2"/>
  <c r="X197" i="7"/>
  <c r="AK52" i="7"/>
  <c r="AF52" i="7"/>
  <c r="AD249" i="1"/>
  <c r="AF93" i="7"/>
  <c r="AK93" i="7"/>
  <c r="AF12" i="7"/>
  <c r="AK12" i="7"/>
  <c r="AK278" i="1"/>
  <c r="AF278" i="1"/>
  <c r="AF253" i="7"/>
  <c r="AK253" i="7"/>
  <c r="AK342" i="7"/>
  <c r="AF342" i="7"/>
  <c r="AF213" i="7"/>
  <c r="AK213" i="7"/>
  <c r="AF246" i="7"/>
  <c r="AK246" i="7"/>
  <c r="AF313" i="7"/>
  <c r="AK313" i="7"/>
  <c r="AF308" i="7"/>
  <c r="AK308" i="7"/>
  <c r="AK166" i="1"/>
  <c r="AF166" i="1"/>
  <c r="AK71" i="1"/>
  <c r="AF71" i="1"/>
  <c r="AR90" i="7"/>
  <c r="AF33" i="21"/>
  <c r="AM30" i="21"/>
  <c r="AI36" i="4"/>
  <c r="AO36" i="4"/>
  <c r="AK51" i="3"/>
  <c r="AF51" i="3"/>
  <c r="AK66" i="3"/>
  <c r="AF66" i="3"/>
  <c r="AH41" i="4"/>
  <c r="AP39" i="4"/>
  <c r="AF10" i="3"/>
  <c r="AK10" i="3"/>
  <c r="AG37" i="4"/>
  <c r="AI34" i="4"/>
  <c r="AO34" i="4"/>
  <c r="AF148" i="7"/>
  <c r="AK148" i="7"/>
  <c r="AD326" i="7"/>
  <c r="AF326" i="7" s="1"/>
  <c r="AF324" i="7"/>
  <c r="AK324" i="7"/>
  <c r="Y218" i="7"/>
  <c r="AK366" i="7"/>
  <c r="AF366" i="7"/>
  <c r="AF203" i="7"/>
  <c r="AK203" i="7"/>
  <c r="AF237" i="7"/>
  <c r="AK237" i="7"/>
  <c r="AG51" i="21"/>
  <c r="AL51" i="21"/>
  <c r="AE53" i="21"/>
  <c r="AG50" i="21"/>
  <c r="AL50" i="21"/>
  <c r="AK53" i="3"/>
  <c r="AF53" i="3"/>
  <c r="AK59" i="3"/>
  <c r="AF59" i="3"/>
  <c r="AK119" i="3"/>
  <c r="AF119" i="3"/>
  <c r="AS64" i="3"/>
  <c r="AL67" i="3"/>
  <c r="Z64" i="21"/>
  <c r="AF38" i="21"/>
  <c r="AM35" i="21"/>
  <c r="AS76" i="21"/>
  <c r="AF99" i="2"/>
  <c r="AK99" i="2"/>
  <c r="AF20" i="2"/>
  <c r="AK20" i="2"/>
  <c r="AF122" i="2"/>
  <c r="AK122" i="2"/>
  <c r="AF201" i="2"/>
  <c r="AK201" i="2"/>
  <c r="AF306" i="2"/>
  <c r="AK306" i="2"/>
  <c r="AF386" i="2"/>
  <c r="AK386" i="2"/>
  <c r="AF160" i="2"/>
  <c r="AK160" i="2"/>
  <c r="AF263" i="2"/>
  <c r="AK263" i="2"/>
  <c r="AK347" i="2"/>
  <c r="AF347" i="2"/>
  <c r="AF132" i="2"/>
  <c r="AK132" i="2"/>
  <c r="AF85" i="7"/>
  <c r="AK85" i="7"/>
  <c r="AK315" i="1"/>
  <c r="AF315" i="1"/>
  <c r="AK200" i="1"/>
  <c r="AF200" i="1"/>
  <c r="AF139" i="7"/>
  <c r="AK139" i="7"/>
  <c r="AK79" i="7"/>
  <c r="AF79" i="7"/>
  <c r="AK34" i="7"/>
  <c r="AF34" i="7"/>
  <c r="AL322" i="1"/>
  <c r="AF322" i="1"/>
  <c r="AD81" i="1"/>
  <c r="AF201" i="7"/>
  <c r="AK201" i="7"/>
  <c r="AF287" i="7"/>
  <c r="AK287" i="7"/>
  <c r="AF380" i="7"/>
  <c r="AK380" i="7"/>
  <c r="AK173" i="1"/>
  <c r="AF173" i="1"/>
  <c r="AF53" i="21"/>
  <c r="AM50" i="21"/>
  <c r="AI31" i="4"/>
  <c r="AO31" i="4"/>
  <c r="AL4" i="9"/>
  <c r="AE9" i="9"/>
  <c r="AE77" i="3"/>
  <c r="AL71" i="3"/>
  <c r="AK116" i="3"/>
  <c r="AF116" i="3"/>
  <c r="AF51" i="2"/>
  <c r="AK51" i="2"/>
  <c r="AF154" i="2"/>
  <c r="AK154" i="2"/>
  <c r="AK275" i="2"/>
  <c r="AF275" i="2"/>
  <c r="AK144" i="1"/>
  <c r="AF144" i="1"/>
  <c r="AF186" i="7"/>
  <c r="AK186" i="7"/>
  <c r="AF86" i="7"/>
  <c r="AK86" i="7"/>
  <c r="AK287" i="1"/>
  <c r="AF287" i="1"/>
  <c r="AK199" i="1"/>
  <c r="AF199" i="1"/>
  <c r="AF303" i="7"/>
  <c r="AK303" i="7"/>
  <c r="AF371" i="7"/>
  <c r="AK371" i="7"/>
  <c r="AF241" i="7"/>
  <c r="AK241" i="7"/>
  <c r="AK340" i="7"/>
  <c r="AF340" i="7"/>
  <c r="AF202" i="7"/>
  <c r="AK202" i="7"/>
  <c r="AF314" i="7"/>
  <c r="AK314" i="7"/>
  <c r="S54" i="21"/>
  <c r="AK106" i="3"/>
  <c r="AF106" i="3"/>
  <c r="Y121" i="3"/>
  <c r="AG10" i="21"/>
  <c r="AL10" i="21"/>
  <c r="AG52" i="21"/>
  <c r="AL52" i="21"/>
  <c r="AF126" i="2"/>
  <c r="AK126" i="2"/>
  <c r="AF197" i="2"/>
  <c r="AK197" i="2"/>
  <c r="AF390" i="2"/>
  <c r="AK390" i="2"/>
  <c r="AF129" i="2"/>
  <c r="AK129" i="2"/>
  <c r="AK220" i="2"/>
  <c r="AF220" i="2"/>
  <c r="AF316" i="2"/>
  <c r="AK316" i="2"/>
  <c r="AK177" i="2"/>
  <c r="AF177" i="2"/>
  <c r="AE144" i="2"/>
  <c r="AL110" i="2"/>
  <c r="AM110" i="2" s="1"/>
  <c r="AF125" i="7"/>
  <c r="AK125" i="7"/>
  <c r="AK92" i="7"/>
  <c r="AF92" i="7"/>
  <c r="AK231" i="1"/>
  <c r="AF231" i="1"/>
  <c r="AE25" i="1"/>
  <c r="AL5" i="1"/>
  <c r="AK25" i="9"/>
  <c r="AF25" i="9"/>
  <c r="AR264" i="2"/>
  <c r="AM264" i="2"/>
  <c r="AF92" i="2"/>
  <c r="AK92" i="2"/>
  <c r="AK311" i="1"/>
  <c r="AF311" i="1"/>
  <c r="AF14" i="3"/>
  <c r="AK14" i="3"/>
  <c r="AF18" i="3"/>
  <c r="AK18" i="3"/>
  <c r="AE249" i="1"/>
  <c r="AL229" i="1"/>
  <c r="AM229" i="1" s="1"/>
  <c r="AE283" i="7"/>
  <c r="AL265" i="7"/>
  <c r="AF208" i="2"/>
  <c r="AK208" i="2"/>
  <c r="AF430" i="2"/>
  <c r="AK430" i="2"/>
  <c r="AF165" i="2"/>
  <c r="AK165" i="2"/>
  <c r="AE108" i="2"/>
  <c r="AL79" i="2"/>
  <c r="AF42" i="7"/>
  <c r="AK42" i="7"/>
  <c r="AF47" i="7"/>
  <c r="AK47" i="7"/>
  <c r="AK227" i="7"/>
  <c r="AF227" i="7"/>
  <c r="AL20" i="3"/>
  <c r="AE23" i="3"/>
  <c r="AK27" i="9"/>
  <c r="AF27" i="9"/>
  <c r="AF53" i="2"/>
  <c r="AK53" i="2"/>
  <c r="AF33" i="2"/>
  <c r="AK33" i="2"/>
  <c r="AF106" i="2"/>
  <c r="AK106" i="2"/>
  <c r="AK272" i="2"/>
  <c r="AF272" i="2"/>
  <c r="AK41" i="1"/>
  <c r="AF41" i="1"/>
  <c r="AF29" i="7"/>
  <c r="AK29" i="7"/>
  <c r="AK8" i="9"/>
  <c r="AF8" i="9"/>
  <c r="AI20" i="4"/>
  <c r="AO20" i="4"/>
  <c r="AF97" i="2"/>
  <c r="AK97" i="2"/>
  <c r="AF391" i="2"/>
  <c r="AK391" i="2"/>
  <c r="AK222" i="2"/>
  <c r="AF222" i="2"/>
  <c r="AK361" i="2"/>
  <c r="AF361" i="2"/>
  <c r="AF385" i="7"/>
  <c r="AK385" i="7"/>
  <c r="AI25" i="4"/>
  <c r="AO25" i="4"/>
  <c r="AG12" i="4"/>
  <c r="AI9" i="4"/>
  <c r="AO9" i="4"/>
  <c r="AF193" i="2"/>
  <c r="AK193" i="2"/>
  <c r="AF378" i="2"/>
  <c r="AK378" i="2"/>
  <c r="AF215" i="2"/>
  <c r="AK215" i="2"/>
  <c r="AF141" i="2"/>
  <c r="AK141" i="2"/>
  <c r="AF202" i="2"/>
  <c r="AK202" i="2"/>
  <c r="AF286" i="2"/>
  <c r="AK286" i="2"/>
  <c r="AD57" i="1"/>
  <c r="AF57" i="1" s="1"/>
  <c r="AK55" i="1"/>
  <c r="AF55" i="1"/>
  <c r="AF123" i="7"/>
  <c r="AK123" i="7"/>
  <c r="AL326" i="1"/>
  <c r="AF326" i="1"/>
  <c r="AF32" i="7"/>
  <c r="AK32" i="7"/>
  <c r="AK8" i="3"/>
  <c r="AF8" i="3"/>
  <c r="AE99" i="3"/>
  <c r="AL93" i="3"/>
  <c r="AF86" i="2"/>
  <c r="AK86" i="2"/>
  <c r="X170" i="1"/>
  <c r="AF135" i="7"/>
  <c r="AK135" i="7"/>
  <c r="AK355" i="7"/>
  <c r="AF355" i="7"/>
  <c r="AF232" i="7"/>
  <c r="AK232" i="7"/>
  <c r="AF288" i="7"/>
  <c r="AK288" i="7"/>
  <c r="AK337" i="7"/>
  <c r="AF337" i="7"/>
  <c r="AK312" i="1"/>
  <c r="AF312" i="1"/>
  <c r="AG56" i="21"/>
  <c r="AE59" i="21"/>
  <c r="AL56" i="21"/>
  <c r="AK105" i="3"/>
  <c r="AF105" i="3"/>
  <c r="AF254" i="7"/>
  <c r="AK254" i="7"/>
  <c r="AL326" i="7"/>
  <c r="AS324" i="7"/>
  <c r="AI5" i="4"/>
  <c r="AO5" i="4"/>
  <c r="AS49" i="3"/>
  <c r="AL55" i="3"/>
  <c r="AK9" i="3"/>
  <c r="AF9" i="3"/>
  <c r="AK407" i="2"/>
  <c r="AF407" i="2"/>
  <c r="AF171" i="7"/>
  <c r="AK171" i="7"/>
  <c r="AK159" i="1"/>
  <c r="AF159" i="1"/>
  <c r="AK61" i="3"/>
  <c r="AF61" i="3"/>
  <c r="AF423" i="2"/>
  <c r="AK423" i="2"/>
  <c r="AF128" i="7"/>
  <c r="AK128" i="7"/>
  <c r="AK334" i="1"/>
  <c r="AF334" i="1"/>
  <c r="AL268" i="1"/>
  <c r="AF268" i="1"/>
  <c r="AK44" i="1"/>
  <c r="AF44" i="1"/>
  <c r="AF7" i="7"/>
  <c r="AK7" i="7"/>
  <c r="AF64" i="21"/>
  <c r="AM61" i="21"/>
  <c r="AF21" i="2"/>
  <c r="AK21" i="2"/>
  <c r="AD34" i="2"/>
  <c r="AF10" i="2"/>
  <c r="AK10" i="2"/>
  <c r="AF271" i="2"/>
  <c r="AK271" i="2"/>
  <c r="AF196" i="2"/>
  <c r="AK196" i="2"/>
  <c r="AK368" i="2"/>
  <c r="AF368" i="2"/>
  <c r="AK119" i="7"/>
  <c r="AF119" i="7"/>
  <c r="AK200" i="7"/>
  <c r="AF200" i="7"/>
  <c r="AK88" i="3"/>
  <c r="AF88" i="3"/>
  <c r="AK132" i="3"/>
  <c r="AF132" i="3"/>
  <c r="AE48" i="21"/>
  <c r="AG45" i="21"/>
  <c r="AL45" i="21"/>
  <c r="AF210" i="2"/>
  <c r="AK210" i="2"/>
  <c r="AF178" i="7"/>
  <c r="AK178" i="7"/>
  <c r="AR61" i="1"/>
  <c r="AK91" i="1"/>
  <c r="AF91" i="1"/>
  <c r="AK23" i="9"/>
  <c r="AF23" i="9"/>
  <c r="AK31" i="3"/>
  <c r="AF31" i="3"/>
  <c r="AK35" i="3"/>
  <c r="AF35" i="3"/>
  <c r="AF69" i="21"/>
  <c r="AM66" i="21"/>
  <c r="AK350" i="2"/>
  <c r="AF350" i="2"/>
  <c r="AK69" i="1"/>
  <c r="AF69" i="1"/>
  <c r="AF22" i="7"/>
  <c r="AK22" i="7"/>
  <c r="AK115" i="3"/>
  <c r="AF115" i="3"/>
  <c r="AK296" i="2"/>
  <c r="AF296" i="2"/>
  <c r="AF94" i="2"/>
  <c r="AK94" i="2"/>
  <c r="AF373" i="7"/>
  <c r="AK373" i="7"/>
  <c r="AF363" i="7"/>
  <c r="AK363" i="7"/>
  <c r="AF139" i="1"/>
  <c r="AG15" i="21"/>
  <c r="AL15" i="21"/>
  <c r="AE43" i="21"/>
  <c r="AG40" i="21"/>
  <c r="AL40" i="21"/>
  <c r="AL111" i="3"/>
  <c r="AS108" i="3"/>
  <c r="AF91" i="2"/>
  <c r="AK91" i="2"/>
  <c r="AE366" i="2"/>
  <c r="AL332" i="2"/>
  <c r="AM332" i="2" s="1"/>
  <c r="AE34" i="2"/>
  <c r="AL5" i="2"/>
  <c r="AF5" i="2"/>
  <c r="AF165" i="7"/>
  <c r="AK165" i="7"/>
  <c r="AF99" i="7"/>
  <c r="AK99" i="7"/>
  <c r="AK39" i="7"/>
  <c r="AF39" i="7"/>
  <c r="AL110" i="1"/>
  <c r="AF110" i="1"/>
  <c r="AF157" i="7"/>
  <c r="AK157" i="7"/>
  <c r="AF73" i="7"/>
  <c r="AK73" i="7"/>
  <c r="AK254" i="1"/>
  <c r="AF254" i="1"/>
  <c r="AD283" i="7"/>
  <c r="AF265" i="7"/>
  <c r="AK265" i="7"/>
  <c r="AK86" i="1"/>
  <c r="AF86" i="1"/>
  <c r="AG7" i="4"/>
  <c r="AI4" i="4"/>
  <c r="AO4" i="4"/>
  <c r="AF90" i="2"/>
  <c r="AK90" i="2"/>
  <c r="AK152" i="7"/>
  <c r="AF152" i="7"/>
  <c r="AK45" i="1"/>
  <c r="AF45" i="1"/>
  <c r="AK104" i="3"/>
  <c r="AF104" i="3"/>
  <c r="AK74" i="3"/>
  <c r="AF74" i="3"/>
  <c r="AK28" i="3"/>
  <c r="AF28" i="3"/>
  <c r="AF62" i="2"/>
  <c r="AK62" i="2"/>
  <c r="AF419" i="2"/>
  <c r="AK419" i="2"/>
  <c r="AF192" i="2"/>
  <c r="AK192" i="2"/>
  <c r="AF349" i="2"/>
  <c r="AK349" i="2"/>
  <c r="AF385" i="2"/>
  <c r="AK385" i="2"/>
  <c r="AK156" i="2"/>
  <c r="AF156" i="2"/>
  <c r="AK230" i="2"/>
  <c r="AF230" i="2"/>
  <c r="AF278" i="2"/>
  <c r="AK278" i="2"/>
  <c r="AF365" i="2"/>
  <c r="AK365" i="2"/>
  <c r="AF187" i="2"/>
  <c r="AK187" i="2"/>
  <c r="AF401" i="2"/>
  <c r="AK401" i="2"/>
  <c r="AF104" i="2"/>
  <c r="AK104" i="2"/>
  <c r="AF52" i="2"/>
  <c r="AK52" i="2"/>
  <c r="AF193" i="7"/>
  <c r="AK193" i="7"/>
  <c r="AF83" i="7"/>
  <c r="AK83" i="7"/>
  <c r="AF27" i="7"/>
  <c r="AK27" i="7"/>
  <c r="AK161" i="7"/>
  <c r="AF161" i="7"/>
  <c r="AF82" i="7"/>
  <c r="AK82" i="7"/>
  <c r="AF20" i="7"/>
  <c r="AK20" i="7"/>
  <c r="AF204" i="7"/>
  <c r="AK204" i="7"/>
  <c r="AK11" i="9"/>
  <c r="AF11" i="9"/>
  <c r="AE33" i="21"/>
  <c r="AG30" i="21"/>
  <c r="AL30" i="21"/>
  <c r="AD55" i="3"/>
  <c r="AF55" i="3" s="1"/>
  <c r="AK49" i="3"/>
  <c r="AF49" i="3"/>
  <c r="AK127" i="3"/>
  <c r="AF127" i="3"/>
  <c r="AK96" i="3"/>
  <c r="AF96" i="3"/>
  <c r="AD9" i="9"/>
  <c r="AK4" i="9"/>
  <c r="AF4" i="9"/>
  <c r="AR355" i="2"/>
  <c r="AM355" i="2"/>
  <c r="Y75" i="2"/>
  <c r="U14" i="14" s="1"/>
  <c r="AF16" i="2"/>
  <c r="AK16" i="2"/>
  <c r="AF46" i="2"/>
  <c r="AK46" i="2"/>
  <c r="AF13" i="2"/>
  <c r="AK13" i="2"/>
  <c r="AF85" i="2"/>
  <c r="AK85" i="2"/>
  <c r="AK240" i="2"/>
  <c r="AF240" i="2"/>
  <c r="AF287" i="2"/>
  <c r="AK287" i="2"/>
  <c r="AF337" i="2"/>
  <c r="AK337" i="2"/>
  <c r="AK403" i="2"/>
  <c r="AF403" i="2"/>
  <c r="AF437" i="2"/>
  <c r="AK437" i="2"/>
  <c r="AF8" i="7"/>
  <c r="AK8" i="7"/>
  <c r="AK204" i="1"/>
  <c r="AF204" i="1"/>
  <c r="AK15" i="1"/>
  <c r="AF15" i="1"/>
  <c r="AK60" i="7"/>
  <c r="AF60" i="7"/>
  <c r="AF118" i="7"/>
  <c r="AK118" i="7"/>
  <c r="AS335" i="1"/>
  <c r="AL337" i="1"/>
  <c r="AL386" i="7"/>
  <c r="AS350" i="7"/>
  <c r="AR36" i="2"/>
  <c r="S80" i="21"/>
  <c r="AK26" i="9"/>
  <c r="AF26" i="9"/>
  <c r="Y33" i="3"/>
  <c r="AE38" i="21"/>
  <c r="AG35" i="21"/>
  <c r="AL35" i="21"/>
  <c r="AR207" i="2"/>
  <c r="AM207" i="2"/>
  <c r="AF29" i="2"/>
  <c r="AK29" i="2"/>
  <c r="AF47" i="2"/>
  <c r="AK47" i="2"/>
  <c r="AF143" i="2"/>
  <c r="AK143" i="2"/>
  <c r="AF235" i="2"/>
  <c r="AK235" i="2"/>
  <c r="AF279" i="2"/>
  <c r="AK279" i="2"/>
  <c r="AF204" i="2"/>
  <c r="AK204" i="2"/>
  <c r="AF252" i="2"/>
  <c r="AK252" i="2"/>
  <c r="AK345" i="2"/>
  <c r="AF345" i="2"/>
  <c r="AF427" i="2"/>
  <c r="AK427" i="2"/>
  <c r="AE305" i="1"/>
  <c r="AE338" i="1" s="1"/>
  <c r="AL285" i="1"/>
  <c r="AF362" i="7"/>
  <c r="AK362" i="7"/>
  <c r="AF211" i="7"/>
  <c r="AK211" i="7"/>
  <c r="AF245" i="7"/>
  <c r="AK245" i="7"/>
  <c r="AK330" i="7"/>
  <c r="AK5" i="1"/>
  <c r="AK102" i="3"/>
  <c r="AF102" i="3"/>
  <c r="AF22" i="21"/>
  <c r="AM19" i="21"/>
  <c r="AK22" i="9"/>
  <c r="AG32" i="4"/>
  <c r="AI29" i="4"/>
  <c r="AO29" i="4"/>
  <c r="BF4" i="4"/>
  <c r="AX7" i="4"/>
  <c r="AF57" i="2"/>
  <c r="AK57" i="2"/>
  <c r="AF12" i="2"/>
  <c r="AK12" i="2"/>
  <c r="AF168" i="2"/>
  <c r="AK168" i="2"/>
  <c r="AK229" i="2"/>
  <c r="AF229" i="2"/>
  <c r="AF314" i="2"/>
  <c r="AK314" i="2"/>
  <c r="AF426" i="2"/>
  <c r="AK426" i="2"/>
  <c r="AF174" i="2"/>
  <c r="AK174" i="2"/>
  <c r="AK339" i="2"/>
  <c r="AF339" i="2"/>
  <c r="AF124" i="2"/>
  <c r="AK124" i="2"/>
  <c r="AF173" i="2"/>
  <c r="AK173" i="2"/>
  <c r="AF254" i="2"/>
  <c r="AK254" i="2"/>
  <c r="AK442" i="2"/>
  <c r="AF442" i="2"/>
  <c r="AK89" i="1"/>
  <c r="AF89" i="1"/>
  <c r="AD225" i="1"/>
  <c r="AF225" i="1" s="1"/>
  <c r="AK223" i="1"/>
  <c r="AM223" i="1" s="1"/>
  <c r="AK106" i="7"/>
  <c r="AF106" i="7"/>
  <c r="AF44" i="7"/>
  <c r="AK44" i="7"/>
  <c r="AF10" i="7"/>
  <c r="AK10" i="7"/>
  <c r="AL196" i="1"/>
  <c r="AF196" i="1"/>
  <c r="AK49" i="7"/>
  <c r="AF49" i="7"/>
  <c r="AK223" i="7"/>
  <c r="AF223" i="7"/>
  <c r="AF293" i="7"/>
  <c r="AK293" i="7"/>
  <c r="AK388" i="7"/>
  <c r="AF388" i="7"/>
  <c r="Z50" i="5"/>
  <c r="X28" i="21"/>
  <c r="X81" i="21"/>
  <c r="Z7" i="21"/>
  <c r="AG58" i="21"/>
  <c r="AL58" i="21"/>
  <c r="AK12" i="9"/>
  <c r="AF12" i="9"/>
  <c r="AD404" i="2"/>
  <c r="AF375" i="2"/>
  <c r="AK375" i="2"/>
  <c r="AF177" i="7"/>
  <c r="AK177" i="7"/>
  <c r="AS57" i="3"/>
  <c r="AL63" i="3"/>
  <c r="AK101" i="2"/>
  <c r="AF101" i="2"/>
  <c r="AF27" i="2"/>
  <c r="AK27" i="2"/>
  <c r="AK117" i="7"/>
  <c r="AF117" i="7"/>
  <c r="AK80" i="7"/>
  <c r="AF80" i="7"/>
  <c r="AL66" i="7"/>
  <c r="AS64" i="7"/>
  <c r="AK335" i="7"/>
  <c r="AF335" i="7"/>
  <c r="AF382" i="7"/>
  <c r="AK382" i="7"/>
  <c r="AF248" i="7"/>
  <c r="AK248" i="7"/>
  <c r="AF301" i="7"/>
  <c r="AK301" i="7"/>
  <c r="AK370" i="7"/>
  <c r="AF370" i="7"/>
  <c r="AY258" i="2"/>
  <c r="AF74" i="21"/>
  <c r="AM71" i="21"/>
  <c r="AD23" i="3"/>
  <c r="AF20" i="3"/>
  <c r="AK20" i="3"/>
  <c r="AL89" i="3"/>
  <c r="AS86" i="3"/>
  <c r="AK39" i="3"/>
  <c r="AF39" i="3"/>
  <c r="AK86" i="3"/>
  <c r="AF86" i="3"/>
  <c r="AG57" i="21"/>
  <c r="AL57" i="21"/>
  <c r="AK113" i="1"/>
  <c r="AR111" i="1"/>
  <c r="AT111" i="1" s="1"/>
  <c r="AF274" i="7"/>
  <c r="AK274" i="7"/>
  <c r="AK43" i="1"/>
  <c r="AF43" i="1"/>
  <c r="AK6" i="9"/>
  <c r="AF6" i="9"/>
  <c r="AG6" i="21"/>
  <c r="AL6" i="21"/>
  <c r="AF58" i="2"/>
  <c r="AK58" i="2"/>
  <c r="AK175" i="1"/>
  <c r="AF175" i="1"/>
  <c r="AK78" i="1"/>
  <c r="AF78" i="1"/>
  <c r="Y88" i="7"/>
  <c r="AI15" i="4"/>
  <c r="AO15" i="4"/>
  <c r="AK126" i="3"/>
  <c r="AF126" i="3"/>
  <c r="AK84" i="3"/>
  <c r="AF84" i="3"/>
  <c r="AF329" i="2"/>
  <c r="AK329" i="2"/>
  <c r="AF414" i="2"/>
  <c r="AK414" i="2"/>
  <c r="AF176" i="2"/>
  <c r="AK176" i="2"/>
  <c r="AK409" i="2"/>
  <c r="AF409" i="2"/>
  <c r="AF111" i="2"/>
  <c r="AK111" i="2"/>
  <c r="AF60" i="2"/>
  <c r="AK60" i="2"/>
  <c r="AF15" i="2"/>
  <c r="AK15" i="2"/>
  <c r="AF95" i="7"/>
  <c r="AK95" i="7"/>
  <c r="AK35" i="7"/>
  <c r="AF35" i="7"/>
  <c r="AL212" i="1"/>
  <c r="AF212" i="1"/>
  <c r="AF168" i="7"/>
  <c r="AK168" i="7"/>
  <c r="AF91" i="7"/>
  <c r="AK91" i="7"/>
  <c r="AF31" i="7"/>
  <c r="AK31" i="7"/>
  <c r="AD261" i="7"/>
  <c r="AF261" i="7" s="1"/>
  <c r="AF259" i="7"/>
  <c r="AK259" i="7"/>
  <c r="AK76" i="3"/>
  <c r="AF76" i="3"/>
  <c r="AK37" i="3"/>
  <c r="AF37" i="3"/>
  <c r="AK60" i="3"/>
  <c r="AF60" i="3"/>
  <c r="AK118" i="3"/>
  <c r="AF118" i="3"/>
  <c r="AE20" i="9"/>
  <c r="AG36" i="5" s="1"/>
  <c r="AL11" i="9"/>
  <c r="AD330" i="2"/>
  <c r="AF301" i="2"/>
  <c r="AK301" i="2"/>
  <c r="AK284" i="2"/>
  <c r="AF284" i="2"/>
  <c r="AK344" i="2"/>
  <c r="AF344" i="2"/>
  <c r="AK411" i="2"/>
  <c r="AF411" i="2"/>
  <c r="AK317" i="1"/>
  <c r="AF317" i="1"/>
  <c r="AK210" i="1"/>
  <c r="AF210" i="1"/>
  <c r="AK49" i="1"/>
  <c r="AF49" i="1"/>
  <c r="AF172" i="7"/>
  <c r="AK172" i="7"/>
  <c r="AF102" i="7"/>
  <c r="AK102" i="7"/>
  <c r="AK53" i="7"/>
  <c r="AF53" i="7"/>
  <c r="Y82" i="21"/>
  <c r="Y43" i="5" s="1"/>
  <c r="Y54" i="21"/>
  <c r="AK16" i="9"/>
  <c r="AF16" i="9"/>
  <c r="AE27" i="21"/>
  <c r="AG24" i="21"/>
  <c r="AL24" i="21"/>
  <c r="AD111" i="3"/>
  <c r="AF111" i="3" s="1"/>
  <c r="AK108" i="3"/>
  <c r="AF108" i="3"/>
  <c r="AF30" i="2"/>
  <c r="AK30" i="2"/>
  <c r="AF26" i="2"/>
  <c r="AK26" i="2"/>
  <c r="AF157" i="2"/>
  <c r="AK157" i="2"/>
  <c r="AF244" i="2"/>
  <c r="AK244" i="2"/>
  <c r="AE404" i="2"/>
  <c r="AL375" i="2"/>
  <c r="AF167" i="2"/>
  <c r="AK167" i="2"/>
  <c r="AF212" i="2"/>
  <c r="AK212" i="2"/>
  <c r="AF291" i="2"/>
  <c r="AK291" i="2"/>
  <c r="AF354" i="2"/>
  <c r="AK354" i="2"/>
  <c r="AK346" i="2"/>
  <c r="AF346" i="2"/>
  <c r="AF420" i="2"/>
  <c r="AK420" i="2"/>
  <c r="AK160" i="7"/>
  <c r="AF160" i="7"/>
  <c r="AK50" i="7"/>
  <c r="AF50" i="7"/>
  <c r="AL266" i="1"/>
  <c r="AF266" i="1"/>
  <c r="AF378" i="7"/>
  <c r="AK378" i="7"/>
  <c r="AK110" i="3"/>
  <c r="AF110" i="3"/>
  <c r="AE218" i="2"/>
  <c r="AL184" i="2"/>
  <c r="AM184" i="2" s="1"/>
  <c r="AF194" i="2"/>
  <c r="AK194" i="2"/>
  <c r="AF265" i="2"/>
  <c r="AK265" i="2"/>
  <c r="AD131" i="7"/>
  <c r="AF131" i="7" s="1"/>
  <c r="AF129" i="7"/>
  <c r="AK129" i="7"/>
  <c r="AR117" i="1"/>
  <c r="X30" i="9"/>
  <c r="Y35" i="5"/>
  <c r="X90" i="3"/>
  <c r="Z74" i="21"/>
  <c r="AF48" i="21"/>
  <c r="AM45" i="21"/>
  <c r="AK21" i="3"/>
  <c r="AF21" i="3"/>
  <c r="AK105" i="2"/>
  <c r="AF105" i="2"/>
  <c r="AK282" i="2"/>
  <c r="AF282" i="2"/>
  <c r="AF328" i="2"/>
  <c r="AK328" i="2"/>
  <c r="AF184" i="7"/>
  <c r="AK184" i="7"/>
  <c r="AK150" i="7"/>
  <c r="AF150" i="7"/>
  <c r="AF166" i="7"/>
  <c r="AK166" i="7"/>
  <c r="AF9" i="7"/>
  <c r="AK9" i="7"/>
  <c r="AG72" i="21"/>
  <c r="AL72" i="21"/>
  <c r="S82" i="21"/>
  <c r="R43" i="5" s="1"/>
  <c r="P43" i="5"/>
  <c r="AE41" i="3"/>
  <c r="AL35" i="3"/>
  <c r="AK269" i="2"/>
  <c r="AF269" i="2"/>
  <c r="AF319" i="2"/>
  <c r="AK319" i="2"/>
  <c r="AK227" i="2"/>
  <c r="AK219" i="1"/>
  <c r="AF219" i="1"/>
  <c r="AK67" i="1"/>
  <c r="AF67" i="1"/>
  <c r="AF183" i="7"/>
  <c r="AK183" i="7"/>
  <c r="AF343" i="7"/>
  <c r="AK343" i="7"/>
  <c r="AF224" i="7"/>
  <c r="AK224" i="7"/>
  <c r="AF267" i="7"/>
  <c r="AK267" i="7"/>
  <c r="AK293" i="1"/>
  <c r="AF293" i="1"/>
  <c r="W112" i="6"/>
  <c r="Z111" i="6"/>
  <c r="R1" i="17"/>
  <c r="Q1" i="17"/>
  <c r="T112" i="17"/>
  <c r="W111" i="17"/>
  <c r="V1" i="6"/>
  <c r="U23" i="6"/>
  <c r="Q1" i="6"/>
  <c r="R1" i="6"/>
  <c r="BM184" i="2"/>
  <c r="BM406" i="2"/>
  <c r="CI218" i="1"/>
  <c r="BF389" i="7"/>
  <c r="CO83" i="1"/>
  <c r="CV83" i="1" s="1"/>
  <c r="DC83" i="1" s="1"/>
  <c r="DJ83" i="1" s="1"/>
  <c r="CP274" i="1"/>
  <c r="CW274" i="1" s="1"/>
  <c r="BF5" i="2"/>
  <c r="BM110" i="2"/>
  <c r="BM332" i="2"/>
  <c r="CH139" i="1"/>
  <c r="BF279" i="1"/>
  <c r="CP330" i="1"/>
  <c r="CW330" i="1" s="1"/>
  <c r="BF64" i="7"/>
  <c r="BG111" i="1"/>
  <c r="BG130" i="3"/>
  <c r="DJ218" i="1"/>
  <c r="DQ218" i="1" s="1"/>
  <c r="BN162" i="1"/>
  <c r="BA364" i="2"/>
  <c r="BA211" i="2"/>
  <c r="BH8" i="2"/>
  <c r="BA433" i="2"/>
  <c r="BH137" i="2"/>
  <c r="BA288" i="2"/>
  <c r="AM444" i="2"/>
  <c r="AF64" i="7"/>
  <c r="Y66" i="7"/>
  <c r="U9" i="14" s="1"/>
  <c r="AT11" i="7"/>
  <c r="AF6" i="7"/>
  <c r="AF5" i="7"/>
  <c r="AM19" i="7"/>
  <c r="AF113" i="1"/>
  <c r="CP43" i="3"/>
  <c r="CB87" i="3"/>
  <c r="AM357" i="7"/>
  <c r="AM384" i="7"/>
  <c r="AM365" i="7"/>
  <c r="AF389" i="7"/>
  <c r="AM354" i="7"/>
  <c r="AM105" i="7"/>
  <c r="AM100" i="7"/>
  <c r="AF124" i="7"/>
  <c r="AM233" i="1"/>
  <c r="AM215" i="1"/>
  <c r="AT133" i="1"/>
  <c r="AM174" i="1"/>
  <c r="AT327" i="1"/>
  <c r="AT134" i="1"/>
  <c r="AM302" i="1"/>
  <c r="AM335" i="1"/>
  <c r="AT141" i="1"/>
  <c r="AT10" i="1"/>
  <c r="AM288" i="1"/>
  <c r="AT128" i="1"/>
  <c r="AT328" i="1"/>
  <c r="AT320" i="1"/>
  <c r="AT68" i="1"/>
  <c r="AT112" i="1"/>
  <c r="AT253" i="1"/>
  <c r="AT88" i="1"/>
  <c r="AT294" i="1"/>
  <c r="AM207" i="1"/>
  <c r="AT125" i="1"/>
  <c r="AT48" i="1"/>
  <c r="AT243" i="1"/>
  <c r="AT39" i="1"/>
  <c r="AT7" i="1"/>
  <c r="AT150" i="1"/>
  <c r="AT8" i="1"/>
  <c r="AT247" i="1"/>
  <c r="AM158" i="1"/>
  <c r="AT66" i="1"/>
  <c r="AT140" i="1"/>
  <c r="AT92" i="1"/>
  <c r="AT19" i="1"/>
  <c r="AT272" i="1"/>
  <c r="AM163" i="1"/>
  <c r="AT160" i="1"/>
  <c r="AT330" i="1"/>
  <c r="AM265" i="1"/>
  <c r="AM83" i="1"/>
  <c r="AM16" i="1"/>
  <c r="BA290" i="1"/>
  <c r="AM180" i="1"/>
  <c r="AT130" i="1"/>
  <c r="AM260" i="1"/>
  <c r="AT9" i="1"/>
  <c r="AM218" i="1"/>
  <c r="AT296" i="1"/>
  <c r="AM154" i="1"/>
  <c r="AT85" i="1"/>
  <c r="AT255" i="1"/>
  <c r="AT62" i="1"/>
  <c r="AM203" i="1"/>
  <c r="AT129" i="1"/>
  <c r="AM96" i="1"/>
  <c r="AM263" i="1"/>
  <c r="AM40" i="1"/>
  <c r="AT146" i="1"/>
  <c r="AT275" i="1"/>
  <c r="AT197" i="1"/>
  <c r="AM310" i="1"/>
  <c r="AM21" i="1"/>
  <c r="AM308" i="1"/>
  <c r="AT256" i="1"/>
  <c r="AT36" i="1"/>
  <c r="AM318" i="1"/>
  <c r="AM217" i="1"/>
  <c r="AT100" i="1"/>
  <c r="AT72" i="1"/>
  <c r="AM121" i="1"/>
  <c r="AT105" i="1"/>
  <c r="AT99" i="1"/>
  <c r="AM331" i="1"/>
  <c r="AM176" i="1"/>
  <c r="AT192" i="1"/>
  <c r="AM102" i="1"/>
  <c r="AT126" i="1"/>
  <c r="AM14" i="1"/>
  <c r="AT257" i="1"/>
  <c r="AM261" i="1"/>
  <c r="AM119" i="1"/>
  <c r="AM213" i="1"/>
  <c r="AM259" i="1"/>
  <c r="AM178" i="1"/>
  <c r="AM63" i="1"/>
  <c r="AM12" i="1"/>
  <c r="AM314" i="1"/>
  <c r="AT148" i="1"/>
  <c r="AM37" i="1"/>
  <c r="AT6" i="1"/>
  <c r="AT236" i="1"/>
  <c r="AT135" i="1"/>
  <c r="AT124" i="1"/>
  <c r="AM23" i="1"/>
  <c r="AM46" i="1"/>
  <c r="AT323" i="1"/>
  <c r="AM27" i="1"/>
  <c r="AM313" i="1"/>
  <c r="AT123" i="1"/>
  <c r="AT145" i="1"/>
  <c r="AM298" i="1"/>
  <c r="AT38" i="1"/>
  <c r="AT74" i="1"/>
  <c r="AT34" i="1"/>
  <c r="AM304" i="1"/>
  <c r="AT103" i="1"/>
  <c r="AT151" i="1"/>
  <c r="AT325" i="1"/>
  <c r="AM65" i="1"/>
  <c r="AT90" i="1"/>
  <c r="AT245" i="1"/>
  <c r="AT184" i="1"/>
  <c r="AT222" i="1"/>
  <c r="AM42" i="1"/>
  <c r="AM35" i="1"/>
  <c r="AG73" i="21" l="1"/>
  <c r="H22" i="10"/>
  <c r="K27" i="14"/>
  <c r="AM2" i="14" s="1"/>
  <c r="F23" i="10"/>
  <c r="G24" i="10"/>
  <c r="AE69" i="21"/>
  <c r="CQ59" i="27"/>
  <c r="CV59" i="27"/>
  <c r="CX23" i="27"/>
  <c r="CW59" i="27"/>
  <c r="AW30" i="14"/>
  <c r="AK24" i="9"/>
  <c r="AK29" i="9" s="1"/>
  <c r="D46" i="25"/>
  <c r="DK13" i="5"/>
  <c r="DT13" i="5"/>
  <c r="D40" i="25"/>
  <c r="AA13" i="5"/>
  <c r="CV13" i="5"/>
  <c r="R37" i="14"/>
  <c r="BO13" i="5"/>
  <c r="BX13" i="5"/>
  <c r="L13" i="5"/>
  <c r="DS13" i="5"/>
  <c r="AG78" i="21"/>
  <c r="AE79" i="21"/>
  <c r="AE80" i="21" s="1"/>
  <c r="AF30" i="14"/>
  <c r="AJ30" i="14"/>
  <c r="Z31" i="5"/>
  <c r="E28" i="14"/>
  <c r="AE30" i="14"/>
  <c r="AA30" i="14"/>
  <c r="D30" i="14" s="1"/>
  <c r="T30" i="14"/>
  <c r="Z30" i="5"/>
  <c r="E46" i="14"/>
  <c r="E32" i="14"/>
  <c r="AB43" i="14"/>
  <c r="E27" i="14"/>
  <c r="E40" i="14"/>
  <c r="AH29" i="5"/>
  <c r="AI30" i="14"/>
  <c r="AG30" i="14"/>
  <c r="I29" i="25"/>
  <c r="AH30" i="14"/>
  <c r="X33" i="5"/>
  <c r="U30" i="14"/>
  <c r="Z28" i="5"/>
  <c r="V30" i="14"/>
  <c r="AD30" i="14"/>
  <c r="Y30" i="14"/>
  <c r="I28" i="25"/>
  <c r="AB30" i="14"/>
  <c r="Z29" i="5"/>
  <c r="Z30" i="14"/>
  <c r="I30" i="25"/>
  <c r="AH30" i="5"/>
  <c r="W30" i="14"/>
  <c r="X30" i="14"/>
  <c r="J33" i="5"/>
  <c r="AF28" i="5"/>
  <c r="E34" i="14"/>
  <c r="E22" i="14"/>
  <c r="CK31" i="5"/>
  <c r="CS31" i="5" s="1"/>
  <c r="DA31" i="5" s="1"/>
  <c r="DI31" i="5" s="1"/>
  <c r="DQ31" i="5" s="1"/>
  <c r="DY31" i="5" s="1"/>
  <c r="EG31" i="5" s="1"/>
  <c r="I31" i="25" s="1"/>
  <c r="Z32" i="5"/>
  <c r="Y25" i="5"/>
  <c r="Z25" i="5" s="1"/>
  <c r="AF25" i="5"/>
  <c r="E23" i="14"/>
  <c r="AH32" i="5"/>
  <c r="R25" i="5"/>
  <c r="P33" i="5"/>
  <c r="R33" i="5" s="1"/>
  <c r="CK32" i="5"/>
  <c r="CS32" i="5" s="1"/>
  <c r="DA32" i="5" s="1"/>
  <c r="DI32" i="5" s="1"/>
  <c r="DQ32" i="5" s="1"/>
  <c r="DY32" i="5" s="1"/>
  <c r="EG32" i="5" s="1"/>
  <c r="I32" i="25" s="1"/>
  <c r="E26" i="14"/>
  <c r="E36" i="14"/>
  <c r="CK26" i="5"/>
  <c r="CS26" i="5" s="1"/>
  <c r="DA26" i="5" s="1"/>
  <c r="DI26" i="5" s="1"/>
  <c r="DQ26" i="5" s="1"/>
  <c r="DY26" i="5" s="1"/>
  <c r="EG26" i="5" s="1"/>
  <c r="I26" i="25" s="1"/>
  <c r="Z26" i="5"/>
  <c r="AF26" i="5"/>
  <c r="E42" i="14"/>
  <c r="AC30" i="14"/>
  <c r="AL30" i="14"/>
  <c r="AK30" i="14"/>
  <c r="CK27" i="5"/>
  <c r="CS27" i="5" s="1"/>
  <c r="DA27" i="5" s="1"/>
  <c r="DI27" i="5" s="1"/>
  <c r="DQ27" i="5" s="1"/>
  <c r="DY27" i="5" s="1"/>
  <c r="EG27" i="5" s="1"/>
  <c r="I27" i="25" s="1"/>
  <c r="Z27" i="5"/>
  <c r="AF27" i="5"/>
  <c r="DL53" i="27"/>
  <c r="DQ53" i="27"/>
  <c r="DJ58" i="27"/>
  <c r="DL58" i="27" s="1"/>
  <c r="DL54" i="27"/>
  <c r="DQ54" i="27"/>
  <c r="DS54" i="27" s="1"/>
  <c r="DS46" i="27"/>
  <c r="DL47" i="27"/>
  <c r="DQ47" i="27"/>
  <c r="DS47" i="27" s="1"/>
  <c r="DQ48" i="27"/>
  <c r="DS48" i="27" s="1"/>
  <c r="DL48" i="27"/>
  <c r="DJ51" i="27"/>
  <c r="DL51" i="27" s="1"/>
  <c r="DR30" i="27"/>
  <c r="DK39" i="27"/>
  <c r="DD44" i="27"/>
  <c r="DE39" i="27"/>
  <c r="CX44" i="27"/>
  <c r="DE40" i="27"/>
  <c r="DJ40" i="27"/>
  <c r="DC44" i="27"/>
  <c r="DE42" i="27"/>
  <c r="DJ42" i="27"/>
  <c r="DS32" i="27"/>
  <c r="DE37" i="27"/>
  <c r="DL34" i="27"/>
  <c r="DQ34" i="27"/>
  <c r="DJ37" i="27"/>
  <c r="DR34" i="27"/>
  <c r="DR37" i="27" s="1"/>
  <c r="DK37" i="27"/>
  <c r="DL35" i="27"/>
  <c r="DQ35" i="27"/>
  <c r="DS35" i="27" s="1"/>
  <c r="DL33" i="27"/>
  <c r="DQ33" i="27"/>
  <c r="DS33" i="27" s="1"/>
  <c r="DE28" i="27"/>
  <c r="DJ28" i="27"/>
  <c r="DL29" i="27"/>
  <c r="DQ29" i="27"/>
  <c r="DS29" i="27" s="1"/>
  <c r="DL25" i="27"/>
  <c r="DQ25" i="27"/>
  <c r="DJ26" i="27"/>
  <c r="DE26" i="27"/>
  <c r="CU13" i="5"/>
  <c r="C51" i="5"/>
  <c r="C51" i="25" s="1"/>
  <c r="C13" i="25"/>
  <c r="CM13" i="5"/>
  <c r="CN13" i="5"/>
  <c r="B7" i="14"/>
  <c r="D10" i="25"/>
  <c r="T13" i="5"/>
  <c r="B51" i="5"/>
  <c r="B51" i="25" s="1"/>
  <c r="B13" i="25"/>
  <c r="AN29" i="5"/>
  <c r="AP29" i="5" s="1"/>
  <c r="R8" i="14"/>
  <c r="D11" i="25"/>
  <c r="AJ13" i="5"/>
  <c r="R15" i="14"/>
  <c r="D18" i="25"/>
  <c r="AI13" i="5"/>
  <c r="DD13" i="5"/>
  <c r="EB13" i="5"/>
  <c r="EI13" i="5"/>
  <c r="EJ13" i="5"/>
  <c r="BH13" i="5"/>
  <c r="DL13" i="5"/>
  <c r="K13" i="5"/>
  <c r="EA13" i="5"/>
  <c r="BW13" i="5"/>
  <c r="CX9" i="27"/>
  <c r="DE14" i="27"/>
  <c r="DJ14" i="27"/>
  <c r="DJ16" i="27" s="1"/>
  <c r="DJ6" i="27"/>
  <c r="DE6" i="27"/>
  <c r="DS18" i="27"/>
  <c r="DJ4" i="27"/>
  <c r="DE4" i="27"/>
  <c r="DC9" i="27"/>
  <c r="DC59" i="27" s="1"/>
  <c r="DL11" i="27"/>
  <c r="DQ11" i="27"/>
  <c r="DL20" i="27"/>
  <c r="DQ20" i="27"/>
  <c r="DS20" i="27" s="1"/>
  <c r="DL7" i="27"/>
  <c r="DQ7" i="27"/>
  <c r="DS7" i="27" s="1"/>
  <c r="DD23" i="27"/>
  <c r="DK15" i="27"/>
  <c r="DD16" i="27"/>
  <c r="DE16" i="27" s="1"/>
  <c r="DE15" i="27"/>
  <c r="CX16" i="27"/>
  <c r="CE13" i="5"/>
  <c r="CF13" i="5"/>
  <c r="AZ13" i="5"/>
  <c r="AY13" i="5"/>
  <c r="AQ13" i="5"/>
  <c r="AD29" i="9"/>
  <c r="AF37" i="5" s="1"/>
  <c r="AD20" i="9"/>
  <c r="AF20" i="9" s="1"/>
  <c r="AH36" i="5" s="1"/>
  <c r="AF324" i="1"/>
  <c r="AR13" i="5"/>
  <c r="AB13" i="5"/>
  <c r="AE43" i="14"/>
  <c r="S13" i="5"/>
  <c r="C29" i="14"/>
  <c r="G29" i="14" s="1"/>
  <c r="C42" i="14"/>
  <c r="G42" i="14" s="1"/>
  <c r="Q46" i="5"/>
  <c r="F28" i="14"/>
  <c r="D28" i="14"/>
  <c r="F27" i="14"/>
  <c r="D27" i="14"/>
  <c r="F47" i="14"/>
  <c r="D47" i="14"/>
  <c r="F39" i="14"/>
  <c r="D39" i="14"/>
  <c r="S81" i="21"/>
  <c r="R42" i="5" s="1"/>
  <c r="F41" i="14"/>
  <c r="D41" i="14"/>
  <c r="F30" i="14"/>
  <c r="F22" i="14"/>
  <c r="D22" i="14"/>
  <c r="AF220" i="7"/>
  <c r="X37" i="5"/>
  <c r="F32" i="14"/>
  <c r="D32" i="14"/>
  <c r="F29" i="14"/>
  <c r="D29" i="14"/>
  <c r="F42" i="14"/>
  <c r="D42" i="14"/>
  <c r="F23" i="14"/>
  <c r="D23" i="14"/>
  <c r="F26" i="14"/>
  <c r="D26" i="14"/>
  <c r="Y29" i="9"/>
  <c r="Z37" i="5" s="1"/>
  <c r="F46" i="14"/>
  <c r="D46" i="14"/>
  <c r="F40" i="14"/>
  <c r="D40" i="14"/>
  <c r="F36" i="14"/>
  <c r="D36" i="14"/>
  <c r="AD121" i="3"/>
  <c r="AF121" i="3" s="1"/>
  <c r="F34" i="14"/>
  <c r="D34" i="14"/>
  <c r="F25" i="14"/>
  <c r="D25" i="14"/>
  <c r="F24" i="14"/>
  <c r="D24" i="14"/>
  <c r="F33" i="14"/>
  <c r="D33" i="14"/>
  <c r="F45" i="14"/>
  <c r="D45" i="14"/>
  <c r="Z43" i="14"/>
  <c r="AC43" i="14"/>
  <c r="W134" i="3"/>
  <c r="AF19" i="9"/>
  <c r="AF43" i="14"/>
  <c r="E33" i="14"/>
  <c r="AF117" i="3"/>
  <c r="AE29" i="9"/>
  <c r="AG37" i="5" s="1"/>
  <c r="Y42" i="4"/>
  <c r="X39" i="5" s="1"/>
  <c r="E24" i="14"/>
  <c r="AF270" i="7"/>
  <c r="AF251" i="7"/>
  <c r="E39" i="14"/>
  <c r="E47" i="14"/>
  <c r="E41" i="14"/>
  <c r="AE276" i="1"/>
  <c r="AE282" i="1" s="1"/>
  <c r="E25" i="14"/>
  <c r="E45" i="14"/>
  <c r="C47" i="14"/>
  <c r="G47" i="14" s="1"/>
  <c r="AK15" i="14"/>
  <c r="W224" i="2"/>
  <c r="Y224" i="2" s="1"/>
  <c r="C45" i="14"/>
  <c r="G45" i="14" s="1"/>
  <c r="C25" i="14"/>
  <c r="G25" i="14" s="1"/>
  <c r="C27" i="14"/>
  <c r="G27" i="14" s="1"/>
  <c r="AL22" i="9"/>
  <c r="AM22" i="9" s="1"/>
  <c r="R30" i="9"/>
  <c r="AK44" i="3"/>
  <c r="AR44" i="3" s="1"/>
  <c r="AF131" i="3"/>
  <c r="W136" i="3"/>
  <c r="Y136" i="3" s="1"/>
  <c r="AD133" i="3"/>
  <c r="AF133" i="3" s="1"/>
  <c r="R112" i="3"/>
  <c r="AD41" i="3"/>
  <c r="AF41" i="3" s="1"/>
  <c r="AD45" i="3"/>
  <c r="AF45" i="3" s="1"/>
  <c r="X21" i="5"/>
  <c r="Y63" i="3"/>
  <c r="Z21" i="5" s="1"/>
  <c r="W68" i="3"/>
  <c r="AD129" i="3"/>
  <c r="W90" i="3"/>
  <c r="AF87" i="3"/>
  <c r="AK87" i="3"/>
  <c r="AK89" i="3" s="1"/>
  <c r="AM89" i="3" s="1"/>
  <c r="Y22" i="5"/>
  <c r="Y45" i="3"/>
  <c r="Y46" i="3" s="1"/>
  <c r="AK124" i="3"/>
  <c r="AR124" i="3" s="1"/>
  <c r="W24" i="3"/>
  <c r="AS42" i="3"/>
  <c r="AZ42" i="3" s="1"/>
  <c r="Y99" i="3"/>
  <c r="Z20" i="5" s="1"/>
  <c r="X20" i="5"/>
  <c r="AD99" i="3"/>
  <c r="AD112" i="3" s="1"/>
  <c r="X46" i="3"/>
  <c r="W135" i="3"/>
  <c r="Y135" i="3" s="1"/>
  <c r="R21" i="5"/>
  <c r="R136" i="3"/>
  <c r="AK98" i="3"/>
  <c r="AR98" i="3" s="1"/>
  <c r="AD85" i="3"/>
  <c r="AF80" i="3"/>
  <c r="U18" i="14"/>
  <c r="AF40" i="3"/>
  <c r="U17" i="14"/>
  <c r="Y366" i="2"/>
  <c r="AK118" i="2"/>
  <c r="AR118" i="2" s="1"/>
  <c r="AF397" i="2"/>
  <c r="AK416" i="2"/>
  <c r="AR416" i="2" s="1"/>
  <c r="AF261" i="2"/>
  <c r="AK79" i="2"/>
  <c r="AR79" i="2" s="1"/>
  <c r="AK130" i="2"/>
  <c r="AM130" i="2" s="1"/>
  <c r="AF74" i="2"/>
  <c r="AF422" i="2"/>
  <c r="W449" i="2"/>
  <c r="Y449" i="2" s="1"/>
  <c r="AK74" i="2"/>
  <c r="AR74" i="2" s="1"/>
  <c r="AF249" i="2"/>
  <c r="X448" i="2"/>
  <c r="AF270" i="2"/>
  <c r="AK370" i="2"/>
  <c r="AM370" i="2" s="1"/>
  <c r="AF227" i="2"/>
  <c r="AK103" i="2"/>
  <c r="AR103" i="2" s="1"/>
  <c r="AL227" i="2"/>
  <c r="AM227" i="2" s="1"/>
  <c r="AF370" i="2"/>
  <c r="W446" i="2"/>
  <c r="Y446" i="2" s="1"/>
  <c r="AF7" i="2"/>
  <c r="AK11" i="2"/>
  <c r="AR11" i="2" s="1"/>
  <c r="AD108" i="2"/>
  <c r="AF108" i="2" s="1"/>
  <c r="AF379" i="2"/>
  <c r="K447" i="2"/>
  <c r="K450" i="2" s="1"/>
  <c r="J18" i="5" s="1"/>
  <c r="AF217" i="2"/>
  <c r="J15" i="5"/>
  <c r="R446" i="2"/>
  <c r="X447" i="2"/>
  <c r="AR63" i="2"/>
  <c r="AY63" i="2" s="1"/>
  <c r="R76" i="2"/>
  <c r="X17" i="5"/>
  <c r="R16" i="5"/>
  <c r="AD440" i="2"/>
  <c r="AD446" i="2" s="1"/>
  <c r="R150" i="2"/>
  <c r="Y330" i="2"/>
  <c r="AK429" i="2"/>
  <c r="AM429" i="2" s="1"/>
  <c r="X372" i="2"/>
  <c r="X450" i="2" s="1"/>
  <c r="Y16" i="5"/>
  <c r="S15" i="14"/>
  <c r="AD144" i="2"/>
  <c r="AF144" i="2" s="1"/>
  <c r="Y440" i="2"/>
  <c r="AF116" i="2"/>
  <c r="B15" i="14"/>
  <c r="AL406" i="2"/>
  <c r="AM406" i="2" s="1"/>
  <c r="R372" i="2"/>
  <c r="W76" i="2"/>
  <c r="Y76" i="2" s="1"/>
  <c r="AF218" i="2"/>
  <c r="AE440" i="2"/>
  <c r="AE448" i="2" s="1"/>
  <c r="R448" i="2"/>
  <c r="T13" i="14"/>
  <c r="W150" i="2"/>
  <c r="Y150" i="2" s="1"/>
  <c r="AR142" i="2"/>
  <c r="AY142" i="2" s="1"/>
  <c r="J450" i="2"/>
  <c r="I18" i="5" s="1"/>
  <c r="AF330" i="7"/>
  <c r="AK182" i="7"/>
  <c r="AR182" i="7" s="1"/>
  <c r="AE321" i="7"/>
  <c r="AE327" i="7" s="1"/>
  <c r="AF374" i="7"/>
  <c r="AF90" i="7"/>
  <c r="AL285" i="7"/>
  <c r="AM285" i="7" s="1"/>
  <c r="AF175" i="7"/>
  <c r="AK215" i="7"/>
  <c r="AR215" i="7" s="1"/>
  <c r="AK179" i="7"/>
  <c r="AM179" i="7" s="1"/>
  <c r="AD153" i="7"/>
  <c r="AF153" i="7" s="1"/>
  <c r="AL220" i="7"/>
  <c r="AL256" i="7" s="1"/>
  <c r="AK72" i="7"/>
  <c r="AM72" i="7" s="1"/>
  <c r="AK341" i="7"/>
  <c r="AR341" i="7" s="1"/>
  <c r="Y126" i="7"/>
  <c r="AK350" i="7"/>
  <c r="AK386" i="7" s="1"/>
  <c r="AE126" i="7"/>
  <c r="AE132" i="7" s="1"/>
  <c r="R327" i="7"/>
  <c r="I396" i="7"/>
  <c r="X12" i="5"/>
  <c r="K394" i="7"/>
  <c r="W395" i="7"/>
  <c r="Y395" i="7" s="1"/>
  <c r="B8" i="14"/>
  <c r="AF350" i="7"/>
  <c r="AK316" i="7"/>
  <c r="AR316" i="7" s="1"/>
  <c r="AF141" i="7"/>
  <c r="D13" i="5"/>
  <c r="X394" i="7"/>
  <c r="X396" i="7" s="1"/>
  <c r="AF377" i="7"/>
  <c r="R7" i="14"/>
  <c r="Y321" i="7"/>
  <c r="R197" i="7"/>
  <c r="P394" i="7"/>
  <c r="R394" i="7" s="1"/>
  <c r="AD321" i="7"/>
  <c r="AD196" i="7"/>
  <c r="AF196" i="7" s="1"/>
  <c r="R392" i="7"/>
  <c r="P262" i="7"/>
  <c r="R262" i="7" s="1"/>
  <c r="AL330" i="7"/>
  <c r="AS330" i="7" s="1"/>
  <c r="AK194" i="7"/>
  <c r="AK196" i="7" s="1"/>
  <c r="AM196" i="7" s="1"/>
  <c r="R132" i="7"/>
  <c r="AF235" i="7"/>
  <c r="AF292" i="7"/>
  <c r="P11" i="5"/>
  <c r="AD256" i="7"/>
  <c r="AF256" i="7" s="1"/>
  <c r="AT3" i="7" a="1"/>
  <c r="AT3" i="7" s="1"/>
  <c r="BA2" i="7"/>
  <c r="W132" i="7"/>
  <c r="Y132" i="7" s="1"/>
  <c r="U7" i="14"/>
  <c r="AD218" i="7"/>
  <c r="AG10" i="5" s="1"/>
  <c r="Q10" i="5"/>
  <c r="R114" i="1"/>
  <c r="AD25" i="1"/>
  <c r="AF25" i="1" s="1"/>
  <c r="AK20" i="1"/>
  <c r="AM20" i="1" s="1"/>
  <c r="AL251" i="1"/>
  <c r="AS251" i="1" s="1"/>
  <c r="AK252" i="1"/>
  <c r="AR252" i="1" s="1"/>
  <c r="AG12" i="5"/>
  <c r="AF137" i="1"/>
  <c r="W226" i="1"/>
  <c r="Y226" i="1" s="1"/>
  <c r="J11" i="5"/>
  <c r="W282" i="1"/>
  <c r="Y282" i="1" s="1"/>
  <c r="X339" i="1"/>
  <c r="AK285" i="1"/>
  <c r="AM285" i="1" s="1"/>
  <c r="AD220" i="1"/>
  <c r="AF220" i="1" s="1"/>
  <c r="X58" i="1"/>
  <c r="I342" i="1"/>
  <c r="K342" i="1" s="1"/>
  <c r="AR271" i="1"/>
  <c r="AM271" i="1"/>
  <c r="Y276" i="1"/>
  <c r="Y108" i="1"/>
  <c r="Y305" i="1"/>
  <c r="R170" i="1"/>
  <c r="Y10" i="5"/>
  <c r="R338" i="1"/>
  <c r="X340" i="1"/>
  <c r="Y25" i="1"/>
  <c r="P58" i="1"/>
  <c r="R58" i="1" s="1"/>
  <c r="AK50" i="1"/>
  <c r="AM50" i="1" s="1"/>
  <c r="P339" i="1"/>
  <c r="R339" i="1" s="1"/>
  <c r="W58" i="1"/>
  <c r="R282" i="1"/>
  <c r="Q342" i="1"/>
  <c r="AT2" i="1"/>
  <c r="AM3" i="1" a="1"/>
  <c r="AM3" i="1" s="1"/>
  <c r="W340" i="1"/>
  <c r="AR79" i="1"/>
  <c r="AM79" i="1"/>
  <c r="AD52" i="1"/>
  <c r="AF52" i="1" s="1"/>
  <c r="AK104" i="1"/>
  <c r="AF104" i="1"/>
  <c r="AK106" i="1"/>
  <c r="AK108" i="1" s="1"/>
  <c r="AS153" i="1"/>
  <c r="AM153" i="1"/>
  <c r="AR77" i="1"/>
  <c r="AM77" i="1"/>
  <c r="T43" i="14"/>
  <c r="AD276" i="1"/>
  <c r="AD282" i="1" s="1"/>
  <c r="AF42" i="2"/>
  <c r="AF344" i="7"/>
  <c r="AD70" i="2"/>
  <c r="AF70" i="2" s="1"/>
  <c r="Y70" i="2"/>
  <c r="X11" i="5"/>
  <c r="AW15" i="14"/>
  <c r="AK97" i="7"/>
  <c r="AF97" i="7"/>
  <c r="W327" i="7"/>
  <c r="Y327" i="7" s="1"/>
  <c r="J396" i="7"/>
  <c r="I13" i="5" s="1"/>
  <c r="AS18" i="1"/>
  <c r="AM18" i="1"/>
  <c r="AL15" i="14"/>
  <c r="AF274" i="1"/>
  <c r="W43" i="14"/>
  <c r="W372" i="2"/>
  <c r="AJ15" i="14"/>
  <c r="AK201" i="1"/>
  <c r="AF201" i="1"/>
  <c r="AL87" i="1"/>
  <c r="AF87" i="1"/>
  <c r="AE108" i="1"/>
  <c r="AD348" i="7"/>
  <c r="AF348" i="7" s="1"/>
  <c r="AE112" i="3"/>
  <c r="AF291" i="1"/>
  <c r="AK291" i="1"/>
  <c r="P67" i="7"/>
  <c r="R67" i="7" s="1"/>
  <c r="P393" i="7"/>
  <c r="R393" i="7" s="1"/>
  <c r="AD305" i="1"/>
  <c r="AF305" i="1" s="1"/>
  <c r="Y256" i="7"/>
  <c r="S83" i="21"/>
  <c r="R44" i="5" s="1"/>
  <c r="W393" i="7"/>
  <c r="Y393" i="7" s="1"/>
  <c r="Q84" i="21"/>
  <c r="AF206" i="7"/>
  <c r="R226" i="1"/>
  <c r="P10" i="5"/>
  <c r="AF68" i="2"/>
  <c r="AK68" i="2"/>
  <c r="AK70" i="2" s="1"/>
  <c r="X392" i="7"/>
  <c r="Y392" i="7" s="1"/>
  <c r="R20" i="5"/>
  <c r="AK94" i="7"/>
  <c r="AF94" i="7"/>
  <c r="AD126" i="7"/>
  <c r="AD132" i="7" s="1"/>
  <c r="Q450" i="2"/>
  <c r="BG307" i="1"/>
  <c r="BG332" i="1" s="1"/>
  <c r="AI32" i="4"/>
  <c r="AF366" i="2"/>
  <c r="W339" i="1"/>
  <c r="K393" i="7"/>
  <c r="R340" i="1"/>
  <c r="W197" i="7"/>
  <c r="Y197" i="7" s="1"/>
  <c r="Y386" i="7"/>
  <c r="AR307" i="1"/>
  <c r="AT307" i="1" s="1"/>
  <c r="W338" i="1"/>
  <c r="Y338" i="1" s="1"/>
  <c r="Y114" i="1"/>
  <c r="W394" i="7"/>
  <c r="R224" i="2"/>
  <c r="AD108" i="1"/>
  <c r="W67" i="7"/>
  <c r="Y67" i="7" s="1"/>
  <c r="Y61" i="7"/>
  <c r="AK281" i="2"/>
  <c r="AF281" i="2"/>
  <c r="AE226" i="1"/>
  <c r="AF95" i="1"/>
  <c r="Q396" i="7"/>
  <c r="X16" i="5"/>
  <c r="C46" i="14"/>
  <c r="G46" i="14" s="1"/>
  <c r="C24" i="14"/>
  <c r="C26" i="14"/>
  <c r="G26" i="14" s="1"/>
  <c r="C23" i="14"/>
  <c r="C28" i="14"/>
  <c r="C22" i="14"/>
  <c r="C36" i="14"/>
  <c r="C41" i="14"/>
  <c r="C40" i="14"/>
  <c r="C33" i="14"/>
  <c r="C34" i="14"/>
  <c r="C32" i="14"/>
  <c r="C39" i="14"/>
  <c r="G39" i="14" s="1"/>
  <c r="AL79" i="21"/>
  <c r="W170" i="1"/>
  <c r="Y170" i="1" s="1"/>
  <c r="AG43" i="21"/>
  <c r="X10" i="5"/>
  <c r="AK238" i="1"/>
  <c r="AF238" i="1"/>
  <c r="K340" i="1"/>
  <c r="Y11" i="5"/>
  <c r="R11" i="5"/>
  <c r="W448" i="2"/>
  <c r="AR147" i="1"/>
  <c r="AM147" i="1"/>
  <c r="AK234" i="1"/>
  <c r="AF234" i="1"/>
  <c r="AK136" i="1"/>
  <c r="AF136" i="1"/>
  <c r="AG43" i="14"/>
  <c r="AI37" i="4"/>
  <c r="AF169" i="1"/>
  <c r="I450" i="2"/>
  <c r="H18" i="5" s="1"/>
  <c r="AH43" i="14"/>
  <c r="AF285" i="2"/>
  <c r="AK285" i="2"/>
  <c r="AD292" i="2"/>
  <c r="AF292" i="2" s="1"/>
  <c r="R256" i="2"/>
  <c r="R15" i="5" s="1"/>
  <c r="P298" i="2"/>
  <c r="P15" i="5"/>
  <c r="P447" i="2"/>
  <c r="R447" i="2" s="1"/>
  <c r="AS220" i="1"/>
  <c r="AZ195" i="1"/>
  <c r="AR242" i="1"/>
  <c r="AM242" i="1"/>
  <c r="AF195" i="1"/>
  <c r="AK195" i="1"/>
  <c r="R10" i="5"/>
  <c r="AR143" i="1"/>
  <c r="AM143" i="1"/>
  <c r="Y251" i="2"/>
  <c r="AD251" i="2"/>
  <c r="W256" i="2"/>
  <c r="X15" i="5" s="1"/>
  <c r="Z17" i="5"/>
  <c r="AR140" i="2"/>
  <c r="AM140" i="2"/>
  <c r="AK43" i="14"/>
  <c r="S43" i="14"/>
  <c r="AW43" i="14"/>
  <c r="AJ43" i="14"/>
  <c r="AL43" i="14"/>
  <c r="AK267" i="1"/>
  <c r="AF267" i="1"/>
  <c r="AR190" i="2"/>
  <c r="AM190" i="2"/>
  <c r="AS168" i="1"/>
  <c r="AS169" i="1" s="1"/>
  <c r="AM168" i="1"/>
  <c r="AR436" i="2"/>
  <c r="AM436" i="2"/>
  <c r="AK218" i="2"/>
  <c r="AS189" i="1"/>
  <c r="AM189" i="1"/>
  <c r="AS269" i="1"/>
  <c r="AM269" i="1"/>
  <c r="AR316" i="1"/>
  <c r="AM316" i="1"/>
  <c r="AK188" i="1"/>
  <c r="AK193" i="1" s="1"/>
  <c r="AF188" i="1"/>
  <c r="AK127" i="1"/>
  <c r="AF127" i="1"/>
  <c r="AK30" i="1"/>
  <c r="AF30" i="1"/>
  <c r="AS75" i="1"/>
  <c r="AM75" i="1"/>
  <c r="AE90" i="3"/>
  <c r="Y341" i="1"/>
  <c r="AG27" i="21"/>
  <c r="Y134" i="3"/>
  <c r="AD193" i="1"/>
  <c r="AD67" i="7"/>
  <c r="AK191" i="1"/>
  <c r="AF191" i="1"/>
  <c r="AK142" i="1"/>
  <c r="AF142" i="1"/>
  <c r="AS321" i="1"/>
  <c r="AM321" i="1"/>
  <c r="AK300" i="1"/>
  <c r="AF300" i="1"/>
  <c r="AK292" i="1"/>
  <c r="AF292" i="1"/>
  <c r="AK240" i="1"/>
  <c r="AF240" i="1"/>
  <c r="Z28" i="21"/>
  <c r="AL169" i="1"/>
  <c r="AK149" i="1"/>
  <c r="AF149" i="1"/>
  <c r="AK101" i="1"/>
  <c r="AF101" i="1"/>
  <c r="AS9" i="2"/>
  <c r="AM9" i="2"/>
  <c r="Y90" i="3"/>
  <c r="AK70" i="1"/>
  <c r="AF70" i="1"/>
  <c r="AI12" i="4"/>
  <c r="AG53" i="21"/>
  <c r="AK273" i="1"/>
  <c r="AF273" i="1"/>
  <c r="AK183" i="1"/>
  <c r="AF183" i="1"/>
  <c r="AR132" i="1"/>
  <c r="AR137" i="1" s="1"/>
  <c r="AM132" i="1"/>
  <c r="V43" i="14"/>
  <c r="AL395" i="7"/>
  <c r="AG38" i="21"/>
  <c r="AF249" i="1"/>
  <c r="AE170" i="1"/>
  <c r="AR216" i="2"/>
  <c r="AM216" i="2"/>
  <c r="U43" i="14"/>
  <c r="AR362" i="2"/>
  <c r="AR366" i="2" s="1"/>
  <c r="AM362" i="2"/>
  <c r="AR133" i="2"/>
  <c r="AM133" i="2"/>
  <c r="AE150" i="2"/>
  <c r="AL449" i="2"/>
  <c r="Y34" i="2"/>
  <c r="AD43" i="14"/>
  <c r="X43" i="14"/>
  <c r="H46" i="5"/>
  <c r="AI27" i="4"/>
  <c r="K138" i="3"/>
  <c r="J23" i="5" s="1"/>
  <c r="AS64" i="1"/>
  <c r="AM64" i="1"/>
  <c r="AM5" i="1"/>
  <c r="AK319" i="1"/>
  <c r="AK332" i="1" s="1"/>
  <c r="AM332" i="1" s="1"/>
  <c r="AF319" i="1"/>
  <c r="AD332" i="1"/>
  <c r="Z12" i="5"/>
  <c r="AD341" i="1"/>
  <c r="AF341" i="1" s="1"/>
  <c r="AS56" i="1"/>
  <c r="AS57" i="1" s="1"/>
  <c r="AM56" i="1"/>
  <c r="AR51" i="1"/>
  <c r="AM51" i="1"/>
  <c r="AR33" i="1"/>
  <c r="AM33" i="1"/>
  <c r="AR31" i="1"/>
  <c r="AM31" i="1"/>
  <c r="AA43" i="14"/>
  <c r="Y43" i="14"/>
  <c r="AI43" i="14"/>
  <c r="AF164" i="1"/>
  <c r="AK249" i="1"/>
  <c r="AY290" i="2"/>
  <c r="AT290" i="2"/>
  <c r="AH31" i="5"/>
  <c r="AN31" i="5"/>
  <c r="AK336" i="1"/>
  <c r="AK337" i="1" s="1"/>
  <c r="AM337" i="1" s="1"/>
  <c r="AF336" i="1"/>
  <c r="L84" i="21"/>
  <c r="J42" i="5"/>
  <c r="J46" i="5" s="1"/>
  <c r="AY338" i="2"/>
  <c r="AT338" i="2"/>
  <c r="AF107" i="3"/>
  <c r="AG12" i="21"/>
  <c r="Z54" i="21"/>
  <c r="AD170" i="1"/>
  <c r="AR219" i="1"/>
  <c r="AM219" i="1"/>
  <c r="AR319" i="2"/>
  <c r="AM319" i="2"/>
  <c r="AR282" i="2"/>
  <c r="AM282" i="2"/>
  <c r="AR21" i="3"/>
  <c r="AM21" i="3"/>
  <c r="AR194" i="2"/>
  <c r="AM194" i="2"/>
  <c r="AR420" i="2"/>
  <c r="AM420" i="2"/>
  <c r="AR354" i="2"/>
  <c r="AM354" i="2"/>
  <c r="AR212" i="2"/>
  <c r="AM212" i="2"/>
  <c r="AS375" i="2"/>
  <c r="AL404" i="2"/>
  <c r="AR157" i="2"/>
  <c r="AM157" i="2"/>
  <c r="AR30" i="2"/>
  <c r="AM30" i="2"/>
  <c r="AR102" i="7"/>
  <c r="AM102" i="7"/>
  <c r="AL126" i="7"/>
  <c r="AS90" i="7"/>
  <c r="AF330" i="2"/>
  <c r="AD372" i="2"/>
  <c r="AR118" i="3"/>
  <c r="AM118" i="3"/>
  <c r="AR37" i="3"/>
  <c r="AM37" i="3"/>
  <c r="AM259" i="7"/>
  <c r="AR259" i="7"/>
  <c r="AR35" i="7"/>
  <c r="AM35" i="7"/>
  <c r="AR126" i="3"/>
  <c r="AM126" i="3"/>
  <c r="AR78" i="1"/>
  <c r="AM78" i="1"/>
  <c r="AR58" i="2"/>
  <c r="AM58" i="2"/>
  <c r="AZ86" i="3"/>
  <c r="AS89" i="3"/>
  <c r="AZ64" i="7"/>
  <c r="AS66" i="7"/>
  <c r="AR117" i="7"/>
  <c r="AM117" i="7"/>
  <c r="AR101" i="2"/>
  <c r="AM101" i="2"/>
  <c r="AR293" i="7"/>
  <c r="AM293" i="7"/>
  <c r="AR10" i="7"/>
  <c r="AM10" i="7"/>
  <c r="AR254" i="2"/>
  <c r="AM254" i="2"/>
  <c r="AR124" i="2"/>
  <c r="AM124" i="2"/>
  <c r="AR174" i="2"/>
  <c r="AM174" i="2"/>
  <c r="AR314" i="2"/>
  <c r="AM314" i="2"/>
  <c r="AR168" i="2"/>
  <c r="AM168" i="2"/>
  <c r="AR57" i="2"/>
  <c r="AM57" i="2"/>
  <c r="AQ29" i="4"/>
  <c r="AW29" i="4"/>
  <c r="AO32" i="4"/>
  <c r="AR22" i="9"/>
  <c r="AR102" i="3"/>
  <c r="AM102" i="3"/>
  <c r="AK348" i="7"/>
  <c r="AR330" i="7"/>
  <c r="AR211" i="7"/>
  <c r="AM211" i="7"/>
  <c r="AL305" i="1"/>
  <c r="AL338" i="1" s="1"/>
  <c r="AS285" i="1"/>
  <c r="AR345" i="2"/>
  <c r="AM345" i="2"/>
  <c r="AS35" i="21"/>
  <c r="AL38" i="21"/>
  <c r="AN35" i="21"/>
  <c r="AY36" i="2"/>
  <c r="AR118" i="7"/>
  <c r="AM118" i="7"/>
  <c r="AR8" i="7"/>
  <c r="AM8" i="7"/>
  <c r="AR261" i="2"/>
  <c r="AM261" i="2"/>
  <c r="AR13" i="2"/>
  <c r="AM13" i="2"/>
  <c r="AR16" i="2"/>
  <c r="AM16" i="2"/>
  <c r="AR96" i="3"/>
  <c r="AM96" i="3"/>
  <c r="AM49" i="3"/>
  <c r="AK55" i="3"/>
  <c r="AR49" i="3"/>
  <c r="AE82" i="21"/>
  <c r="AG33" i="21"/>
  <c r="AE54" i="21"/>
  <c r="AN73" i="21"/>
  <c r="AS73" i="21"/>
  <c r="AR20" i="7"/>
  <c r="AM20" i="7"/>
  <c r="AR83" i="7"/>
  <c r="AM83" i="7"/>
  <c r="AR52" i="2"/>
  <c r="AM52" i="2"/>
  <c r="AR401" i="2"/>
  <c r="AM401" i="2"/>
  <c r="AR365" i="2"/>
  <c r="AM365" i="2"/>
  <c r="AR385" i="2"/>
  <c r="AM385" i="2"/>
  <c r="AR192" i="2"/>
  <c r="AM192" i="2"/>
  <c r="AR62" i="2"/>
  <c r="AM62" i="2"/>
  <c r="AQ4" i="4"/>
  <c r="AW4" i="4"/>
  <c r="AO7" i="4"/>
  <c r="AR73" i="7"/>
  <c r="AM73" i="7"/>
  <c r="AR99" i="7"/>
  <c r="AM99" i="7"/>
  <c r="AS15" i="21"/>
  <c r="AN15" i="21"/>
  <c r="AR373" i="7"/>
  <c r="AM373" i="7"/>
  <c r="AR69" i="1"/>
  <c r="AM69" i="1"/>
  <c r="AR178" i="7"/>
  <c r="AM178" i="7"/>
  <c r="AL48" i="21"/>
  <c r="AS45" i="21"/>
  <c r="AN45" i="21"/>
  <c r="AR132" i="3"/>
  <c r="AM132" i="3"/>
  <c r="AR119" i="7"/>
  <c r="AM119" i="7"/>
  <c r="AT61" i="21"/>
  <c r="AM64" i="21"/>
  <c r="AR7" i="7"/>
  <c r="AM7" i="7"/>
  <c r="AR61" i="3"/>
  <c r="AM61" i="3"/>
  <c r="AR9" i="3"/>
  <c r="AM9" i="3"/>
  <c r="AR105" i="3"/>
  <c r="AM105" i="3"/>
  <c r="AR337" i="7"/>
  <c r="AM337" i="7"/>
  <c r="AR86" i="2"/>
  <c r="AM86" i="2"/>
  <c r="AW25" i="4"/>
  <c r="AQ25" i="4"/>
  <c r="AR97" i="2"/>
  <c r="AM97" i="2"/>
  <c r="AR106" i="2"/>
  <c r="AM106" i="2"/>
  <c r="AR53" i="2"/>
  <c r="AM53" i="2"/>
  <c r="AG22" i="5"/>
  <c r="AE137" i="3"/>
  <c r="AR47" i="7"/>
  <c r="AM47" i="7"/>
  <c r="AS79" i="2"/>
  <c r="AL108" i="2"/>
  <c r="AR430" i="2"/>
  <c r="AM430" i="2"/>
  <c r="AL249" i="1"/>
  <c r="AS229" i="1"/>
  <c r="AT229" i="1" s="1"/>
  <c r="AR14" i="3"/>
  <c r="AM14" i="3"/>
  <c r="AR92" i="2"/>
  <c r="AM92" i="2"/>
  <c r="AL144" i="2"/>
  <c r="AS110" i="2"/>
  <c r="AT110" i="2" s="1"/>
  <c r="AR177" i="2"/>
  <c r="AM177" i="2"/>
  <c r="AR314" i="7"/>
  <c r="AM314" i="7"/>
  <c r="AR371" i="7"/>
  <c r="AM371" i="7"/>
  <c r="AR86" i="7"/>
  <c r="AM86" i="7"/>
  <c r="AR154" i="2"/>
  <c r="AM154" i="2"/>
  <c r="AR116" i="3"/>
  <c r="AM116" i="3"/>
  <c r="AS4" i="9"/>
  <c r="AL9" i="9"/>
  <c r="AR380" i="7"/>
  <c r="AM380" i="7"/>
  <c r="AR201" i="7"/>
  <c r="AM201" i="7"/>
  <c r="AS322" i="1"/>
  <c r="AM322" i="1"/>
  <c r="AR79" i="7"/>
  <c r="AM79" i="7"/>
  <c r="AR200" i="1"/>
  <c r="AM200" i="1"/>
  <c r="AR347" i="2"/>
  <c r="AM347" i="2"/>
  <c r="AT35" i="21"/>
  <c r="AM38" i="21"/>
  <c r="AZ64" i="3"/>
  <c r="AS67" i="3"/>
  <c r="AR59" i="3"/>
  <c r="AM59" i="3"/>
  <c r="AR237" i="7"/>
  <c r="AM237" i="7"/>
  <c r="AO37" i="4"/>
  <c r="AQ34" i="4"/>
  <c r="AW34" i="4"/>
  <c r="AR51" i="3"/>
  <c r="AM51" i="3"/>
  <c r="AF82" i="21"/>
  <c r="AG43" i="5" s="1"/>
  <c r="AF54" i="21"/>
  <c r="AR71" i="1"/>
  <c r="AM71" i="1"/>
  <c r="AR308" i="7"/>
  <c r="AM308" i="7"/>
  <c r="AR188" i="2"/>
  <c r="AM188" i="2"/>
  <c r="AR22" i="2"/>
  <c r="AM22" i="2"/>
  <c r="AR45" i="2"/>
  <c r="AM45" i="2"/>
  <c r="AR358" i="7"/>
  <c r="AM358" i="7"/>
  <c r="AR394" i="2"/>
  <c r="AM394" i="2"/>
  <c r="AR19" i="9"/>
  <c r="AM19" i="9"/>
  <c r="AR300" i="7"/>
  <c r="AM300" i="7"/>
  <c r="AR63" i="7"/>
  <c r="AM63" i="7"/>
  <c r="AK66" i="7"/>
  <c r="AM369" i="2"/>
  <c r="AR369" i="2"/>
  <c r="AR274" i="1"/>
  <c r="AM274" i="1"/>
  <c r="AR108" i="7"/>
  <c r="AM108" i="7"/>
  <c r="AR94" i="1"/>
  <c r="AM94" i="1"/>
  <c r="AR78" i="7"/>
  <c r="AM78" i="7"/>
  <c r="AR274" i="2"/>
  <c r="AM274" i="2"/>
  <c r="AR402" i="2"/>
  <c r="AM402" i="2"/>
  <c r="AR286" i="1"/>
  <c r="AM286" i="1"/>
  <c r="AY214" i="2"/>
  <c r="AT214" i="2"/>
  <c r="AR325" i="7"/>
  <c r="AM325" i="7"/>
  <c r="AR361" i="7"/>
  <c r="AM361" i="7"/>
  <c r="AR151" i="7"/>
  <c r="AM151" i="7"/>
  <c r="AM71" i="3"/>
  <c r="AK77" i="3"/>
  <c r="AR71" i="3"/>
  <c r="AT24" i="21"/>
  <c r="AM27" i="21"/>
  <c r="AZ167" i="1"/>
  <c r="AR48" i="7"/>
  <c r="AM48" i="7"/>
  <c r="AT56" i="21"/>
  <c r="AM59" i="21"/>
  <c r="AK256" i="7"/>
  <c r="AR220" i="7"/>
  <c r="AR51" i="7"/>
  <c r="AM51" i="7"/>
  <c r="AR73" i="1"/>
  <c r="AM73" i="1"/>
  <c r="AR246" i="1"/>
  <c r="AM246" i="1"/>
  <c r="AR315" i="7"/>
  <c r="AM315" i="7"/>
  <c r="AR222" i="7"/>
  <c r="AM222" i="7"/>
  <c r="AR247" i="7"/>
  <c r="AM247" i="7"/>
  <c r="AR120" i="7"/>
  <c r="AM120" i="7"/>
  <c r="AS371" i="2"/>
  <c r="AZ369" i="2"/>
  <c r="AF17" i="5"/>
  <c r="AD449" i="2"/>
  <c r="AF449" i="2" s="1"/>
  <c r="AF75" i="2"/>
  <c r="AM64" i="3"/>
  <c r="AK67" i="3"/>
  <c r="AM67" i="3" s="1"/>
  <c r="AR64" i="3"/>
  <c r="AL292" i="2"/>
  <c r="AS258" i="2"/>
  <c r="AT258" i="2" s="1"/>
  <c r="AY359" i="2"/>
  <c r="AT359" i="2"/>
  <c r="AR7" i="9"/>
  <c r="AM7" i="9"/>
  <c r="AR297" i="7"/>
  <c r="AM297" i="7"/>
  <c r="AR309" i="7"/>
  <c r="AM309" i="7"/>
  <c r="AR226" i="7"/>
  <c r="AM226" i="7"/>
  <c r="AR266" i="7"/>
  <c r="AM266" i="7"/>
  <c r="AR234" i="2"/>
  <c r="AM234" i="2"/>
  <c r="AW14" i="4"/>
  <c r="AO17" i="4"/>
  <c r="AQ14" i="4"/>
  <c r="X138" i="3"/>
  <c r="AR149" i="7"/>
  <c r="AM149" i="7"/>
  <c r="AY229" i="1"/>
  <c r="AR65" i="7"/>
  <c r="AM65" i="7"/>
  <c r="AR162" i="7"/>
  <c r="AM162" i="7"/>
  <c r="AX34" i="4"/>
  <c r="AP37" i="4"/>
  <c r="AS185" i="1"/>
  <c r="AM185" i="1"/>
  <c r="AR272" i="7"/>
  <c r="AM272" i="7"/>
  <c r="AZ389" i="7"/>
  <c r="AS391" i="7"/>
  <c r="AR122" i="7"/>
  <c r="AM122" i="7"/>
  <c r="AR352" i="2"/>
  <c r="AM352" i="2"/>
  <c r="AR166" i="2"/>
  <c r="AM166" i="2"/>
  <c r="AS5" i="21"/>
  <c r="AN5" i="21"/>
  <c r="AR246" i="2"/>
  <c r="AM246" i="2"/>
  <c r="AR88" i="2"/>
  <c r="AM88" i="2"/>
  <c r="AR30" i="7"/>
  <c r="AM30" i="7"/>
  <c r="AR69" i="2"/>
  <c r="AM69" i="2"/>
  <c r="AS41" i="21"/>
  <c r="AN41" i="21"/>
  <c r="AS445" i="2"/>
  <c r="AZ443" i="2"/>
  <c r="AR127" i="2"/>
  <c r="AM127" i="2"/>
  <c r="AR413" i="2"/>
  <c r="AM413" i="2"/>
  <c r="AW39" i="4"/>
  <c r="AO41" i="4"/>
  <c r="AQ39" i="4"/>
  <c r="AR15" i="3"/>
  <c r="AM15" i="3"/>
  <c r="AR13" i="9"/>
  <c r="AM13" i="9"/>
  <c r="AV45" i="5"/>
  <c r="AP45" i="5"/>
  <c r="AR364" i="7"/>
  <c r="AM364" i="7"/>
  <c r="AR208" i="7"/>
  <c r="AM208" i="7"/>
  <c r="AR269" i="7"/>
  <c r="AM269" i="7"/>
  <c r="AR56" i="7"/>
  <c r="AM56" i="7"/>
  <c r="AR81" i="3"/>
  <c r="AM81" i="3"/>
  <c r="AR304" i="7"/>
  <c r="AM304" i="7"/>
  <c r="AR114" i="7"/>
  <c r="AM114" i="7"/>
  <c r="AR125" i="2"/>
  <c r="AM125" i="2"/>
  <c r="AX19" i="4"/>
  <c r="AP27" i="4"/>
  <c r="AL64" i="21"/>
  <c r="AN61" i="21"/>
  <c r="AS61" i="21"/>
  <c r="AR50" i="3"/>
  <c r="AM50" i="3"/>
  <c r="AR59" i="7"/>
  <c r="AM59" i="7"/>
  <c r="AW11" i="4"/>
  <c r="AQ11" i="4"/>
  <c r="AR93" i="3"/>
  <c r="AM93" i="3"/>
  <c r="AE24" i="3"/>
  <c r="AG20" i="5"/>
  <c r="AE135" i="3"/>
  <c r="AY5" i="7"/>
  <c r="AR54" i="7"/>
  <c r="AM54" i="7"/>
  <c r="AR187" i="1"/>
  <c r="AM187" i="1"/>
  <c r="AR163" i="7"/>
  <c r="AM163" i="7"/>
  <c r="AR232" i="2"/>
  <c r="AM232" i="2"/>
  <c r="AR283" i="2"/>
  <c r="AM283" i="2"/>
  <c r="AR390" i="7"/>
  <c r="AM390" i="7"/>
  <c r="AR309" i="2"/>
  <c r="AM309" i="2"/>
  <c r="AR148" i="2"/>
  <c r="AM148" i="2"/>
  <c r="AR96" i="2"/>
  <c r="AM96" i="2"/>
  <c r="AW16" i="4"/>
  <c r="AQ16" i="4"/>
  <c r="AS13" i="3"/>
  <c r="AL19" i="3"/>
  <c r="AR351" i="7"/>
  <c r="AM351" i="7"/>
  <c r="AR195" i="7"/>
  <c r="AM195" i="7"/>
  <c r="AR281" i="7"/>
  <c r="AM281" i="7"/>
  <c r="AR234" i="7"/>
  <c r="AM234" i="7"/>
  <c r="AR21" i="7"/>
  <c r="AM21" i="7"/>
  <c r="AR145" i="7"/>
  <c r="AM145" i="7"/>
  <c r="AR98" i="2"/>
  <c r="AM98" i="2"/>
  <c r="AR146" i="2"/>
  <c r="AM146" i="2"/>
  <c r="AK149" i="2"/>
  <c r="AM149" i="2" s="1"/>
  <c r="AR312" i="2"/>
  <c r="AM312" i="2"/>
  <c r="AM181" i="2"/>
  <c r="AR181" i="2"/>
  <c r="AS67" i="21"/>
  <c r="AN67" i="21"/>
  <c r="AM43" i="21"/>
  <c r="AT40" i="21"/>
  <c r="AR81" i="7"/>
  <c r="AM81" i="7"/>
  <c r="AR114" i="2"/>
  <c r="AM114" i="2"/>
  <c r="AR134" i="2"/>
  <c r="AM134" i="2"/>
  <c r="AR381" i="2"/>
  <c r="AM381" i="2"/>
  <c r="AR83" i="2"/>
  <c r="AM83" i="2"/>
  <c r="AS196" i="7"/>
  <c r="AZ194" i="7"/>
  <c r="AR233" i="2"/>
  <c r="AM233" i="2"/>
  <c r="AR307" i="7"/>
  <c r="AM307" i="7"/>
  <c r="AR295" i="7"/>
  <c r="AM295" i="7"/>
  <c r="AR319" i="7"/>
  <c r="AM319" i="7"/>
  <c r="AR43" i="2"/>
  <c r="AM43" i="2"/>
  <c r="AR87" i="2"/>
  <c r="AM87" i="2"/>
  <c r="AP48" i="5"/>
  <c r="AV48" i="5"/>
  <c r="AN50" i="5"/>
  <c r="AR157" i="1"/>
  <c r="AM157" i="1"/>
  <c r="AS37" i="21"/>
  <c r="AN37" i="21"/>
  <c r="AR13" i="7"/>
  <c r="AM13" i="7"/>
  <c r="AR187" i="7"/>
  <c r="AM187" i="7"/>
  <c r="AR142" i="7"/>
  <c r="AM142" i="7"/>
  <c r="AK144" i="2"/>
  <c r="AM116" i="2"/>
  <c r="AR116" i="2"/>
  <c r="AR80" i="3"/>
  <c r="AM80" i="3"/>
  <c r="AW26" i="4"/>
  <c r="AQ26" i="4"/>
  <c r="AR238" i="7"/>
  <c r="AM238" i="7"/>
  <c r="AR87" i="7"/>
  <c r="AM87" i="7"/>
  <c r="AR180" i="7"/>
  <c r="AM180" i="7"/>
  <c r="AW24" i="4"/>
  <c r="AQ24" i="4"/>
  <c r="AS27" i="3"/>
  <c r="AL33" i="3"/>
  <c r="AR376" i="7"/>
  <c r="AM376" i="7"/>
  <c r="AR280" i="7"/>
  <c r="AM280" i="7"/>
  <c r="AR332" i="7"/>
  <c r="AM332" i="7"/>
  <c r="AR212" i="7"/>
  <c r="AM212" i="7"/>
  <c r="AR242" i="7"/>
  <c r="AM242" i="7"/>
  <c r="AR384" i="2"/>
  <c r="AM384" i="2"/>
  <c r="AR81" i="2"/>
  <c r="AM81" i="2"/>
  <c r="AK321" i="7"/>
  <c r="AR285" i="7"/>
  <c r="AR19" i="2"/>
  <c r="AM19" i="2"/>
  <c r="AR245" i="2"/>
  <c r="AM245" i="2"/>
  <c r="AR334" i="2"/>
  <c r="AM334" i="2"/>
  <c r="AR195" i="2"/>
  <c r="AM195" i="2"/>
  <c r="AR40" i="3"/>
  <c r="AM40" i="3"/>
  <c r="AR294" i="7"/>
  <c r="AM294" i="7"/>
  <c r="AR167" i="7"/>
  <c r="AM167" i="7"/>
  <c r="AH42" i="4"/>
  <c r="AG39" i="5" s="1"/>
  <c r="AG74" i="21"/>
  <c r="AM153" i="2"/>
  <c r="AR153" i="2"/>
  <c r="AK182" i="2"/>
  <c r="AR387" i="2"/>
  <c r="AM387" i="2"/>
  <c r="AL164" i="1"/>
  <c r="AS139" i="1"/>
  <c r="AT139" i="1" s="1"/>
  <c r="AR264" i="1"/>
  <c r="AM264" i="1"/>
  <c r="AR17" i="9"/>
  <c r="AM17" i="9"/>
  <c r="AR38" i="3"/>
  <c r="AM38" i="3"/>
  <c r="AR392" i="2"/>
  <c r="AM392" i="2"/>
  <c r="AR76" i="1"/>
  <c r="AM76" i="1"/>
  <c r="AR62" i="3"/>
  <c r="AM62" i="3"/>
  <c r="AR241" i="1"/>
  <c r="AM241" i="1"/>
  <c r="AR94" i="3"/>
  <c r="AM94" i="3"/>
  <c r="AR273" i="2"/>
  <c r="AM273" i="2"/>
  <c r="AR417" i="2"/>
  <c r="AM417" i="2"/>
  <c r="AR321" i="2"/>
  <c r="AM321" i="2"/>
  <c r="AR363" i="2"/>
  <c r="AM363" i="2"/>
  <c r="AR336" i="2"/>
  <c r="AM336" i="2"/>
  <c r="AR98" i="7"/>
  <c r="AM98" i="7"/>
  <c r="AF191" i="7"/>
  <c r="AA42" i="4"/>
  <c r="Z39" i="5" s="1"/>
  <c r="AR224" i="7"/>
  <c r="AM224" i="7"/>
  <c r="AR227" i="2"/>
  <c r="AL41" i="3"/>
  <c r="AS35" i="3"/>
  <c r="AS72" i="21"/>
  <c r="AN72" i="21"/>
  <c r="AR328" i="2"/>
  <c r="AM328" i="2"/>
  <c r="AM48" i="21"/>
  <c r="AT45" i="21"/>
  <c r="AY117" i="1"/>
  <c r="AR50" i="7"/>
  <c r="AM50" i="7"/>
  <c r="AN24" i="21"/>
  <c r="AS24" i="21"/>
  <c r="AL27" i="21"/>
  <c r="AR16" i="9"/>
  <c r="AM16" i="9"/>
  <c r="AR210" i="1"/>
  <c r="AM210" i="1"/>
  <c r="AR411" i="2"/>
  <c r="AM411" i="2"/>
  <c r="AR284" i="2"/>
  <c r="AM284" i="2"/>
  <c r="AL20" i="9"/>
  <c r="AO36" i="5" s="1"/>
  <c r="AS11" i="9"/>
  <c r="AR91" i="7"/>
  <c r="AM91" i="7"/>
  <c r="AR95" i="7"/>
  <c r="AM95" i="7"/>
  <c r="AR60" i="2"/>
  <c r="AM60" i="2"/>
  <c r="AR414" i="2"/>
  <c r="AM414" i="2"/>
  <c r="AW15" i="4"/>
  <c r="AQ15" i="4"/>
  <c r="AR6" i="9"/>
  <c r="AM6" i="9"/>
  <c r="AR95" i="1"/>
  <c r="AM95" i="1"/>
  <c r="AY111" i="1"/>
  <c r="BA111" i="1" s="1"/>
  <c r="AR113" i="1"/>
  <c r="AR39" i="3"/>
  <c r="AM39" i="3"/>
  <c r="AT71" i="21"/>
  <c r="AM74" i="21"/>
  <c r="AR248" i="7"/>
  <c r="AM248" i="7"/>
  <c r="AR27" i="2"/>
  <c r="AM27" i="2"/>
  <c r="AM375" i="2"/>
  <c r="AR375" i="2"/>
  <c r="AK404" i="2"/>
  <c r="AR12" i="9"/>
  <c r="AM12" i="9"/>
  <c r="AR49" i="7"/>
  <c r="AM49" i="7"/>
  <c r="AR106" i="7"/>
  <c r="AM106" i="7"/>
  <c r="AR89" i="1"/>
  <c r="AM89" i="1"/>
  <c r="AR5" i="1"/>
  <c r="AR379" i="2"/>
  <c r="AM379" i="2"/>
  <c r="AR252" i="2"/>
  <c r="AM252" i="2"/>
  <c r="AR235" i="2"/>
  <c r="AM235" i="2"/>
  <c r="AR47" i="2"/>
  <c r="AM47" i="2"/>
  <c r="AR26" i="9"/>
  <c r="AM26" i="9"/>
  <c r="AR15" i="1"/>
  <c r="AM15" i="1"/>
  <c r="AR403" i="2"/>
  <c r="AM403" i="2"/>
  <c r="AR240" i="2"/>
  <c r="AM240" i="2"/>
  <c r="AK9" i="9"/>
  <c r="AR4" i="9"/>
  <c r="AM4" i="9"/>
  <c r="AR161" i="7"/>
  <c r="AM161" i="7"/>
  <c r="AR230" i="2"/>
  <c r="AM230" i="2"/>
  <c r="AR28" i="3"/>
  <c r="AM28" i="3"/>
  <c r="AR104" i="3"/>
  <c r="AM104" i="3"/>
  <c r="AR45" i="1"/>
  <c r="AM45" i="1"/>
  <c r="AR152" i="7"/>
  <c r="AM152" i="7"/>
  <c r="AF283" i="7"/>
  <c r="AS110" i="1"/>
  <c r="AL113" i="1"/>
  <c r="AM113" i="1" s="1"/>
  <c r="AM110" i="1"/>
  <c r="AM5" i="2"/>
  <c r="AS5" i="2"/>
  <c r="AL34" i="2"/>
  <c r="AR91" i="2"/>
  <c r="AM91" i="2"/>
  <c r="AL43" i="21"/>
  <c r="AN40" i="21"/>
  <c r="AS40" i="21"/>
  <c r="AR296" i="2"/>
  <c r="AM296" i="2"/>
  <c r="AR22" i="7"/>
  <c r="AM22" i="7"/>
  <c r="AR31" i="3"/>
  <c r="AM31" i="3"/>
  <c r="AR91" i="1"/>
  <c r="AM91" i="1"/>
  <c r="AR200" i="7"/>
  <c r="AM200" i="7"/>
  <c r="AK218" i="7"/>
  <c r="AR271" i="2"/>
  <c r="AM271" i="2"/>
  <c r="AF34" i="2"/>
  <c r="AS268" i="1"/>
  <c r="AM268" i="1"/>
  <c r="AR128" i="7"/>
  <c r="AM128" i="7"/>
  <c r="AK131" i="7"/>
  <c r="AM131" i="7" s="1"/>
  <c r="AL68" i="3"/>
  <c r="AS326" i="7"/>
  <c r="AZ324" i="7"/>
  <c r="AS56" i="21"/>
  <c r="AL59" i="21"/>
  <c r="AN56" i="21"/>
  <c r="AR288" i="7"/>
  <c r="AM288" i="7"/>
  <c r="AR8" i="3"/>
  <c r="AM8" i="3"/>
  <c r="AS326" i="1"/>
  <c r="AM326" i="1"/>
  <c r="AR55" i="1"/>
  <c r="AM55" i="1"/>
  <c r="AR202" i="2"/>
  <c r="AM202" i="2"/>
  <c r="AR215" i="2"/>
  <c r="AM215" i="2"/>
  <c r="AR193" i="2"/>
  <c r="AM193" i="2"/>
  <c r="AQ9" i="4"/>
  <c r="AO12" i="4"/>
  <c r="AW9" i="4"/>
  <c r="AR222" i="2"/>
  <c r="AM222" i="2"/>
  <c r="AR8" i="9"/>
  <c r="AM8" i="9"/>
  <c r="AR41" i="1"/>
  <c r="AM41" i="1"/>
  <c r="AS20" i="3"/>
  <c r="AL23" i="3"/>
  <c r="AR25" i="9"/>
  <c r="AM25" i="9"/>
  <c r="AR92" i="7"/>
  <c r="AM92" i="7"/>
  <c r="AR390" i="2"/>
  <c r="AM390" i="2"/>
  <c r="AR126" i="2"/>
  <c r="AM126" i="2"/>
  <c r="AS10" i="21"/>
  <c r="AN10" i="21"/>
  <c r="AR340" i="7"/>
  <c r="AM340" i="7"/>
  <c r="AR199" i="1"/>
  <c r="AM199" i="1"/>
  <c r="AR144" i="1"/>
  <c r="AM144" i="1"/>
  <c r="AL77" i="3"/>
  <c r="AS71" i="3"/>
  <c r="AW31" i="4"/>
  <c r="AQ31" i="4"/>
  <c r="AR139" i="7"/>
  <c r="AM139" i="7"/>
  <c r="AR132" i="2"/>
  <c r="AM132" i="2"/>
  <c r="AR263" i="2"/>
  <c r="AM263" i="2"/>
  <c r="AR386" i="2"/>
  <c r="AM386" i="2"/>
  <c r="AR201" i="2"/>
  <c r="AM201" i="2"/>
  <c r="AR20" i="2"/>
  <c r="AM20" i="2"/>
  <c r="AR366" i="7"/>
  <c r="AM366" i="7"/>
  <c r="Y262" i="7"/>
  <c r="AP41" i="4"/>
  <c r="AX39" i="4"/>
  <c r="AW36" i="4"/>
  <c r="AQ36" i="4"/>
  <c r="AY90" i="7"/>
  <c r="AR246" i="7"/>
  <c r="AM246" i="7"/>
  <c r="AR93" i="7"/>
  <c r="AM93" i="7"/>
  <c r="AR52" i="7"/>
  <c r="AM52" i="7"/>
  <c r="AR400" i="2"/>
  <c r="AM400" i="2"/>
  <c r="AR249" i="2"/>
  <c r="AM249" i="2"/>
  <c r="AR6" i="3"/>
  <c r="AM6" i="3"/>
  <c r="AR18" i="9"/>
  <c r="AM18" i="9"/>
  <c r="AR270" i="2"/>
  <c r="AM270" i="2"/>
  <c r="AR138" i="2"/>
  <c r="AM138" i="2"/>
  <c r="AR341" i="2"/>
  <c r="AM341" i="2"/>
  <c r="AR185" i="2"/>
  <c r="AM185" i="2"/>
  <c r="AR80" i="2"/>
  <c r="AM80" i="2"/>
  <c r="AN16" i="21"/>
  <c r="AS16" i="21"/>
  <c r="AR233" i="7"/>
  <c r="AM233" i="7"/>
  <c r="AR249" i="7"/>
  <c r="AM249" i="7"/>
  <c r="AM70" i="7"/>
  <c r="AR70" i="7"/>
  <c r="AK88" i="7"/>
  <c r="AR11" i="1"/>
  <c r="AM11" i="1"/>
  <c r="AR161" i="1"/>
  <c r="AM161" i="1"/>
  <c r="AR170" i="7"/>
  <c r="AM170" i="7"/>
  <c r="AR123" i="2"/>
  <c r="AM123" i="2"/>
  <c r="AR162" i="2"/>
  <c r="AM162" i="2"/>
  <c r="AR65" i="3"/>
  <c r="AM65" i="3"/>
  <c r="AR339" i="7"/>
  <c r="AM339" i="7"/>
  <c r="AR190" i="7"/>
  <c r="AM190" i="7"/>
  <c r="AR137" i="7"/>
  <c r="AM137" i="7"/>
  <c r="AR31" i="2"/>
  <c r="AM31" i="2"/>
  <c r="AR311" i="2"/>
  <c r="AM311" i="2"/>
  <c r="AR357" i="2"/>
  <c r="AM357" i="2"/>
  <c r="AR203" i="2"/>
  <c r="AM203" i="2"/>
  <c r="AR84" i="2"/>
  <c r="AM84" i="2"/>
  <c r="Z83" i="21"/>
  <c r="Z44" i="5" s="1"/>
  <c r="X44" i="5"/>
  <c r="AR424" i="2"/>
  <c r="AM424" i="2"/>
  <c r="AR178" i="2"/>
  <c r="AM178" i="2"/>
  <c r="AR382" i="2"/>
  <c r="AM382" i="2"/>
  <c r="AR260" i="2"/>
  <c r="AM260" i="2"/>
  <c r="AR164" i="2"/>
  <c r="AM164" i="2"/>
  <c r="AW21" i="4"/>
  <c r="AQ21" i="4"/>
  <c r="AR352" i="7"/>
  <c r="AM352" i="7"/>
  <c r="AR15" i="7"/>
  <c r="AM15" i="7"/>
  <c r="AR14" i="2"/>
  <c r="AM14" i="2"/>
  <c r="AR115" i="2"/>
  <c r="AM115" i="2"/>
  <c r="AF77" i="3"/>
  <c r="AS4" i="21"/>
  <c r="AL7" i="21"/>
  <c r="AN4" i="21"/>
  <c r="AF83" i="21"/>
  <c r="AG44" i="5" s="1"/>
  <c r="AF80" i="21"/>
  <c r="AK85" i="3"/>
  <c r="AM79" i="3"/>
  <c r="AR79" i="3"/>
  <c r="AN66" i="21"/>
  <c r="AS66" i="21"/>
  <c r="AL69" i="21"/>
  <c r="AR158" i="7"/>
  <c r="AM158" i="7"/>
  <c r="AS36" i="21"/>
  <c r="AN36" i="21"/>
  <c r="AR27" i="3"/>
  <c r="AK33" i="3"/>
  <c r="AM27" i="3"/>
  <c r="AR179" i="1"/>
  <c r="AM179" i="1"/>
  <c r="AR296" i="7"/>
  <c r="AM296" i="7"/>
  <c r="AR24" i="1"/>
  <c r="AM24" i="1"/>
  <c r="AL191" i="7"/>
  <c r="AS155" i="7"/>
  <c r="AR343" i="2"/>
  <c r="AM343" i="2"/>
  <c r="AS42" i="21"/>
  <c r="AN42" i="21"/>
  <c r="AR299" i="1"/>
  <c r="AM299" i="1"/>
  <c r="AR377" i="7"/>
  <c r="AM377" i="7"/>
  <c r="AR181" i="1"/>
  <c r="AM181" i="1"/>
  <c r="AR113" i="7"/>
  <c r="AM113" i="7"/>
  <c r="AR356" i="2"/>
  <c r="AM356" i="2"/>
  <c r="AR428" i="2"/>
  <c r="AM428" i="2"/>
  <c r="AR17" i="2"/>
  <c r="AM17" i="2"/>
  <c r="AG22" i="21"/>
  <c r="AR22" i="1"/>
  <c r="AM22" i="1"/>
  <c r="AR251" i="7"/>
  <c r="AM251" i="7"/>
  <c r="AR107" i="2"/>
  <c r="AM107" i="2"/>
  <c r="AR180" i="2"/>
  <c r="AM180" i="2"/>
  <c r="AR317" i="2"/>
  <c r="AM317" i="2"/>
  <c r="AR415" i="2"/>
  <c r="AM415" i="2"/>
  <c r="AR75" i="3"/>
  <c r="AM75" i="3"/>
  <c r="AS208" i="1"/>
  <c r="AM208" i="1"/>
  <c r="AR241" i="2"/>
  <c r="AM241" i="2"/>
  <c r="AR169" i="7"/>
  <c r="AM169" i="7"/>
  <c r="AS21" i="21"/>
  <c r="AN21" i="21"/>
  <c r="AL61" i="7"/>
  <c r="AS25" i="7"/>
  <c r="AR439" i="2"/>
  <c r="AM439" i="2"/>
  <c r="AR398" i="2"/>
  <c r="AM398" i="2"/>
  <c r="AL70" i="2"/>
  <c r="AS36" i="2"/>
  <c r="AR109" i="3"/>
  <c r="AM109" i="3"/>
  <c r="AR295" i="1"/>
  <c r="AM295" i="1"/>
  <c r="AL193" i="1"/>
  <c r="AS173" i="1"/>
  <c r="AM5" i="3"/>
  <c r="AK11" i="3"/>
  <c r="AR5" i="3"/>
  <c r="AR136" i="2"/>
  <c r="AM136" i="2"/>
  <c r="AR248" i="1"/>
  <c r="AM248" i="1"/>
  <c r="AW19" i="4"/>
  <c r="AQ19" i="4"/>
  <c r="AO27" i="4"/>
  <c r="AR47" i="1"/>
  <c r="AM47" i="1"/>
  <c r="AR115" i="7"/>
  <c r="AM115" i="7"/>
  <c r="AZ106" i="1"/>
  <c r="AR109" i="7"/>
  <c r="AM109" i="7"/>
  <c r="AR171" i="2"/>
  <c r="AM171" i="2"/>
  <c r="AR172" i="2"/>
  <c r="AM172" i="2"/>
  <c r="AW30" i="4"/>
  <c r="AQ30" i="4"/>
  <c r="AS14" i="21"/>
  <c r="AN14" i="21"/>
  <c r="AL17" i="21"/>
  <c r="AR29" i="1"/>
  <c r="AM29" i="1"/>
  <c r="AR243" i="7"/>
  <c r="AM243" i="7"/>
  <c r="AR40" i="7"/>
  <c r="AM40" i="7"/>
  <c r="AR408" i="2"/>
  <c r="AM408" i="2"/>
  <c r="AR237" i="2"/>
  <c r="AM237" i="2"/>
  <c r="AR120" i="2"/>
  <c r="AM120" i="2"/>
  <c r="AR216" i="7"/>
  <c r="AM216" i="7"/>
  <c r="AR206" i="7"/>
  <c r="AM206" i="7"/>
  <c r="AR164" i="7"/>
  <c r="AM164" i="7"/>
  <c r="AS20" i="21"/>
  <c r="AN20" i="21"/>
  <c r="AM7" i="21"/>
  <c r="AT4" i="21"/>
  <c r="AR345" i="7"/>
  <c r="AM345" i="7"/>
  <c r="AR230" i="7"/>
  <c r="AM230" i="7"/>
  <c r="AR310" i="7"/>
  <c r="AM310" i="7"/>
  <c r="AR110" i="7"/>
  <c r="AM110" i="7"/>
  <c r="AR18" i="7"/>
  <c r="AM18" i="7"/>
  <c r="AR159" i="2"/>
  <c r="AM159" i="2"/>
  <c r="AR65" i="2"/>
  <c r="AM65" i="2"/>
  <c r="AY412" i="2"/>
  <c r="AT412" i="2"/>
  <c r="AR238" i="2"/>
  <c r="AM238" i="2"/>
  <c r="AR410" i="2"/>
  <c r="AM410" i="2"/>
  <c r="AR58" i="3"/>
  <c r="AM58" i="3"/>
  <c r="AG21" i="5"/>
  <c r="AE136" i="3"/>
  <c r="AR289" i="7"/>
  <c r="AM289" i="7"/>
  <c r="AR244" i="1"/>
  <c r="AM244" i="1"/>
  <c r="AR209" i="1"/>
  <c r="AM209" i="1"/>
  <c r="AR107" i="7"/>
  <c r="AM107" i="7"/>
  <c r="AR242" i="2"/>
  <c r="AM242" i="2"/>
  <c r="AS153" i="2"/>
  <c r="AL182" i="2"/>
  <c r="AR308" i="2"/>
  <c r="AM308" i="2"/>
  <c r="AR186" i="2"/>
  <c r="AM186" i="2"/>
  <c r="AW40" i="4"/>
  <c r="AQ40" i="4"/>
  <c r="AR112" i="7"/>
  <c r="AM112" i="7"/>
  <c r="AR46" i="7"/>
  <c r="AM46" i="7"/>
  <c r="AS224" i="1"/>
  <c r="AS225" i="1" s="1"/>
  <c r="AM224" i="1"/>
  <c r="AR248" i="2"/>
  <c r="AM248" i="2"/>
  <c r="AR239" i="2"/>
  <c r="AM239" i="2"/>
  <c r="AR15" i="9"/>
  <c r="AM15" i="9"/>
  <c r="AH50" i="5"/>
  <c r="AL88" i="7"/>
  <c r="AS70" i="7"/>
  <c r="AR104" i="7"/>
  <c r="AM104" i="7"/>
  <c r="AZ129" i="7"/>
  <c r="AS131" i="7"/>
  <c r="AR118" i="1"/>
  <c r="AM118" i="1"/>
  <c r="AR232" i="1"/>
  <c r="AM232" i="1"/>
  <c r="AR336" i="7"/>
  <c r="AM336" i="7"/>
  <c r="AR271" i="7"/>
  <c r="AM271" i="7"/>
  <c r="AR38" i="7"/>
  <c r="AM38" i="7"/>
  <c r="AR128" i="2"/>
  <c r="AM128" i="2"/>
  <c r="Y30" i="9"/>
  <c r="AR52" i="3"/>
  <c r="AM52" i="3"/>
  <c r="AE46" i="3"/>
  <c r="AR303" i="1"/>
  <c r="AM303" i="1"/>
  <c r="AR156" i="1"/>
  <c r="AM156" i="1"/>
  <c r="AR76" i="7"/>
  <c r="AM76" i="7"/>
  <c r="AR340" i="2"/>
  <c r="AM340" i="2"/>
  <c r="AR14" i="9"/>
  <c r="AM14" i="9"/>
  <c r="AR311" i="7"/>
  <c r="AM311" i="7"/>
  <c r="AR177" i="1"/>
  <c r="AM177" i="1"/>
  <c r="AX9" i="4"/>
  <c r="AP12" i="4"/>
  <c r="AR435" i="2"/>
  <c r="AM435" i="2"/>
  <c r="AF182" i="2"/>
  <c r="AD224" i="2"/>
  <c r="AR97" i="1"/>
  <c r="AM97" i="1"/>
  <c r="AE298" i="2"/>
  <c r="AR74" i="7"/>
  <c r="AM74" i="7"/>
  <c r="AS135" i="7"/>
  <c r="AL153" i="7"/>
  <c r="AR44" i="2"/>
  <c r="AM44" i="2"/>
  <c r="AR158" i="2"/>
  <c r="AM158" i="2"/>
  <c r="AL23" i="7"/>
  <c r="AS5" i="7"/>
  <c r="AL225" i="1"/>
  <c r="AF61" i="7"/>
  <c r="AR59" i="2"/>
  <c r="AM59" i="2"/>
  <c r="AW22" i="4"/>
  <c r="AQ22" i="4"/>
  <c r="AW48" i="5"/>
  <c r="AO50" i="5"/>
  <c r="AZ55" i="1"/>
  <c r="AR189" i="2"/>
  <c r="AM189" i="2"/>
  <c r="AR179" i="2"/>
  <c r="AM179" i="2"/>
  <c r="AR317" i="7"/>
  <c r="AM317" i="7"/>
  <c r="AR111" i="7"/>
  <c r="AM111" i="7"/>
  <c r="AR97" i="3"/>
  <c r="AM97" i="3"/>
  <c r="AR293" i="1"/>
  <c r="AM293" i="1"/>
  <c r="AR67" i="1"/>
  <c r="AM67" i="1"/>
  <c r="AR150" i="7"/>
  <c r="AM150" i="7"/>
  <c r="AR105" i="2"/>
  <c r="AM105" i="2"/>
  <c r="AR265" i="2"/>
  <c r="AM265" i="2"/>
  <c r="AL218" i="2"/>
  <c r="AS184" i="2"/>
  <c r="AT184" i="2" s="1"/>
  <c r="AR110" i="3"/>
  <c r="AM110" i="3"/>
  <c r="AR291" i="2"/>
  <c r="AM291" i="2"/>
  <c r="AR167" i="2"/>
  <c r="AM167" i="2"/>
  <c r="AR244" i="2"/>
  <c r="AM244" i="2"/>
  <c r="AR26" i="2"/>
  <c r="AM26" i="2"/>
  <c r="AR172" i="7"/>
  <c r="AM172" i="7"/>
  <c r="AM301" i="2"/>
  <c r="AR301" i="2"/>
  <c r="AK330" i="2"/>
  <c r="AR60" i="3"/>
  <c r="AM60" i="3"/>
  <c r="AR76" i="3"/>
  <c r="AM76" i="3"/>
  <c r="AS212" i="1"/>
  <c r="AM212" i="1"/>
  <c r="AR409" i="2"/>
  <c r="AM409" i="2"/>
  <c r="AR84" i="3"/>
  <c r="AM84" i="3"/>
  <c r="AR175" i="1"/>
  <c r="AM175" i="1"/>
  <c r="AS6" i="21"/>
  <c r="AN6" i="21"/>
  <c r="AR86" i="3"/>
  <c r="AM86" i="3"/>
  <c r="AM20" i="3"/>
  <c r="AR20" i="3"/>
  <c r="AK23" i="3"/>
  <c r="AR370" i="7"/>
  <c r="AM370" i="7"/>
  <c r="AR335" i="7"/>
  <c r="AM335" i="7"/>
  <c r="AR175" i="7"/>
  <c r="AM175" i="7"/>
  <c r="AR80" i="7"/>
  <c r="AM80" i="7"/>
  <c r="AS63" i="3"/>
  <c r="AZ57" i="3"/>
  <c r="AS58" i="21"/>
  <c r="AN58" i="21"/>
  <c r="AR44" i="7"/>
  <c r="AM44" i="7"/>
  <c r="AK225" i="1"/>
  <c r="AR223" i="1"/>
  <c r="AT223" i="1" s="1"/>
  <c r="AR173" i="2"/>
  <c r="AM173" i="2"/>
  <c r="AR426" i="2"/>
  <c r="AM426" i="2"/>
  <c r="AR12" i="2"/>
  <c r="AM12" i="2"/>
  <c r="AT19" i="21"/>
  <c r="AM22" i="21"/>
  <c r="AR245" i="7"/>
  <c r="AM245" i="7"/>
  <c r="AR362" i="7"/>
  <c r="AM362" i="7"/>
  <c r="AZ350" i="7"/>
  <c r="AS386" i="7"/>
  <c r="AR437" i="2"/>
  <c r="AM437" i="2"/>
  <c r="AR337" i="2"/>
  <c r="AM337" i="2"/>
  <c r="AR287" i="2"/>
  <c r="AM287" i="2"/>
  <c r="AR85" i="2"/>
  <c r="AM85" i="2"/>
  <c r="AR46" i="2"/>
  <c r="AM46" i="2"/>
  <c r="AF35" i="5"/>
  <c r="AF9" i="9"/>
  <c r="AH35" i="5" s="1"/>
  <c r="AR127" i="3"/>
  <c r="AM127" i="3"/>
  <c r="AL33" i="21"/>
  <c r="AN30" i="21"/>
  <c r="AS30" i="21"/>
  <c r="AK20" i="9"/>
  <c r="AR11" i="9"/>
  <c r="AM11" i="9"/>
  <c r="AR204" i="7"/>
  <c r="AM204" i="7"/>
  <c r="AR270" i="7"/>
  <c r="AM270" i="7"/>
  <c r="AR82" i="7"/>
  <c r="AM82" i="7"/>
  <c r="AR27" i="7"/>
  <c r="AM27" i="7"/>
  <c r="AR193" i="7"/>
  <c r="AM193" i="7"/>
  <c r="AR104" i="2"/>
  <c r="AM104" i="2"/>
  <c r="AR187" i="2"/>
  <c r="AM187" i="2"/>
  <c r="AR278" i="2"/>
  <c r="AM278" i="2"/>
  <c r="AR349" i="2"/>
  <c r="AM349" i="2"/>
  <c r="AR419" i="2"/>
  <c r="AM419" i="2"/>
  <c r="AR90" i="2"/>
  <c r="AM90" i="2"/>
  <c r="AI7" i="4"/>
  <c r="AG42" i="4"/>
  <c r="AF39" i="5" s="1"/>
  <c r="AR86" i="1"/>
  <c r="AM86" i="1"/>
  <c r="AR157" i="7"/>
  <c r="AM157" i="7"/>
  <c r="AR165" i="7"/>
  <c r="AM165" i="7"/>
  <c r="AE76" i="2"/>
  <c r="AE447" i="2"/>
  <c r="AR363" i="7"/>
  <c r="AM363" i="7"/>
  <c r="AR94" i="2"/>
  <c r="AM94" i="2"/>
  <c r="AR350" i="2"/>
  <c r="AM350" i="2"/>
  <c r="AM35" i="3"/>
  <c r="AK41" i="3"/>
  <c r="AR35" i="3"/>
  <c r="AY61" i="1"/>
  <c r="AR210" i="2"/>
  <c r="AM210" i="2"/>
  <c r="AG48" i="21"/>
  <c r="AR88" i="3"/>
  <c r="AM88" i="3"/>
  <c r="AR368" i="2"/>
  <c r="AM368" i="2"/>
  <c r="AR21" i="2"/>
  <c r="AM21" i="2"/>
  <c r="AK34" i="2"/>
  <c r="AR159" i="1"/>
  <c r="AM159" i="1"/>
  <c r="AR407" i="2"/>
  <c r="AM407" i="2"/>
  <c r="AZ49" i="3"/>
  <c r="AS55" i="3"/>
  <c r="AR42" i="2"/>
  <c r="AM42" i="2"/>
  <c r="AG59" i="21"/>
  <c r="AR312" i="1"/>
  <c r="AM312" i="1"/>
  <c r="AR355" i="7"/>
  <c r="AM355" i="7"/>
  <c r="AL99" i="3"/>
  <c r="AS93" i="3"/>
  <c r="AR32" i="7"/>
  <c r="AM32" i="7"/>
  <c r="AR123" i="7"/>
  <c r="AM123" i="7"/>
  <c r="AR385" i="7"/>
  <c r="AM385" i="7"/>
  <c r="AR391" i="2"/>
  <c r="AM391" i="2"/>
  <c r="AQ20" i="4"/>
  <c r="AW20" i="4"/>
  <c r="AR29" i="7"/>
  <c r="AM29" i="7"/>
  <c r="AR33" i="2"/>
  <c r="AM33" i="2"/>
  <c r="AR42" i="7"/>
  <c r="AM42" i="7"/>
  <c r="AR165" i="2"/>
  <c r="AM165" i="2"/>
  <c r="AR208" i="2"/>
  <c r="AM208" i="2"/>
  <c r="AL283" i="7"/>
  <c r="AS265" i="7"/>
  <c r="AR18" i="3"/>
  <c r="AM18" i="3"/>
  <c r="AL25" i="1"/>
  <c r="AL58" i="1" s="1"/>
  <c r="AS5" i="1"/>
  <c r="AR125" i="7"/>
  <c r="AM125" i="7"/>
  <c r="AR397" i="2"/>
  <c r="AM397" i="2"/>
  <c r="AR220" i="2"/>
  <c r="AM220" i="2"/>
  <c r="AK223" i="2"/>
  <c r="AM223" i="2" s="1"/>
  <c r="AR106" i="3"/>
  <c r="AM106" i="3"/>
  <c r="AR202" i="7"/>
  <c r="AM202" i="7"/>
  <c r="AR241" i="7"/>
  <c r="AM241" i="7"/>
  <c r="AR303" i="7"/>
  <c r="AM303" i="7"/>
  <c r="AR186" i="7"/>
  <c r="AM186" i="7"/>
  <c r="AR51" i="2"/>
  <c r="AM51" i="2"/>
  <c r="AR173" i="1"/>
  <c r="AM173" i="1"/>
  <c r="AR287" i="7"/>
  <c r="AM287" i="7"/>
  <c r="AF81" i="1"/>
  <c r="AR34" i="7"/>
  <c r="AM34" i="7"/>
  <c r="AR315" i="1"/>
  <c r="AM315" i="1"/>
  <c r="AR119" i="3"/>
  <c r="AM119" i="3"/>
  <c r="AR53" i="3"/>
  <c r="AM53" i="3"/>
  <c r="AS51" i="21"/>
  <c r="AN51" i="21"/>
  <c r="AR203" i="7"/>
  <c r="AM203" i="7"/>
  <c r="AM324" i="7"/>
  <c r="AR324" i="7"/>
  <c r="AR148" i="7"/>
  <c r="AM148" i="7"/>
  <c r="AR66" i="3"/>
  <c r="AM66" i="3"/>
  <c r="AR166" i="1"/>
  <c r="AK169" i="1"/>
  <c r="AM166" i="1"/>
  <c r="AR342" i="7"/>
  <c r="AM342" i="7"/>
  <c r="AR278" i="1"/>
  <c r="AK281" i="1"/>
  <c r="AM278" i="1"/>
  <c r="AR255" i="2"/>
  <c r="AM255" i="2"/>
  <c r="AR135" i="2"/>
  <c r="AM135" i="2"/>
  <c r="AR335" i="2"/>
  <c r="AM335" i="2"/>
  <c r="AR93" i="2"/>
  <c r="AM93" i="2"/>
  <c r="AR54" i="2"/>
  <c r="AM54" i="2"/>
  <c r="AR119" i="2"/>
  <c r="AM119" i="2"/>
  <c r="AM79" i="21"/>
  <c r="AT76" i="21"/>
  <c r="AU76" i="21" s="1"/>
  <c r="AN31" i="21"/>
  <c r="AS31" i="21"/>
  <c r="AR279" i="7"/>
  <c r="AM279" i="7"/>
  <c r="AR32" i="3"/>
  <c r="AM32" i="3"/>
  <c r="AR237" i="1"/>
  <c r="AM237" i="1"/>
  <c r="AR291" i="7"/>
  <c r="AM291" i="7"/>
  <c r="AR368" i="7"/>
  <c r="AM368" i="7"/>
  <c r="AV30" i="5"/>
  <c r="AP30" i="5"/>
  <c r="AR121" i="7"/>
  <c r="AM121" i="7"/>
  <c r="AR82" i="2"/>
  <c r="AM82" i="2"/>
  <c r="AR276" i="2"/>
  <c r="AM276" i="2"/>
  <c r="AR214" i="7"/>
  <c r="AM214" i="7"/>
  <c r="AR186" i="1"/>
  <c r="AM186" i="1"/>
  <c r="AR36" i="7"/>
  <c r="AM36" i="7"/>
  <c r="AY22" i="3"/>
  <c r="AT22" i="3"/>
  <c r="Z80" i="21"/>
  <c r="AX14" i="4"/>
  <c r="AP17" i="4"/>
  <c r="AR260" i="7"/>
  <c r="AM260" i="7"/>
  <c r="AR268" i="7"/>
  <c r="AM268" i="7"/>
  <c r="AR77" i="7"/>
  <c r="AM77" i="7"/>
  <c r="AR54" i="1"/>
  <c r="AK57" i="1"/>
  <c r="AM57" i="1" s="1"/>
  <c r="AM54" i="1"/>
  <c r="AR267" i="2"/>
  <c r="AM267" i="2"/>
  <c r="AR297" i="1"/>
  <c r="AM297" i="1"/>
  <c r="AR147" i="7"/>
  <c r="AM147" i="7"/>
  <c r="AL129" i="3"/>
  <c r="AS123" i="3"/>
  <c r="AR72" i="3"/>
  <c r="AM72" i="3"/>
  <c r="AG69" i="21"/>
  <c r="AS270" i="1"/>
  <c r="AM270" i="1"/>
  <c r="AR96" i="7"/>
  <c r="AM96" i="7"/>
  <c r="AR84" i="1"/>
  <c r="AM84" i="1"/>
  <c r="AF33" i="3"/>
  <c r="AR229" i="7"/>
  <c r="AM229" i="7"/>
  <c r="AR252" i="7"/>
  <c r="AM252" i="7"/>
  <c r="AR320" i="7"/>
  <c r="AM320" i="7"/>
  <c r="AR259" i="2"/>
  <c r="AM259" i="2"/>
  <c r="AR17" i="3"/>
  <c r="AM17" i="3"/>
  <c r="AR36" i="3"/>
  <c r="AM36" i="3"/>
  <c r="AS62" i="21"/>
  <c r="AN62" i="21"/>
  <c r="AR359" i="7"/>
  <c r="AM359" i="7"/>
  <c r="AR244" i="7"/>
  <c r="AM244" i="7"/>
  <c r="AR312" i="7"/>
  <c r="AM312" i="7"/>
  <c r="AR273" i="7"/>
  <c r="AM273" i="7"/>
  <c r="AM443" i="2"/>
  <c r="AR443" i="2"/>
  <c r="AR268" i="2"/>
  <c r="AM268" i="2"/>
  <c r="AL85" i="3"/>
  <c r="AS79" i="3"/>
  <c r="AM347" i="7"/>
  <c r="AR347" i="7"/>
  <c r="AR344" i="7"/>
  <c r="AM344" i="7"/>
  <c r="AM130" i="3"/>
  <c r="AK133" i="3"/>
  <c r="AR130" i="3"/>
  <c r="AI17" i="4"/>
  <c r="AR240" i="7"/>
  <c r="AM240" i="7"/>
  <c r="AL218" i="7"/>
  <c r="AS200" i="7"/>
  <c r="AS52" i="1"/>
  <c r="AZ50" i="1"/>
  <c r="AS149" i="2"/>
  <c r="AZ147" i="2"/>
  <c r="AR372" i="7"/>
  <c r="AM372" i="7"/>
  <c r="AR101" i="7"/>
  <c r="AM101" i="7"/>
  <c r="AR174" i="7"/>
  <c r="AM174" i="7"/>
  <c r="AS301" i="2"/>
  <c r="AL330" i="2"/>
  <c r="AR163" i="2"/>
  <c r="AM163" i="2"/>
  <c r="AR71" i="7"/>
  <c r="AM71" i="7"/>
  <c r="AR181" i="7"/>
  <c r="AM181" i="7"/>
  <c r="AS9" i="21"/>
  <c r="AL12" i="21"/>
  <c r="AN9" i="21"/>
  <c r="AR42" i="3"/>
  <c r="AM42" i="3"/>
  <c r="AS261" i="7"/>
  <c r="AZ259" i="7"/>
  <c r="AR7" i="2"/>
  <c r="AM7" i="2"/>
  <c r="AR206" i="2"/>
  <c r="AM206" i="2"/>
  <c r="AR380" i="2"/>
  <c r="AM380" i="2"/>
  <c r="AI41" i="4"/>
  <c r="AR275" i="7"/>
  <c r="AM275" i="7"/>
  <c r="AR276" i="7"/>
  <c r="AM276" i="7"/>
  <c r="AR143" i="7"/>
  <c r="AM143" i="7"/>
  <c r="AR231" i="2"/>
  <c r="AM231" i="2"/>
  <c r="AR205" i="1"/>
  <c r="AM205" i="1"/>
  <c r="AS190" i="1"/>
  <c r="AM190" i="1"/>
  <c r="AR58" i="7"/>
  <c r="AM58" i="7"/>
  <c r="AR326" i="2"/>
  <c r="AM326" i="2"/>
  <c r="AR322" i="2"/>
  <c r="AM322" i="2"/>
  <c r="AR175" i="2"/>
  <c r="AM175" i="2"/>
  <c r="AR49" i="2"/>
  <c r="AM49" i="2"/>
  <c r="AW35" i="4"/>
  <c r="AQ35" i="4"/>
  <c r="AG64" i="21"/>
  <c r="AR82" i="3"/>
  <c r="AM82" i="3"/>
  <c r="AR5" i="9"/>
  <c r="AM5" i="9"/>
  <c r="AZ202" i="1"/>
  <c r="AT202" i="1"/>
  <c r="AR338" i="7"/>
  <c r="AM338" i="7"/>
  <c r="AF81" i="21"/>
  <c r="AF28" i="21"/>
  <c r="AR107" i="1"/>
  <c r="AM107" i="1"/>
  <c r="AR323" i="7"/>
  <c r="AM323" i="7"/>
  <c r="AK326" i="7"/>
  <c r="AM326" i="7" s="1"/>
  <c r="AR309" i="1"/>
  <c r="AM309" i="1"/>
  <c r="AR280" i="2"/>
  <c r="AM280" i="2"/>
  <c r="AR351" i="2"/>
  <c r="AM351" i="2"/>
  <c r="AR72" i="2"/>
  <c r="AM72" i="2"/>
  <c r="AR38" i="2"/>
  <c r="AM38" i="2"/>
  <c r="AR235" i="7"/>
  <c r="AM235" i="7"/>
  <c r="AR331" i="7"/>
  <c r="AM331" i="7"/>
  <c r="AM295" i="2"/>
  <c r="AR295" i="2"/>
  <c r="AR191" i="2"/>
  <c r="AM191" i="2"/>
  <c r="AR358" i="2"/>
  <c r="AM358" i="2"/>
  <c r="AR200" i="2"/>
  <c r="AM200" i="2"/>
  <c r="AR40" i="2"/>
  <c r="AM40" i="2"/>
  <c r="AR61" i="2"/>
  <c r="AM61" i="2"/>
  <c r="AR7" i="3"/>
  <c r="AM7" i="3"/>
  <c r="AR255" i="7"/>
  <c r="AM255" i="7"/>
  <c r="AR282" i="7"/>
  <c r="AM282" i="7"/>
  <c r="AR176" i="7"/>
  <c r="AM176" i="7"/>
  <c r="AR84" i="7"/>
  <c r="AM84" i="7"/>
  <c r="AR24" i="2"/>
  <c r="AM24" i="2"/>
  <c r="AR421" i="2"/>
  <c r="AM421" i="2"/>
  <c r="AR262" i="2"/>
  <c r="AM262" i="2"/>
  <c r="AR89" i="2"/>
  <c r="AM89" i="2"/>
  <c r="AR381" i="7"/>
  <c r="AM381" i="7"/>
  <c r="AR360" i="7"/>
  <c r="AM360" i="7"/>
  <c r="AR130" i="7"/>
  <c r="AM130" i="7"/>
  <c r="AR173" i="7"/>
  <c r="AM173" i="7"/>
  <c r="AR48" i="2"/>
  <c r="AM48" i="2"/>
  <c r="AR289" i="2"/>
  <c r="AM289" i="2"/>
  <c r="AR325" i="2"/>
  <c r="AM325" i="2"/>
  <c r="AR425" i="2"/>
  <c r="AM425" i="2"/>
  <c r="AS301" i="1"/>
  <c r="AM301" i="1"/>
  <c r="AE224" i="2"/>
  <c r="AR396" i="2"/>
  <c r="AM396" i="2"/>
  <c r="AR277" i="2"/>
  <c r="AM277" i="2"/>
  <c r="AR167" i="1"/>
  <c r="AM167" i="1"/>
  <c r="AR221" i="7"/>
  <c r="AM221" i="7"/>
  <c r="AR258" i="7"/>
  <c r="AK261" i="7"/>
  <c r="AM261" i="7" s="1"/>
  <c r="AM258" i="7"/>
  <c r="AR156" i="7"/>
  <c r="AM156" i="7"/>
  <c r="AR169" i="2"/>
  <c r="AM169" i="2"/>
  <c r="AR100" i="2"/>
  <c r="AM100" i="2"/>
  <c r="BN5" i="9"/>
  <c r="AR95" i="3"/>
  <c r="AM95" i="3"/>
  <c r="AR374" i="7"/>
  <c r="AM374" i="7"/>
  <c r="AR140" i="7"/>
  <c r="AM140" i="7"/>
  <c r="AR43" i="7"/>
  <c r="AM43" i="7"/>
  <c r="AY438" i="2"/>
  <c r="AT438" i="2"/>
  <c r="AR120" i="3"/>
  <c r="AM120" i="3"/>
  <c r="AM13" i="3"/>
  <c r="AR13" i="3"/>
  <c r="AK19" i="3"/>
  <c r="AR302" i="7"/>
  <c r="AM302" i="7"/>
  <c r="AR353" i="7"/>
  <c r="AM353" i="7"/>
  <c r="AR205" i="7"/>
  <c r="AM205" i="7"/>
  <c r="AR302" i="2"/>
  <c r="AM302" i="2"/>
  <c r="AY66" i="2"/>
  <c r="AT66" i="2"/>
  <c r="Z82" i="21"/>
  <c r="Z43" i="5" s="1"/>
  <c r="X43" i="5"/>
  <c r="AZ279" i="1"/>
  <c r="BA279" i="1" s="1"/>
  <c r="AS77" i="21"/>
  <c r="AN77" i="21"/>
  <c r="AL121" i="3"/>
  <c r="AS115" i="3"/>
  <c r="AR334" i="7"/>
  <c r="AM334" i="7"/>
  <c r="AR228" i="7"/>
  <c r="AM228" i="7"/>
  <c r="AR209" i="7"/>
  <c r="AM209" i="7"/>
  <c r="AR14" i="7"/>
  <c r="AM14" i="7"/>
  <c r="AR131" i="2"/>
  <c r="AM131" i="2"/>
  <c r="AR304" i="2"/>
  <c r="AM304" i="2"/>
  <c r="AR170" i="2"/>
  <c r="AM170" i="2"/>
  <c r="AR50" i="2"/>
  <c r="AM50" i="2"/>
  <c r="AR231" i="7"/>
  <c r="AM231" i="7"/>
  <c r="AR56" i="2"/>
  <c r="AM56" i="2"/>
  <c r="AR155" i="2"/>
  <c r="AM155" i="2"/>
  <c r="AR389" i="2"/>
  <c r="AM389" i="2"/>
  <c r="AL74" i="21"/>
  <c r="AN71" i="21"/>
  <c r="AS71" i="21"/>
  <c r="AR356" i="7"/>
  <c r="AM356" i="7"/>
  <c r="AR243" i="2"/>
  <c r="AM243" i="2"/>
  <c r="AE197" i="7"/>
  <c r="AR360" i="2"/>
  <c r="AM360" i="2"/>
  <c r="AR250" i="2"/>
  <c r="AM250" i="2"/>
  <c r="AR83" i="3"/>
  <c r="AM83" i="3"/>
  <c r="AR103" i="3"/>
  <c r="AM103" i="3"/>
  <c r="AS216" i="1"/>
  <c r="AM216" i="1"/>
  <c r="AR43" i="3"/>
  <c r="AM43" i="3"/>
  <c r="AE67" i="7"/>
  <c r="AE393" i="7"/>
  <c r="AZ223" i="1"/>
  <c r="AR306" i="7"/>
  <c r="AM306" i="7"/>
  <c r="AR431" i="2"/>
  <c r="AM431" i="2"/>
  <c r="AR57" i="3"/>
  <c r="AM57" i="3"/>
  <c r="AK63" i="3"/>
  <c r="AM63" i="3" s="1"/>
  <c r="AR375" i="7"/>
  <c r="AM375" i="7"/>
  <c r="AR136" i="7"/>
  <c r="AM136" i="7"/>
  <c r="AR383" i="2"/>
  <c r="AM383" i="2"/>
  <c r="AR199" i="2"/>
  <c r="AM199" i="2"/>
  <c r="AR318" i="2"/>
  <c r="AM318" i="2"/>
  <c r="AR32" i="2"/>
  <c r="AM32" i="2"/>
  <c r="AN63" i="21"/>
  <c r="AS63" i="21"/>
  <c r="AR39" i="2"/>
  <c r="AM39" i="2"/>
  <c r="AR267" i="7"/>
  <c r="AM267" i="7"/>
  <c r="AR343" i="7"/>
  <c r="AM343" i="7"/>
  <c r="AR183" i="7"/>
  <c r="AM183" i="7"/>
  <c r="AR269" i="2"/>
  <c r="AM269" i="2"/>
  <c r="AR9" i="7"/>
  <c r="AM9" i="7"/>
  <c r="AR166" i="7"/>
  <c r="AM166" i="7"/>
  <c r="AR184" i="7"/>
  <c r="AM184" i="7"/>
  <c r="AM129" i="7"/>
  <c r="AR129" i="7"/>
  <c r="AR378" i="7"/>
  <c r="AM378" i="7"/>
  <c r="AS266" i="1"/>
  <c r="AM266" i="1"/>
  <c r="AR160" i="7"/>
  <c r="AM160" i="7"/>
  <c r="AR346" i="2"/>
  <c r="AM346" i="2"/>
  <c r="AK111" i="3"/>
  <c r="AM111" i="3" s="1"/>
  <c r="AR108" i="3"/>
  <c r="AM108" i="3"/>
  <c r="AR53" i="7"/>
  <c r="AM53" i="7"/>
  <c r="AR49" i="1"/>
  <c r="AM49" i="1"/>
  <c r="AR317" i="1"/>
  <c r="AM317" i="1"/>
  <c r="AR344" i="2"/>
  <c r="AM344" i="2"/>
  <c r="AR31" i="7"/>
  <c r="AM31" i="7"/>
  <c r="AR168" i="7"/>
  <c r="AM168" i="7"/>
  <c r="AR15" i="2"/>
  <c r="AM15" i="2"/>
  <c r="AR111" i="2"/>
  <c r="AM111" i="2"/>
  <c r="AR176" i="2"/>
  <c r="AM176" i="2"/>
  <c r="AR329" i="2"/>
  <c r="AM329" i="2"/>
  <c r="AR43" i="1"/>
  <c r="AM43" i="1"/>
  <c r="AR274" i="7"/>
  <c r="AM274" i="7"/>
  <c r="AS57" i="21"/>
  <c r="AN57" i="21"/>
  <c r="AR117" i="3"/>
  <c r="AM117" i="3"/>
  <c r="BF258" i="2"/>
  <c r="AR301" i="7"/>
  <c r="AM301" i="7"/>
  <c r="AR382" i="7"/>
  <c r="AM382" i="7"/>
  <c r="AR177" i="7"/>
  <c r="AM177" i="7"/>
  <c r="AF404" i="2"/>
  <c r="Z81" i="21"/>
  <c r="X84" i="21"/>
  <c r="X42" i="5"/>
  <c r="AR388" i="7"/>
  <c r="AM388" i="7"/>
  <c r="AK391" i="7"/>
  <c r="AM391" i="7" s="1"/>
  <c r="AR223" i="7"/>
  <c r="AM223" i="7"/>
  <c r="AS196" i="1"/>
  <c r="AM196" i="1"/>
  <c r="AR442" i="2"/>
  <c r="AK445" i="2"/>
  <c r="AM445" i="2" s="1"/>
  <c r="AM442" i="2"/>
  <c r="AR339" i="2"/>
  <c r="AM339" i="2"/>
  <c r="AR229" i="2"/>
  <c r="AM229" i="2"/>
  <c r="BF7" i="4"/>
  <c r="BN4" i="4"/>
  <c r="AR427" i="2"/>
  <c r="AM427" i="2"/>
  <c r="AR204" i="2"/>
  <c r="AM204" i="2"/>
  <c r="AR279" i="2"/>
  <c r="AM279" i="2"/>
  <c r="AR143" i="2"/>
  <c r="AM143" i="2"/>
  <c r="AR29" i="2"/>
  <c r="AM29" i="2"/>
  <c r="AY207" i="2"/>
  <c r="AT207" i="2"/>
  <c r="AZ335" i="1"/>
  <c r="AS337" i="1"/>
  <c r="AR60" i="7"/>
  <c r="AM60" i="7"/>
  <c r="AR204" i="1"/>
  <c r="AM204" i="1"/>
  <c r="AT355" i="2"/>
  <c r="AY355" i="2"/>
  <c r="AR156" i="2"/>
  <c r="AM156" i="2"/>
  <c r="AR74" i="3"/>
  <c r="AM74" i="3"/>
  <c r="AM265" i="7"/>
  <c r="AK283" i="7"/>
  <c r="AR265" i="7"/>
  <c r="AR254" i="1"/>
  <c r="AM254" i="1"/>
  <c r="AR39" i="7"/>
  <c r="AM39" i="7"/>
  <c r="AL366" i="2"/>
  <c r="AM366" i="2" s="1"/>
  <c r="AS332" i="2"/>
  <c r="AT332" i="2" s="1"/>
  <c r="AS111" i="3"/>
  <c r="AZ108" i="3"/>
  <c r="AR115" i="3"/>
  <c r="AK121" i="3"/>
  <c r="AM115" i="3"/>
  <c r="AM69" i="21"/>
  <c r="AT66" i="21"/>
  <c r="AR23" i="9"/>
  <c r="AM23" i="9"/>
  <c r="AK81" i="1"/>
  <c r="AR196" i="2"/>
  <c r="AM196" i="2"/>
  <c r="AR10" i="2"/>
  <c r="AM10" i="2"/>
  <c r="AR44" i="1"/>
  <c r="AM44" i="1"/>
  <c r="AR334" i="1"/>
  <c r="AM334" i="1"/>
  <c r="AR423" i="2"/>
  <c r="AM423" i="2"/>
  <c r="AR171" i="7"/>
  <c r="AM171" i="7"/>
  <c r="AW5" i="4"/>
  <c r="AQ5" i="4"/>
  <c r="AR254" i="7"/>
  <c r="AM254" i="7"/>
  <c r="AR232" i="7"/>
  <c r="AM232" i="7"/>
  <c r="AM135" i="7"/>
  <c r="AR135" i="7"/>
  <c r="AK153" i="7"/>
  <c r="AR286" i="2"/>
  <c r="AM286" i="2"/>
  <c r="AR141" i="2"/>
  <c r="AM141" i="2"/>
  <c r="AR378" i="2"/>
  <c r="AM378" i="2"/>
  <c r="AR361" i="2"/>
  <c r="AM361" i="2"/>
  <c r="AR272" i="2"/>
  <c r="AM272" i="2"/>
  <c r="AR27" i="9"/>
  <c r="AM27" i="9"/>
  <c r="AR227" i="7"/>
  <c r="AM227" i="7"/>
  <c r="AR311" i="1"/>
  <c r="AM311" i="1"/>
  <c r="AY264" i="2"/>
  <c r="AT264" i="2"/>
  <c r="AE58" i="1"/>
  <c r="AE339" i="1"/>
  <c r="AR231" i="1"/>
  <c r="AM231" i="1"/>
  <c r="AR316" i="2"/>
  <c r="AM316" i="2"/>
  <c r="AR129" i="2"/>
  <c r="AM129" i="2"/>
  <c r="AR197" i="2"/>
  <c r="AM197" i="2"/>
  <c r="AS52" i="21"/>
  <c r="AN52" i="21"/>
  <c r="AR287" i="1"/>
  <c r="AM287" i="1"/>
  <c r="AR275" i="2"/>
  <c r="AM275" i="2"/>
  <c r="AG35" i="5"/>
  <c r="AM53" i="21"/>
  <c r="AT50" i="21"/>
  <c r="AR85" i="7"/>
  <c r="AM85" i="7"/>
  <c r="AR160" i="2"/>
  <c r="AM160" i="2"/>
  <c r="AR306" i="2"/>
  <c r="AM306" i="2"/>
  <c r="AR122" i="2"/>
  <c r="AM122" i="2"/>
  <c r="AR99" i="2"/>
  <c r="AM99" i="2"/>
  <c r="AZ76" i="21"/>
  <c r="AL53" i="21"/>
  <c r="AN50" i="21"/>
  <c r="AS50" i="21"/>
  <c r="AR10" i="3"/>
  <c r="AM10" i="3"/>
  <c r="AS78" i="21"/>
  <c r="AN78" i="21"/>
  <c r="AT30" i="21"/>
  <c r="AM33" i="21"/>
  <c r="AR313" i="7"/>
  <c r="AM313" i="7"/>
  <c r="AR213" i="7"/>
  <c r="AM213" i="7"/>
  <c r="AR253" i="7"/>
  <c r="AM253" i="7"/>
  <c r="AR12" i="7"/>
  <c r="AM12" i="7"/>
  <c r="AR217" i="2"/>
  <c r="AM217" i="2"/>
  <c r="AR377" i="2"/>
  <c r="AM377" i="2"/>
  <c r="AR247" i="2"/>
  <c r="AM247" i="2"/>
  <c r="AR25" i="2"/>
  <c r="AM25" i="2"/>
  <c r="AS47" i="21"/>
  <c r="AN47" i="21"/>
  <c r="AR367" i="7"/>
  <c r="AM367" i="7"/>
  <c r="AR236" i="7"/>
  <c r="AM236" i="7"/>
  <c r="AR305" i="7"/>
  <c r="AM305" i="7"/>
  <c r="AR217" i="7"/>
  <c r="AM217" i="7"/>
  <c r="AF88" i="7"/>
  <c r="AR182" i="1"/>
  <c r="AM182" i="1"/>
  <c r="AR333" i="2"/>
  <c r="AM333" i="2"/>
  <c r="AR376" i="2"/>
  <c r="AM376" i="2"/>
  <c r="AR236" i="2"/>
  <c r="AM236" i="2"/>
  <c r="AT14" i="21"/>
  <c r="AM17" i="21"/>
  <c r="AV49" i="5"/>
  <c r="AP49" i="5"/>
  <c r="AR188" i="7"/>
  <c r="AM188" i="7"/>
  <c r="AR64" i="2"/>
  <c r="AM64" i="2"/>
  <c r="AR161" i="2"/>
  <c r="AM161" i="2"/>
  <c r="AR112" i="2"/>
  <c r="AM112" i="2"/>
  <c r="AR198" i="2"/>
  <c r="AM198" i="2"/>
  <c r="AR324" i="2"/>
  <c r="AM324" i="2"/>
  <c r="AR121" i="2"/>
  <c r="AM121" i="2"/>
  <c r="AR310" i="2"/>
  <c r="AM310" i="2"/>
  <c r="AR205" i="2"/>
  <c r="AM205" i="2"/>
  <c r="AS68" i="21"/>
  <c r="AN68" i="21"/>
  <c r="AR128" i="3"/>
  <c r="AM128" i="3"/>
  <c r="AR138" i="7"/>
  <c r="AM138" i="7"/>
  <c r="AR315" i="2"/>
  <c r="AM315" i="2"/>
  <c r="AR209" i="2"/>
  <c r="AM209" i="2"/>
  <c r="AR67" i="2"/>
  <c r="AM67" i="2"/>
  <c r="AR16" i="3"/>
  <c r="AM16" i="3"/>
  <c r="AE81" i="21"/>
  <c r="AG7" i="21"/>
  <c r="AE28" i="21"/>
  <c r="AR32" i="1"/>
  <c r="AM32" i="1"/>
  <c r="AL81" i="1"/>
  <c r="AS61" i="1"/>
  <c r="AR131" i="3"/>
  <c r="AM131" i="3"/>
  <c r="AW10" i="4"/>
  <c r="AQ10" i="4"/>
  <c r="AR211" i="1"/>
  <c r="AM211" i="1"/>
  <c r="AX29" i="4"/>
  <c r="AP32" i="4"/>
  <c r="AN11" i="21"/>
  <c r="AS11" i="21"/>
  <c r="AR17" i="1"/>
  <c r="AM17" i="1"/>
  <c r="AR258" i="1"/>
  <c r="AM258" i="1"/>
  <c r="AR45" i="7"/>
  <c r="AM45" i="7"/>
  <c r="AR159" i="7"/>
  <c r="AM159" i="7"/>
  <c r="AR239" i="1"/>
  <c r="AM239" i="1"/>
  <c r="AM147" i="2"/>
  <c r="AR147" i="2"/>
  <c r="AR422" i="2"/>
  <c r="AM422" i="2"/>
  <c r="AM73" i="2"/>
  <c r="AR73" i="2"/>
  <c r="P46" i="5"/>
  <c r="AR98" i="1"/>
  <c r="AM98" i="1"/>
  <c r="AR37" i="7"/>
  <c r="AM37" i="7"/>
  <c r="AR320" i="2"/>
  <c r="AM320" i="2"/>
  <c r="AR353" i="2"/>
  <c r="AM353" i="2"/>
  <c r="AR228" i="2"/>
  <c r="AM228" i="2"/>
  <c r="AL22" i="21"/>
  <c r="AN19" i="21"/>
  <c r="AS19" i="21"/>
  <c r="AR41" i="2"/>
  <c r="AM41" i="2"/>
  <c r="AR303" i="2"/>
  <c r="AM303" i="2"/>
  <c r="AR418" i="2"/>
  <c r="AM418" i="2"/>
  <c r="AR146" i="7"/>
  <c r="AM146" i="7"/>
  <c r="AR307" i="2"/>
  <c r="AM307" i="2"/>
  <c r="AR251" i="1"/>
  <c r="AK276" i="1"/>
  <c r="AR28" i="7"/>
  <c r="AM28" i="7"/>
  <c r="AR313" i="2"/>
  <c r="AM313" i="2"/>
  <c r="AR55" i="2"/>
  <c r="AM55" i="2"/>
  <c r="AE262" i="7"/>
  <c r="AR131" i="1"/>
  <c r="AM131" i="1"/>
  <c r="AR95" i="2"/>
  <c r="AM95" i="2"/>
  <c r="AR80" i="1"/>
  <c r="AM80" i="1"/>
  <c r="AR103" i="7"/>
  <c r="AM103" i="7"/>
  <c r="AD24" i="3"/>
  <c r="AF11" i="3"/>
  <c r="AR101" i="3"/>
  <c r="AM101" i="3"/>
  <c r="AK107" i="3"/>
  <c r="AR28" i="2"/>
  <c r="AM28" i="2"/>
  <c r="AR29" i="3"/>
  <c r="AM29" i="3"/>
  <c r="AS131" i="3"/>
  <c r="AL133" i="3"/>
  <c r="AR434" i="2"/>
  <c r="AM434" i="2"/>
  <c r="AE372" i="2"/>
  <c r="AR73" i="3"/>
  <c r="AM73" i="3"/>
  <c r="AR210" i="7"/>
  <c r="AM210" i="7"/>
  <c r="AR13" i="1"/>
  <c r="AM13" i="1"/>
  <c r="AR123" i="3"/>
  <c r="AM123" i="3"/>
  <c r="AR206" i="1"/>
  <c r="AM206" i="1"/>
  <c r="AR116" i="7"/>
  <c r="AM116" i="7"/>
  <c r="AR57" i="7"/>
  <c r="AM57" i="7"/>
  <c r="AG17" i="21"/>
  <c r="AR333" i="7"/>
  <c r="AM333" i="7"/>
  <c r="AR262" i="1"/>
  <c r="AM262" i="1"/>
  <c r="AM221" i="2"/>
  <c r="AR221" i="2"/>
  <c r="AR23" i="2"/>
  <c r="AM23" i="2"/>
  <c r="AR41" i="7"/>
  <c r="AM41" i="7"/>
  <c r="AR16" i="7"/>
  <c r="AM16" i="7"/>
  <c r="AR289" i="1"/>
  <c r="AM289" i="1"/>
  <c r="AS25" i="21"/>
  <c r="AN25" i="21"/>
  <c r="AR298" i="7"/>
  <c r="AM298" i="7"/>
  <c r="AR383" i="7"/>
  <c r="AM383" i="7"/>
  <c r="AR299" i="7"/>
  <c r="AM299" i="7"/>
  <c r="AW6" i="4"/>
  <c r="AQ6" i="4"/>
  <c r="AL11" i="3"/>
  <c r="AS5" i="3"/>
  <c r="AP32" i="5"/>
  <c r="AV32" i="5"/>
  <c r="AR277" i="7"/>
  <c r="AM277" i="7"/>
  <c r="AR286" i="7"/>
  <c r="AM286" i="7"/>
  <c r="AR369" i="7"/>
  <c r="AM369" i="7"/>
  <c r="AR239" i="7"/>
  <c r="AM239" i="7"/>
  <c r="AR432" i="2"/>
  <c r="AM432" i="2"/>
  <c r="AR117" i="2"/>
  <c r="AM117" i="2"/>
  <c r="AR102" i="2"/>
  <c r="AM102" i="2"/>
  <c r="AQ23" i="4"/>
  <c r="AW23" i="4"/>
  <c r="AS297" i="2"/>
  <c r="AZ295" i="2"/>
  <c r="AR54" i="3"/>
  <c r="AM54" i="3"/>
  <c r="AR329" i="1"/>
  <c r="AM329" i="1"/>
  <c r="AR318" i="7"/>
  <c r="AM318" i="7"/>
  <c r="AS280" i="1"/>
  <c r="AS281" i="1" s="1"/>
  <c r="AM280" i="1"/>
  <c r="AR348" i="2"/>
  <c r="AM348" i="2"/>
  <c r="AR30" i="3"/>
  <c r="AM30" i="3"/>
  <c r="AR17" i="7"/>
  <c r="AR23" i="7" s="1"/>
  <c r="AM17" i="7"/>
  <c r="AR55" i="7"/>
  <c r="AM55" i="7"/>
  <c r="AR113" i="2"/>
  <c r="AM113" i="2"/>
  <c r="AY28" i="9"/>
  <c r="AT28" i="9"/>
  <c r="AS198" i="1"/>
  <c r="AM198" i="1"/>
  <c r="AL137" i="1"/>
  <c r="AS117" i="1"/>
  <c r="AM117" i="1"/>
  <c r="AR213" i="2"/>
  <c r="AM213" i="2"/>
  <c r="AR388" i="2"/>
  <c r="AM388" i="2"/>
  <c r="AR139" i="2"/>
  <c r="AM139" i="2"/>
  <c r="AR327" i="2"/>
  <c r="AM327" i="2"/>
  <c r="AR6" i="2"/>
  <c r="AM6" i="2"/>
  <c r="AS26" i="21"/>
  <c r="AN26" i="21"/>
  <c r="AR379" i="7"/>
  <c r="AM379" i="7"/>
  <c r="AR230" i="1"/>
  <c r="AM230" i="1"/>
  <c r="AR342" i="2"/>
  <c r="AM342" i="2"/>
  <c r="AR294" i="2"/>
  <c r="AM294" i="2"/>
  <c r="AK297" i="2"/>
  <c r="AR125" i="3"/>
  <c r="AM125" i="3"/>
  <c r="AR33" i="7"/>
  <c r="AM33" i="7"/>
  <c r="AR185" i="7"/>
  <c r="AM185" i="7"/>
  <c r="AN32" i="21"/>
  <c r="AS32" i="21"/>
  <c r="AL107" i="3"/>
  <c r="AS101" i="3"/>
  <c r="AR152" i="1"/>
  <c r="AM152" i="1"/>
  <c r="AT9" i="21"/>
  <c r="AM12" i="21"/>
  <c r="AF19" i="3"/>
  <c r="AR122" i="1"/>
  <c r="AM122" i="1"/>
  <c r="AR278" i="7"/>
  <c r="AM278" i="7"/>
  <c r="AR141" i="7"/>
  <c r="AM141" i="7"/>
  <c r="AR93" i="1"/>
  <c r="AM93" i="1"/>
  <c r="AZ73" i="2"/>
  <c r="AS75" i="2"/>
  <c r="AR393" i="2"/>
  <c r="AM393" i="2"/>
  <c r="AZ221" i="2"/>
  <c r="AS223" i="2"/>
  <c r="AL281" i="1"/>
  <c r="AE134" i="3"/>
  <c r="AR214" i="1"/>
  <c r="AM214" i="1"/>
  <c r="AR292" i="7"/>
  <c r="AM292" i="7"/>
  <c r="AR290" i="7"/>
  <c r="AM290" i="7"/>
  <c r="AR155" i="1"/>
  <c r="AM155" i="1"/>
  <c r="AR399" i="2"/>
  <c r="AM399" i="2"/>
  <c r="AR162" i="1"/>
  <c r="AM162" i="1"/>
  <c r="AK164" i="1"/>
  <c r="AR207" i="7"/>
  <c r="AM207" i="7"/>
  <c r="AR266" i="2"/>
  <c r="AM266" i="2"/>
  <c r="AS324" i="1"/>
  <c r="AM324" i="1"/>
  <c r="AR28" i="1"/>
  <c r="AM28" i="1"/>
  <c r="AR235" i="1"/>
  <c r="AM235" i="1"/>
  <c r="AR120" i="1"/>
  <c r="AM120" i="1"/>
  <c r="Y84" i="21"/>
  <c r="Y42" i="5"/>
  <c r="Y46" i="5" s="1"/>
  <c r="AR323" i="2"/>
  <c r="AM323" i="2"/>
  <c r="AR144" i="7"/>
  <c r="AM144" i="7"/>
  <c r="AR75" i="7"/>
  <c r="AM75" i="7"/>
  <c r="AR395" i="2"/>
  <c r="AM395" i="2"/>
  <c r="AM25" i="7"/>
  <c r="AK61" i="7"/>
  <c r="AR25" i="7"/>
  <c r="AR189" i="7"/>
  <c r="AM189" i="7"/>
  <c r="AR250" i="7"/>
  <c r="AM250" i="7"/>
  <c r="AR26" i="7"/>
  <c r="AM26" i="7"/>
  <c r="AS46" i="21"/>
  <c r="AN46" i="21"/>
  <c r="AR225" i="7"/>
  <c r="AM225" i="7"/>
  <c r="AR346" i="7"/>
  <c r="AM346" i="7"/>
  <c r="AR305" i="2"/>
  <c r="AM305" i="2"/>
  <c r="AR253" i="2"/>
  <c r="AM253" i="2"/>
  <c r="AR18" i="2"/>
  <c r="AM18" i="2"/>
  <c r="AD68" i="3"/>
  <c r="AF63" i="3"/>
  <c r="AF68" i="3" s="1"/>
  <c r="AR37" i="2"/>
  <c r="AM37" i="2"/>
  <c r="AK191" i="7"/>
  <c r="AR155" i="7"/>
  <c r="AM155" i="7"/>
  <c r="Z112" i="6"/>
  <c r="AC111" i="6"/>
  <c r="AC112" i="6" s="1"/>
  <c r="X1" i="6"/>
  <c r="W1" i="6"/>
  <c r="W112" i="17"/>
  <c r="Z111" i="17"/>
  <c r="U1" i="17"/>
  <c r="T1" i="17"/>
  <c r="R23" i="17"/>
  <c r="S1" i="17"/>
  <c r="S1" i="6"/>
  <c r="R23" i="6"/>
  <c r="BN111" i="1"/>
  <c r="CP218" i="1"/>
  <c r="CW218" i="1" s="1"/>
  <c r="BT406" i="2"/>
  <c r="BU162" i="1"/>
  <c r="BN130" i="3"/>
  <c r="BM64" i="7"/>
  <c r="BT110" i="2"/>
  <c r="BM5" i="2"/>
  <c r="DD274" i="1"/>
  <c r="BT184" i="2"/>
  <c r="DD330" i="1"/>
  <c r="BM279" i="1"/>
  <c r="CO139" i="1"/>
  <c r="CV139" i="1" s="1"/>
  <c r="DC139" i="1" s="1"/>
  <c r="DJ139" i="1" s="1"/>
  <c r="BT332" i="2"/>
  <c r="DQ83" i="1"/>
  <c r="BM389" i="7"/>
  <c r="BH211" i="2"/>
  <c r="BH288" i="2"/>
  <c r="BO137" i="2"/>
  <c r="BO8" i="2"/>
  <c r="BH364" i="2"/>
  <c r="BH433" i="2"/>
  <c r="AT444" i="2"/>
  <c r="AM64" i="7"/>
  <c r="AF66" i="7"/>
  <c r="AT19" i="7"/>
  <c r="AM6" i="7"/>
  <c r="AM5" i="7"/>
  <c r="AF23" i="7"/>
  <c r="BA11" i="7"/>
  <c r="CI87" i="3"/>
  <c r="CW43" i="3"/>
  <c r="AF386" i="7"/>
  <c r="AE392" i="7"/>
  <c r="AT365" i="7"/>
  <c r="AT354" i="7"/>
  <c r="AM389" i="7"/>
  <c r="AT384" i="7"/>
  <c r="AT357" i="7"/>
  <c r="AM124" i="7"/>
  <c r="AT105" i="7"/>
  <c r="AT100" i="7"/>
  <c r="AM90" i="7"/>
  <c r="BA151" i="1"/>
  <c r="BA34" i="1"/>
  <c r="BA72" i="1"/>
  <c r="AT21" i="1"/>
  <c r="BA275" i="1"/>
  <c r="BA62" i="1"/>
  <c r="AT35" i="1"/>
  <c r="BA222" i="1"/>
  <c r="BA90" i="1"/>
  <c r="BA325" i="1"/>
  <c r="BA103" i="1"/>
  <c r="BA74" i="1"/>
  <c r="AT46" i="1"/>
  <c r="BA257" i="1"/>
  <c r="BA105" i="1"/>
  <c r="BA100" i="1"/>
  <c r="AT318" i="1"/>
  <c r="AT308" i="1"/>
  <c r="AT310" i="1"/>
  <c r="BA197" i="1"/>
  <c r="AT263" i="1"/>
  <c r="BA255" i="1"/>
  <c r="BA85" i="1"/>
  <c r="BA296" i="1"/>
  <c r="AT260" i="1"/>
  <c r="BA130" i="1"/>
  <c r="AT16" i="1"/>
  <c r="AT163" i="1"/>
  <c r="BA19" i="1"/>
  <c r="BA66" i="1"/>
  <c r="BA7" i="1"/>
  <c r="BA243" i="1"/>
  <c r="BA48" i="1"/>
  <c r="BA68" i="1"/>
  <c r="BA134" i="1"/>
  <c r="BA327" i="1"/>
  <c r="BA145" i="1"/>
  <c r="AT14" i="1"/>
  <c r="AT102" i="1"/>
  <c r="AT331" i="1"/>
  <c r="AT121" i="1"/>
  <c r="AT203" i="1"/>
  <c r="AT218" i="1"/>
  <c r="BA9" i="1"/>
  <c r="BH290" i="1"/>
  <c r="BA160" i="1"/>
  <c r="BA92" i="1"/>
  <c r="BA140" i="1"/>
  <c r="BA8" i="1"/>
  <c r="BA150" i="1"/>
  <c r="BA294" i="1"/>
  <c r="BA88" i="1"/>
  <c r="BA112" i="1"/>
  <c r="BA328" i="1"/>
  <c r="BA128" i="1"/>
  <c r="BA10" i="1"/>
  <c r="BA141" i="1"/>
  <c r="AT335" i="1"/>
  <c r="AT174" i="1"/>
  <c r="AT215" i="1"/>
  <c r="AT40" i="1"/>
  <c r="BA247" i="1"/>
  <c r="BA39" i="1"/>
  <c r="AT233" i="1"/>
  <c r="AT42" i="1"/>
  <c r="AT65" i="1"/>
  <c r="AT298" i="1"/>
  <c r="AT23" i="1"/>
  <c r="BA124" i="1"/>
  <c r="BA236" i="1"/>
  <c r="BA6" i="1"/>
  <c r="AT37" i="1"/>
  <c r="AT314" i="1"/>
  <c r="AT63" i="1"/>
  <c r="BA184" i="1"/>
  <c r="BA245" i="1"/>
  <c r="BA38" i="1"/>
  <c r="BA323" i="1"/>
  <c r="BA99" i="1"/>
  <c r="AT217" i="1"/>
  <c r="BA129" i="1"/>
  <c r="AT154" i="1"/>
  <c r="BA272" i="1"/>
  <c r="AT304" i="1"/>
  <c r="BA123" i="1"/>
  <c r="AT313" i="1"/>
  <c r="AT27" i="1"/>
  <c r="BA135" i="1"/>
  <c r="BA148" i="1"/>
  <c r="AT12" i="1"/>
  <c r="AT178" i="1"/>
  <c r="AT259" i="1"/>
  <c r="AT213" i="1"/>
  <c r="AT119" i="1"/>
  <c r="AT261" i="1"/>
  <c r="BA126" i="1"/>
  <c r="BA192" i="1"/>
  <c r="AT176" i="1"/>
  <c r="BA36" i="1"/>
  <c r="BA256" i="1"/>
  <c r="BA146" i="1"/>
  <c r="AT96" i="1"/>
  <c r="AT180" i="1"/>
  <c r="AT83" i="1"/>
  <c r="AT265" i="1"/>
  <c r="BA330" i="1"/>
  <c r="AT158" i="1"/>
  <c r="BA125" i="1"/>
  <c r="AT207" i="1"/>
  <c r="BA253" i="1"/>
  <c r="BA320" i="1"/>
  <c r="AT288" i="1"/>
  <c r="AT302" i="1"/>
  <c r="BA133" i="1"/>
  <c r="F24" i="10" l="1"/>
  <c r="G25" i="10"/>
  <c r="H23" i="10"/>
  <c r="K28" i="14"/>
  <c r="AN2" i="14" s="1"/>
  <c r="AM1" i="14"/>
  <c r="AM45" i="14" s="1"/>
  <c r="CX59" i="27"/>
  <c r="E30" i="14"/>
  <c r="AR24" i="9"/>
  <c r="AY24" i="9" s="1"/>
  <c r="AM24" i="9"/>
  <c r="DE23" i="27"/>
  <c r="DD59" i="27"/>
  <c r="DE59" i="27" s="1"/>
  <c r="Z10" i="5"/>
  <c r="AE83" i="21"/>
  <c r="AG83" i="21" s="1"/>
  <c r="AH44" i="5" s="1"/>
  <c r="S10" i="14"/>
  <c r="AG79" i="21"/>
  <c r="AG80" i="21" s="1"/>
  <c r="AL29" i="9"/>
  <c r="AO37" i="5" s="1"/>
  <c r="AF33" i="5"/>
  <c r="C30" i="14"/>
  <c r="G30" i="14" s="1"/>
  <c r="D43" i="14"/>
  <c r="AH27" i="5"/>
  <c r="AN27" i="5"/>
  <c r="Y33" i="5"/>
  <c r="Z33" i="5" s="1"/>
  <c r="AG25" i="5"/>
  <c r="AH25" i="5" s="1"/>
  <c r="AN26" i="5"/>
  <c r="AH26" i="5"/>
  <c r="AN25" i="5"/>
  <c r="AH28" i="5"/>
  <c r="AN28" i="5"/>
  <c r="DE44" i="27"/>
  <c r="DQ58" i="27"/>
  <c r="DS53" i="27"/>
  <c r="DQ51" i="27"/>
  <c r="DS51" i="27" s="1"/>
  <c r="DL40" i="27"/>
  <c r="DQ40" i="27"/>
  <c r="DJ44" i="27"/>
  <c r="DJ30" i="27"/>
  <c r="DL30" i="27" s="1"/>
  <c r="DL42" i="27"/>
  <c r="DQ42" i="27"/>
  <c r="DS42" i="27" s="1"/>
  <c r="DR39" i="27"/>
  <c r="DK44" i="27"/>
  <c r="DL39" i="27"/>
  <c r="DS34" i="27"/>
  <c r="D51" i="5"/>
  <c r="DL37" i="27"/>
  <c r="DQ37" i="27"/>
  <c r="DS37" i="27" s="1"/>
  <c r="DS25" i="27"/>
  <c r="DL28" i="27"/>
  <c r="DQ28" i="27"/>
  <c r="DS28" i="27" s="1"/>
  <c r="DQ26" i="27"/>
  <c r="DS26" i="27" s="1"/>
  <c r="DL26" i="27"/>
  <c r="AV29" i="5"/>
  <c r="BD29" i="5" s="1"/>
  <c r="B10" i="14"/>
  <c r="D13" i="25"/>
  <c r="AD30" i="9"/>
  <c r="AF36" i="5"/>
  <c r="DQ23" i="27"/>
  <c r="DL14" i="27"/>
  <c r="DQ14" i="27"/>
  <c r="DS14" i="27" s="1"/>
  <c r="DS11" i="27"/>
  <c r="DL6" i="27"/>
  <c r="DQ6" i="27"/>
  <c r="DS6" i="27" s="1"/>
  <c r="DL4" i="27"/>
  <c r="DQ4" i="27"/>
  <c r="DJ9" i="27"/>
  <c r="DR15" i="27"/>
  <c r="DK16" i="27"/>
  <c r="DL15" i="27"/>
  <c r="DK23" i="27"/>
  <c r="DE9" i="27"/>
  <c r="AF29" i="9"/>
  <c r="AH37" i="5" s="1"/>
  <c r="H42" i="14"/>
  <c r="I42" i="14" s="1"/>
  <c r="H36" i="14"/>
  <c r="I36" i="14" s="1"/>
  <c r="H47" i="14"/>
  <c r="I47" i="14" s="1"/>
  <c r="H24" i="14"/>
  <c r="I24" i="14" s="1"/>
  <c r="H41" i="14"/>
  <c r="I41" i="14" s="1"/>
  <c r="H29" i="14"/>
  <c r="I29" i="14" s="1"/>
  <c r="AE30" i="9"/>
  <c r="AN79" i="21"/>
  <c r="H45" i="14"/>
  <c r="I45" i="14" s="1"/>
  <c r="H27" i="14"/>
  <c r="I27" i="14" s="1"/>
  <c r="E43" i="14"/>
  <c r="F43" i="14"/>
  <c r="AM118" i="2"/>
  <c r="AF321" i="7"/>
  <c r="AM182" i="7"/>
  <c r="AM44" i="3"/>
  <c r="AD46" i="3"/>
  <c r="R46" i="5"/>
  <c r="AS22" i="9"/>
  <c r="AS29" i="9" s="1"/>
  <c r="AW37" i="5" s="1"/>
  <c r="AS285" i="7"/>
  <c r="AT285" i="7" s="1"/>
  <c r="AM416" i="2"/>
  <c r="H25" i="14"/>
  <c r="I25" i="14" s="1"/>
  <c r="AK45" i="3"/>
  <c r="AM45" i="3" s="1"/>
  <c r="Y112" i="3"/>
  <c r="AD134" i="3"/>
  <c r="AF20" i="5"/>
  <c r="AF129" i="3"/>
  <c r="AF134" i="3" s="1"/>
  <c r="AS45" i="3"/>
  <c r="Y68" i="3"/>
  <c r="AD136" i="3"/>
  <c r="AF136" i="3" s="1"/>
  <c r="AK99" i="3"/>
  <c r="AK112" i="3" s="1"/>
  <c r="AM98" i="3"/>
  <c r="AM87" i="3"/>
  <c r="AD135" i="3"/>
  <c r="AF135" i="3" s="1"/>
  <c r="AR87" i="3"/>
  <c r="AR89" i="3" s="1"/>
  <c r="AT89" i="3" s="1"/>
  <c r="AF21" i="5"/>
  <c r="AM124" i="3"/>
  <c r="AK129" i="3"/>
  <c r="AM129" i="3" s="1"/>
  <c r="AF99" i="3"/>
  <c r="AF112" i="3" s="1"/>
  <c r="AD90" i="3"/>
  <c r="AF85" i="3"/>
  <c r="AF90" i="3" s="1"/>
  <c r="V17" i="14"/>
  <c r="V18" i="14"/>
  <c r="AG16" i="5"/>
  <c r="AM79" i="2"/>
  <c r="AR130" i="2"/>
  <c r="AY130" i="2" s="1"/>
  <c r="AK75" i="2"/>
  <c r="AO17" i="5" s="1"/>
  <c r="AM74" i="2"/>
  <c r="AM11" i="2"/>
  <c r="AT142" i="2"/>
  <c r="AK371" i="2"/>
  <c r="AM371" i="2" s="1"/>
  <c r="Y372" i="2"/>
  <c r="AM103" i="2"/>
  <c r="AR370" i="2"/>
  <c r="AR371" i="2" s="1"/>
  <c r="AT371" i="2" s="1"/>
  <c r="AD150" i="2"/>
  <c r="AF150" i="2" s="1"/>
  <c r="Y448" i="2"/>
  <c r="AK108" i="2"/>
  <c r="AM108" i="2" s="1"/>
  <c r="AT63" i="2"/>
  <c r="AL256" i="2"/>
  <c r="AL298" i="2" s="1"/>
  <c r="AS227" i="2"/>
  <c r="AS256" i="2" s="1"/>
  <c r="Z16" i="5"/>
  <c r="AL440" i="2"/>
  <c r="AL448" i="2" s="1"/>
  <c r="AR429" i="2"/>
  <c r="AT429" i="2" s="1"/>
  <c r="AK440" i="2"/>
  <c r="AK446" i="2" s="1"/>
  <c r="AF440" i="2"/>
  <c r="AH16" i="5" s="1"/>
  <c r="R450" i="2"/>
  <c r="R18" i="5" s="1"/>
  <c r="Y15" i="5"/>
  <c r="AS406" i="2"/>
  <c r="AT406" i="2" s="1"/>
  <c r="AE446" i="2"/>
  <c r="AF446" i="2" s="1"/>
  <c r="Q18" i="5"/>
  <c r="AH17" i="5"/>
  <c r="V14" i="14"/>
  <c r="AL321" i="7"/>
  <c r="AL327" i="7" s="1"/>
  <c r="AR179" i="7"/>
  <c r="AT179" i="7" s="1"/>
  <c r="AM215" i="7"/>
  <c r="AR72" i="7"/>
  <c r="AT72" i="7" s="1"/>
  <c r="AM220" i="7"/>
  <c r="AM341" i="7"/>
  <c r="AS220" i="7"/>
  <c r="AT220" i="7" s="1"/>
  <c r="AF12" i="5"/>
  <c r="AE394" i="7"/>
  <c r="AE396" i="7" s="1"/>
  <c r="AR350" i="7"/>
  <c r="AR386" i="7" s="1"/>
  <c r="AM350" i="7"/>
  <c r="K396" i="7"/>
  <c r="J13" i="5" s="1"/>
  <c r="AR194" i="7"/>
  <c r="AY194" i="7" s="1"/>
  <c r="R10" i="14"/>
  <c r="AD395" i="7"/>
  <c r="AF395" i="7" s="1"/>
  <c r="AD197" i="7"/>
  <c r="AF197" i="7" s="1"/>
  <c r="AL348" i="7"/>
  <c r="AL392" i="7" s="1"/>
  <c r="AM330" i="7"/>
  <c r="AM316" i="7"/>
  <c r="AD327" i="7"/>
  <c r="AF327" i="7" s="1"/>
  <c r="AF218" i="7"/>
  <c r="AM194" i="7"/>
  <c r="AD392" i="7"/>
  <c r="AF392" i="7" s="1"/>
  <c r="AG11" i="5"/>
  <c r="AD393" i="7"/>
  <c r="AF393" i="7" s="1"/>
  <c r="R396" i="7"/>
  <c r="AD262" i="7"/>
  <c r="AF262" i="7" s="1"/>
  <c r="BH2" i="7"/>
  <c r="BA3" i="7" a="1"/>
  <c r="BA3" i="7" s="1"/>
  <c r="U8" i="14"/>
  <c r="V7" i="14"/>
  <c r="AK25" i="1"/>
  <c r="AM25" i="1" s="1"/>
  <c r="AR20" i="1"/>
  <c r="AY20" i="1" s="1"/>
  <c r="AL276" i="1"/>
  <c r="AL282" i="1" s="1"/>
  <c r="AM251" i="1"/>
  <c r="AM252" i="1"/>
  <c r="W342" i="1"/>
  <c r="AY307" i="1"/>
  <c r="BA307" i="1" s="1"/>
  <c r="Y58" i="1"/>
  <c r="Y340" i="1"/>
  <c r="X342" i="1"/>
  <c r="H13" i="5"/>
  <c r="P342" i="1"/>
  <c r="R342" i="1" s="1"/>
  <c r="BN307" i="1"/>
  <c r="BN332" i="1" s="1"/>
  <c r="AR285" i="1"/>
  <c r="AY285" i="1" s="1"/>
  <c r="AH12" i="5"/>
  <c r="AK52" i="1"/>
  <c r="AM52" i="1" s="1"/>
  <c r="AK305" i="1"/>
  <c r="AY271" i="1"/>
  <c r="AT271" i="1"/>
  <c r="AR50" i="1"/>
  <c r="AR52" i="1" s="1"/>
  <c r="AT52" i="1" s="1"/>
  <c r="Q13" i="5"/>
  <c r="AM169" i="1"/>
  <c r="AF276" i="1"/>
  <c r="AY77" i="1"/>
  <c r="AT77" i="1"/>
  <c r="AR104" i="1"/>
  <c r="AM104" i="1"/>
  <c r="AY79" i="1"/>
  <c r="AT79" i="1"/>
  <c r="AD58" i="1"/>
  <c r="AF58" i="1" s="1"/>
  <c r="AZ153" i="1"/>
  <c r="AT153" i="1"/>
  <c r="AR106" i="1"/>
  <c r="AR108" i="1" s="1"/>
  <c r="AM106" i="1"/>
  <c r="BA2" i="1"/>
  <c r="AT3" i="1" a="1"/>
  <c r="AT3" i="1" s="1"/>
  <c r="T15" i="14"/>
  <c r="AD394" i="7"/>
  <c r="W396" i="7"/>
  <c r="AZ18" i="1"/>
  <c r="AT18" i="1"/>
  <c r="AR97" i="7"/>
  <c r="AM97" i="7"/>
  <c r="AE340" i="1"/>
  <c r="AE342" i="1" s="1"/>
  <c r="AD76" i="2"/>
  <c r="AF76" i="2" s="1"/>
  <c r="S84" i="21"/>
  <c r="AF10" i="5"/>
  <c r="T10" i="14"/>
  <c r="AF108" i="1"/>
  <c r="AR291" i="1"/>
  <c r="AM291" i="1"/>
  <c r="AE114" i="1"/>
  <c r="AS87" i="1"/>
  <c r="AM87" i="1"/>
  <c r="AL108" i="1"/>
  <c r="AM108" i="1" s="1"/>
  <c r="AF126" i="7"/>
  <c r="P396" i="7"/>
  <c r="AR201" i="1"/>
  <c r="AM201" i="1"/>
  <c r="Y394" i="7"/>
  <c r="Y396" i="7" s="1"/>
  <c r="Y339" i="1"/>
  <c r="Z11" i="5"/>
  <c r="AM68" i="2"/>
  <c r="AR68" i="2"/>
  <c r="AR70" i="2" s="1"/>
  <c r="AR94" i="7"/>
  <c r="AK126" i="7"/>
  <c r="AK394" i="7" s="1"/>
  <c r="AM94" i="7"/>
  <c r="AD226" i="1"/>
  <c r="AF226" i="1" s="1"/>
  <c r="AM218" i="2"/>
  <c r="AD114" i="1"/>
  <c r="AD340" i="1"/>
  <c r="AD448" i="2"/>
  <c r="AF448" i="2" s="1"/>
  <c r="AM281" i="2"/>
  <c r="AR281" i="2"/>
  <c r="AF16" i="5"/>
  <c r="AF193" i="1"/>
  <c r="AD339" i="1"/>
  <c r="AF339" i="1" s="1"/>
  <c r="G41" i="14"/>
  <c r="G24" i="14"/>
  <c r="H46" i="14"/>
  <c r="I46" i="14" s="1"/>
  <c r="H26" i="14"/>
  <c r="I26" i="14" s="1"/>
  <c r="H39" i="14"/>
  <c r="I39" i="14" s="1"/>
  <c r="G36" i="14"/>
  <c r="H22" i="14"/>
  <c r="I22" i="14" s="1"/>
  <c r="G22" i="14"/>
  <c r="H28" i="14"/>
  <c r="I28" i="14" s="1"/>
  <c r="G28" i="14"/>
  <c r="G23" i="14"/>
  <c r="H23" i="14"/>
  <c r="I23" i="14" s="1"/>
  <c r="H40" i="14"/>
  <c r="I40" i="14" s="1"/>
  <c r="G40" i="14"/>
  <c r="H34" i="14"/>
  <c r="I34" i="14" s="1"/>
  <c r="G34" i="14"/>
  <c r="G32" i="14"/>
  <c r="H32" i="14"/>
  <c r="I32" i="14" s="1"/>
  <c r="H33" i="14"/>
  <c r="I33" i="14" s="1"/>
  <c r="G33" i="14"/>
  <c r="AL10" i="14"/>
  <c r="AW10" i="14"/>
  <c r="AK10" i="14"/>
  <c r="AJ10" i="14"/>
  <c r="AF170" i="1"/>
  <c r="AM61" i="7"/>
  <c r="AF132" i="7"/>
  <c r="AR218" i="2"/>
  <c r="C43" i="14"/>
  <c r="G43" i="14" s="1"/>
  <c r="AR234" i="1"/>
  <c r="AM234" i="1"/>
  <c r="AN74" i="21"/>
  <c r="AR136" i="1"/>
  <c r="AM136" i="1"/>
  <c r="AY147" i="1"/>
  <c r="AT147" i="1"/>
  <c r="AR238" i="1"/>
  <c r="AM238" i="1"/>
  <c r="AY242" i="1"/>
  <c r="AT242" i="1"/>
  <c r="AN27" i="21"/>
  <c r="AR285" i="2"/>
  <c r="AM285" i="2"/>
  <c r="AK292" i="2"/>
  <c r="AM292" i="2" s="1"/>
  <c r="AM225" i="1"/>
  <c r="AD256" i="2"/>
  <c r="AG15" i="5" s="1"/>
  <c r="AF251" i="2"/>
  <c r="AK251" i="2"/>
  <c r="AY143" i="1"/>
  <c r="AT143" i="1"/>
  <c r="AZ220" i="1"/>
  <c r="BG195" i="1"/>
  <c r="AY140" i="2"/>
  <c r="AT140" i="2"/>
  <c r="AM195" i="1"/>
  <c r="AR195" i="1"/>
  <c r="Y256" i="2"/>
  <c r="Z15" i="5" s="1"/>
  <c r="W298" i="2"/>
  <c r="AS395" i="7"/>
  <c r="AK220" i="1"/>
  <c r="AM220" i="1" s="1"/>
  <c r="W447" i="2"/>
  <c r="Y447" i="2" s="1"/>
  <c r="R298" i="2"/>
  <c r="P450" i="2"/>
  <c r="P18" i="5" s="1"/>
  <c r="AZ75" i="1"/>
  <c r="AT75" i="1"/>
  <c r="AL341" i="1"/>
  <c r="AS79" i="21"/>
  <c r="AD338" i="1"/>
  <c r="AF338" i="1" s="1"/>
  <c r="AF282" i="1"/>
  <c r="AR30" i="1"/>
  <c r="AM30" i="1"/>
  <c r="AZ269" i="1"/>
  <c r="AT269" i="1"/>
  <c r="AR101" i="1"/>
  <c r="AM101" i="1"/>
  <c r="AR292" i="1"/>
  <c r="AM292" i="1"/>
  <c r="AR188" i="1"/>
  <c r="AR193" i="1" s="1"/>
  <c r="AM188" i="1"/>
  <c r="AR191" i="1"/>
  <c r="AM191" i="1"/>
  <c r="AR149" i="1"/>
  <c r="AM149" i="1"/>
  <c r="AM164" i="1"/>
  <c r="AF67" i="7"/>
  <c r="AR273" i="1"/>
  <c r="AM273" i="1"/>
  <c r="AZ321" i="1"/>
  <c r="AT321" i="1"/>
  <c r="AY190" i="2"/>
  <c r="AT190" i="2"/>
  <c r="AM404" i="2"/>
  <c r="AZ9" i="2"/>
  <c r="AT9" i="2"/>
  <c r="AR240" i="1"/>
  <c r="AM240" i="1"/>
  <c r="AR127" i="1"/>
  <c r="AM127" i="1"/>
  <c r="AZ189" i="1"/>
  <c r="AT189" i="1"/>
  <c r="AY132" i="1"/>
  <c r="AY137" i="1" s="1"/>
  <c r="AT132" i="1"/>
  <c r="AY436" i="2"/>
  <c r="AT436" i="2"/>
  <c r="AR249" i="1"/>
  <c r="AY316" i="1"/>
  <c r="AT316" i="1"/>
  <c r="AR183" i="1"/>
  <c r="AM183" i="1"/>
  <c r="AR70" i="1"/>
  <c r="AM70" i="1"/>
  <c r="AR300" i="1"/>
  <c r="AM300" i="1"/>
  <c r="AZ168" i="1"/>
  <c r="AZ169" i="1" s="1"/>
  <c r="AT168" i="1"/>
  <c r="AR142" i="1"/>
  <c r="AM142" i="1"/>
  <c r="AR267" i="1"/>
  <c r="AM267" i="1"/>
  <c r="AS449" i="2"/>
  <c r="AL262" i="7"/>
  <c r="AT251" i="1"/>
  <c r="AM249" i="1"/>
  <c r="AY216" i="2"/>
  <c r="AT216" i="2"/>
  <c r="AY133" i="2"/>
  <c r="AT133" i="2"/>
  <c r="AY362" i="2"/>
  <c r="AY366" i="2" s="1"/>
  <c r="AT362" i="2"/>
  <c r="AN64" i="21"/>
  <c r="AK341" i="1"/>
  <c r="AZ64" i="1"/>
  <c r="AT64" i="1"/>
  <c r="AF332" i="1"/>
  <c r="AF11" i="5"/>
  <c r="AR319" i="1"/>
  <c r="AR332" i="1" s="1"/>
  <c r="AT332" i="1" s="1"/>
  <c r="AM319" i="1"/>
  <c r="AZ56" i="1"/>
  <c r="AZ57" i="1" s="1"/>
  <c r="AT56" i="1"/>
  <c r="AY51" i="1"/>
  <c r="AT51" i="1"/>
  <c r="AY33" i="1"/>
  <c r="AT33" i="1"/>
  <c r="AY31" i="1"/>
  <c r="AT31" i="1"/>
  <c r="AT5" i="1"/>
  <c r="AM144" i="2"/>
  <c r="AQ27" i="4"/>
  <c r="AN22" i="21"/>
  <c r="AN43" i="21"/>
  <c r="AL339" i="1"/>
  <c r="AR81" i="1"/>
  <c r="AL132" i="7"/>
  <c r="AM191" i="7"/>
  <c r="AN12" i="5"/>
  <c r="AM41" i="3"/>
  <c r="AK67" i="7"/>
  <c r="AV31" i="5"/>
  <c r="AP31" i="5"/>
  <c r="BF290" i="2"/>
  <c r="BA290" i="2"/>
  <c r="AR336" i="1"/>
  <c r="AR337" i="1" s="1"/>
  <c r="AT337" i="1" s="1"/>
  <c r="AM336" i="1"/>
  <c r="X46" i="5"/>
  <c r="AL197" i="7"/>
  <c r="BF338" i="2"/>
  <c r="BA338" i="2"/>
  <c r="AY37" i="2"/>
  <c r="AT37" i="2"/>
  <c r="AY18" i="2"/>
  <c r="AT18" i="2"/>
  <c r="AY305" i="2"/>
  <c r="AT305" i="2"/>
  <c r="AY225" i="7"/>
  <c r="AT225" i="7"/>
  <c r="AY26" i="7"/>
  <c r="AT26" i="7"/>
  <c r="AY189" i="7"/>
  <c r="AT189" i="7"/>
  <c r="AY162" i="1"/>
  <c r="AR164" i="1"/>
  <c r="AT162" i="1"/>
  <c r="AY399" i="2"/>
  <c r="AT399" i="2"/>
  <c r="AY290" i="7"/>
  <c r="AT290" i="7"/>
  <c r="AY214" i="1"/>
  <c r="AT214" i="1"/>
  <c r="AS107" i="3"/>
  <c r="AZ101" i="3"/>
  <c r="AY294" i="2"/>
  <c r="AT294" i="2"/>
  <c r="AR297" i="2"/>
  <c r="AT297" i="2" s="1"/>
  <c r="AY230" i="1"/>
  <c r="AT230" i="1"/>
  <c r="AU26" i="21"/>
  <c r="AZ26" i="21"/>
  <c r="AY327" i="2"/>
  <c r="AT327" i="2"/>
  <c r="AY388" i="2"/>
  <c r="AT388" i="2"/>
  <c r="AS137" i="1"/>
  <c r="AT137" i="1" s="1"/>
  <c r="AZ117" i="1"/>
  <c r="AT117" i="1"/>
  <c r="AZ297" i="2"/>
  <c r="BG295" i="2"/>
  <c r="AY6" i="4"/>
  <c r="BE6" i="4"/>
  <c r="AY383" i="7"/>
  <c r="AT383" i="7"/>
  <c r="AU25" i="21"/>
  <c r="AZ25" i="21"/>
  <c r="AY16" i="7"/>
  <c r="AT16" i="7"/>
  <c r="AY23" i="2"/>
  <c r="AT23" i="2"/>
  <c r="AY262" i="1"/>
  <c r="AT262" i="1"/>
  <c r="AY116" i="7"/>
  <c r="AT116" i="7"/>
  <c r="AY123" i="3"/>
  <c r="AR129" i="3"/>
  <c r="AT123" i="3"/>
  <c r="AZ131" i="3"/>
  <c r="AS133" i="3"/>
  <c r="AY28" i="2"/>
  <c r="AT28" i="2"/>
  <c r="AY131" i="1"/>
  <c r="AT131" i="1"/>
  <c r="AY353" i="2"/>
  <c r="AT353" i="2"/>
  <c r="AY37" i="7"/>
  <c r="AT37" i="7"/>
  <c r="AT73" i="2"/>
  <c r="AY73" i="2"/>
  <c r="AT147" i="2"/>
  <c r="AY147" i="2"/>
  <c r="AZ11" i="21"/>
  <c r="AU11" i="21"/>
  <c r="AS81" i="1"/>
  <c r="AZ61" i="1"/>
  <c r="AT61" i="1"/>
  <c r="AY16" i="3"/>
  <c r="AT16" i="3"/>
  <c r="AY209" i="2"/>
  <c r="AT209" i="2"/>
  <c r="AY138" i="7"/>
  <c r="AT138" i="7"/>
  <c r="AZ68" i="21"/>
  <c r="AU68" i="21"/>
  <c r="AY310" i="2"/>
  <c r="AT310" i="2"/>
  <c r="AY324" i="2"/>
  <c r="AT324" i="2"/>
  <c r="AY161" i="2"/>
  <c r="AT161" i="2"/>
  <c r="AY188" i="7"/>
  <c r="AT188" i="7"/>
  <c r="AY215" i="7"/>
  <c r="AT215" i="7"/>
  <c r="AY236" i="2"/>
  <c r="AT236" i="2"/>
  <c r="AY333" i="2"/>
  <c r="AT333" i="2"/>
  <c r="AY305" i="7"/>
  <c r="AT305" i="7"/>
  <c r="AY367" i="7"/>
  <c r="AT367" i="7"/>
  <c r="AY25" i="2"/>
  <c r="AT25" i="2"/>
  <c r="AY377" i="2"/>
  <c r="AT377" i="2"/>
  <c r="AY182" i="7"/>
  <c r="AT182" i="7"/>
  <c r="AY253" i="7"/>
  <c r="AT253" i="7"/>
  <c r="AY313" i="7"/>
  <c r="AT313" i="7"/>
  <c r="AU78" i="21"/>
  <c r="AZ78" i="21"/>
  <c r="AY122" i="2"/>
  <c r="AT122" i="2"/>
  <c r="AY160" i="2"/>
  <c r="AT160" i="2"/>
  <c r="AY287" i="1"/>
  <c r="AT287" i="1"/>
  <c r="AY197" i="2"/>
  <c r="AT197" i="2"/>
  <c r="AY316" i="2"/>
  <c r="AT316" i="2"/>
  <c r="AY311" i="1"/>
  <c r="AT311" i="1"/>
  <c r="AY254" i="7"/>
  <c r="AT254" i="7"/>
  <c r="AY171" i="7"/>
  <c r="AT171" i="7"/>
  <c r="AY334" i="1"/>
  <c r="AT334" i="1"/>
  <c r="AY10" i="2"/>
  <c r="AT10" i="2"/>
  <c r="AZ111" i="3"/>
  <c r="BG108" i="3"/>
  <c r="AT265" i="7"/>
  <c r="AY265" i="7"/>
  <c r="AR283" i="7"/>
  <c r="AY74" i="3"/>
  <c r="AT74" i="3"/>
  <c r="AY156" i="2"/>
  <c r="AT156" i="2"/>
  <c r="AY29" i="2"/>
  <c r="AT29" i="2"/>
  <c r="AY279" i="2"/>
  <c r="AT279" i="2"/>
  <c r="AY427" i="2"/>
  <c r="AT427" i="2"/>
  <c r="AY229" i="2"/>
  <c r="AT229" i="2"/>
  <c r="AY388" i="7"/>
  <c r="AT388" i="7"/>
  <c r="AR391" i="7"/>
  <c r="AT391" i="7" s="1"/>
  <c r="AY382" i="7"/>
  <c r="AT382" i="7"/>
  <c r="AZ57" i="21"/>
  <c r="AU57" i="21"/>
  <c r="AY43" i="1"/>
  <c r="AT43" i="1"/>
  <c r="AY329" i="2"/>
  <c r="AT329" i="2"/>
  <c r="AY111" i="2"/>
  <c r="AT111" i="2"/>
  <c r="AY168" i="7"/>
  <c r="AT168" i="7"/>
  <c r="AY344" i="2"/>
  <c r="AT344" i="2"/>
  <c r="AY49" i="1"/>
  <c r="AT49" i="1"/>
  <c r="AY108" i="3"/>
  <c r="AR111" i="3"/>
  <c r="AT111" i="3" s="1"/>
  <c r="AT108" i="3"/>
  <c r="AT129" i="7"/>
  <c r="AY129" i="7"/>
  <c r="AY431" i="2"/>
  <c r="AT431" i="2"/>
  <c r="BG223" i="1"/>
  <c r="AY356" i="7"/>
  <c r="AT356" i="7"/>
  <c r="AY389" i="2"/>
  <c r="AT389" i="2"/>
  <c r="AY56" i="2"/>
  <c r="AT56" i="2"/>
  <c r="AY50" i="2"/>
  <c r="AT50" i="2"/>
  <c r="AY304" i="2"/>
  <c r="AT304" i="2"/>
  <c r="AY14" i="7"/>
  <c r="AT14" i="7"/>
  <c r="AY228" i="7"/>
  <c r="AT228" i="7"/>
  <c r="AL134" i="3"/>
  <c r="BF66" i="2"/>
  <c r="BA66" i="2"/>
  <c r="AY205" i="7"/>
  <c r="AT205" i="7"/>
  <c r="AY302" i="7"/>
  <c r="AT302" i="7"/>
  <c r="AY140" i="7"/>
  <c r="AT140" i="7"/>
  <c r="AY169" i="2"/>
  <c r="AT169" i="2"/>
  <c r="AY425" i="2"/>
  <c r="AT425" i="2"/>
  <c r="AY289" i="2"/>
  <c r="AT289" i="2"/>
  <c r="AY173" i="7"/>
  <c r="AT173" i="7"/>
  <c r="AT360" i="7"/>
  <c r="AY360" i="7"/>
  <c r="AY89" i="2"/>
  <c r="AT89" i="2"/>
  <c r="AY421" i="2"/>
  <c r="AT421" i="2"/>
  <c r="AY84" i="7"/>
  <c r="AT84" i="7"/>
  <c r="AY282" i="7"/>
  <c r="AT282" i="7"/>
  <c r="AY7" i="3"/>
  <c r="AT7" i="3"/>
  <c r="AY40" i="2"/>
  <c r="AT40" i="2"/>
  <c r="AY358" i="2"/>
  <c r="AT358" i="2"/>
  <c r="AY235" i="7"/>
  <c r="AT235" i="7"/>
  <c r="AY107" i="1"/>
  <c r="AT107" i="1"/>
  <c r="AF84" i="21"/>
  <c r="AG42" i="5"/>
  <c r="AG46" i="5" s="1"/>
  <c r="BG202" i="1"/>
  <c r="BA202" i="1"/>
  <c r="AY82" i="3"/>
  <c r="AT82" i="3"/>
  <c r="AY206" i="2"/>
  <c r="AT206" i="2"/>
  <c r="AY181" i="7"/>
  <c r="AT181" i="7"/>
  <c r="AY163" i="2"/>
  <c r="AT163" i="2"/>
  <c r="AY174" i="7"/>
  <c r="AT174" i="7"/>
  <c r="AY372" i="7"/>
  <c r="AT372" i="7"/>
  <c r="AT130" i="3"/>
  <c r="AY130" i="3"/>
  <c r="AR133" i="3"/>
  <c r="AY268" i="2"/>
  <c r="AT268" i="2"/>
  <c r="AY273" i="7"/>
  <c r="AT273" i="7"/>
  <c r="AY244" i="7"/>
  <c r="AT244" i="7"/>
  <c r="AU62" i="21"/>
  <c r="AZ62" i="21"/>
  <c r="AY17" i="3"/>
  <c r="AT17" i="3"/>
  <c r="AY320" i="7"/>
  <c r="AT320" i="7"/>
  <c r="AY229" i="7"/>
  <c r="AT229" i="7"/>
  <c r="AY84" i="1"/>
  <c r="AT84" i="1"/>
  <c r="AZ270" i="1"/>
  <c r="AT270" i="1"/>
  <c r="AY72" i="3"/>
  <c r="AT72" i="3"/>
  <c r="AY147" i="7"/>
  <c r="AT147" i="7"/>
  <c r="AY267" i="2"/>
  <c r="AT267" i="2"/>
  <c r="AY260" i="7"/>
  <c r="AT260" i="7"/>
  <c r="AY36" i="7"/>
  <c r="AT36" i="7"/>
  <c r="AY214" i="7"/>
  <c r="AT214" i="7"/>
  <c r="AY82" i="2"/>
  <c r="AT82" i="2"/>
  <c r="BD30" i="5"/>
  <c r="AX30" i="5"/>
  <c r="AY291" i="7"/>
  <c r="AT291" i="7"/>
  <c r="AY32" i="3"/>
  <c r="AT32" i="3"/>
  <c r="AY119" i="2"/>
  <c r="AT119" i="2"/>
  <c r="AY93" i="2"/>
  <c r="AT93" i="2"/>
  <c r="AY135" i="2"/>
  <c r="AT135" i="2"/>
  <c r="AM281" i="1"/>
  <c r="AY66" i="3"/>
  <c r="AT66" i="3"/>
  <c r="AY203" i="7"/>
  <c r="AT203" i="7"/>
  <c r="AY53" i="3"/>
  <c r="AT53" i="3"/>
  <c r="AY315" i="1"/>
  <c r="AT315" i="1"/>
  <c r="AT173" i="1"/>
  <c r="AY173" i="1"/>
  <c r="AY51" i="2"/>
  <c r="AT51" i="2"/>
  <c r="AY303" i="7"/>
  <c r="AT303" i="7"/>
  <c r="AY202" i="7"/>
  <c r="AT202" i="7"/>
  <c r="AY42" i="2"/>
  <c r="AT42" i="2"/>
  <c r="AY407" i="2"/>
  <c r="AT407" i="2"/>
  <c r="BF142" i="2"/>
  <c r="BA142" i="2"/>
  <c r="AY21" i="2"/>
  <c r="AT21" i="2"/>
  <c r="AR34" i="2"/>
  <c r="BF61" i="1"/>
  <c r="AY157" i="7"/>
  <c r="AT157" i="7"/>
  <c r="AI42" i="4"/>
  <c r="AH39" i="5" s="1"/>
  <c r="AY419" i="2"/>
  <c r="AT419" i="2"/>
  <c r="AY278" i="2"/>
  <c r="AT278" i="2"/>
  <c r="AY104" i="2"/>
  <c r="AT104" i="2"/>
  <c r="AY46" i="2"/>
  <c r="AT46" i="2"/>
  <c r="AY287" i="2"/>
  <c r="AT287" i="2"/>
  <c r="AY437" i="2"/>
  <c r="AT437" i="2"/>
  <c r="AY362" i="7"/>
  <c r="AT362" i="7"/>
  <c r="AY12" i="2"/>
  <c r="AT12" i="2"/>
  <c r="AY173" i="2"/>
  <c r="AT173" i="2"/>
  <c r="AY44" i="7"/>
  <c r="AT44" i="7"/>
  <c r="AY175" i="7"/>
  <c r="AT175" i="7"/>
  <c r="AY370" i="7"/>
  <c r="AT370" i="7"/>
  <c r="AU6" i="21"/>
  <c r="AZ6" i="21"/>
  <c r="AY84" i="3"/>
  <c r="AT84" i="3"/>
  <c r="AZ212" i="1"/>
  <c r="AT212" i="1"/>
  <c r="AY60" i="3"/>
  <c r="AT60" i="3"/>
  <c r="AS218" i="2"/>
  <c r="AZ184" i="2"/>
  <c r="BA184" i="2" s="1"/>
  <c r="AK170" i="1"/>
  <c r="AY150" i="7"/>
  <c r="AT150" i="7"/>
  <c r="AY293" i="1"/>
  <c r="AT293" i="1"/>
  <c r="AY111" i="7"/>
  <c r="AT111" i="7"/>
  <c r="AY179" i="2"/>
  <c r="AT179" i="2"/>
  <c r="AW50" i="5"/>
  <c r="BE48" i="5"/>
  <c r="AY59" i="2"/>
  <c r="AT59" i="2"/>
  <c r="AL67" i="7"/>
  <c r="AY44" i="2"/>
  <c r="AT44" i="2"/>
  <c r="AY74" i="7"/>
  <c r="AT74" i="7"/>
  <c r="AF224" i="2"/>
  <c r="AP42" i="4"/>
  <c r="AO39" i="5" s="1"/>
  <c r="AY14" i="9"/>
  <c r="AT14" i="9"/>
  <c r="AY76" i="7"/>
  <c r="AT76" i="7"/>
  <c r="AY303" i="1"/>
  <c r="AT303" i="1"/>
  <c r="AY38" i="7"/>
  <c r="AT38" i="7"/>
  <c r="AY336" i="7"/>
  <c r="AT336" i="7"/>
  <c r="AY118" i="1"/>
  <c r="AT118" i="1"/>
  <c r="AY104" i="7"/>
  <c r="AT104" i="7"/>
  <c r="BF412" i="2"/>
  <c r="BA412" i="2"/>
  <c r="AY159" i="2"/>
  <c r="AT159" i="2"/>
  <c r="AY110" i="7"/>
  <c r="AT110" i="7"/>
  <c r="AY230" i="7"/>
  <c r="AT230" i="7"/>
  <c r="AM28" i="21"/>
  <c r="AM81" i="21"/>
  <c r="AZ20" i="21"/>
  <c r="AU20" i="21"/>
  <c r="AY206" i="7"/>
  <c r="AT206" i="7"/>
  <c r="AY120" i="2"/>
  <c r="AT120" i="2"/>
  <c r="AY408" i="2"/>
  <c r="AT408" i="2"/>
  <c r="AY243" i="7"/>
  <c r="AT243" i="7"/>
  <c r="AY248" i="1"/>
  <c r="AT248" i="1"/>
  <c r="AK24" i="3"/>
  <c r="AM11" i="3"/>
  <c r="AK282" i="1"/>
  <c r="AY398" i="2"/>
  <c r="AT398" i="2"/>
  <c r="AY169" i="7"/>
  <c r="AT169" i="7"/>
  <c r="AZ208" i="1"/>
  <c r="AT208" i="1"/>
  <c r="AY415" i="2"/>
  <c r="AT415" i="2"/>
  <c r="AY180" i="2"/>
  <c r="AT180" i="2"/>
  <c r="AY251" i="7"/>
  <c r="AT251" i="7"/>
  <c r="AY27" i="3"/>
  <c r="AR33" i="3"/>
  <c r="AT27" i="3"/>
  <c r="AY158" i="7"/>
  <c r="AT158" i="7"/>
  <c r="AT79" i="3"/>
  <c r="AR85" i="3"/>
  <c r="AY79" i="3"/>
  <c r="BE21" i="4"/>
  <c r="AY21" i="4"/>
  <c r="AY260" i="2"/>
  <c r="AT260" i="2"/>
  <c r="AY178" i="2"/>
  <c r="AT178" i="2"/>
  <c r="AY203" i="2"/>
  <c r="AT203" i="2"/>
  <c r="AY311" i="2"/>
  <c r="AT311" i="2"/>
  <c r="AY137" i="7"/>
  <c r="AT137" i="7"/>
  <c r="AY339" i="7"/>
  <c r="AT339" i="7"/>
  <c r="AY162" i="2"/>
  <c r="AT162" i="2"/>
  <c r="AY170" i="7"/>
  <c r="AT170" i="7"/>
  <c r="AY11" i="1"/>
  <c r="AT11" i="1"/>
  <c r="AU16" i="21"/>
  <c r="AZ16" i="21"/>
  <c r="AY215" i="2"/>
  <c r="AT215" i="2"/>
  <c r="AY55" i="1"/>
  <c r="AT55" i="1"/>
  <c r="AY8" i="3"/>
  <c r="AT8" i="3"/>
  <c r="AY288" i="7"/>
  <c r="AT288" i="7"/>
  <c r="AZ326" i="7"/>
  <c r="BG324" i="7"/>
  <c r="AY271" i="2"/>
  <c r="AT271" i="2"/>
  <c r="AU40" i="21"/>
  <c r="AS43" i="21"/>
  <c r="AZ40" i="21"/>
  <c r="AY91" i="2"/>
  <c r="AT91" i="2"/>
  <c r="AY45" i="1"/>
  <c r="AT45" i="1"/>
  <c r="AY28" i="3"/>
  <c r="AT28" i="3"/>
  <c r="AY161" i="7"/>
  <c r="AT161" i="7"/>
  <c r="AK30" i="9"/>
  <c r="AM9" i="9"/>
  <c r="AP35" i="5" s="1"/>
  <c r="AN35" i="5"/>
  <c r="AY26" i="9"/>
  <c r="AT26" i="9"/>
  <c r="AY235" i="2"/>
  <c r="AT235" i="2"/>
  <c r="AY252" i="2"/>
  <c r="AT252" i="2"/>
  <c r="AZ45" i="3"/>
  <c r="BG42" i="3"/>
  <c r="AY27" i="2"/>
  <c r="AT27" i="2"/>
  <c r="AT74" i="21"/>
  <c r="BA71" i="21"/>
  <c r="BF111" i="1"/>
  <c r="BH111" i="1" s="1"/>
  <c r="AY113" i="1"/>
  <c r="AY6" i="9"/>
  <c r="AT6" i="9"/>
  <c r="AY414" i="2"/>
  <c r="AT414" i="2"/>
  <c r="AY95" i="7"/>
  <c r="AT95" i="7"/>
  <c r="AY411" i="2"/>
  <c r="AT411" i="2"/>
  <c r="BF63" i="2"/>
  <c r="BA63" i="2"/>
  <c r="AZ24" i="21"/>
  <c r="AU24" i="21"/>
  <c r="AS27" i="21"/>
  <c r="AY224" i="7"/>
  <c r="AT224" i="7"/>
  <c r="AY336" i="2"/>
  <c r="AT336" i="2"/>
  <c r="AY321" i="2"/>
  <c r="AT321" i="2"/>
  <c r="AY273" i="2"/>
  <c r="AT273" i="2"/>
  <c r="AY241" i="1"/>
  <c r="AT241" i="1"/>
  <c r="AY76" i="1"/>
  <c r="AT76" i="1"/>
  <c r="AY38" i="3"/>
  <c r="AT38" i="3"/>
  <c r="AY264" i="1"/>
  <c r="AT264" i="1"/>
  <c r="AT153" i="2"/>
  <c r="AR182" i="2"/>
  <c r="AY153" i="2"/>
  <c r="AY116" i="2"/>
  <c r="AT116" i="2"/>
  <c r="AR144" i="2"/>
  <c r="AY187" i="7"/>
  <c r="AT187" i="7"/>
  <c r="AU37" i="21"/>
  <c r="AZ37" i="21"/>
  <c r="BD48" i="5"/>
  <c r="AV50" i="5"/>
  <c r="AX48" i="5"/>
  <c r="BA40" i="21"/>
  <c r="AT43" i="21"/>
  <c r="AY181" i="2"/>
  <c r="AT181" i="2"/>
  <c r="AY98" i="2"/>
  <c r="AT98" i="2"/>
  <c r="AY21" i="7"/>
  <c r="AT21" i="7"/>
  <c r="AY281" i="7"/>
  <c r="AT281" i="7"/>
  <c r="AY351" i="7"/>
  <c r="AT351" i="7"/>
  <c r="AY16" i="4"/>
  <c r="BE16" i="4"/>
  <c r="AY148" i="2"/>
  <c r="AT148" i="2"/>
  <c r="AY390" i="7"/>
  <c r="AT390" i="7"/>
  <c r="AY232" i="2"/>
  <c r="AT232" i="2"/>
  <c r="AY187" i="1"/>
  <c r="AT187" i="1"/>
  <c r="AY252" i="1"/>
  <c r="AT252" i="1"/>
  <c r="AY59" i="7"/>
  <c r="AT59" i="7"/>
  <c r="AY50" i="3"/>
  <c r="AT50" i="3"/>
  <c r="AY413" i="2"/>
  <c r="AT413" i="2"/>
  <c r="AY69" i="2"/>
  <c r="AT69" i="2"/>
  <c r="AY14" i="4"/>
  <c r="AW17" i="4"/>
  <c r="BE14" i="4"/>
  <c r="AY266" i="7"/>
  <c r="AT266" i="7"/>
  <c r="AY309" i="7"/>
  <c r="AT309" i="7"/>
  <c r="BF359" i="2"/>
  <c r="BA359" i="2"/>
  <c r="AY48" i="7"/>
  <c r="AT48" i="7"/>
  <c r="AT27" i="21"/>
  <c r="BA24" i="21"/>
  <c r="AY361" i="7"/>
  <c r="AT361" i="7"/>
  <c r="AY286" i="1"/>
  <c r="AT286" i="1"/>
  <c r="AY274" i="2"/>
  <c r="AT274" i="2"/>
  <c r="AY94" i="1"/>
  <c r="AT94" i="1"/>
  <c r="AY274" i="1"/>
  <c r="AT274" i="1"/>
  <c r="AW37" i="4"/>
  <c r="BE34" i="4"/>
  <c r="AY34" i="4"/>
  <c r="AY237" i="7"/>
  <c r="AT237" i="7"/>
  <c r="AZ67" i="3"/>
  <c r="BG64" i="3"/>
  <c r="AY347" i="2"/>
  <c r="AT347" i="2"/>
  <c r="AY79" i="7"/>
  <c r="AT79" i="7"/>
  <c r="AY201" i="7"/>
  <c r="AT201" i="7"/>
  <c r="AZ4" i="9"/>
  <c r="AS9" i="9"/>
  <c r="AT79" i="2"/>
  <c r="AY79" i="2"/>
  <c r="AR108" i="2"/>
  <c r="AZ110" i="2"/>
  <c r="BA110" i="2" s="1"/>
  <c r="AS144" i="2"/>
  <c r="AZ229" i="1"/>
  <c r="BA229" i="1" s="1"/>
  <c r="AS249" i="1"/>
  <c r="AL150" i="2"/>
  <c r="AN48" i="21"/>
  <c r="AY69" i="1"/>
  <c r="AT69" i="1"/>
  <c r="AY373" i="7"/>
  <c r="AT373" i="7"/>
  <c r="AY99" i="7"/>
  <c r="AT99" i="7"/>
  <c r="AK68" i="3"/>
  <c r="AM55" i="3"/>
  <c r="AM68" i="3" s="1"/>
  <c r="BF36" i="2"/>
  <c r="AY22" i="9"/>
  <c r="AY168" i="2"/>
  <c r="AT168" i="2"/>
  <c r="AY174" i="2"/>
  <c r="AT174" i="2"/>
  <c r="AY254" i="2"/>
  <c r="AT254" i="2"/>
  <c r="AY293" i="7"/>
  <c r="AT293" i="7"/>
  <c r="AY117" i="7"/>
  <c r="AT117" i="7"/>
  <c r="BG86" i="3"/>
  <c r="AZ89" i="3"/>
  <c r="AY78" i="1"/>
  <c r="AT78" i="1"/>
  <c r="AY35" i="7"/>
  <c r="AT35" i="7"/>
  <c r="AY37" i="3"/>
  <c r="AT37" i="3"/>
  <c r="AY102" i="7"/>
  <c r="AT102" i="7"/>
  <c r="AY157" i="2"/>
  <c r="AT157" i="2"/>
  <c r="AY212" i="2"/>
  <c r="AT212" i="2"/>
  <c r="AY420" i="2"/>
  <c r="AT420" i="2"/>
  <c r="AY21" i="3"/>
  <c r="AT21" i="3"/>
  <c r="AY319" i="2"/>
  <c r="AT319" i="2"/>
  <c r="AR191" i="7"/>
  <c r="AT155" i="7"/>
  <c r="AY155" i="7"/>
  <c r="AT25" i="7"/>
  <c r="AY25" i="7"/>
  <c r="AR61" i="7"/>
  <c r="AY395" i="2"/>
  <c r="AT395" i="2"/>
  <c r="AY144" i="7"/>
  <c r="AT144" i="7"/>
  <c r="AY235" i="1"/>
  <c r="AT235" i="1"/>
  <c r="AZ324" i="1"/>
  <c r="AT324" i="1"/>
  <c r="AY207" i="7"/>
  <c r="AT207" i="7"/>
  <c r="AZ223" i="2"/>
  <c r="BG221" i="2"/>
  <c r="AZ75" i="2"/>
  <c r="BG73" i="2"/>
  <c r="AY141" i="7"/>
  <c r="AT141" i="7"/>
  <c r="AY122" i="1"/>
  <c r="AT122" i="1"/>
  <c r="AY185" i="7"/>
  <c r="AT185" i="7"/>
  <c r="AY125" i="3"/>
  <c r="AT125" i="3"/>
  <c r="AL170" i="1"/>
  <c r="AM137" i="1"/>
  <c r="BF28" i="9"/>
  <c r="BA28" i="9"/>
  <c r="AY55" i="7"/>
  <c r="AT55" i="7"/>
  <c r="AY30" i="3"/>
  <c r="AT30" i="3"/>
  <c r="AZ280" i="1"/>
  <c r="AZ281" i="1" s="1"/>
  <c r="AT280" i="1"/>
  <c r="AY329" i="1"/>
  <c r="AT329" i="1"/>
  <c r="AY102" i="2"/>
  <c r="AT102" i="2"/>
  <c r="AY432" i="2"/>
  <c r="AT432" i="2"/>
  <c r="AY369" i="7"/>
  <c r="AT369" i="7"/>
  <c r="AY277" i="7"/>
  <c r="AT277" i="7"/>
  <c r="AZ5" i="3"/>
  <c r="AS11" i="3"/>
  <c r="AT221" i="2"/>
  <c r="AY221" i="2"/>
  <c r="AY210" i="7"/>
  <c r="AT210" i="7"/>
  <c r="AM107" i="3"/>
  <c r="AY103" i="7"/>
  <c r="AT103" i="7"/>
  <c r="AY313" i="2"/>
  <c r="AT313" i="2"/>
  <c r="AY251" i="1"/>
  <c r="AR276" i="1"/>
  <c r="AY146" i="7"/>
  <c r="AT146" i="7"/>
  <c r="AY418" i="2"/>
  <c r="AT418" i="2"/>
  <c r="AY41" i="2"/>
  <c r="AT41" i="2"/>
  <c r="AY159" i="7"/>
  <c r="AT159" i="7"/>
  <c r="AY258" i="1"/>
  <c r="AT258" i="1"/>
  <c r="BE10" i="4"/>
  <c r="AY10" i="4"/>
  <c r="AG28" i="21"/>
  <c r="AM54" i="21"/>
  <c r="AM82" i="21"/>
  <c r="AO43" i="5" s="1"/>
  <c r="AN53" i="21"/>
  <c r="AT53" i="21"/>
  <c r="BA50" i="21"/>
  <c r="AY27" i="9"/>
  <c r="AT27" i="9"/>
  <c r="AY361" i="2"/>
  <c r="AT361" i="2"/>
  <c r="AY378" i="2"/>
  <c r="AT378" i="2"/>
  <c r="AY286" i="2"/>
  <c r="AT286" i="2"/>
  <c r="AY23" i="9"/>
  <c r="AT23" i="9"/>
  <c r="AY39" i="7"/>
  <c r="AT39" i="7"/>
  <c r="AM283" i="7"/>
  <c r="AK327" i="7"/>
  <c r="AY60" i="7"/>
  <c r="AT60" i="7"/>
  <c r="BN7" i="4"/>
  <c r="BV4" i="4"/>
  <c r="AY442" i="2"/>
  <c r="AR445" i="2"/>
  <c r="AT445" i="2" s="1"/>
  <c r="AT442" i="2"/>
  <c r="AY223" i="7"/>
  <c r="AT223" i="7"/>
  <c r="AY346" i="2"/>
  <c r="AT346" i="2"/>
  <c r="AZ266" i="1"/>
  <c r="AT266" i="1"/>
  <c r="AY166" i="7"/>
  <c r="AT166" i="7"/>
  <c r="AY269" i="2"/>
  <c r="AT269" i="2"/>
  <c r="AY183" i="7"/>
  <c r="AT183" i="7"/>
  <c r="AY267" i="7"/>
  <c r="AT267" i="7"/>
  <c r="AY39" i="2"/>
  <c r="AT39" i="2"/>
  <c r="AY32" i="2"/>
  <c r="AT32" i="2"/>
  <c r="AY199" i="2"/>
  <c r="AT199" i="2"/>
  <c r="AY136" i="7"/>
  <c r="AT136" i="7"/>
  <c r="AY43" i="3"/>
  <c r="AT43" i="3"/>
  <c r="AY103" i="3"/>
  <c r="AT103" i="3"/>
  <c r="AY250" i="2"/>
  <c r="AT250" i="2"/>
  <c r="AS74" i="21"/>
  <c r="AZ71" i="21"/>
  <c r="AU71" i="21"/>
  <c r="AM19" i="3"/>
  <c r="AY120" i="3"/>
  <c r="AT120" i="3"/>
  <c r="AY95" i="3"/>
  <c r="AT95" i="3"/>
  <c r="AY258" i="7"/>
  <c r="AR261" i="7"/>
  <c r="AT261" i="7" s="1"/>
  <c r="AT258" i="7"/>
  <c r="AY167" i="1"/>
  <c r="AT167" i="1"/>
  <c r="AY277" i="2"/>
  <c r="AT277" i="2"/>
  <c r="AY72" i="2"/>
  <c r="AT72" i="2"/>
  <c r="AR75" i="2"/>
  <c r="AY280" i="2"/>
  <c r="AT280" i="2"/>
  <c r="AY49" i="2"/>
  <c r="AT49" i="2"/>
  <c r="AY322" i="2"/>
  <c r="AT322" i="2"/>
  <c r="AY58" i="7"/>
  <c r="AT58" i="7"/>
  <c r="AY205" i="1"/>
  <c r="AT205" i="1"/>
  <c r="AY231" i="2"/>
  <c r="AT231" i="2"/>
  <c r="AY276" i="7"/>
  <c r="AT276" i="7"/>
  <c r="AN12" i="21"/>
  <c r="AL372" i="2"/>
  <c r="AZ149" i="2"/>
  <c r="BG147" i="2"/>
  <c r="AZ200" i="7"/>
  <c r="AS218" i="7"/>
  <c r="AM133" i="3"/>
  <c r="AZ79" i="3"/>
  <c r="AS85" i="3"/>
  <c r="AT443" i="2"/>
  <c r="AY443" i="2"/>
  <c r="AF46" i="3"/>
  <c r="AS129" i="3"/>
  <c r="AZ123" i="3"/>
  <c r="AY77" i="7"/>
  <c r="AT77" i="7"/>
  <c r="AT79" i="21"/>
  <c r="BA76" i="21"/>
  <c r="BB76" i="21" s="1"/>
  <c r="AY278" i="1"/>
  <c r="AR281" i="1"/>
  <c r="AT281" i="1" s="1"/>
  <c r="AT278" i="1"/>
  <c r="AM193" i="1"/>
  <c r="AY220" i="2"/>
  <c r="AT220" i="2"/>
  <c r="AR223" i="2"/>
  <c r="AT223" i="2" s="1"/>
  <c r="AY125" i="7"/>
  <c r="AT125" i="7"/>
  <c r="AY18" i="3"/>
  <c r="AT18" i="3"/>
  <c r="AY208" i="2"/>
  <c r="AT208" i="2"/>
  <c r="AY42" i="7"/>
  <c r="AT42" i="7"/>
  <c r="AY29" i="7"/>
  <c r="AT29" i="7"/>
  <c r="AY391" i="2"/>
  <c r="AT391" i="2"/>
  <c r="AY123" i="7"/>
  <c r="AT123" i="7"/>
  <c r="AY355" i="7"/>
  <c r="AT355" i="7"/>
  <c r="AS68" i="3"/>
  <c r="AR41" i="3"/>
  <c r="AY35" i="3"/>
  <c r="AT35" i="3"/>
  <c r="AY350" i="2"/>
  <c r="AT350" i="2"/>
  <c r="AY363" i="7"/>
  <c r="AT363" i="7"/>
  <c r="AY27" i="7"/>
  <c r="AT27" i="7"/>
  <c r="AY270" i="7"/>
  <c r="AT270" i="7"/>
  <c r="AR20" i="9"/>
  <c r="AY11" i="9"/>
  <c r="AT11" i="9"/>
  <c r="AN33" i="21"/>
  <c r="AL54" i="21"/>
  <c r="AL82" i="21"/>
  <c r="AR225" i="1"/>
  <c r="AT225" i="1" s="1"/>
  <c r="AY223" i="1"/>
  <c r="BA223" i="1" s="1"/>
  <c r="AM330" i="2"/>
  <c r="AY172" i="7"/>
  <c r="AT172" i="7"/>
  <c r="AY244" i="2"/>
  <c r="AT244" i="2"/>
  <c r="AY291" i="2"/>
  <c r="AT291" i="2"/>
  <c r="AX12" i="4"/>
  <c r="BF9" i="4"/>
  <c r="AZ70" i="7"/>
  <c r="AS88" i="7"/>
  <c r="AY15" i="9"/>
  <c r="AT15" i="9"/>
  <c r="AY248" i="2"/>
  <c r="AT248" i="2"/>
  <c r="AY46" i="7"/>
  <c r="AT46" i="7"/>
  <c r="BE40" i="4"/>
  <c r="AY40" i="4"/>
  <c r="AY308" i="2"/>
  <c r="AT308" i="2"/>
  <c r="AY242" i="2"/>
  <c r="AT242" i="2"/>
  <c r="AY209" i="1"/>
  <c r="AT209" i="1"/>
  <c r="AY289" i="7"/>
  <c r="AT289" i="7"/>
  <c r="AY58" i="3"/>
  <c r="AT58" i="3"/>
  <c r="AY238" i="2"/>
  <c r="AT238" i="2"/>
  <c r="AS17" i="21"/>
  <c r="AU14" i="21"/>
  <c r="AZ14" i="21"/>
  <c r="AY172" i="2"/>
  <c r="AT172" i="2"/>
  <c r="AY109" i="7"/>
  <c r="AT109" i="7"/>
  <c r="AY115" i="7"/>
  <c r="AT115" i="7"/>
  <c r="AY295" i="1"/>
  <c r="AT295" i="1"/>
  <c r="AS70" i="2"/>
  <c r="AZ36" i="2"/>
  <c r="BA36" i="2" s="1"/>
  <c r="AY17" i="2"/>
  <c r="AT17" i="2"/>
  <c r="AY356" i="2"/>
  <c r="AT356" i="2"/>
  <c r="AY181" i="1"/>
  <c r="AT181" i="1"/>
  <c r="AY299" i="1"/>
  <c r="AT299" i="1"/>
  <c r="AY343" i="2"/>
  <c r="AT343" i="2"/>
  <c r="AY24" i="1"/>
  <c r="AT24" i="1"/>
  <c r="AY179" i="1"/>
  <c r="AT179" i="1"/>
  <c r="AN69" i="21"/>
  <c r="AY14" i="2"/>
  <c r="AT14" i="2"/>
  <c r="AY352" i="7"/>
  <c r="AT352" i="7"/>
  <c r="AM88" i="7"/>
  <c r="AY249" i="7"/>
  <c r="AT249" i="7"/>
  <c r="AY185" i="2"/>
  <c r="AT185" i="2"/>
  <c r="AY138" i="2"/>
  <c r="AT138" i="2"/>
  <c r="AY18" i="9"/>
  <c r="AT18" i="9"/>
  <c r="AY249" i="2"/>
  <c r="AT249" i="2"/>
  <c r="AY52" i="7"/>
  <c r="AT52" i="7"/>
  <c r="AY246" i="7"/>
  <c r="AT246" i="7"/>
  <c r="BE36" i="4"/>
  <c r="AY36" i="4"/>
  <c r="AY20" i="2"/>
  <c r="AT20" i="2"/>
  <c r="AY386" i="2"/>
  <c r="AT386" i="2"/>
  <c r="AY132" i="2"/>
  <c r="AT132" i="2"/>
  <c r="AY31" i="4"/>
  <c r="BE31" i="4"/>
  <c r="AY144" i="1"/>
  <c r="AT144" i="1"/>
  <c r="AY340" i="7"/>
  <c r="AT340" i="7"/>
  <c r="AY126" i="2"/>
  <c r="AT126" i="2"/>
  <c r="AY92" i="7"/>
  <c r="AT92" i="7"/>
  <c r="AY25" i="9"/>
  <c r="AT25" i="9"/>
  <c r="AY41" i="1"/>
  <c r="AT41" i="1"/>
  <c r="AY222" i="2"/>
  <c r="AT222" i="2"/>
  <c r="AY128" i="7"/>
  <c r="AT128" i="7"/>
  <c r="AR131" i="7"/>
  <c r="AT131" i="7" s="1"/>
  <c r="AM218" i="7"/>
  <c r="AK262" i="7"/>
  <c r="AY91" i="1"/>
  <c r="AT91" i="1"/>
  <c r="AY22" i="7"/>
  <c r="AT22" i="7"/>
  <c r="AL76" i="2"/>
  <c r="AO12" i="5"/>
  <c r="AY403" i="2"/>
  <c r="AT403" i="2"/>
  <c r="AY5" i="1"/>
  <c r="AY89" i="1"/>
  <c r="AT89" i="1"/>
  <c r="AY49" i="7"/>
  <c r="AT49" i="7"/>
  <c r="AR404" i="2"/>
  <c r="AT375" i="2"/>
  <c r="AY375" i="2"/>
  <c r="BF117" i="1"/>
  <c r="AY328" i="2"/>
  <c r="AT328" i="2"/>
  <c r="AZ72" i="21"/>
  <c r="AU72" i="21"/>
  <c r="AZ139" i="1"/>
  <c r="BA139" i="1" s="1"/>
  <c r="AS164" i="1"/>
  <c r="AY167" i="7"/>
  <c r="AT167" i="7"/>
  <c r="AY40" i="3"/>
  <c r="AT40" i="3"/>
  <c r="AY334" i="2"/>
  <c r="AT334" i="2"/>
  <c r="AY19" i="2"/>
  <c r="AT19" i="2"/>
  <c r="AY242" i="7"/>
  <c r="AT242" i="7"/>
  <c r="AY332" i="7"/>
  <c r="AT332" i="7"/>
  <c r="AY376" i="7"/>
  <c r="AT376" i="7"/>
  <c r="BE24" i="4"/>
  <c r="AY24" i="4"/>
  <c r="AY87" i="7"/>
  <c r="AT87" i="7"/>
  <c r="AY26" i="4"/>
  <c r="BE26" i="4"/>
  <c r="AP50" i="5"/>
  <c r="AY43" i="2"/>
  <c r="AT43" i="2"/>
  <c r="AY295" i="7"/>
  <c r="AT295" i="7"/>
  <c r="AY83" i="2"/>
  <c r="AT83" i="2"/>
  <c r="AY134" i="2"/>
  <c r="AT134" i="2"/>
  <c r="AY11" i="2"/>
  <c r="AT11" i="2"/>
  <c r="AO21" i="5"/>
  <c r="AL136" i="3"/>
  <c r="AU61" i="21"/>
  <c r="AS64" i="21"/>
  <c r="AZ61" i="21"/>
  <c r="BF19" i="4"/>
  <c r="AX27" i="4"/>
  <c r="AY114" i="7"/>
  <c r="AT114" i="7"/>
  <c r="AY81" i="3"/>
  <c r="AT81" i="3"/>
  <c r="AY269" i="7"/>
  <c r="AT269" i="7"/>
  <c r="AY364" i="7"/>
  <c r="AT364" i="7"/>
  <c r="AY13" i="9"/>
  <c r="AT13" i="9"/>
  <c r="AQ41" i="4"/>
  <c r="AY88" i="2"/>
  <c r="AT88" i="2"/>
  <c r="AZ5" i="21"/>
  <c r="AU5" i="21"/>
  <c r="AY352" i="2"/>
  <c r="AT352" i="2"/>
  <c r="AZ391" i="7"/>
  <c r="BG389" i="7"/>
  <c r="AZ185" i="1"/>
  <c r="AT185" i="1"/>
  <c r="AY162" i="7"/>
  <c r="AT162" i="7"/>
  <c r="BF229" i="1"/>
  <c r="AS292" i="2"/>
  <c r="AZ258" i="2"/>
  <c r="BA258" i="2" s="1"/>
  <c r="AZ371" i="2"/>
  <c r="BG369" i="2"/>
  <c r="AY120" i="7"/>
  <c r="AT120" i="7"/>
  <c r="AY222" i="7"/>
  <c r="AT222" i="7"/>
  <c r="AY246" i="1"/>
  <c r="AT246" i="1"/>
  <c r="AY51" i="7"/>
  <c r="AT51" i="7"/>
  <c r="AM83" i="21"/>
  <c r="AO44" i="5" s="1"/>
  <c r="AM80" i="21"/>
  <c r="AT71" i="3"/>
  <c r="AY71" i="3"/>
  <c r="AR77" i="3"/>
  <c r="AY151" i="7"/>
  <c r="AT151" i="7"/>
  <c r="AT369" i="2"/>
  <c r="AY369" i="2"/>
  <c r="AY63" i="7"/>
  <c r="AT63" i="7"/>
  <c r="AR66" i="7"/>
  <c r="AY19" i="9"/>
  <c r="AT19" i="9"/>
  <c r="AY358" i="7"/>
  <c r="AT358" i="7"/>
  <c r="AY22" i="2"/>
  <c r="AT22" i="2"/>
  <c r="AY308" i="7"/>
  <c r="AT308" i="7"/>
  <c r="AY86" i="7"/>
  <c r="AT86" i="7"/>
  <c r="AY314" i="7"/>
  <c r="AT314" i="7"/>
  <c r="AY92" i="2"/>
  <c r="AT92" i="2"/>
  <c r="AS108" i="2"/>
  <c r="AZ79" i="2"/>
  <c r="AY106" i="2"/>
  <c r="AT106" i="2"/>
  <c r="AY337" i="7"/>
  <c r="AT337" i="7"/>
  <c r="AY9" i="3"/>
  <c r="AT9" i="3"/>
  <c r="AY7" i="7"/>
  <c r="AT7" i="7"/>
  <c r="AY132" i="3"/>
  <c r="AT132" i="3"/>
  <c r="AQ7" i="4"/>
  <c r="AO42" i="4"/>
  <c r="AN39" i="5" s="1"/>
  <c r="AY62" i="2"/>
  <c r="AT62" i="2"/>
  <c r="AY385" i="2"/>
  <c r="AT385" i="2"/>
  <c r="AY401" i="2"/>
  <c r="AT401" i="2"/>
  <c r="AY83" i="7"/>
  <c r="AT83" i="7"/>
  <c r="AY341" i="7"/>
  <c r="AT341" i="7"/>
  <c r="AG54" i="21"/>
  <c r="AY16" i="2"/>
  <c r="AT16" i="2"/>
  <c r="AY261" i="2"/>
  <c r="AT261" i="2"/>
  <c r="AY118" i="7"/>
  <c r="AT118" i="7"/>
  <c r="AY345" i="2"/>
  <c r="AT345" i="2"/>
  <c r="AY211" i="7"/>
  <c r="AT211" i="7"/>
  <c r="AN37" i="5"/>
  <c r="AT259" i="7"/>
  <c r="AY259" i="7"/>
  <c r="AZ90" i="7"/>
  <c r="AS126" i="7"/>
  <c r="AY253" i="2"/>
  <c r="AT253" i="2"/>
  <c r="AY346" i="7"/>
  <c r="AT346" i="7"/>
  <c r="AZ46" i="21"/>
  <c r="AU46" i="21"/>
  <c r="AY250" i="7"/>
  <c r="AT250" i="7"/>
  <c r="AY44" i="3"/>
  <c r="AT44" i="3"/>
  <c r="AY155" i="1"/>
  <c r="AT155" i="1"/>
  <c r="AY292" i="7"/>
  <c r="AT292" i="7"/>
  <c r="AT12" i="21"/>
  <c r="BA9" i="21"/>
  <c r="AY152" i="1"/>
  <c r="AT152" i="1"/>
  <c r="AU32" i="21"/>
  <c r="AZ32" i="21"/>
  <c r="AM297" i="2"/>
  <c r="AY342" i="2"/>
  <c r="AT342" i="2"/>
  <c r="AY379" i="7"/>
  <c r="AT379" i="7"/>
  <c r="AY6" i="2"/>
  <c r="AT6" i="2"/>
  <c r="AY139" i="2"/>
  <c r="AT139" i="2"/>
  <c r="AY213" i="2"/>
  <c r="AT213" i="2"/>
  <c r="BE23" i="4"/>
  <c r="AY23" i="4"/>
  <c r="AX32" i="5"/>
  <c r="BD32" i="5"/>
  <c r="AL24" i="3"/>
  <c r="AL135" i="3"/>
  <c r="AO20" i="5"/>
  <c r="AY299" i="7"/>
  <c r="AT299" i="7"/>
  <c r="AY298" i="7"/>
  <c r="AT298" i="7"/>
  <c r="AY289" i="1"/>
  <c r="AT289" i="1"/>
  <c r="AY41" i="7"/>
  <c r="AT41" i="7"/>
  <c r="AY333" i="7"/>
  <c r="AT333" i="7"/>
  <c r="AY57" i="7"/>
  <c r="AT57" i="7"/>
  <c r="AY206" i="1"/>
  <c r="AT206" i="1"/>
  <c r="AY434" i="2"/>
  <c r="AT434" i="2"/>
  <c r="AY29" i="3"/>
  <c r="AT29" i="3"/>
  <c r="AY95" i="2"/>
  <c r="AT95" i="2"/>
  <c r="AS22" i="21"/>
  <c r="AZ19" i="21"/>
  <c r="AU19" i="21"/>
  <c r="AY228" i="2"/>
  <c r="AT228" i="2"/>
  <c r="AY320" i="2"/>
  <c r="AT320" i="2"/>
  <c r="AY98" i="1"/>
  <c r="AT98" i="1"/>
  <c r="AG81" i="21"/>
  <c r="AF42" i="5"/>
  <c r="AY67" i="2"/>
  <c r="AT67" i="2"/>
  <c r="AY315" i="2"/>
  <c r="AT315" i="2"/>
  <c r="AY128" i="3"/>
  <c r="AT128" i="3"/>
  <c r="AY205" i="2"/>
  <c r="AT205" i="2"/>
  <c r="AY121" i="2"/>
  <c r="AT121" i="2"/>
  <c r="AY198" i="2"/>
  <c r="AT198" i="2"/>
  <c r="AY112" i="2"/>
  <c r="AT112" i="2"/>
  <c r="AY64" i="2"/>
  <c r="AT64" i="2"/>
  <c r="BD49" i="5"/>
  <c r="AX49" i="5"/>
  <c r="BA14" i="21"/>
  <c r="AT17" i="21"/>
  <c r="AY376" i="2"/>
  <c r="AT376" i="2"/>
  <c r="AY182" i="1"/>
  <c r="AT182" i="1"/>
  <c r="AY217" i="7"/>
  <c r="AT217" i="7"/>
  <c r="AY236" i="7"/>
  <c r="AT236" i="7"/>
  <c r="AZ47" i="21"/>
  <c r="AU47" i="21"/>
  <c r="AY247" i="2"/>
  <c r="AT247" i="2"/>
  <c r="AY217" i="2"/>
  <c r="AT217" i="2"/>
  <c r="AY12" i="7"/>
  <c r="AT12" i="7"/>
  <c r="AY213" i="7"/>
  <c r="AT213" i="7"/>
  <c r="AT33" i="21"/>
  <c r="BA30" i="21"/>
  <c r="AY10" i="3"/>
  <c r="AT10" i="3"/>
  <c r="BG76" i="21"/>
  <c r="AY99" i="2"/>
  <c r="AT99" i="2"/>
  <c r="AY306" i="2"/>
  <c r="AT306" i="2"/>
  <c r="AY85" i="7"/>
  <c r="AT85" i="7"/>
  <c r="AY275" i="2"/>
  <c r="AT275" i="2"/>
  <c r="AU52" i="21"/>
  <c r="AZ52" i="21"/>
  <c r="AY129" i="2"/>
  <c r="AT129" i="2"/>
  <c r="AY231" i="1"/>
  <c r="AT231" i="1"/>
  <c r="BF264" i="2"/>
  <c r="BA264" i="2"/>
  <c r="AK197" i="7"/>
  <c r="AM153" i="7"/>
  <c r="AY232" i="7"/>
  <c r="AT232" i="7"/>
  <c r="BE5" i="4"/>
  <c r="AY5" i="4"/>
  <c r="AY423" i="2"/>
  <c r="AT423" i="2"/>
  <c r="AY196" i="2"/>
  <c r="AT196" i="2"/>
  <c r="AM121" i="3"/>
  <c r="AZ332" i="2"/>
  <c r="BA332" i="2" s="1"/>
  <c r="AS366" i="2"/>
  <c r="AT366" i="2" s="1"/>
  <c r="AY103" i="2"/>
  <c r="AT103" i="2"/>
  <c r="BF207" i="2"/>
  <c r="BA207" i="2"/>
  <c r="AY143" i="2"/>
  <c r="AT143" i="2"/>
  <c r="AY204" i="2"/>
  <c r="AT204" i="2"/>
  <c r="AY339" i="2"/>
  <c r="AT339" i="2"/>
  <c r="AY177" i="7"/>
  <c r="AT177" i="7"/>
  <c r="AY301" i="7"/>
  <c r="AT301" i="7"/>
  <c r="AY117" i="3"/>
  <c r="AT117" i="3"/>
  <c r="AY274" i="7"/>
  <c r="AT274" i="7"/>
  <c r="AY176" i="2"/>
  <c r="AT176" i="2"/>
  <c r="AY15" i="2"/>
  <c r="AT15" i="2"/>
  <c r="AY31" i="7"/>
  <c r="AT31" i="7"/>
  <c r="AY317" i="1"/>
  <c r="AT317" i="1"/>
  <c r="AY53" i="7"/>
  <c r="AT53" i="7"/>
  <c r="AU63" i="21"/>
  <c r="AZ63" i="21"/>
  <c r="AY57" i="3"/>
  <c r="AR63" i="3"/>
  <c r="AT63" i="3" s="1"/>
  <c r="AT57" i="3"/>
  <c r="AY306" i="7"/>
  <c r="AT306" i="7"/>
  <c r="AY243" i="2"/>
  <c r="AT243" i="2"/>
  <c r="AY98" i="3"/>
  <c r="AT98" i="3"/>
  <c r="AY155" i="2"/>
  <c r="AT155" i="2"/>
  <c r="AY231" i="7"/>
  <c r="AT231" i="7"/>
  <c r="AY170" i="2"/>
  <c r="AT170" i="2"/>
  <c r="AY131" i="2"/>
  <c r="AT131" i="2"/>
  <c r="AY209" i="7"/>
  <c r="AT209" i="7"/>
  <c r="AY334" i="7"/>
  <c r="AT334" i="7"/>
  <c r="AZ77" i="21"/>
  <c r="AU77" i="21"/>
  <c r="AY302" i="2"/>
  <c r="AT302" i="2"/>
  <c r="AY353" i="7"/>
  <c r="AT353" i="7"/>
  <c r="AT13" i="3"/>
  <c r="AR19" i="3"/>
  <c r="AY13" i="3"/>
  <c r="AY43" i="7"/>
  <c r="AT43" i="7"/>
  <c r="AY374" i="7"/>
  <c r="AT374" i="7"/>
  <c r="AY100" i="2"/>
  <c r="AT100" i="2"/>
  <c r="AY156" i="7"/>
  <c r="AT156" i="7"/>
  <c r="AZ301" i="1"/>
  <c r="AT301" i="1"/>
  <c r="AY325" i="2"/>
  <c r="AT325" i="2"/>
  <c r="AY48" i="2"/>
  <c r="AT48" i="2"/>
  <c r="AY130" i="7"/>
  <c r="AT130" i="7"/>
  <c r="AY381" i="7"/>
  <c r="AT381" i="7"/>
  <c r="AY262" i="2"/>
  <c r="AT262" i="2"/>
  <c r="AY24" i="2"/>
  <c r="AT24" i="2"/>
  <c r="AY176" i="7"/>
  <c r="AT176" i="7"/>
  <c r="AY255" i="7"/>
  <c r="AT255" i="7"/>
  <c r="AY61" i="2"/>
  <c r="AT61" i="2"/>
  <c r="AY200" i="2"/>
  <c r="AT200" i="2"/>
  <c r="AY191" i="2"/>
  <c r="AT191" i="2"/>
  <c r="AY331" i="7"/>
  <c r="AT331" i="7"/>
  <c r="AY38" i="2"/>
  <c r="AT38" i="2"/>
  <c r="AY323" i="7"/>
  <c r="AT323" i="7"/>
  <c r="AR326" i="7"/>
  <c r="AT326" i="7" s="1"/>
  <c r="AY338" i="7"/>
  <c r="AT338" i="7"/>
  <c r="AY5" i="9"/>
  <c r="AT5" i="9"/>
  <c r="AY380" i="2"/>
  <c r="AT380" i="2"/>
  <c r="AY7" i="2"/>
  <c r="AT7" i="2"/>
  <c r="AT42" i="3"/>
  <c r="AR45" i="3"/>
  <c r="AY42" i="3"/>
  <c r="AZ9" i="21"/>
  <c r="AU9" i="21"/>
  <c r="AS12" i="21"/>
  <c r="AY71" i="7"/>
  <c r="AT71" i="7"/>
  <c r="AZ301" i="2"/>
  <c r="AS330" i="2"/>
  <c r="AY101" i="7"/>
  <c r="AT101" i="7"/>
  <c r="AY240" i="7"/>
  <c r="AT240" i="7"/>
  <c r="AY344" i="7"/>
  <c r="AT344" i="7"/>
  <c r="AY312" i="7"/>
  <c r="AT312" i="7"/>
  <c r="AY359" i="7"/>
  <c r="AT359" i="7"/>
  <c r="AY36" i="3"/>
  <c r="AT36" i="3"/>
  <c r="AY259" i="2"/>
  <c r="AT259" i="2"/>
  <c r="AY252" i="7"/>
  <c r="AT252" i="7"/>
  <c r="AY96" i="7"/>
  <c r="AT96" i="7"/>
  <c r="AY297" i="1"/>
  <c r="AT297" i="1"/>
  <c r="AY268" i="7"/>
  <c r="AT268" i="7"/>
  <c r="AX17" i="4"/>
  <c r="BF14" i="4"/>
  <c r="BF22" i="3"/>
  <c r="BA22" i="3"/>
  <c r="AY186" i="1"/>
  <c r="AT186" i="1"/>
  <c r="AY276" i="2"/>
  <c r="AT276" i="2"/>
  <c r="AY121" i="7"/>
  <c r="AT121" i="7"/>
  <c r="AY368" i="7"/>
  <c r="AT368" i="7"/>
  <c r="AY237" i="1"/>
  <c r="AT237" i="1"/>
  <c r="AY279" i="7"/>
  <c r="AT279" i="7"/>
  <c r="AY54" i="2"/>
  <c r="AT54" i="2"/>
  <c r="AY335" i="2"/>
  <c r="AT335" i="2"/>
  <c r="AY255" i="2"/>
  <c r="AT255" i="2"/>
  <c r="AY166" i="1"/>
  <c r="AR169" i="1"/>
  <c r="AT169" i="1" s="1"/>
  <c r="AT166" i="1"/>
  <c r="AY148" i="7"/>
  <c r="AT148" i="7"/>
  <c r="AY316" i="7"/>
  <c r="AT316" i="7"/>
  <c r="AU51" i="21"/>
  <c r="AZ51" i="21"/>
  <c r="AY119" i="3"/>
  <c r="AT119" i="3"/>
  <c r="AY34" i="7"/>
  <c r="AT34" i="7"/>
  <c r="AY287" i="7"/>
  <c r="AT287" i="7"/>
  <c r="AY186" i="7"/>
  <c r="AT186" i="7"/>
  <c r="AY241" i="7"/>
  <c r="AT241" i="7"/>
  <c r="AY106" i="3"/>
  <c r="AT106" i="3"/>
  <c r="AZ5" i="1"/>
  <c r="AS25" i="1"/>
  <c r="AS58" i="1" s="1"/>
  <c r="AZ265" i="7"/>
  <c r="AS283" i="7"/>
  <c r="BE20" i="4"/>
  <c r="AY20" i="4"/>
  <c r="AZ93" i="3"/>
  <c r="AS99" i="3"/>
  <c r="BG49" i="3"/>
  <c r="AZ55" i="3"/>
  <c r="AY159" i="1"/>
  <c r="AT159" i="1"/>
  <c r="AM34" i="2"/>
  <c r="AY210" i="2"/>
  <c r="AT210" i="2"/>
  <c r="AY165" i="7"/>
  <c r="AT165" i="7"/>
  <c r="AY86" i="1"/>
  <c r="AT86" i="1"/>
  <c r="AY90" i="2"/>
  <c r="AT90" i="2"/>
  <c r="AY349" i="2"/>
  <c r="AT349" i="2"/>
  <c r="AY187" i="2"/>
  <c r="AT187" i="2"/>
  <c r="AN36" i="5"/>
  <c r="AM20" i="9"/>
  <c r="AP36" i="5" s="1"/>
  <c r="AY85" i="2"/>
  <c r="AT85" i="2"/>
  <c r="AY337" i="2"/>
  <c r="AT337" i="2"/>
  <c r="AZ386" i="7"/>
  <c r="BG350" i="7"/>
  <c r="AY245" i="7"/>
  <c r="AT245" i="7"/>
  <c r="AT22" i="21"/>
  <c r="BA19" i="21"/>
  <c r="AY426" i="2"/>
  <c r="AT426" i="2"/>
  <c r="AZ58" i="21"/>
  <c r="AU58" i="21"/>
  <c r="AY80" i="7"/>
  <c r="AT80" i="7"/>
  <c r="AY335" i="7"/>
  <c r="AT335" i="7"/>
  <c r="AT20" i="3"/>
  <c r="AR23" i="3"/>
  <c r="AY20" i="3"/>
  <c r="AY86" i="3"/>
  <c r="AT86" i="3"/>
  <c r="AY175" i="1"/>
  <c r="AT175" i="1"/>
  <c r="AY409" i="2"/>
  <c r="AT409" i="2"/>
  <c r="AY76" i="3"/>
  <c r="AT76" i="3"/>
  <c r="AR330" i="2"/>
  <c r="AT301" i="2"/>
  <c r="AY301" i="2"/>
  <c r="AY105" i="2"/>
  <c r="AT105" i="2"/>
  <c r="AY67" i="1"/>
  <c r="AT67" i="1"/>
  <c r="AY97" i="3"/>
  <c r="AT97" i="3"/>
  <c r="AY317" i="7"/>
  <c r="AT317" i="7"/>
  <c r="AY189" i="2"/>
  <c r="AT189" i="2"/>
  <c r="BE22" i="4"/>
  <c r="AY22" i="4"/>
  <c r="AY158" i="2"/>
  <c r="AT158" i="2"/>
  <c r="AS153" i="7"/>
  <c r="AZ135" i="7"/>
  <c r="AY311" i="7"/>
  <c r="AT311" i="7"/>
  <c r="AY340" i="2"/>
  <c r="AT340" i="2"/>
  <c r="AY156" i="1"/>
  <c r="AT156" i="1"/>
  <c r="AY128" i="2"/>
  <c r="AT128" i="2"/>
  <c r="AY271" i="7"/>
  <c r="AT271" i="7"/>
  <c r="AY232" i="1"/>
  <c r="AT232" i="1"/>
  <c r="AZ131" i="7"/>
  <c r="BG129" i="7"/>
  <c r="AL224" i="2"/>
  <c r="AY65" i="2"/>
  <c r="AT65" i="2"/>
  <c r="AY18" i="7"/>
  <c r="AT18" i="7"/>
  <c r="AY310" i="7"/>
  <c r="AT310" i="7"/>
  <c r="AY345" i="7"/>
  <c r="AT345" i="7"/>
  <c r="AY164" i="7"/>
  <c r="AT164" i="7"/>
  <c r="AY216" i="7"/>
  <c r="AT216" i="7"/>
  <c r="AY237" i="2"/>
  <c r="AT237" i="2"/>
  <c r="AY40" i="7"/>
  <c r="AT40" i="7"/>
  <c r="AY29" i="1"/>
  <c r="AT29" i="1"/>
  <c r="BE19" i="4"/>
  <c r="AW27" i="4"/>
  <c r="AY19" i="4"/>
  <c r="AY136" i="2"/>
  <c r="AT136" i="2"/>
  <c r="AZ173" i="1"/>
  <c r="AS193" i="1"/>
  <c r="AS226" i="1" s="1"/>
  <c r="AY439" i="2"/>
  <c r="AT439" i="2"/>
  <c r="AZ21" i="21"/>
  <c r="AU21" i="21"/>
  <c r="AY241" i="2"/>
  <c r="AT241" i="2"/>
  <c r="AY75" i="3"/>
  <c r="AT75" i="3"/>
  <c r="AY317" i="2"/>
  <c r="AT317" i="2"/>
  <c r="AY107" i="2"/>
  <c r="AT107" i="2"/>
  <c r="AY22" i="1"/>
  <c r="AT22" i="1"/>
  <c r="AS191" i="7"/>
  <c r="AZ155" i="7"/>
  <c r="AZ36" i="21"/>
  <c r="AU36" i="21"/>
  <c r="AS69" i="21"/>
  <c r="AU66" i="21"/>
  <c r="AZ66" i="21"/>
  <c r="AM85" i="3"/>
  <c r="AN7" i="21"/>
  <c r="AL28" i="21"/>
  <c r="AL81" i="21"/>
  <c r="AY164" i="2"/>
  <c r="AT164" i="2"/>
  <c r="AY382" i="2"/>
  <c r="AT382" i="2"/>
  <c r="AY424" i="2"/>
  <c r="AT424" i="2"/>
  <c r="AY84" i="2"/>
  <c r="AT84" i="2"/>
  <c r="AY357" i="2"/>
  <c r="AT357" i="2"/>
  <c r="AY31" i="2"/>
  <c r="AT31" i="2"/>
  <c r="AY190" i="7"/>
  <c r="AT190" i="7"/>
  <c r="AY65" i="3"/>
  <c r="AT65" i="3"/>
  <c r="AY123" i="2"/>
  <c r="AT123" i="2"/>
  <c r="AY161" i="1"/>
  <c r="AT161" i="1"/>
  <c r="AT70" i="7"/>
  <c r="AY70" i="7"/>
  <c r="AR88" i="7"/>
  <c r="BF90" i="7"/>
  <c r="AX41" i="4"/>
  <c r="BF39" i="4"/>
  <c r="AY366" i="7"/>
  <c r="AT366" i="7"/>
  <c r="AS77" i="3"/>
  <c r="AZ71" i="3"/>
  <c r="AS276" i="1"/>
  <c r="AZ251" i="1"/>
  <c r="AO22" i="5"/>
  <c r="AL137" i="3"/>
  <c r="AW12" i="4"/>
  <c r="AY9" i="4"/>
  <c r="BE9" i="4"/>
  <c r="AY193" i="2"/>
  <c r="AT193" i="2"/>
  <c r="AY202" i="2"/>
  <c r="AT202" i="2"/>
  <c r="AZ326" i="1"/>
  <c r="AT326" i="1"/>
  <c r="AL83" i="21"/>
  <c r="AN59" i="21"/>
  <c r="AL80" i="21"/>
  <c r="AT5" i="2"/>
  <c r="AS34" i="2"/>
  <c r="AZ5" i="2"/>
  <c r="AZ110" i="1"/>
  <c r="AS113" i="1"/>
  <c r="AW12" i="5" s="1"/>
  <c r="AT110" i="1"/>
  <c r="AY152" i="7"/>
  <c r="AT152" i="7"/>
  <c r="AY104" i="3"/>
  <c r="AT104" i="3"/>
  <c r="AY230" i="2"/>
  <c r="AT230" i="2"/>
  <c r="AM70" i="2"/>
  <c r="AY47" i="2"/>
  <c r="AT47" i="2"/>
  <c r="AY416" i="2"/>
  <c r="AT416" i="2"/>
  <c r="AY379" i="2"/>
  <c r="AT379" i="2"/>
  <c r="AY248" i="7"/>
  <c r="AT248" i="7"/>
  <c r="AY39" i="3"/>
  <c r="AT39" i="3"/>
  <c r="AY95" i="1"/>
  <c r="AT95" i="1"/>
  <c r="BE15" i="4"/>
  <c r="AY15" i="4"/>
  <c r="AY60" i="2"/>
  <c r="AT60" i="2"/>
  <c r="AY91" i="7"/>
  <c r="AT91" i="7"/>
  <c r="AY284" i="2"/>
  <c r="AT284" i="2"/>
  <c r="AY210" i="1"/>
  <c r="AT210" i="1"/>
  <c r="AY16" i="9"/>
  <c r="AT16" i="9"/>
  <c r="BA45" i="21"/>
  <c r="AT48" i="21"/>
  <c r="AS41" i="3"/>
  <c r="AZ35" i="3"/>
  <c r="AY227" i="2"/>
  <c r="AY98" i="7"/>
  <c r="AT98" i="7"/>
  <c r="AY363" i="2"/>
  <c r="AT363" i="2"/>
  <c r="AY417" i="2"/>
  <c r="AT417" i="2"/>
  <c r="AY94" i="3"/>
  <c r="AT94" i="3"/>
  <c r="AY62" i="3"/>
  <c r="AT62" i="3"/>
  <c r="AY392" i="2"/>
  <c r="AT392" i="2"/>
  <c r="AY17" i="9"/>
  <c r="AT17" i="9"/>
  <c r="AY387" i="2"/>
  <c r="AT387" i="2"/>
  <c r="AY285" i="7"/>
  <c r="AR321" i="7"/>
  <c r="AL46" i="3"/>
  <c r="AY142" i="7"/>
  <c r="AT142" i="7"/>
  <c r="AY13" i="7"/>
  <c r="AT13" i="7"/>
  <c r="AY157" i="1"/>
  <c r="AT157" i="1"/>
  <c r="AZ196" i="7"/>
  <c r="BG194" i="7"/>
  <c r="AY146" i="2"/>
  <c r="AT146" i="2"/>
  <c r="AR149" i="2"/>
  <c r="AT149" i="2" s="1"/>
  <c r="AY145" i="7"/>
  <c r="AT145" i="7"/>
  <c r="AY234" i="7"/>
  <c r="AT234" i="7"/>
  <c r="AY195" i="7"/>
  <c r="AT195" i="7"/>
  <c r="AS19" i="3"/>
  <c r="AZ13" i="3"/>
  <c r="AY96" i="2"/>
  <c r="AT96" i="2"/>
  <c r="AY309" i="2"/>
  <c r="AT309" i="2"/>
  <c r="AY283" i="2"/>
  <c r="AT283" i="2"/>
  <c r="AY163" i="7"/>
  <c r="AT163" i="7"/>
  <c r="AY54" i="7"/>
  <c r="AT54" i="7"/>
  <c r="BF5" i="7"/>
  <c r="BE11" i="4"/>
  <c r="AY11" i="4"/>
  <c r="AY124" i="3"/>
  <c r="AT124" i="3"/>
  <c r="AW41" i="4"/>
  <c r="BE39" i="4"/>
  <c r="AY39" i="4"/>
  <c r="AY127" i="2"/>
  <c r="AT127" i="2"/>
  <c r="AZ41" i="21"/>
  <c r="AU41" i="21"/>
  <c r="AY30" i="7"/>
  <c r="AT30" i="7"/>
  <c r="AY234" i="2"/>
  <c r="AT234" i="2"/>
  <c r="AY226" i="7"/>
  <c r="AT226" i="7"/>
  <c r="AY297" i="7"/>
  <c r="AT297" i="7"/>
  <c r="AY7" i="9"/>
  <c r="AT7" i="9"/>
  <c r="AR256" i="7"/>
  <c r="AY220" i="7"/>
  <c r="BA56" i="21"/>
  <c r="AT59" i="21"/>
  <c r="BG167" i="1"/>
  <c r="AK90" i="3"/>
  <c r="AM77" i="3"/>
  <c r="AY325" i="7"/>
  <c r="AT325" i="7"/>
  <c r="BF214" i="2"/>
  <c r="BA214" i="2"/>
  <c r="AY402" i="2"/>
  <c r="AT402" i="2"/>
  <c r="AY78" i="7"/>
  <c r="AT78" i="7"/>
  <c r="AY108" i="7"/>
  <c r="AT108" i="7"/>
  <c r="AQ37" i="4"/>
  <c r="AY59" i="3"/>
  <c r="AT59" i="3"/>
  <c r="AT38" i="21"/>
  <c r="BA35" i="21"/>
  <c r="AY200" i="1"/>
  <c r="AT200" i="1"/>
  <c r="AZ322" i="1"/>
  <c r="AT322" i="1"/>
  <c r="AY380" i="7"/>
  <c r="AT380" i="7"/>
  <c r="AY116" i="3"/>
  <c r="AT116" i="3"/>
  <c r="AS348" i="7"/>
  <c r="AZ330" i="7"/>
  <c r="AY178" i="7"/>
  <c r="AT178" i="7"/>
  <c r="AZ15" i="21"/>
  <c r="AU15" i="21"/>
  <c r="AY73" i="7"/>
  <c r="AT73" i="7"/>
  <c r="AY4" i="4"/>
  <c r="AW7" i="4"/>
  <c r="BE4" i="4"/>
  <c r="AZ73" i="21"/>
  <c r="AU73" i="21"/>
  <c r="AG82" i="21"/>
  <c r="AH43" i="5" s="1"/>
  <c r="AF43" i="5"/>
  <c r="AT36" i="2"/>
  <c r="AN38" i="21"/>
  <c r="AZ285" i="1"/>
  <c r="AS305" i="1"/>
  <c r="AS338" i="1" s="1"/>
  <c r="AR348" i="7"/>
  <c r="AY330" i="7"/>
  <c r="AT330" i="7"/>
  <c r="AY102" i="3"/>
  <c r="AT102" i="3"/>
  <c r="AQ32" i="4"/>
  <c r="AY57" i="2"/>
  <c r="AT57" i="2"/>
  <c r="AY314" i="2"/>
  <c r="AT314" i="2"/>
  <c r="AY124" i="2"/>
  <c r="AT124" i="2"/>
  <c r="AY10" i="7"/>
  <c r="AT10" i="7"/>
  <c r="AY101" i="2"/>
  <c r="AT101" i="2"/>
  <c r="AZ66" i="7"/>
  <c r="BG64" i="7"/>
  <c r="AY58" i="2"/>
  <c r="AT58" i="2"/>
  <c r="AY126" i="3"/>
  <c r="AT126" i="3"/>
  <c r="AY118" i="3"/>
  <c r="AT118" i="3"/>
  <c r="AY30" i="2"/>
  <c r="AT30" i="2"/>
  <c r="AS404" i="2"/>
  <c r="AZ375" i="2"/>
  <c r="AY354" i="2"/>
  <c r="AT354" i="2"/>
  <c r="AY194" i="2"/>
  <c r="AT194" i="2"/>
  <c r="AY282" i="2"/>
  <c r="AT282" i="2"/>
  <c r="AY219" i="1"/>
  <c r="AT219" i="1"/>
  <c r="AY75" i="7"/>
  <c r="AT75" i="7"/>
  <c r="AY323" i="2"/>
  <c r="AT323" i="2"/>
  <c r="AY120" i="1"/>
  <c r="AT120" i="1"/>
  <c r="AY28" i="1"/>
  <c r="AT28" i="1"/>
  <c r="AY266" i="2"/>
  <c r="AT266" i="2"/>
  <c r="AY393" i="2"/>
  <c r="AT393" i="2"/>
  <c r="AY93" i="1"/>
  <c r="AT93" i="1"/>
  <c r="AY278" i="7"/>
  <c r="AT278" i="7"/>
  <c r="AY33" i="7"/>
  <c r="AT33" i="7"/>
  <c r="AZ198" i="1"/>
  <c r="AT198" i="1"/>
  <c r="AY113" i="2"/>
  <c r="AT113" i="2"/>
  <c r="AY17" i="7"/>
  <c r="AY23" i="7" s="1"/>
  <c r="AT17" i="7"/>
  <c r="AY348" i="2"/>
  <c r="AT348" i="2"/>
  <c r="AY318" i="7"/>
  <c r="AT318" i="7"/>
  <c r="AY54" i="3"/>
  <c r="AT54" i="3"/>
  <c r="AY117" i="2"/>
  <c r="AT117" i="2"/>
  <c r="AY239" i="7"/>
  <c r="AT239" i="7"/>
  <c r="AY286" i="7"/>
  <c r="AT286" i="7"/>
  <c r="AY13" i="1"/>
  <c r="AT13" i="1"/>
  <c r="AY73" i="3"/>
  <c r="AT73" i="3"/>
  <c r="AY101" i="3"/>
  <c r="AR107" i="3"/>
  <c r="AT101" i="3"/>
  <c r="AY80" i="1"/>
  <c r="AT80" i="1"/>
  <c r="AY55" i="2"/>
  <c r="AT55" i="2"/>
  <c r="AY28" i="7"/>
  <c r="AT28" i="7"/>
  <c r="AY307" i="2"/>
  <c r="AT307" i="2"/>
  <c r="AY303" i="2"/>
  <c r="AT303" i="2"/>
  <c r="AY422" i="2"/>
  <c r="AT422" i="2"/>
  <c r="AY239" i="1"/>
  <c r="AT239" i="1"/>
  <c r="AY45" i="7"/>
  <c r="AT45" i="7"/>
  <c r="AY17" i="1"/>
  <c r="AT17" i="1"/>
  <c r="AX32" i="4"/>
  <c r="BF29" i="4"/>
  <c r="AY211" i="1"/>
  <c r="AT211" i="1"/>
  <c r="AY131" i="3"/>
  <c r="AT131" i="3"/>
  <c r="AY32" i="1"/>
  <c r="AT32" i="1"/>
  <c r="AU50" i="21"/>
  <c r="AS53" i="21"/>
  <c r="AZ50" i="21"/>
  <c r="AY227" i="7"/>
  <c r="AT227" i="7"/>
  <c r="AY272" i="2"/>
  <c r="AT272" i="2"/>
  <c r="AY141" i="2"/>
  <c r="AT141" i="2"/>
  <c r="AR153" i="7"/>
  <c r="AT135" i="7"/>
  <c r="AY135" i="7"/>
  <c r="AY44" i="1"/>
  <c r="AT44" i="1"/>
  <c r="AK114" i="1"/>
  <c r="AM81" i="1"/>
  <c r="AT69" i="21"/>
  <c r="BA66" i="21"/>
  <c r="AY115" i="3"/>
  <c r="AR121" i="3"/>
  <c r="AT115" i="3"/>
  <c r="AY254" i="1"/>
  <c r="AT254" i="1"/>
  <c r="BF355" i="2"/>
  <c r="BA355" i="2"/>
  <c r="AY204" i="1"/>
  <c r="AT204" i="1"/>
  <c r="BG335" i="1"/>
  <c r="AZ337" i="1"/>
  <c r="AZ196" i="1"/>
  <c r="AT196" i="1"/>
  <c r="Z84" i="21"/>
  <c r="Z42" i="5"/>
  <c r="Z46" i="5" s="1"/>
  <c r="BM258" i="2"/>
  <c r="AY160" i="7"/>
  <c r="AT160" i="7"/>
  <c r="AY378" i="7"/>
  <c r="AT378" i="7"/>
  <c r="AY184" i="7"/>
  <c r="AT184" i="7"/>
  <c r="AY9" i="7"/>
  <c r="AT9" i="7"/>
  <c r="AY343" i="7"/>
  <c r="AT343" i="7"/>
  <c r="AY318" i="2"/>
  <c r="AT318" i="2"/>
  <c r="AY383" i="2"/>
  <c r="AT383" i="2"/>
  <c r="AY375" i="7"/>
  <c r="AT375" i="7"/>
  <c r="AZ216" i="1"/>
  <c r="AT216" i="1"/>
  <c r="AY83" i="3"/>
  <c r="AT83" i="3"/>
  <c r="AY360" i="2"/>
  <c r="AT360" i="2"/>
  <c r="AZ115" i="3"/>
  <c r="AS121" i="3"/>
  <c r="BG279" i="1"/>
  <c r="BH279" i="1" s="1"/>
  <c r="BF438" i="2"/>
  <c r="BA438" i="2"/>
  <c r="BU5" i="9"/>
  <c r="CB5" i="9" s="1"/>
  <c r="CI5" i="9" s="1"/>
  <c r="AY221" i="7"/>
  <c r="AT221" i="7"/>
  <c r="AY396" i="2"/>
  <c r="AT396" i="2"/>
  <c r="AT295" i="2"/>
  <c r="AY295" i="2"/>
  <c r="AY351" i="2"/>
  <c r="AT351" i="2"/>
  <c r="AY309" i="1"/>
  <c r="AT309" i="1"/>
  <c r="BE35" i="4"/>
  <c r="AY35" i="4"/>
  <c r="AY175" i="2"/>
  <c r="AT175" i="2"/>
  <c r="AY326" i="2"/>
  <c r="AT326" i="2"/>
  <c r="AZ190" i="1"/>
  <c r="AT190" i="1"/>
  <c r="AY74" i="2"/>
  <c r="AT74" i="2"/>
  <c r="AY143" i="7"/>
  <c r="AT143" i="7"/>
  <c r="AY275" i="7"/>
  <c r="AT275" i="7"/>
  <c r="AZ261" i="7"/>
  <c r="BG259" i="7"/>
  <c r="AZ52" i="1"/>
  <c r="BG50" i="1"/>
  <c r="AY347" i="7"/>
  <c r="AT347" i="7"/>
  <c r="AY54" i="1"/>
  <c r="AR57" i="1"/>
  <c r="AT57" i="1" s="1"/>
  <c r="AT54" i="1"/>
  <c r="AU31" i="21"/>
  <c r="AZ31" i="21"/>
  <c r="AY342" i="7"/>
  <c r="AT342" i="7"/>
  <c r="AT324" i="7"/>
  <c r="AY324" i="7"/>
  <c r="AY397" i="2"/>
  <c r="AT397" i="2"/>
  <c r="AY165" i="2"/>
  <c r="AT165" i="2"/>
  <c r="AY33" i="2"/>
  <c r="AT33" i="2"/>
  <c r="AY385" i="7"/>
  <c r="AT385" i="7"/>
  <c r="AY32" i="7"/>
  <c r="AT32" i="7"/>
  <c r="AL112" i="3"/>
  <c r="AY312" i="1"/>
  <c r="AT312" i="1"/>
  <c r="AY368" i="2"/>
  <c r="AT368" i="2"/>
  <c r="AY88" i="3"/>
  <c r="AT88" i="3"/>
  <c r="AY94" i="2"/>
  <c r="AT94" i="2"/>
  <c r="AY193" i="7"/>
  <c r="AT193" i="7"/>
  <c r="AY82" i="7"/>
  <c r="AT82" i="7"/>
  <c r="AY204" i="7"/>
  <c r="AT204" i="7"/>
  <c r="AS33" i="21"/>
  <c r="AU30" i="21"/>
  <c r="AZ30" i="21"/>
  <c r="AY127" i="3"/>
  <c r="AT127" i="3"/>
  <c r="BG57" i="3"/>
  <c r="AZ63" i="3"/>
  <c r="AY26" i="2"/>
  <c r="AT26" i="2"/>
  <c r="AY167" i="2"/>
  <c r="AT167" i="2"/>
  <c r="AY110" i="3"/>
  <c r="AT110" i="3"/>
  <c r="AY265" i="2"/>
  <c r="AT265" i="2"/>
  <c r="BG55" i="1"/>
  <c r="AS23" i="7"/>
  <c r="AZ5" i="7"/>
  <c r="AY97" i="1"/>
  <c r="AT97" i="1"/>
  <c r="AY435" i="2"/>
  <c r="AT435" i="2"/>
  <c r="AY177" i="1"/>
  <c r="AT177" i="1"/>
  <c r="AY52" i="3"/>
  <c r="AT52" i="3"/>
  <c r="AY239" i="2"/>
  <c r="AT239" i="2"/>
  <c r="AZ224" i="1"/>
  <c r="AT224" i="1"/>
  <c r="AY112" i="7"/>
  <c r="AT112" i="7"/>
  <c r="AY186" i="2"/>
  <c r="AT186" i="2"/>
  <c r="AS182" i="2"/>
  <c r="AZ153" i="2"/>
  <c r="AY107" i="7"/>
  <c r="AT107" i="7"/>
  <c r="AY244" i="1"/>
  <c r="AT244" i="1"/>
  <c r="AY410" i="2"/>
  <c r="AT410" i="2"/>
  <c r="BA4" i="21"/>
  <c r="AT7" i="21"/>
  <c r="AN17" i="21"/>
  <c r="AY30" i="4"/>
  <c r="BE30" i="4"/>
  <c r="AY171" i="2"/>
  <c r="AT171" i="2"/>
  <c r="BG106" i="1"/>
  <c r="AY47" i="1"/>
  <c r="AT47" i="1"/>
  <c r="AT5" i="3"/>
  <c r="AR11" i="3"/>
  <c r="AY5" i="3"/>
  <c r="AL226" i="1"/>
  <c r="AY109" i="3"/>
  <c r="AT109" i="3"/>
  <c r="AZ25" i="7"/>
  <c r="AS61" i="7"/>
  <c r="AY428" i="2"/>
  <c r="AT428" i="2"/>
  <c r="AY113" i="7"/>
  <c r="AT113" i="7"/>
  <c r="AY377" i="7"/>
  <c r="AT377" i="7"/>
  <c r="AU42" i="21"/>
  <c r="AZ42" i="21"/>
  <c r="AY296" i="7"/>
  <c r="AT296" i="7"/>
  <c r="AM33" i="3"/>
  <c r="AS7" i="21"/>
  <c r="AZ4" i="21"/>
  <c r="AU4" i="21"/>
  <c r="AY115" i="2"/>
  <c r="AT115" i="2"/>
  <c r="AY15" i="7"/>
  <c r="AT15" i="7"/>
  <c r="AY233" i="7"/>
  <c r="AT233" i="7"/>
  <c r="AY80" i="2"/>
  <c r="AT80" i="2"/>
  <c r="AY341" i="2"/>
  <c r="AT341" i="2"/>
  <c r="AY270" i="2"/>
  <c r="AT270" i="2"/>
  <c r="AY6" i="3"/>
  <c r="AT6" i="3"/>
  <c r="AY400" i="2"/>
  <c r="AT400" i="2"/>
  <c r="AY93" i="7"/>
  <c r="AT93" i="7"/>
  <c r="AY201" i="2"/>
  <c r="AT201" i="2"/>
  <c r="AY263" i="2"/>
  <c r="AT263" i="2"/>
  <c r="AY139" i="7"/>
  <c r="AT139" i="7"/>
  <c r="AL90" i="3"/>
  <c r="AY199" i="1"/>
  <c r="AT199" i="1"/>
  <c r="AZ10" i="21"/>
  <c r="AU10" i="21"/>
  <c r="AY390" i="2"/>
  <c r="AT390" i="2"/>
  <c r="AZ20" i="3"/>
  <c r="AS23" i="3"/>
  <c r="AY8" i="9"/>
  <c r="AT8" i="9"/>
  <c r="AQ12" i="4"/>
  <c r="AS59" i="21"/>
  <c r="AZ56" i="21"/>
  <c r="AU56" i="21"/>
  <c r="AZ268" i="1"/>
  <c r="AT268" i="1"/>
  <c r="AY200" i="7"/>
  <c r="AR218" i="7"/>
  <c r="AT200" i="7"/>
  <c r="AY31" i="3"/>
  <c r="AT31" i="3"/>
  <c r="AY296" i="2"/>
  <c r="AT296" i="2"/>
  <c r="AR9" i="9"/>
  <c r="AY4" i="9"/>
  <c r="AT4" i="9"/>
  <c r="AY240" i="2"/>
  <c r="AT240" i="2"/>
  <c r="AY15" i="1"/>
  <c r="AT15" i="1"/>
  <c r="AY106" i="7"/>
  <c r="AT106" i="7"/>
  <c r="AY12" i="9"/>
  <c r="AT12" i="9"/>
  <c r="AS20" i="9"/>
  <c r="AW36" i="5" s="1"/>
  <c r="AZ11" i="9"/>
  <c r="AY50" i="7"/>
  <c r="AT50" i="7"/>
  <c r="AM182" i="2"/>
  <c r="AK224" i="2"/>
  <c r="AY294" i="7"/>
  <c r="AT294" i="7"/>
  <c r="AY195" i="2"/>
  <c r="AT195" i="2"/>
  <c r="AY245" i="2"/>
  <c r="AT245" i="2"/>
  <c r="AY81" i="2"/>
  <c r="AT81" i="2"/>
  <c r="AY384" i="2"/>
  <c r="AT384" i="2"/>
  <c r="AY212" i="7"/>
  <c r="AT212" i="7"/>
  <c r="AY280" i="7"/>
  <c r="AT280" i="7"/>
  <c r="AZ27" i="3"/>
  <c r="AS33" i="3"/>
  <c r="AY180" i="7"/>
  <c r="AT180" i="7"/>
  <c r="AY238" i="7"/>
  <c r="AT238" i="7"/>
  <c r="AY80" i="3"/>
  <c r="AT80" i="3"/>
  <c r="AY87" i="2"/>
  <c r="AT87" i="2"/>
  <c r="AY319" i="7"/>
  <c r="AT319" i="7"/>
  <c r="AY307" i="7"/>
  <c r="AT307" i="7"/>
  <c r="AY233" i="2"/>
  <c r="AT233" i="2"/>
  <c r="AY381" i="2"/>
  <c r="AT381" i="2"/>
  <c r="AY114" i="2"/>
  <c r="AT114" i="2"/>
  <c r="AY81" i="7"/>
  <c r="AT81" i="7"/>
  <c r="AU67" i="21"/>
  <c r="AZ67" i="21"/>
  <c r="AY312" i="2"/>
  <c r="AT312" i="2"/>
  <c r="AE138" i="3"/>
  <c r="AR99" i="3"/>
  <c r="AY93" i="3"/>
  <c r="AT93" i="3"/>
  <c r="AY125" i="2"/>
  <c r="AT125" i="2"/>
  <c r="AY304" i="7"/>
  <c r="AT304" i="7"/>
  <c r="AY56" i="7"/>
  <c r="AT56" i="7"/>
  <c r="AY208" i="7"/>
  <c r="AT208" i="7"/>
  <c r="AX45" i="5"/>
  <c r="BD45" i="5"/>
  <c r="AY15" i="3"/>
  <c r="AT15" i="3"/>
  <c r="AZ445" i="2"/>
  <c r="BG443" i="2"/>
  <c r="AY118" i="2"/>
  <c r="AT118" i="2"/>
  <c r="AY246" i="2"/>
  <c r="AT246" i="2"/>
  <c r="AY166" i="2"/>
  <c r="AT166" i="2"/>
  <c r="AY122" i="7"/>
  <c r="AT122" i="7"/>
  <c r="AY272" i="7"/>
  <c r="AT272" i="7"/>
  <c r="BF34" i="4"/>
  <c r="AX37" i="4"/>
  <c r="AY65" i="7"/>
  <c r="AT65" i="7"/>
  <c r="AY149" i="7"/>
  <c r="AT149" i="7"/>
  <c r="AQ17" i="4"/>
  <c r="AR67" i="3"/>
  <c r="AT67" i="3" s="1"/>
  <c r="AT64" i="3"/>
  <c r="AY64" i="3"/>
  <c r="AY247" i="7"/>
  <c r="AT247" i="7"/>
  <c r="AY315" i="7"/>
  <c r="AT315" i="7"/>
  <c r="AY73" i="1"/>
  <c r="AT73" i="1"/>
  <c r="AM256" i="7"/>
  <c r="AY300" i="7"/>
  <c r="AT300" i="7"/>
  <c r="AY394" i="2"/>
  <c r="AT394" i="2"/>
  <c r="AY45" i="2"/>
  <c r="AT45" i="2"/>
  <c r="AY188" i="2"/>
  <c r="AT188" i="2"/>
  <c r="AY71" i="1"/>
  <c r="AT71" i="1"/>
  <c r="AY51" i="3"/>
  <c r="AT51" i="3"/>
  <c r="AL30" i="9"/>
  <c r="AO35" i="5"/>
  <c r="AY154" i="2"/>
  <c r="AT154" i="2"/>
  <c r="AY371" i="7"/>
  <c r="AT371" i="7"/>
  <c r="AY177" i="2"/>
  <c r="AT177" i="2"/>
  <c r="AY14" i="3"/>
  <c r="AT14" i="3"/>
  <c r="AY430" i="2"/>
  <c r="AT430" i="2"/>
  <c r="AY47" i="7"/>
  <c r="AT47" i="7"/>
  <c r="AY53" i="2"/>
  <c r="AT53" i="2"/>
  <c r="AY97" i="2"/>
  <c r="AT97" i="2"/>
  <c r="AY25" i="4"/>
  <c r="BE25" i="4"/>
  <c r="AY86" i="2"/>
  <c r="AT86" i="2"/>
  <c r="AY105" i="3"/>
  <c r="AT105" i="3"/>
  <c r="AY61" i="3"/>
  <c r="AT61" i="3"/>
  <c r="BA61" i="21"/>
  <c r="AT64" i="21"/>
  <c r="AY119" i="7"/>
  <c r="AT119" i="7"/>
  <c r="AU45" i="21"/>
  <c r="AS48" i="21"/>
  <c r="AZ45" i="21"/>
  <c r="AY192" i="2"/>
  <c r="AT192" i="2"/>
  <c r="AY365" i="2"/>
  <c r="AT365" i="2"/>
  <c r="AY52" i="2"/>
  <c r="AT52" i="2"/>
  <c r="AY20" i="7"/>
  <c r="AT20" i="7"/>
  <c r="AT49" i="3"/>
  <c r="AR55" i="3"/>
  <c r="AY49" i="3"/>
  <c r="AY96" i="3"/>
  <c r="AT96" i="3"/>
  <c r="AY13" i="2"/>
  <c r="AT13" i="2"/>
  <c r="AY8" i="7"/>
  <c r="AT8" i="7"/>
  <c r="AZ35" i="21"/>
  <c r="AS38" i="21"/>
  <c r="AU35" i="21"/>
  <c r="AK392" i="7"/>
  <c r="BE29" i="4"/>
  <c r="AY29" i="4"/>
  <c r="AW32" i="4"/>
  <c r="AF372" i="2"/>
  <c r="AF111" i="6"/>
  <c r="AD1" i="6"/>
  <c r="AC1" i="6"/>
  <c r="AA1" i="6"/>
  <c r="Z1" i="6"/>
  <c r="X23" i="6"/>
  <c r="Y1" i="6"/>
  <c r="U23" i="17"/>
  <c r="V1" i="17"/>
  <c r="Z112" i="17"/>
  <c r="X1" i="17"/>
  <c r="W1" i="17"/>
  <c r="AC111" i="17"/>
  <c r="BT389" i="7"/>
  <c r="DQ139" i="1"/>
  <c r="BT279" i="1"/>
  <c r="DK274" i="1"/>
  <c r="DR274" i="1" s="1"/>
  <c r="CA110" i="2"/>
  <c r="CB162" i="1"/>
  <c r="DK330" i="1"/>
  <c r="DR330" i="1" s="1"/>
  <c r="CA332" i="2"/>
  <c r="CA406" i="2"/>
  <c r="CA184" i="2"/>
  <c r="BT5" i="2"/>
  <c r="BT64" i="7"/>
  <c r="BU130" i="3"/>
  <c r="DD218" i="1"/>
  <c r="BU111" i="1"/>
  <c r="BO364" i="2"/>
  <c r="BV8" i="2"/>
  <c r="BO288" i="2"/>
  <c r="BO211" i="2"/>
  <c r="BO433" i="2"/>
  <c r="BV137" i="2"/>
  <c r="BA444" i="2"/>
  <c r="AT64" i="7"/>
  <c r="AM66" i="7"/>
  <c r="AK395" i="7"/>
  <c r="AM395" i="7" s="1"/>
  <c r="AT6" i="7"/>
  <c r="BH11" i="7"/>
  <c r="AK393" i="7"/>
  <c r="AM23" i="7"/>
  <c r="AT5" i="7"/>
  <c r="BA19" i="7"/>
  <c r="DD43" i="3"/>
  <c r="CP87" i="3"/>
  <c r="BA384" i="7"/>
  <c r="BA357" i="7"/>
  <c r="AT389" i="7"/>
  <c r="BA365" i="7"/>
  <c r="BA354" i="7"/>
  <c r="AM386" i="7"/>
  <c r="AT90" i="7"/>
  <c r="BA105" i="7"/>
  <c r="BA100" i="7"/>
  <c r="AT124" i="7"/>
  <c r="BH125" i="1"/>
  <c r="BH146" i="1"/>
  <c r="BA176" i="1"/>
  <c r="BH126" i="1"/>
  <c r="BA313" i="1"/>
  <c r="BA154" i="1"/>
  <c r="BH99" i="1"/>
  <c r="BH323" i="1"/>
  <c r="BH245" i="1"/>
  <c r="BA63" i="1"/>
  <c r="BA37" i="1"/>
  <c r="BH6" i="1"/>
  <c r="BH236" i="1"/>
  <c r="BA23" i="1"/>
  <c r="BA42" i="1"/>
  <c r="BA233" i="1"/>
  <c r="BH247" i="1"/>
  <c r="BH150" i="1"/>
  <c r="BH92" i="1"/>
  <c r="BO290" i="1"/>
  <c r="BH9" i="1"/>
  <c r="BA14" i="1"/>
  <c r="BH145" i="1"/>
  <c r="BH134" i="1"/>
  <c r="BA163" i="1"/>
  <c r="BH130" i="1"/>
  <c r="BH255" i="1"/>
  <c r="BH105" i="1"/>
  <c r="BH257" i="1"/>
  <c r="BH90" i="1"/>
  <c r="BH222" i="1"/>
  <c r="BA302" i="1"/>
  <c r="BA288" i="1"/>
  <c r="BH256" i="1"/>
  <c r="BA119" i="1"/>
  <c r="BA12" i="1"/>
  <c r="BA335" i="1"/>
  <c r="BH10" i="1"/>
  <c r="BH128" i="1"/>
  <c r="BH294" i="1"/>
  <c r="BH48" i="1"/>
  <c r="BH7" i="1"/>
  <c r="BH66" i="1"/>
  <c r="BA16" i="1"/>
  <c r="BA260" i="1"/>
  <c r="BA318" i="1"/>
  <c r="BH103" i="1"/>
  <c r="BH72" i="1"/>
  <c r="BH151" i="1"/>
  <c r="BH133" i="1"/>
  <c r="BA265" i="1"/>
  <c r="BA259" i="1"/>
  <c r="BA27" i="1"/>
  <c r="BH129" i="1"/>
  <c r="BA298" i="1"/>
  <c r="BH253" i="1"/>
  <c r="BA96" i="1"/>
  <c r="BH192" i="1"/>
  <c r="BA261" i="1"/>
  <c r="BH123" i="1"/>
  <c r="BH272" i="1"/>
  <c r="BH38" i="1"/>
  <c r="BH184" i="1"/>
  <c r="BA314" i="1"/>
  <c r="BH124" i="1"/>
  <c r="BH39" i="1"/>
  <c r="BH112" i="1"/>
  <c r="BH8" i="1"/>
  <c r="BH140" i="1"/>
  <c r="BH160" i="1"/>
  <c r="BA218" i="1"/>
  <c r="BA121" i="1"/>
  <c r="BA331" i="1"/>
  <c r="BA102" i="1"/>
  <c r="BH327" i="1"/>
  <c r="BH68" i="1"/>
  <c r="BH19" i="1"/>
  <c r="BH296" i="1"/>
  <c r="BH85" i="1"/>
  <c r="BA263" i="1"/>
  <c r="BH197" i="1"/>
  <c r="BH100" i="1"/>
  <c r="BH62" i="1"/>
  <c r="BH275" i="1"/>
  <c r="BA21" i="1"/>
  <c r="BH135" i="1"/>
  <c r="BA217" i="1"/>
  <c r="BA207" i="1"/>
  <c r="BA158" i="1"/>
  <c r="BH320" i="1"/>
  <c r="BH330" i="1"/>
  <c r="BA83" i="1"/>
  <c r="BA180" i="1"/>
  <c r="BH36" i="1"/>
  <c r="BA213" i="1"/>
  <c r="BA178" i="1"/>
  <c r="BH148" i="1"/>
  <c r="BA304" i="1"/>
  <c r="BA65" i="1"/>
  <c r="BA40" i="1"/>
  <c r="BA215" i="1"/>
  <c r="BA174" i="1"/>
  <c r="BH141" i="1"/>
  <c r="BH328" i="1"/>
  <c r="BH88" i="1"/>
  <c r="BA203" i="1"/>
  <c r="BH243" i="1"/>
  <c r="BA310" i="1"/>
  <c r="BA308" i="1"/>
  <c r="BA46" i="1"/>
  <c r="BH74" i="1"/>
  <c r="BH325" i="1"/>
  <c r="BA35" i="1"/>
  <c r="BH34" i="1"/>
  <c r="AR29" i="9" l="1"/>
  <c r="AT24" i="9"/>
  <c r="AM20" i="14"/>
  <c r="AM10" i="14"/>
  <c r="AM22" i="14"/>
  <c r="AM28" i="14"/>
  <c r="AM26" i="14"/>
  <c r="AM41" i="14"/>
  <c r="AM40" i="14"/>
  <c r="AM24" i="14"/>
  <c r="AM47" i="14"/>
  <c r="AM34" i="14"/>
  <c r="AM9" i="14"/>
  <c r="AM23" i="14"/>
  <c r="AM18" i="14"/>
  <c r="AM39" i="14"/>
  <c r="AM17" i="14"/>
  <c r="AM15" i="14"/>
  <c r="AM43" i="14"/>
  <c r="AM30" i="14"/>
  <c r="AM36" i="14"/>
  <c r="AM19" i="14"/>
  <c r="AM29" i="14"/>
  <c r="AN1" i="14"/>
  <c r="AN20" i="14" s="1"/>
  <c r="AM12" i="14"/>
  <c r="AM42" i="14"/>
  <c r="AM25" i="14"/>
  <c r="AM33" i="14"/>
  <c r="AM14" i="14"/>
  <c r="AM46" i="14"/>
  <c r="AM27" i="14"/>
  <c r="G26" i="10"/>
  <c r="F25" i="10"/>
  <c r="AM32" i="14"/>
  <c r="AM13" i="14"/>
  <c r="AM7" i="14"/>
  <c r="AM8" i="14"/>
  <c r="H24" i="10"/>
  <c r="K29" i="14"/>
  <c r="AO2" i="14" s="1"/>
  <c r="AF44" i="5"/>
  <c r="AF46" i="5" s="1"/>
  <c r="AE84" i="21"/>
  <c r="DJ59" i="27"/>
  <c r="DL23" i="27"/>
  <c r="DK59" i="27"/>
  <c r="DS58" i="27"/>
  <c r="AM29" i="9"/>
  <c r="AP37" i="5" s="1"/>
  <c r="D51" i="25"/>
  <c r="E13" i="24"/>
  <c r="E14" i="24" s="1"/>
  <c r="D56" i="5"/>
  <c r="AF30" i="9"/>
  <c r="H30" i="14"/>
  <c r="I30" i="14" s="1"/>
  <c r="AV25" i="5"/>
  <c r="AP26" i="5"/>
  <c r="AV26" i="5"/>
  <c r="AO25" i="5"/>
  <c r="AP25" i="5" s="1"/>
  <c r="AG33" i="5"/>
  <c r="AH33" i="5" s="1"/>
  <c r="AV28" i="5"/>
  <c r="AP28" i="5"/>
  <c r="AV27" i="5"/>
  <c r="AP27" i="5"/>
  <c r="AN33" i="5"/>
  <c r="AX29" i="5"/>
  <c r="R48" i="14"/>
  <c r="M6" i="14" s="1"/>
  <c r="B48" i="14"/>
  <c r="DL44" i="27"/>
  <c r="DR44" i="27"/>
  <c r="DS39" i="27"/>
  <c r="DS40" i="27"/>
  <c r="DQ44" i="27"/>
  <c r="DQ30" i="27"/>
  <c r="DS30" i="27" s="1"/>
  <c r="DQ16" i="27"/>
  <c r="DS15" i="27"/>
  <c r="DR16" i="27"/>
  <c r="DL9" i="27"/>
  <c r="DS4" i="27"/>
  <c r="DQ9" i="27"/>
  <c r="DR23" i="27"/>
  <c r="DL16" i="27"/>
  <c r="AH20" i="5"/>
  <c r="AT130" i="2"/>
  <c r="AZ22" i="9"/>
  <c r="AZ29" i="9" s="1"/>
  <c r="BE37" i="5" s="1"/>
  <c r="AT22" i="9"/>
  <c r="AS321" i="7"/>
  <c r="AT321" i="7" s="1"/>
  <c r="AT133" i="3"/>
  <c r="AZ285" i="7"/>
  <c r="BA285" i="7" s="1"/>
  <c r="AY72" i="7"/>
  <c r="BA72" i="7" s="1"/>
  <c r="BF307" i="1"/>
  <c r="BH307" i="1" s="1"/>
  <c r="AY179" i="7"/>
  <c r="BF179" i="7" s="1"/>
  <c r="AU53" i="21"/>
  <c r="AM276" i="1"/>
  <c r="AU79" i="21"/>
  <c r="AL394" i="7"/>
  <c r="AM394" i="7" s="1"/>
  <c r="AN10" i="5"/>
  <c r="AK46" i="3"/>
  <c r="AM321" i="7"/>
  <c r="AY87" i="3"/>
  <c r="AY89" i="3" s="1"/>
  <c r="BA89" i="3" s="1"/>
  <c r="AT87" i="3"/>
  <c r="AM99" i="3"/>
  <c r="AM112" i="3" s="1"/>
  <c r="AT45" i="3"/>
  <c r="AN20" i="5"/>
  <c r="AK135" i="3"/>
  <c r="AM135" i="3" s="1"/>
  <c r="AN21" i="5"/>
  <c r="AK136" i="3"/>
  <c r="AM136" i="3" s="1"/>
  <c r="AK134" i="3"/>
  <c r="AH21" i="5"/>
  <c r="W18" i="14"/>
  <c r="W17" i="14"/>
  <c r="AK76" i="2"/>
  <c r="AM76" i="2" s="1"/>
  <c r="AK150" i="2"/>
  <c r="AM150" i="2" s="1"/>
  <c r="AT370" i="2"/>
  <c r="AM75" i="2"/>
  <c r="W14" i="14" s="1"/>
  <c r="AK449" i="2"/>
  <c r="AM449" i="2" s="1"/>
  <c r="AO16" i="5"/>
  <c r="AY370" i="2"/>
  <c r="BA370" i="2" s="1"/>
  <c r="AS440" i="2"/>
  <c r="AS446" i="2" s="1"/>
  <c r="AK372" i="2"/>
  <c r="AM372" i="2" s="1"/>
  <c r="AL447" i="2"/>
  <c r="AN17" i="5"/>
  <c r="AL446" i="2"/>
  <c r="AL450" i="2" s="1"/>
  <c r="Y450" i="2"/>
  <c r="AZ227" i="2"/>
  <c r="BG227" i="2" s="1"/>
  <c r="AT227" i="2"/>
  <c r="AK58" i="1"/>
  <c r="AM58" i="1" s="1"/>
  <c r="AR25" i="1"/>
  <c r="AR58" i="1" s="1"/>
  <c r="AT58" i="1" s="1"/>
  <c r="AT20" i="1"/>
  <c r="AZ406" i="2"/>
  <c r="BA406" i="2" s="1"/>
  <c r="AY429" i="2"/>
  <c r="BF429" i="2" s="1"/>
  <c r="BM429" i="2" s="1"/>
  <c r="AM440" i="2"/>
  <c r="AP16" i="5" s="1"/>
  <c r="AW17" i="5"/>
  <c r="AE450" i="2"/>
  <c r="AR440" i="2"/>
  <c r="AT440" i="2" s="1"/>
  <c r="U13" i="14"/>
  <c r="V13" i="14"/>
  <c r="W13" i="14"/>
  <c r="U12" i="14"/>
  <c r="U15" i="14"/>
  <c r="AR196" i="7"/>
  <c r="AT196" i="7" s="1"/>
  <c r="AO10" i="5"/>
  <c r="AZ220" i="7"/>
  <c r="AZ256" i="7" s="1"/>
  <c r="AF394" i="7"/>
  <c r="AF396" i="7" s="1"/>
  <c r="AS256" i="7"/>
  <c r="AT350" i="7"/>
  <c r="AY350" i="7"/>
  <c r="BF350" i="7" s="1"/>
  <c r="AM348" i="7"/>
  <c r="AT194" i="7"/>
  <c r="AL393" i="7"/>
  <c r="AM393" i="7" s="1"/>
  <c r="AH10" i="5"/>
  <c r="AM126" i="7"/>
  <c r="W8" i="14" s="1"/>
  <c r="AK132" i="7"/>
  <c r="AM132" i="7" s="1"/>
  <c r="R13" i="5"/>
  <c r="X13" i="5"/>
  <c r="W9" i="14"/>
  <c r="W7" i="14"/>
  <c r="V9" i="14"/>
  <c r="V8" i="14"/>
  <c r="Y13" i="5"/>
  <c r="U10" i="14"/>
  <c r="AD396" i="7"/>
  <c r="AG13" i="5" s="1"/>
  <c r="BH3" i="7" a="1"/>
  <c r="BH3" i="7" s="1"/>
  <c r="BO2" i="7"/>
  <c r="P13" i="5"/>
  <c r="Y342" i="1"/>
  <c r="Z13" i="5" s="1"/>
  <c r="AN11" i="5"/>
  <c r="BU307" i="1"/>
  <c r="CB307" i="1" s="1"/>
  <c r="AT285" i="1"/>
  <c r="AK338" i="1"/>
  <c r="AM338" i="1" s="1"/>
  <c r="AL114" i="1"/>
  <c r="AM114" i="1" s="1"/>
  <c r="AK339" i="1"/>
  <c r="AM339" i="1" s="1"/>
  <c r="AM305" i="1"/>
  <c r="AY50" i="1"/>
  <c r="AY52" i="1" s="1"/>
  <c r="BA52" i="1" s="1"/>
  <c r="AT50" i="1"/>
  <c r="BF271" i="1"/>
  <c r="BA271" i="1"/>
  <c r="AK340" i="1"/>
  <c r="AL340" i="1"/>
  <c r="AK226" i="1"/>
  <c r="AM226" i="1" s="1"/>
  <c r="AO11" i="5"/>
  <c r="BH2" i="1"/>
  <c r="BA3" i="1" a="1"/>
  <c r="BA3" i="1" s="1"/>
  <c r="BF79" i="1"/>
  <c r="BA79" i="1"/>
  <c r="AY106" i="1"/>
  <c r="AY108" i="1" s="1"/>
  <c r="AT106" i="1"/>
  <c r="AY104" i="1"/>
  <c r="AT104" i="1"/>
  <c r="BG153" i="1"/>
  <c r="BA153" i="1"/>
  <c r="BF77" i="1"/>
  <c r="BA77" i="1"/>
  <c r="AY97" i="7"/>
  <c r="AT97" i="7"/>
  <c r="AU48" i="21"/>
  <c r="AY291" i="1"/>
  <c r="AT291" i="1"/>
  <c r="BG18" i="1"/>
  <c r="BA18" i="1"/>
  <c r="AD342" i="1"/>
  <c r="AS90" i="3"/>
  <c r="AF114" i="1"/>
  <c r="AH11" i="5"/>
  <c r="AY201" i="1"/>
  <c r="AT201" i="1"/>
  <c r="AZ87" i="1"/>
  <c r="AT87" i="1"/>
  <c r="AS108" i="1"/>
  <c r="AY68" i="2"/>
  <c r="AY70" i="2" s="1"/>
  <c r="AT68" i="2"/>
  <c r="AM341" i="1"/>
  <c r="AY94" i="7"/>
  <c r="AR126" i="7"/>
  <c r="AR394" i="7" s="1"/>
  <c r="AT94" i="7"/>
  <c r="AF340" i="1"/>
  <c r="AY281" i="2"/>
  <c r="AT281" i="2"/>
  <c r="AK448" i="2"/>
  <c r="AM448" i="2" s="1"/>
  <c r="AT218" i="2"/>
  <c r="AN16" i="5"/>
  <c r="AM262" i="7"/>
  <c r="H43" i="14"/>
  <c r="I43" i="14" s="1"/>
  <c r="AS150" i="2"/>
  <c r="AS372" i="2"/>
  <c r="AY238" i="1"/>
  <c r="AT238" i="1"/>
  <c r="AY136" i="1"/>
  <c r="AT136" i="1"/>
  <c r="AY234" i="1"/>
  <c r="AT234" i="1"/>
  <c r="BF147" i="1"/>
  <c r="BA147" i="1"/>
  <c r="BF242" i="1"/>
  <c r="BA242" i="1"/>
  <c r="AT195" i="1"/>
  <c r="AY195" i="1"/>
  <c r="BF143" i="1"/>
  <c r="BA143" i="1"/>
  <c r="AY285" i="2"/>
  <c r="AT285" i="2"/>
  <c r="AR292" i="2"/>
  <c r="BN195" i="1"/>
  <c r="BG220" i="1"/>
  <c r="BF140" i="2"/>
  <c r="BA140" i="2"/>
  <c r="AR251" i="2"/>
  <c r="AM251" i="2"/>
  <c r="AK256" i="2"/>
  <c r="AO15" i="5" s="1"/>
  <c r="AD447" i="2"/>
  <c r="AF447" i="2" s="1"/>
  <c r="AF450" i="2" s="1"/>
  <c r="AF15" i="5"/>
  <c r="AD298" i="2"/>
  <c r="AF256" i="2"/>
  <c r="AM46" i="3"/>
  <c r="W450" i="2"/>
  <c r="Y298" i="2"/>
  <c r="AR220" i="1"/>
  <c r="AT220" i="1" s="1"/>
  <c r="AY142" i="1"/>
  <c r="AT142" i="1"/>
  <c r="AY183" i="1"/>
  <c r="AT183" i="1"/>
  <c r="AY273" i="1"/>
  <c r="AT273" i="1"/>
  <c r="AY188" i="1"/>
  <c r="AY193" i="1" s="1"/>
  <c r="AT188" i="1"/>
  <c r="AY30" i="1"/>
  <c r="AT30" i="1"/>
  <c r="BG189" i="1"/>
  <c r="BA189" i="1"/>
  <c r="AP12" i="5"/>
  <c r="BF190" i="2"/>
  <c r="BA190" i="2"/>
  <c r="AY149" i="1"/>
  <c r="AT149" i="1"/>
  <c r="AS224" i="2"/>
  <c r="AY218" i="2"/>
  <c r="BF436" i="2"/>
  <c r="BA436" i="2"/>
  <c r="AY240" i="1"/>
  <c r="AT240" i="1"/>
  <c r="AY300" i="1"/>
  <c r="AT300" i="1"/>
  <c r="AY101" i="1"/>
  <c r="AT101" i="1"/>
  <c r="AS134" i="3"/>
  <c r="AY267" i="1"/>
  <c r="AT267" i="1"/>
  <c r="AY70" i="1"/>
  <c r="AT70" i="1"/>
  <c r="BG321" i="1"/>
  <c r="BA321" i="1"/>
  <c r="AY191" i="1"/>
  <c r="AT191" i="1"/>
  <c r="BG269" i="1"/>
  <c r="BA269" i="1"/>
  <c r="BG168" i="1"/>
  <c r="BG169" i="1" s="1"/>
  <c r="BA168" i="1"/>
  <c r="BF316" i="1"/>
  <c r="BA316" i="1"/>
  <c r="AY292" i="1"/>
  <c r="AT292" i="1"/>
  <c r="AY127" i="1"/>
  <c r="AT127" i="1"/>
  <c r="AN80" i="21"/>
  <c r="AR305" i="1"/>
  <c r="BF132" i="1"/>
  <c r="BF137" i="1" s="1"/>
  <c r="BA132" i="1"/>
  <c r="BG9" i="2"/>
  <c r="BA9" i="2"/>
  <c r="BG75" i="1"/>
  <c r="BA75" i="1"/>
  <c r="AY12" i="4"/>
  <c r="AU74" i="21"/>
  <c r="AM224" i="2"/>
  <c r="AT113" i="1"/>
  <c r="AU69" i="21"/>
  <c r="AT144" i="2"/>
  <c r="BF362" i="2"/>
  <c r="BF366" i="2" s="1"/>
  <c r="BA362" i="2"/>
  <c r="BF133" i="2"/>
  <c r="BA133" i="2"/>
  <c r="BA285" i="1"/>
  <c r="BF216" i="2"/>
  <c r="BA216" i="2"/>
  <c r="BA251" i="1"/>
  <c r="AM197" i="7"/>
  <c r="AT70" i="2"/>
  <c r="AZ395" i="7"/>
  <c r="AY41" i="4"/>
  <c r="AY32" i="4"/>
  <c r="AS112" i="3"/>
  <c r="AT107" i="3"/>
  <c r="AM67" i="7"/>
  <c r="AR114" i="1"/>
  <c r="BG64" i="1"/>
  <c r="BA64" i="1"/>
  <c r="AY319" i="1"/>
  <c r="AT319" i="1"/>
  <c r="BG56" i="1"/>
  <c r="BG57" i="1" s="1"/>
  <c r="BA56" i="1"/>
  <c r="BF51" i="1"/>
  <c r="BA51" i="1"/>
  <c r="BF33" i="1"/>
  <c r="BA33" i="1"/>
  <c r="BF31" i="1"/>
  <c r="BA31" i="1"/>
  <c r="AS339" i="1"/>
  <c r="BA5" i="1"/>
  <c r="AW10" i="5"/>
  <c r="AT249" i="1"/>
  <c r="AM134" i="3"/>
  <c r="AM327" i="7"/>
  <c r="AY27" i="4"/>
  <c r="BM290" i="2"/>
  <c r="BH290" i="2"/>
  <c r="AM392" i="7"/>
  <c r="AR341" i="1"/>
  <c r="AM90" i="3"/>
  <c r="AY336" i="1"/>
  <c r="AY337" i="1" s="1"/>
  <c r="BA337" i="1" s="1"/>
  <c r="AT336" i="1"/>
  <c r="BD31" i="5"/>
  <c r="AX31" i="5"/>
  <c r="AZ449" i="2"/>
  <c r="AU38" i="21"/>
  <c r="AS46" i="3"/>
  <c r="BM338" i="2"/>
  <c r="BH338" i="2"/>
  <c r="AR282" i="1"/>
  <c r="AZ38" i="21"/>
  <c r="BB35" i="21"/>
  <c r="BG35" i="21"/>
  <c r="BA49" i="3"/>
  <c r="AY55" i="3"/>
  <c r="BF49" i="3"/>
  <c r="BF20" i="7"/>
  <c r="BA20" i="7"/>
  <c r="BF365" i="2"/>
  <c r="BA365" i="2"/>
  <c r="BM25" i="4"/>
  <c r="BG25" i="4"/>
  <c r="BA315" i="7"/>
  <c r="BF315" i="7"/>
  <c r="BF149" i="7"/>
  <c r="BA149" i="7"/>
  <c r="BF37" i="4"/>
  <c r="BN34" i="4"/>
  <c r="BF122" i="7"/>
  <c r="BA122" i="7"/>
  <c r="BF246" i="2"/>
  <c r="BA246" i="2"/>
  <c r="BF56" i="7"/>
  <c r="BA56" i="7"/>
  <c r="BF125" i="2"/>
  <c r="BA125" i="2"/>
  <c r="BF114" i="2"/>
  <c r="BA114" i="2"/>
  <c r="BF233" i="2"/>
  <c r="BA233" i="2"/>
  <c r="BF319" i="7"/>
  <c r="BA319" i="7"/>
  <c r="BF238" i="7"/>
  <c r="BA238" i="7"/>
  <c r="BG27" i="3"/>
  <c r="AZ33" i="3"/>
  <c r="BF212" i="7"/>
  <c r="BA212" i="7"/>
  <c r="BF81" i="2"/>
  <c r="BA81" i="2"/>
  <c r="BF296" i="2"/>
  <c r="BA296" i="2"/>
  <c r="AR262" i="7"/>
  <c r="AT218" i="7"/>
  <c r="BF139" i="7"/>
  <c r="BA139" i="7"/>
  <c r="BF201" i="2"/>
  <c r="BA201" i="2"/>
  <c r="BF400" i="2"/>
  <c r="BA400" i="2"/>
  <c r="BF270" i="2"/>
  <c r="BA270" i="2"/>
  <c r="BF80" i="2"/>
  <c r="BA80" i="2"/>
  <c r="BF15" i="7"/>
  <c r="BA15" i="7"/>
  <c r="BG4" i="21"/>
  <c r="AZ7" i="21"/>
  <c r="BB4" i="21"/>
  <c r="AR24" i="3"/>
  <c r="AR135" i="3"/>
  <c r="AT11" i="3"/>
  <c r="AV20" i="5"/>
  <c r="BN106" i="1"/>
  <c r="BM30" i="4"/>
  <c r="BG30" i="4"/>
  <c r="BH4" i="21"/>
  <c r="BA7" i="21"/>
  <c r="BF244" i="1"/>
  <c r="BA244" i="1"/>
  <c r="BF112" i="7"/>
  <c r="BA112" i="7"/>
  <c r="BF239" i="2"/>
  <c r="BA239" i="2"/>
  <c r="BF177" i="1"/>
  <c r="BA177" i="1"/>
  <c r="BF97" i="1"/>
  <c r="BA97" i="1"/>
  <c r="BN55" i="1"/>
  <c r="BF110" i="3"/>
  <c r="BA110" i="3"/>
  <c r="BF26" i="2"/>
  <c r="BA26" i="2"/>
  <c r="AU33" i="21"/>
  <c r="AS82" i="21"/>
  <c r="AS54" i="21"/>
  <c r="BF82" i="7"/>
  <c r="BA82" i="7"/>
  <c r="BF88" i="3"/>
  <c r="BA88" i="3"/>
  <c r="BF32" i="7"/>
  <c r="BA32" i="7"/>
  <c r="BF33" i="2"/>
  <c r="BA33" i="2"/>
  <c r="BF397" i="2"/>
  <c r="BA397" i="2"/>
  <c r="BF342" i="7"/>
  <c r="BA342" i="7"/>
  <c r="BN259" i="7"/>
  <c r="BG261" i="7"/>
  <c r="BF360" i="2"/>
  <c r="BA360" i="2"/>
  <c r="BG216" i="1"/>
  <c r="BA216" i="1"/>
  <c r="BF383" i="2"/>
  <c r="BA383" i="2"/>
  <c r="BF343" i="7"/>
  <c r="BA343" i="7"/>
  <c r="BF184" i="7"/>
  <c r="BA184" i="7"/>
  <c r="BF160" i="7"/>
  <c r="BA160" i="7"/>
  <c r="BN335" i="1"/>
  <c r="BG337" i="1"/>
  <c r="BF44" i="1"/>
  <c r="BA44" i="1"/>
  <c r="BF32" i="4"/>
  <c r="BN29" i="4"/>
  <c r="BF73" i="3"/>
  <c r="BA73" i="3"/>
  <c r="BF286" i="7"/>
  <c r="BA286" i="7"/>
  <c r="BF117" i="2"/>
  <c r="BA117" i="2"/>
  <c r="BF318" i="7"/>
  <c r="BA318" i="7"/>
  <c r="BF17" i="7"/>
  <c r="BF23" i="7" s="1"/>
  <c r="BA17" i="7"/>
  <c r="BG198" i="1"/>
  <c r="BA198" i="1"/>
  <c r="BF278" i="7"/>
  <c r="BA278" i="7"/>
  <c r="BF393" i="2"/>
  <c r="BA393" i="2"/>
  <c r="BF28" i="1"/>
  <c r="BA28" i="1"/>
  <c r="BF323" i="2"/>
  <c r="BA323" i="2"/>
  <c r="BF219" i="1"/>
  <c r="BA219" i="1"/>
  <c r="BF194" i="2"/>
  <c r="BA194" i="2"/>
  <c r="BF118" i="3"/>
  <c r="BA118" i="3"/>
  <c r="BF58" i="2"/>
  <c r="BA58" i="2"/>
  <c r="BF101" i="2"/>
  <c r="BA101" i="2"/>
  <c r="BF124" i="2"/>
  <c r="BA124" i="2"/>
  <c r="BF57" i="2"/>
  <c r="BA57" i="2"/>
  <c r="AZ305" i="1"/>
  <c r="AZ338" i="1" s="1"/>
  <c r="BG285" i="1"/>
  <c r="AW42" i="4"/>
  <c r="AV39" i="5" s="1"/>
  <c r="AY7" i="4"/>
  <c r="AZ348" i="7"/>
  <c r="BG330" i="7"/>
  <c r="BF108" i="7"/>
  <c r="BA108" i="7"/>
  <c r="BF402" i="2"/>
  <c r="BA402" i="2"/>
  <c r="BF325" i="7"/>
  <c r="BA325" i="7"/>
  <c r="BN167" i="1"/>
  <c r="BF124" i="3"/>
  <c r="BA124" i="3"/>
  <c r="BM5" i="7"/>
  <c r="BF163" i="7"/>
  <c r="BA163" i="7"/>
  <c r="BF309" i="2"/>
  <c r="BA309" i="2"/>
  <c r="AW21" i="5"/>
  <c r="AS136" i="3"/>
  <c r="BF234" i="7"/>
  <c r="BA234" i="7"/>
  <c r="BF227" i="2"/>
  <c r="BA48" i="21"/>
  <c r="BH45" i="21"/>
  <c r="BF210" i="1"/>
  <c r="BA210" i="1"/>
  <c r="BF91" i="7"/>
  <c r="BA91" i="7"/>
  <c r="BG15" i="4"/>
  <c r="BM15" i="4"/>
  <c r="BF39" i="3"/>
  <c r="BA39" i="3"/>
  <c r="BF230" i="2"/>
  <c r="BA230" i="2"/>
  <c r="BF152" i="7"/>
  <c r="BA152" i="7"/>
  <c r="BG5" i="2"/>
  <c r="BA5" i="2"/>
  <c r="AZ34" i="2"/>
  <c r="BF366" i="7"/>
  <c r="BA366" i="7"/>
  <c r="BM90" i="7"/>
  <c r="AN81" i="21"/>
  <c r="AL84" i="21"/>
  <c r="AN42" i="5"/>
  <c r="AZ69" i="21"/>
  <c r="BB66" i="21"/>
  <c r="BG66" i="21"/>
  <c r="BG36" i="21"/>
  <c r="BB36" i="21"/>
  <c r="BF22" i="1"/>
  <c r="BA22" i="1"/>
  <c r="BF317" i="2"/>
  <c r="BA317" i="2"/>
  <c r="BF241" i="2"/>
  <c r="BA241" i="2"/>
  <c r="BF439" i="2"/>
  <c r="BA439" i="2"/>
  <c r="AZ193" i="1"/>
  <c r="BG173" i="1"/>
  <c r="AZ153" i="7"/>
  <c r="BG135" i="7"/>
  <c r="BA301" i="2"/>
  <c r="BF301" i="2"/>
  <c r="AY330" i="2"/>
  <c r="BF76" i="3"/>
  <c r="BA76" i="3"/>
  <c r="BF175" i="1"/>
  <c r="BA175" i="1"/>
  <c r="BF20" i="3"/>
  <c r="AY23" i="3"/>
  <c r="BA20" i="3"/>
  <c r="BF335" i="7"/>
  <c r="BA335" i="7"/>
  <c r="BB58" i="21"/>
  <c r="BG58" i="21"/>
  <c r="BF85" i="2"/>
  <c r="BA85" i="2"/>
  <c r="AZ68" i="3"/>
  <c r="AZ99" i="3"/>
  <c r="BG93" i="3"/>
  <c r="BG265" i="7"/>
  <c r="AZ283" i="7"/>
  <c r="BF106" i="3"/>
  <c r="BA106" i="3"/>
  <c r="BF186" i="7"/>
  <c r="BA186" i="7"/>
  <c r="BF34" i="7"/>
  <c r="BA34" i="7"/>
  <c r="BF148" i="7"/>
  <c r="BA148" i="7"/>
  <c r="BN14" i="4"/>
  <c r="BF17" i="4"/>
  <c r="BF297" i="1"/>
  <c r="BA297" i="1"/>
  <c r="BF252" i="7"/>
  <c r="BA252" i="7"/>
  <c r="BF36" i="3"/>
  <c r="BA36" i="3"/>
  <c r="BF312" i="7"/>
  <c r="BA312" i="7"/>
  <c r="BF240" i="7"/>
  <c r="BA240" i="7"/>
  <c r="AZ330" i="2"/>
  <c r="BG301" i="2"/>
  <c r="BF380" i="2"/>
  <c r="BA380" i="2"/>
  <c r="BF338" i="7"/>
  <c r="BA338" i="7"/>
  <c r="BF302" i="2"/>
  <c r="BA302" i="2"/>
  <c r="BF334" i="7"/>
  <c r="BA334" i="7"/>
  <c r="BF131" i="2"/>
  <c r="BA131" i="2"/>
  <c r="BF231" i="7"/>
  <c r="BA231" i="7"/>
  <c r="BF98" i="3"/>
  <c r="BA98" i="3"/>
  <c r="BF306" i="7"/>
  <c r="BA306" i="7"/>
  <c r="BG63" i="21"/>
  <c r="BB63" i="21"/>
  <c r="BM207" i="2"/>
  <c r="BH207" i="2"/>
  <c r="AZ366" i="2"/>
  <c r="BA366" i="2" s="1"/>
  <c r="BG332" i="2"/>
  <c r="BH332" i="2" s="1"/>
  <c r="BF196" i="2"/>
  <c r="BA196" i="2"/>
  <c r="BM5" i="4"/>
  <c r="BG5" i="4"/>
  <c r="BF231" i="1"/>
  <c r="BA231" i="1"/>
  <c r="BF85" i="7"/>
  <c r="BA85" i="7"/>
  <c r="BF99" i="2"/>
  <c r="BA99" i="2"/>
  <c r="AG84" i="21"/>
  <c r="AH42" i="5"/>
  <c r="AH46" i="5" s="1"/>
  <c r="BF320" i="2"/>
  <c r="BA320" i="2"/>
  <c r="AZ22" i="21"/>
  <c r="BB19" i="21"/>
  <c r="BG19" i="21"/>
  <c r="BF29" i="3"/>
  <c r="BA29" i="3"/>
  <c r="BF206" i="1"/>
  <c r="BA206" i="1"/>
  <c r="BF333" i="7"/>
  <c r="BA333" i="7"/>
  <c r="BF289" i="1"/>
  <c r="BA289" i="1"/>
  <c r="BF299" i="7"/>
  <c r="BA299" i="7"/>
  <c r="BL32" i="5"/>
  <c r="BF32" i="5"/>
  <c r="BG32" i="21"/>
  <c r="BB32" i="21"/>
  <c r="BA12" i="21"/>
  <c r="BH9" i="21"/>
  <c r="BA259" i="7"/>
  <c r="BF259" i="7"/>
  <c r="BF341" i="7"/>
  <c r="BA341" i="7"/>
  <c r="BF401" i="2"/>
  <c r="BA401" i="2"/>
  <c r="BF62" i="2"/>
  <c r="BA62" i="2"/>
  <c r="BF132" i="3"/>
  <c r="BA132" i="3"/>
  <c r="BF9" i="3"/>
  <c r="BA9" i="3"/>
  <c r="BF106" i="2"/>
  <c r="BA106" i="2"/>
  <c r="BF63" i="7"/>
  <c r="BA63" i="7"/>
  <c r="AY66" i="7"/>
  <c r="BF151" i="7"/>
  <c r="BA151" i="7"/>
  <c r="AZ292" i="2"/>
  <c r="BG258" i="2"/>
  <c r="BH258" i="2" s="1"/>
  <c r="BG391" i="7"/>
  <c r="BN389" i="7"/>
  <c r="BF364" i="7"/>
  <c r="BA364" i="7"/>
  <c r="BF81" i="3"/>
  <c r="BA81" i="3"/>
  <c r="BF27" i="4"/>
  <c r="BN19" i="4"/>
  <c r="BF87" i="7"/>
  <c r="BA87" i="7"/>
  <c r="BF376" i="7"/>
  <c r="BA376" i="7"/>
  <c r="BF242" i="7"/>
  <c r="BA242" i="7"/>
  <c r="BF334" i="2"/>
  <c r="BA334" i="2"/>
  <c r="BF167" i="7"/>
  <c r="BA167" i="7"/>
  <c r="BM117" i="1"/>
  <c r="AT404" i="2"/>
  <c r="BF91" i="1"/>
  <c r="BA91" i="1"/>
  <c r="BF222" i="2"/>
  <c r="BA222" i="2"/>
  <c r="BF25" i="9"/>
  <c r="BA25" i="9"/>
  <c r="BF126" i="2"/>
  <c r="BA126" i="2"/>
  <c r="BF144" i="1"/>
  <c r="BA144" i="1"/>
  <c r="BF132" i="2"/>
  <c r="BA132" i="2"/>
  <c r="BF20" i="2"/>
  <c r="BA20" i="2"/>
  <c r="BF246" i="7"/>
  <c r="BA246" i="7"/>
  <c r="BF249" i="2"/>
  <c r="BA249" i="2"/>
  <c r="BF138" i="2"/>
  <c r="BA138" i="2"/>
  <c r="BF249" i="7"/>
  <c r="BA249" i="7"/>
  <c r="BF352" i="7"/>
  <c r="BA352" i="7"/>
  <c r="AZ17" i="21"/>
  <c r="BG14" i="21"/>
  <c r="BB14" i="21"/>
  <c r="BF238" i="2"/>
  <c r="BA238" i="2"/>
  <c r="BF289" i="7"/>
  <c r="BA289" i="7"/>
  <c r="BF242" i="2"/>
  <c r="BA242" i="2"/>
  <c r="BM40" i="4"/>
  <c r="BG40" i="4"/>
  <c r="BF248" i="2"/>
  <c r="BA248" i="2"/>
  <c r="AZ88" i="7"/>
  <c r="BG70" i="7"/>
  <c r="BF244" i="2"/>
  <c r="BA244" i="2"/>
  <c r="BF223" i="1"/>
  <c r="BH223" i="1" s="1"/>
  <c r="AY225" i="1"/>
  <c r="AN54" i="21"/>
  <c r="BF220" i="2"/>
  <c r="BA220" i="2"/>
  <c r="AY223" i="2"/>
  <c r="BA223" i="2" s="1"/>
  <c r="BG79" i="3"/>
  <c r="AZ85" i="3"/>
  <c r="BN147" i="2"/>
  <c r="BG149" i="2"/>
  <c r="BF72" i="2"/>
  <c r="BA72" i="2"/>
  <c r="AY75" i="2"/>
  <c r="BF167" i="1"/>
  <c r="BA167" i="1"/>
  <c r="AZ74" i="21"/>
  <c r="BB71" i="21"/>
  <c r="BG71" i="21"/>
  <c r="BF23" i="9"/>
  <c r="BA23" i="9"/>
  <c r="BF378" i="2"/>
  <c r="BA378" i="2"/>
  <c r="BF27" i="9"/>
  <c r="BA27" i="9"/>
  <c r="BM10" i="4"/>
  <c r="BG10" i="4"/>
  <c r="BF159" i="7"/>
  <c r="BA159" i="7"/>
  <c r="BF418" i="2"/>
  <c r="BA418" i="2"/>
  <c r="AY276" i="1"/>
  <c r="BF251" i="1"/>
  <c r="BF103" i="7"/>
  <c r="BA103" i="7"/>
  <c r="AZ11" i="3"/>
  <c r="BG5" i="3"/>
  <c r="BF369" i="7"/>
  <c r="BA369" i="7"/>
  <c r="BF102" i="2"/>
  <c r="BA102" i="2"/>
  <c r="BG280" i="1"/>
  <c r="BG281" i="1" s="1"/>
  <c r="BA280" i="1"/>
  <c r="BF55" i="7"/>
  <c r="BA55" i="7"/>
  <c r="BF185" i="7"/>
  <c r="BA185" i="7"/>
  <c r="BF141" i="7"/>
  <c r="BA141" i="7"/>
  <c r="BG324" i="1"/>
  <c r="BA324" i="1"/>
  <c r="BF144" i="7"/>
  <c r="BA144" i="7"/>
  <c r="BA25" i="7"/>
  <c r="BF25" i="7"/>
  <c r="AY61" i="7"/>
  <c r="AT191" i="7"/>
  <c r="BF319" i="2"/>
  <c r="BA319" i="2"/>
  <c r="BF420" i="2"/>
  <c r="BA420" i="2"/>
  <c r="BF157" i="2"/>
  <c r="BA157" i="2"/>
  <c r="BF37" i="3"/>
  <c r="BA37" i="3"/>
  <c r="BF78" i="1"/>
  <c r="BA78" i="1"/>
  <c r="BF117" i="7"/>
  <c r="BA117" i="7"/>
  <c r="BF254" i="2"/>
  <c r="BA254" i="2"/>
  <c r="BF168" i="2"/>
  <c r="BA168" i="2"/>
  <c r="BF99" i="7"/>
  <c r="BA99" i="7"/>
  <c r="BF69" i="1"/>
  <c r="BA69" i="1"/>
  <c r="AZ144" i="2"/>
  <c r="BG110" i="2"/>
  <c r="BH110" i="2" s="1"/>
  <c r="AS30" i="9"/>
  <c r="AW35" i="5"/>
  <c r="BG67" i="3"/>
  <c r="BN64" i="3"/>
  <c r="BF274" i="1"/>
  <c r="BA274" i="1"/>
  <c r="BF274" i="2"/>
  <c r="BA274" i="2"/>
  <c r="BF361" i="7"/>
  <c r="BA361" i="7"/>
  <c r="BF48" i="7"/>
  <c r="BA48" i="7"/>
  <c r="BF309" i="7"/>
  <c r="BA309" i="7"/>
  <c r="AY17" i="4"/>
  <c r="BG16" i="4"/>
  <c r="BM16" i="4"/>
  <c r="BD50" i="5"/>
  <c r="BF48" i="5"/>
  <c r="BL48" i="5"/>
  <c r="BF187" i="7"/>
  <c r="BA187" i="7"/>
  <c r="BA153" i="2"/>
  <c r="BF153" i="2"/>
  <c r="AY182" i="2"/>
  <c r="BF38" i="3"/>
  <c r="BA38" i="3"/>
  <c r="BF241" i="1"/>
  <c r="BA241" i="1"/>
  <c r="BF321" i="2"/>
  <c r="BA321" i="2"/>
  <c r="BF224" i="7"/>
  <c r="BA224" i="7"/>
  <c r="BB24" i="21"/>
  <c r="BG24" i="21"/>
  <c r="AZ27" i="21"/>
  <c r="BF411" i="2"/>
  <c r="BA411" i="2"/>
  <c r="BF414" i="2"/>
  <c r="BA414" i="2"/>
  <c r="BF113" i="1"/>
  <c r="BM111" i="1"/>
  <c r="BO111" i="1" s="1"/>
  <c r="BF27" i="2"/>
  <c r="BA27" i="2"/>
  <c r="BF252" i="2"/>
  <c r="BA252" i="2"/>
  <c r="BF26" i="9"/>
  <c r="BA26" i="9"/>
  <c r="BF91" i="2"/>
  <c r="BA91" i="2"/>
  <c r="BB16" i="21"/>
  <c r="BG16" i="21"/>
  <c r="AR46" i="3"/>
  <c r="AT33" i="3"/>
  <c r="BF248" i="1"/>
  <c r="BA248" i="1"/>
  <c r="BF408" i="2"/>
  <c r="BA408" i="2"/>
  <c r="BF206" i="7"/>
  <c r="BA206" i="7"/>
  <c r="BF110" i="7"/>
  <c r="BA110" i="7"/>
  <c r="BM412" i="2"/>
  <c r="BH412" i="2"/>
  <c r="BF118" i="1"/>
  <c r="BA118" i="1"/>
  <c r="BF38" i="7"/>
  <c r="BA38" i="7"/>
  <c r="BF76" i="7"/>
  <c r="BA76" i="7"/>
  <c r="BF44" i="2"/>
  <c r="BA44" i="2"/>
  <c r="BF59" i="2"/>
  <c r="BA59" i="2"/>
  <c r="AM170" i="1"/>
  <c r="BF60" i="3"/>
  <c r="BA60" i="3"/>
  <c r="BF84" i="3"/>
  <c r="BA84" i="3"/>
  <c r="BF370" i="7"/>
  <c r="BA370" i="7"/>
  <c r="BF44" i="7"/>
  <c r="BA44" i="7"/>
  <c r="BF12" i="2"/>
  <c r="BA12" i="2"/>
  <c r="BF437" i="2"/>
  <c r="BA437" i="2"/>
  <c r="BF46" i="2"/>
  <c r="BA46" i="2"/>
  <c r="BF278" i="2"/>
  <c r="BA278" i="2"/>
  <c r="BF285" i="1"/>
  <c r="BF407" i="2"/>
  <c r="BA407" i="2"/>
  <c r="BF303" i="7"/>
  <c r="BA303" i="7"/>
  <c r="AT193" i="1"/>
  <c r="BF135" i="2"/>
  <c r="BA135" i="2"/>
  <c r="BF119" i="2"/>
  <c r="BA119" i="2"/>
  <c r="BF291" i="7"/>
  <c r="BA291" i="7"/>
  <c r="BF82" i="2"/>
  <c r="BA82" i="2"/>
  <c r="BF36" i="7"/>
  <c r="BA36" i="7"/>
  <c r="BF267" i="2"/>
  <c r="BA267" i="2"/>
  <c r="BF72" i="3"/>
  <c r="BA72" i="3"/>
  <c r="BF84" i="1"/>
  <c r="BA84" i="1"/>
  <c r="BF320" i="7"/>
  <c r="BA320" i="7"/>
  <c r="BF273" i="7"/>
  <c r="BA273" i="7"/>
  <c r="BF130" i="3"/>
  <c r="AY133" i="3"/>
  <c r="BA130" i="3"/>
  <c r="BF360" i="7"/>
  <c r="BA360" i="7"/>
  <c r="BF228" i="7"/>
  <c r="BA228" i="7"/>
  <c r="BF304" i="2"/>
  <c r="BA304" i="2"/>
  <c r="BF56" i="2"/>
  <c r="BA56" i="2"/>
  <c r="BF356" i="7"/>
  <c r="BA356" i="7"/>
  <c r="BF431" i="2"/>
  <c r="BA431" i="2"/>
  <c r="BF388" i="7"/>
  <c r="BA388" i="7"/>
  <c r="AY391" i="7"/>
  <c r="BA391" i="7" s="1"/>
  <c r="BF427" i="2"/>
  <c r="BA427" i="2"/>
  <c r="BF29" i="2"/>
  <c r="BA29" i="2"/>
  <c r="BF74" i="3"/>
  <c r="BA74" i="3"/>
  <c r="BN108" i="3"/>
  <c r="BG111" i="3"/>
  <c r="BF171" i="7"/>
  <c r="BA171" i="7"/>
  <c r="BF311" i="1"/>
  <c r="BA311" i="1"/>
  <c r="BF197" i="2"/>
  <c r="BA197" i="2"/>
  <c r="BF160" i="2"/>
  <c r="BA160" i="2"/>
  <c r="BF253" i="7"/>
  <c r="BA253" i="7"/>
  <c r="BF377" i="2"/>
  <c r="BA377" i="2"/>
  <c r="BF367" i="7"/>
  <c r="BA367" i="7"/>
  <c r="BF333" i="2"/>
  <c r="BA333" i="2"/>
  <c r="BF215" i="7"/>
  <c r="BA215" i="7"/>
  <c r="BF161" i="2"/>
  <c r="BA161" i="2"/>
  <c r="BF310" i="2"/>
  <c r="BA310" i="2"/>
  <c r="BF138" i="7"/>
  <c r="BA138" i="7"/>
  <c r="BF16" i="3"/>
  <c r="BA16" i="3"/>
  <c r="BA147" i="2"/>
  <c r="BF147" i="2"/>
  <c r="AY129" i="3"/>
  <c r="BF123" i="3"/>
  <c r="BA123" i="3"/>
  <c r="BF262" i="1"/>
  <c r="BA262" i="1"/>
  <c r="BF16" i="7"/>
  <c r="BA16" i="7"/>
  <c r="BF383" i="7"/>
  <c r="BA383" i="7"/>
  <c r="BG26" i="21"/>
  <c r="BB26" i="21"/>
  <c r="BF214" i="1"/>
  <c r="BA214" i="1"/>
  <c r="BF399" i="2"/>
  <c r="BA399" i="2"/>
  <c r="BF13" i="2"/>
  <c r="BA13" i="2"/>
  <c r="AR68" i="3"/>
  <c r="AT55" i="3"/>
  <c r="AT68" i="3" s="1"/>
  <c r="BH61" i="21"/>
  <c r="BA64" i="21"/>
  <c r="BF105" i="3"/>
  <c r="BA105" i="3"/>
  <c r="BF53" i="2"/>
  <c r="BA53" i="2"/>
  <c r="BF430" i="2"/>
  <c r="BA430" i="2"/>
  <c r="BF177" i="2"/>
  <c r="BA177" i="2"/>
  <c r="BF154" i="2"/>
  <c r="BA154" i="2"/>
  <c r="BF71" i="1"/>
  <c r="BA71" i="1"/>
  <c r="BF45" i="2"/>
  <c r="BA45" i="2"/>
  <c r="BF300" i="7"/>
  <c r="BA300" i="7"/>
  <c r="BF195" i="2"/>
  <c r="BA195" i="2"/>
  <c r="BF50" i="7"/>
  <c r="BA50" i="7"/>
  <c r="BF12" i="9"/>
  <c r="BA12" i="9"/>
  <c r="BF15" i="1"/>
  <c r="BA15" i="1"/>
  <c r="AY9" i="9"/>
  <c r="BF4" i="9"/>
  <c r="BA4" i="9"/>
  <c r="AY218" i="7"/>
  <c r="BF200" i="7"/>
  <c r="BA200" i="7"/>
  <c r="BG56" i="21"/>
  <c r="AZ59" i="21"/>
  <c r="BB56" i="21"/>
  <c r="BF8" i="9"/>
  <c r="BA8" i="9"/>
  <c r="BF390" i="2"/>
  <c r="BA390" i="2"/>
  <c r="BF199" i="1"/>
  <c r="BA199" i="1"/>
  <c r="AS28" i="21"/>
  <c r="AU7" i="21"/>
  <c r="AS81" i="21"/>
  <c r="BF296" i="7"/>
  <c r="BA296" i="7"/>
  <c r="BF377" i="7"/>
  <c r="BA377" i="7"/>
  <c r="BF428" i="2"/>
  <c r="BA428" i="2"/>
  <c r="BF109" i="3"/>
  <c r="BA109" i="3"/>
  <c r="AZ23" i="7"/>
  <c r="BG5" i="7"/>
  <c r="BF127" i="3"/>
  <c r="BA127" i="3"/>
  <c r="BF94" i="2"/>
  <c r="BA94" i="2"/>
  <c r="BF312" i="1"/>
  <c r="BA312" i="1"/>
  <c r="BA324" i="7"/>
  <c r="BF324" i="7"/>
  <c r="BG31" i="21"/>
  <c r="BB31" i="21"/>
  <c r="BF54" i="1"/>
  <c r="AY57" i="1"/>
  <c r="BA57" i="1" s="1"/>
  <c r="BA54" i="1"/>
  <c r="BF143" i="7"/>
  <c r="BA143" i="7"/>
  <c r="BG190" i="1"/>
  <c r="BA190" i="1"/>
  <c r="BF175" i="2"/>
  <c r="BA175" i="2"/>
  <c r="BF309" i="1"/>
  <c r="BA309" i="1"/>
  <c r="BM355" i="2"/>
  <c r="BH355" i="2"/>
  <c r="AT121" i="3"/>
  <c r="AR134" i="3"/>
  <c r="BA135" i="7"/>
  <c r="AY153" i="7"/>
  <c r="BF135" i="7"/>
  <c r="BF141" i="2"/>
  <c r="BA141" i="2"/>
  <c r="BF272" i="2"/>
  <c r="BA272" i="2"/>
  <c r="BB50" i="21"/>
  <c r="BG50" i="21"/>
  <c r="AZ53" i="21"/>
  <c r="BF131" i="3"/>
  <c r="BA131" i="3"/>
  <c r="BF45" i="7"/>
  <c r="BA45" i="7"/>
  <c r="BF422" i="2"/>
  <c r="BA422" i="2"/>
  <c r="BF307" i="2"/>
  <c r="BA307" i="2"/>
  <c r="BF55" i="2"/>
  <c r="BA55" i="2"/>
  <c r="BN64" i="7"/>
  <c r="BG66" i="7"/>
  <c r="BA330" i="7"/>
  <c r="BF330" i="7"/>
  <c r="AY348" i="7"/>
  <c r="BG15" i="21"/>
  <c r="BB15" i="21"/>
  <c r="BF380" i="7"/>
  <c r="BA380" i="7"/>
  <c r="BF200" i="1"/>
  <c r="BA200" i="1"/>
  <c r="BF59" i="3"/>
  <c r="BA59" i="3"/>
  <c r="AT80" i="21"/>
  <c r="AT83" i="21"/>
  <c r="AW44" i="5" s="1"/>
  <c r="BF297" i="7"/>
  <c r="BA297" i="7"/>
  <c r="BF234" i="2"/>
  <c r="BA234" i="2"/>
  <c r="BG41" i="21"/>
  <c r="BB41" i="21"/>
  <c r="BG39" i="4"/>
  <c r="BM39" i="4"/>
  <c r="BE41" i="4"/>
  <c r="BF146" i="2"/>
  <c r="BA146" i="2"/>
  <c r="AY149" i="2"/>
  <c r="BE17" i="5" s="1"/>
  <c r="BF157" i="1"/>
  <c r="BA157" i="1"/>
  <c r="BF142" i="7"/>
  <c r="BA142" i="7"/>
  <c r="AY321" i="7"/>
  <c r="BF285" i="7"/>
  <c r="BF17" i="9"/>
  <c r="BA17" i="9"/>
  <c r="BF62" i="3"/>
  <c r="BA62" i="3"/>
  <c r="BF417" i="2"/>
  <c r="BA417" i="2"/>
  <c r="BF98" i="7"/>
  <c r="BA98" i="7"/>
  <c r="AZ41" i="3"/>
  <c r="BG35" i="3"/>
  <c r="BF379" i="2"/>
  <c r="BA379" i="2"/>
  <c r="BF47" i="2"/>
  <c r="BA47" i="2"/>
  <c r="AS76" i="2"/>
  <c r="AS447" i="2"/>
  <c r="BG326" i="1"/>
  <c r="BA326" i="1"/>
  <c r="BF193" i="2"/>
  <c r="BA193" i="2"/>
  <c r="AZ77" i="3"/>
  <c r="BG71" i="3"/>
  <c r="BN39" i="4"/>
  <c r="BF41" i="4"/>
  <c r="AT88" i="7"/>
  <c r="BF161" i="1"/>
  <c r="BA161" i="1"/>
  <c r="BF65" i="3"/>
  <c r="BA65" i="3"/>
  <c r="BF31" i="2"/>
  <c r="BA31" i="2"/>
  <c r="BF84" i="2"/>
  <c r="BA84" i="2"/>
  <c r="BF382" i="2"/>
  <c r="BA382" i="2"/>
  <c r="AZ191" i="7"/>
  <c r="BG155" i="7"/>
  <c r="BG19" i="4"/>
  <c r="BE27" i="4"/>
  <c r="BM19" i="4"/>
  <c r="BF40" i="7"/>
  <c r="BA40" i="7"/>
  <c r="BF216" i="7"/>
  <c r="BA216" i="7"/>
  <c r="BF345" i="7"/>
  <c r="BA345" i="7"/>
  <c r="BF18" i="7"/>
  <c r="BA18" i="7"/>
  <c r="BF232" i="1"/>
  <c r="BA232" i="1"/>
  <c r="BF128" i="2"/>
  <c r="BA128" i="2"/>
  <c r="BF340" i="2"/>
  <c r="BA340" i="2"/>
  <c r="AS197" i="7"/>
  <c r="BM22" i="4"/>
  <c r="BG22" i="4"/>
  <c r="BF317" i="7"/>
  <c r="BA317" i="7"/>
  <c r="BF67" i="1"/>
  <c r="BA67" i="1"/>
  <c r="BF187" i="2"/>
  <c r="BA187" i="2"/>
  <c r="BF86" i="1"/>
  <c r="BA86" i="1"/>
  <c r="BF210" i="2"/>
  <c r="BA210" i="2"/>
  <c r="BG55" i="3"/>
  <c r="BN49" i="3"/>
  <c r="BF255" i="2"/>
  <c r="BA255" i="2"/>
  <c r="BF54" i="2"/>
  <c r="BA54" i="2"/>
  <c r="BF237" i="1"/>
  <c r="BA237" i="1"/>
  <c r="BF121" i="7"/>
  <c r="BA121" i="7"/>
  <c r="BF186" i="1"/>
  <c r="BA186" i="1"/>
  <c r="AX42" i="4"/>
  <c r="AW39" i="5" s="1"/>
  <c r="BG9" i="21"/>
  <c r="AZ12" i="21"/>
  <c r="BB9" i="21"/>
  <c r="BF323" i="7"/>
  <c r="BA323" i="7"/>
  <c r="AY326" i="7"/>
  <c r="BA326" i="7" s="1"/>
  <c r="BF331" i="7"/>
  <c r="BA331" i="7"/>
  <c r="BF200" i="2"/>
  <c r="BA200" i="2"/>
  <c r="BF255" i="7"/>
  <c r="BA255" i="7"/>
  <c r="BF24" i="2"/>
  <c r="BA24" i="2"/>
  <c r="BF381" i="7"/>
  <c r="BA381" i="7"/>
  <c r="BF48" i="2"/>
  <c r="BA48" i="2"/>
  <c r="BG301" i="1"/>
  <c r="BA301" i="1"/>
  <c r="BF100" i="2"/>
  <c r="BA100" i="2"/>
  <c r="BF43" i="7"/>
  <c r="BA43" i="7"/>
  <c r="BF317" i="1"/>
  <c r="BA317" i="1"/>
  <c r="BF15" i="2"/>
  <c r="BA15" i="2"/>
  <c r="BF274" i="7"/>
  <c r="BA274" i="7"/>
  <c r="BF301" i="7"/>
  <c r="BA301" i="7"/>
  <c r="BF339" i="2"/>
  <c r="BA339" i="2"/>
  <c r="BF143" i="2"/>
  <c r="BA143" i="2"/>
  <c r="BN76" i="21"/>
  <c r="BF10" i="3"/>
  <c r="BA10" i="3"/>
  <c r="BF213" i="7"/>
  <c r="BA213" i="7"/>
  <c r="BF217" i="2"/>
  <c r="BA217" i="2"/>
  <c r="BB47" i="21"/>
  <c r="BG47" i="21"/>
  <c r="BF217" i="7"/>
  <c r="BA217" i="7"/>
  <c r="BF376" i="2"/>
  <c r="BA376" i="2"/>
  <c r="BL49" i="5"/>
  <c r="BF49" i="5"/>
  <c r="BF112" i="2"/>
  <c r="BA112" i="2"/>
  <c r="BF121" i="2"/>
  <c r="BA121" i="2"/>
  <c r="BF128" i="3"/>
  <c r="BA128" i="3"/>
  <c r="BF67" i="2"/>
  <c r="BA67" i="2"/>
  <c r="AU22" i="21"/>
  <c r="BF213" i="2"/>
  <c r="BA213" i="2"/>
  <c r="BF6" i="2"/>
  <c r="BA6" i="2"/>
  <c r="BF342" i="2"/>
  <c r="BA342" i="2"/>
  <c r="BF155" i="1"/>
  <c r="BA155" i="1"/>
  <c r="BF250" i="7"/>
  <c r="BA250" i="7"/>
  <c r="BF346" i="7"/>
  <c r="BA346" i="7"/>
  <c r="BF211" i="7"/>
  <c r="BA211" i="7"/>
  <c r="BF118" i="7"/>
  <c r="BA118" i="7"/>
  <c r="BF16" i="2"/>
  <c r="BA16" i="2"/>
  <c r="BG79" i="2"/>
  <c r="AZ108" i="2"/>
  <c r="BF92" i="2"/>
  <c r="BA92" i="2"/>
  <c r="BF86" i="7"/>
  <c r="BA86" i="7"/>
  <c r="BF22" i="2"/>
  <c r="BA22" i="2"/>
  <c r="BF19" i="9"/>
  <c r="BA19" i="9"/>
  <c r="BA369" i="2"/>
  <c r="BF369" i="2"/>
  <c r="AT77" i="3"/>
  <c r="AR90" i="3"/>
  <c r="BF246" i="1"/>
  <c r="BA246" i="1"/>
  <c r="BF120" i="7"/>
  <c r="BA120" i="7"/>
  <c r="BF162" i="7"/>
  <c r="BA162" i="7"/>
  <c r="BG5" i="21"/>
  <c r="BB5" i="21"/>
  <c r="BG61" i="21"/>
  <c r="AZ64" i="21"/>
  <c r="BB61" i="21"/>
  <c r="BF134" i="2"/>
  <c r="BA134" i="2"/>
  <c r="BF295" i="7"/>
  <c r="BA295" i="7"/>
  <c r="BG26" i="4"/>
  <c r="BM26" i="4"/>
  <c r="BG72" i="21"/>
  <c r="BB72" i="21"/>
  <c r="BF89" i="1"/>
  <c r="BA89" i="1"/>
  <c r="BM31" i="4"/>
  <c r="BG31" i="4"/>
  <c r="BF179" i="1"/>
  <c r="BA179" i="1"/>
  <c r="BF343" i="2"/>
  <c r="BA343" i="2"/>
  <c r="BF181" i="1"/>
  <c r="BA181" i="1"/>
  <c r="BF17" i="2"/>
  <c r="BA17" i="2"/>
  <c r="BF295" i="1"/>
  <c r="BA295" i="1"/>
  <c r="BF109" i="7"/>
  <c r="BA109" i="7"/>
  <c r="BN9" i="4"/>
  <c r="BF12" i="4"/>
  <c r="BF270" i="7"/>
  <c r="BA270" i="7"/>
  <c r="BF363" i="7"/>
  <c r="BA363" i="7"/>
  <c r="BA35" i="3"/>
  <c r="BF35" i="3"/>
  <c r="AY41" i="3"/>
  <c r="BF123" i="7"/>
  <c r="BA123" i="7"/>
  <c r="BF29" i="7"/>
  <c r="BA29" i="7"/>
  <c r="BF208" i="2"/>
  <c r="BA208" i="2"/>
  <c r="BF125" i="7"/>
  <c r="BA125" i="7"/>
  <c r="BF278" i="1"/>
  <c r="AY281" i="1"/>
  <c r="BA281" i="1" s="1"/>
  <c r="BA278" i="1"/>
  <c r="BF77" i="7"/>
  <c r="BA77" i="7"/>
  <c r="BF443" i="2"/>
  <c r="BA443" i="2"/>
  <c r="BF276" i="7"/>
  <c r="BA276" i="7"/>
  <c r="BF205" i="1"/>
  <c r="BA205" i="1"/>
  <c r="BF322" i="2"/>
  <c r="BA322" i="2"/>
  <c r="BF280" i="2"/>
  <c r="BA280" i="2"/>
  <c r="BF95" i="3"/>
  <c r="BA95" i="3"/>
  <c r="AP21" i="5"/>
  <c r="BF103" i="3"/>
  <c r="BA103" i="3"/>
  <c r="BF136" i="7"/>
  <c r="BA136" i="7"/>
  <c r="BF32" i="2"/>
  <c r="BA32" i="2"/>
  <c r="BF267" i="7"/>
  <c r="BA267" i="7"/>
  <c r="BF269" i="2"/>
  <c r="BA269" i="2"/>
  <c r="BG266" i="1"/>
  <c r="BA266" i="1"/>
  <c r="BH50" i="21"/>
  <c r="BA53" i="21"/>
  <c r="BA221" i="2"/>
  <c r="BF221" i="2"/>
  <c r="BN73" i="2"/>
  <c r="BG75" i="2"/>
  <c r="AS282" i="1"/>
  <c r="AT108" i="2"/>
  <c r="AR150" i="2"/>
  <c r="AZ9" i="9"/>
  <c r="BG4" i="9"/>
  <c r="BF79" i="7"/>
  <c r="BA79" i="7"/>
  <c r="BG34" i="4"/>
  <c r="BM34" i="4"/>
  <c r="BE37" i="4"/>
  <c r="BA27" i="21"/>
  <c r="BH24" i="21"/>
  <c r="BF69" i="2"/>
  <c r="BA69" i="2"/>
  <c r="BF50" i="3"/>
  <c r="BA50" i="3"/>
  <c r="BF187" i="1"/>
  <c r="BA187" i="1"/>
  <c r="BF390" i="7"/>
  <c r="BA390" i="7"/>
  <c r="BF281" i="7"/>
  <c r="BA281" i="7"/>
  <c r="BF98" i="2"/>
  <c r="BA98" i="2"/>
  <c r="BA43" i="21"/>
  <c r="BH40" i="21"/>
  <c r="BB37" i="21"/>
  <c r="BG37" i="21"/>
  <c r="AR224" i="2"/>
  <c r="AT182" i="2"/>
  <c r="AR170" i="1"/>
  <c r="BA74" i="21"/>
  <c r="BH71" i="21"/>
  <c r="BN42" i="3"/>
  <c r="BG45" i="3"/>
  <c r="BF161" i="7"/>
  <c r="BA161" i="7"/>
  <c r="BF45" i="1"/>
  <c r="BA45" i="1"/>
  <c r="AZ43" i="21"/>
  <c r="BB40" i="21"/>
  <c r="BG40" i="21"/>
  <c r="BF271" i="2"/>
  <c r="BA271" i="2"/>
  <c r="BF288" i="7"/>
  <c r="BA288" i="7"/>
  <c r="BF55" i="1"/>
  <c r="BA55" i="1"/>
  <c r="BF170" i="7"/>
  <c r="BA170" i="7"/>
  <c r="BF339" i="7"/>
  <c r="BA339" i="7"/>
  <c r="BF311" i="2"/>
  <c r="BA311" i="2"/>
  <c r="BF178" i="2"/>
  <c r="BA178" i="2"/>
  <c r="BM21" i="4"/>
  <c r="BG21" i="4"/>
  <c r="AY33" i="3"/>
  <c r="BF27" i="3"/>
  <c r="BA27" i="3"/>
  <c r="BF180" i="2"/>
  <c r="BA180" i="2"/>
  <c r="BG208" i="1"/>
  <c r="BA208" i="1"/>
  <c r="BF398" i="2"/>
  <c r="BA398" i="2"/>
  <c r="BM48" i="5"/>
  <c r="BE50" i="5"/>
  <c r="BF179" i="2"/>
  <c r="BA179" i="2"/>
  <c r="BF293" i="1"/>
  <c r="BA293" i="1"/>
  <c r="AZ218" i="2"/>
  <c r="BG184" i="2"/>
  <c r="BH184" i="2" s="1"/>
  <c r="BG6" i="21"/>
  <c r="BB6" i="21"/>
  <c r="BM61" i="1"/>
  <c r="BF21" i="2"/>
  <c r="BA21" i="2"/>
  <c r="AY34" i="2"/>
  <c r="BF53" i="3"/>
  <c r="BA53" i="3"/>
  <c r="BF66" i="3"/>
  <c r="BA66" i="3"/>
  <c r="BF174" i="7"/>
  <c r="BA174" i="7"/>
  <c r="BF181" i="7"/>
  <c r="BA181" i="7"/>
  <c r="BF82" i="3"/>
  <c r="BA82" i="3"/>
  <c r="BF235" i="7"/>
  <c r="BA235" i="7"/>
  <c r="BF40" i="2"/>
  <c r="BA40" i="2"/>
  <c r="BF282" i="7"/>
  <c r="BA282" i="7"/>
  <c r="BF421" i="2"/>
  <c r="BA421" i="2"/>
  <c r="BF289" i="2"/>
  <c r="BA289" i="2"/>
  <c r="BF169" i="2"/>
  <c r="BA169" i="2"/>
  <c r="BF302" i="7"/>
  <c r="BA302" i="7"/>
  <c r="BM66" i="2"/>
  <c r="BH66" i="2"/>
  <c r="BN223" i="1"/>
  <c r="BA129" i="7"/>
  <c r="BF129" i="7"/>
  <c r="BF108" i="3"/>
  <c r="AY111" i="3"/>
  <c r="BA111" i="3" s="1"/>
  <c r="BA108" i="3"/>
  <c r="BF344" i="2"/>
  <c r="BA344" i="2"/>
  <c r="BF111" i="2"/>
  <c r="BA111" i="2"/>
  <c r="BF43" i="1"/>
  <c r="BA43" i="1"/>
  <c r="BF382" i="7"/>
  <c r="BA382" i="7"/>
  <c r="AT283" i="7"/>
  <c r="AR327" i="7"/>
  <c r="BF37" i="7"/>
  <c r="BA37" i="7"/>
  <c r="BF131" i="1"/>
  <c r="BA131" i="1"/>
  <c r="BG131" i="3"/>
  <c r="AZ133" i="3"/>
  <c r="BG25" i="21"/>
  <c r="BB25" i="21"/>
  <c r="BG6" i="4"/>
  <c r="BM6" i="4"/>
  <c r="BF388" i="2"/>
  <c r="BA388" i="2"/>
  <c r="BF189" i="7"/>
  <c r="BA189" i="7"/>
  <c r="BF225" i="7"/>
  <c r="BA225" i="7"/>
  <c r="BF18" i="2"/>
  <c r="BA18" i="2"/>
  <c r="BF52" i="2"/>
  <c r="BA52" i="2"/>
  <c r="BF192" i="2"/>
  <c r="BA192" i="2"/>
  <c r="BF73" i="1"/>
  <c r="BA73" i="1"/>
  <c r="BF247" i="7"/>
  <c r="BA247" i="7"/>
  <c r="BF65" i="7"/>
  <c r="BA65" i="7"/>
  <c r="BF272" i="7"/>
  <c r="BA272" i="7"/>
  <c r="BF166" i="2"/>
  <c r="BA166" i="2"/>
  <c r="BF118" i="2"/>
  <c r="BA118" i="2"/>
  <c r="BF15" i="3"/>
  <c r="BA15" i="3"/>
  <c r="BF208" i="7"/>
  <c r="BA208" i="7"/>
  <c r="BF304" i="7"/>
  <c r="BA304" i="7"/>
  <c r="AY99" i="3"/>
  <c r="BA93" i="3"/>
  <c r="BF93" i="3"/>
  <c r="BF312" i="2"/>
  <c r="BA312" i="2"/>
  <c r="BF81" i="7"/>
  <c r="BA81" i="7"/>
  <c r="BF381" i="2"/>
  <c r="BA381" i="2"/>
  <c r="BF307" i="7"/>
  <c r="BA307" i="7"/>
  <c r="BF87" i="2"/>
  <c r="BA87" i="2"/>
  <c r="BF80" i="3"/>
  <c r="BA80" i="3"/>
  <c r="BF180" i="7"/>
  <c r="BA180" i="7"/>
  <c r="BF280" i="7"/>
  <c r="BA280" i="7"/>
  <c r="BF384" i="2"/>
  <c r="BA384" i="2"/>
  <c r="AZ20" i="9"/>
  <c r="BE36" i="5" s="1"/>
  <c r="BG11" i="9"/>
  <c r="AR30" i="9"/>
  <c r="AT9" i="9"/>
  <c r="AX35" i="5" s="1"/>
  <c r="AV35" i="5"/>
  <c r="BF31" i="3"/>
  <c r="BA31" i="3"/>
  <c r="AU59" i="21"/>
  <c r="AS83" i="21"/>
  <c r="AS80" i="21"/>
  <c r="AS137" i="3"/>
  <c r="AW22" i="5"/>
  <c r="BF263" i="2"/>
  <c r="BA263" i="2"/>
  <c r="BF93" i="7"/>
  <c r="BA93" i="7"/>
  <c r="BF6" i="3"/>
  <c r="BA6" i="3"/>
  <c r="BF341" i="2"/>
  <c r="BA341" i="2"/>
  <c r="BF233" i="7"/>
  <c r="BA233" i="7"/>
  <c r="BF115" i="2"/>
  <c r="BA115" i="2"/>
  <c r="BG42" i="21"/>
  <c r="BB42" i="21"/>
  <c r="BF410" i="2"/>
  <c r="BA410" i="2"/>
  <c r="BF107" i="7"/>
  <c r="BA107" i="7"/>
  <c r="BF186" i="2"/>
  <c r="BA186" i="2"/>
  <c r="BG224" i="1"/>
  <c r="BG225" i="1" s="1"/>
  <c r="BA224" i="1"/>
  <c r="BF52" i="3"/>
  <c r="BA52" i="3"/>
  <c r="BF435" i="2"/>
  <c r="BA435" i="2"/>
  <c r="AS67" i="7"/>
  <c r="AS393" i="7"/>
  <c r="BF265" i="2"/>
  <c r="BA265" i="2"/>
  <c r="BF167" i="2"/>
  <c r="BA167" i="2"/>
  <c r="BG63" i="3"/>
  <c r="BN57" i="3"/>
  <c r="AZ33" i="21"/>
  <c r="BB30" i="21"/>
  <c r="BG30" i="21"/>
  <c r="BF204" i="7"/>
  <c r="BA204" i="7"/>
  <c r="BF385" i="7"/>
  <c r="BA385" i="7"/>
  <c r="BF165" i="2"/>
  <c r="BA165" i="2"/>
  <c r="BG52" i="1"/>
  <c r="BN50" i="1"/>
  <c r="BF396" i="2"/>
  <c r="BA396" i="2"/>
  <c r="BF221" i="7"/>
  <c r="BA221" i="7"/>
  <c r="BM438" i="2"/>
  <c r="BH438" i="2"/>
  <c r="BG115" i="3"/>
  <c r="AZ121" i="3"/>
  <c r="BF83" i="3"/>
  <c r="BA83" i="3"/>
  <c r="BF375" i="7"/>
  <c r="BA375" i="7"/>
  <c r="BF318" i="2"/>
  <c r="BA318" i="2"/>
  <c r="BF9" i="7"/>
  <c r="BA9" i="7"/>
  <c r="BF378" i="7"/>
  <c r="BA378" i="7"/>
  <c r="BT258" i="2"/>
  <c r="BG196" i="1"/>
  <c r="BA196" i="1"/>
  <c r="BF204" i="1"/>
  <c r="BA204" i="1"/>
  <c r="BF115" i="3"/>
  <c r="AY121" i="3"/>
  <c r="BA115" i="3"/>
  <c r="AY107" i="3"/>
  <c r="BA101" i="3"/>
  <c r="BF101" i="3"/>
  <c r="BF13" i="1"/>
  <c r="BA13" i="1"/>
  <c r="BF239" i="7"/>
  <c r="BA239" i="7"/>
  <c r="BF54" i="3"/>
  <c r="BA54" i="3"/>
  <c r="BF348" i="2"/>
  <c r="BA348" i="2"/>
  <c r="BF113" i="2"/>
  <c r="BA113" i="2"/>
  <c r="BF33" i="7"/>
  <c r="BA33" i="7"/>
  <c r="BF93" i="1"/>
  <c r="BA93" i="1"/>
  <c r="BF266" i="2"/>
  <c r="BA266" i="2"/>
  <c r="BF120" i="1"/>
  <c r="BA120" i="1"/>
  <c r="BF75" i="7"/>
  <c r="BA75" i="7"/>
  <c r="BF282" i="2"/>
  <c r="BA282" i="2"/>
  <c r="BF354" i="2"/>
  <c r="BA354" i="2"/>
  <c r="BF30" i="2"/>
  <c r="BA30" i="2"/>
  <c r="BF126" i="3"/>
  <c r="BA126" i="3"/>
  <c r="BF10" i="7"/>
  <c r="BA10" i="7"/>
  <c r="BF314" i="2"/>
  <c r="BA314" i="2"/>
  <c r="AR392" i="7"/>
  <c r="AT348" i="7"/>
  <c r="BG73" i="21"/>
  <c r="BB73" i="21"/>
  <c r="BH35" i="21"/>
  <c r="BA38" i="21"/>
  <c r="BF78" i="7"/>
  <c r="BA78" i="7"/>
  <c r="BM214" i="2"/>
  <c r="BH214" i="2"/>
  <c r="BH56" i="21"/>
  <c r="BA59" i="21"/>
  <c r="BM11" i="4"/>
  <c r="BG11" i="4"/>
  <c r="BF54" i="7"/>
  <c r="BA54" i="7"/>
  <c r="BF283" i="2"/>
  <c r="BA283" i="2"/>
  <c r="BF96" i="2"/>
  <c r="BA96" i="2"/>
  <c r="BF195" i="7"/>
  <c r="BA195" i="7"/>
  <c r="BF145" i="7"/>
  <c r="BA145" i="7"/>
  <c r="BG196" i="7"/>
  <c r="BN194" i="7"/>
  <c r="BF16" i="9"/>
  <c r="BA16" i="9"/>
  <c r="BF284" i="2"/>
  <c r="BA284" i="2"/>
  <c r="BF60" i="2"/>
  <c r="BA60" i="2"/>
  <c r="BF95" i="1"/>
  <c r="BA95" i="1"/>
  <c r="BF248" i="7"/>
  <c r="BA248" i="7"/>
  <c r="BF104" i="3"/>
  <c r="BA104" i="3"/>
  <c r="AN83" i="21"/>
  <c r="AP44" i="5" s="1"/>
  <c r="AN44" i="5"/>
  <c r="BE12" i="4"/>
  <c r="BM9" i="4"/>
  <c r="BG9" i="4"/>
  <c r="AY88" i="7"/>
  <c r="BA70" i="7"/>
  <c r="BF70" i="7"/>
  <c r="AN28" i="21"/>
  <c r="BF107" i="2"/>
  <c r="BA107" i="2"/>
  <c r="BF75" i="3"/>
  <c r="BA75" i="3"/>
  <c r="BG21" i="21"/>
  <c r="BB21" i="21"/>
  <c r="BF136" i="2"/>
  <c r="BA136" i="2"/>
  <c r="BN129" i="7"/>
  <c r="BG131" i="7"/>
  <c r="AR372" i="2"/>
  <c r="AT330" i="2"/>
  <c r="BF409" i="2"/>
  <c r="BA409" i="2"/>
  <c r="BF86" i="3"/>
  <c r="BA86" i="3"/>
  <c r="BF80" i="7"/>
  <c r="BA80" i="7"/>
  <c r="BF426" i="2"/>
  <c r="BA426" i="2"/>
  <c r="BF245" i="7"/>
  <c r="BA245" i="7"/>
  <c r="BF337" i="2"/>
  <c r="BA337" i="2"/>
  <c r="BM20" i="4"/>
  <c r="BG20" i="4"/>
  <c r="BG5" i="1"/>
  <c r="AZ25" i="1"/>
  <c r="BF241" i="7"/>
  <c r="BA241" i="7"/>
  <c r="BF287" i="7"/>
  <c r="BA287" i="7"/>
  <c r="BF119" i="3"/>
  <c r="BA119" i="3"/>
  <c r="BF316" i="7"/>
  <c r="BA316" i="7"/>
  <c r="BF96" i="7"/>
  <c r="BA96" i="7"/>
  <c r="BF259" i="2"/>
  <c r="BA259" i="2"/>
  <c r="BF359" i="7"/>
  <c r="BA359" i="7"/>
  <c r="BF344" i="7"/>
  <c r="BA344" i="7"/>
  <c r="BF101" i="7"/>
  <c r="BA101" i="7"/>
  <c r="BF71" i="7"/>
  <c r="BA71" i="7"/>
  <c r="AY45" i="3"/>
  <c r="BA45" i="3" s="1"/>
  <c r="BF42" i="3"/>
  <c r="BA42" i="3"/>
  <c r="BF7" i="2"/>
  <c r="BA7" i="2"/>
  <c r="BF5" i="9"/>
  <c r="BA5" i="9"/>
  <c r="BA13" i="3"/>
  <c r="AY19" i="3"/>
  <c r="BF13" i="3"/>
  <c r="BF353" i="7"/>
  <c r="BA353" i="7"/>
  <c r="BG77" i="21"/>
  <c r="BB77" i="21"/>
  <c r="BF209" i="7"/>
  <c r="BA209" i="7"/>
  <c r="BF170" i="2"/>
  <c r="BA170" i="2"/>
  <c r="BF155" i="2"/>
  <c r="BA155" i="2"/>
  <c r="BF243" i="2"/>
  <c r="BA243" i="2"/>
  <c r="BF103" i="2"/>
  <c r="BA103" i="2"/>
  <c r="BF423" i="2"/>
  <c r="BA423" i="2"/>
  <c r="BF232" i="7"/>
  <c r="BA232" i="7"/>
  <c r="BM264" i="2"/>
  <c r="BH264" i="2"/>
  <c r="BF129" i="2"/>
  <c r="BA129" i="2"/>
  <c r="BF275" i="2"/>
  <c r="BA275" i="2"/>
  <c r="BF306" i="2"/>
  <c r="BA306" i="2"/>
  <c r="AZ79" i="21"/>
  <c r="BH30" i="21"/>
  <c r="BA33" i="21"/>
  <c r="BF98" i="1"/>
  <c r="BA98" i="1"/>
  <c r="BF228" i="2"/>
  <c r="BA228" i="2"/>
  <c r="BF95" i="2"/>
  <c r="BA95" i="2"/>
  <c r="BF434" i="2"/>
  <c r="BA434" i="2"/>
  <c r="BF57" i="7"/>
  <c r="BA57" i="7"/>
  <c r="BF41" i="7"/>
  <c r="BA41" i="7"/>
  <c r="BF298" i="7"/>
  <c r="BA298" i="7"/>
  <c r="AL138" i="3"/>
  <c r="BF83" i="7"/>
  <c r="BA83" i="7"/>
  <c r="BF385" i="2"/>
  <c r="BA385" i="2"/>
  <c r="AQ42" i="4"/>
  <c r="AP39" i="5" s="1"/>
  <c r="BF7" i="7"/>
  <c r="BA7" i="7"/>
  <c r="BF337" i="7"/>
  <c r="BA337" i="7"/>
  <c r="BA71" i="3"/>
  <c r="BF71" i="3"/>
  <c r="AY77" i="3"/>
  <c r="BG371" i="2"/>
  <c r="BN369" i="2"/>
  <c r="AY249" i="1"/>
  <c r="BF13" i="9"/>
  <c r="BA13" i="9"/>
  <c r="BF269" i="7"/>
  <c r="BA269" i="7"/>
  <c r="BF114" i="7"/>
  <c r="BA114" i="7"/>
  <c r="AU64" i="21"/>
  <c r="BG24" i="4"/>
  <c r="BM24" i="4"/>
  <c r="BF332" i="7"/>
  <c r="BA332" i="7"/>
  <c r="BF19" i="2"/>
  <c r="BA19" i="2"/>
  <c r="BF40" i="3"/>
  <c r="BA40" i="3"/>
  <c r="BG139" i="1"/>
  <c r="BH139" i="1" s="1"/>
  <c r="AZ164" i="1"/>
  <c r="BA375" i="2"/>
  <c r="BF375" i="2"/>
  <c r="AY404" i="2"/>
  <c r="BF49" i="7"/>
  <c r="BA49" i="7"/>
  <c r="AY25" i="1"/>
  <c r="BF5" i="1"/>
  <c r="BF22" i="7"/>
  <c r="BA22" i="7"/>
  <c r="BF128" i="7"/>
  <c r="BA128" i="7"/>
  <c r="AY131" i="7"/>
  <c r="BA131" i="7" s="1"/>
  <c r="BF41" i="1"/>
  <c r="BA41" i="1"/>
  <c r="BF92" i="7"/>
  <c r="BA92" i="7"/>
  <c r="BF340" i="7"/>
  <c r="BA340" i="7"/>
  <c r="BF386" i="2"/>
  <c r="BA386" i="2"/>
  <c r="BG36" i="4"/>
  <c r="BM36" i="4"/>
  <c r="BF52" i="7"/>
  <c r="BA52" i="7"/>
  <c r="BF18" i="9"/>
  <c r="BA18" i="9"/>
  <c r="BF185" i="2"/>
  <c r="BA185" i="2"/>
  <c r="BF14" i="2"/>
  <c r="BA14" i="2"/>
  <c r="BG36" i="2"/>
  <c r="BH36" i="2" s="1"/>
  <c r="AZ70" i="2"/>
  <c r="AU17" i="21"/>
  <c r="BF58" i="3"/>
  <c r="BA58" i="3"/>
  <c r="BF209" i="1"/>
  <c r="BA209" i="1"/>
  <c r="BF308" i="2"/>
  <c r="BA308" i="2"/>
  <c r="BF46" i="7"/>
  <c r="BA46" i="7"/>
  <c r="BF15" i="9"/>
  <c r="BA15" i="9"/>
  <c r="BF291" i="2"/>
  <c r="BA291" i="2"/>
  <c r="BF172" i="7"/>
  <c r="BA172" i="7"/>
  <c r="AN82" i="21"/>
  <c r="AP43" i="5" s="1"/>
  <c r="AN43" i="5"/>
  <c r="AY20" i="9"/>
  <c r="BF11" i="9"/>
  <c r="BA11" i="9"/>
  <c r="AT41" i="3"/>
  <c r="BH76" i="21"/>
  <c r="BA79" i="21"/>
  <c r="BG123" i="3"/>
  <c r="AZ129" i="3"/>
  <c r="AT75" i="2"/>
  <c r="AX17" i="5" s="1"/>
  <c r="AV17" i="5"/>
  <c r="AR449" i="2"/>
  <c r="AT449" i="2" s="1"/>
  <c r="BF277" i="2"/>
  <c r="BA277" i="2"/>
  <c r="BF442" i="2"/>
  <c r="AY445" i="2"/>
  <c r="BA445" i="2" s="1"/>
  <c r="BA442" i="2"/>
  <c r="BF60" i="7"/>
  <c r="BA60" i="7"/>
  <c r="BF39" i="7"/>
  <c r="BA39" i="7"/>
  <c r="BF286" i="2"/>
  <c r="BA286" i="2"/>
  <c r="BF361" i="2"/>
  <c r="BA361" i="2"/>
  <c r="BF258" i="1"/>
  <c r="BA258" i="1"/>
  <c r="BF41" i="2"/>
  <c r="BA41" i="2"/>
  <c r="BF146" i="7"/>
  <c r="BA146" i="7"/>
  <c r="BF313" i="2"/>
  <c r="BA313" i="2"/>
  <c r="BF277" i="7"/>
  <c r="BA277" i="7"/>
  <c r="BF432" i="2"/>
  <c r="BA432" i="2"/>
  <c r="BF329" i="1"/>
  <c r="BA329" i="1"/>
  <c r="BF30" i="3"/>
  <c r="BA30" i="3"/>
  <c r="BM28" i="9"/>
  <c r="BH28" i="9"/>
  <c r="BF125" i="3"/>
  <c r="BA125" i="3"/>
  <c r="BF122" i="1"/>
  <c r="BA122" i="1"/>
  <c r="BF207" i="7"/>
  <c r="BA207" i="7"/>
  <c r="BF235" i="1"/>
  <c r="BA235" i="1"/>
  <c r="BF395" i="2"/>
  <c r="BA395" i="2"/>
  <c r="BA155" i="7"/>
  <c r="AY191" i="7"/>
  <c r="BF155" i="7"/>
  <c r="BF21" i="3"/>
  <c r="BA21" i="3"/>
  <c r="BF212" i="2"/>
  <c r="BA212" i="2"/>
  <c r="BF102" i="7"/>
  <c r="BA102" i="7"/>
  <c r="BF35" i="7"/>
  <c r="BA35" i="7"/>
  <c r="BN86" i="3"/>
  <c r="BG89" i="3"/>
  <c r="BF293" i="7"/>
  <c r="BA293" i="7"/>
  <c r="BF174" i="2"/>
  <c r="BA174" i="2"/>
  <c r="AY29" i="9"/>
  <c r="BF22" i="9"/>
  <c r="BM36" i="2"/>
  <c r="BF24" i="9"/>
  <c r="BA24" i="9"/>
  <c r="BF373" i="7"/>
  <c r="BA373" i="7"/>
  <c r="BF194" i="7"/>
  <c r="BA194" i="7"/>
  <c r="AZ249" i="1"/>
  <c r="BG229" i="1"/>
  <c r="BH229" i="1" s="1"/>
  <c r="BF79" i="2"/>
  <c r="AY108" i="2"/>
  <c r="BA79" i="2"/>
  <c r="AY37" i="4"/>
  <c r="BF94" i="1"/>
  <c r="BA94" i="1"/>
  <c r="BF286" i="1"/>
  <c r="BA286" i="1"/>
  <c r="BM359" i="2"/>
  <c r="BH359" i="2"/>
  <c r="BF266" i="7"/>
  <c r="BA266" i="7"/>
  <c r="BL29" i="5"/>
  <c r="BF29" i="5"/>
  <c r="AX50" i="5"/>
  <c r="BF264" i="1"/>
  <c r="BA264" i="1"/>
  <c r="BF76" i="1"/>
  <c r="BA76" i="1"/>
  <c r="BF273" i="2"/>
  <c r="BA273" i="2"/>
  <c r="BF336" i="2"/>
  <c r="BA336" i="2"/>
  <c r="AU27" i="21"/>
  <c r="BM63" i="2"/>
  <c r="BH63" i="2"/>
  <c r="BF95" i="7"/>
  <c r="BA95" i="7"/>
  <c r="BF6" i="9"/>
  <c r="BA6" i="9"/>
  <c r="BF235" i="2"/>
  <c r="BA235" i="2"/>
  <c r="AU43" i="21"/>
  <c r="BN324" i="7"/>
  <c r="BG326" i="7"/>
  <c r="BA79" i="3"/>
  <c r="AY85" i="3"/>
  <c r="BF79" i="3"/>
  <c r="BF158" i="7"/>
  <c r="BA158" i="7"/>
  <c r="AM282" i="1"/>
  <c r="BF243" i="7"/>
  <c r="BA243" i="7"/>
  <c r="BF120" i="2"/>
  <c r="BA120" i="2"/>
  <c r="BG20" i="21"/>
  <c r="BB20" i="21"/>
  <c r="BF230" i="7"/>
  <c r="BA230" i="7"/>
  <c r="BF159" i="2"/>
  <c r="BA159" i="2"/>
  <c r="BF104" i="7"/>
  <c r="BA104" i="7"/>
  <c r="BF336" i="7"/>
  <c r="BA336" i="7"/>
  <c r="BF303" i="1"/>
  <c r="BA303" i="1"/>
  <c r="BF14" i="9"/>
  <c r="BA14" i="9"/>
  <c r="BF74" i="7"/>
  <c r="BA74" i="7"/>
  <c r="BG212" i="1"/>
  <c r="BA212" i="1"/>
  <c r="BF175" i="7"/>
  <c r="BA175" i="7"/>
  <c r="BF173" i="2"/>
  <c r="BA173" i="2"/>
  <c r="BF362" i="7"/>
  <c r="BA362" i="7"/>
  <c r="BF287" i="2"/>
  <c r="BA287" i="2"/>
  <c r="BF104" i="2"/>
  <c r="BA104" i="2"/>
  <c r="BF419" i="2"/>
  <c r="BA419" i="2"/>
  <c r="AY81" i="1"/>
  <c r="BM142" i="2"/>
  <c r="BH142" i="2"/>
  <c r="BF42" i="2"/>
  <c r="BA42" i="2"/>
  <c r="BF202" i="7"/>
  <c r="BA202" i="7"/>
  <c r="BF51" i="2"/>
  <c r="BA51" i="2"/>
  <c r="BF93" i="2"/>
  <c r="BA93" i="2"/>
  <c r="BF32" i="3"/>
  <c r="BA32" i="3"/>
  <c r="BF30" i="5"/>
  <c r="BL30" i="5"/>
  <c r="BF214" i="7"/>
  <c r="BA214" i="7"/>
  <c r="BF260" i="7"/>
  <c r="BA260" i="7"/>
  <c r="BF147" i="7"/>
  <c r="BA147" i="7"/>
  <c r="BG270" i="1"/>
  <c r="BA270" i="1"/>
  <c r="BF229" i="7"/>
  <c r="BA229" i="7"/>
  <c r="BF17" i="3"/>
  <c r="BA17" i="3"/>
  <c r="BF244" i="7"/>
  <c r="BA244" i="7"/>
  <c r="BF268" i="2"/>
  <c r="BA268" i="2"/>
  <c r="BF14" i="7"/>
  <c r="BA14" i="7"/>
  <c r="BF50" i="2"/>
  <c r="BA50" i="2"/>
  <c r="BF389" i="2"/>
  <c r="BA389" i="2"/>
  <c r="AZ225" i="1"/>
  <c r="BF229" i="2"/>
  <c r="BA229" i="2"/>
  <c r="BF279" i="2"/>
  <c r="BA279" i="2"/>
  <c r="BF156" i="2"/>
  <c r="BA156" i="2"/>
  <c r="AY283" i="7"/>
  <c r="BF265" i="7"/>
  <c r="BA265" i="7"/>
  <c r="BF334" i="1"/>
  <c r="BA334" i="1"/>
  <c r="BF254" i="7"/>
  <c r="BA254" i="7"/>
  <c r="BF316" i="2"/>
  <c r="BA316" i="2"/>
  <c r="BF287" i="1"/>
  <c r="BA287" i="1"/>
  <c r="BF122" i="2"/>
  <c r="BA122" i="2"/>
  <c r="BF313" i="7"/>
  <c r="BA313" i="7"/>
  <c r="BF182" i="7"/>
  <c r="BA182" i="7"/>
  <c r="BF25" i="2"/>
  <c r="BA25" i="2"/>
  <c r="BF305" i="7"/>
  <c r="BA305" i="7"/>
  <c r="BF236" i="2"/>
  <c r="BA236" i="2"/>
  <c r="BF188" i="7"/>
  <c r="BA188" i="7"/>
  <c r="BF324" i="2"/>
  <c r="BA324" i="2"/>
  <c r="BB68" i="21"/>
  <c r="BG68" i="21"/>
  <c r="BF209" i="2"/>
  <c r="BA209" i="2"/>
  <c r="AZ81" i="1"/>
  <c r="BG61" i="1"/>
  <c r="BA61" i="1"/>
  <c r="BA73" i="2"/>
  <c r="BF73" i="2"/>
  <c r="BF116" i="7"/>
  <c r="BA116" i="7"/>
  <c r="BF23" i="2"/>
  <c r="BA23" i="2"/>
  <c r="AZ137" i="1"/>
  <c r="BG117" i="1"/>
  <c r="BA117" i="1"/>
  <c r="BF294" i="2"/>
  <c r="BA294" i="2"/>
  <c r="AY297" i="2"/>
  <c r="BA297" i="2" s="1"/>
  <c r="BF20" i="1"/>
  <c r="BA20" i="1"/>
  <c r="BF290" i="7"/>
  <c r="BA290" i="7"/>
  <c r="AT164" i="1"/>
  <c r="BM29" i="4"/>
  <c r="BE32" i="4"/>
  <c r="BG29" i="4"/>
  <c r="BF8" i="7"/>
  <c r="BA8" i="7"/>
  <c r="BF96" i="3"/>
  <c r="BA96" i="3"/>
  <c r="BB45" i="21"/>
  <c r="AZ48" i="21"/>
  <c r="BG45" i="21"/>
  <c r="BF119" i="7"/>
  <c r="BA119" i="7"/>
  <c r="BF61" i="3"/>
  <c r="BA61" i="3"/>
  <c r="BF86" i="2"/>
  <c r="BA86" i="2"/>
  <c r="BF97" i="2"/>
  <c r="BA97" i="2"/>
  <c r="BF47" i="7"/>
  <c r="BA47" i="7"/>
  <c r="BF14" i="3"/>
  <c r="BA14" i="3"/>
  <c r="BF371" i="7"/>
  <c r="BA371" i="7"/>
  <c r="BF51" i="3"/>
  <c r="BA51" i="3"/>
  <c r="BF188" i="2"/>
  <c r="BA188" i="2"/>
  <c r="BF394" i="2"/>
  <c r="BA394" i="2"/>
  <c r="AY67" i="3"/>
  <c r="BA67" i="3" s="1"/>
  <c r="BA64" i="3"/>
  <c r="BF64" i="3"/>
  <c r="BG445" i="2"/>
  <c r="BN443" i="2"/>
  <c r="BL45" i="5"/>
  <c r="BF45" i="5"/>
  <c r="AR112" i="3"/>
  <c r="AT99" i="3"/>
  <c r="BG67" i="21"/>
  <c r="BB67" i="21"/>
  <c r="BF245" i="2"/>
  <c r="BA245" i="2"/>
  <c r="BF294" i="7"/>
  <c r="BA294" i="7"/>
  <c r="BF106" i="7"/>
  <c r="BA106" i="7"/>
  <c r="BF240" i="2"/>
  <c r="BA240" i="2"/>
  <c r="BG268" i="1"/>
  <c r="BA268" i="1"/>
  <c r="AZ23" i="3"/>
  <c r="BG20" i="3"/>
  <c r="BG10" i="21"/>
  <c r="BB10" i="21"/>
  <c r="BF113" i="7"/>
  <c r="BA113" i="7"/>
  <c r="AZ61" i="7"/>
  <c r="BG25" i="7"/>
  <c r="BA5" i="3"/>
  <c r="AY11" i="3"/>
  <c r="BF5" i="3"/>
  <c r="BF47" i="1"/>
  <c r="BA47" i="1"/>
  <c r="BF171" i="2"/>
  <c r="BA171" i="2"/>
  <c r="AT81" i="21"/>
  <c r="AT28" i="21"/>
  <c r="BG153" i="2"/>
  <c r="AZ182" i="2"/>
  <c r="BF193" i="7"/>
  <c r="BA193" i="7"/>
  <c r="AY196" i="7"/>
  <c r="BA196" i="7" s="1"/>
  <c r="BF368" i="2"/>
  <c r="BA368" i="2"/>
  <c r="BF347" i="7"/>
  <c r="BA347" i="7"/>
  <c r="BF275" i="7"/>
  <c r="BA275" i="7"/>
  <c r="BF74" i="2"/>
  <c r="BA74" i="2"/>
  <c r="BF326" i="2"/>
  <c r="BA326" i="2"/>
  <c r="BG35" i="4"/>
  <c r="BM35" i="4"/>
  <c r="BF351" i="2"/>
  <c r="BA351" i="2"/>
  <c r="BF295" i="2"/>
  <c r="BA295" i="2"/>
  <c r="CP5" i="9"/>
  <c r="CW5" i="9" s="1"/>
  <c r="DD5" i="9" s="1"/>
  <c r="DK5" i="9" s="1"/>
  <c r="BN279" i="1"/>
  <c r="BO279" i="1" s="1"/>
  <c r="BF254" i="1"/>
  <c r="BA254" i="1"/>
  <c r="BH66" i="21"/>
  <c r="BA69" i="21"/>
  <c r="AT153" i="7"/>
  <c r="BF130" i="2"/>
  <c r="BA130" i="2"/>
  <c r="BF227" i="7"/>
  <c r="BA227" i="7"/>
  <c r="BF32" i="1"/>
  <c r="BA32" i="1"/>
  <c r="BF211" i="1"/>
  <c r="BA211" i="1"/>
  <c r="BF17" i="1"/>
  <c r="BA17" i="1"/>
  <c r="BF239" i="1"/>
  <c r="BA239" i="1"/>
  <c r="BF303" i="2"/>
  <c r="BA303" i="2"/>
  <c r="BF28" i="7"/>
  <c r="BA28" i="7"/>
  <c r="BF80" i="1"/>
  <c r="BA80" i="1"/>
  <c r="BG375" i="2"/>
  <c r="AZ404" i="2"/>
  <c r="BF102" i="3"/>
  <c r="BA102" i="3"/>
  <c r="BM4" i="4"/>
  <c r="BE7" i="4"/>
  <c r="BG4" i="4"/>
  <c r="BF73" i="7"/>
  <c r="BA73" i="7"/>
  <c r="BF178" i="7"/>
  <c r="BA178" i="7"/>
  <c r="BF116" i="3"/>
  <c r="BA116" i="3"/>
  <c r="BG322" i="1"/>
  <c r="BA322" i="1"/>
  <c r="BF220" i="7"/>
  <c r="AY256" i="7"/>
  <c r="BF7" i="9"/>
  <c r="BA7" i="9"/>
  <c r="BF226" i="7"/>
  <c r="BA226" i="7"/>
  <c r="BF30" i="7"/>
  <c r="BA30" i="7"/>
  <c r="BF127" i="2"/>
  <c r="BA127" i="2"/>
  <c r="AZ19" i="3"/>
  <c r="BG13" i="3"/>
  <c r="BF13" i="7"/>
  <c r="BA13" i="7"/>
  <c r="BF387" i="2"/>
  <c r="BA387" i="2"/>
  <c r="BF392" i="2"/>
  <c r="BA392" i="2"/>
  <c r="BF94" i="3"/>
  <c r="BA94" i="3"/>
  <c r="BF363" i="2"/>
  <c r="BA363" i="2"/>
  <c r="BF416" i="2"/>
  <c r="BA416" i="2"/>
  <c r="BG110" i="1"/>
  <c r="AZ113" i="1"/>
  <c r="BA113" i="1" s="1"/>
  <c r="BA110" i="1"/>
  <c r="BF202" i="2"/>
  <c r="BA202" i="2"/>
  <c r="AZ276" i="1"/>
  <c r="BG251" i="1"/>
  <c r="BF123" i="2"/>
  <c r="BA123" i="2"/>
  <c r="BF190" i="7"/>
  <c r="BA190" i="7"/>
  <c r="BF357" i="2"/>
  <c r="BA357" i="2"/>
  <c r="BF424" i="2"/>
  <c r="BA424" i="2"/>
  <c r="BF164" i="2"/>
  <c r="BA164" i="2"/>
  <c r="BF29" i="1"/>
  <c r="BA29" i="1"/>
  <c r="BF237" i="2"/>
  <c r="BA237" i="2"/>
  <c r="BF164" i="7"/>
  <c r="BA164" i="7"/>
  <c r="BF310" i="7"/>
  <c r="BA310" i="7"/>
  <c r="BF65" i="2"/>
  <c r="BA65" i="2"/>
  <c r="BF271" i="7"/>
  <c r="BA271" i="7"/>
  <c r="BF156" i="1"/>
  <c r="BA156" i="1"/>
  <c r="BF311" i="7"/>
  <c r="BA311" i="7"/>
  <c r="BF158" i="2"/>
  <c r="BA158" i="2"/>
  <c r="BF189" i="2"/>
  <c r="BA189" i="2"/>
  <c r="BF97" i="3"/>
  <c r="BA97" i="3"/>
  <c r="BF105" i="2"/>
  <c r="BA105" i="2"/>
  <c r="BA22" i="21"/>
  <c r="BH19" i="21"/>
  <c r="BG386" i="7"/>
  <c r="BN350" i="7"/>
  <c r="BF349" i="2"/>
  <c r="BA349" i="2"/>
  <c r="BF90" i="2"/>
  <c r="BA90" i="2"/>
  <c r="BF165" i="7"/>
  <c r="BA165" i="7"/>
  <c r="BF159" i="1"/>
  <c r="BA159" i="1"/>
  <c r="BG51" i="21"/>
  <c r="BB51" i="21"/>
  <c r="BF166" i="1"/>
  <c r="AY169" i="1"/>
  <c r="BA169" i="1" s="1"/>
  <c r="BA166" i="1"/>
  <c r="BF335" i="2"/>
  <c r="BA335" i="2"/>
  <c r="BF279" i="7"/>
  <c r="BA279" i="7"/>
  <c r="BF368" i="7"/>
  <c r="BA368" i="7"/>
  <c r="BF276" i="2"/>
  <c r="BA276" i="2"/>
  <c r="BM22" i="3"/>
  <c r="BH22" i="3"/>
  <c r="BF268" i="7"/>
  <c r="BA268" i="7"/>
  <c r="AU12" i="21"/>
  <c r="BF38" i="2"/>
  <c r="BA38" i="2"/>
  <c r="BF191" i="2"/>
  <c r="BA191" i="2"/>
  <c r="BF61" i="2"/>
  <c r="BA61" i="2"/>
  <c r="BF176" i="7"/>
  <c r="BA176" i="7"/>
  <c r="BF262" i="2"/>
  <c r="BA262" i="2"/>
  <c r="BF130" i="7"/>
  <c r="BA130" i="7"/>
  <c r="BF325" i="2"/>
  <c r="BA325" i="2"/>
  <c r="BF156" i="7"/>
  <c r="BA156" i="7"/>
  <c r="BF374" i="7"/>
  <c r="BA374" i="7"/>
  <c r="AR136" i="3"/>
  <c r="AT19" i="3"/>
  <c r="AV21" i="5"/>
  <c r="BF57" i="3"/>
  <c r="BA57" i="3"/>
  <c r="AY63" i="3"/>
  <c r="BA63" i="3" s="1"/>
  <c r="BF53" i="7"/>
  <c r="BA53" i="7"/>
  <c r="BF31" i="7"/>
  <c r="BA31" i="7"/>
  <c r="BF176" i="2"/>
  <c r="BA176" i="2"/>
  <c r="BF117" i="3"/>
  <c r="BA117" i="3"/>
  <c r="BF177" i="7"/>
  <c r="BA177" i="7"/>
  <c r="BF204" i="2"/>
  <c r="BA204" i="2"/>
  <c r="BB52" i="21"/>
  <c r="BG52" i="21"/>
  <c r="AT54" i="21"/>
  <c r="AT82" i="21"/>
  <c r="AW43" i="5" s="1"/>
  <c r="BF12" i="7"/>
  <c r="BA12" i="7"/>
  <c r="BF247" i="2"/>
  <c r="BA247" i="2"/>
  <c r="BF236" i="7"/>
  <c r="BA236" i="7"/>
  <c r="BF182" i="1"/>
  <c r="BA182" i="1"/>
  <c r="BA17" i="21"/>
  <c r="BH14" i="21"/>
  <c r="BF64" i="2"/>
  <c r="BA64" i="2"/>
  <c r="BF198" i="2"/>
  <c r="BA198" i="2"/>
  <c r="BF205" i="2"/>
  <c r="BA205" i="2"/>
  <c r="BF315" i="2"/>
  <c r="BA315" i="2"/>
  <c r="BM23" i="4"/>
  <c r="BG23" i="4"/>
  <c r="BF139" i="2"/>
  <c r="BA139" i="2"/>
  <c r="BF379" i="7"/>
  <c r="BA379" i="7"/>
  <c r="BF152" i="1"/>
  <c r="BA152" i="1"/>
  <c r="BF292" i="7"/>
  <c r="BA292" i="7"/>
  <c r="BF44" i="3"/>
  <c r="BA44" i="3"/>
  <c r="BG46" i="21"/>
  <c r="BB46" i="21"/>
  <c r="BF253" i="2"/>
  <c r="BA253" i="2"/>
  <c r="AZ126" i="7"/>
  <c r="BG90" i="7"/>
  <c r="BF345" i="2"/>
  <c r="BA345" i="2"/>
  <c r="BF261" i="2"/>
  <c r="BA261" i="2"/>
  <c r="BF314" i="7"/>
  <c r="BA314" i="7"/>
  <c r="BF308" i="7"/>
  <c r="BA308" i="7"/>
  <c r="BF358" i="7"/>
  <c r="BA358" i="7"/>
  <c r="BF51" i="7"/>
  <c r="BA51" i="7"/>
  <c r="BF222" i="7"/>
  <c r="BA222" i="7"/>
  <c r="BM229" i="1"/>
  <c r="BG185" i="1"/>
  <c r="BA185" i="1"/>
  <c r="BF352" i="2"/>
  <c r="BA352" i="2"/>
  <c r="BF88" i="2"/>
  <c r="BA88" i="2"/>
  <c r="BF11" i="2"/>
  <c r="BA11" i="2"/>
  <c r="BF83" i="2"/>
  <c r="BA83" i="2"/>
  <c r="BF43" i="2"/>
  <c r="BA43" i="2"/>
  <c r="BF328" i="2"/>
  <c r="BA328" i="2"/>
  <c r="BF403" i="2"/>
  <c r="BA403" i="2"/>
  <c r="BF24" i="1"/>
  <c r="BA24" i="1"/>
  <c r="BF299" i="1"/>
  <c r="BA299" i="1"/>
  <c r="BF356" i="2"/>
  <c r="BA356" i="2"/>
  <c r="BF115" i="7"/>
  <c r="BA115" i="7"/>
  <c r="BF172" i="2"/>
  <c r="BA172" i="2"/>
  <c r="AS132" i="7"/>
  <c r="AT20" i="9"/>
  <c r="AX36" i="5" s="1"/>
  <c r="AV36" i="5"/>
  <c r="BF27" i="7"/>
  <c r="BA27" i="7"/>
  <c r="BF350" i="2"/>
  <c r="BA350" i="2"/>
  <c r="BF355" i="7"/>
  <c r="BA355" i="7"/>
  <c r="BF391" i="2"/>
  <c r="BA391" i="2"/>
  <c r="BF42" i="7"/>
  <c r="BA42" i="7"/>
  <c r="BF18" i="3"/>
  <c r="BA18" i="3"/>
  <c r="BG200" i="7"/>
  <c r="AZ218" i="7"/>
  <c r="BF231" i="2"/>
  <c r="BA231" i="2"/>
  <c r="BF58" i="7"/>
  <c r="BA58" i="7"/>
  <c r="BF49" i="2"/>
  <c r="BA49" i="2"/>
  <c r="BF258" i="7"/>
  <c r="BA258" i="7"/>
  <c r="AY261" i="7"/>
  <c r="BA261" i="7" s="1"/>
  <c r="BF120" i="3"/>
  <c r="BA120" i="3"/>
  <c r="BF250" i="2"/>
  <c r="BA250" i="2"/>
  <c r="BF43" i="3"/>
  <c r="BA43" i="3"/>
  <c r="BF199" i="2"/>
  <c r="BA199" i="2"/>
  <c r="BF39" i="2"/>
  <c r="BA39" i="2"/>
  <c r="BF183" i="7"/>
  <c r="BA183" i="7"/>
  <c r="BF166" i="7"/>
  <c r="BA166" i="7"/>
  <c r="BF346" i="2"/>
  <c r="BA346" i="2"/>
  <c r="BF223" i="7"/>
  <c r="BA223" i="7"/>
  <c r="BV7" i="4"/>
  <c r="CD4" i="4"/>
  <c r="AT276" i="1"/>
  <c r="BF210" i="7"/>
  <c r="BA210" i="7"/>
  <c r="AS24" i="3"/>
  <c r="AS135" i="3"/>
  <c r="AW20" i="5"/>
  <c r="BG223" i="2"/>
  <c r="BN221" i="2"/>
  <c r="AT61" i="7"/>
  <c r="AV37" i="5"/>
  <c r="AT29" i="9"/>
  <c r="AX37" i="5" s="1"/>
  <c r="BF201" i="7"/>
  <c r="BA201" i="7"/>
  <c r="BF347" i="2"/>
  <c r="BA347" i="2"/>
  <c r="BF237" i="7"/>
  <c r="BA237" i="7"/>
  <c r="BG14" i="4"/>
  <c r="BM14" i="4"/>
  <c r="BE17" i="4"/>
  <c r="BF413" i="2"/>
  <c r="BA413" i="2"/>
  <c r="BF59" i="7"/>
  <c r="BA59" i="7"/>
  <c r="BF252" i="1"/>
  <c r="BA252" i="1"/>
  <c r="BF232" i="2"/>
  <c r="BA232" i="2"/>
  <c r="BF148" i="2"/>
  <c r="BA148" i="2"/>
  <c r="BF351" i="7"/>
  <c r="BA351" i="7"/>
  <c r="BF21" i="7"/>
  <c r="BA21" i="7"/>
  <c r="BF181" i="2"/>
  <c r="BA181" i="2"/>
  <c r="BF116" i="2"/>
  <c r="AY144" i="2"/>
  <c r="BA116" i="2"/>
  <c r="AS298" i="2"/>
  <c r="AM30" i="9"/>
  <c r="BF28" i="3"/>
  <c r="BA28" i="3"/>
  <c r="BF8" i="3"/>
  <c r="BA8" i="3"/>
  <c r="BF215" i="2"/>
  <c r="BA215" i="2"/>
  <c r="BF11" i="1"/>
  <c r="BA11" i="1"/>
  <c r="BF162" i="2"/>
  <c r="BA162" i="2"/>
  <c r="BF137" i="7"/>
  <c r="BA137" i="7"/>
  <c r="BF203" i="2"/>
  <c r="BA203" i="2"/>
  <c r="BF260" i="2"/>
  <c r="BA260" i="2"/>
  <c r="AT85" i="3"/>
  <c r="BF251" i="7"/>
  <c r="BA251" i="7"/>
  <c r="BF415" i="2"/>
  <c r="BA415" i="2"/>
  <c r="BF169" i="7"/>
  <c r="BA169" i="7"/>
  <c r="AM84" i="21"/>
  <c r="AO42" i="5"/>
  <c r="AO46" i="5" s="1"/>
  <c r="AS341" i="1"/>
  <c r="BF111" i="7"/>
  <c r="BA111" i="7"/>
  <c r="BF150" i="7"/>
  <c r="BA150" i="7"/>
  <c r="BF157" i="7"/>
  <c r="BA157" i="7"/>
  <c r="AT34" i="2"/>
  <c r="AR76" i="2"/>
  <c r="BF173" i="1"/>
  <c r="BA173" i="1"/>
  <c r="BF315" i="1"/>
  <c r="BA315" i="1"/>
  <c r="BF203" i="7"/>
  <c r="BA203" i="7"/>
  <c r="BG62" i="21"/>
  <c r="BB62" i="21"/>
  <c r="BF372" i="7"/>
  <c r="BA372" i="7"/>
  <c r="BF163" i="2"/>
  <c r="BA163" i="2"/>
  <c r="BF206" i="2"/>
  <c r="BA206" i="2"/>
  <c r="BN202" i="1"/>
  <c r="BH202" i="1"/>
  <c r="BF107" i="1"/>
  <c r="BA107" i="1"/>
  <c r="BF358" i="2"/>
  <c r="BA358" i="2"/>
  <c r="BF7" i="3"/>
  <c r="BA7" i="3"/>
  <c r="BF84" i="7"/>
  <c r="BA84" i="7"/>
  <c r="BF89" i="2"/>
  <c r="BA89" i="2"/>
  <c r="BF173" i="7"/>
  <c r="BA173" i="7"/>
  <c r="BF425" i="2"/>
  <c r="BA425" i="2"/>
  <c r="BF140" i="7"/>
  <c r="BA140" i="7"/>
  <c r="BF205" i="7"/>
  <c r="BA205" i="7"/>
  <c r="BF49" i="1"/>
  <c r="BA49" i="1"/>
  <c r="BF168" i="7"/>
  <c r="BA168" i="7"/>
  <c r="BF329" i="2"/>
  <c r="BA329" i="2"/>
  <c r="BG57" i="21"/>
  <c r="BB57" i="21"/>
  <c r="BF10" i="2"/>
  <c r="BA10" i="2"/>
  <c r="BG78" i="21"/>
  <c r="BB78" i="21"/>
  <c r="AT81" i="1"/>
  <c r="BG11" i="21"/>
  <c r="BB11" i="21"/>
  <c r="BF353" i="2"/>
  <c r="BA353" i="2"/>
  <c r="BF28" i="2"/>
  <c r="BA28" i="2"/>
  <c r="AT129" i="3"/>
  <c r="BG297" i="2"/>
  <c r="BN295" i="2"/>
  <c r="AS170" i="1"/>
  <c r="BF327" i="2"/>
  <c r="BA327" i="2"/>
  <c r="BF230" i="1"/>
  <c r="BA230" i="1"/>
  <c r="AZ107" i="3"/>
  <c r="BG101" i="3"/>
  <c r="AY164" i="1"/>
  <c r="BF162" i="1"/>
  <c r="BA162" i="1"/>
  <c r="BF26" i="7"/>
  <c r="BA26" i="7"/>
  <c r="BF305" i="2"/>
  <c r="BA305" i="2"/>
  <c r="BF37" i="2"/>
  <c r="BA37" i="2"/>
  <c r="AR67" i="7"/>
  <c r="AE1" i="6"/>
  <c r="AD23" i="6"/>
  <c r="AA23" i="6"/>
  <c r="AB1" i="6"/>
  <c r="AI111" i="6"/>
  <c r="AF112" i="6"/>
  <c r="AF111" i="17"/>
  <c r="AI111" i="17" s="1"/>
  <c r="AI112" i="17" s="1"/>
  <c r="AC112" i="17"/>
  <c r="Y1" i="17"/>
  <c r="X23" i="17"/>
  <c r="AA1" i="17"/>
  <c r="Z1" i="17"/>
  <c r="DK218" i="1"/>
  <c r="DR218" i="1" s="1"/>
  <c r="CA64" i="7"/>
  <c r="CH184" i="2"/>
  <c r="CA279" i="1"/>
  <c r="CA389" i="7"/>
  <c r="CB111" i="1"/>
  <c r="CH406" i="2"/>
  <c r="CA5" i="2"/>
  <c r="CI162" i="1"/>
  <c r="CH110" i="2"/>
  <c r="CB130" i="3"/>
  <c r="CH332" i="2"/>
  <c r="CC137" i="2"/>
  <c r="CC8" i="2"/>
  <c r="BV433" i="2"/>
  <c r="BV211" i="2"/>
  <c r="BV288" i="2"/>
  <c r="BV364" i="2"/>
  <c r="BH444" i="2"/>
  <c r="BA64" i="7"/>
  <c r="AT66" i="7"/>
  <c r="AR393" i="7"/>
  <c r="AT23" i="7"/>
  <c r="BA6" i="7"/>
  <c r="BH19" i="7"/>
  <c r="BO11" i="7"/>
  <c r="BA5" i="7"/>
  <c r="AK396" i="7"/>
  <c r="CW87" i="3"/>
  <c r="DK43" i="3"/>
  <c r="BH354" i="7"/>
  <c r="BH365" i="7"/>
  <c r="BH357" i="7"/>
  <c r="BA389" i="7"/>
  <c r="BH384" i="7"/>
  <c r="AT386" i="7"/>
  <c r="AS392" i="7"/>
  <c r="BA124" i="7"/>
  <c r="BA90" i="7"/>
  <c r="BH100" i="7"/>
  <c r="BH105" i="7"/>
  <c r="BO88" i="1"/>
  <c r="BO325" i="1"/>
  <c r="BH46" i="1"/>
  <c r="BH203" i="1"/>
  <c r="BO328" i="1"/>
  <c r="BO141" i="1"/>
  <c r="BH174" i="1"/>
  <c r="BO36" i="1"/>
  <c r="BO275" i="1"/>
  <c r="BO8" i="1"/>
  <c r="BO39" i="1"/>
  <c r="BO272" i="1"/>
  <c r="BO123" i="1"/>
  <c r="BH298" i="1"/>
  <c r="BO151" i="1"/>
  <c r="BO7" i="1"/>
  <c r="BO128" i="1"/>
  <c r="BH335" i="1"/>
  <c r="BH12" i="1"/>
  <c r="BH302" i="1"/>
  <c r="BO222" i="1"/>
  <c r="BO130" i="1"/>
  <c r="BO145" i="1"/>
  <c r="BO9" i="1"/>
  <c r="BH42" i="1"/>
  <c r="BO236" i="1"/>
  <c r="BH37" i="1"/>
  <c r="BH154" i="1"/>
  <c r="BO126" i="1"/>
  <c r="BO146" i="1"/>
  <c r="BO148" i="1"/>
  <c r="BH213" i="1"/>
  <c r="BO330" i="1"/>
  <c r="BH207" i="1"/>
  <c r="BO197" i="1"/>
  <c r="BO296" i="1"/>
  <c r="BO68" i="1"/>
  <c r="BH331" i="1"/>
  <c r="BH218" i="1"/>
  <c r="BO140" i="1"/>
  <c r="BO124" i="1"/>
  <c r="BO184" i="1"/>
  <c r="BO38" i="1"/>
  <c r="BO192" i="1"/>
  <c r="BH265" i="1"/>
  <c r="BH318" i="1"/>
  <c r="BO294" i="1"/>
  <c r="BO256" i="1"/>
  <c r="BO105" i="1"/>
  <c r="BH14" i="1"/>
  <c r="BV290" i="1"/>
  <c r="BO247" i="1"/>
  <c r="BH35" i="1"/>
  <c r="BH310" i="1"/>
  <c r="BO243" i="1"/>
  <c r="BO34" i="1"/>
  <c r="BO74" i="1"/>
  <c r="BH215" i="1"/>
  <c r="BH40" i="1"/>
  <c r="BH83" i="1"/>
  <c r="BO320" i="1"/>
  <c r="BH158" i="1"/>
  <c r="BH217" i="1"/>
  <c r="BO135" i="1"/>
  <c r="BH21" i="1"/>
  <c r="BO19" i="1"/>
  <c r="BO112" i="1"/>
  <c r="BO253" i="1"/>
  <c r="BO129" i="1"/>
  <c r="BH27" i="1"/>
  <c r="BH259" i="1"/>
  <c r="BO72" i="1"/>
  <c r="BO103" i="1"/>
  <c r="BH260" i="1"/>
  <c r="BO66" i="1"/>
  <c r="BO48" i="1"/>
  <c r="BO10" i="1"/>
  <c r="BH119" i="1"/>
  <c r="BH288" i="1"/>
  <c r="BO90" i="1"/>
  <c r="BO255" i="1"/>
  <c r="BO134" i="1"/>
  <c r="BO92" i="1"/>
  <c r="BH233" i="1"/>
  <c r="BH23" i="1"/>
  <c r="BO6" i="1"/>
  <c r="BH63" i="1"/>
  <c r="BO99" i="1"/>
  <c r="BH176" i="1"/>
  <c r="BO125" i="1"/>
  <c r="BH308" i="1"/>
  <c r="BH65" i="1"/>
  <c r="BH304" i="1"/>
  <c r="BH178" i="1"/>
  <c r="BH180" i="1"/>
  <c r="BO62" i="1"/>
  <c r="BO100" i="1"/>
  <c r="BH263" i="1"/>
  <c r="BO85" i="1"/>
  <c r="BO327" i="1"/>
  <c r="BH102" i="1"/>
  <c r="BH121" i="1"/>
  <c r="BO160" i="1"/>
  <c r="BH314" i="1"/>
  <c r="BH261" i="1"/>
  <c r="BH96" i="1"/>
  <c r="BO133" i="1"/>
  <c r="BH16" i="1"/>
  <c r="BO257" i="1"/>
  <c r="BH163" i="1"/>
  <c r="BO150" i="1"/>
  <c r="BO245" i="1"/>
  <c r="BO323" i="1"/>
  <c r="BH313" i="1"/>
  <c r="DL59" i="27" l="1"/>
  <c r="AN47" i="14"/>
  <c r="AN9" i="14"/>
  <c r="AN8" i="14"/>
  <c r="AN36" i="14"/>
  <c r="AN13" i="14"/>
  <c r="AN12" i="14"/>
  <c r="AN14" i="14"/>
  <c r="AN19" i="14"/>
  <c r="AN29" i="14"/>
  <c r="AN40" i="14"/>
  <c r="AN23" i="14"/>
  <c r="AN30" i="14"/>
  <c r="AN26" i="14"/>
  <c r="AN28" i="14"/>
  <c r="AN24" i="14"/>
  <c r="AN39" i="14"/>
  <c r="AN17" i="14"/>
  <c r="AN27" i="14"/>
  <c r="AN42" i="14"/>
  <c r="AN43" i="14"/>
  <c r="AN22" i="14"/>
  <c r="AN41" i="14"/>
  <c r="AN33" i="14"/>
  <c r="AN15" i="14"/>
  <c r="AN34" i="14"/>
  <c r="AN7" i="14"/>
  <c r="AN45" i="14"/>
  <c r="G27" i="10"/>
  <c r="F26" i="10"/>
  <c r="AO1" i="14"/>
  <c r="AO32" i="14" s="1"/>
  <c r="AN18" i="14"/>
  <c r="AN25" i="14"/>
  <c r="AN32" i="14"/>
  <c r="H25" i="10"/>
  <c r="K30" i="14"/>
  <c r="AP2" i="14" s="1"/>
  <c r="AN46" i="14"/>
  <c r="AN10" i="14"/>
  <c r="DQ59" i="27"/>
  <c r="DS23" i="27"/>
  <c r="DR59" i="27"/>
  <c r="F14" i="24"/>
  <c r="AV33" i="5"/>
  <c r="AX28" i="5"/>
  <c r="BD28" i="5"/>
  <c r="AO33" i="5"/>
  <c r="AP33" i="5" s="1"/>
  <c r="AW25" i="5"/>
  <c r="AX25" i="5" s="1"/>
  <c r="AX26" i="5"/>
  <c r="BD26" i="5"/>
  <c r="BD27" i="5"/>
  <c r="AX27" i="5"/>
  <c r="BD25" i="5"/>
  <c r="DS44" i="27"/>
  <c r="DS9" i="27"/>
  <c r="DS16" i="27"/>
  <c r="AP20" i="5"/>
  <c r="BA22" i="9"/>
  <c r="BA179" i="7"/>
  <c r="AT25" i="1"/>
  <c r="AV10" i="5"/>
  <c r="AS327" i="7"/>
  <c r="AT327" i="7" s="1"/>
  <c r="AS394" i="7"/>
  <c r="AS396" i="7" s="1"/>
  <c r="BG22" i="9"/>
  <c r="BG29" i="9" s="1"/>
  <c r="BM37" i="5" s="1"/>
  <c r="BG285" i="7"/>
  <c r="BH285" i="7" s="1"/>
  <c r="AR197" i="7"/>
  <c r="AT197" i="7" s="1"/>
  <c r="AV12" i="5"/>
  <c r="AR395" i="7"/>
  <c r="AT395" i="7" s="1"/>
  <c r="AZ321" i="7"/>
  <c r="AZ327" i="7" s="1"/>
  <c r="BF72" i="7"/>
  <c r="BM72" i="7" s="1"/>
  <c r="BM307" i="1"/>
  <c r="BO307" i="1" s="1"/>
  <c r="BA220" i="7"/>
  <c r="BG220" i="7"/>
  <c r="BH220" i="7" s="1"/>
  <c r="AL396" i="7"/>
  <c r="AP10" i="5"/>
  <c r="AP17" i="5"/>
  <c r="BA87" i="3"/>
  <c r="AY386" i="7"/>
  <c r="BA386" i="7" s="1"/>
  <c r="BF87" i="3"/>
  <c r="BF89" i="3" s="1"/>
  <c r="BH89" i="3" s="1"/>
  <c r="BA350" i="7"/>
  <c r="AT134" i="3"/>
  <c r="X17" i="14"/>
  <c r="X18" i="14"/>
  <c r="BA85" i="3"/>
  <c r="AM446" i="2"/>
  <c r="BA227" i="2"/>
  <c r="BF370" i="2"/>
  <c r="BH370" i="2" s="1"/>
  <c r="AS448" i="2"/>
  <c r="AY371" i="2"/>
  <c r="BA371" i="2" s="1"/>
  <c r="AZ256" i="2"/>
  <c r="AZ298" i="2" s="1"/>
  <c r="BG406" i="2"/>
  <c r="BH406" i="2" s="1"/>
  <c r="BF440" i="2"/>
  <c r="BH429" i="2"/>
  <c r="AZ440" i="2"/>
  <c r="AZ446" i="2" s="1"/>
  <c r="AM340" i="1"/>
  <c r="BA429" i="2"/>
  <c r="AY440" i="2"/>
  <c r="AV16" i="5"/>
  <c r="AR446" i="2"/>
  <c r="AT446" i="2" s="1"/>
  <c r="AW16" i="5"/>
  <c r="X14" i="14"/>
  <c r="X18" i="5"/>
  <c r="Y18" i="5"/>
  <c r="AH18" i="5"/>
  <c r="V15" i="14"/>
  <c r="AH15" i="5"/>
  <c r="V12" i="14"/>
  <c r="Z18" i="5"/>
  <c r="AS262" i="7"/>
  <c r="AT262" i="7" s="1"/>
  <c r="AT256" i="7"/>
  <c r="AP11" i="5"/>
  <c r="AF13" i="5"/>
  <c r="AW11" i="5"/>
  <c r="X9" i="14"/>
  <c r="X7" i="14"/>
  <c r="V10" i="14"/>
  <c r="AY67" i="7"/>
  <c r="BO3" i="7" a="1"/>
  <c r="BO3" i="7" s="1"/>
  <c r="BV2" i="7"/>
  <c r="BU332" i="1"/>
  <c r="AL342" i="1"/>
  <c r="AK342" i="1"/>
  <c r="BM271" i="1"/>
  <c r="BH271" i="1"/>
  <c r="BA50" i="1"/>
  <c r="BF50" i="1"/>
  <c r="BF52" i="1" s="1"/>
  <c r="BH52" i="1" s="1"/>
  <c r="AS340" i="1"/>
  <c r="AS342" i="1" s="1"/>
  <c r="BF104" i="1"/>
  <c r="BA104" i="1"/>
  <c r="AS114" i="1"/>
  <c r="AT114" i="1" s="1"/>
  <c r="BF106" i="1"/>
  <c r="BF108" i="1" s="1"/>
  <c r="BA106" i="1"/>
  <c r="BM79" i="1"/>
  <c r="BH79" i="1"/>
  <c r="BN153" i="1"/>
  <c r="BH153" i="1"/>
  <c r="BO2" i="1"/>
  <c r="BH3" i="1" a="1"/>
  <c r="BH3" i="1" s="1"/>
  <c r="BM77" i="1"/>
  <c r="BH77" i="1"/>
  <c r="AT108" i="1"/>
  <c r="BF291" i="1"/>
  <c r="BA291" i="1"/>
  <c r="AF342" i="1"/>
  <c r="AH13" i="5" s="1"/>
  <c r="BF201" i="1"/>
  <c r="BA201" i="1"/>
  <c r="AY305" i="1"/>
  <c r="BD10" i="5" s="1"/>
  <c r="BN18" i="1"/>
  <c r="BH18" i="1"/>
  <c r="BG87" i="1"/>
  <c r="BA87" i="1"/>
  <c r="AZ108" i="1"/>
  <c r="BA108" i="1" s="1"/>
  <c r="BF97" i="7"/>
  <c r="BA97" i="7"/>
  <c r="BF68" i="2"/>
  <c r="BF70" i="2" s="1"/>
  <c r="BA68" i="2"/>
  <c r="AT126" i="7"/>
  <c r="AR132" i="7"/>
  <c r="AT132" i="7" s="1"/>
  <c r="BF94" i="7"/>
  <c r="AY126" i="7"/>
  <c r="BA126" i="7" s="1"/>
  <c r="BA94" i="7"/>
  <c r="AR448" i="2"/>
  <c r="AR226" i="1"/>
  <c r="AT226" i="1" s="1"/>
  <c r="AR340" i="1"/>
  <c r="AV11" i="5"/>
  <c r="AZ224" i="2"/>
  <c r="AR339" i="1"/>
  <c r="AT339" i="1" s="1"/>
  <c r="BF281" i="2"/>
  <c r="BA281" i="2"/>
  <c r="BG32" i="4"/>
  <c r="AT150" i="2"/>
  <c r="AT372" i="2"/>
  <c r="AT112" i="3"/>
  <c r="BF136" i="1"/>
  <c r="BA136" i="1"/>
  <c r="BM147" i="1"/>
  <c r="BH147" i="1"/>
  <c r="BF234" i="1"/>
  <c r="BA234" i="1"/>
  <c r="BF238" i="1"/>
  <c r="BA238" i="1"/>
  <c r="BM242" i="1"/>
  <c r="BH242" i="1"/>
  <c r="AR338" i="1"/>
  <c r="AT338" i="1" s="1"/>
  <c r="BN220" i="1"/>
  <c r="BU195" i="1"/>
  <c r="AX12" i="5"/>
  <c r="AR256" i="2"/>
  <c r="AW15" i="5" s="1"/>
  <c r="AT251" i="2"/>
  <c r="AY251" i="2"/>
  <c r="AK447" i="2"/>
  <c r="AM447" i="2" s="1"/>
  <c r="AM450" i="2" s="1"/>
  <c r="AK298" i="2"/>
  <c r="AN15" i="5"/>
  <c r="AM256" i="2"/>
  <c r="BM143" i="1"/>
  <c r="BH143" i="1"/>
  <c r="BA195" i="1"/>
  <c r="BF195" i="1"/>
  <c r="AY220" i="1"/>
  <c r="BA220" i="1" s="1"/>
  <c r="BA218" i="2"/>
  <c r="AF298" i="2"/>
  <c r="AD450" i="2"/>
  <c r="BF285" i="2"/>
  <c r="BA285" i="2"/>
  <c r="AY292" i="2"/>
  <c r="AT292" i="2"/>
  <c r="AX16" i="5" s="1"/>
  <c r="BG27" i="4"/>
  <c r="AT305" i="1"/>
  <c r="BM140" i="2"/>
  <c r="BH140" i="2"/>
  <c r="BM190" i="2"/>
  <c r="BH190" i="2"/>
  <c r="AT224" i="2"/>
  <c r="BB12" i="21"/>
  <c r="BN9" i="2"/>
  <c r="BH9" i="2"/>
  <c r="BF292" i="1"/>
  <c r="BA292" i="1"/>
  <c r="BF191" i="1"/>
  <c r="BA191" i="1"/>
  <c r="BM436" i="2"/>
  <c r="BM440" i="2" s="1"/>
  <c r="BH436" i="2"/>
  <c r="BF188" i="1"/>
  <c r="BA188" i="1"/>
  <c r="BF300" i="1"/>
  <c r="BA300" i="1"/>
  <c r="BB48" i="21"/>
  <c r="BG37" i="4"/>
  <c r="BN168" i="1"/>
  <c r="BN169" i="1" s="1"/>
  <c r="BH168" i="1"/>
  <c r="BF70" i="1"/>
  <c r="BA70" i="1"/>
  <c r="BF183" i="1"/>
  <c r="BA183" i="1"/>
  <c r="BF101" i="1"/>
  <c r="BA101" i="1"/>
  <c r="BF273" i="1"/>
  <c r="BA273" i="1"/>
  <c r="BN189" i="1"/>
  <c r="BH189" i="1"/>
  <c r="BF218" i="2"/>
  <c r="BF149" i="1"/>
  <c r="BA149" i="1"/>
  <c r="BM132" i="1"/>
  <c r="BM137" i="1" s="1"/>
  <c r="BH132" i="1"/>
  <c r="BM316" i="1"/>
  <c r="BH316" i="1"/>
  <c r="BN321" i="1"/>
  <c r="BH321" i="1"/>
  <c r="AT30" i="9"/>
  <c r="BN75" i="1"/>
  <c r="BH75" i="1"/>
  <c r="BF127" i="1"/>
  <c r="BA127" i="1"/>
  <c r="BN269" i="1"/>
  <c r="BH269" i="1"/>
  <c r="BF267" i="1"/>
  <c r="BA267" i="1"/>
  <c r="BF240" i="1"/>
  <c r="BA240" i="1"/>
  <c r="BF30" i="1"/>
  <c r="BA30" i="1"/>
  <c r="BF142" i="1"/>
  <c r="BA142" i="1"/>
  <c r="BH251" i="1"/>
  <c r="BA164" i="1"/>
  <c r="AZ170" i="1"/>
  <c r="BA191" i="7"/>
  <c r="BG12" i="4"/>
  <c r="AT282" i="1"/>
  <c r="BA137" i="1"/>
  <c r="AT76" i="2"/>
  <c r="BF249" i="1"/>
  <c r="BA256" i="7"/>
  <c r="BA108" i="2"/>
  <c r="BM216" i="2"/>
  <c r="BH216" i="2"/>
  <c r="BM362" i="2"/>
  <c r="BM366" i="2" s="1"/>
  <c r="BH362" i="2"/>
  <c r="BA249" i="1"/>
  <c r="BM133" i="2"/>
  <c r="BH133" i="2"/>
  <c r="BG449" i="2"/>
  <c r="BG395" i="7"/>
  <c r="BE10" i="5"/>
  <c r="BB64" i="21"/>
  <c r="BG17" i="4"/>
  <c r="AZ46" i="3"/>
  <c r="AS138" i="3"/>
  <c r="AT67" i="7"/>
  <c r="BN64" i="1"/>
  <c r="BH64" i="1"/>
  <c r="BF319" i="1"/>
  <c r="BA319" i="1"/>
  <c r="AY332" i="1"/>
  <c r="BA332" i="1" s="1"/>
  <c r="BF81" i="1"/>
  <c r="BD12" i="5"/>
  <c r="AY58" i="1"/>
  <c r="BN56" i="1"/>
  <c r="BN57" i="1" s="1"/>
  <c r="BH56" i="1"/>
  <c r="BM51" i="1"/>
  <c r="BH51" i="1"/>
  <c r="BM33" i="1"/>
  <c r="BH33" i="1"/>
  <c r="BM31" i="1"/>
  <c r="BH31" i="1"/>
  <c r="BH5" i="1"/>
  <c r="AZ262" i="7"/>
  <c r="BA25" i="1"/>
  <c r="AT392" i="7"/>
  <c r="AZ372" i="2"/>
  <c r="AZ150" i="2"/>
  <c r="BA41" i="3"/>
  <c r="AY341" i="1"/>
  <c r="BA144" i="2"/>
  <c r="AT341" i="1"/>
  <c r="BL31" i="5"/>
  <c r="BF31" i="5"/>
  <c r="BT290" i="2"/>
  <c r="BO290" i="2"/>
  <c r="AY282" i="1"/>
  <c r="BF336" i="1"/>
  <c r="BF337" i="1" s="1"/>
  <c r="BH337" i="1" s="1"/>
  <c r="BA336" i="1"/>
  <c r="BE12" i="5"/>
  <c r="AM396" i="7"/>
  <c r="BA70" i="2"/>
  <c r="BT338" i="2"/>
  <c r="BO338" i="2"/>
  <c r="AZ341" i="1"/>
  <c r="BM305" i="2"/>
  <c r="BH305" i="2"/>
  <c r="BF164" i="1"/>
  <c r="BM162" i="1"/>
  <c r="BH162" i="1"/>
  <c r="BM150" i="7"/>
  <c r="BH150" i="7"/>
  <c r="BM169" i="7"/>
  <c r="BH169" i="7"/>
  <c r="BM251" i="7"/>
  <c r="BH251" i="7"/>
  <c r="BM181" i="2"/>
  <c r="BH181" i="2"/>
  <c r="BM351" i="7"/>
  <c r="BH351" i="7"/>
  <c r="BM232" i="2"/>
  <c r="BH232" i="2"/>
  <c r="BM59" i="7"/>
  <c r="BH59" i="7"/>
  <c r="BU14" i="4"/>
  <c r="BO14" i="4"/>
  <c r="BM17" i="4"/>
  <c r="BM346" i="2"/>
  <c r="BH346" i="2"/>
  <c r="BM183" i="7"/>
  <c r="BH183" i="7"/>
  <c r="BM199" i="2"/>
  <c r="BH199" i="2"/>
  <c r="BM250" i="2"/>
  <c r="BH250" i="2"/>
  <c r="BM115" i="7"/>
  <c r="BH115" i="7"/>
  <c r="BM356" i="2"/>
  <c r="BH356" i="2"/>
  <c r="BM24" i="1"/>
  <c r="BH24" i="1"/>
  <c r="BM43" i="2"/>
  <c r="BH43" i="2"/>
  <c r="BM83" i="2"/>
  <c r="BH83" i="2"/>
  <c r="BM88" i="2"/>
  <c r="BH88" i="2"/>
  <c r="BN185" i="1"/>
  <c r="BH185" i="1"/>
  <c r="BM222" i="7"/>
  <c r="BH222" i="7"/>
  <c r="BM358" i="7"/>
  <c r="BH358" i="7"/>
  <c r="BM314" i="7"/>
  <c r="BH314" i="7"/>
  <c r="BM345" i="2"/>
  <c r="BH345" i="2"/>
  <c r="BM253" i="2"/>
  <c r="BH253" i="2"/>
  <c r="BM44" i="3"/>
  <c r="BH44" i="3"/>
  <c r="BM152" i="1"/>
  <c r="BH152" i="1"/>
  <c r="BM139" i="2"/>
  <c r="BH139" i="2"/>
  <c r="BT429" i="2"/>
  <c r="BO429" i="2"/>
  <c r="BM205" i="2"/>
  <c r="BH205" i="2"/>
  <c r="BM64" i="2"/>
  <c r="BH64" i="2"/>
  <c r="BM182" i="1"/>
  <c r="BH182" i="1"/>
  <c r="BM247" i="2"/>
  <c r="BH247" i="2"/>
  <c r="BM204" i="2"/>
  <c r="BH204" i="2"/>
  <c r="BM117" i="3"/>
  <c r="BH117" i="3"/>
  <c r="BM31" i="7"/>
  <c r="BH31" i="7"/>
  <c r="BM156" i="7"/>
  <c r="BH156" i="7"/>
  <c r="BM130" i="7"/>
  <c r="BH130" i="7"/>
  <c r="BM176" i="7"/>
  <c r="BH176" i="7"/>
  <c r="BM191" i="2"/>
  <c r="BH191" i="2"/>
  <c r="BI51" i="21"/>
  <c r="BN51" i="21"/>
  <c r="BM165" i="7"/>
  <c r="BH165" i="7"/>
  <c r="BM349" i="2"/>
  <c r="BH349" i="2"/>
  <c r="BM97" i="3"/>
  <c r="BH97" i="3"/>
  <c r="BM158" i="2"/>
  <c r="BH158" i="2"/>
  <c r="BM156" i="1"/>
  <c r="BH156" i="1"/>
  <c r="BM65" i="2"/>
  <c r="BH65" i="2"/>
  <c r="BM164" i="7"/>
  <c r="BH164" i="7"/>
  <c r="BM29" i="1"/>
  <c r="BH29" i="1"/>
  <c r="BM424" i="2"/>
  <c r="BH424" i="2"/>
  <c r="BM190" i="7"/>
  <c r="BH190" i="7"/>
  <c r="BM30" i="7"/>
  <c r="BH30" i="7"/>
  <c r="BM7" i="9"/>
  <c r="BH7" i="9"/>
  <c r="BM102" i="3"/>
  <c r="BH102" i="3"/>
  <c r="BM80" i="1"/>
  <c r="BH80" i="1"/>
  <c r="BM303" i="2"/>
  <c r="BH303" i="2"/>
  <c r="BM17" i="1"/>
  <c r="BH17" i="1"/>
  <c r="BM32" i="1"/>
  <c r="BH32" i="1"/>
  <c r="BM130" i="2"/>
  <c r="BH130" i="2"/>
  <c r="BH69" i="21"/>
  <c r="BO66" i="21"/>
  <c r="BM295" i="2"/>
  <c r="BH295" i="2"/>
  <c r="BM74" i="2"/>
  <c r="BH74" i="2"/>
  <c r="BM347" i="7"/>
  <c r="BH347" i="7"/>
  <c r="BH5" i="3"/>
  <c r="BF11" i="3"/>
  <c r="BM5" i="3"/>
  <c r="BN10" i="21"/>
  <c r="BI10" i="21"/>
  <c r="BN268" i="1"/>
  <c r="BH268" i="1"/>
  <c r="BM106" i="7"/>
  <c r="BH106" i="7"/>
  <c r="BM294" i="7"/>
  <c r="BH294" i="7"/>
  <c r="BG48" i="21"/>
  <c r="BN45" i="21"/>
  <c r="BI45" i="21"/>
  <c r="BM96" i="3"/>
  <c r="BH96" i="3"/>
  <c r="BM294" i="2"/>
  <c r="BH294" i="2"/>
  <c r="BF297" i="2"/>
  <c r="BH297" i="2" s="1"/>
  <c r="BH73" i="2"/>
  <c r="BM73" i="2"/>
  <c r="BM188" i="7"/>
  <c r="BH188" i="7"/>
  <c r="BM305" i="7"/>
  <c r="BH305" i="7"/>
  <c r="BM182" i="7"/>
  <c r="BH182" i="7"/>
  <c r="BM122" i="2"/>
  <c r="BH122" i="2"/>
  <c r="BM316" i="2"/>
  <c r="BH316" i="2"/>
  <c r="AY327" i="7"/>
  <c r="BA283" i="7"/>
  <c r="BM279" i="2"/>
  <c r="BH279" i="2"/>
  <c r="AY114" i="1"/>
  <c r="BA81" i="1"/>
  <c r="BM104" i="2"/>
  <c r="BH104" i="2"/>
  <c r="BM362" i="7"/>
  <c r="BH362" i="7"/>
  <c r="BM175" i="7"/>
  <c r="BH175" i="7"/>
  <c r="BM74" i="7"/>
  <c r="BH74" i="7"/>
  <c r="BM303" i="1"/>
  <c r="BH303" i="1"/>
  <c r="BM104" i="7"/>
  <c r="BH104" i="7"/>
  <c r="BM230" i="7"/>
  <c r="BH230" i="7"/>
  <c r="BM120" i="2"/>
  <c r="BH120" i="2"/>
  <c r="BM273" i="2"/>
  <c r="BH273" i="2"/>
  <c r="BM264" i="1"/>
  <c r="BH264" i="1"/>
  <c r="BG249" i="1"/>
  <c r="BN229" i="1"/>
  <c r="BO229" i="1" s="1"/>
  <c r="BT36" i="2"/>
  <c r="BM235" i="1"/>
  <c r="BH235" i="1"/>
  <c r="BM122" i="1"/>
  <c r="BH122" i="1"/>
  <c r="BT28" i="9"/>
  <c r="BO28" i="9"/>
  <c r="BM329" i="1"/>
  <c r="BH329" i="1"/>
  <c r="BM277" i="7"/>
  <c r="BH277" i="7"/>
  <c r="BM146" i="7"/>
  <c r="BH146" i="7"/>
  <c r="BM258" i="1"/>
  <c r="BH258" i="1"/>
  <c r="BM286" i="2"/>
  <c r="BH286" i="2"/>
  <c r="BM60" i="7"/>
  <c r="BH60" i="7"/>
  <c r="BM291" i="2"/>
  <c r="BH291" i="2"/>
  <c r="BM46" i="7"/>
  <c r="BH46" i="7"/>
  <c r="BM209" i="1"/>
  <c r="BH209" i="1"/>
  <c r="BM22" i="7"/>
  <c r="BH22" i="7"/>
  <c r="BM49" i="7"/>
  <c r="BH49" i="7"/>
  <c r="BM269" i="7"/>
  <c r="BH269" i="7"/>
  <c r="BN371" i="2"/>
  <c r="BU369" i="2"/>
  <c r="BM7" i="7"/>
  <c r="BH7" i="7"/>
  <c r="BM298" i="7"/>
  <c r="BH298" i="7"/>
  <c r="BM57" i="7"/>
  <c r="BH57" i="7"/>
  <c r="BM95" i="2"/>
  <c r="BH95" i="2"/>
  <c r="BM98" i="1"/>
  <c r="BH98" i="1"/>
  <c r="BB79" i="21"/>
  <c r="BM275" i="2"/>
  <c r="BH275" i="2"/>
  <c r="BT264" i="2"/>
  <c r="BO264" i="2"/>
  <c r="BM423" i="2"/>
  <c r="BH423" i="2"/>
  <c r="BM243" i="2"/>
  <c r="BH243" i="2"/>
  <c r="BM170" i="2"/>
  <c r="BH170" i="2"/>
  <c r="BI77" i="21"/>
  <c r="BN77" i="21"/>
  <c r="BA19" i="3"/>
  <c r="AY136" i="3"/>
  <c r="BD21" i="5"/>
  <c r="BM71" i="7"/>
  <c r="BH71" i="7"/>
  <c r="BM344" i="7"/>
  <c r="BH344" i="7"/>
  <c r="BM259" i="2"/>
  <c r="BH259" i="2"/>
  <c r="BM316" i="7"/>
  <c r="BH316" i="7"/>
  <c r="BM287" i="7"/>
  <c r="BH287" i="7"/>
  <c r="BG25" i="1"/>
  <c r="BG58" i="1" s="1"/>
  <c r="BN5" i="1"/>
  <c r="BM337" i="2"/>
  <c r="BH337" i="2"/>
  <c r="BM426" i="2"/>
  <c r="BH426" i="2"/>
  <c r="BM86" i="3"/>
  <c r="BH86" i="3"/>
  <c r="BM248" i="7"/>
  <c r="BH248" i="7"/>
  <c r="BM60" i="2"/>
  <c r="BH60" i="2"/>
  <c r="BM16" i="9"/>
  <c r="BH16" i="9"/>
  <c r="BM195" i="7"/>
  <c r="BH195" i="7"/>
  <c r="BM283" i="2"/>
  <c r="BH283" i="2"/>
  <c r="BO11" i="4"/>
  <c r="BU11" i="4"/>
  <c r="BT214" i="2"/>
  <c r="BO214" i="2"/>
  <c r="BO35" i="21"/>
  <c r="BH38" i="21"/>
  <c r="BM10" i="7"/>
  <c r="BH10" i="7"/>
  <c r="BM30" i="2"/>
  <c r="BH30" i="2"/>
  <c r="BM282" i="2"/>
  <c r="BH282" i="2"/>
  <c r="BM120" i="1"/>
  <c r="BH120" i="1"/>
  <c r="BM93" i="1"/>
  <c r="BH93" i="1"/>
  <c r="BM113" i="2"/>
  <c r="BH113" i="2"/>
  <c r="BM54" i="3"/>
  <c r="BH54" i="3"/>
  <c r="BM13" i="1"/>
  <c r="BH13" i="1"/>
  <c r="BM204" i="1"/>
  <c r="BH204" i="1"/>
  <c r="BM9" i="7"/>
  <c r="BH9" i="7"/>
  <c r="BM375" i="7"/>
  <c r="BH375" i="7"/>
  <c r="BG121" i="3"/>
  <c r="BN115" i="3"/>
  <c r="BM221" i="7"/>
  <c r="BH221" i="7"/>
  <c r="BM385" i="7"/>
  <c r="BH385" i="7"/>
  <c r="AU80" i="21"/>
  <c r="AY112" i="3"/>
  <c r="BA99" i="3"/>
  <c r="BM208" i="7"/>
  <c r="BH208" i="7"/>
  <c r="BM118" i="2"/>
  <c r="BH118" i="2"/>
  <c r="BM272" i="7"/>
  <c r="BH272" i="7"/>
  <c r="BM247" i="7"/>
  <c r="BH247" i="7"/>
  <c r="BM52" i="2"/>
  <c r="BH52" i="2"/>
  <c r="BT66" i="2"/>
  <c r="BO66" i="2"/>
  <c r="BM169" i="2"/>
  <c r="BH169" i="2"/>
  <c r="BM421" i="2"/>
  <c r="BH421" i="2"/>
  <c r="BM40" i="2"/>
  <c r="BH40" i="2"/>
  <c r="BM82" i="3"/>
  <c r="BH82" i="3"/>
  <c r="BM174" i="7"/>
  <c r="BH174" i="7"/>
  <c r="BM53" i="3"/>
  <c r="BH53" i="3"/>
  <c r="BT61" i="1"/>
  <c r="BG218" i="2"/>
  <c r="BN184" i="2"/>
  <c r="BO184" i="2" s="1"/>
  <c r="AY46" i="3"/>
  <c r="BA33" i="3"/>
  <c r="BM178" i="2"/>
  <c r="BH178" i="2"/>
  <c r="BM339" i="7"/>
  <c r="BH339" i="7"/>
  <c r="BM55" i="1"/>
  <c r="BH55" i="1"/>
  <c r="BM271" i="2"/>
  <c r="BH271" i="2"/>
  <c r="AT170" i="1"/>
  <c r="BM98" i="2"/>
  <c r="BH98" i="2"/>
  <c r="BM390" i="7"/>
  <c r="BH390" i="7"/>
  <c r="BO24" i="21"/>
  <c r="BH27" i="21"/>
  <c r="AZ30" i="9"/>
  <c r="BE35" i="5"/>
  <c r="BH221" i="2"/>
  <c r="BM221" i="2"/>
  <c r="BM280" i="2"/>
  <c r="BH280" i="2"/>
  <c r="BM205" i="1"/>
  <c r="BH205" i="1"/>
  <c r="BM443" i="2"/>
  <c r="BH443" i="2"/>
  <c r="BM363" i="7"/>
  <c r="BH363" i="7"/>
  <c r="BN12" i="4"/>
  <c r="BV9" i="4"/>
  <c r="BM295" i="1"/>
  <c r="BH295" i="1"/>
  <c r="BM181" i="1"/>
  <c r="BH181" i="1"/>
  <c r="BM179" i="1"/>
  <c r="BH179" i="1"/>
  <c r="AY170" i="1"/>
  <c r="BH369" i="2"/>
  <c r="BM369" i="2"/>
  <c r="BM346" i="7"/>
  <c r="BH346" i="7"/>
  <c r="BM155" i="1"/>
  <c r="BH155" i="1"/>
  <c r="BM6" i="2"/>
  <c r="BH6" i="2"/>
  <c r="BU76" i="21"/>
  <c r="BM339" i="2"/>
  <c r="BH339" i="2"/>
  <c r="BM274" i="7"/>
  <c r="BH274" i="7"/>
  <c r="BM317" i="1"/>
  <c r="BH317" i="1"/>
  <c r="BM100" i="2"/>
  <c r="BH100" i="2"/>
  <c r="BM48" i="2"/>
  <c r="BH48" i="2"/>
  <c r="BM24" i="2"/>
  <c r="BH24" i="2"/>
  <c r="BM200" i="2"/>
  <c r="BH200" i="2"/>
  <c r="BI9" i="21"/>
  <c r="BG12" i="21"/>
  <c r="BN9" i="21"/>
  <c r="BM121" i="7"/>
  <c r="BH121" i="7"/>
  <c r="BM54" i="2"/>
  <c r="BH54" i="2"/>
  <c r="BG68" i="3"/>
  <c r="BM210" i="2"/>
  <c r="BH210" i="2"/>
  <c r="BM187" i="2"/>
  <c r="BH187" i="2"/>
  <c r="BM317" i="7"/>
  <c r="BH317" i="7"/>
  <c r="BM382" i="2"/>
  <c r="BH382" i="2"/>
  <c r="BM31" i="2"/>
  <c r="BH31" i="2"/>
  <c r="BM161" i="1"/>
  <c r="BH161" i="1"/>
  <c r="BV39" i="4"/>
  <c r="BN41" i="4"/>
  <c r="BM193" i="2"/>
  <c r="BH193" i="2"/>
  <c r="AS450" i="2"/>
  <c r="BF321" i="7"/>
  <c r="BM285" i="7"/>
  <c r="BM142" i="7"/>
  <c r="BH142" i="7"/>
  <c r="BM234" i="2"/>
  <c r="BH234" i="2"/>
  <c r="BM200" i="1"/>
  <c r="BH200" i="1"/>
  <c r="BN15" i="21"/>
  <c r="BI15" i="21"/>
  <c r="BB53" i="21"/>
  <c r="BM272" i="2"/>
  <c r="BH272" i="2"/>
  <c r="AY197" i="7"/>
  <c r="BA153" i="7"/>
  <c r="BM309" i="1"/>
  <c r="BH309" i="1"/>
  <c r="BN190" i="1"/>
  <c r="BH190" i="1"/>
  <c r="BH324" i="7"/>
  <c r="BM324" i="7"/>
  <c r="BG23" i="7"/>
  <c r="BN5" i="7"/>
  <c r="BM390" i="2"/>
  <c r="BH390" i="2"/>
  <c r="AZ80" i="21"/>
  <c r="BB59" i="21"/>
  <c r="AZ83" i="21"/>
  <c r="BA218" i="7"/>
  <c r="AY262" i="7"/>
  <c r="BM214" i="1"/>
  <c r="BH214" i="1"/>
  <c r="BM383" i="7"/>
  <c r="BH383" i="7"/>
  <c r="BM262" i="1"/>
  <c r="BH262" i="1"/>
  <c r="BH147" i="2"/>
  <c r="BM147" i="2"/>
  <c r="BM431" i="2"/>
  <c r="BH431" i="2"/>
  <c r="BM56" i="2"/>
  <c r="BH56" i="2"/>
  <c r="BM228" i="7"/>
  <c r="BH228" i="7"/>
  <c r="BA133" i="3"/>
  <c r="BM44" i="2"/>
  <c r="BH44" i="2"/>
  <c r="BM38" i="7"/>
  <c r="BH38" i="7"/>
  <c r="BM91" i="2"/>
  <c r="BH91" i="2"/>
  <c r="BM252" i="2"/>
  <c r="BH252" i="2"/>
  <c r="BM411" i="2"/>
  <c r="BH411" i="2"/>
  <c r="BF50" i="5"/>
  <c r="BM48" i="7"/>
  <c r="BH48" i="7"/>
  <c r="BM274" i="2"/>
  <c r="BH274" i="2"/>
  <c r="BM69" i="1"/>
  <c r="BH69" i="1"/>
  <c r="BM168" i="2"/>
  <c r="BH168" i="2"/>
  <c r="BM117" i="7"/>
  <c r="BH117" i="7"/>
  <c r="BM37" i="3"/>
  <c r="BH37" i="3"/>
  <c r="BM420" i="2"/>
  <c r="BH420" i="2"/>
  <c r="BA61" i="7"/>
  <c r="BM144" i="7"/>
  <c r="BH144" i="7"/>
  <c r="BM141" i="7"/>
  <c r="BH141" i="7"/>
  <c r="BM55" i="7"/>
  <c r="BH55" i="7"/>
  <c r="BM102" i="2"/>
  <c r="BH102" i="2"/>
  <c r="AZ24" i="3"/>
  <c r="AZ135" i="3"/>
  <c r="BE20" i="5"/>
  <c r="BA276" i="1"/>
  <c r="BM159" i="7"/>
  <c r="BH159" i="7"/>
  <c r="BM27" i="9"/>
  <c r="BH27" i="9"/>
  <c r="BM23" i="9"/>
  <c r="BH23" i="9"/>
  <c r="BA75" i="2"/>
  <c r="BN149" i="2"/>
  <c r="BU147" i="2"/>
  <c r="BF225" i="1"/>
  <c r="BH225" i="1" s="1"/>
  <c r="BM223" i="1"/>
  <c r="BO223" i="1" s="1"/>
  <c r="BM248" i="2"/>
  <c r="BH248" i="2"/>
  <c r="BM242" i="2"/>
  <c r="BH242" i="2"/>
  <c r="BM238" i="2"/>
  <c r="BH238" i="2"/>
  <c r="BM167" i="7"/>
  <c r="BH167" i="7"/>
  <c r="BM242" i="7"/>
  <c r="BH242" i="7"/>
  <c r="BM87" i="7"/>
  <c r="BH87" i="7"/>
  <c r="BM81" i="3"/>
  <c r="BH81" i="3"/>
  <c r="BM151" i="7"/>
  <c r="BH151" i="7"/>
  <c r="BH259" i="7"/>
  <c r="BM259" i="7"/>
  <c r="BB22" i="21"/>
  <c r="BM85" i="7"/>
  <c r="BH85" i="7"/>
  <c r="BO5" i="4"/>
  <c r="BU5" i="4"/>
  <c r="BH20" i="3"/>
  <c r="BF23" i="3"/>
  <c r="BM20" i="3"/>
  <c r="BM76" i="3"/>
  <c r="BH76" i="3"/>
  <c r="BG153" i="7"/>
  <c r="BN135" i="7"/>
  <c r="BB69" i="21"/>
  <c r="BT90" i="7"/>
  <c r="AZ76" i="2"/>
  <c r="BM152" i="7"/>
  <c r="BH152" i="7"/>
  <c r="BM39" i="3"/>
  <c r="BH39" i="3"/>
  <c r="BM91" i="7"/>
  <c r="BH91" i="7"/>
  <c r="BT5" i="7"/>
  <c r="BU167" i="1"/>
  <c r="BG348" i="7"/>
  <c r="BN330" i="7"/>
  <c r="BG305" i="1"/>
  <c r="BG338" i="1" s="1"/>
  <c r="BN285" i="1"/>
  <c r="BM219" i="1"/>
  <c r="BH219" i="1"/>
  <c r="BM28" i="1"/>
  <c r="BH28" i="1"/>
  <c r="BM278" i="7"/>
  <c r="BH278" i="7"/>
  <c r="BM17" i="7"/>
  <c r="BM23" i="7" s="1"/>
  <c r="BH17" i="7"/>
  <c r="BM117" i="2"/>
  <c r="BH117" i="2"/>
  <c r="BM73" i="3"/>
  <c r="BH73" i="3"/>
  <c r="BU335" i="1"/>
  <c r="BN337" i="1"/>
  <c r="BM184" i="7"/>
  <c r="BH184" i="7"/>
  <c r="BM383" i="2"/>
  <c r="BH383" i="2"/>
  <c r="BM360" i="2"/>
  <c r="BH360" i="2"/>
  <c r="BM26" i="2"/>
  <c r="BH26" i="2"/>
  <c r="BM177" i="1"/>
  <c r="BH177" i="1"/>
  <c r="BM112" i="7"/>
  <c r="BH112" i="7"/>
  <c r="BH7" i="21"/>
  <c r="BO4" i="21"/>
  <c r="BU106" i="1"/>
  <c r="BM230" i="1"/>
  <c r="BH230" i="1"/>
  <c r="BN297" i="2"/>
  <c r="BU295" i="2"/>
  <c r="BM28" i="2"/>
  <c r="BH28" i="2"/>
  <c r="BN11" i="21"/>
  <c r="BI11" i="21"/>
  <c r="BN78" i="21"/>
  <c r="BI78" i="21"/>
  <c r="BI57" i="21"/>
  <c r="BN57" i="21"/>
  <c r="BM168" i="7"/>
  <c r="BH168" i="7"/>
  <c r="BM205" i="7"/>
  <c r="BH205" i="7"/>
  <c r="BM425" i="2"/>
  <c r="BH425" i="2"/>
  <c r="BM89" i="2"/>
  <c r="BH89" i="2"/>
  <c r="BM7" i="3"/>
  <c r="BH7" i="3"/>
  <c r="BM107" i="1"/>
  <c r="BH107" i="1"/>
  <c r="BM206" i="2"/>
  <c r="BH206" i="2"/>
  <c r="BM372" i="7"/>
  <c r="BH372" i="7"/>
  <c r="BM203" i="7"/>
  <c r="BH203" i="7"/>
  <c r="BM173" i="1"/>
  <c r="BH173" i="1"/>
  <c r="BM203" i="2"/>
  <c r="BH203" i="2"/>
  <c r="BM162" i="2"/>
  <c r="BH162" i="2"/>
  <c r="BM215" i="2"/>
  <c r="BH215" i="2"/>
  <c r="BM28" i="3"/>
  <c r="BH28" i="3"/>
  <c r="BM347" i="2"/>
  <c r="BH347" i="2"/>
  <c r="BM210" i="7"/>
  <c r="BH210" i="7"/>
  <c r="BM258" i="7"/>
  <c r="BF261" i="7"/>
  <c r="BH261" i="7" s="1"/>
  <c r="BH258" i="7"/>
  <c r="BM58" i="7"/>
  <c r="BH58" i="7"/>
  <c r="BG218" i="7"/>
  <c r="BN200" i="7"/>
  <c r="BM42" i="7"/>
  <c r="BH42" i="7"/>
  <c r="BM355" i="7"/>
  <c r="BH355" i="7"/>
  <c r="BM27" i="7"/>
  <c r="BH27" i="7"/>
  <c r="BT229" i="1"/>
  <c r="BN90" i="7"/>
  <c r="BG126" i="7"/>
  <c r="BO14" i="21"/>
  <c r="BH17" i="21"/>
  <c r="BN52" i="21"/>
  <c r="BI52" i="21"/>
  <c r="BF63" i="3"/>
  <c r="BH63" i="3" s="1"/>
  <c r="BH57" i="3"/>
  <c r="BM57" i="3"/>
  <c r="BM268" i="7"/>
  <c r="BH268" i="7"/>
  <c r="BM276" i="2"/>
  <c r="BH276" i="2"/>
  <c r="BM279" i="7"/>
  <c r="BH279" i="7"/>
  <c r="BN386" i="7"/>
  <c r="BU350" i="7"/>
  <c r="BN110" i="1"/>
  <c r="BG113" i="1"/>
  <c r="BH110" i="1"/>
  <c r="BM363" i="2"/>
  <c r="BH363" i="2"/>
  <c r="BM392" i="2"/>
  <c r="BH392" i="2"/>
  <c r="BM13" i="7"/>
  <c r="BH13" i="7"/>
  <c r="BN322" i="1"/>
  <c r="BH322" i="1"/>
  <c r="BM178" i="7"/>
  <c r="BH178" i="7"/>
  <c r="BE42" i="4"/>
  <c r="BD39" i="5" s="1"/>
  <c r="BG7" i="4"/>
  <c r="DR5" i="9"/>
  <c r="BN153" i="2"/>
  <c r="BG182" i="2"/>
  <c r="BM171" i="2"/>
  <c r="BH171" i="2"/>
  <c r="AY24" i="3"/>
  <c r="BA11" i="3"/>
  <c r="AY135" i="3"/>
  <c r="BD20" i="5"/>
  <c r="BG23" i="3"/>
  <c r="BN20" i="3"/>
  <c r="BF67" i="3"/>
  <c r="BH67" i="3" s="1"/>
  <c r="BH64" i="3"/>
  <c r="BM64" i="3"/>
  <c r="BM394" i="2"/>
  <c r="BH394" i="2"/>
  <c r="BM51" i="3"/>
  <c r="BH51" i="3"/>
  <c r="BM14" i="3"/>
  <c r="BH14" i="3"/>
  <c r="BM97" i="2"/>
  <c r="BH97" i="2"/>
  <c r="BM61" i="3"/>
  <c r="BH61" i="3"/>
  <c r="BU29" i="4"/>
  <c r="BO29" i="4"/>
  <c r="BM32" i="4"/>
  <c r="BM20" i="1"/>
  <c r="BH20" i="1"/>
  <c r="BM23" i="2"/>
  <c r="BH23" i="2"/>
  <c r="BM334" i="1"/>
  <c r="BH334" i="1"/>
  <c r="BM389" i="2"/>
  <c r="BH389" i="2"/>
  <c r="BM14" i="7"/>
  <c r="BH14" i="7"/>
  <c r="BM244" i="7"/>
  <c r="BH244" i="7"/>
  <c r="BM229" i="7"/>
  <c r="BH229" i="7"/>
  <c r="BM147" i="7"/>
  <c r="BH147" i="7"/>
  <c r="BM214" i="7"/>
  <c r="BH214" i="7"/>
  <c r="BM32" i="3"/>
  <c r="BH32" i="3"/>
  <c r="BM51" i="2"/>
  <c r="BH51" i="2"/>
  <c r="BM42" i="2"/>
  <c r="BH42" i="2"/>
  <c r="BM158" i="7"/>
  <c r="BH158" i="7"/>
  <c r="BM235" i="2"/>
  <c r="BH235" i="2"/>
  <c r="BM95" i="7"/>
  <c r="BH95" i="7"/>
  <c r="BM266" i="7"/>
  <c r="BH266" i="7"/>
  <c r="BM286" i="1"/>
  <c r="BH286" i="1"/>
  <c r="AZ282" i="1"/>
  <c r="BM194" i="7"/>
  <c r="BH194" i="7"/>
  <c r="BM24" i="9"/>
  <c r="BH24" i="9"/>
  <c r="BM174" i="2"/>
  <c r="BH174" i="2"/>
  <c r="BN89" i="3"/>
  <c r="BU86" i="3"/>
  <c r="BM102" i="7"/>
  <c r="BH102" i="7"/>
  <c r="BM21" i="3"/>
  <c r="BH21" i="3"/>
  <c r="BM277" i="2"/>
  <c r="BH277" i="2"/>
  <c r="BO76" i="21"/>
  <c r="BH79" i="21"/>
  <c r="BF20" i="9"/>
  <c r="BM11" i="9"/>
  <c r="BH11" i="9"/>
  <c r="BG70" i="2"/>
  <c r="BN36" i="2"/>
  <c r="BM185" i="2"/>
  <c r="BH185" i="2"/>
  <c r="BM52" i="7"/>
  <c r="BH52" i="7"/>
  <c r="BM386" i="2"/>
  <c r="BH386" i="2"/>
  <c r="BM92" i="7"/>
  <c r="BH92" i="7"/>
  <c r="BM5" i="1"/>
  <c r="BF25" i="1"/>
  <c r="BA404" i="2"/>
  <c r="BN139" i="1"/>
  <c r="BO139" i="1" s="1"/>
  <c r="BG164" i="1"/>
  <c r="BM19" i="2"/>
  <c r="BH19" i="2"/>
  <c r="BM332" i="7"/>
  <c r="BH332" i="7"/>
  <c r="BM83" i="7"/>
  <c r="BH83" i="7"/>
  <c r="BM5" i="9"/>
  <c r="BH5" i="9"/>
  <c r="BF45" i="3"/>
  <c r="BH45" i="3" s="1"/>
  <c r="BM42" i="3"/>
  <c r="BH42" i="3"/>
  <c r="BM136" i="2"/>
  <c r="BH136" i="2"/>
  <c r="BM75" i="3"/>
  <c r="BH75" i="3"/>
  <c r="BH70" i="7"/>
  <c r="BF88" i="7"/>
  <c r="BM70" i="7"/>
  <c r="BO9" i="4"/>
  <c r="BM12" i="4"/>
  <c r="BU9" i="4"/>
  <c r="BA80" i="21"/>
  <c r="BA83" i="21"/>
  <c r="BE44" i="5" s="1"/>
  <c r="BM101" i="3"/>
  <c r="BH101" i="3"/>
  <c r="BF107" i="3"/>
  <c r="BA121" i="3"/>
  <c r="AY134" i="3"/>
  <c r="BB33" i="21"/>
  <c r="AZ82" i="21"/>
  <c r="AZ54" i="21"/>
  <c r="BM167" i="2"/>
  <c r="BH167" i="2"/>
  <c r="BM52" i="3"/>
  <c r="BH52" i="3"/>
  <c r="BM186" i="2"/>
  <c r="BH186" i="2"/>
  <c r="BM410" i="2"/>
  <c r="BH410" i="2"/>
  <c r="BM115" i="2"/>
  <c r="BH115" i="2"/>
  <c r="BM341" i="2"/>
  <c r="BH341" i="2"/>
  <c r="BM93" i="7"/>
  <c r="BH93" i="7"/>
  <c r="BM384" i="2"/>
  <c r="BH384" i="2"/>
  <c r="BM180" i="7"/>
  <c r="BH180" i="7"/>
  <c r="BM87" i="2"/>
  <c r="BH87" i="2"/>
  <c r="BM381" i="2"/>
  <c r="BH381" i="2"/>
  <c r="BM312" i="2"/>
  <c r="BH312" i="2"/>
  <c r="BM225" i="7"/>
  <c r="BH225" i="7"/>
  <c r="BM388" i="2"/>
  <c r="BH388" i="2"/>
  <c r="BI25" i="21"/>
  <c r="BN25" i="21"/>
  <c r="BM131" i="1"/>
  <c r="BH131" i="1"/>
  <c r="BM382" i="7"/>
  <c r="BH382" i="7"/>
  <c r="BM111" i="2"/>
  <c r="BH111" i="2"/>
  <c r="BU223" i="1"/>
  <c r="AY76" i="2"/>
  <c r="BA34" i="2"/>
  <c r="BM179" i="2"/>
  <c r="BH179" i="2"/>
  <c r="BM398" i="2"/>
  <c r="BH398" i="2"/>
  <c r="BM180" i="2"/>
  <c r="BH180" i="2"/>
  <c r="BN40" i="21"/>
  <c r="BI40" i="21"/>
  <c r="BG43" i="21"/>
  <c r="BM45" i="1"/>
  <c r="BH45" i="1"/>
  <c r="BN45" i="3"/>
  <c r="BU42" i="3"/>
  <c r="BH43" i="21"/>
  <c r="BO40" i="21"/>
  <c r="BM50" i="3"/>
  <c r="BH50" i="3"/>
  <c r="BN266" i="1"/>
  <c r="BH266" i="1"/>
  <c r="BM267" i="7"/>
  <c r="BH267" i="7"/>
  <c r="BM136" i="7"/>
  <c r="BH136" i="7"/>
  <c r="BM278" i="1"/>
  <c r="BF281" i="1"/>
  <c r="BH281" i="1" s="1"/>
  <c r="BH278" i="1"/>
  <c r="BM208" i="2"/>
  <c r="BH208" i="2"/>
  <c r="BM123" i="7"/>
  <c r="BH123" i="7"/>
  <c r="BH35" i="3"/>
  <c r="BF41" i="3"/>
  <c r="BM35" i="3"/>
  <c r="BN61" i="21"/>
  <c r="BI61" i="21"/>
  <c r="BG64" i="21"/>
  <c r="BM162" i="7"/>
  <c r="BH162" i="7"/>
  <c r="BM246" i="1"/>
  <c r="BH246" i="1"/>
  <c r="BM22" i="2"/>
  <c r="BH22" i="2"/>
  <c r="BM92" i="2"/>
  <c r="BH92" i="2"/>
  <c r="BM16" i="2"/>
  <c r="BH16" i="2"/>
  <c r="BM211" i="7"/>
  <c r="BH211" i="7"/>
  <c r="BM67" i="2"/>
  <c r="BH67" i="2"/>
  <c r="BM121" i="2"/>
  <c r="BH121" i="2"/>
  <c r="BT49" i="5"/>
  <c r="BN49" i="5"/>
  <c r="BM217" i="7"/>
  <c r="BH217" i="7"/>
  <c r="BM217" i="2"/>
  <c r="BH217" i="2"/>
  <c r="BM10" i="3"/>
  <c r="BH10" i="3"/>
  <c r="BM323" i="7"/>
  <c r="BH323" i="7"/>
  <c r="BF326" i="7"/>
  <c r="BH326" i="7" s="1"/>
  <c r="BM340" i="2"/>
  <c r="BH340" i="2"/>
  <c r="BM232" i="1"/>
  <c r="BH232" i="1"/>
  <c r="BM345" i="7"/>
  <c r="BH345" i="7"/>
  <c r="BM40" i="7"/>
  <c r="BH40" i="7"/>
  <c r="BN155" i="7"/>
  <c r="BG191" i="7"/>
  <c r="BG77" i="3"/>
  <c r="BN71" i="3"/>
  <c r="BM379" i="2"/>
  <c r="BH379" i="2"/>
  <c r="BM98" i="7"/>
  <c r="BH98" i="7"/>
  <c r="BM62" i="3"/>
  <c r="BH62" i="3"/>
  <c r="BM146" i="2"/>
  <c r="BH146" i="2"/>
  <c r="BF149" i="2"/>
  <c r="BH149" i="2" s="1"/>
  <c r="BA348" i="7"/>
  <c r="BN66" i="7"/>
  <c r="BU64" i="7"/>
  <c r="BM307" i="2"/>
  <c r="BH307" i="2"/>
  <c r="BM45" i="7"/>
  <c r="BH45" i="7"/>
  <c r="BG53" i="21"/>
  <c r="BN50" i="21"/>
  <c r="BI50" i="21"/>
  <c r="BM54" i="1"/>
  <c r="BF57" i="1"/>
  <c r="BH57" i="1" s="1"/>
  <c r="BH54" i="1"/>
  <c r="BM94" i="2"/>
  <c r="BH94" i="2"/>
  <c r="AZ393" i="7"/>
  <c r="AZ67" i="7"/>
  <c r="BM428" i="2"/>
  <c r="BH428" i="2"/>
  <c r="BM296" i="7"/>
  <c r="BH296" i="7"/>
  <c r="BN56" i="21"/>
  <c r="BI56" i="21"/>
  <c r="BG59" i="21"/>
  <c r="BM15" i="1"/>
  <c r="BH15" i="1"/>
  <c r="BM50" i="7"/>
  <c r="BH50" i="7"/>
  <c r="BM300" i="7"/>
  <c r="BH300" i="7"/>
  <c r="BM71" i="1"/>
  <c r="BH71" i="1"/>
  <c r="BM177" i="2"/>
  <c r="BH177" i="2"/>
  <c r="BM53" i="2"/>
  <c r="BH53" i="2"/>
  <c r="BH64" i="21"/>
  <c r="BO61" i="21"/>
  <c r="BM13" i="2"/>
  <c r="BH13" i="2"/>
  <c r="BM138" i="7"/>
  <c r="BH138" i="7"/>
  <c r="BM161" i="2"/>
  <c r="BH161" i="2"/>
  <c r="BM333" i="2"/>
  <c r="BH333" i="2"/>
  <c r="BM377" i="2"/>
  <c r="BH377" i="2"/>
  <c r="BM160" i="2"/>
  <c r="BH160" i="2"/>
  <c r="BM311" i="1"/>
  <c r="BH311" i="1"/>
  <c r="BN111" i="3"/>
  <c r="BU108" i="3"/>
  <c r="BM29" i="2"/>
  <c r="BH29" i="2"/>
  <c r="BH130" i="3"/>
  <c r="BF133" i="3"/>
  <c r="BM130" i="3"/>
  <c r="BM320" i="7"/>
  <c r="BH320" i="7"/>
  <c r="BM72" i="3"/>
  <c r="BH72" i="3"/>
  <c r="BM36" i="7"/>
  <c r="BH36" i="7"/>
  <c r="BM291" i="7"/>
  <c r="BH291" i="7"/>
  <c r="BM135" i="2"/>
  <c r="BH135" i="2"/>
  <c r="BM303" i="7"/>
  <c r="BH303" i="7"/>
  <c r="BM285" i="1"/>
  <c r="BH285" i="1"/>
  <c r="BM278" i="2"/>
  <c r="BH278" i="2"/>
  <c r="BM437" i="2"/>
  <c r="BH437" i="2"/>
  <c r="BM44" i="7"/>
  <c r="BH44" i="7"/>
  <c r="BM84" i="3"/>
  <c r="BH84" i="3"/>
  <c r="BT412" i="2"/>
  <c r="BO412" i="2"/>
  <c r="BM206" i="7"/>
  <c r="BH206" i="7"/>
  <c r="BM248" i="1"/>
  <c r="BH248" i="1"/>
  <c r="BI16" i="21"/>
  <c r="BN16" i="21"/>
  <c r="BB27" i="21"/>
  <c r="BM224" i="7"/>
  <c r="BH224" i="7"/>
  <c r="BM241" i="1"/>
  <c r="BH241" i="1"/>
  <c r="BN227" i="2"/>
  <c r="BG256" i="2"/>
  <c r="BM25" i="7"/>
  <c r="BH25" i="7"/>
  <c r="BF61" i="7"/>
  <c r="BF386" i="7"/>
  <c r="BM350" i="7"/>
  <c r="BB74" i="21"/>
  <c r="BM220" i="2"/>
  <c r="BH220" i="2"/>
  <c r="BF223" i="2"/>
  <c r="BH223" i="2" s="1"/>
  <c r="BG88" i="7"/>
  <c r="BN70" i="7"/>
  <c r="BM352" i="7"/>
  <c r="BH352" i="7"/>
  <c r="BM138" i="2"/>
  <c r="BH138" i="2"/>
  <c r="BM246" i="7"/>
  <c r="BH246" i="7"/>
  <c r="BM132" i="2"/>
  <c r="BH132" i="2"/>
  <c r="BM126" i="2"/>
  <c r="BH126" i="2"/>
  <c r="BM222" i="2"/>
  <c r="BH222" i="2"/>
  <c r="BT117" i="1"/>
  <c r="BV19" i="4"/>
  <c r="BN27" i="4"/>
  <c r="BN258" i="2"/>
  <c r="BO258" i="2" s="1"/>
  <c r="BG292" i="2"/>
  <c r="BM106" i="2"/>
  <c r="BH106" i="2"/>
  <c r="BM132" i="3"/>
  <c r="BH132" i="3"/>
  <c r="BM401" i="2"/>
  <c r="BH401" i="2"/>
  <c r="BN32" i="21"/>
  <c r="BI32" i="21"/>
  <c r="BM299" i="7"/>
  <c r="BH299" i="7"/>
  <c r="BM333" i="7"/>
  <c r="BH333" i="7"/>
  <c r="BM29" i="3"/>
  <c r="BH29" i="3"/>
  <c r="BI63" i="21"/>
  <c r="BN63" i="21"/>
  <c r="BM98" i="3"/>
  <c r="BH98" i="3"/>
  <c r="BM131" i="2"/>
  <c r="BH131" i="2"/>
  <c r="BM302" i="2"/>
  <c r="BH302" i="2"/>
  <c r="BM380" i="2"/>
  <c r="BH380" i="2"/>
  <c r="BM240" i="7"/>
  <c r="BH240" i="7"/>
  <c r="BM36" i="3"/>
  <c r="BH36" i="3"/>
  <c r="BM297" i="1"/>
  <c r="BH297" i="1"/>
  <c r="BM148" i="7"/>
  <c r="BH148" i="7"/>
  <c r="BM186" i="7"/>
  <c r="BH186" i="7"/>
  <c r="BG283" i="7"/>
  <c r="BN265" i="7"/>
  <c r="BM85" i="2"/>
  <c r="BH85" i="2"/>
  <c r="BM335" i="7"/>
  <c r="BH335" i="7"/>
  <c r="BA330" i="2"/>
  <c r="AZ197" i="7"/>
  <c r="BM439" i="2"/>
  <c r="BH439" i="2"/>
  <c r="BM317" i="2"/>
  <c r="BH317" i="2"/>
  <c r="BI36" i="21"/>
  <c r="BN36" i="21"/>
  <c r="AN46" i="5"/>
  <c r="BU15" i="4"/>
  <c r="BO15" i="4"/>
  <c r="BM234" i="7"/>
  <c r="BH234" i="7"/>
  <c r="BM309" i="2"/>
  <c r="BH309" i="2"/>
  <c r="BM402" i="2"/>
  <c r="BH402" i="2"/>
  <c r="BM124" i="2"/>
  <c r="BH124" i="2"/>
  <c r="BM58" i="2"/>
  <c r="BH58" i="2"/>
  <c r="BN32" i="4"/>
  <c r="BV29" i="4"/>
  <c r="BN261" i="7"/>
  <c r="BU259" i="7"/>
  <c r="BM342" i="7"/>
  <c r="BH342" i="7"/>
  <c r="BM33" i="2"/>
  <c r="BH33" i="2"/>
  <c r="BM88" i="3"/>
  <c r="BH88" i="3"/>
  <c r="AU82" i="21"/>
  <c r="AX43" i="5" s="1"/>
  <c r="AV43" i="5"/>
  <c r="BM15" i="7"/>
  <c r="BH15" i="7"/>
  <c r="BM270" i="2"/>
  <c r="BH270" i="2"/>
  <c r="BM201" i="2"/>
  <c r="BH201" i="2"/>
  <c r="BM81" i="2"/>
  <c r="BH81" i="2"/>
  <c r="BG33" i="3"/>
  <c r="BN27" i="3"/>
  <c r="BM319" i="7"/>
  <c r="BH319" i="7"/>
  <c r="BM114" i="2"/>
  <c r="BH114" i="2"/>
  <c r="BM56" i="7"/>
  <c r="BH56" i="7"/>
  <c r="BM122" i="7"/>
  <c r="BH122" i="7"/>
  <c r="BM149" i="7"/>
  <c r="BH149" i="7"/>
  <c r="BU25" i="4"/>
  <c r="BO25" i="4"/>
  <c r="BM20" i="7"/>
  <c r="BH20" i="7"/>
  <c r="BN35" i="21"/>
  <c r="BI35" i="21"/>
  <c r="BG38" i="21"/>
  <c r="BM37" i="2"/>
  <c r="BH37" i="2"/>
  <c r="BM26" i="7"/>
  <c r="BH26" i="7"/>
  <c r="BN101" i="3"/>
  <c r="BG107" i="3"/>
  <c r="BA193" i="1"/>
  <c r="BM157" i="7"/>
  <c r="BH157" i="7"/>
  <c r="BM111" i="7"/>
  <c r="BH111" i="7"/>
  <c r="BM415" i="2"/>
  <c r="BH415" i="2"/>
  <c r="BM116" i="2"/>
  <c r="BF144" i="2"/>
  <c r="BH116" i="2"/>
  <c r="BM21" i="7"/>
  <c r="BH21" i="7"/>
  <c r="BM148" i="2"/>
  <c r="BH148" i="2"/>
  <c r="BM252" i="1"/>
  <c r="BH252" i="1"/>
  <c r="BM413" i="2"/>
  <c r="BH413" i="2"/>
  <c r="BM223" i="7"/>
  <c r="BH223" i="7"/>
  <c r="BM166" i="7"/>
  <c r="BH166" i="7"/>
  <c r="BM39" i="2"/>
  <c r="BH39" i="2"/>
  <c r="BM43" i="3"/>
  <c r="BH43" i="3"/>
  <c r="BM120" i="3"/>
  <c r="BH120" i="3"/>
  <c r="BM172" i="2"/>
  <c r="BH172" i="2"/>
  <c r="BM299" i="1"/>
  <c r="BH299" i="1"/>
  <c r="BM328" i="2"/>
  <c r="BH328" i="2"/>
  <c r="BM11" i="2"/>
  <c r="BH11" i="2"/>
  <c r="BM352" i="2"/>
  <c r="BH352" i="2"/>
  <c r="BM51" i="7"/>
  <c r="BH51" i="7"/>
  <c r="BM308" i="7"/>
  <c r="BH308" i="7"/>
  <c r="BM261" i="2"/>
  <c r="BH261" i="2"/>
  <c r="BN46" i="21"/>
  <c r="BI46" i="21"/>
  <c r="BM292" i="7"/>
  <c r="BH292" i="7"/>
  <c r="BM379" i="7"/>
  <c r="BH379" i="7"/>
  <c r="BO23" i="4"/>
  <c r="BU23" i="4"/>
  <c r="BM315" i="2"/>
  <c r="BH315" i="2"/>
  <c r="BM198" i="2"/>
  <c r="BH198" i="2"/>
  <c r="BM236" i="7"/>
  <c r="BH236" i="7"/>
  <c r="BM12" i="7"/>
  <c r="BH12" i="7"/>
  <c r="BM177" i="7"/>
  <c r="BH177" i="7"/>
  <c r="BM176" i="2"/>
  <c r="BH176" i="2"/>
  <c r="BM53" i="7"/>
  <c r="BH53" i="7"/>
  <c r="BM374" i="7"/>
  <c r="BH374" i="7"/>
  <c r="BM325" i="2"/>
  <c r="BH325" i="2"/>
  <c r="BM262" i="2"/>
  <c r="BH262" i="2"/>
  <c r="BM61" i="2"/>
  <c r="BH61" i="2"/>
  <c r="BM38" i="2"/>
  <c r="BH38" i="2"/>
  <c r="BM166" i="1"/>
  <c r="BF169" i="1"/>
  <c r="BH169" i="1" s="1"/>
  <c r="BH166" i="1"/>
  <c r="BM159" i="1"/>
  <c r="BH159" i="1"/>
  <c r="BM90" i="2"/>
  <c r="BH90" i="2"/>
  <c r="BM105" i="2"/>
  <c r="BH105" i="2"/>
  <c r="BM189" i="2"/>
  <c r="BH189" i="2"/>
  <c r="BM311" i="7"/>
  <c r="BH311" i="7"/>
  <c r="BM271" i="7"/>
  <c r="BH271" i="7"/>
  <c r="BM310" i="7"/>
  <c r="BH310" i="7"/>
  <c r="BM237" i="2"/>
  <c r="BH237" i="2"/>
  <c r="BM164" i="2"/>
  <c r="BH164" i="2"/>
  <c r="BM357" i="2"/>
  <c r="BH357" i="2"/>
  <c r="BM123" i="2"/>
  <c r="BH123" i="2"/>
  <c r="BM202" i="2"/>
  <c r="BH202" i="2"/>
  <c r="BN13" i="3"/>
  <c r="BG19" i="3"/>
  <c r="BM127" i="2"/>
  <c r="BH127" i="2"/>
  <c r="BM226" i="7"/>
  <c r="BH226" i="7"/>
  <c r="BF256" i="7"/>
  <c r="BM220" i="7"/>
  <c r="BU4" i="4"/>
  <c r="BO4" i="4"/>
  <c r="BM7" i="4"/>
  <c r="BN375" i="2"/>
  <c r="BG404" i="2"/>
  <c r="BM28" i="7"/>
  <c r="BH28" i="7"/>
  <c r="BM239" i="1"/>
  <c r="BH239" i="1"/>
  <c r="BM211" i="1"/>
  <c r="BH211" i="1"/>
  <c r="BM227" i="7"/>
  <c r="BH227" i="7"/>
  <c r="BM254" i="1"/>
  <c r="BH254" i="1"/>
  <c r="BM351" i="2"/>
  <c r="BH351" i="2"/>
  <c r="BM326" i="2"/>
  <c r="BH326" i="2"/>
  <c r="BM275" i="7"/>
  <c r="BH275" i="7"/>
  <c r="BM193" i="7"/>
  <c r="BF196" i="7"/>
  <c r="BH196" i="7" s="1"/>
  <c r="BH193" i="7"/>
  <c r="BM113" i="7"/>
  <c r="BH113" i="7"/>
  <c r="BE22" i="5"/>
  <c r="AZ137" i="3"/>
  <c r="BM240" i="2"/>
  <c r="BH240" i="2"/>
  <c r="BM245" i="2"/>
  <c r="BH245" i="2"/>
  <c r="BI67" i="21"/>
  <c r="BN67" i="21"/>
  <c r="BN45" i="5"/>
  <c r="BT45" i="5"/>
  <c r="BM8" i="7"/>
  <c r="BH8" i="7"/>
  <c r="BG137" i="1"/>
  <c r="BN117" i="1"/>
  <c r="BO117" i="1" s="1"/>
  <c r="BH117" i="1"/>
  <c r="BM209" i="2"/>
  <c r="BH209" i="2"/>
  <c r="BM324" i="2"/>
  <c r="BH324" i="2"/>
  <c r="BM236" i="2"/>
  <c r="BH236" i="2"/>
  <c r="BM25" i="2"/>
  <c r="BH25" i="2"/>
  <c r="BM313" i="7"/>
  <c r="BH313" i="7"/>
  <c r="BM287" i="1"/>
  <c r="BH287" i="1"/>
  <c r="BM254" i="7"/>
  <c r="BH254" i="7"/>
  <c r="BM156" i="2"/>
  <c r="BH156" i="2"/>
  <c r="BM229" i="2"/>
  <c r="BH229" i="2"/>
  <c r="BT30" i="5"/>
  <c r="BN30" i="5"/>
  <c r="BM419" i="2"/>
  <c r="BH419" i="2"/>
  <c r="BM287" i="2"/>
  <c r="BH287" i="2"/>
  <c r="BM173" i="2"/>
  <c r="BH173" i="2"/>
  <c r="BN212" i="1"/>
  <c r="BH212" i="1"/>
  <c r="BM14" i="9"/>
  <c r="BH14" i="9"/>
  <c r="BM336" i="7"/>
  <c r="BH336" i="7"/>
  <c r="BM159" i="2"/>
  <c r="BH159" i="2"/>
  <c r="BI20" i="21"/>
  <c r="BN20" i="21"/>
  <c r="BM243" i="7"/>
  <c r="BH243" i="7"/>
  <c r="BM79" i="3"/>
  <c r="BF85" i="3"/>
  <c r="BH79" i="3"/>
  <c r="BN326" i="7"/>
  <c r="BU324" i="7"/>
  <c r="BM336" i="2"/>
  <c r="BH336" i="2"/>
  <c r="BM76" i="1"/>
  <c r="BH76" i="1"/>
  <c r="BF29" i="9"/>
  <c r="BM22" i="9"/>
  <c r="BM155" i="7"/>
  <c r="BH155" i="7"/>
  <c r="BF191" i="7"/>
  <c r="BM395" i="2"/>
  <c r="BH395" i="2"/>
  <c r="BM207" i="7"/>
  <c r="BH207" i="7"/>
  <c r="BM125" i="3"/>
  <c r="BH125" i="3"/>
  <c r="BM30" i="3"/>
  <c r="BH30" i="3"/>
  <c r="BM432" i="2"/>
  <c r="BH432" i="2"/>
  <c r="BM313" i="2"/>
  <c r="BH313" i="2"/>
  <c r="BM41" i="2"/>
  <c r="BH41" i="2"/>
  <c r="BM361" i="2"/>
  <c r="BH361" i="2"/>
  <c r="BM39" i="7"/>
  <c r="BH39" i="7"/>
  <c r="BA20" i="9"/>
  <c r="BF36" i="5" s="1"/>
  <c r="BD36" i="5"/>
  <c r="BM172" i="7"/>
  <c r="BH172" i="7"/>
  <c r="BM15" i="9"/>
  <c r="BH15" i="9"/>
  <c r="BM308" i="2"/>
  <c r="BH308" i="2"/>
  <c r="BM58" i="3"/>
  <c r="BH58" i="3"/>
  <c r="BO36" i="4"/>
  <c r="BU36" i="4"/>
  <c r="BM128" i="7"/>
  <c r="BH128" i="7"/>
  <c r="BF131" i="7"/>
  <c r="BH131" i="7" s="1"/>
  <c r="BM375" i="2"/>
  <c r="BF404" i="2"/>
  <c r="BH375" i="2"/>
  <c r="BO24" i="4"/>
  <c r="BU24" i="4"/>
  <c r="BM114" i="7"/>
  <c r="BH114" i="7"/>
  <c r="BM13" i="9"/>
  <c r="BH13" i="9"/>
  <c r="AY90" i="3"/>
  <c r="BA77" i="3"/>
  <c r="BM337" i="7"/>
  <c r="BH337" i="7"/>
  <c r="BM41" i="7"/>
  <c r="BH41" i="7"/>
  <c r="BM434" i="2"/>
  <c r="BH434" i="2"/>
  <c r="BM228" i="2"/>
  <c r="BH228" i="2"/>
  <c r="BA82" i="21"/>
  <c r="BE43" i="5" s="1"/>
  <c r="BA54" i="21"/>
  <c r="BM306" i="2"/>
  <c r="BH306" i="2"/>
  <c r="BM129" i="2"/>
  <c r="BH129" i="2"/>
  <c r="BM232" i="7"/>
  <c r="BH232" i="7"/>
  <c r="BM103" i="2"/>
  <c r="BH103" i="2"/>
  <c r="BM155" i="2"/>
  <c r="BH155" i="2"/>
  <c r="BM209" i="7"/>
  <c r="BH209" i="7"/>
  <c r="BM353" i="7"/>
  <c r="BH353" i="7"/>
  <c r="BM101" i="7"/>
  <c r="BH101" i="7"/>
  <c r="BM359" i="7"/>
  <c r="BH359" i="7"/>
  <c r="BM96" i="7"/>
  <c r="BH96" i="7"/>
  <c r="BM119" i="3"/>
  <c r="BH119" i="3"/>
  <c r="BM241" i="7"/>
  <c r="BH241" i="7"/>
  <c r="BU20" i="4"/>
  <c r="BO20" i="4"/>
  <c r="BM245" i="7"/>
  <c r="BH245" i="7"/>
  <c r="BM80" i="7"/>
  <c r="BH80" i="7"/>
  <c r="BM104" i="3"/>
  <c r="BH104" i="3"/>
  <c r="BM95" i="1"/>
  <c r="BH95" i="1"/>
  <c r="BM284" i="2"/>
  <c r="BH284" i="2"/>
  <c r="BM145" i="7"/>
  <c r="BH145" i="7"/>
  <c r="BM96" i="2"/>
  <c r="BH96" i="2"/>
  <c r="BM54" i="7"/>
  <c r="BH54" i="7"/>
  <c r="BH59" i="21"/>
  <c r="BO56" i="21"/>
  <c r="BM78" i="7"/>
  <c r="BH78" i="7"/>
  <c r="BN73" i="21"/>
  <c r="BI73" i="21"/>
  <c r="BM314" i="2"/>
  <c r="BH314" i="2"/>
  <c r="BM126" i="3"/>
  <c r="BH126" i="3"/>
  <c r="BM354" i="2"/>
  <c r="BH354" i="2"/>
  <c r="BM75" i="7"/>
  <c r="BH75" i="7"/>
  <c r="BM266" i="2"/>
  <c r="BH266" i="2"/>
  <c r="BM33" i="7"/>
  <c r="BH33" i="7"/>
  <c r="BM348" i="2"/>
  <c r="BH348" i="2"/>
  <c r="BM239" i="7"/>
  <c r="BH239" i="7"/>
  <c r="BF121" i="3"/>
  <c r="BM115" i="3"/>
  <c r="BH115" i="3"/>
  <c r="BN196" i="1"/>
  <c r="BH196" i="1"/>
  <c r="BM378" i="7"/>
  <c r="BH378" i="7"/>
  <c r="BM318" i="2"/>
  <c r="BH318" i="2"/>
  <c r="BM83" i="3"/>
  <c r="BH83" i="3"/>
  <c r="BT438" i="2"/>
  <c r="BO438" i="2"/>
  <c r="BM396" i="2"/>
  <c r="BH396" i="2"/>
  <c r="BM165" i="2"/>
  <c r="BH165" i="2"/>
  <c r="BM204" i="7"/>
  <c r="BH204" i="7"/>
  <c r="BU57" i="3"/>
  <c r="BN63" i="3"/>
  <c r="BM31" i="3"/>
  <c r="BH31" i="3"/>
  <c r="BG20" i="9"/>
  <c r="BM36" i="5" s="1"/>
  <c r="BN11" i="9"/>
  <c r="BF99" i="3"/>
  <c r="BH93" i="3"/>
  <c r="BM93" i="3"/>
  <c r="BM304" i="7"/>
  <c r="BH304" i="7"/>
  <c r="BM15" i="3"/>
  <c r="BH15" i="3"/>
  <c r="BM166" i="2"/>
  <c r="BH166" i="2"/>
  <c r="BM65" i="7"/>
  <c r="BH65" i="7"/>
  <c r="BM73" i="1"/>
  <c r="BH73" i="1"/>
  <c r="BM192" i="2"/>
  <c r="BH192" i="2"/>
  <c r="BO6" i="4"/>
  <c r="BU6" i="4"/>
  <c r="BM108" i="3"/>
  <c r="BF111" i="3"/>
  <c r="BH111" i="3" s="1"/>
  <c r="BH108" i="3"/>
  <c r="BM302" i="7"/>
  <c r="BH302" i="7"/>
  <c r="BM289" i="2"/>
  <c r="BH289" i="2"/>
  <c r="BM282" i="7"/>
  <c r="BH282" i="7"/>
  <c r="BM235" i="7"/>
  <c r="BH235" i="7"/>
  <c r="BM181" i="7"/>
  <c r="BH181" i="7"/>
  <c r="BM66" i="3"/>
  <c r="BH66" i="3"/>
  <c r="BO21" i="4"/>
  <c r="BU21" i="4"/>
  <c r="BM311" i="2"/>
  <c r="BH311" i="2"/>
  <c r="BM170" i="7"/>
  <c r="BH170" i="7"/>
  <c r="BM288" i="7"/>
  <c r="BH288" i="7"/>
  <c r="BH74" i="21"/>
  <c r="BO71" i="21"/>
  <c r="BM281" i="7"/>
  <c r="BH281" i="7"/>
  <c r="BM187" i="1"/>
  <c r="BH187" i="1"/>
  <c r="BM79" i="7"/>
  <c r="BH79" i="7"/>
  <c r="BM95" i="3"/>
  <c r="BH95" i="3"/>
  <c r="BM322" i="2"/>
  <c r="BH322" i="2"/>
  <c r="BM276" i="7"/>
  <c r="BH276" i="7"/>
  <c r="BM77" i="7"/>
  <c r="BH77" i="7"/>
  <c r="BM270" i="7"/>
  <c r="BH270" i="7"/>
  <c r="BM109" i="7"/>
  <c r="BH109" i="7"/>
  <c r="BM17" i="2"/>
  <c r="BH17" i="2"/>
  <c r="BM343" i="2"/>
  <c r="BH343" i="2"/>
  <c r="BU31" i="4"/>
  <c r="BO31" i="4"/>
  <c r="BI72" i="21"/>
  <c r="BN72" i="21"/>
  <c r="BM295" i="7"/>
  <c r="BH295" i="7"/>
  <c r="BM134" i="2"/>
  <c r="BH134" i="2"/>
  <c r="BM250" i="7"/>
  <c r="BH250" i="7"/>
  <c r="BM342" i="2"/>
  <c r="BH342" i="2"/>
  <c r="BM213" i="2"/>
  <c r="BH213" i="2"/>
  <c r="BI47" i="21"/>
  <c r="BN47" i="21"/>
  <c r="BG79" i="21"/>
  <c r="BM143" i="2"/>
  <c r="BH143" i="2"/>
  <c r="BM301" i="7"/>
  <c r="BH301" i="7"/>
  <c r="BM15" i="2"/>
  <c r="BH15" i="2"/>
  <c r="BM43" i="7"/>
  <c r="BH43" i="7"/>
  <c r="BN301" i="1"/>
  <c r="BH301" i="1"/>
  <c r="BM381" i="7"/>
  <c r="BH381" i="7"/>
  <c r="BM255" i="7"/>
  <c r="BH255" i="7"/>
  <c r="BM331" i="7"/>
  <c r="BH331" i="7"/>
  <c r="BM186" i="1"/>
  <c r="BH186" i="1"/>
  <c r="BM237" i="1"/>
  <c r="BH237" i="1"/>
  <c r="BM255" i="2"/>
  <c r="BH255" i="2"/>
  <c r="BM86" i="1"/>
  <c r="BH86" i="1"/>
  <c r="BM67" i="1"/>
  <c r="BH67" i="1"/>
  <c r="BO22" i="4"/>
  <c r="BU22" i="4"/>
  <c r="BU19" i="4"/>
  <c r="BM27" i="4"/>
  <c r="BO19" i="4"/>
  <c r="BM84" i="2"/>
  <c r="BH84" i="2"/>
  <c r="BM65" i="3"/>
  <c r="BH65" i="3"/>
  <c r="AZ90" i="3"/>
  <c r="BN326" i="1"/>
  <c r="BH326" i="1"/>
  <c r="BN35" i="3"/>
  <c r="BG41" i="3"/>
  <c r="BM157" i="1"/>
  <c r="BH157" i="1"/>
  <c r="BG41" i="4"/>
  <c r="BN41" i="21"/>
  <c r="BI41" i="21"/>
  <c r="BM297" i="7"/>
  <c r="BH297" i="7"/>
  <c r="BM59" i="3"/>
  <c r="BH59" i="3"/>
  <c r="BM380" i="7"/>
  <c r="BH380" i="7"/>
  <c r="BH330" i="7"/>
  <c r="BF348" i="7"/>
  <c r="BM330" i="7"/>
  <c r="BM141" i="2"/>
  <c r="BH141" i="2"/>
  <c r="BT355" i="2"/>
  <c r="BO355" i="2"/>
  <c r="BM175" i="2"/>
  <c r="BH175" i="2"/>
  <c r="BM143" i="7"/>
  <c r="BH143" i="7"/>
  <c r="AU81" i="21"/>
  <c r="AV42" i="5"/>
  <c r="AS84" i="21"/>
  <c r="BM199" i="1"/>
  <c r="BH199" i="1"/>
  <c r="BM8" i="9"/>
  <c r="BH8" i="9"/>
  <c r="BF9" i="9"/>
  <c r="BM4" i="9"/>
  <c r="BH4" i="9"/>
  <c r="BM399" i="2"/>
  <c r="BH399" i="2"/>
  <c r="BI26" i="21"/>
  <c r="BN26" i="21"/>
  <c r="BM16" i="7"/>
  <c r="BH16" i="7"/>
  <c r="BF129" i="3"/>
  <c r="BM123" i="3"/>
  <c r="BH123" i="3"/>
  <c r="BM388" i="7"/>
  <c r="BH388" i="7"/>
  <c r="BF391" i="7"/>
  <c r="BH391" i="7" s="1"/>
  <c r="BM356" i="7"/>
  <c r="BH356" i="7"/>
  <c r="BM304" i="2"/>
  <c r="BH304" i="2"/>
  <c r="BM360" i="7"/>
  <c r="BH360" i="7"/>
  <c r="BM59" i="2"/>
  <c r="BH59" i="2"/>
  <c r="BM76" i="7"/>
  <c r="BH76" i="7"/>
  <c r="BM118" i="1"/>
  <c r="BH118" i="1"/>
  <c r="BM26" i="9"/>
  <c r="BH26" i="9"/>
  <c r="BM27" i="2"/>
  <c r="BH27" i="2"/>
  <c r="BM414" i="2"/>
  <c r="BH414" i="2"/>
  <c r="BG27" i="21"/>
  <c r="BN24" i="21"/>
  <c r="BI24" i="21"/>
  <c r="AY224" i="2"/>
  <c r="BA182" i="2"/>
  <c r="BM187" i="7"/>
  <c r="BH187" i="7"/>
  <c r="BU16" i="4"/>
  <c r="BO16" i="4"/>
  <c r="BM309" i="7"/>
  <c r="BH309" i="7"/>
  <c r="BM361" i="7"/>
  <c r="BH361" i="7"/>
  <c r="BM274" i="1"/>
  <c r="BH274" i="1"/>
  <c r="BM99" i="7"/>
  <c r="BH99" i="7"/>
  <c r="BM254" i="2"/>
  <c r="BH254" i="2"/>
  <c r="BM78" i="1"/>
  <c r="BH78" i="1"/>
  <c r="BM157" i="2"/>
  <c r="BH157" i="2"/>
  <c r="BM319" i="2"/>
  <c r="BH319" i="2"/>
  <c r="BN324" i="1"/>
  <c r="BH324" i="1"/>
  <c r="BM185" i="7"/>
  <c r="BH185" i="7"/>
  <c r="BN280" i="1"/>
  <c r="BN281" i="1" s="1"/>
  <c r="BH280" i="1"/>
  <c r="BM369" i="7"/>
  <c r="BH369" i="7"/>
  <c r="BM103" i="7"/>
  <c r="BH103" i="7"/>
  <c r="BM418" i="2"/>
  <c r="BH418" i="2"/>
  <c r="BO10" i="4"/>
  <c r="BU10" i="4"/>
  <c r="BM378" i="2"/>
  <c r="BH378" i="2"/>
  <c r="BM72" i="2"/>
  <c r="BH72" i="2"/>
  <c r="BF75" i="2"/>
  <c r="BG85" i="3"/>
  <c r="BN79" i="3"/>
  <c r="BM244" i="2"/>
  <c r="BH244" i="2"/>
  <c r="AZ132" i="7"/>
  <c r="BU40" i="4"/>
  <c r="BO40" i="4"/>
  <c r="BM289" i="7"/>
  <c r="BH289" i="7"/>
  <c r="BN14" i="21"/>
  <c r="BG17" i="21"/>
  <c r="BI14" i="21"/>
  <c r="BM334" i="2"/>
  <c r="BH334" i="2"/>
  <c r="BM376" i="7"/>
  <c r="BH376" i="7"/>
  <c r="BM364" i="7"/>
  <c r="BH364" i="7"/>
  <c r="BH12" i="21"/>
  <c r="BO9" i="21"/>
  <c r="BI19" i="21"/>
  <c r="BG22" i="21"/>
  <c r="BN19" i="21"/>
  <c r="BM320" i="2"/>
  <c r="BH320" i="2"/>
  <c r="BM99" i="2"/>
  <c r="BH99" i="2"/>
  <c r="BM231" i="1"/>
  <c r="BH231" i="1"/>
  <c r="BM196" i="2"/>
  <c r="BH196" i="2"/>
  <c r="BG330" i="2"/>
  <c r="BN301" i="2"/>
  <c r="BF42" i="4"/>
  <c r="BE39" i="5" s="1"/>
  <c r="BG99" i="3"/>
  <c r="BN93" i="3"/>
  <c r="BI58" i="21"/>
  <c r="BN58" i="21"/>
  <c r="BM175" i="1"/>
  <c r="BH175" i="1"/>
  <c r="BH301" i="2"/>
  <c r="BF330" i="2"/>
  <c r="BM301" i="2"/>
  <c r="BG193" i="1"/>
  <c r="BG226" i="1" s="1"/>
  <c r="BN173" i="1"/>
  <c r="BN66" i="21"/>
  <c r="BI66" i="21"/>
  <c r="BG69" i="21"/>
  <c r="BG34" i="2"/>
  <c r="BH5" i="2"/>
  <c r="BN5" i="2"/>
  <c r="BM230" i="2"/>
  <c r="BH230" i="2"/>
  <c r="BM210" i="1"/>
  <c r="BH210" i="1"/>
  <c r="AT136" i="3"/>
  <c r="AY42" i="4"/>
  <c r="AX39" i="5" s="1"/>
  <c r="BM194" i="2"/>
  <c r="BH194" i="2"/>
  <c r="BM323" i="2"/>
  <c r="BH323" i="2"/>
  <c r="BM393" i="2"/>
  <c r="BH393" i="2"/>
  <c r="BN198" i="1"/>
  <c r="BH198" i="1"/>
  <c r="BM318" i="7"/>
  <c r="BH318" i="7"/>
  <c r="BM286" i="7"/>
  <c r="BH286" i="7"/>
  <c r="BM44" i="1"/>
  <c r="BH44" i="1"/>
  <c r="BM160" i="7"/>
  <c r="BH160" i="7"/>
  <c r="BM343" i="7"/>
  <c r="BH343" i="7"/>
  <c r="BN216" i="1"/>
  <c r="BH216" i="1"/>
  <c r="AU54" i="21"/>
  <c r="BM110" i="3"/>
  <c r="BH110" i="3"/>
  <c r="BM97" i="1"/>
  <c r="BH97" i="1"/>
  <c r="BM239" i="2"/>
  <c r="BH239" i="2"/>
  <c r="BM244" i="1"/>
  <c r="BH244" i="1"/>
  <c r="BU30" i="4"/>
  <c r="BO30" i="4"/>
  <c r="AX20" i="5"/>
  <c r="BB7" i="21"/>
  <c r="AZ81" i="21"/>
  <c r="AZ28" i="21"/>
  <c r="BV34" i="4"/>
  <c r="BN37" i="4"/>
  <c r="BH315" i="7"/>
  <c r="BM315" i="7"/>
  <c r="BH49" i="3"/>
  <c r="BM49" i="3"/>
  <c r="BF55" i="3"/>
  <c r="BM327" i="2"/>
  <c r="BH327" i="2"/>
  <c r="BM353" i="2"/>
  <c r="BH353" i="2"/>
  <c r="BM10" i="2"/>
  <c r="BH10" i="2"/>
  <c r="BM329" i="2"/>
  <c r="BH329" i="2"/>
  <c r="BM49" i="1"/>
  <c r="BH49" i="1"/>
  <c r="BM140" i="7"/>
  <c r="BH140" i="7"/>
  <c r="BM173" i="7"/>
  <c r="BH173" i="7"/>
  <c r="BM84" i="7"/>
  <c r="BH84" i="7"/>
  <c r="BM358" i="2"/>
  <c r="BH358" i="2"/>
  <c r="BU202" i="1"/>
  <c r="BO202" i="1"/>
  <c r="BM163" i="2"/>
  <c r="BH163" i="2"/>
  <c r="BN62" i="21"/>
  <c r="BI62" i="21"/>
  <c r="BM315" i="1"/>
  <c r="BH315" i="1"/>
  <c r="BM260" i="2"/>
  <c r="BH260" i="2"/>
  <c r="BM137" i="7"/>
  <c r="BH137" i="7"/>
  <c r="BM11" i="1"/>
  <c r="BH11" i="1"/>
  <c r="BM8" i="3"/>
  <c r="BH8" i="3"/>
  <c r="BM237" i="7"/>
  <c r="BH237" i="7"/>
  <c r="BM201" i="7"/>
  <c r="BH201" i="7"/>
  <c r="BN223" i="2"/>
  <c r="BU221" i="2"/>
  <c r="CL4" i="4"/>
  <c r="CD7" i="4"/>
  <c r="BM49" i="2"/>
  <c r="BH49" i="2"/>
  <c r="BM231" i="2"/>
  <c r="BH231" i="2"/>
  <c r="BM18" i="3"/>
  <c r="BH18" i="3"/>
  <c r="BM391" i="2"/>
  <c r="BH391" i="2"/>
  <c r="BM350" i="2"/>
  <c r="BH350" i="2"/>
  <c r="BM403" i="2"/>
  <c r="BH403" i="2"/>
  <c r="AX21" i="5"/>
  <c r="BT22" i="3"/>
  <c r="BO22" i="3"/>
  <c r="BM368" i="7"/>
  <c r="BH368" i="7"/>
  <c r="BM335" i="2"/>
  <c r="BH335" i="2"/>
  <c r="BO19" i="21"/>
  <c r="BH22" i="21"/>
  <c r="BG276" i="1"/>
  <c r="BN251" i="1"/>
  <c r="BM416" i="2"/>
  <c r="BH416" i="2"/>
  <c r="BM94" i="3"/>
  <c r="BH94" i="3"/>
  <c r="BM387" i="2"/>
  <c r="BH387" i="2"/>
  <c r="AZ136" i="3"/>
  <c r="BE21" i="5"/>
  <c r="BM116" i="3"/>
  <c r="BH116" i="3"/>
  <c r="BM73" i="7"/>
  <c r="BH73" i="7"/>
  <c r="BU279" i="1"/>
  <c r="BV279" i="1" s="1"/>
  <c r="BU35" i="4"/>
  <c r="BO35" i="4"/>
  <c r="BM368" i="2"/>
  <c r="BH368" i="2"/>
  <c r="AT84" i="21"/>
  <c r="AW42" i="5"/>
  <c r="AW46" i="5" s="1"/>
  <c r="BM47" i="1"/>
  <c r="BH47" i="1"/>
  <c r="BG61" i="7"/>
  <c r="BN25" i="7"/>
  <c r="BN445" i="2"/>
  <c r="BU443" i="2"/>
  <c r="BM188" i="2"/>
  <c r="BH188" i="2"/>
  <c r="BM371" i="7"/>
  <c r="BH371" i="7"/>
  <c r="BM47" i="7"/>
  <c r="BH47" i="7"/>
  <c r="BM86" i="2"/>
  <c r="BH86" i="2"/>
  <c r="BM119" i="7"/>
  <c r="BH119" i="7"/>
  <c r="BM290" i="7"/>
  <c r="BH290" i="7"/>
  <c r="BM116" i="7"/>
  <c r="BH116" i="7"/>
  <c r="BG81" i="1"/>
  <c r="BN61" i="1"/>
  <c r="BH61" i="1"/>
  <c r="BN68" i="21"/>
  <c r="BI68" i="21"/>
  <c r="BH265" i="7"/>
  <c r="BF283" i="7"/>
  <c r="BM265" i="7"/>
  <c r="BM50" i="2"/>
  <c r="BH50" i="2"/>
  <c r="BM268" i="2"/>
  <c r="BH268" i="2"/>
  <c r="BM17" i="3"/>
  <c r="BH17" i="3"/>
  <c r="BN270" i="1"/>
  <c r="BH270" i="1"/>
  <c r="BM260" i="7"/>
  <c r="BH260" i="7"/>
  <c r="BM93" i="2"/>
  <c r="BH93" i="2"/>
  <c r="BM202" i="7"/>
  <c r="BH202" i="7"/>
  <c r="BT142" i="2"/>
  <c r="BO142" i="2"/>
  <c r="BM6" i="9"/>
  <c r="BH6" i="9"/>
  <c r="BT63" i="2"/>
  <c r="BO63" i="2"/>
  <c r="BN29" i="5"/>
  <c r="BT29" i="5"/>
  <c r="BT359" i="2"/>
  <c r="BO359" i="2"/>
  <c r="BM94" i="1"/>
  <c r="BH94" i="1"/>
  <c r="BM79" i="2"/>
  <c r="BF108" i="2"/>
  <c r="BH79" i="2"/>
  <c r="BM373" i="7"/>
  <c r="BH373" i="7"/>
  <c r="BD37" i="5"/>
  <c r="BA29" i="9"/>
  <c r="BF37" i="5" s="1"/>
  <c r="BM293" i="7"/>
  <c r="BH293" i="7"/>
  <c r="BM35" i="7"/>
  <c r="BH35" i="7"/>
  <c r="BM212" i="2"/>
  <c r="BH212" i="2"/>
  <c r="BM442" i="2"/>
  <c r="BH442" i="2"/>
  <c r="BF445" i="2"/>
  <c r="BH445" i="2" s="1"/>
  <c r="BG129" i="3"/>
  <c r="BN123" i="3"/>
  <c r="BM14" i="2"/>
  <c r="BH14" i="2"/>
  <c r="BM18" i="9"/>
  <c r="BH18" i="9"/>
  <c r="BM340" i="7"/>
  <c r="BH340" i="7"/>
  <c r="BM41" i="1"/>
  <c r="BH41" i="1"/>
  <c r="BM40" i="3"/>
  <c r="BH40" i="3"/>
  <c r="BH71" i="3"/>
  <c r="BM71" i="3"/>
  <c r="BF77" i="3"/>
  <c r="BM385" i="2"/>
  <c r="BH385" i="2"/>
  <c r="BH33" i="21"/>
  <c r="BO30" i="21"/>
  <c r="BH13" i="3"/>
  <c r="BM13" i="3"/>
  <c r="BF19" i="3"/>
  <c r="BM7" i="2"/>
  <c r="BH7" i="2"/>
  <c r="AZ58" i="1"/>
  <c r="AZ339" i="1"/>
  <c r="BM409" i="2"/>
  <c r="BH409" i="2"/>
  <c r="BU129" i="7"/>
  <c r="BN131" i="7"/>
  <c r="BN21" i="21"/>
  <c r="BI21" i="21"/>
  <c r="BM107" i="2"/>
  <c r="BH107" i="2"/>
  <c r="BA88" i="7"/>
  <c r="BU194" i="7"/>
  <c r="BN196" i="7"/>
  <c r="BA107" i="3"/>
  <c r="CA258" i="2"/>
  <c r="AZ134" i="3"/>
  <c r="BN52" i="1"/>
  <c r="BU50" i="1"/>
  <c r="BG33" i="21"/>
  <c r="BN30" i="21"/>
  <c r="BI30" i="21"/>
  <c r="BM265" i="2"/>
  <c r="BH265" i="2"/>
  <c r="BM435" i="2"/>
  <c r="BH435" i="2"/>
  <c r="BN224" i="1"/>
  <c r="BN225" i="1" s="1"/>
  <c r="BH224" i="1"/>
  <c r="BM107" i="7"/>
  <c r="BH107" i="7"/>
  <c r="BI42" i="21"/>
  <c r="BN42" i="21"/>
  <c r="BM233" i="7"/>
  <c r="BH233" i="7"/>
  <c r="BM6" i="3"/>
  <c r="BH6" i="3"/>
  <c r="BM263" i="2"/>
  <c r="BH263" i="2"/>
  <c r="AV44" i="5"/>
  <c r="AU83" i="21"/>
  <c r="AX44" i="5" s="1"/>
  <c r="BM280" i="7"/>
  <c r="BH280" i="7"/>
  <c r="BM80" i="3"/>
  <c r="BH80" i="3"/>
  <c r="BM307" i="7"/>
  <c r="BH307" i="7"/>
  <c r="BM81" i="7"/>
  <c r="BH81" i="7"/>
  <c r="BM18" i="2"/>
  <c r="BH18" i="2"/>
  <c r="BM189" i="7"/>
  <c r="BH189" i="7"/>
  <c r="BN131" i="3"/>
  <c r="BG133" i="3"/>
  <c r="BM37" i="7"/>
  <c r="BH37" i="7"/>
  <c r="BM43" i="1"/>
  <c r="BH43" i="1"/>
  <c r="BM344" i="2"/>
  <c r="BH344" i="2"/>
  <c r="BH129" i="7"/>
  <c r="BM129" i="7"/>
  <c r="BM21" i="2"/>
  <c r="BH21" i="2"/>
  <c r="BF34" i="2"/>
  <c r="BI6" i="21"/>
  <c r="BN6" i="21"/>
  <c r="BM293" i="1"/>
  <c r="BH293" i="1"/>
  <c r="BM50" i="5"/>
  <c r="BU48" i="5"/>
  <c r="BN208" i="1"/>
  <c r="BH208" i="1"/>
  <c r="BF33" i="3"/>
  <c r="BH27" i="3"/>
  <c r="BM27" i="3"/>
  <c r="BB43" i="21"/>
  <c r="BM161" i="7"/>
  <c r="BH161" i="7"/>
  <c r="BN37" i="21"/>
  <c r="BI37" i="21"/>
  <c r="BM69" i="2"/>
  <c r="BH69" i="2"/>
  <c r="BU34" i="4"/>
  <c r="BO34" i="4"/>
  <c r="BM37" i="4"/>
  <c r="BN4" i="9"/>
  <c r="BG9" i="9"/>
  <c r="BN75" i="2"/>
  <c r="BU73" i="2"/>
  <c r="BH53" i="21"/>
  <c r="BO50" i="21"/>
  <c r="BM269" i="2"/>
  <c r="BH269" i="2"/>
  <c r="BM32" i="2"/>
  <c r="BH32" i="2"/>
  <c r="BM103" i="3"/>
  <c r="BH103" i="3"/>
  <c r="BM125" i="7"/>
  <c r="BH125" i="7"/>
  <c r="BM29" i="7"/>
  <c r="BH29" i="7"/>
  <c r="BM89" i="1"/>
  <c r="BH89" i="1"/>
  <c r="BO26" i="4"/>
  <c r="BU26" i="4"/>
  <c r="BI5" i="21"/>
  <c r="BN5" i="21"/>
  <c r="BM120" i="7"/>
  <c r="BH120" i="7"/>
  <c r="AT90" i="3"/>
  <c r="BM19" i="9"/>
  <c r="BH19" i="9"/>
  <c r="BM86" i="7"/>
  <c r="BH86" i="7"/>
  <c r="BG108" i="2"/>
  <c r="BN79" i="2"/>
  <c r="BM118" i="7"/>
  <c r="BH118" i="7"/>
  <c r="BM128" i="3"/>
  <c r="BH128" i="3"/>
  <c r="BM112" i="2"/>
  <c r="BH112" i="2"/>
  <c r="BM376" i="2"/>
  <c r="BH376" i="2"/>
  <c r="BM213" i="7"/>
  <c r="BH213" i="7"/>
  <c r="BI76" i="21"/>
  <c r="BN55" i="3"/>
  <c r="BU49" i="3"/>
  <c r="BM128" i="2"/>
  <c r="BH128" i="2"/>
  <c r="BM18" i="7"/>
  <c r="BH18" i="7"/>
  <c r="BM216" i="7"/>
  <c r="BH216" i="7"/>
  <c r="BM47" i="2"/>
  <c r="BH47" i="2"/>
  <c r="BM417" i="2"/>
  <c r="BH417" i="2"/>
  <c r="BM17" i="9"/>
  <c r="BH17" i="9"/>
  <c r="AY150" i="2"/>
  <c r="BA149" i="2"/>
  <c r="BO39" i="4"/>
  <c r="BM41" i="4"/>
  <c r="BU39" i="4"/>
  <c r="BM55" i="2"/>
  <c r="BH55" i="2"/>
  <c r="BM422" i="2"/>
  <c r="BH422" i="2"/>
  <c r="BM131" i="3"/>
  <c r="BH131" i="3"/>
  <c r="BH135" i="7"/>
  <c r="BM135" i="7"/>
  <c r="BF153" i="7"/>
  <c r="BI31" i="21"/>
  <c r="BN31" i="21"/>
  <c r="BM312" i="1"/>
  <c r="BH312" i="1"/>
  <c r="BM127" i="3"/>
  <c r="BH127" i="3"/>
  <c r="BM109" i="3"/>
  <c r="BH109" i="3"/>
  <c r="BM377" i="7"/>
  <c r="BH377" i="7"/>
  <c r="AU28" i="21"/>
  <c r="BM200" i="7"/>
  <c r="BH200" i="7"/>
  <c r="BF218" i="7"/>
  <c r="AY30" i="9"/>
  <c r="BA9" i="9"/>
  <c r="BF35" i="5" s="1"/>
  <c r="BD35" i="5"/>
  <c r="BM12" i="9"/>
  <c r="BH12" i="9"/>
  <c r="BM195" i="2"/>
  <c r="BH195" i="2"/>
  <c r="BM45" i="2"/>
  <c r="BH45" i="2"/>
  <c r="BM154" i="2"/>
  <c r="BH154" i="2"/>
  <c r="BM430" i="2"/>
  <c r="BH430" i="2"/>
  <c r="BM105" i="3"/>
  <c r="BH105" i="3"/>
  <c r="BA129" i="3"/>
  <c r="BM16" i="3"/>
  <c r="BH16" i="3"/>
  <c r="BM310" i="2"/>
  <c r="BH310" i="2"/>
  <c r="BM215" i="7"/>
  <c r="BH215" i="7"/>
  <c r="BM367" i="7"/>
  <c r="BH367" i="7"/>
  <c r="BM253" i="7"/>
  <c r="BH253" i="7"/>
  <c r="BM197" i="2"/>
  <c r="BH197" i="2"/>
  <c r="BM171" i="7"/>
  <c r="BH171" i="7"/>
  <c r="BM74" i="3"/>
  <c r="BH74" i="3"/>
  <c r="BM427" i="2"/>
  <c r="BH427" i="2"/>
  <c r="BM273" i="7"/>
  <c r="BH273" i="7"/>
  <c r="BM84" i="1"/>
  <c r="BH84" i="1"/>
  <c r="BM267" i="2"/>
  <c r="BH267" i="2"/>
  <c r="BM82" i="2"/>
  <c r="BH82" i="2"/>
  <c r="BM119" i="2"/>
  <c r="BH119" i="2"/>
  <c r="BM407" i="2"/>
  <c r="BH407" i="2"/>
  <c r="BM179" i="7"/>
  <c r="BH179" i="7"/>
  <c r="BM46" i="2"/>
  <c r="BH46" i="2"/>
  <c r="BM12" i="2"/>
  <c r="BH12" i="2"/>
  <c r="BM370" i="7"/>
  <c r="BH370" i="7"/>
  <c r="BM60" i="3"/>
  <c r="BH60" i="3"/>
  <c r="BM110" i="7"/>
  <c r="BH110" i="7"/>
  <c r="BM408" i="2"/>
  <c r="BH408" i="2"/>
  <c r="AT46" i="3"/>
  <c r="BM113" i="1"/>
  <c r="BT111" i="1"/>
  <c r="BV111" i="1" s="1"/>
  <c r="BM321" i="2"/>
  <c r="BH321" i="2"/>
  <c r="BM38" i="3"/>
  <c r="BH38" i="3"/>
  <c r="BH153" i="2"/>
  <c r="BM153" i="2"/>
  <c r="BF182" i="2"/>
  <c r="BN48" i="5"/>
  <c r="BL50" i="5"/>
  <c r="BT48" i="5"/>
  <c r="BU64" i="3"/>
  <c r="BN67" i="3"/>
  <c r="BG144" i="2"/>
  <c r="BN110" i="2"/>
  <c r="BO110" i="2" s="1"/>
  <c r="BN5" i="3"/>
  <c r="BG11" i="3"/>
  <c r="BF276" i="1"/>
  <c r="BM251" i="1"/>
  <c r="BG74" i="21"/>
  <c r="BN71" i="21"/>
  <c r="BI71" i="21"/>
  <c r="BM167" i="1"/>
  <c r="BH167" i="1"/>
  <c r="BA225" i="1"/>
  <c r="BB17" i="21"/>
  <c r="BM249" i="7"/>
  <c r="BH249" i="7"/>
  <c r="BM249" i="2"/>
  <c r="BH249" i="2"/>
  <c r="BM20" i="2"/>
  <c r="BH20" i="2"/>
  <c r="BM144" i="1"/>
  <c r="BH144" i="1"/>
  <c r="BM25" i="9"/>
  <c r="BH25" i="9"/>
  <c r="BM91" i="1"/>
  <c r="BH91" i="1"/>
  <c r="BU389" i="7"/>
  <c r="BN391" i="7"/>
  <c r="BM63" i="7"/>
  <c r="BH63" i="7"/>
  <c r="BF66" i="7"/>
  <c r="BM9" i="3"/>
  <c r="BH9" i="3"/>
  <c r="BM62" i="2"/>
  <c r="BH62" i="2"/>
  <c r="BM341" i="7"/>
  <c r="BH341" i="7"/>
  <c r="BT32" i="5"/>
  <c r="BN32" i="5"/>
  <c r="BM289" i="1"/>
  <c r="BH289" i="1"/>
  <c r="BM206" i="1"/>
  <c r="BH206" i="1"/>
  <c r="BN332" i="2"/>
  <c r="BO332" i="2" s="1"/>
  <c r="BG366" i="2"/>
  <c r="BH366" i="2" s="1"/>
  <c r="BT207" i="2"/>
  <c r="BO207" i="2"/>
  <c r="BM306" i="7"/>
  <c r="BH306" i="7"/>
  <c r="BM231" i="7"/>
  <c r="BH231" i="7"/>
  <c r="BM334" i="7"/>
  <c r="BH334" i="7"/>
  <c r="BM338" i="7"/>
  <c r="BH338" i="7"/>
  <c r="BM312" i="7"/>
  <c r="BH312" i="7"/>
  <c r="BM252" i="7"/>
  <c r="BH252" i="7"/>
  <c r="BN17" i="4"/>
  <c r="BV14" i="4"/>
  <c r="BM34" i="7"/>
  <c r="BH34" i="7"/>
  <c r="BM106" i="3"/>
  <c r="BH106" i="3"/>
  <c r="AZ112" i="3"/>
  <c r="AZ226" i="1"/>
  <c r="BM241" i="2"/>
  <c r="BH241" i="2"/>
  <c r="BM22" i="1"/>
  <c r="BH22" i="1"/>
  <c r="AN84" i="21"/>
  <c r="AP42" i="5"/>
  <c r="AP46" i="5" s="1"/>
  <c r="BM366" i="7"/>
  <c r="BH366" i="7"/>
  <c r="BH48" i="21"/>
  <c r="BO45" i="21"/>
  <c r="BM227" i="2"/>
  <c r="BH227" i="2"/>
  <c r="BM163" i="7"/>
  <c r="BH163" i="7"/>
  <c r="BM124" i="3"/>
  <c r="BH124" i="3"/>
  <c r="BM325" i="7"/>
  <c r="BH325" i="7"/>
  <c r="BM108" i="7"/>
  <c r="BH108" i="7"/>
  <c r="BM57" i="2"/>
  <c r="BH57" i="2"/>
  <c r="BM101" i="2"/>
  <c r="BH101" i="2"/>
  <c r="BM118" i="3"/>
  <c r="BH118" i="3"/>
  <c r="BM397" i="2"/>
  <c r="BH397" i="2"/>
  <c r="BM32" i="7"/>
  <c r="BH32" i="7"/>
  <c r="BM82" i="7"/>
  <c r="BH82" i="7"/>
  <c r="BU55" i="1"/>
  <c r="BA28" i="21"/>
  <c r="BA81" i="21"/>
  <c r="AT135" i="3"/>
  <c r="BG7" i="21"/>
  <c r="BN4" i="21"/>
  <c r="BI4" i="21"/>
  <c r="BM80" i="2"/>
  <c r="BH80" i="2"/>
  <c r="BM400" i="2"/>
  <c r="BH400" i="2"/>
  <c r="BM139" i="7"/>
  <c r="BH139" i="7"/>
  <c r="BM296" i="2"/>
  <c r="BH296" i="2"/>
  <c r="BM212" i="7"/>
  <c r="BH212" i="7"/>
  <c r="BM238" i="7"/>
  <c r="BH238" i="7"/>
  <c r="BM233" i="2"/>
  <c r="BH233" i="2"/>
  <c r="BM125" i="2"/>
  <c r="BH125" i="2"/>
  <c r="BM246" i="2"/>
  <c r="BH246" i="2"/>
  <c r="BM365" i="2"/>
  <c r="BH365" i="2"/>
  <c r="AY68" i="3"/>
  <c r="BA55" i="3"/>
  <c r="BA68" i="3" s="1"/>
  <c r="BB38" i="21"/>
  <c r="AL111" i="6"/>
  <c r="AG1" i="6"/>
  <c r="AF1" i="6"/>
  <c r="AI112" i="6"/>
  <c r="AD1" i="17"/>
  <c r="AC1" i="17"/>
  <c r="AF112" i="17"/>
  <c r="AL111" i="17"/>
  <c r="AB1" i="17"/>
  <c r="AA23" i="17"/>
  <c r="AI1" i="17"/>
  <c r="AJ1" i="17"/>
  <c r="CO110" i="2"/>
  <c r="CI307" i="1"/>
  <c r="CB332" i="1"/>
  <c r="CH279" i="1"/>
  <c r="CI130" i="3"/>
  <c r="CO406" i="2"/>
  <c r="CI111" i="1"/>
  <c r="CO184" i="2"/>
  <c r="CH5" i="2"/>
  <c r="CH389" i="7"/>
  <c r="CO332" i="2"/>
  <c r="CP162" i="1"/>
  <c r="CH64" i="7"/>
  <c r="CJ8" i="2"/>
  <c r="CJ137" i="2"/>
  <c r="CC288" i="2"/>
  <c r="CC364" i="2"/>
  <c r="CC211" i="2"/>
  <c r="CC433" i="2"/>
  <c r="BO444" i="2"/>
  <c r="BH64" i="7"/>
  <c r="BA66" i="7"/>
  <c r="AY395" i="7"/>
  <c r="BA395" i="7" s="1"/>
  <c r="BO19" i="7"/>
  <c r="AY393" i="7"/>
  <c r="BA23" i="7"/>
  <c r="BH6" i="7"/>
  <c r="BV11" i="7"/>
  <c r="BH5" i="7"/>
  <c r="AT393" i="7"/>
  <c r="DR43" i="3"/>
  <c r="DD87" i="3"/>
  <c r="BO354" i="7"/>
  <c r="BO384" i="7"/>
  <c r="BH350" i="7"/>
  <c r="BO365" i="7"/>
  <c r="BH389" i="7"/>
  <c r="AZ392" i="7"/>
  <c r="BO357" i="7"/>
  <c r="BO105" i="7"/>
  <c r="BH124" i="7"/>
  <c r="BO100" i="7"/>
  <c r="BH90" i="7"/>
  <c r="BO16" i="1"/>
  <c r="BV133" i="1"/>
  <c r="BV85" i="1"/>
  <c r="BV100" i="1"/>
  <c r="BV62" i="1"/>
  <c r="BV99" i="1"/>
  <c r="BV6" i="1"/>
  <c r="BO233" i="1"/>
  <c r="BO288" i="1"/>
  <c r="BV10" i="1"/>
  <c r="BV48" i="1"/>
  <c r="BO260" i="1"/>
  <c r="BV103" i="1"/>
  <c r="BO21" i="1"/>
  <c r="BO217" i="1"/>
  <c r="BO40" i="1"/>
  <c r="BO310" i="1"/>
  <c r="BO35" i="1"/>
  <c r="CC290" i="1"/>
  <c r="BV105" i="1"/>
  <c r="BV256" i="1"/>
  <c r="BO265" i="1"/>
  <c r="BO331" i="1"/>
  <c r="BO213" i="1"/>
  <c r="BV146" i="1"/>
  <c r="BV126" i="1"/>
  <c r="BO37" i="1"/>
  <c r="BO42" i="1"/>
  <c r="BV128" i="1"/>
  <c r="BV151" i="1"/>
  <c r="BV8" i="1"/>
  <c r="BV328" i="1"/>
  <c r="BV325" i="1"/>
  <c r="BO313" i="1"/>
  <c r="BV323" i="1"/>
  <c r="BO163" i="1"/>
  <c r="BO314" i="1"/>
  <c r="BO121" i="1"/>
  <c r="BO178" i="1"/>
  <c r="BO65" i="1"/>
  <c r="BV125" i="1"/>
  <c r="BV92" i="1"/>
  <c r="BV134" i="1"/>
  <c r="BV255" i="1"/>
  <c r="BV129" i="1"/>
  <c r="BO83" i="1"/>
  <c r="BO215" i="1"/>
  <c r="BV34" i="1"/>
  <c r="BV243" i="1"/>
  <c r="BV294" i="1"/>
  <c r="BO318" i="1"/>
  <c r="BV192" i="1"/>
  <c r="BV38" i="1"/>
  <c r="BV68" i="1"/>
  <c r="BO207" i="1"/>
  <c r="BO154" i="1"/>
  <c r="BV9" i="1"/>
  <c r="BV222" i="1"/>
  <c r="BO298" i="1"/>
  <c r="BV123" i="1"/>
  <c r="BV39" i="1"/>
  <c r="BO174" i="1"/>
  <c r="BV141" i="1"/>
  <c r="BO203" i="1"/>
  <c r="BO96" i="1"/>
  <c r="BO261" i="1"/>
  <c r="BV160" i="1"/>
  <c r="BV327" i="1"/>
  <c r="BO263" i="1"/>
  <c r="BO180" i="1"/>
  <c r="BO308" i="1"/>
  <c r="BO176" i="1"/>
  <c r="BO63" i="1"/>
  <c r="BO23" i="1"/>
  <c r="BO119" i="1"/>
  <c r="BV66" i="1"/>
  <c r="BV72" i="1"/>
  <c r="BO27" i="1"/>
  <c r="BV19" i="1"/>
  <c r="BV135" i="1"/>
  <c r="BO158" i="1"/>
  <c r="BV320" i="1"/>
  <c r="BV247" i="1"/>
  <c r="BV148" i="1"/>
  <c r="BV236" i="1"/>
  <c r="BO302" i="1"/>
  <c r="BO12" i="1"/>
  <c r="BO335" i="1"/>
  <c r="BV7" i="1"/>
  <c r="BV272" i="1"/>
  <c r="BO46" i="1"/>
  <c r="BV88" i="1"/>
  <c r="BV257" i="1"/>
  <c r="BV245" i="1"/>
  <c r="BV150" i="1"/>
  <c r="BO102" i="1"/>
  <c r="BO304" i="1"/>
  <c r="BV90" i="1"/>
  <c r="BO259" i="1"/>
  <c r="BV253" i="1"/>
  <c r="BV112" i="1"/>
  <c r="BV74" i="1"/>
  <c r="BO14" i="1"/>
  <c r="BV184" i="1"/>
  <c r="BV124" i="1"/>
  <c r="BV140" i="1"/>
  <c r="BO218" i="1"/>
  <c r="BV296" i="1"/>
  <c r="BV197" i="1"/>
  <c r="BV330" i="1"/>
  <c r="BV145" i="1"/>
  <c r="BV130" i="1"/>
  <c r="BV275" i="1"/>
  <c r="BV36" i="1"/>
  <c r="AO15" i="14" l="1"/>
  <c r="AO34" i="14"/>
  <c r="AO25" i="14"/>
  <c r="AO20" i="14"/>
  <c r="AO17" i="14"/>
  <c r="AO45" i="14"/>
  <c r="AO13" i="14"/>
  <c r="AO47" i="14"/>
  <c r="AO9" i="14"/>
  <c r="AO7" i="14"/>
  <c r="AO33" i="14"/>
  <c r="AO28" i="14"/>
  <c r="AO12" i="14"/>
  <c r="AO27" i="14"/>
  <c r="AO24" i="14"/>
  <c r="AO29" i="14"/>
  <c r="AO39" i="14"/>
  <c r="AO22" i="14"/>
  <c r="AO40" i="14"/>
  <c r="AO46" i="14"/>
  <c r="AO10" i="14"/>
  <c r="AO19" i="14"/>
  <c r="AO36" i="14"/>
  <c r="AO26" i="14"/>
  <c r="AO23" i="14"/>
  <c r="AO30" i="14"/>
  <c r="AO41" i="14"/>
  <c r="AO8" i="14"/>
  <c r="AO18" i="14"/>
  <c r="H26" i="10"/>
  <c r="K31" i="14"/>
  <c r="AQ2" i="14" s="1"/>
  <c r="AP1" i="14"/>
  <c r="AP9" i="14" s="1"/>
  <c r="AO43" i="14"/>
  <c r="AO42" i="14"/>
  <c r="AO14" i="14"/>
  <c r="F27" i="10"/>
  <c r="G28" i="10"/>
  <c r="DS59" i="27"/>
  <c r="AX10" i="5"/>
  <c r="BL25" i="5"/>
  <c r="BE25" i="5"/>
  <c r="AW33" i="5"/>
  <c r="AX33" i="5" s="1"/>
  <c r="BL26" i="5"/>
  <c r="BF26" i="5"/>
  <c r="BL28" i="5"/>
  <c r="BF28" i="5"/>
  <c r="BF27" i="5"/>
  <c r="BL27" i="5"/>
  <c r="BD33" i="5"/>
  <c r="BT307" i="1"/>
  <c r="BV307" i="1" s="1"/>
  <c r="BA30" i="9"/>
  <c r="BH22" i="9"/>
  <c r="BN22" i="9"/>
  <c r="BN29" i="9" s="1"/>
  <c r="BU37" i="5" s="1"/>
  <c r="BH72" i="7"/>
  <c r="AT394" i="7"/>
  <c r="AT396" i="7" s="1"/>
  <c r="BN285" i="7"/>
  <c r="BU285" i="7" s="1"/>
  <c r="BG321" i="7"/>
  <c r="BG327" i="7" s="1"/>
  <c r="AZ394" i="7"/>
  <c r="AZ396" i="7" s="1"/>
  <c r="BA321" i="7"/>
  <c r="BF11" i="5" s="1"/>
  <c r="AR396" i="7"/>
  <c r="BN220" i="7"/>
  <c r="BO220" i="7" s="1"/>
  <c r="BG256" i="7"/>
  <c r="BG262" i="7" s="1"/>
  <c r="AY449" i="2"/>
  <c r="BA449" i="2" s="1"/>
  <c r="AM342" i="1"/>
  <c r="AO13" i="5"/>
  <c r="AY392" i="7"/>
  <c r="BA392" i="7" s="1"/>
  <c r="BM370" i="2"/>
  <c r="BM371" i="2" s="1"/>
  <c r="BO371" i="2" s="1"/>
  <c r="AN13" i="5"/>
  <c r="BM87" i="3"/>
  <c r="BO87" i="3" s="1"/>
  <c r="BF371" i="2"/>
  <c r="BH371" i="2" s="1"/>
  <c r="BH87" i="3"/>
  <c r="BN406" i="2"/>
  <c r="BO406" i="2" s="1"/>
  <c r="Y18" i="14"/>
  <c r="Y17" i="14"/>
  <c r="BA90" i="3"/>
  <c r="AT448" i="2"/>
  <c r="BD17" i="5"/>
  <c r="AY372" i="2"/>
  <c r="BA372" i="2" s="1"/>
  <c r="AZ447" i="2"/>
  <c r="BG440" i="2"/>
  <c r="BH440" i="2" s="1"/>
  <c r="BA440" i="2"/>
  <c r="BE16" i="5"/>
  <c r="AZ448" i="2"/>
  <c r="AY446" i="2"/>
  <c r="BA446" i="2" s="1"/>
  <c r="AY448" i="2"/>
  <c r="BM17" i="5"/>
  <c r="Y14" i="14"/>
  <c r="X13" i="14"/>
  <c r="AF18" i="5"/>
  <c r="AG18" i="5"/>
  <c r="AP15" i="5"/>
  <c r="W12" i="14"/>
  <c r="BA292" i="2"/>
  <c r="AW13" i="5"/>
  <c r="Y9" i="14"/>
  <c r="Y7" i="14"/>
  <c r="W10" i="14"/>
  <c r="BA67" i="7"/>
  <c r="X8" i="14"/>
  <c r="BV3" i="7" a="1"/>
  <c r="BV3" i="7" s="1"/>
  <c r="CC2" i="7"/>
  <c r="BM12" i="5"/>
  <c r="AY339" i="1"/>
  <c r="BA339" i="1" s="1"/>
  <c r="BM50" i="1"/>
  <c r="BM52" i="1" s="1"/>
  <c r="BO52" i="1" s="1"/>
  <c r="BH50" i="1"/>
  <c r="BT271" i="1"/>
  <c r="BO271" i="1"/>
  <c r="AT340" i="1"/>
  <c r="AX11" i="5"/>
  <c r="AZ114" i="1"/>
  <c r="BA114" i="1" s="1"/>
  <c r="BT79" i="1"/>
  <c r="BO79" i="1"/>
  <c r="BM106" i="1"/>
  <c r="BM108" i="1" s="1"/>
  <c r="BH106" i="1"/>
  <c r="AZ340" i="1"/>
  <c r="AZ342" i="1" s="1"/>
  <c r="BE11" i="5"/>
  <c r="BT77" i="1"/>
  <c r="BO77" i="1"/>
  <c r="BV2" i="1"/>
  <c r="BO3" i="1" a="1"/>
  <c r="BO3" i="1" s="1"/>
  <c r="BU153" i="1"/>
  <c r="BO153" i="1"/>
  <c r="BF305" i="1"/>
  <c r="BH305" i="1" s="1"/>
  <c r="BF220" i="1"/>
  <c r="BH220" i="1" s="1"/>
  <c r="BM104" i="1"/>
  <c r="BH104" i="1"/>
  <c r="BA305" i="1"/>
  <c r="BF10" i="5" s="1"/>
  <c r="BN87" i="1"/>
  <c r="BH87" i="1"/>
  <c r="BG108" i="1"/>
  <c r="BD16" i="5"/>
  <c r="BM201" i="1"/>
  <c r="BH201" i="1"/>
  <c r="BM291" i="1"/>
  <c r="BH291" i="1"/>
  <c r="BU18" i="1"/>
  <c r="BO18" i="1"/>
  <c r="BM97" i="7"/>
  <c r="BH97" i="7"/>
  <c r="AY132" i="7"/>
  <c r="BA132" i="7" s="1"/>
  <c r="BM218" i="2"/>
  <c r="BM68" i="2"/>
  <c r="BM70" i="2" s="1"/>
  <c r="BH68" i="2"/>
  <c r="AY394" i="7"/>
  <c r="AY396" i="7" s="1"/>
  <c r="BM94" i="7"/>
  <c r="BH94" i="7"/>
  <c r="BF126" i="7"/>
  <c r="BF132" i="7" s="1"/>
  <c r="AY226" i="1"/>
  <c r="BA226" i="1" s="1"/>
  <c r="BM281" i="2"/>
  <c r="BH281" i="2"/>
  <c r="AR342" i="1"/>
  <c r="AT342" i="1" s="1"/>
  <c r="BA224" i="2"/>
  <c r="BN449" i="2"/>
  <c r="BI27" i="21"/>
  <c r="BO41" i="4"/>
  <c r="BM136" i="1"/>
  <c r="BH136" i="1"/>
  <c r="BM234" i="1"/>
  <c r="BH234" i="1"/>
  <c r="BH249" i="1"/>
  <c r="BM238" i="1"/>
  <c r="BH238" i="1"/>
  <c r="BT147" i="1"/>
  <c r="BO147" i="1"/>
  <c r="AY256" i="2"/>
  <c r="BE15" i="5" s="1"/>
  <c r="BA251" i="2"/>
  <c r="BF251" i="2"/>
  <c r="AM298" i="2"/>
  <c r="AK450" i="2"/>
  <c r="BD11" i="5"/>
  <c r="BH195" i="1"/>
  <c r="BM195" i="1"/>
  <c r="BH218" i="2"/>
  <c r="BU220" i="1"/>
  <c r="CB195" i="1"/>
  <c r="BT143" i="1"/>
  <c r="BO143" i="1"/>
  <c r="BM249" i="1"/>
  <c r="AT256" i="2"/>
  <c r="AX15" i="5" s="1"/>
  <c r="AV15" i="5"/>
  <c r="AR447" i="2"/>
  <c r="AT447" i="2" s="1"/>
  <c r="AR298" i="2"/>
  <c r="BI38" i="21"/>
  <c r="BI79" i="21"/>
  <c r="BT140" i="2"/>
  <c r="BO140" i="2"/>
  <c r="BM285" i="2"/>
  <c r="BH285" i="2"/>
  <c r="BF292" i="2"/>
  <c r="BH292" i="2" s="1"/>
  <c r="BT242" i="1"/>
  <c r="BO242" i="1"/>
  <c r="BM183" i="1"/>
  <c r="BH183" i="1"/>
  <c r="BA170" i="1"/>
  <c r="BT316" i="1"/>
  <c r="BO316" i="1"/>
  <c r="BU9" i="2"/>
  <c r="BO9" i="2"/>
  <c r="BI69" i="21"/>
  <c r="BM30" i="1"/>
  <c r="BH30" i="1"/>
  <c r="BM127" i="1"/>
  <c r="BH127" i="1"/>
  <c r="BU321" i="1"/>
  <c r="BO321" i="1"/>
  <c r="BM300" i="1"/>
  <c r="BH300" i="1"/>
  <c r="BM142" i="1"/>
  <c r="BH142" i="1"/>
  <c r="BU269" i="1"/>
  <c r="BO269" i="1"/>
  <c r="BH113" i="1"/>
  <c r="BU189" i="1"/>
  <c r="BO189" i="1"/>
  <c r="BF12" i="5"/>
  <c r="BT132" i="1"/>
  <c r="BO132" i="1"/>
  <c r="BM273" i="1"/>
  <c r="BH273" i="1"/>
  <c r="BU168" i="1"/>
  <c r="BO168" i="1"/>
  <c r="BT436" i="2"/>
  <c r="BT440" i="2" s="1"/>
  <c r="BO436" i="2"/>
  <c r="BM188" i="1"/>
  <c r="BH188" i="1"/>
  <c r="BF193" i="1"/>
  <c r="BH193" i="1" s="1"/>
  <c r="BM240" i="1"/>
  <c r="BH240" i="1"/>
  <c r="BU75" i="1"/>
  <c r="BO75" i="1"/>
  <c r="BM267" i="1"/>
  <c r="BH267" i="1"/>
  <c r="BI17" i="21"/>
  <c r="BM292" i="1"/>
  <c r="BH292" i="1"/>
  <c r="BM70" i="1"/>
  <c r="BH70" i="1"/>
  <c r="BI74" i="21"/>
  <c r="BM149" i="1"/>
  <c r="BH149" i="1"/>
  <c r="BM101" i="1"/>
  <c r="BH101" i="1"/>
  <c r="BM191" i="1"/>
  <c r="BH191" i="1"/>
  <c r="BT190" i="2"/>
  <c r="BO190" i="2"/>
  <c r="BG224" i="2"/>
  <c r="BH191" i="7"/>
  <c r="BO285" i="1"/>
  <c r="BG170" i="1"/>
  <c r="BH25" i="1"/>
  <c r="BF170" i="1"/>
  <c r="BA282" i="1"/>
  <c r="BT133" i="2"/>
  <c r="BO133" i="2"/>
  <c r="BT362" i="2"/>
  <c r="BT366" i="2" s="1"/>
  <c r="BO362" i="2"/>
  <c r="BT216" i="2"/>
  <c r="BO216" i="2"/>
  <c r="BN50" i="5"/>
  <c r="BF446" i="2"/>
  <c r="BF67" i="7"/>
  <c r="BA134" i="3"/>
  <c r="BA136" i="3"/>
  <c r="BA46" i="3"/>
  <c r="AY338" i="1"/>
  <c r="BA338" i="1" s="1"/>
  <c r="AY340" i="1"/>
  <c r="BF114" i="1"/>
  <c r="BU64" i="1"/>
  <c r="BO64" i="1"/>
  <c r="BF341" i="1"/>
  <c r="BM319" i="1"/>
  <c r="BM332" i="1" s="1"/>
  <c r="BO332" i="1" s="1"/>
  <c r="BH319" i="1"/>
  <c r="BF332" i="1"/>
  <c r="BH332" i="1" s="1"/>
  <c r="BA58" i="1"/>
  <c r="BU56" i="1"/>
  <c r="BU57" i="1" s="1"/>
  <c r="BO56" i="1"/>
  <c r="BT51" i="1"/>
  <c r="BO51" i="1"/>
  <c r="AP13" i="5"/>
  <c r="BT33" i="1"/>
  <c r="BO33" i="1"/>
  <c r="BT31" i="1"/>
  <c r="BO31" i="1"/>
  <c r="BA341" i="1"/>
  <c r="BM10" i="5"/>
  <c r="BO5" i="1"/>
  <c r="BG339" i="1"/>
  <c r="AZ450" i="2"/>
  <c r="BG132" i="7"/>
  <c r="BA150" i="2"/>
  <c r="BH144" i="2"/>
  <c r="BA262" i="7"/>
  <c r="BH137" i="1"/>
  <c r="BO12" i="4"/>
  <c r="BH70" i="2"/>
  <c r="BM336" i="1"/>
  <c r="BM337" i="1" s="1"/>
  <c r="BO337" i="1" s="1"/>
  <c r="BH336" i="1"/>
  <c r="BT31" i="5"/>
  <c r="BN31" i="5"/>
  <c r="BL12" i="5"/>
  <c r="CA290" i="2"/>
  <c r="BV290" i="2"/>
  <c r="BO251" i="1"/>
  <c r="BN395" i="7"/>
  <c r="BG90" i="3"/>
  <c r="CA338" i="2"/>
  <c r="BV338" i="2"/>
  <c r="BG150" i="2"/>
  <c r="BI53" i="21"/>
  <c r="BB28" i="21"/>
  <c r="BI22" i="21"/>
  <c r="BH129" i="3"/>
  <c r="BG46" i="3"/>
  <c r="BH404" i="2"/>
  <c r="BN79" i="21"/>
  <c r="BT365" i="2"/>
  <c r="BO365" i="2"/>
  <c r="BT125" i="2"/>
  <c r="BO125" i="2"/>
  <c r="BT238" i="7"/>
  <c r="BO238" i="7"/>
  <c r="BT296" i="2"/>
  <c r="BO296" i="2"/>
  <c r="BT400" i="2"/>
  <c r="BO400" i="2"/>
  <c r="BU4" i="21"/>
  <c r="BN7" i="21"/>
  <c r="BP4" i="21"/>
  <c r="BT82" i="7"/>
  <c r="BO82" i="7"/>
  <c r="BT397" i="2"/>
  <c r="BO397" i="2"/>
  <c r="BT101" i="2"/>
  <c r="BO101" i="2"/>
  <c r="BT108" i="7"/>
  <c r="BO108" i="7"/>
  <c r="BT124" i="3"/>
  <c r="BO124" i="3"/>
  <c r="CD14" i="4"/>
  <c r="BV17" i="4"/>
  <c r="CA207" i="2"/>
  <c r="BV207" i="2"/>
  <c r="BT206" i="1"/>
  <c r="BO206" i="1"/>
  <c r="CB32" i="5"/>
  <c r="BV32" i="5"/>
  <c r="BT62" i="2"/>
  <c r="BO62" i="2"/>
  <c r="BH276" i="1"/>
  <c r="BT321" i="2"/>
  <c r="BO321" i="2"/>
  <c r="BT430" i="2"/>
  <c r="BO430" i="2"/>
  <c r="BT45" i="2"/>
  <c r="BO45" i="2"/>
  <c r="BT12" i="9"/>
  <c r="BO12" i="9"/>
  <c r="BH218" i="7"/>
  <c r="BF262" i="7"/>
  <c r="BP31" i="21"/>
  <c r="BU31" i="21"/>
  <c r="BT422" i="2"/>
  <c r="BO422" i="2"/>
  <c r="BU55" i="3"/>
  <c r="CB49" i="3"/>
  <c r="BU75" i="2"/>
  <c r="CB73" i="2"/>
  <c r="BO37" i="4"/>
  <c r="BT69" i="2"/>
  <c r="BO69" i="2"/>
  <c r="BT161" i="7"/>
  <c r="BO161" i="7"/>
  <c r="BF46" i="3"/>
  <c r="BH33" i="3"/>
  <c r="BO129" i="7"/>
  <c r="BT129" i="7"/>
  <c r="BP42" i="21"/>
  <c r="BU42" i="21"/>
  <c r="BG82" i="21"/>
  <c r="BG54" i="21"/>
  <c r="BI33" i="21"/>
  <c r="CH258" i="2"/>
  <c r="BU196" i="7"/>
  <c r="CB194" i="7"/>
  <c r="BT107" i="2"/>
  <c r="BO107" i="2"/>
  <c r="BU131" i="7"/>
  <c r="CB129" i="7"/>
  <c r="BV30" i="21"/>
  <c r="BO33" i="21"/>
  <c r="BF90" i="3"/>
  <c r="BH77" i="3"/>
  <c r="BT41" i="1"/>
  <c r="BO41" i="1"/>
  <c r="BT18" i="9"/>
  <c r="BO18" i="9"/>
  <c r="BV29" i="5"/>
  <c r="CB29" i="5"/>
  <c r="BN81" i="1"/>
  <c r="BU61" i="1"/>
  <c r="BO61" i="1"/>
  <c r="CB443" i="2"/>
  <c r="BU445" i="2"/>
  <c r="BN61" i="7"/>
  <c r="BU25" i="7"/>
  <c r="BT368" i="2"/>
  <c r="BO368" i="2"/>
  <c r="BT116" i="3"/>
  <c r="BO116" i="3"/>
  <c r="BT387" i="2"/>
  <c r="BO387" i="2"/>
  <c r="BT416" i="2"/>
  <c r="BO416" i="2"/>
  <c r="BO22" i="21"/>
  <c r="BV19" i="21"/>
  <c r="BT368" i="7"/>
  <c r="BO368" i="7"/>
  <c r="BT315" i="7"/>
  <c r="BO315" i="7"/>
  <c r="BT343" i="7"/>
  <c r="BO343" i="7"/>
  <c r="BT44" i="1"/>
  <c r="BO44" i="1"/>
  <c r="BT318" i="7"/>
  <c r="BO318" i="7"/>
  <c r="BT393" i="2"/>
  <c r="BO393" i="2"/>
  <c r="BT194" i="2"/>
  <c r="BO194" i="2"/>
  <c r="BT230" i="2"/>
  <c r="BO230" i="2"/>
  <c r="BN99" i="3"/>
  <c r="BU93" i="3"/>
  <c r="BG372" i="2"/>
  <c r="BT231" i="1"/>
  <c r="BO231" i="1"/>
  <c r="BT320" i="2"/>
  <c r="BO320" i="2"/>
  <c r="BV9" i="21"/>
  <c r="BO12" i="21"/>
  <c r="BT414" i="2"/>
  <c r="BO414" i="2"/>
  <c r="BT26" i="9"/>
  <c r="BO26" i="9"/>
  <c r="BT76" i="7"/>
  <c r="BO76" i="7"/>
  <c r="BT360" i="7"/>
  <c r="BO360" i="7"/>
  <c r="BT356" i="7"/>
  <c r="BO356" i="7"/>
  <c r="BT16" i="7"/>
  <c r="BO16" i="7"/>
  <c r="BT399" i="2"/>
  <c r="BO399" i="2"/>
  <c r="BT143" i="7"/>
  <c r="BO143" i="7"/>
  <c r="BM348" i="7"/>
  <c r="BT330" i="7"/>
  <c r="BO330" i="7"/>
  <c r="BT380" i="7"/>
  <c r="BO380" i="7"/>
  <c r="BT297" i="7"/>
  <c r="BO297" i="7"/>
  <c r="BT65" i="3"/>
  <c r="BO65" i="3"/>
  <c r="BO27" i="4"/>
  <c r="BT342" i="2"/>
  <c r="BO342" i="2"/>
  <c r="BT134" i="2"/>
  <c r="BO134" i="2"/>
  <c r="BT343" i="2"/>
  <c r="BO343" i="2"/>
  <c r="BT109" i="7"/>
  <c r="BO109" i="7"/>
  <c r="BT276" i="7"/>
  <c r="BO276" i="7"/>
  <c r="BT95" i="3"/>
  <c r="BO95" i="3"/>
  <c r="BT187" i="1"/>
  <c r="BO187" i="1"/>
  <c r="BT170" i="7"/>
  <c r="BO170" i="7"/>
  <c r="BT181" i="7"/>
  <c r="BO181" i="7"/>
  <c r="BT282" i="7"/>
  <c r="BO282" i="7"/>
  <c r="BT302" i="7"/>
  <c r="BO302" i="7"/>
  <c r="BW6" i="4"/>
  <c r="CC6" i="4"/>
  <c r="BF112" i="3"/>
  <c r="BH99" i="3"/>
  <c r="BT31" i="3"/>
  <c r="BO31" i="3"/>
  <c r="BT204" i="7"/>
  <c r="BO204" i="7"/>
  <c r="BT396" i="2"/>
  <c r="BO396" i="2"/>
  <c r="BT83" i="3"/>
  <c r="BO83" i="3"/>
  <c r="BT378" i="7"/>
  <c r="BO378" i="7"/>
  <c r="BM121" i="3"/>
  <c r="BT115" i="3"/>
  <c r="BO115" i="3"/>
  <c r="BT284" i="2"/>
  <c r="BO284" i="2"/>
  <c r="BT104" i="3"/>
  <c r="BO104" i="3"/>
  <c r="BT245" i="7"/>
  <c r="BO245" i="7"/>
  <c r="BT241" i="7"/>
  <c r="BO241" i="7"/>
  <c r="BT96" i="7"/>
  <c r="BO96" i="7"/>
  <c r="BT101" i="7"/>
  <c r="BO101" i="7"/>
  <c r="BT209" i="7"/>
  <c r="BO209" i="7"/>
  <c r="BT103" i="2"/>
  <c r="BO103" i="2"/>
  <c r="BT129" i="2"/>
  <c r="BO129" i="2"/>
  <c r="BT434" i="2"/>
  <c r="BO434" i="2"/>
  <c r="BT337" i="7"/>
  <c r="BO337" i="7"/>
  <c r="BT13" i="9"/>
  <c r="BO13" i="9"/>
  <c r="BT308" i="2"/>
  <c r="BO308" i="2"/>
  <c r="BT172" i="7"/>
  <c r="BO172" i="7"/>
  <c r="BM191" i="7"/>
  <c r="BT155" i="7"/>
  <c r="BO155" i="7"/>
  <c r="BU326" i="7"/>
  <c r="CB324" i="7"/>
  <c r="BT79" i="3"/>
  <c r="BM85" i="3"/>
  <c r="BO79" i="3"/>
  <c r="BT336" i="7"/>
  <c r="BO336" i="7"/>
  <c r="BU212" i="1"/>
  <c r="BO212" i="1"/>
  <c r="BT287" i="2"/>
  <c r="BO287" i="2"/>
  <c r="CB30" i="5"/>
  <c r="BV30" i="5"/>
  <c r="BT156" i="2"/>
  <c r="BO156" i="2"/>
  <c r="BT287" i="1"/>
  <c r="BO287" i="1"/>
  <c r="BT25" i="2"/>
  <c r="BO25" i="2"/>
  <c r="BT324" i="2"/>
  <c r="BO324" i="2"/>
  <c r="BN137" i="1"/>
  <c r="BO137" i="1" s="1"/>
  <c r="BU117" i="1"/>
  <c r="CB45" i="5"/>
  <c r="BV45" i="5"/>
  <c r="BT193" i="7"/>
  <c r="BO193" i="7"/>
  <c r="BM196" i="7"/>
  <c r="BO196" i="7" s="1"/>
  <c r="BT326" i="2"/>
  <c r="BO326" i="2"/>
  <c r="BT254" i="1"/>
  <c r="BO254" i="1"/>
  <c r="BT211" i="1"/>
  <c r="BO211" i="1"/>
  <c r="BT28" i="7"/>
  <c r="BO28" i="7"/>
  <c r="BT127" i="2"/>
  <c r="BO127" i="2"/>
  <c r="BT202" i="2"/>
  <c r="BO202" i="2"/>
  <c r="BT357" i="2"/>
  <c r="BO357" i="2"/>
  <c r="BT237" i="2"/>
  <c r="BO237" i="2"/>
  <c r="BT271" i="7"/>
  <c r="BO271" i="7"/>
  <c r="BT189" i="2"/>
  <c r="BO189" i="2"/>
  <c r="BT90" i="2"/>
  <c r="BO90" i="2"/>
  <c r="BF282" i="1"/>
  <c r="BT11" i="2"/>
  <c r="BO11" i="2"/>
  <c r="BT328" i="2"/>
  <c r="BO328" i="2"/>
  <c r="BT172" i="2"/>
  <c r="BO172" i="2"/>
  <c r="BT43" i="3"/>
  <c r="BO43" i="3"/>
  <c r="BT166" i="7"/>
  <c r="BO166" i="7"/>
  <c r="BT413" i="2"/>
  <c r="BO413" i="2"/>
  <c r="BT148" i="2"/>
  <c r="BO148" i="2"/>
  <c r="BT20" i="7"/>
  <c r="BO20" i="7"/>
  <c r="BT149" i="7"/>
  <c r="BO149" i="7"/>
  <c r="BT56" i="7"/>
  <c r="BO56" i="7"/>
  <c r="BT319" i="7"/>
  <c r="BO319" i="7"/>
  <c r="BT81" i="2"/>
  <c r="BO81" i="2"/>
  <c r="BU261" i="7"/>
  <c r="CB259" i="7"/>
  <c r="BT309" i="2"/>
  <c r="BO309" i="2"/>
  <c r="CC15" i="4"/>
  <c r="BW15" i="4"/>
  <c r="BT335" i="7"/>
  <c r="BO335" i="7"/>
  <c r="BT148" i="7"/>
  <c r="BO148" i="7"/>
  <c r="BT36" i="3"/>
  <c r="BO36" i="3"/>
  <c r="BT380" i="2"/>
  <c r="BO380" i="2"/>
  <c r="BT131" i="2"/>
  <c r="BO131" i="2"/>
  <c r="BT333" i="7"/>
  <c r="BO333" i="7"/>
  <c r="BP32" i="21"/>
  <c r="BU32" i="21"/>
  <c r="BT132" i="3"/>
  <c r="BO132" i="3"/>
  <c r="BN292" i="2"/>
  <c r="BU258" i="2"/>
  <c r="BV258" i="2" s="1"/>
  <c r="BT126" i="2"/>
  <c r="BO126" i="2"/>
  <c r="BT246" i="7"/>
  <c r="BO246" i="7"/>
  <c r="BT352" i="7"/>
  <c r="BO352" i="7"/>
  <c r="BG298" i="2"/>
  <c r="BT206" i="7"/>
  <c r="BO206" i="7"/>
  <c r="BT303" i="7"/>
  <c r="BO303" i="7"/>
  <c r="BT291" i="7"/>
  <c r="BO291" i="7"/>
  <c r="BT72" i="3"/>
  <c r="BO72" i="3"/>
  <c r="BH133" i="3"/>
  <c r="CB108" i="3"/>
  <c r="BU111" i="3"/>
  <c r="BO64" i="21"/>
  <c r="BV61" i="21"/>
  <c r="BN59" i="21"/>
  <c r="BP56" i="21"/>
  <c r="BU56" i="21"/>
  <c r="BT428" i="2"/>
  <c r="BO428" i="2"/>
  <c r="BT94" i="2"/>
  <c r="BO94" i="2"/>
  <c r="BT45" i="7"/>
  <c r="BO45" i="7"/>
  <c r="BT62" i="3"/>
  <c r="BO62" i="3"/>
  <c r="BT379" i="2"/>
  <c r="BO379" i="2"/>
  <c r="BN191" i="7"/>
  <c r="BU155" i="7"/>
  <c r="BT345" i="7"/>
  <c r="BO345" i="7"/>
  <c r="BT340" i="2"/>
  <c r="BO340" i="2"/>
  <c r="BT10" i="3"/>
  <c r="BO10" i="3"/>
  <c r="BT217" i="7"/>
  <c r="BO217" i="7"/>
  <c r="BT121" i="2"/>
  <c r="BO121" i="2"/>
  <c r="BT211" i="7"/>
  <c r="BO211" i="7"/>
  <c r="BT92" i="2"/>
  <c r="BO92" i="2"/>
  <c r="BT246" i="1"/>
  <c r="BO246" i="1"/>
  <c r="BT208" i="2"/>
  <c r="BO208" i="2"/>
  <c r="BV40" i="21"/>
  <c r="BO43" i="21"/>
  <c r="BT5" i="9"/>
  <c r="BO5" i="9"/>
  <c r="BT332" i="7"/>
  <c r="BO332" i="7"/>
  <c r="BU139" i="1"/>
  <c r="BV139" i="1" s="1"/>
  <c r="BN164" i="1"/>
  <c r="BN70" i="2"/>
  <c r="BU36" i="2"/>
  <c r="BV36" i="2" s="1"/>
  <c r="BL36" i="5"/>
  <c r="BH20" i="9"/>
  <c r="BN36" i="5" s="1"/>
  <c r="BT277" i="2"/>
  <c r="BO277" i="2"/>
  <c r="BT102" i="7"/>
  <c r="BO102" i="7"/>
  <c r="BT174" i="2"/>
  <c r="BO174" i="2"/>
  <c r="BT194" i="7"/>
  <c r="BO194" i="7"/>
  <c r="BT20" i="1"/>
  <c r="BO20" i="1"/>
  <c r="BA135" i="3"/>
  <c r="BT171" i="2"/>
  <c r="BO171" i="2"/>
  <c r="BT178" i="7"/>
  <c r="BO178" i="7"/>
  <c r="BT13" i="7"/>
  <c r="BO13" i="7"/>
  <c r="BT363" i="2"/>
  <c r="BO363" i="2"/>
  <c r="CB350" i="7"/>
  <c r="BU386" i="7"/>
  <c r="BM63" i="3"/>
  <c r="BO63" i="3" s="1"/>
  <c r="BT57" i="3"/>
  <c r="BO57" i="3"/>
  <c r="BU52" i="21"/>
  <c r="BP52" i="21"/>
  <c r="BN126" i="7"/>
  <c r="BU90" i="7"/>
  <c r="BT27" i="7"/>
  <c r="BO27" i="7"/>
  <c r="BT42" i="7"/>
  <c r="BO42" i="7"/>
  <c r="BT58" i="7"/>
  <c r="BO58" i="7"/>
  <c r="BT203" i="7"/>
  <c r="BO203" i="7"/>
  <c r="BT206" i="2"/>
  <c r="BO206" i="2"/>
  <c r="BT7" i="3"/>
  <c r="BO7" i="3"/>
  <c r="BT425" i="2"/>
  <c r="BO425" i="2"/>
  <c r="BT168" i="7"/>
  <c r="BO168" i="7"/>
  <c r="BU78" i="21"/>
  <c r="BP78" i="21"/>
  <c r="BT28" i="2"/>
  <c r="BO28" i="2"/>
  <c r="BT230" i="1"/>
  <c r="BO230" i="1"/>
  <c r="CB106" i="1"/>
  <c r="BG341" i="1"/>
  <c r="BT360" i="2"/>
  <c r="BO360" i="2"/>
  <c r="BT184" i="7"/>
  <c r="BO184" i="7"/>
  <c r="BT73" i="3"/>
  <c r="BO73" i="3"/>
  <c r="BT17" i="7"/>
  <c r="BT23" i="7" s="1"/>
  <c r="BO17" i="7"/>
  <c r="BT28" i="1"/>
  <c r="BO28" i="1"/>
  <c r="BT91" i="7"/>
  <c r="BO91" i="7"/>
  <c r="BT152" i="7"/>
  <c r="BO152" i="7"/>
  <c r="CA90" i="7"/>
  <c r="BG197" i="7"/>
  <c r="BO259" i="7"/>
  <c r="BT259" i="7"/>
  <c r="BM225" i="1"/>
  <c r="BO225" i="1" s="1"/>
  <c r="BT223" i="1"/>
  <c r="BV223" i="1" s="1"/>
  <c r="BF17" i="5"/>
  <c r="BT23" i="9"/>
  <c r="BO23" i="9"/>
  <c r="BT159" i="7"/>
  <c r="BO159" i="7"/>
  <c r="BT55" i="7"/>
  <c r="BO55" i="7"/>
  <c r="BT144" i="7"/>
  <c r="BO144" i="7"/>
  <c r="BT252" i="2"/>
  <c r="BO252" i="2"/>
  <c r="BT38" i="7"/>
  <c r="BO38" i="7"/>
  <c r="BT56" i="2"/>
  <c r="BO56" i="2"/>
  <c r="BT383" i="7"/>
  <c r="BO383" i="7"/>
  <c r="BO324" i="7"/>
  <c r="BT324" i="7"/>
  <c r="BU15" i="21"/>
  <c r="BP15" i="21"/>
  <c r="BT234" i="2"/>
  <c r="BO234" i="2"/>
  <c r="BT193" i="2"/>
  <c r="BO193" i="2"/>
  <c r="BT161" i="1"/>
  <c r="BO161" i="1"/>
  <c r="BT382" i="2"/>
  <c r="BO382" i="2"/>
  <c r="BT187" i="2"/>
  <c r="BO187" i="2"/>
  <c r="BU9" i="21"/>
  <c r="BN12" i="21"/>
  <c r="BP9" i="21"/>
  <c r="BT200" i="2"/>
  <c r="BO200" i="2"/>
  <c r="BT48" i="2"/>
  <c r="BO48" i="2"/>
  <c r="BT317" i="1"/>
  <c r="BO317" i="1"/>
  <c r="BT339" i="2"/>
  <c r="BO339" i="2"/>
  <c r="BT179" i="1"/>
  <c r="BO179" i="1"/>
  <c r="BT295" i="1"/>
  <c r="BO295" i="1"/>
  <c r="BT363" i="7"/>
  <c r="BO363" i="7"/>
  <c r="BT205" i="1"/>
  <c r="BO205" i="1"/>
  <c r="BV24" i="21"/>
  <c r="BO27" i="21"/>
  <c r="BT98" i="2"/>
  <c r="BO98" i="2"/>
  <c r="BN218" i="2"/>
  <c r="BU184" i="2"/>
  <c r="BV184" i="2" s="1"/>
  <c r="BA112" i="3"/>
  <c r="BT385" i="7"/>
  <c r="BO385" i="7"/>
  <c r="BG134" i="3"/>
  <c r="BT9" i="7"/>
  <c r="BO9" i="7"/>
  <c r="CC11" i="4"/>
  <c r="BW11" i="4"/>
  <c r="BT426" i="2"/>
  <c r="BO426" i="2"/>
  <c r="BT316" i="7"/>
  <c r="BO316" i="7"/>
  <c r="BT344" i="7"/>
  <c r="BO344" i="7"/>
  <c r="BT98" i="1"/>
  <c r="BO98" i="1"/>
  <c r="BT57" i="7"/>
  <c r="BO57" i="7"/>
  <c r="BT7" i="7"/>
  <c r="BO7" i="7"/>
  <c r="BT269" i="7"/>
  <c r="BO269" i="7"/>
  <c r="BO36" i="2"/>
  <c r="BG282" i="1"/>
  <c r="BT273" i="2"/>
  <c r="BO273" i="2"/>
  <c r="BT230" i="7"/>
  <c r="BO230" i="7"/>
  <c r="BT303" i="1"/>
  <c r="BO303" i="1"/>
  <c r="BT175" i="7"/>
  <c r="BO175" i="7"/>
  <c r="BT104" i="2"/>
  <c r="BO104" i="2"/>
  <c r="BT279" i="2"/>
  <c r="BO279" i="2"/>
  <c r="BT316" i="2"/>
  <c r="BO316" i="2"/>
  <c r="BT182" i="7"/>
  <c r="BO182" i="7"/>
  <c r="BT188" i="7"/>
  <c r="BO188" i="7"/>
  <c r="BT96" i="3"/>
  <c r="BO96" i="3"/>
  <c r="BO5" i="3"/>
  <c r="BM11" i="3"/>
  <c r="BT5" i="3"/>
  <c r="BT347" i="7"/>
  <c r="BO347" i="7"/>
  <c r="BT295" i="2"/>
  <c r="BO295" i="2"/>
  <c r="BT130" i="2"/>
  <c r="BO130" i="2"/>
  <c r="BT17" i="1"/>
  <c r="BO17" i="1"/>
  <c r="BT80" i="1"/>
  <c r="BO80" i="1"/>
  <c r="BT7" i="9"/>
  <c r="BO7" i="9"/>
  <c r="BT190" i="7"/>
  <c r="BO190" i="7"/>
  <c r="BT29" i="1"/>
  <c r="BO29" i="1"/>
  <c r="BT65" i="2"/>
  <c r="BO65" i="2"/>
  <c r="BT158" i="2"/>
  <c r="BO158" i="2"/>
  <c r="BT349" i="2"/>
  <c r="BO349" i="2"/>
  <c r="BT176" i="7"/>
  <c r="BO176" i="7"/>
  <c r="BT156" i="7"/>
  <c r="BO156" i="7"/>
  <c r="BT117" i="3"/>
  <c r="BO117" i="3"/>
  <c r="BT247" i="2"/>
  <c r="BO247" i="2"/>
  <c r="BT64" i="2"/>
  <c r="BO64" i="2"/>
  <c r="CA429" i="2"/>
  <c r="BV429" i="2"/>
  <c r="BT152" i="1"/>
  <c r="BO152" i="1"/>
  <c r="BT253" i="2"/>
  <c r="BO253" i="2"/>
  <c r="BT314" i="7"/>
  <c r="BO314" i="7"/>
  <c r="BT222" i="7"/>
  <c r="BO222" i="7"/>
  <c r="BT88" i="2"/>
  <c r="BO88" i="2"/>
  <c r="BT43" i="2"/>
  <c r="BO43" i="2"/>
  <c r="BT356" i="2"/>
  <c r="BO356" i="2"/>
  <c r="BT250" i="2"/>
  <c r="BO250" i="2"/>
  <c r="BT183" i="7"/>
  <c r="BO183" i="7"/>
  <c r="BH164" i="1"/>
  <c r="BG81" i="21"/>
  <c r="BG28" i="21"/>
  <c r="BI7" i="21"/>
  <c r="CB55" i="1"/>
  <c r="BT227" i="2"/>
  <c r="BO227" i="2"/>
  <c r="BT366" i="7"/>
  <c r="BO366" i="7"/>
  <c r="BT22" i="1"/>
  <c r="BO22" i="1"/>
  <c r="BT106" i="3"/>
  <c r="BO106" i="3"/>
  <c r="BT312" i="7"/>
  <c r="BO312" i="7"/>
  <c r="BT334" i="7"/>
  <c r="BO334" i="7"/>
  <c r="BT306" i="7"/>
  <c r="BO306" i="7"/>
  <c r="BT63" i="7"/>
  <c r="BO63" i="7"/>
  <c r="BM66" i="7"/>
  <c r="BT91" i="1"/>
  <c r="BO91" i="1"/>
  <c r="BT144" i="1"/>
  <c r="BO144" i="1"/>
  <c r="BT249" i="2"/>
  <c r="BO249" i="2"/>
  <c r="BU71" i="21"/>
  <c r="BN74" i="21"/>
  <c r="BP71" i="21"/>
  <c r="BG24" i="3"/>
  <c r="BG135" i="3"/>
  <c r="BM20" i="5"/>
  <c r="BT113" i="1"/>
  <c r="CA111" i="1"/>
  <c r="CC111" i="1" s="1"/>
  <c r="BT408" i="2"/>
  <c r="BO408" i="2"/>
  <c r="BT60" i="3"/>
  <c r="BO60" i="3"/>
  <c r="BT12" i="2"/>
  <c r="BO12" i="2"/>
  <c r="BT179" i="7"/>
  <c r="BO179" i="7"/>
  <c r="BT119" i="2"/>
  <c r="BO119" i="2"/>
  <c r="BT267" i="2"/>
  <c r="BO267" i="2"/>
  <c r="BT273" i="7"/>
  <c r="BO273" i="7"/>
  <c r="BT74" i="3"/>
  <c r="BO74" i="3"/>
  <c r="BT197" i="2"/>
  <c r="BO197" i="2"/>
  <c r="BT367" i="7"/>
  <c r="BO367" i="7"/>
  <c r="BT310" i="2"/>
  <c r="BO310" i="2"/>
  <c r="BT377" i="7"/>
  <c r="BO377" i="7"/>
  <c r="BT127" i="3"/>
  <c r="BO127" i="3"/>
  <c r="BT17" i="9"/>
  <c r="BO17" i="9"/>
  <c r="BT47" i="2"/>
  <c r="BO47" i="2"/>
  <c r="BT18" i="7"/>
  <c r="BO18" i="7"/>
  <c r="BN68" i="3"/>
  <c r="BT213" i="7"/>
  <c r="BO213" i="7"/>
  <c r="BT112" i="2"/>
  <c r="BO112" i="2"/>
  <c r="BT118" i="7"/>
  <c r="BO118" i="7"/>
  <c r="BT86" i="7"/>
  <c r="BO86" i="7"/>
  <c r="BT29" i="7"/>
  <c r="BO29" i="7"/>
  <c r="BT103" i="3"/>
  <c r="BO103" i="3"/>
  <c r="BT269" i="2"/>
  <c r="BO269" i="2"/>
  <c r="BH34" i="2"/>
  <c r="BF76" i="2"/>
  <c r="BT43" i="1"/>
  <c r="BO43" i="1"/>
  <c r="BU131" i="3"/>
  <c r="BN133" i="3"/>
  <c r="BT18" i="2"/>
  <c r="BO18" i="2"/>
  <c r="BT81" i="7"/>
  <c r="BO81" i="7"/>
  <c r="BT80" i="3"/>
  <c r="BO80" i="3"/>
  <c r="BT6" i="3"/>
  <c r="BO6" i="3"/>
  <c r="BU224" i="1"/>
  <c r="BU225" i="1" s="1"/>
  <c r="BO224" i="1"/>
  <c r="BT265" i="2"/>
  <c r="BO265" i="2"/>
  <c r="BU52" i="1"/>
  <c r="CB50" i="1"/>
  <c r="BF136" i="3"/>
  <c r="BH19" i="3"/>
  <c r="BL21" i="5"/>
  <c r="BH82" i="21"/>
  <c r="BM43" i="5" s="1"/>
  <c r="BH54" i="21"/>
  <c r="BO71" i="3"/>
  <c r="BM77" i="3"/>
  <c r="BT71" i="3"/>
  <c r="BT212" i="2"/>
  <c r="BO212" i="2"/>
  <c r="BT293" i="7"/>
  <c r="BO293" i="7"/>
  <c r="BT94" i="1"/>
  <c r="BO94" i="1"/>
  <c r="BT6" i="9"/>
  <c r="BO6" i="9"/>
  <c r="BT202" i="7"/>
  <c r="BO202" i="7"/>
  <c r="BT260" i="7"/>
  <c r="BO260" i="7"/>
  <c r="BT17" i="3"/>
  <c r="BO17" i="3"/>
  <c r="BT50" i="2"/>
  <c r="BO50" i="2"/>
  <c r="BT290" i="7"/>
  <c r="BO290" i="7"/>
  <c r="BT86" i="2"/>
  <c r="BO86" i="2"/>
  <c r="BT371" i="7"/>
  <c r="BO371" i="7"/>
  <c r="BN276" i="1"/>
  <c r="BU251" i="1"/>
  <c r="BT403" i="2"/>
  <c r="BO403" i="2"/>
  <c r="BT391" i="2"/>
  <c r="BO391" i="2"/>
  <c r="BT231" i="2"/>
  <c r="BO231" i="2"/>
  <c r="CT4" i="4"/>
  <c r="CL7" i="4"/>
  <c r="BT201" i="7"/>
  <c r="BO201" i="7"/>
  <c r="BT8" i="3"/>
  <c r="BO8" i="3"/>
  <c r="BT137" i="7"/>
  <c r="BO137" i="7"/>
  <c r="BT315" i="1"/>
  <c r="BO315" i="1"/>
  <c r="BT163" i="2"/>
  <c r="BO163" i="2"/>
  <c r="BT358" i="2"/>
  <c r="BO358" i="2"/>
  <c r="BT173" i="7"/>
  <c r="BO173" i="7"/>
  <c r="BT49" i="1"/>
  <c r="BO49" i="1"/>
  <c r="BT10" i="2"/>
  <c r="BO10" i="2"/>
  <c r="BT327" i="2"/>
  <c r="BO327" i="2"/>
  <c r="BF68" i="3"/>
  <c r="BH55" i="3"/>
  <c r="BH68" i="3" s="1"/>
  <c r="AZ84" i="21"/>
  <c r="BB81" i="21"/>
  <c r="BD42" i="5"/>
  <c r="CC30" i="4"/>
  <c r="BW30" i="4"/>
  <c r="BT239" i="2"/>
  <c r="BO239" i="2"/>
  <c r="BT110" i="3"/>
  <c r="BO110" i="3"/>
  <c r="BO5" i="2"/>
  <c r="BN34" i="2"/>
  <c r="BU5" i="2"/>
  <c r="BO301" i="2"/>
  <c r="BT301" i="2"/>
  <c r="BM330" i="2"/>
  <c r="BT175" i="1"/>
  <c r="BO175" i="1"/>
  <c r="BG112" i="3"/>
  <c r="BU19" i="21"/>
  <c r="BN22" i="21"/>
  <c r="BP19" i="21"/>
  <c r="BT376" i="7"/>
  <c r="BO376" i="7"/>
  <c r="BT289" i="7"/>
  <c r="BO289" i="7"/>
  <c r="BH75" i="2"/>
  <c r="BT378" i="2"/>
  <c r="BO378" i="2"/>
  <c r="BT418" i="2"/>
  <c r="BO418" i="2"/>
  <c r="BT369" i="7"/>
  <c r="BO369" i="7"/>
  <c r="BT185" i="7"/>
  <c r="BO185" i="7"/>
  <c r="BT319" i="2"/>
  <c r="BO319" i="2"/>
  <c r="BT78" i="1"/>
  <c r="BO78" i="1"/>
  <c r="BT99" i="7"/>
  <c r="BO99" i="7"/>
  <c r="BT274" i="1"/>
  <c r="BO274" i="1"/>
  <c r="BT309" i="7"/>
  <c r="BO309" i="7"/>
  <c r="BT187" i="7"/>
  <c r="BO187" i="7"/>
  <c r="BN27" i="21"/>
  <c r="BP24" i="21"/>
  <c r="BU24" i="21"/>
  <c r="BM129" i="3"/>
  <c r="BT123" i="3"/>
  <c r="BO123" i="3"/>
  <c r="BU26" i="21"/>
  <c r="BP26" i="21"/>
  <c r="BT8" i="9"/>
  <c r="BO8" i="9"/>
  <c r="AV46" i="5"/>
  <c r="CA355" i="2"/>
  <c r="BV355" i="2"/>
  <c r="BH348" i="7"/>
  <c r="BF392" i="7"/>
  <c r="BT157" i="1"/>
  <c r="BO157" i="1"/>
  <c r="BU326" i="1"/>
  <c r="BO326" i="1"/>
  <c r="BU27" i="4"/>
  <c r="CC19" i="4"/>
  <c r="BW19" i="4"/>
  <c r="BT67" i="1"/>
  <c r="BO67" i="1"/>
  <c r="BT255" i="2"/>
  <c r="BO255" i="2"/>
  <c r="BT186" i="1"/>
  <c r="BO186" i="1"/>
  <c r="BT255" i="7"/>
  <c r="BO255" i="7"/>
  <c r="BU301" i="1"/>
  <c r="BO301" i="1"/>
  <c r="BT15" i="2"/>
  <c r="BO15" i="2"/>
  <c r="BT143" i="2"/>
  <c r="BO143" i="2"/>
  <c r="BT73" i="1"/>
  <c r="BO73" i="1"/>
  <c r="BT166" i="2"/>
  <c r="BO166" i="2"/>
  <c r="BT304" i="7"/>
  <c r="BO304" i="7"/>
  <c r="BN20" i="9"/>
  <c r="BU36" i="5" s="1"/>
  <c r="BU11" i="9"/>
  <c r="BH121" i="3"/>
  <c r="BF134" i="3"/>
  <c r="BT348" i="2"/>
  <c r="BO348" i="2"/>
  <c r="BT266" i="2"/>
  <c r="BO266" i="2"/>
  <c r="BT354" i="2"/>
  <c r="BO354" i="2"/>
  <c r="BT314" i="2"/>
  <c r="BO314" i="2"/>
  <c r="BT78" i="7"/>
  <c r="BO78" i="7"/>
  <c r="BT54" i="7"/>
  <c r="BO54" i="7"/>
  <c r="BT145" i="7"/>
  <c r="BO145" i="7"/>
  <c r="BT39" i="7"/>
  <c r="BO39" i="7"/>
  <c r="BT41" i="2"/>
  <c r="BO41" i="2"/>
  <c r="BT432" i="2"/>
  <c r="BO432" i="2"/>
  <c r="BT125" i="3"/>
  <c r="BO125" i="3"/>
  <c r="BT395" i="2"/>
  <c r="BO395" i="2"/>
  <c r="BT76" i="1"/>
  <c r="BO76" i="1"/>
  <c r="BT245" i="2"/>
  <c r="BO245" i="2"/>
  <c r="BT240" i="2"/>
  <c r="BO240" i="2"/>
  <c r="BT113" i="7"/>
  <c r="BO113" i="7"/>
  <c r="BU7" i="4"/>
  <c r="BW4" i="4"/>
  <c r="CC4" i="4"/>
  <c r="BM21" i="5"/>
  <c r="BG136" i="3"/>
  <c r="BT166" i="1"/>
  <c r="BM169" i="1"/>
  <c r="BO169" i="1" s="1"/>
  <c r="BO166" i="1"/>
  <c r="BT61" i="2"/>
  <c r="BO61" i="2"/>
  <c r="BT325" i="2"/>
  <c r="BO325" i="2"/>
  <c r="BT53" i="7"/>
  <c r="BO53" i="7"/>
  <c r="BT177" i="7"/>
  <c r="BO177" i="7"/>
  <c r="BT236" i="7"/>
  <c r="BO236" i="7"/>
  <c r="BT315" i="2"/>
  <c r="BO315" i="2"/>
  <c r="BT379" i="7"/>
  <c r="BO379" i="7"/>
  <c r="BU46" i="21"/>
  <c r="BP46" i="21"/>
  <c r="BT308" i="7"/>
  <c r="BO308" i="7"/>
  <c r="BT116" i="2"/>
  <c r="BM144" i="2"/>
  <c r="BO116" i="2"/>
  <c r="BT111" i="7"/>
  <c r="BO111" i="7"/>
  <c r="BT26" i="7"/>
  <c r="BO26" i="7"/>
  <c r="BU27" i="3"/>
  <c r="BN33" i="3"/>
  <c r="BT270" i="2"/>
  <c r="BO270" i="2"/>
  <c r="BT33" i="2"/>
  <c r="BO33" i="2"/>
  <c r="BT58" i="2"/>
  <c r="BO58" i="2"/>
  <c r="BT402" i="2"/>
  <c r="BO402" i="2"/>
  <c r="BT317" i="2"/>
  <c r="BO317" i="2"/>
  <c r="BN42" i="4"/>
  <c r="BM39" i="5" s="1"/>
  <c r="BN88" i="7"/>
  <c r="BU70" i="7"/>
  <c r="BT220" i="2"/>
  <c r="BO220" i="2"/>
  <c r="BM223" i="2"/>
  <c r="BO223" i="2" s="1"/>
  <c r="BH61" i="7"/>
  <c r="BN256" i="2"/>
  <c r="BU227" i="2"/>
  <c r="BT224" i="7"/>
  <c r="BO224" i="7"/>
  <c r="BT84" i="3"/>
  <c r="BO84" i="3"/>
  <c r="BT437" i="2"/>
  <c r="BO437" i="2"/>
  <c r="BT285" i="1"/>
  <c r="BT160" i="2"/>
  <c r="BO160" i="2"/>
  <c r="BT333" i="2"/>
  <c r="BO333" i="2"/>
  <c r="BT138" i="7"/>
  <c r="BO138" i="7"/>
  <c r="BT177" i="2"/>
  <c r="BO177" i="2"/>
  <c r="BT300" i="7"/>
  <c r="BO300" i="7"/>
  <c r="BT15" i="1"/>
  <c r="BO15" i="1"/>
  <c r="BU50" i="21"/>
  <c r="BN53" i="21"/>
  <c r="BP50" i="21"/>
  <c r="BT146" i="2"/>
  <c r="BO146" i="2"/>
  <c r="BM149" i="2"/>
  <c r="BO149" i="2" s="1"/>
  <c r="BN77" i="3"/>
  <c r="BU71" i="3"/>
  <c r="BP61" i="21"/>
  <c r="BU61" i="21"/>
  <c r="BN64" i="21"/>
  <c r="BT136" i="7"/>
  <c r="BO136" i="7"/>
  <c r="BU266" i="1"/>
  <c r="BO266" i="1"/>
  <c r="BN43" i="21"/>
  <c r="BP40" i="21"/>
  <c r="BU40" i="21"/>
  <c r="BT398" i="2"/>
  <c r="BO398" i="2"/>
  <c r="CB223" i="1"/>
  <c r="BT382" i="7"/>
  <c r="BO382" i="7"/>
  <c r="BT131" i="1"/>
  <c r="BO131" i="1"/>
  <c r="BT388" i="2"/>
  <c r="BO388" i="2"/>
  <c r="BT312" i="2"/>
  <c r="BO312" i="2"/>
  <c r="BT87" i="2"/>
  <c r="BO87" i="2"/>
  <c r="BT384" i="2"/>
  <c r="BO384" i="2"/>
  <c r="BT341" i="2"/>
  <c r="BO341" i="2"/>
  <c r="BT410" i="2"/>
  <c r="BO410" i="2"/>
  <c r="BT52" i="3"/>
  <c r="BO52" i="3"/>
  <c r="BB82" i="21"/>
  <c r="BF43" i="5" s="1"/>
  <c r="BD43" i="5"/>
  <c r="BH107" i="3"/>
  <c r="BO70" i="7"/>
  <c r="BM88" i="7"/>
  <c r="BT70" i="7"/>
  <c r="BT75" i="3"/>
  <c r="BO75" i="3"/>
  <c r="BM45" i="3"/>
  <c r="BO45" i="3" s="1"/>
  <c r="BT42" i="3"/>
  <c r="BO42" i="3"/>
  <c r="BT92" i="7"/>
  <c r="BO92" i="7"/>
  <c r="BT52" i="7"/>
  <c r="BO52" i="7"/>
  <c r="CB86" i="3"/>
  <c r="BU89" i="3"/>
  <c r="BT266" i="7"/>
  <c r="BO266" i="7"/>
  <c r="BT235" i="2"/>
  <c r="BO235" i="2"/>
  <c r="BT42" i="2"/>
  <c r="BO42" i="2"/>
  <c r="BT32" i="3"/>
  <c r="BO32" i="3"/>
  <c r="BT147" i="7"/>
  <c r="BO147" i="7"/>
  <c r="BT244" i="7"/>
  <c r="BO244" i="7"/>
  <c r="BT389" i="2"/>
  <c r="BO389" i="2"/>
  <c r="BO32" i="4"/>
  <c r="BT61" i="3"/>
  <c r="BO61" i="3"/>
  <c r="BT14" i="3"/>
  <c r="BO14" i="3"/>
  <c r="BT394" i="2"/>
  <c r="BO394" i="2"/>
  <c r="BU20" i="3"/>
  <c r="BN23" i="3"/>
  <c r="BF20" i="5"/>
  <c r="BG42" i="4"/>
  <c r="BF39" i="5" s="1"/>
  <c r="BT276" i="2"/>
  <c r="BO276" i="2"/>
  <c r="CA229" i="1"/>
  <c r="BN218" i="7"/>
  <c r="BU200" i="7"/>
  <c r="BT210" i="7"/>
  <c r="BO210" i="7"/>
  <c r="BT28" i="3"/>
  <c r="BO28" i="3"/>
  <c r="BT162" i="2"/>
  <c r="BO162" i="2"/>
  <c r="BP57" i="21"/>
  <c r="BU57" i="21"/>
  <c r="CB295" i="2"/>
  <c r="BU297" i="2"/>
  <c r="BT112" i="7"/>
  <c r="BO112" i="7"/>
  <c r="BN348" i="7"/>
  <c r="BU330" i="7"/>
  <c r="BT81" i="3"/>
  <c r="BO81" i="3"/>
  <c r="BT242" i="7"/>
  <c r="BO242" i="7"/>
  <c r="BT238" i="2"/>
  <c r="BO238" i="2"/>
  <c r="BT248" i="2"/>
  <c r="BO248" i="2"/>
  <c r="BT37" i="3"/>
  <c r="BO37" i="3"/>
  <c r="BT168" i="2"/>
  <c r="BO168" i="2"/>
  <c r="BT274" i="2"/>
  <c r="BO274" i="2"/>
  <c r="BD44" i="5"/>
  <c r="BB83" i="21"/>
  <c r="BF44" i="5" s="1"/>
  <c r="BT390" i="2"/>
  <c r="BO390" i="2"/>
  <c r="BT309" i="1"/>
  <c r="BO309" i="1"/>
  <c r="BT272" i="2"/>
  <c r="BO272" i="2"/>
  <c r="BT54" i="2"/>
  <c r="BO54" i="2"/>
  <c r="BI12" i="21"/>
  <c r="BT6" i="2"/>
  <c r="BO6" i="2"/>
  <c r="BT346" i="7"/>
  <c r="BO346" i="7"/>
  <c r="BV12" i="4"/>
  <c r="CD9" i="4"/>
  <c r="BT55" i="1"/>
  <c r="BO55" i="1"/>
  <c r="BT178" i="2"/>
  <c r="BO178" i="2"/>
  <c r="BT53" i="3"/>
  <c r="BO53" i="3"/>
  <c r="BT82" i="3"/>
  <c r="BO82" i="3"/>
  <c r="BT421" i="2"/>
  <c r="BO421" i="2"/>
  <c r="CA66" i="2"/>
  <c r="BV66" i="2"/>
  <c r="BT247" i="7"/>
  <c r="BO247" i="7"/>
  <c r="BT118" i="2"/>
  <c r="BO118" i="2"/>
  <c r="BT13" i="1"/>
  <c r="BO13" i="1"/>
  <c r="BT113" i="2"/>
  <c r="BO113" i="2"/>
  <c r="BT120" i="1"/>
  <c r="BO120" i="1"/>
  <c r="BT30" i="2"/>
  <c r="BO30" i="2"/>
  <c r="BV35" i="21"/>
  <c r="BO38" i="21"/>
  <c r="BT195" i="7"/>
  <c r="BO195" i="7"/>
  <c r="BT60" i="2"/>
  <c r="BO60" i="2"/>
  <c r="BT86" i="3"/>
  <c r="BO86" i="3"/>
  <c r="BF21" i="5"/>
  <c r="BT170" i="2"/>
  <c r="BO170" i="2"/>
  <c r="BT423" i="2"/>
  <c r="BO423" i="2"/>
  <c r="BT275" i="2"/>
  <c r="BO275" i="2"/>
  <c r="BU371" i="2"/>
  <c r="CB369" i="2"/>
  <c r="BT22" i="7"/>
  <c r="BO22" i="7"/>
  <c r="BT209" i="1"/>
  <c r="BO209" i="1"/>
  <c r="BT291" i="2"/>
  <c r="BO291" i="2"/>
  <c r="BT286" i="2"/>
  <c r="BO286" i="2"/>
  <c r="BT146" i="7"/>
  <c r="BO146" i="7"/>
  <c r="BT329" i="1"/>
  <c r="BO329" i="1"/>
  <c r="BT122" i="1"/>
  <c r="BO122" i="1"/>
  <c r="CA36" i="2"/>
  <c r="BT294" i="7"/>
  <c r="BO294" i="7"/>
  <c r="BU268" i="1"/>
  <c r="BO268" i="1"/>
  <c r="BF24" i="3"/>
  <c r="BL20" i="5"/>
  <c r="BF135" i="3"/>
  <c r="BH11" i="3"/>
  <c r="BV66" i="21"/>
  <c r="BO69" i="21"/>
  <c r="BU17" i="4"/>
  <c r="BW14" i="4"/>
  <c r="CC14" i="4"/>
  <c r="BT232" i="2"/>
  <c r="BO232" i="2"/>
  <c r="BT181" i="2"/>
  <c r="BO181" i="2"/>
  <c r="BT169" i="7"/>
  <c r="BO169" i="7"/>
  <c r="BT246" i="2"/>
  <c r="BO246" i="2"/>
  <c r="BT233" i="2"/>
  <c r="BO233" i="2"/>
  <c r="BT212" i="7"/>
  <c r="BO212" i="7"/>
  <c r="BT139" i="7"/>
  <c r="BO139" i="7"/>
  <c r="BT80" i="2"/>
  <c r="BO80" i="2"/>
  <c r="BT32" i="7"/>
  <c r="BO32" i="7"/>
  <c r="BT118" i="3"/>
  <c r="BO118" i="3"/>
  <c r="BT57" i="2"/>
  <c r="BO57" i="2"/>
  <c r="BT325" i="7"/>
  <c r="BO325" i="7"/>
  <c r="BT163" i="7"/>
  <c r="BO163" i="7"/>
  <c r="BO48" i="21"/>
  <c r="BV45" i="21"/>
  <c r="BN366" i="2"/>
  <c r="BO366" i="2" s="1"/>
  <c r="BU332" i="2"/>
  <c r="BV332" i="2" s="1"/>
  <c r="BT289" i="1"/>
  <c r="BO289" i="1"/>
  <c r="BT341" i="7"/>
  <c r="BO341" i="7"/>
  <c r="BT9" i="3"/>
  <c r="BO9" i="3"/>
  <c r="BN11" i="3"/>
  <c r="BU5" i="3"/>
  <c r="BU67" i="3"/>
  <c r="CB64" i="3"/>
  <c r="BF224" i="2"/>
  <c r="BH182" i="2"/>
  <c r="BT38" i="3"/>
  <c r="BO38" i="3"/>
  <c r="BT105" i="3"/>
  <c r="BO105" i="3"/>
  <c r="BT154" i="2"/>
  <c r="BO154" i="2"/>
  <c r="BT195" i="2"/>
  <c r="BO195" i="2"/>
  <c r="BM218" i="7"/>
  <c r="BT200" i="7"/>
  <c r="BO200" i="7"/>
  <c r="BH153" i="7"/>
  <c r="BF197" i="7"/>
  <c r="BT131" i="3"/>
  <c r="BO131" i="3"/>
  <c r="BT55" i="2"/>
  <c r="BO55" i="2"/>
  <c r="BU79" i="2"/>
  <c r="BN108" i="2"/>
  <c r="BT120" i="7"/>
  <c r="BO120" i="7"/>
  <c r="BO53" i="21"/>
  <c r="BV50" i="21"/>
  <c r="BG30" i="9"/>
  <c r="BM35" i="5"/>
  <c r="BU37" i="4"/>
  <c r="BW34" i="4"/>
  <c r="CC34" i="4"/>
  <c r="BU37" i="21"/>
  <c r="BP37" i="21"/>
  <c r="BT27" i="3"/>
  <c r="BO27" i="3"/>
  <c r="BM33" i="3"/>
  <c r="BU208" i="1"/>
  <c r="BO208" i="1"/>
  <c r="BT293" i="1"/>
  <c r="BO293" i="1"/>
  <c r="BU21" i="21"/>
  <c r="BP21" i="21"/>
  <c r="BT409" i="2"/>
  <c r="BO409" i="2"/>
  <c r="BT7" i="2"/>
  <c r="BO7" i="2"/>
  <c r="BO13" i="3"/>
  <c r="BM19" i="3"/>
  <c r="BT13" i="3"/>
  <c r="BT40" i="3"/>
  <c r="BO40" i="3"/>
  <c r="BT340" i="7"/>
  <c r="BO340" i="7"/>
  <c r="BT14" i="2"/>
  <c r="BO14" i="2"/>
  <c r="BT373" i="7"/>
  <c r="BO373" i="7"/>
  <c r="BF150" i="2"/>
  <c r="BH108" i="2"/>
  <c r="BT265" i="7"/>
  <c r="BO265" i="7"/>
  <c r="BM283" i="7"/>
  <c r="BU68" i="21"/>
  <c r="BP68" i="21"/>
  <c r="CC35" i="4"/>
  <c r="BW35" i="4"/>
  <c r="BT73" i="7"/>
  <c r="BO73" i="7"/>
  <c r="BT94" i="3"/>
  <c r="BO94" i="3"/>
  <c r="BT335" i="2"/>
  <c r="BO335" i="2"/>
  <c r="CA22" i="3"/>
  <c r="BV22" i="3"/>
  <c r="BU223" i="2"/>
  <c r="CB221" i="2"/>
  <c r="BM55" i="3"/>
  <c r="BT49" i="3"/>
  <c r="BO49" i="3"/>
  <c r="BU216" i="1"/>
  <c r="BO216" i="1"/>
  <c r="BT160" i="7"/>
  <c r="BO160" i="7"/>
  <c r="BT286" i="7"/>
  <c r="BO286" i="7"/>
  <c r="BU198" i="1"/>
  <c r="BO198" i="1"/>
  <c r="BT323" i="2"/>
  <c r="BO323" i="2"/>
  <c r="BT210" i="1"/>
  <c r="BO210" i="1"/>
  <c r="BP66" i="21"/>
  <c r="BU66" i="21"/>
  <c r="BN69" i="21"/>
  <c r="BH330" i="2"/>
  <c r="BU58" i="21"/>
  <c r="BP58" i="21"/>
  <c r="BT196" i="2"/>
  <c r="BO196" i="2"/>
  <c r="BT99" i="2"/>
  <c r="BO99" i="2"/>
  <c r="BT244" i="2"/>
  <c r="BO244" i="2"/>
  <c r="BW10" i="4"/>
  <c r="CC10" i="4"/>
  <c r="BT27" i="2"/>
  <c r="BO27" i="2"/>
  <c r="BT118" i="1"/>
  <c r="BO118" i="1"/>
  <c r="BT59" i="2"/>
  <c r="BO59" i="2"/>
  <c r="BT304" i="2"/>
  <c r="BO304" i="2"/>
  <c r="BM9" i="9"/>
  <c r="BT4" i="9"/>
  <c r="BO4" i="9"/>
  <c r="AX42" i="5"/>
  <c r="AX46" i="5" s="1"/>
  <c r="AU84" i="21"/>
  <c r="BT175" i="2"/>
  <c r="BO175" i="2"/>
  <c r="BT59" i="3"/>
  <c r="BO59" i="3"/>
  <c r="BU41" i="21"/>
  <c r="BP41" i="21"/>
  <c r="BT84" i="2"/>
  <c r="BO84" i="2"/>
  <c r="CC22" i="4"/>
  <c r="BW22" i="4"/>
  <c r="BT213" i="2"/>
  <c r="BO213" i="2"/>
  <c r="BT250" i="7"/>
  <c r="BO250" i="7"/>
  <c r="BT295" i="7"/>
  <c r="BO295" i="7"/>
  <c r="BW31" i="4"/>
  <c r="CC31" i="4"/>
  <c r="BT17" i="2"/>
  <c r="BO17" i="2"/>
  <c r="BT270" i="7"/>
  <c r="BO270" i="7"/>
  <c r="BT77" i="7"/>
  <c r="BO77" i="7"/>
  <c r="BT322" i="2"/>
  <c r="BO322" i="2"/>
  <c r="BT79" i="7"/>
  <c r="BO79" i="7"/>
  <c r="BT281" i="7"/>
  <c r="BO281" i="7"/>
  <c r="BT288" i="7"/>
  <c r="BO288" i="7"/>
  <c r="BT311" i="2"/>
  <c r="BO311" i="2"/>
  <c r="BT66" i="3"/>
  <c r="BO66" i="3"/>
  <c r="BT235" i="7"/>
  <c r="BO235" i="7"/>
  <c r="BT289" i="2"/>
  <c r="BO289" i="2"/>
  <c r="BM99" i="3"/>
  <c r="BO93" i="3"/>
  <c r="BT93" i="3"/>
  <c r="CB57" i="3"/>
  <c r="BU63" i="3"/>
  <c r="BT165" i="2"/>
  <c r="BO165" i="2"/>
  <c r="CA438" i="2"/>
  <c r="BV438" i="2"/>
  <c r="BT318" i="2"/>
  <c r="BO318" i="2"/>
  <c r="BU196" i="1"/>
  <c r="BO196" i="1"/>
  <c r="BO59" i="21"/>
  <c r="BV56" i="21"/>
  <c r="BT95" i="1"/>
  <c r="BO95" i="1"/>
  <c r="BT80" i="7"/>
  <c r="BO80" i="7"/>
  <c r="CC20" i="4"/>
  <c r="BW20" i="4"/>
  <c r="BT119" i="3"/>
  <c r="BO119" i="3"/>
  <c r="BT359" i="7"/>
  <c r="BO359" i="7"/>
  <c r="BT353" i="7"/>
  <c r="BO353" i="7"/>
  <c r="BT155" i="2"/>
  <c r="BO155" i="2"/>
  <c r="BT232" i="7"/>
  <c r="BO232" i="7"/>
  <c r="BT306" i="2"/>
  <c r="BO306" i="2"/>
  <c r="BT228" i="2"/>
  <c r="BO228" i="2"/>
  <c r="BT41" i="7"/>
  <c r="BO41" i="7"/>
  <c r="BT114" i="7"/>
  <c r="BO114" i="7"/>
  <c r="BT128" i="7"/>
  <c r="BO128" i="7"/>
  <c r="BM131" i="7"/>
  <c r="BO131" i="7" s="1"/>
  <c r="BT58" i="3"/>
  <c r="BO58" i="3"/>
  <c r="BT15" i="9"/>
  <c r="BO15" i="9"/>
  <c r="BM29" i="9"/>
  <c r="BT22" i="9"/>
  <c r="BT243" i="7"/>
  <c r="BO243" i="7"/>
  <c r="BT159" i="2"/>
  <c r="BO159" i="2"/>
  <c r="BT14" i="9"/>
  <c r="BO14" i="9"/>
  <c r="BT173" i="2"/>
  <c r="BO173" i="2"/>
  <c r="BT419" i="2"/>
  <c r="BO419" i="2"/>
  <c r="BT229" i="2"/>
  <c r="BO229" i="2"/>
  <c r="BT254" i="7"/>
  <c r="BO254" i="7"/>
  <c r="BT313" i="7"/>
  <c r="BO313" i="7"/>
  <c r="BT236" i="2"/>
  <c r="BO236" i="2"/>
  <c r="BT209" i="2"/>
  <c r="BO209" i="2"/>
  <c r="BU67" i="21"/>
  <c r="BP67" i="21"/>
  <c r="BT275" i="7"/>
  <c r="BO275" i="7"/>
  <c r="BT351" i="2"/>
  <c r="BO351" i="2"/>
  <c r="BT227" i="7"/>
  <c r="BO227" i="7"/>
  <c r="BT239" i="1"/>
  <c r="BO239" i="1"/>
  <c r="BU375" i="2"/>
  <c r="BN404" i="2"/>
  <c r="BM256" i="7"/>
  <c r="BT220" i="7"/>
  <c r="BT226" i="7"/>
  <c r="BO226" i="7"/>
  <c r="BU13" i="3"/>
  <c r="BN19" i="3"/>
  <c r="BT123" i="2"/>
  <c r="BO123" i="2"/>
  <c r="BT164" i="2"/>
  <c r="BO164" i="2"/>
  <c r="BT310" i="7"/>
  <c r="BO310" i="7"/>
  <c r="BT311" i="7"/>
  <c r="BO311" i="7"/>
  <c r="BT105" i="2"/>
  <c r="BO105" i="2"/>
  <c r="BT159" i="1"/>
  <c r="BO159" i="1"/>
  <c r="CC23" i="4"/>
  <c r="BW23" i="4"/>
  <c r="BT352" i="2"/>
  <c r="BO352" i="2"/>
  <c r="BT299" i="1"/>
  <c r="BO299" i="1"/>
  <c r="BT120" i="3"/>
  <c r="BO120" i="3"/>
  <c r="BT39" i="2"/>
  <c r="BO39" i="2"/>
  <c r="BT223" i="7"/>
  <c r="BO223" i="7"/>
  <c r="BT252" i="1"/>
  <c r="BO252" i="1"/>
  <c r="BT21" i="7"/>
  <c r="BO21" i="7"/>
  <c r="BU35" i="21"/>
  <c r="BN38" i="21"/>
  <c r="BP35" i="21"/>
  <c r="CC25" i="4"/>
  <c r="BW25" i="4"/>
  <c r="BT122" i="7"/>
  <c r="BO122" i="7"/>
  <c r="BT114" i="2"/>
  <c r="BO114" i="2"/>
  <c r="CD29" i="4"/>
  <c r="BV32" i="4"/>
  <c r="BT234" i="7"/>
  <c r="BO234" i="7"/>
  <c r="BU36" i="21"/>
  <c r="BP36" i="21"/>
  <c r="BT85" i="2"/>
  <c r="BO85" i="2"/>
  <c r="BT186" i="7"/>
  <c r="BO186" i="7"/>
  <c r="BT297" i="1"/>
  <c r="BO297" i="1"/>
  <c r="BT240" i="7"/>
  <c r="BO240" i="7"/>
  <c r="BT302" i="2"/>
  <c r="BO302" i="2"/>
  <c r="BT98" i="3"/>
  <c r="BO98" i="3"/>
  <c r="BT29" i="3"/>
  <c r="BO29" i="3"/>
  <c r="BT299" i="7"/>
  <c r="BO299" i="7"/>
  <c r="BT401" i="2"/>
  <c r="BO401" i="2"/>
  <c r="BT106" i="2"/>
  <c r="BO106" i="2"/>
  <c r="BV27" i="4"/>
  <c r="CD19" i="4"/>
  <c r="BT222" i="2"/>
  <c r="BO222" i="2"/>
  <c r="BT132" i="2"/>
  <c r="BO132" i="2"/>
  <c r="BT138" i="2"/>
  <c r="BO138" i="2"/>
  <c r="BT248" i="1"/>
  <c r="BO248" i="1"/>
  <c r="BT135" i="2"/>
  <c r="BO135" i="2"/>
  <c r="BT36" i="7"/>
  <c r="BO36" i="7"/>
  <c r="BT320" i="7"/>
  <c r="BO320" i="7"/>
  <c r="BI59" i="21"/>
  <c r="BG83" i="21"/>
  <c r="BG80" i="21"/>
  <c r="BT296" i="7"/>
  <c r="BO296" i="7"/>
  <c r="BT307" i="2"/>
  <c r="BO307" i="2"/>
  <c r="BT98" i="7"/>
  <c r="BO98" i="7"/>
  <c r="BT40" i="7"/>
  <c r="BO40" i="7"/>
  <c r="BT232" i="1"/>
  <c r="BO232" i="1"/>
  <c r="BT323" i="7"/>
  <c r="BO323" i="7"/>
  <c r="BM326" i="7"/>
  <c r="BO326" i="7" s="1"/>
  <c r="BT217" i="2"/>
  <c r="BO217" i="2"/>
  <c r="BV49" i="5"/>
  <c r="CB49" i="5"/>
  <c r="BT67" i="2"/>
  <c r="BO67" i="2"/>
  <c r="BT16" i="2"/>
  <c r="BO16" i="2"/>
  <c r="BT22" i="2"/>
  <c r="BO22" i="2"/>
  <c r="BT162" i="7"/>
  <c r="BO162" i="7"/>
  <c r="BO35" i="3"/>
  <c r="BM41" i="3"/>
  <c r="BT35" i="3"/>
  <c r="BT123" i="7"/>
  <c r="BO123" i="7"/>
  <c r="BT45" i="1"/>
  <c r="BO45" i="1"/>
  <c r="BP25" i="21"/>
  <c r="BU25" i="21"/>
  <c r="BB54" i="21"/>
  <c r="BW9" i="4"/>
  <c r="BU12" i="4"/>
  <c r="CC9" i="4"/>
  <c r="BH88" i="7"/>
  <c r="BT83" i="7"/>
  <c r="BO83" i="7"/>
  <c r="BT19" i="2"/>
  <c r="BO19" i="2"/>
  <c r="BF58" i="1"/>
  <c r="BH58" i="1" s="1"/>
  <c r="BO79" i="21"/>
  <c r="BV76" i="21"/>
  <c r="BW76" i="21" s="1"/>
  <c r="BT21" i="3"/>
  <c r="BO21" i="3"/>
  <c r="BT24" i="9"/>
  <c r="BO24" i="9"/>
  <c r="BT23" i="2"/>
  <c r="BO23" i="2"/>
  <c r="BM67" i="3"/>
  <c r="BO67" i="3" s="1"/>
  <c r="BO64" i="3"/>
  <c r="BT64" i="3"/>
  <c r="BG137" i="3"/>
  <c r="BU153" i="2"/>
  <c r="BN182" i="2"/>
  <c r="BU322" i="1"/>
  <c r="BO322" i="1"/>
  <c r="BT392" i="2"/>
  <c r="BO392" i="2"/>
  <c r="BV14" i="21"/>
  <c r="BO17" i="21"/>
  <c r="BT355" i="7"/>
  <c r="BO355" i="7"/>
  <c r="BT173" i="1"/>
  <c r="BO173" i="1"/>
  <c r="BT372" i="7"/>
  <c r="BO372" i="7"/>
  <c r="BT107" i="1"/>
  <c r="BO107" i="1"/>
  <c r="BT89" i="2"/>
  <c r="BO89" i="2"/>
  <c r="BT205" i="7"/>
  <c r="BO205" i="7"/>
  <c r="BP11" i="21"/>
  <c r="BU11" i="21"/>
  <c r="BO7" i="21"/>
  <c r="BV4" i="21"/>
  <c r="BT26" i="2"/>
  <c r="BO26" i="2"/>
  <c r="BT383" i="2"/>
  <c r="BO383" i="2"/>
  <c r="CB335" i="1"/>
  <c r="BU337" i="1"/>
  <c r="BT117" i="2"/>
  <c r="BO117" i="2"/>
  <c r="BT278" i="7"/>
  <c r="BO278" i="7"/>
  <c r="BT219" i="1"/>
  <c r="BO219" i="1"/>
  <c r="CA5" i="7"/>
  <c r="BT39" i="3"/>
  <c r="BO39" i="3"/>
  <c r="BT76" i="3"/>
  <c r="BO76" i="3"/>
  <c r="BT85" i="7"/>
  <c r="BO85" i="7"/>
  <c r="BU149" i="2"/>
  <c r="CB147" i="2"/>
  <c r="BT27" i="9"/>
  <c r="BO27" i="9"/>
  <c r="BT102" i="2"/>
  <c r="BO102" i="2"/>
  <c r="BT141" i="7"/>
  <c r="BO141" i="7"/>
  <c r="BT411" i="2"/>
  <c r="BO411" i="2"/>
  <c r="BT91" i="2"/>
  <c r="BO91" i="2"/>
  <c r="BT44" i="2"/>
  <c r="BO44" i="2"/>
  <c r="BT228" i="7"/>
  <c r="BO228" i="7"/>
  <c r="BT431" i="2"/>
  <c r="BO431" i="2"/>
  <c r="BT262" i="1"/>
  <c r="BO262" i="1"/>
  <c r="BT214" i="1"/>
  <c r="BO214" i="1"/>
  <c r="BB80" i="21"/>
  <c r="BN23" i="7"/>
  <c r="BU5" i="7"/>
  <c r="BT200" i="1"/>
  <c r="BO200" i="1"/>
  <c r="BT142" i="7"/>
  <c r="BO142" i="7"/>
  <c r="BV41" i="4"/>
  <c r="CD39" i="4"/>
  <c r="BT31" i="2"/>
  <c r="BO31" i="2"/>
  <c r="BT317" i="7"/>
  <c r="BO317" i="7"/>
  <c r="BT210" i="2"/>
  <c r="BO210" i="2"/>
  <c r="BT24" i="2"/>
  <c r="BO24" i="2"/>
  <c r="BT100" i="2"/>
  <c r="BO100" i="2"/>
  <c r="BT274" i="7"/>
  <c r="BO274" i="7"/>
  <c r="BP76" i="21"/>
  <c r="BO369" i="2"/>
  <c r="BT369" i="2"/>
  <c r="BT181" i="1"/>
  <c r="BO181" i="1"/>
  <c r="BT443" i="2"/>
  <c r="BO443" i="2"/>
  <c r="BT280" i="2"/>
  <c r="BO280" i="2"/>
  <c r="BT390" i="7"/>
  <c r="BO390" i="7"/>
  <c r="CA61" i="1"/>
  <c r="BT221" i="7"/>
  <c r="BO221" i="7"/>
  <c r="BT375" i="7"/>
  <c r="BO375" i="7"/>
  <c r="BT337" i="2"/>
  <c r="BO337" i="2"/>
  <c r="BT287" i="7"/>
  <c r="BO287" i="7"/>
  <c r="BT259" i="2"/>
  <c r="BO259" i="2"/>
  <c r="BT71" i="7"/>
  <c r="BO71" i="7"/>
  <c r="BU77" i="21"/>
  <c r="BP77" i="21"/>
  <c r="BT95" i="2"/>
  <c r="BO95" i="2"/>
  <c r="BT298" i="7"/>
  <c r="BO298" i="7"/>
  <c r="BT264" i="1"/>
  <c r="BO264" i="1"/>
  <c r="BT120" i="2"/>
  <c r="BO120" i="2"/>
  <c r="BT104" i="7"/>
  <c r="BO104" i="7"/>
  <c r="BT74" i="7"/>
  <c r="BO74" i="7"/>
  <c r="BT362" i="7"/>
  <c r="BO362" i="7"/>
  <c r="BA327" i="7"/>
  <c r="BT122" i="2"/>
  <c r="BO122" i="2"/>
  <c r="BT305" i="7"/>
  <c r="BO305" i="7"/>
  <c r="BO73" i="2"/>
  <c r="BT73" i="2"/>
  <c r="BT294" i="2"/>
  <c r="BO294" i="2"/>
  <c r="BM297" i="2"/>
  <c r="BO297" i="2" s="1"/>
  <c r="BP45" i="21"/>
  <c r="BN48" i="21"/>
  <c r="BU45" i="21"/>
  <c r="BT74" i="2"/>
  <c r="BO74" i="2"/>
  <c r="BT32" i="1"/>
  <c r="BO32" i="1"/>
  <c r="BT303" i="2"/>
  <c r="BO303" i="2"/>
  <c r="BT102" i="3"/>
  <c r="BO102" i="3"/>
  <c r="BT30" i="7"/>
  <c r="BO30" i="7"/>
  <c r="BT424" i="2"/>
  <c r="BO424" i="2"/>
  <c r="BT164" i="7"/>
  <c r="BO164" i="7"/>
  <c r="BT156" i="1"/>
  <c r="BO156" i="1"/>
  <c r="BT97" i="3"/>
  <c r="BO97" i="3"/>
  <c r="BT165" i="7"/>
  <c r="BO165" i="7"/>
  <c r="BT191" i="2"/>
  <c r="BO191" i="2"/>
  <c r="BT130" i="7"/>
  <c r="BO130" i="7"/>
  <c r="BT31" i="7"/>
  <c r="BO31" i="7"/>
  <c r="BT204" i="2"/>
  <c r="BO204" i="2"/>
  <c r="BT182" i="1"/>
  <c r="BO182" i="1"/>
  <c r="BT205" i="2"/>
  <c r="BO205" i="2"/>
  <c r="BT139" i="2"/>
  <c r="BO139" i="2"/>
  <c r="BT44" i="3"/>
  <c r="BO44" i="3"/>
  <c r="BT345" i="2"/>
  <c r="BO345" i="2"/>
  <c r="BO358" i="7"/>
  <c r="BT358" i="7"/>
  <c r="BU185" i="1"/>
  <c r="BO185" i="1"/>
  <c r="BT83" i="2"/>
  <c r="BO83" i="2"/>
  <c r="BT24" i="1"/>
  <c r="BO24" i="1"/>
  <c r="BT115" i="7"/>
  <c r="BO115" i="7"/>
  <c r="BT199" i="2"/>
  <c r="BO199" i="2"/>
  <c r="BT346" i="2"/>
  <c r="BO346" i="2"/>
  <c r="BT305" i="2"/>
  <c r="BO305" i="2"/>
  <c r="BH81" i="1"/>
  <c r="BA84" i="21"/>
  <c r="BE42" i="5"/>
  <c r="BE46" i="5" s="1"/>
  <c r="BT241" i="2"/>
  <c r="BO241" i="2"/>
  <c r="BT34" i="7"/>
  <c r="BO34" i="7"/>
  <c r="BT252" i="7"/>
  <c r="BO252" i="7"/>
  <c r="BT338" i="7"/>
  <c r="BO338" i="7"/>
  <c r="BT231" i="7"/>
  <c r="BO231" i="7"/>
  <c r="BU391" i="7"/>
  <c r="CB389" i="7"/>
  <c r="BT25" i="9"/>
  <c r="BO25" i="9"/>
  <c r="BT20" i="2"/>
  <c r="BO20" i="2"/>
  <c r="BT249" i="7"/>
  <c r="BO249" i="7"/>
  <c r="BT167" i="1"/>
  <c r="BO167" i="1"/>
  <c r="BM276" i="1"/>
  <c r="BT251" i="1"/>
  <c r="BN144" i="2"/>
  <c r="BU110" i="2"/>
  <c r="BV110" i="2" s="1"/>
  <c r="BV48" i="5"/>
  <c r="CB48" i="5"/>
  <c r="BT50" i="5"/>
  <c r="BM182" i="2"/>
  <c r="BO153" i="2"/>
  <c r="BT153" i="2"/>
  <c r="BT110" i="7"/>
  <c r="BO110" i="7"/>
  <c r="BT370" i="7"/>
  <c r="BO370" i="7"/>
  <c r="BT46" i="2"/>
  <c r="BO46" i="2"/>
  <c r="BT407" i="2"/>
  <c r="BO407" i="2"/>
  <c r="BT82" i="2"/>
  <c r="BO82" i="2"/>
  <c r="BT84" i="1"/>
  <c r="BO84" i="1"/>
  <c r="BT427" i="2"/>
  <c r="BO427" i="2"/>
  <c r="BT171" i="7"/>
  <c r="BO171" i="7"/>
  <c r="BT253" i="7"/>
  <c r="BO253" i="7"/>
  <c r="BT215" i="7"/>
  <c r="BO215" i="7"/>
  <c r="BT16" i="3"/>
  <c r="BO16" i="3"/>
  <c r="BT109" i="3"/>
  <c r="BO109" i="3"/>
  <c r="BT312" i="1"/>
  <c r="BO312" i="1"/>
  <c r="BO135" i="7"/>
  <c r="BM153" i="7"/>
  <c r="BT135" i="7"/>
  <c r="CC39" i="4"/>
  <c r="BU41" i="4"/>
  <c r="BW39" i="4"/>
  <c r="BT417" i="2"/>
  <c r="BO417" i="2"/>
  <c r="BT216" i="7"/>
  <c r="BO216" i="7"/>
  <c r="BT128" i="2"/>
  <c r="BO128" i="2"/>
  <c r="BT376" i="2"/>
  <c r="BO376" i="2"/>
  <c r="BT128" i="3"/>
  <c r="BO128" i="3"/>
  <c r="BT19" i="9"/>
  <c r="BO19" i="9"/>
  <c r="BU5" i="21"/>
  <c r="BP5" i="21"/>
  <c r="CC26" i="4"/>
  <c r="BW26" i="4"/>
  <c r="BT89" i="1"/>
  <c r="BO89" i="1"/>
  <c r="BT125" i="7"/>
  <c r="BO125" i="7"/>
  <c r="BT32" i="2"/>
  <c r="BO32" i="2"/>
  <c r="BU4" i="9"/>
  <c r="BN9" i="9"/>
  <c r="BU50" i="5"/>
  <c r="CC48" i="5"/>
  <c r="BP6" i="21"/>
  <c r="BU6" i="21"/>
  <c r="BT21" i="2"/>
  <c r="BO21" i="2"/>
  <c r="BM34" i="2"/>
  <c r="BT344" i="2"/>
  <c r="BO344" i="2"/>
  <c r="BT37" i="7"/>
  <c r="BO37" i="7"/>
  <c r="BT189" i="7"/>
  <c r="BO189" i="7"/>
  <c r="BT307" i="7"/>
  <c r="BO307" i="7"/>
  <c r="BT280" i="7"/>
  <c r="BO280" i="7"/>
  <c r="BT263" i="2"/>
  <c r="BO263" i="2"/>
  <c r="BT233" i="7"/>
  <c r="BO233" i="7"/>
  <c r="BT107" i="7"/>
  <c r="BO107" i="7"/>
  <c r="BT435" i="2"/>
  <c r="BO435" i="2"/>
  <c r="BN33" i="21"/>
  <c r="BP30" i="21"/>
  <c r="BU30" i="21"/>
  <c r="BT385" i="2"/>
  <c r="BO385" i="2"/>
  <c r="BN129" i="3"/>
  <c r="BU123" i="3"/>
  <c r="BT442" i="2"/>
  <c r="BM445" i="2"/>
  <c r="BO445" i="2" s="1"/>
  <c r="BO442" i="2"/>
  <c r="BT35" i="7"/>
  <c r="BO35" i="7"/>
  <c r="BT79" i="2"/>
  <c r="BM108" i="2"/>
  <c r="BO79" i="2"/>
  <c r="CA359" i="2"/>
  <c r="BV359" i="2"/>
  <c r="CA63" i="2"/>
  <c r="BV63" i="2"/>
  <c r="CA142" i="2"/>
  <c r="BV142" i="2"/>
  <c r="BT93" i="2"/>
  <c r="BO93" i="2"/>
  <c r="BU270" i="1"/>
  <c r="BO270" i="1"/>
  <c r="BT268" i="2"/>
  <c r="BO268" i="2"/>
  <c r="BF327" i="7"/>
  <c r="BH283" i="7"/>
  <c r="BT116" i="7"/>
  <c r="BO116" i="7"/>
  <c r="BT119" i="7"/>
  <c r="BO119" i="7"/>
  <c r="BT47" i="7"/>
  <c r="BO47" i="7"/>
  <c r="BT188" i="2"/>
  <c r="BO188" i="2"/>
  <c r="BT47" i="1"/>
  <c r="BO47" i="1"/>
  <c r="CB279" i="1"/>
  <c r="CC279" i="1" s="1"/>
  <c r="BT350" i="2"/>
  <c r="BO350" i="2"/>
  <c r="BT18" i="3"/>
  <c r="BO18" i="3"/>
  <c r="BT49" i="2"/>
  <c r="BO49" i="2"/>
  <c r="BT237" i="7"/>
  <c r="BO237" i="7"/>
  <c r="BT11" i="1"/>
  <c r="BO11" i="1"/>
  <c r="BT260" i="2"/>
  <c r="BO260" i="2"/>
  <c r="BU62" i="21"/>
  <c r="BP62" i="21"/>
  <c r="CB202" i="1"/>
  <c r="BV202" i="1"/>
  <c r="BT84" i="7"/>
  <c r="BO84" i="7"/>
  <c r="BT140" i="7"/>
  <c r="BO140" i="7"/>
  <c r="BT329" i="2"/>
  <c r="BO329" i="2"/>
  <c r="BT353" i="2"/>
  <c r="BO353" i="2"/>
  <c r="CD34" i="4"/>
  <c r="BV37" i="4"/>
  <c r="BT244" i="1"/>
  <c r="BO244" i="1"/>
  <c r="BT97" i="1"/>
  <c r="BO97" i="1"/>
  <c r="BG76" i="2"/>
  <c r="BG447" i="2"/>
  <c r="BN193" i="1"/>
  <c r="BN226" i="1" s="1"/>
  <c r="BU173" i="1"/>
  <c r="BU301" i="2"/>
  <c r="BN330" i="2"/>
  <c r="BT364" i="7"/>
  <c r="BO364" i="7"/>
  <c r="BT334" i="2"/>
  <c r="BO334" i="2"/>
  <c r="BU14" i="21"/>
  <c r="BP14" i="21"/>
  <c r="BN17" i="21"/>
  <c r="BW40" i="4"/>
  <c r="CC40" i="4"/>
  <c r="BN85" i="3"/>
  <c r="BU79" i="3"/>
  <c r="BT72" i="2"/>
  <c r="BO72" i="2"/>
  <c r="BM75" i="2"/>
  <c r="BU17" i="5" s="1"/>
  <c r="BT103" i="7"/>
  <c r="BO103" i="7"/>
  <c r="BU280" i="1"/>
  <c r="BU281" i="1" s="1"/>
  <c r="BO280" i="1"/>
  <c r="BU324" i="1"/>
  <c r="BO324" i="1"/>
  <c r="BT157" i="2"/>
  <c r="BO157" i="2"/>
  <c r="BT254" i="2"/>
  <c r="BO254" i="2"/>
  <c r="BT361" i="7"/>
  <c r="BO361" i="7"/>
  <c r="CC16" i="4"/>
  <c r="BW16" i="4"/>
  <c r="BT388" i="7"/>
  <c r="BO388" i="7"/>
  <c r="BM391" i="7"/>
  <c r="BO391" i="7" s="1"/>
  <c r="BF30" i="9"/>
  <c r="BH9" i="9"/>
  <c r="BN35" i="5" s="1"/>
  <c r="BL35" i="5"/>
  <c r="BT199" i="1"/>
  <c r="BO199" i="1"/>
  <c r="BT141" i="2"/>
  <c r="BO141" i="2"/>
  <c r="BN41" i="3"/>
  <c r="BU35" i="3"/>
  <c r="BT86" i="1"/>
  <c r="BO86" i="1"/>
  <c r="BT237" i="1"/>
  <c r="BO237" i="1"/>
  <c r="BT331" i="7"/>
  <c r="BO331" i="7"/>
  <c r="BT381" i="7"/>
  <c r="BO381" i="7"/>
  <c r="BT43" i="7"/>
  <c r="BO43" i="7"/>
  <c r="BT301" i="7"/>
  <c r="BO301" i="7"/>
  <c r="BU47" i="21"/>
  <c r="BP47" i="21"/>
  <c r="BP72" i="21"/>
  <c r="BU72" i="21"/>
  <c r="BV71" i="21"/>
  <c r="BO74" i="21"/>
  <c r="CC21" i="4"/>
  <c r="BW21" i="4"/>
  <c r="BT108" i="3"/>
  <c r="BM111" i="3"/>
  <c r="BO111" i="3" s="1"/>
  <c r="BO108" i="3"/>
  <c r="BT192" i="2"/>
  <c r="BO192" i="2"/>
  <c r="BT65" i="7"/>
  <c r="BO65" i="7"/>
  <c r="BT15" i="3"/>
  <c r="BO15" i="3"/>
  <c r="BT239" i="7"/>
  <c r="BO239" i="7"/>
  <c r="BT33" i="7"/>
  <c r="BO33" i="7"/>
  <c r="BT75" i="7"/>
  <c r="BO75" i="7"/>
  <c r="BT126" i="3"/>
  <c r="BO126" i="3"/>
  <c r="BP73" i="21"/>
  <c r="BU73" i="21"/>
  <c r="BH83" i="21"/>
  <c r="BM44" i="5" s="1"/>
  <c r="BH80" i="21"/>
  <c r="BT96" i="2"/>
  <c r="BO96" i="2"/>
  <c r="CC24" i="4"/>
  <c r="BW24" i="4"/>
  <c r="BO375" i="2"/>
  <c r="BT375" i="2"/>
  <c r="BM404" i="2"/>
  <c r="BW36" i="4"/>
  <c r="CC36" i="4"/>
  <c r="BT361" i="2"/>
  <c r="BO361" i="2"/>
  <c r="BT313" i="2"/>
  <c r="BO313" i="2"/>
  <c r="BT30" i="3"/>
  <c r="BO30" i="3"/>
  <c r="BT207" i="7"/>
  <c r="BO207" i="7"/>
  <c r="BH29" i="9"/>
  <c r="BN37" i="5" s="1"/>
  <c r="BL37" i="5"/>
  <c r="BT336" i="2"/>
  <c r="BO336" i="2"/>
  <c r="BH85" i="3"/>
  <c r="BU20" i="21"/>
  <c r="BP20" i="21"/>
  <c r="BT8" i="7"/>
  <c r="BO8" i="7"/>
  <c r="BT72" i="7"/>
  <c r="BO72" i="7"/>
  <c r="BM42" i="4"/>
  <c r="BL39" i="5" s="1"/>
  <c r="BO7" i="4"/>
  <c r="BT38" i="2"/>
  <c r="BO38" i="2"/>
  <c r="BT262" i="2"/>
  <c r="BO262" i="2"/>
  <c r="BT374" i="7"/>
  <c r="BO374" i="7"/>
  <c r="BT176" i="2"/>
  <c r="BO176" i="2"/>
  <c r="BT12" i="7"/>
  <c r="BO12" i="7"/>
  <c r="BT198" i="2"/>
  <c r="BO198" i="2"/>
  <c r="BT292" i="7"/>
  <c r="BO292" i="7"/>
  <c r="BT261" i="2"/>
  <c r="BO261" i="2"/>
  <c r="BT51" i="7"/>
  <c r="BO51" i="7"/>
  <c r="BT415" i="2"/>
  <c r="BO415" i="2"/>
  <c r="BT157" i="7"/>
  <c r="BO157" i="7"/>
  <c r="BU101" i="3"/>
  <c r="BN107" i="3"/>
  <c r="BT37" i="2"/>
  <c r="BO37" i="2"/>
  <c r="BT201" i="2"/>
  <c r="BO201" i="2"/>
  <c r="BT15" i="7"/>
  <c r="BO15" i="7"/>
  <c r="BT88" i="3"/>
  <c r="BO88" i="3"/>
  <c r="BT342" i="7"/>
  <c r="BO342" i="7"/>
  <c r="BT124" i="2"/>
  <c r="BO124" i="2"/>
  <c r="BT439" i="2"/>
  <c r="BO439" i="2"/>
  <c r="BU265" i="7"/>
  <c r="BN283" i="7"/>
  <c r="BU63" i="21"/>
  <c r="BP63" i="21"/>
  <c r="CA117" i="1"/>
  <c r="BM386" i="7"/>
  <c r="BT350" i="7"/>
  <c r="BM61" i="7"/>
  <c r="BO25" i="7"/>
  <c r="BT25" i="7"/>
  <c r="BT241" i="1"/>
  <c r="BO241" i="1"/>
  <c r="BU16" i="21"/>
  <c r="BP16" i="21"/>
  <c r="CA412" i="2"/>
  <c r="BV412" i="2"/>
  <c r="BT44" i="7"/>
  <c r="BO44" i="7"/>
  <c r="BT278" i="2"/>
  <c r="BO278" i="2"/>
  <c r="BT130" i="3"/>
  <c r="BM133" i="3"/>
  <c r="BO130" i="3"/>
  <c r="BT29" i="2"/>
  <c r="BO29" i="2"/>
  <c r="BT311" i="1"/>
  <c r="BO311" i="1"/>
  <c r="BT377" i="2"/>
  <c r="BO377" i="2"/>
  <c r="BT161" i="2"/>
  <c r="BO161" i="2"/>
  <c r="BT13" i="2"/>
  <c r="BO13" i="2"/>
  <c r="BT53" i="2"/>
  <c r="BO53" i="2"/>
  <c r="BT71" i="1"/>
  <c r="BO71" i="1"/>
  <c r="BT50" i="7"/>
  <c r="BO50" i="7"/>
  <c r="BT54" i="1"/>
  <c r="BM57" i="1"/>
  <c r="BO57" i="1" s="1"/>
  <c r="BO54" i="1"/>
  <c r="CB64" i="7"/>
  <c r="BU66" i="7"/>
  <c r="BI64" i="21"/>
  <c r="BH41" i="3"/>
  <c r="BT278" i="1"/>
  <c r="BM281" i="1"/>
  <c r="BO281" i="1" s="1"/>
  <c r="BO278" i="1"/>
  <c r="BT267" i="7"/>
  <c r="BO267" i="7"/>
  <c r="BT50" i="3"/>
  <c r="BO50" i="3"/>
  <c r="BU45" i="3"/>
  <c r="CB42" i="3"/>
  <c r="BI43" i="21"/>
  <c r="BT180" i="2"/>
  <c r="BO180" i="2"/>
  <c r="BT179" i="2"/>
  <c r="BO179" i="2"/>
  <c r="BA76" i="2"/>
  <c r="BT111" i="2"/>
  <c r="BO111" i="2"/>
  <c r="BT225" i="7"/>
  <c r="BO225" i="7"/>
  <c r="BT381" i="2"/>
  <c r="BO381" i="2"/>
  <c r="BT180" i="7"/>
  <c r="BO180" i="7"/>
  <c r="BT93" i="7"/>
  <c r="BO93" i="7"/>
  <c r="BT115" i="2"/>
  <c r="BO115" i="2"/>
  <c r="BT186" i="2"/>
  <c r="BO186" i="2"/>
  <c r="BT167" i="2"/>
  <c r="BO167" i="2"/>
  <c r="BM107" i="3"/>
  <c r="BT101" i="3"/>
  <c r="BO101" i="3"/>
  <c r="BT136" i="2"/>
  <c r="BO136" i="2"/>
  <c r="BM25" i="1"/>
  <c r="BT5" i="1"/>
  <c r="BT386" i="2"/>
  <c r="BO386" i="2"/>
  <c r="BT185" i="2"/>
  <c r="BO185" i="2"/>
  <c r="BM20" i="9"/>
  <c r="BT11" i="9"/>
  <c r="BO11" i="9"/>
  <c r="BT286" i="1"/>
  <c r="BO286" i="1"/>
  <c r="BT95" i="7"/>
  <c r="BO95" i="7"/>
  <c r="BT158" i="7"/>
  <c r="BO158" i="7"/>
  <c r="BT51" i="2"/>
  <c r="BO51" i="2"/>
  <c r="BT214" i="7"/>
  <c r="BO214" i="7"/>
  <c r="BT229" i="7"/>
  <c r="BO229" i="7"/>
  <c r="BT14" i="7"/>
  <c r="BO14" i="7"/>
  <c r="BT334" i="1"/>
  <c r="BO334" i="1"/>
  <c r="BU32" i="4"/>
  <c r="BW29" i="4"/>
  <c r="CC29" i="4"/>
  <c r="BT97" i="2"/>
  <c r="BO97" i="2"/>
  <c r="BT51" i="3"/>
  <c r="BO51" i="3"/>
  <c r="BU110" i="1"/>
  <c r="BN113" i="1"/>
  <c r="BO110" i="1"/>
  <c r="BT279" i="7"/>
  <c r="BO279" i="7"/>
  <c r="BT268" i="7"/>
  <c r="BO268" i="7"/>
  <c r="BT258" i="7"/>
  <c r="BM261" i="7"/>
  <c r="BO261" i="7" s="1"/>
  <c r="BO258" i="7"/>
  <c r="BT347" i="2"/>
  <c r="BO347" i="2"/>
  <c r="BT215" i="2"/>
  <c r="BO215" i="2"/>
  <c r="BT203" i="2"/>
  <c r="BO203" i="2"/>
  <c r="BH81" i="21"/>
  <c r="BH28" i="21"/>
  <c r="BT177" i="1"/>
  <c r="BO177" i="1"/>
  <c r="BN305" i="1"/>
  <c r="BN338" i="1" s="1"/>
  <c r="BU285" i="1"/>
  <c r="CB167" i="1"/>
  <c r="BU135" i="7"/>
  <c r="BN153" i="7"/>
  <c r="BT20" i="3"/>
  <c r="BM23" i="3"/>
  <c r="BO20" i="3"/>
  <c r="CC5" i="4"/>
  <c r="BW5" i="4"/>
  <c r="BT151" i="7"/>
  <c r="BO151" i="7"/>
  <c r="BT87" i="7"/>
  <c r="BO87" i="7"/>
  <c r="BT167" i="7"/>
  <c r="BO167" i="7"/>
  <c r="BT242" i="2"/>
  <c r="BO242" i="2"/>
  <c r="AZ138" i="3"/>
  <c r="BT420" i="2"/>
  <c r="BO420" i="2"/>
  <c r="BT117" i="7"/>
  <c r="BO117" i="7"/>
  <c r="BT69" i="1"/>
  <c r="BO69" i="1"/>
  <c r="BT48" i="7"/>
  <c r="BO48" i="7"/>
  <c r="BO147" i="2"/>
  <c r="BT147" i="2"/>
  <c r="BG67" i="7"/>
  <c r="BG393" i="7"/>
  <c r="BU190" i="1"/>
  <c r="BO190" i="1"/>
  <c r="BA197" i="7"/>
  <c r="BM321" i="7"/>
  <c r="BT285" i="7"/>
  <c r="BT121" i="7"/>
  <c r="BO121" i="7"/>
  <c r="CB76" i="21"/>
  <c r="BT155" i="1"/>
  <c r="BO155" i="1"/>
  <c r="BO221" i="2"/>
  <c r="BT221" i="2"/>
  <c r="BT271" i="2"/>
  <c r="BO271" i="2"/>
  <c r="BT339" i="7"/>
  <c r="BO339" i="7"/>
  <c r="BM81" i="1"/>
  <c r="BT174" i="7"/>
  <c r="BO174" i="7"/>
  <c r="BT40" i="2"/>
  <c r="BO40" i="2"/>
  <c r="BT169" i="2"/>
  <c r="BO169" i="2"/>
  <c r="BT52" i="2"/>
  <c r="BO52" i="2"/>
  <c r="BT272" i="7"/>
  <c r="BO272" i="7"/>
  <c r="BT208" i="7"/>
  <c r="BO208" i="7"/>
  <c r="BN121" i="3"/>
  <c r="BU115" i="3"/>
  <c r="BT204" i="1"/>
  <c r="BO204" i="1"/>
  <c r="BT54" i="3"/>
  <c r="BO54" i="3"/>
  <c r="BT93" i="1"/>
  <c r="BO93" i="1"/>
  <c r="BT282" i="2"/>
  <c r="BO282" i="2"/>
  <c r="BT10" i="7"/>
  <c r="BO10" i="7"/>
  <c r="CA214" i="2"/>
  <c r="BV214" i="2"/>
  <c r="BT283" i="2"/>
  <c r="BO283" i="2"/>
  <c r="BT16" i="9"/>
  <c r="BO16" i="9"/>
  <c r="BT248" i="7"/>
  <c r="BO248" i="7"/>
  <c r="BN25" i="1"/>
  <c r="BN58" i="1" s="1"/>
  <c r="BU5" i="1"/>
  <c r="BT243" i="2"/>
  <c r="BO243" i="2"/>
  <c r="CA264" i="2"/>
  <c r="BV264" i="2"/>
  <c r="BT49" i="7"/>
  <c r="BO49" i="7"/>
  <c r="BT46" i="7"/>
  <c r="BO46" i="7"/>
  <c r="BT60" i="7"/>
  <c r="BO60" i="7"/>
  <c r="BT258" i="1"/>
  <c r="BO258" i="1"/>
  <c r="BT277" i="7"/>
  <c r="BO277" i="7"/>
  <c r="CA28" i="9"/>
  <c r="BV28" i="9"/>
  <c r="BT235" i="1"/>
  <c r="BO235" i="1"/>
  <c r="BU229" i="1"/>
  <c r="BV229" i="1" s="1"/>
  <c r="BN249" i="1"/>
  <c r="BI48" i="21"/>
  <c r="BT106" i="7"/>
  <c r="BO106" i="7"/>
  <c r="BP10" i="21"/>
  <c r="BU10" i="21"/>
  <c r="BU51" i="21"/>
  <c r="BP51" i="21"/>
  <c r="BO17" i="4"/>
  <c r="BT59" i="7"/>
  <c r="BO59" i="7"/>
  <c r="BT351" i="7"/>
  <c r="BO351" i="7"/>
  <c r="BT251" i="7"/>
  <c r="BO251" i="7"/>
  <c r="BT150" i="7"/>
  <c r="BO150" i="7"/>
  <c r="BT162" i="1"/>
  <c r="BM164" i="1"/>
  <c r="BO162" i="1"/>
  <c r="AJ1" i="6"/>
  <c r="AI1" i="6"/>
  <c r="AH1" i="6"/>
  <c r="AG23" i="6"/>
  <c r="AL112" i="6"/>
  <c r="AO111" i="6"/>
  <c r="AG1" i="17"/>
  <c r="AF1" i="17"/>
  <c r="AD23" i="17"/>
  <c r="AE1" i="17"/>
  <c r="AL112" i="17"/>
  <c r="AO111" i="17"/>
  <c r="AK1" i="17"/>
  <c r="AJ23" i="17"/>
  <c r="CW162" i="1"/>
  <c r="CV332" i="2"/>
  <c r="CO389" i="7"/>
  <c r="CV184" i="2"/>
  <c r="CP111" i="1"/>
  <c r="CP130" i="3"/>
  <c r="CO279" i="1"/>
  <c r="CP307" i="1"/>
  <c r="CI332" i="1"/>
  <c r="CO64" i="7"/>
  <c r="CO5" i="2"/>
  <c r="CV406" i="2"/>
  <c r="CV110" i="2"/>
  <c r="CJ211" i="2"/>
  <c r="CQ137" i="2"/>
  <c r="CJ433" i="2"/>
  <c r="CJ364" i="2"/>
  <c r="CJ288" i="2"/>
  <c r="CQ8" i="2"/>
  <c r="BV444" i="2"/>
  <c r="BF395" i="7"/>
  <c r="BH395" i="7" s="1"/>
  <c r="BH66" i="7"/>
  <c r="BO64" i="7"/>
  <c r="BF393" i="7"/>
  <c r="BH23" i="7"/>
  <c r="CC11" i="7"/>
  <c r="BO5" i="7"/>
  <c r="BO6" i="7"/>
  <c r="BA393" i="7"/>
  <c r="BV19" i="7"/>
  <c r="DK87" i="3"/>
  <c r="BV357" i="7"/>
  <c r="BV365" i="7"/>
  <c r="BV384" i="7"/>
  <c r="BO389" i="7"/>
  <c r="BO350" i="7"/>
  <c r="BH386" i="7"/>
  <c r="BG392" i="7"/>
  <c r="BV354" i="7"/>
  <c r="BO124" i="7"/>
  <c r="BO90" i="7"/>
  <c r="BV105" i="7"/>
  <c r="BV100" i="7"/>
  <c r="CC145" i="1"/>
  <c r="CC294" i="1"/>
  <c r="BV215" i="1"/>
  <c r="CC92" i="1"/>
  <c r="CC74" i="1"/>
  <c r="CC112" i="1"/>
  <c r="CC150" i="1"/>
  <c r="BV302" i="1"/>
  <c r="CC236" i="1"/>
  <c r="BV27" i="1"/>
  <c r="BV180" i="1"/>
  <c r="BV263" i="1"/>
  <c r="CC327" i="1"/>
  <c r="CC123" i="1"/>
  <c r="CC222" i="1"/>
  <c r="CC9" i="1"/>
  <c r="BV154" i="1"/>
  <c r="CC68" i="1"/>
  <c r="BV318" i="1"/>
  <c r="CC129" i="1"/>
  <c r="BV121" i="1"/>
  <c r="BV314" i="1"/>
  <c r="CC328" i="1"/>
  <c r="CC151" i="1"/>
  <c r="BV265" i="1"/>
  <c r="CC256" i="1"/>
  <c r="CJ290" i="1"/>
  <c r="BV217" i="1"/>
  <c r="CC6" i="1"/>
  <c r="CC133" i="1"/>
  <c r="CC36" i="1"/>
  <c r="CC197" i="1"/>
  <c r="CC140" i="1"/>
  <c r="BV14" i="1"/>
  <c r="BV304" i="1"/>
  <c r="CC245" i="1"/>
  <c r="BV46" i="1"/>
  <c r="CC7" i="1"/>
  <c r="CC247" i="1"/>
  <c r="CC135" i="1"/>
  <c r="BV119" i="1"/>
  <c r="BV63" i="1"/>
  <c r="BV96" i="1"/>
  <c r="CC141" i="1"/>
  <c r="CC38" i="1"/>
  <c r="CC255" i="1"/>
  <c r="CC134" i="1"/>
  <c r="CC125" i="1"/>
  <c r="BV163" i="1"/>
  <c r="BV313" i="1"/>
  <c r="CC325" i="1"/>
  <c r="CC8" i="1"/>
  <c r="CC128" i="1"/>
  <c r="BV42" i="1"/>
  <c r="CC126" i="1"/>
  <c r="BV331" i="1"/>
  <c r="BV310" i="1"/>
  <c r="CC103" i="1"/>
  <c r="CC48" i="1"/>
  <c r="CC62" i="1"/>
  <c r="CC100" i="1"/>
  <c r="CC275" i="1"/>
  <c r="CC124" i="1"/>
  <c r="BV259" i="1"/>
  <c r="CC90" i="1"/>
  <c r="CC272" i="1"/>
  <c r="BV335" i="1"/>
  <c r="BV12" i="1"/>
  <c r="CC148" i="1"/>
  <c r="CC160" i="1"/>
  <c r="CC39" i="1"/>
  <c r="BV298" i="1"/>
  <c r="BV207" i="1"/>
  <c r="CC192" i="1"/>
  <c r="CC243" i="1"/>
  <c r="CC34" i="1"/>
  <c r="BV83" i="1"/>
  <c r="BV65" i="1"/>
  <c r="BV178" i="1"/>
  <c r="CC105" i="1"/>
  <c r="BV21" i="1"/>
  <c r="BV260" i="1"/>
  <c r="CC10" i="1"/>
  <c r="BV288" i="1"/>
  <c r="BV233" i="1"/>
  <c r="BV16" i="1"/>
  <c r="CC130" i="1"/>
  <c r="CC330" i="1"/>
  <c r="CC296" i="1"/>
  <c r="BV218" i="1"/>
  <c r="CC184" i="1"/>
  <c r="CC253" i="1"/>
  <c r="BV102" i="1"/>
  <c r="CC257" i="1"/>
  <c r="CC88" i="1"/>
  <c r="CC320" i="1"/>
  <c r="BV158" i="1"/>
  <c r="CC19" i="1"/>
  <c r="CC72" i="1"/>
  <c r="CC66" i="1"/>
  <c r="BV23" i="1"/>
  <c r="BV176" i="1"/>
  <c r="BV308" i="1"/>
  <c r="BV261" i="1"/>
  <c r="BV203" i="1"/>
  <c r="BV174" i="1"/>
  <c r="CC323" i="1"/>
  <c r="BV37" i="1"/>
  <c r="CC146" i="1"/>
  <c r="BV213" i="1"/>
  <c r="BV35" i="1"/>
  <c r="BV40" i="1"/>
  <c r="CC99" i="1"/>
  <c r="CC85" i="1"/>
  <c r="AP8" i="14" l="1"/>
  <c r="AP18" i="14"/>
  <c r="AP24" i="14"/>
  <c r="AP12" i="14"/>
  <c r="AP10" i="14"/>
  <c r="AP17" i="14"/>
  <c r="AP32" i="14"/>
  <c r="AP43" i="14"/>
  <c r="AP13" i="14"/>
  <c r="AP22" i="14"/>
  <c r="AP30" i="14"/>
  <c r="AP46" i="14"/>
  <c r="AP26" i="14"/>
  <c r="AP7" i="14"/>
  <c r="AP45" i="14"/>
  <c r="AP23" i="14"/>
  <c r="AP41" i="14"/>
  <c r="AP33" i="14"/>
  <c r="AP28" i="14"/>
  <c r="AP42" i="14"/>
  <c r="AP27" i="14"/>
  <c r="AP36" i="14"/>
  <c r="AP15" i="14"/>
  <c r="AP20" i="14"/>
  <c r="AP25" i="14"/>
  <c r="AP34" i="14"/>
  <c r="AQ1" i="14"/>
  <c r="AQ47" i="14" s="1"/>
  <c r="F28" i="10"/>
  <c r="G29" i="10"/>
  <c r="AP29" i="14"/>
  <c r="AP19" i="14"/>
  <c r="AP14" i="14"/>
  <c r="H27" i="10"/>
  <c r="K32" i="14"/>
  <c r="AR2" i="14" s="1"/>
  <c r="AP39" i="14"/>
  <c r="AP47" i="14"/>
  <c r="AP40" i="14"/>
  <c r="BM89" i="3"/>
  <c r="BO89" i="3" s="1"/>
  <c r="BT26" i="5"/>
  <c r="BN26" i="5"/>
  <c r="BT28" i="5"/>
  <c r="BN28" i="5"/>
  <c r="CA307" i="1"/>
  <c r="CC307" i="1" s="1"/>
  <c r="BN27" i="5"/>
  <c r="BT27" i="5"/>
  <c r="BT25" i="5"/>
  <c r="BM25" i="5"/>
  <c r="BE33" i="5"/>
  <c r="BF33" i="5" s="1"/>
  <c r="BF25" i="5"/>
  <c r="BL33" i="5"/>
  <c r="BN256" i="7"/>
  <c r="BN262" i="7" s="1"/>
  <c r="BU22" i="9"/>
  <c r="BU29" i="9" s="1"/>
  <c r="CC37" i="5" s="1"/>
  <c r="BO22" i="9"/>
  <c r="BT87" i="3"/>
  <c r="BT89" i="3" s="1"/>
  <c r="BV89" i="3" s="1"/>
  <c r="BF372" i="2"/>
  <c r="BH372" i="2" s="1"/>
  <c r="BN321" i="7"/>
  <c r="BO285" i="7"/>
  <c r="BM11" i="5"/>
  <c r="BH321" i="7"/>
  <c r="Y8" i="14"/>
  <c r="BG394" i="7"/>
  <c r="BG396" i="7" s="1"/>
  <c r="BH256" i="7"/>
  <c r="BU220" i="7"/>
  <c r="CB220" i="7" s="1"/>
  <c r="AT450" i="2"/>
  <c r="BP69" i="21"/>
  <c r="BU79" i="21"/>
  <c r="BO370" i="2"/>
  <c r="BT370" i="2"/>
  <c r="BT371" i="2" s="1"/>
  <c r="BV371" i="2" s="1"/>
  <c r="BL17" i="5"/>
  <c r="BN440" i="2"/>
  <c r="BO440" i="2" s="1"/>
  <c r="BU406" i="2"/>
  <c r="BV406" i="2" s="1"/>
  <c r="BN17" i="5"/>
  <c r="BF449" i="2"/>
  <c r="BH449" i="2" s="1"/>
  <c r="Z17" i="14"/>
  <c r="Z18" i="14"/>
  <c r="BG448" i="2"/>
  <c r="BG446" i="2"/>
  <c r="BG450" i="2" s="1"/>
  <c r="BA448" i="2"/>
  <c r="BF16" i="5"/>
  <c r="BO218" i="2"/>
  <c r="AY342" i="1"/>
  <c r="BD13" i="5" s="1"/>
  <c r="BM16" i="5"/>
  <c r="Z14" i="14"/>
  <c r="Y13" i="14"/>
  <c r="AP18" i="5"/>
  <c r="AO18" i="5"/>
  <c r="AN18" i="5"/>
  <c r="W15" i="14"/>
  <c r="Z7" i="14"/>
  <c r="Z9" i="14"/>
  <c r="BF394" i="7"/>
  <c r="BH126" i="7"/>
  <c r="BU12" i="5"/>
  <c r="CJ2" i="7"/>
  <c r="CC3" i="7" a="1"/>
  <c r="CC3" i="7" s="1"/>
  <c r="BN12" i="5"/>
  <c r="BM305" i="1"/>
  <c r="BM338" i="1" s="1"/>
  <c r="BO338" i="1" s="1"/>
  <c r="CA271" i="1"/>
  <c r="BV271" i="1"/>
  <c r="BT50" i="1"/>
  <c r="BT52" i="1" s="1"/>
  <c r="BV52" i="1" s="1"/>
  <c r="BO50" i="1"/>
  <c r="BO249" i="1"/>
  <c r="CB153" i="1"/>
  <c r="BV153" i="1"/>
  <c r="CC2" i="1"/>
  <c r="BV3" i="1" a="1"/>
  <c r="BV3" i="1" s="1"/>
  <c r="BT106" i="1"/>
  <c r="BT108" i="1" s="1"/>
  <c r="BO106" i="1"/>
  <c r="BM220" i="1"/>
  <c r="BO220" i="1" s="1"/>
  <c r="BT104" i="1"/>
  <c r="BO104" i="1"/>
  <c r="CA77" i="1"/>
  <c r="BV77" i="1"/>
  <c r="CA79" i="1"/>
  <c r="BV79" i="1"/>
  <c r="BT201" i="1"/>
  <c r="BO201" i="1"/>
  <c r="BH108" i="1"/>
  <c r="BT291" i="1"/>
  <c r="BO291" i="1"/>
  <c r="BG114" i="1"/>
  <c r="BH114" i="1" s="1"/>
  <c r="BT97" i="7"/>
  <c r="BO97" i="7"/>
  <c r="BG340" i="1"/>
  <c r="BG342" i="1" s="1"/>
  <c r="BU87" i="1"/>
  <c r="BO87" i="1"/>
  <c r="BN108" i="1"/>
  <c r="BN340" i="1" s="1"/>
  <c r="CB18" i="1"/>
  <c r="BV18" i="1"/>
  <c r="BA394" i="7"/>
  <c r="BA396" i="7" s="1"/>
  <c r="BT68" i="2"/>
  <c r="BT70" i="2" s="1"/>
  <c r="BO68" i="2"/>
  <c r="AV13" i="5"/>
  <c r="BT94" i="7"/>
  <c r="BM126" i="7"/>
  <c r="BO94" i="7"/>
  <c r="BL16" i="5"/>
  <c r="BT281" i="2"/>
  <c r="BO281" i="2"/>
  <c r="BF338" i="1"/>
  <c r="BH338" i="1" s="1"/>
  <c r="BT218" i="2"/>
  <c r="BH170" i="1"/>
  <c r="BT238" i="1"/>
  <c r="BO238" i="1"/>
  <c r="BT136" i="1"/>
  <c r="BO136" i="1"/>
  <c r="CA147" i="1"/>
  <c r="BV147" i="1"/>
  <c r="BT234" i="1"/>
  <c r="BO234" i="1"/>
  <c r="AR450" i="2"/>
  <c r="AT298" i="2"/>
  <c r="BO195" i="1"/>
  <c r="BT195" i="1"/>
  <c r="BP43" i="21"/>
  <c r="BF448" i="2"/>
  <c r="BD15" i="5"/>
  <c r="AY298" i="2"/>
  <c r="AY447" i="2"/>
  <c r="BA447" i="2" s="1"/>
  <c r="BA256" i="2"/>
  <c r="CB220" i="1"/>
  <c r="CI195" i="1"/>
  <c r="CA242" i="1"/>
  <c r="BV242" i="1"/>
  <c r="CA140" i="2"/>
  <c r="BV140" i="2"/>
  <c r="BM251" i="2"/>
  <c r="BH251" i="2"/>
  <c r="BF256" i="2"/>
  <c r="BN46" i="3"/>
  <c r="BN224" i="2"/>
  <c r="BO133" i="3"/>
  <c r="BO164" i="1"/>
  <c r="BT285" i="2"/>
  <c r="BO285" i="2"/>
  <c r="BM292" i="2"/>
  <c r="BM448" i="2" s="1"/>
  <c r="CA143" i="1"/>
  <c r="BV143" i="1"/>
  <c r="BF226" i="1"/>
  <c r="BH226" i="1" s="1"/>
  <c r="BT70" i="1"/>
  <c r="BO70" i="1"/>
  <c r="CB168" i="1"/>
  <c r="CB169" i="1" s="1"/>
  <c r="BV168" i="1"/>
  <c r="CB189" i="1"/>
  <c r="BV189" i="1"/>
  <c r="BO113" i="1"/>
  <c r="AX13" i="5"/>
  <c r="BF339" i="1"/>
  <c r="BH339" i="1" s="1"/>
  <c r="BT191" i="1"/>
  <c r="BO191" i="1"/>
  <c r="BT240" i="1"/>
  <c r="BO240" i="1"/>
  <c r="CB321" i="1"/>
  <c r="BV321" i="1"/>
  <c r="BT273" i="1"/>
  <c r="BO273" i="1"/>
  <c r="BT127" i="1"/>
  <c r="BO127" i="1"/>
  <c r="BH132" i="7"/>
  <c r="BL10" i="5"/>
  <c r="BT188" i="1"/>
  <c r="BO188" i="1"/>
  <c r="CA316" i="1"/>
  <c r="BV316" i="1"/>
  <c r="BT149" i="1"/>
  <c r="BO149" i="1"/>
  <c r="BT267" i="1"/>
  <c r="BO267" i="1"/>
  <c r="BT142" i="1"/>
  <c r="BO142" i="1"/>
  <c r="BT30" i="1"/>
  <c r="BO30" i="1"/>
  <c r="BT292" i="1"/>
  <c r="BO292" i="1"/>
  <c r="BO404" i="2"/>
  <c r="CB269" i="1"/>
  <c r="BV269" i="1"/>
  <c r="CA132" i="1"/>
  <c r="CA137" i="1" s="1"/>
  <c r="BV132" i="1"/>
  <c r="BU169" i="1"/>
  <c r="BP17" i="21"/>
  <c r="BH327" i="7"/>
  <c r="CA436" i="2"/>
  <c r="CA440" i="2" s="1"/>
  <c r="BV436" i="2"/>
  <c r="CB9" i="2"/>
  <c r="BV9" i="2"/>
  <c r="BT101" i="1"/>
  <c r="BO101" i="1"/>
  <c r="BU395" i="7"/>
  <c r="BT137" i="1"/>
  <c r="BM193" i="1"/>
  <c r="BH224" i="2"/>
  <c r="CA190" i="2"/>
  <c r="BV190" i="2"/>
  <c r="CB75" i="1"/>
  <c r="BV75" i="1"/>
  <c r="BT300" i="1"/>
  <c r="BO300" i="1"/>
  <c r="BT183" i="1"/>
  <c r="BO183" i="1"/>
  <c r="BP48" i="21"/>
  <c r="BP22" i="21"/>
  <c r="BP12" i="21"/>
  <c r="BN372" i="2"/>
  <c r="BN16" i="5"/>
  <c r="BV251" i="1"/>
  <c r="BF340" i="1"/>
  <c r="BL11" i="5"/>
  <c r="BO144" i="2"/>
  <c r="CA362" i="2"/>
  <c r="CA366" i="2" s="1"/>
  <c r="BV362" i="2"/>
  <c r="CA216" i="2"/>
  <c r="BV216" i="2"/>
  <c r="BN132" i="7"/>
  <c r="BT81" i="1"/>
  <c r="CA133" i="2"/>
  <c r="BV133" i="2"/>
  <c r="BP64" i="21"/>
  <c r="BV50" i="5"/>
  <c r="BH67" i="7"/>
  <c r="BE13" i="5"/>
  <c r="BH341" i="1"/>
  <c r="BA340" i="1"/>
  <c r="BW32" i="4"/>
  <c r="BW17" i="4"/>
  <c r="BH135" i="3"/>
  <c r="CB64" i="1"/>
  <c r="BV64" i="1"/>
  <c r="BT319" i="1"/>
  <c r="BT332" i="1" s="1"/>
  <c r="BO319" i="1"/>
  <c r="CB56" i="1"/>
  <c r="CB57" i="1" s="1"/>
  <c r="BV56" i="1"/>
  <c r="CA51" i="1"/>
  <c r="BV51" i="1"/>
  <c r="CA33" i="1"/>
  <c r="BV33" i="1"/>
  <c r="CA31" i="1"/>
  <c r="BV31" i="1"/>
  <c r="BV5" i="1"/>
  <c r="BT249" i="1"/>
  <c r="BH392" i="7"/>
  <c r="BO70" i="2"/>
  <c r="BN197" i="7"/>
  <c r="BO25" i="1"/>
  <c r="BN282" i="1"/>
  <c r="BO276" i="1"/>
  <c r="BH150" i="2"/>
  <c r="BN298" i="2"/>
  <c r="CH290" i="2"/>
  <c r="CC290" i="2"/>
  <c r="CB31" i="5"/>
  <c r="BV31" i="5"/>
  <c r="BT336" i="1"/>
  <c r="BT337" i="1" s="1"/>
  <c r="BV337" i="1" s="1"/>
  <c r="BO336" i="1"/>
  <c r="BN339" i="1"/>
  <c r="BU449" i="2"/>
  <c r="BN20" i="5"/>
  <c r="BH134" i="3"/>
  <c r="BN10" i="5"/>
  <c r="BU10" i="5"/>
  <c r="BO61" i="7"/>
  <c r="BH136" i="3"/>
  <c r="BP27" i="21"/>
  <c r="BM341" i="1"/>
  <c r="BH30" i="9"/>
  <c r="BM446" i="2"/>
  <c r="BP79" i="21"/>
  <c r="BH197" i="7"/>
  <c r="BW12" i="4"/>
  <c r="BP38" i="21"/>
  <c r="BW37" i="4"/>
  <c r="CH338" i="2"/>
  <c r="CC338" i="2"/>
  <c r="BN150" i="2"/>
  <c r="BH262" i="7"/>
  <c r="BU25" i="1"/>
  <c r="BU58" i="1" s="1"/>
  <c r="CB5" i="1"/>
  <c r="BU121" i="3"/>
  <c r="CB115" i="3"/>
  <c r="CA339" i="7"/>
  <c r="BV339" i="7"/>
  <c r="BV147" i="2"/>
  <c r="CA147" i="2"/>
  <c r="CA167" i="7"/>
  <c r="BV167" i="7"/>
  <c r="CA151" i="7"/>
  <c r="BV151" i="7"/>
  <c r="CA215" i="2"/>
  <c r="BV215" i="2"/>
  <c r="CB110" i="1"/>
  <c r="BU113" i="1"/>
  <c r="BV110" i="1"/>
  <c r="BO20" i="9"/>
  <c r="BV36" i="5" s="1"/>
  <c r="BT36" i="5"/>
  <c r="CA386" i="2"/>
  <c r="BV386" i="2"/>
  <c r="CA136" i="2"/>
  <c r="BV136" i="2"/>
  <c r="CA179" i="2"/>
  <c r="BV179" i="2"/>
  <c r="CI42" i="3"/>
  <c r="CB45" i="3"/>
  <c r="CA278" i="1"/>
  <c r="BT281" i="1"/>
  <c r="BV281" i="1" s="1"/>
  <c r="BV278" i="1"/>
  <c r="CA54" i="1"/>
  <c r="BT57" i="1"/>
  <c r="BV57" i="1" s="1"/>
  <c r="BV54" i="1"/>
  <c r="CA71" i="1"/>
  <c r="BV71" i="1"/>
  <c r="CA13" i="2"/>
  <c r="BV13" i="2"/>
  <c r="CA377" i="2"/>
  <c r="BV377" i="2"/>
  <c r="CA29" i="2"/>
  <c r="BV29" i="2"/>
  <c r="BW16" i="21"/>
  <c r="CB16" i="21"/>
  <c r="CA72" i="7"/>
  <c r="BV72" i="7"/>
  <c r="BW20" i="21"/>
  <c r="CB20" i="21"/>
  <c r="CE24" i="4"/>
  <c r="CK24" i="4"/>
  <c r="CA126" i="3"/>
  <c r="BV126" i="3"/>
  <c r="CA33" i="7"/>
  <c r="BV33" i="7"/>
  <c r="CA15" i="3"/>
  <c r="BV15" i="3"/>
  <c r="CA192" i="2"/>
  <c r="BV192" i="2"/>
  <c r="BM449" i="2"/>
  <c r="BO449" i="2" s="1"/>
  <c r="BO75" i="2"/>
  <c r="BV17" i="5" s="1"/>
  <c r="BT17" i="5"/>
  <c r="BU193" i="1"/>
  <c r="BU226" i="1" s="1"/>
  <c r="CB173" i="1"/>
  <c r="CA244" i="1"/>
  <c r="BV244" i="1"/>
  <c r="CA353" i="2"/>
  <c r="BV353" i="2"/>
  <c r="CA140" i="7"/>
  <c r="BV140" i="7"/>
  <c r="CI202" i="1"/>
  <c r="CC202" i="1"/>
  <c r="CA260" i="2"/>
  <c r="BV260" i="2"/>
  <c r="CA237" i="7"/>
  <c r="BV237" i="7"/>
  <c r="CA18" i="3"/>
  <c r="BV18" i="3"/>
  <c r="CA188" i="2"/>
  <c r="BV188" i="2"/>
  <c r="CA119" i="7"/>
  <c r="BV119" i="7"/>
  <c r="CB270" i="1"/>
  <c r="BV270" i="1"/>
  <c r="CH142" i="2"/>
  <c r="CC142" i="2"/>
  <c r="CH359" i="2"/>
  <c r="CC359" i="2"/>
  <c r="CA442" i="2"/>
  <c r="BV442" i="2"/>
  <c r="BT445" i="2"/>
  <c r="BV445" i="2" s="1"/>
  <c r="CA385" i="2"/>
  <c r="BV385" i="2"/>
  <c r="CA21" i="2"/>
  <c r="BV21" i="2"/>
  <c r="BT34" i="2"/>
  <c r="CA32" i="2"/>
  <c r="BV32" i="2"/>
  <c r="CE39" i="4"/>
  <c r="CC41" i="4"/>
  <c r="CK39" i="4"/>
  <c r="BM224" i="2"/>
  <c r="BO182" i="2"/>
  <c r="BU144" i="2"/>
  <c r="CB110" i="2"/>
  <c r="CC110" i="2" s="1"/>
  <c r="CB391" i="7"/>
  <c r="CI389" i="7"/>
  <c r="CA346" i="2"/>
  <c r="BV346" i="2"/>
  <c r="CA115" i="7"/>
  <c r="BV115" i="7"/>
  <c r="CA83" i="2"/>
  <c r="BV83" i="2"/>
  <c r="CA44" i="3"/>
  <c r="BV44" i="3"/>
  <c r="CA205" i="2"/>
  <c r="BV205" i="2"/>
  <c r="CA204" i="2"/>
  <c r="BV204" i="2"/>
  <c r="CA130" i="7"/>
  <c r="BV130" i="7"/>
  <c r="CA165" i="7"/>
  <c r="BV165" i="7"/>
  <c r="CA156" i="1"/>
  <c r="BV156" i="1"/>
  <c r="CA424" i="2"/>
  <c r="BV424" i="2"/>
  <c r="CA102" i="3"/>
  <c r="BV102" i="3"/>
  <c r="CA32" i="1"/>
  <c r="BV32" i="1"/>
  <c r="CA294" i="2"/>
  <c r="BV294" i="2"/>
  <c r="BT297" i="2"/>
  <c r="BV297" i="2" s="1"/>
  <c r="CA305" i="7"/>
  <c r="BV305" i="7"/>
  <c r="CA74" i="7"/>
  <c r="BV74" i="7"/>
  <c r="CA120" i="2"/>
  <c r="BV120" i="2"/>
  <c r="CA100" i="2"/>
  <c r="BV100" i="2"/>
  <c r="CA210" i="2"/>
  <c r="BV210" i="2"/>
  <c r="CA31" i="2"/>
  <c r="BV31" i="2"/>
  <c r="CA142" i="7"/>
  <c r="BV142" i="7"/>
  <c r="BN67" i="7"/>
  <c r="BN393" i="7"/>
  <c r="CC4" i="21"/>
  <c r="BV7" i="21"/>
  <c r="CA355" i="7"/>
  <c r="BV355" i="7"/>
  <c r="CA392" i="2"/>
  <c r="BV392" i="2"/>
  <c r="BU182" i="2"/>
  <c r="CB153" i="2"/>
  <c r="BV79" i="21"/>
  <c r="CC76" i="21"/>
  <c r="CD76" i="21" s="1"/>
  <c r="CA19" i="2"/>
  <c r="BV19" i="2"/>
  <c r="CA45" i="1"/>
  <c r="BV45" i="1"/>
  <c r="BO41" i="3"/>
  <c r="CA323" i="7"/>
  <c r="BV323" i="7"/>
  <c r="BT326" i="7"/>
  <c r="BV326" i="7" s="1"/>
  <c r="BI80" i="21"/>
  <c r="CA36" i="7"/>
  <c r="BV36" i="7"/>
  <c r="CA248" i="1"/>
  <c r="BV248" i="1"/>
  <c r="CA132" i="2"/>
  <c r="BV132" i="2"/>
  <c r="CA401" i="2"/>
  <c r="BV401" i="2"/>
  <c r="CA29" i="3"/>
  <c r="BV29" i="3"/>
  <c r="CA302" i="2"/>
  <c r="BV302" i="2"/>
  <c r="CA297" i="1"/>
  <c r="BV297" i="1"/>
  <c r="CA85" i="2"/>
  <c r="BV85" i="2"/>
  <c r="CA234" i="7"/>
  <c r="BV234" i="7"/>
  <c r="CA114" i="2"/>
  <c r="BV114" i="2"/>
  <c r="CE25" i="4"/>
  <c r="CK25" i="4"/>
  <c r="CA239" i="1"/>
  <c r="BV239" i="1"/>
  <c r="CA351" i="2"/>
  <c r="BV351" i="2"/>
  <c r="BW67" i="21"/>
  <c r="CB67" i="21"/>
  <c r="CA236" i="2"/>
  <c r="BV236" i="2"/>
  <c r="CA254" i="7"/>
  <c r="BV254" i="7"/>
  <c r="CA419" i="2"/>
  <c r="BV419" i="2"/>
  <c r="CA14" i="9"/>
  <c r="BV14" i="9"/>
  <c r="CA243" i="7"/>
  <c r="BV243" i="7"/>
  <c r="CA114" i="7"/>
  <c r="BV114" i="7"/>
  <c r="CA228" i="2"/>
  <c r="BV228" i="2"/>
  <c r="CA232" i="7"/>
  <c r="BV232" i="7"/>
  <c r="CA353" i="7"/>
  <c r="BV353" i="7"/>
  <c r="CA119" i="3"/>
  <c r="BV119" i="3"/>
  <c r="CA80" i="7"/>
  <c r="BV80" i="7"/>
  <c r="BO80" i="21"/>
  <c r="BO83" i="21"/>
  <c r="BU44" i="5" s="1"/>
  <c r="CA318" i="2"/>
  <c r="BV318" i="2"/>
  <c r="CA165" i="2"/>
  <c r="BV165" i="2"/>
  <c r="CE31" i="4"/>
  <c r="CK31" i="4"/>
  <c r="CA323" i="2"/>
  <c r="BV323" i="2"/>
  <c r="CA286" i="7"/>
  <c r="BV286" i="7"/>
  <c r="CB216" i="1"/>
  <c r="BV216" i="1"/>
  <c r="CB223" i="2"/>
  <c r="CI221" i="2"/>
  <c r="BM327" i="7"/>
  <c r="BO283" i="7"/>
  <c r="CA14" i="2"/>
  <c r="BV14" i="2"/>
  <c r="CA40" i="3"/>
  <c r="BV40" i="3"/>
  <c r="BM46" i="3"/>
  <c r="BO33" i="3"/>
  <c r="CB37" i="21"/>
  <c r="BW37" i="21"/>
  <c r="CA195" i="2"/>
  <c r="BV195" i="2"/>
  <c r="CA105" i="3"/>
  <c r="BV105" i="3"/>
  <c r="BN24" i="3"/>
  <c r="BN135" i="3"/>
  <c r="BU20" i="5"/>
  <c r="CA341" i="7"/>
  <c r="BV341" i="7"/>
  <c r="CA325" i="7"/>
  <c r="BV325" i="7"/>
  <c r="CA118" i="3"/>
  <c r="BV118" i="3"/>
  <c r="CA169" i="7"/>
  <c r="BV169" i="7"/>
  <c r="CA232" i="2"/>
  <c r="BV232" i="2"/>
  <c r="CH36" i="2"/>
  <c r="CA329" i="1"/>
  <c r="BV329" i="1"/>
  <c r="CA286" i="2"/>
  <c r="BV286" i="2"/>
  <c r="CA209" i="1"/>
  <c r="BV209" i="1"/>
  <c r="CA423" i="2"/>
  <c r="BV423" i="2"/>
  <c r="CA60" i="2"/>
  <c r="BV60" i="2"/>
  <c r="BV38" i="21"/>
  <c r="CC35" i="21"/>
  <c r="CA120" i="1"/>
  <c r="BV120" i="1"/>
  <c r="CA13" i="1"/>
  <c r="BV13" i="1"/>
  <c r="CA247" i="7"/>
  <c r="BV247" i="7"/>
  <c r="CA421" i="2"/>
  <c r="BV421" i="2"/>
  <c r="CA53" i="3"/>
  <c r="BV53" i="3"/>
  <c r="CA55" i="1"/>
  <c r="BV55" i="1"/>
  <c r="CA346" i="7"/>
  <c r="BV346" i="7"/>
  <c r="BM67" i="7"/>
  <c r="CA112" i="7"/>
  <c r="BV112" i="7"/>
  <c r="CI295" i="2"/>
  <c r="CB297" i="2"/>
  <c r="CA162" i="2"/>
  <c r="BV162" i="2"/>
  <c r="CA210" i="7"/>
  <c r="BV210" i="7"/>
  <c r="CA394" i="2"/>
  <c r="BV394" i="2"/>
  <c r="CA61" i="3"/>
  <c r="BV61" i="3"/>
  <c r="CA75" i="3"/>
  <c r="BV75" i="3"/>
  <c r="CA52" i="3"/>
  <c r="BV52" i="3"/>
  <c r="CA341" i="2"/>
  <c r="BV341" i="2"/>
  <c r="CA87" i="2"/>
  <c r="BV87" i="2"/>
  <c r="CA388" i="2"/>
  <c r="BV388" i="2"/>
  <c r="CA382" i="7"/>
  <c r="BV382" i="7"/>
  <c r="CA398" i="2"/>
  <c r="BV398" i="2"/>
  <c r="BN90" i="3"/>
  <c r="CA15" i="1"/>
  <c r="BV15" i="1"/>
  <c r="CA177" i="2"/>
  <c r="BV177" i="2"/>
  <c r="CA333" i="2"/>
  <c r="BV333" i="2"/>
  <c r="CA84" i="3"/>
  <c r="BV84" i="3"/>
  <c r="CA220" i="2"/>
  <c r="BV220" i="2"/>
  <c r="BT223" i="2"/>
  <c r="BV223" i="2" s="1"/>
  <c r="CA111" i="7"/>
  <c r="BV111" i="7"/>
  <c r="CA166" i="1"/>
  <c r="BT169" i="1"/>
  <c r="BV166" i="1"/>
  <c r="CA113" i="7"/>
  <c r="BV113" i="7"/>
  <c r="CA245" i="2"/>
  <c r="BV245" i="2"/>
  <c r="CA395" i="2"/>
  <c r="BV395" i="2"/>
  <c r="CA432" i="2"/>
  <c r="BV432" i="2"/>
  <c r="CA39" i="7"/>
  <c r="BV39" i="7"/>
  <c r="CA54" i="7"/>
  <c r="BV54" i="7"/>
  <c r="CA314" i="2"/>
  <c r="BV314" i="2"/>
  <c r="CA266" i="2"/>
  <c r="BV266" i="2"/>
  <c r="CA304" i="7"/>
  <c r="BV304" i="7"/>
  <c r="CA73" i="1"/>
  <c r="BV73" i="1"/>
  <c r="CA15" i="2"/>
  <c r="BV15" i="2"/>
  <c r="CA255" i="7"/>
  <c r="BV255" i="7"/>
  <c r="CA255" i="2"/>
  <c r="BV255" i="2"/>
  <c r="CK19" i="4"/>
  <c r="CC27" i="4"/>
  <c r="CE19" i="4"/>
  <c r="CA376" i="7"/>
  <c r="BV376" i="7"/>
  <c r="CA301" i="2"/>
  <c r="BT330" i="2"/>
  <c r="BV301" i="2"/>
  <c r="CA239" i="2"/>
  <c r="BV239" i="2"/>
  <c r="BB84" i="21"/>
  <c r="BF42" i="5"/>
  <c r="BF46" i="5" s="1"/>
  <c r="CB251" i="1"/>
  <c r="BU276" i="1"/>
  <c r="BV71" i="3"/>
  <c r="CA71" i="3"/>
  <c r="BT77" i="3"/>
  <c r="CB52" i="1"/>
  <c r="CI50" i="1"/>
  <c r="CA47" i="2"/>
  <c r="BV47" i="2"/>
  <c r="CA127" i="3"/>
  <c r="BV127" i="3"/>
  <c r="CA310" i="2"/>
  <c r="BV310" i="2"/>
  <c r="CA197" i="2"/>
  <c r="BV197" i="2"/>
  <c r="CA273" i="7"/>
  <c r="BV273" i="7"/>
  <c r="CA119" i="2"/>
  <c r="BV119" i="2"/>
  <c r="CA12" i="2"/>
  <c r="BV12" i="2"/>
  <c r="CA408" i="2"/>
  <c r="BV408" i="2"/>
  <c r="BG138" i="3"/>
  <c r="BW71" i="21"/>
  <c r="BU74" i="21"/>
  <c r="CB71" i="21"/>
  <c r="CA144" i="1"/>
  <c r="BV144" i="1"/>
  <c r="CA227" i="2"/>
  <c r="BV227" i="2"/>
  <c r="CB285" i="7"/>
  <c r="BU321" i="7"/>
  <c r="CA188" i="7"/>
  <c r="BV188" i="7"/>
  <c r="CA316" i="2"/>
  <c r="BV316" i="2"/>
  <c r="CA104" i="2"/>
  <c r="BV104" i="2"/>
  <c r="CA303" i="1"/>
  <c r="BV303" i="1"/>
  <c r="CA273" i="2"/>
  <c r="BV273" i="2"/>
  <c r="CA269" i="7"/>
  <c r="BV269" i="7"/>
  <c r="CA57" i="7"/>
  <c r="BV57" i="7"/>
  <c r="CA344" i="7"/>
  <c r="BV344" i="7"/>
  <c r="CA426" i="2"/>
  <c r="BV426" i="2"/>
  <c r="CA9" i="7"/>
  <c r="BV9" i="7"/>
  <c r="CA98" i="2"/>
  <c r="BV98" i="2"/>
  <c r="CA205" i="1"/>
  <c r="BV205" i="1"/>
  <c r="CA295" i="1"/>
  <c r="BV295" i="1"/>
  <c r="CA339" i="2"/>
  <c r="BV339" i="2"/>
  <c r="CA48" i="2"/>
  <c r="BV48" i="2"/>
  <c r="CI106" i="1"/>
  <c r="CA28" i="2"/>
  <c r="BV28" i="2"/>
  <c r="CA168" i="7"/>
  <c r="BV168" i="7"/>
  <c r="CA7" i="3"/>
  <c r="BV7" i="3"/>
  <c r="CA203" i="7"/>
  <c r="BV203" i="7"/>
  <c r="CA58" i="7"/>
  <c r="BV58" i="7"/>
  <c r="CA27" i="7"/>
  <c r="BV27" i="7"/>
  <c r="CB52" i="21"/>
  <c r="BW52" i="21"/>
  <c r="CA20" i="1"/>
  <c r="BV20" i="1"/>
  <c r="CA174" i="2"/>
  <c r="BV174" i="2"/>
  <c r="CA277" i="2"/>
  <c r="BV277" i="2"/>
  <c r="CA332" i="7"/>
  <c r="BV332" i="7"/>
  <c r="BU191" i="7"/>
  <c r="CB155" i="7"/>
  <c r="BW56" i="21"/>
  <c r="BU59" i="21"/>
  <c r="CB56" i="21"/>
  <c r="CA246" i="7"/>
  <c r="BV246" i="7"/>
  <c r="CB258" i="2"/>
  <c r="CC258" i="2" s="1"/>
  <c r="BU292" i="2"/>
  <c r="BW32" i="21"/>
  <c r="CB32" i="21"/>
  <c r="BH282" i="1"/>
  <c r="CA189" i="2"/>
  <c r="BV189" i="2"/>
  <c r="CA237" i="2"/>
  <c r="BV237" i="2"/>
  <c r="CA202" i="2"/>
  <c r="BV202" i="2"/>
  <c r="CA28" i="7"/>
  <c r="BV28" i="7"/>
  <c r="CA254" i="1"/>
  <c r="BV254" i="1"/>
  <c r="CB117" i="1"/>
  <c r="CC117" i="1" s="1"/>
  <c r="BU137" i="1"/>
  <c r="BV117" i="1"/>
  <c r="BT85" i="3"/>
  <c r="CA79" i="3"/>
  <c r="BV79" i="3"/>
  <c r="BT191" i="7"/>
  <c r="CA155" i="7"/>
  <c r="BV155" i="7"/>
  <c r="BM134" i="3"/>
  <c r="BO121" i="3"/>
  <c r="CA83" i="3"/>
  <c r="BV83" i="3"/>
  <c r="CA204" i="7"/>
  <c r="BV204" i="7"/>
  <c r="CA302" i="7"/>
  <c r="BV302" i="7"/>
  <c r="CA181" i="7"/>
  <c r="BV181" i="7"/>
  <c r="CA187" i="1"/>
  <c r="BV187" i="1"/>
  <c r="CA276" i="7"/>
  <c r="BV276" i="7"/>
  <c r="CA343" i="2"/>
  <c r="BV343" i="2"/>
  <c r="CA342" i="2"/>
  <c r="BV342" i="2"/>
  <c r="CA143" i="7"/>
  <c r="BV143" i="7"/>
  <c r="CA16" i="7"/>
  <c r="BV16" i="7"/>
  <c r="CA360" i="7"/>
  <c r="BV360" i="7"/>
  <c r="CA26" i="9"/>
  <c r="BV26" i="9"/>
  <c r="BV12" i="21"/>
  <c r="CC9" i="21"/>
  <c r="CA231" i="1"/>
  <c r="BV231" i="1"/>
  <c r="CA368" i="2"/>
  <c r="BV368" i="2"/>
  <c r="CB445" i="2"/>
  <c r="CI443" i="2"/>
  <c r="CJ29" i="5"/>
  <c r="CD29" i="5"/>
  <c r="BO54" i="21"/>
  <c r="BO82" i="21"/>
  <c r="BU43" i="5" s="1"/>
  <c r="CB131" i="7"/>
  <c r="CI129" i="7"/>
  <c r="CI194" i="7"/>
  <c r="CB196" i="7"/>
  <c r="BI54" i="21"/>
  <c r="CA69" i="2"/>
  <c r="BV69" i="2"/>
  <c r="CI49" i="3"/>
  <c r="CB55" i="3"/>
  <c r="BW31" i="21"/>
  <c r="CB31" i="21"/>
  <c r="CD32" i="5"/>
  <c r="CJ32" i="5"/>
  <c r="CA400" i="2"/>
  <c r="BV400" i="2"/>
  <c r="CA238" i="7"/>
  <c r="BV238" i="7"/>
  <c r="CA365" i="2"/>
  <c r="BV365" i="2"/>
  <c r="CA150" i="7"/>
  <c r="BV150" i="7"/>
  <c r="CA351" i="7"/>
  <c r="BV351" i="7"/>
  <c r="BU249" i="1"/>
  <c r="CB229" i="1"/>
  <c r="CC229" i="1" s="1"/>
  <c r="CH28" i="9"/>
  <c r="CC28" i="9"/>
  <c r="CA258" i="1"/>
  <c r="BV258" i="1"/>
  <c r="CA46" i="7"/>
  <c r="BV46" i="7"/>
  <c r="CH264" i="2"/>
  <c r="CC264" i="2"/>
  <c r="CA16" i="9"/>
  <c r="BV16" i="9"/>
  <c r="CH214" i="2"/>
  <c r="CC214" i="2"/>
  <c r="CA282" i="2"/>
  <c r="BV282" i="2"/>
  <c r="CA54" i="3"/>
  <c r="BV54" i="3"/>
  <c r="BN134" i="3"/>
  <c r="CA272" i="7"/>
  <c r="BV272" i="7"/>
  <c r="CA169" i="2"/>
  <c r="BV169" i="2"/>
  <c r="CA174" i="7"/>
  <c r="BV174" i="7"/>
  <c r="CI76" i="21"/>
  <c r="BV285" i="7"/>
  <c r="BT321" i="7"/>
  <c r="CA285" i="7"/>
  <c r="CB190" i="1"/>
  <c r="BV190" i="1"/>
  <c r="CA69" i="1"/>
  <c r="BV69" i="1"/>
  <c r="CA420" i="2"/>
  <c r="BV420" i="2"/>
  <c r="BV20" i="3"/>
  <c r="BT23" i="3"/>
  <c r="CA20" i="3"/>
  <c r="CI167" i="1"/>
  <c r="CA177" i="1"/>
  <c r="BV177" i="1"/>
  <c r="CA258" i="7"/>
  <c r="BT261" i="7"/>
  <c r="BV261" i="7" s="1"/>
  <c r="BV258" i="7"/>
  <c r="CA279" i="7"/>
  <c r="BV279" i="7"/>
  <c r="CA97" i="2"/>
  <c r="BV97" i="2"/>
  <c r="CA14" i="7"/>
  <c r="BV14" i="7"/>
  <c r="CA214" i="7"/>
  <c r="BV214" i="7"/>
  <c r="CA158" i="7"/>
  <c r="BV158" i="7"/>
  <c r="CA286" i="1"/>
  <c r="BV286" i="1"/>
  <c r="BT25" i="1"/>
  <c r="CA5" i="1"/>
  <c r="CA167" i="2"/>
  <c r="BV167" i="2"/>
  <c r="CA115" i="2"/>
  <c r="BV115" i="2"/>
  <c r="CA180" i="7"/>
  <c r="BV180" i="7"/>
  <c r="CA225" i="7"/>
  <c r="BV225" i="7"/>
  <c r="CA111" i="2"/>
  <c r="BV111" i="2"/>
  <c r="CA267" i="7"/>
  <c r="BV267" i="7"/>
  <c r="CB66" i="7"/>
  <c r="CI64" i="7"/>
  <c r="CA278" i="2"/>
  <c r="BV278" i="2"/>
  <c r="CH117" i="1"/>
  <c r="BU283" i="7"/>
  <c r="CB265" i="7"/>
  <c r="CA124" i="2"/>
  <c r="BV124" i="2"/>
  <c r="CA88" i="3"/>
  <c r="BV88" i="3"/>
  <c r="CA201" i="2"/>
  <c r="BV201" i="2"/>
  <c r="CB101" i="3"/>
  <c r="BU107" i="3"/>
  <c r="CA415" i="2"/>
  <c r="BV415" i="2"/>
  <c r="CA261" i="2"/>
  <c r="BV261" i="2"/>
  <c r="CA198" i="2"/>
  <c r="BV198" i="2"/>
  <c r="CA176" i="2"/>
  <c r="BV176" i="2"/>
  <c r="CA262" i="2"/>
  <c r="BV262" i="2"/>
  <c r="BO42" i="4"/>
  <c r="BN39" i="5" s="1"/>
  <c r="CA30" i="3"/>
  <c r="BV30" i="3"/>
  <c r="CA361" i="2"/>
  <c r="BV361" i="2"/>
  <c r="BV375" i="2"/>
  <c r="CA375" i="2"/>
  <c r="BT404" i="2"/>
  <c r="BW73" i="21"/>
  <c r="CB73" i="21"/>
  <c r="CK21" i="4"/>
  <c r="CE21" i="4"/>
  <c r="CB47" i="21"/>
  <c r="BW47" i="21"/>
  <c r="CA43" i="7"/>
  <c r="BV43" i="7"/>
  <c r="CA331" i="7"/>
  <c r="BV331" i="7"/>
  <c r="CA86" i="1"/>
  <c r="BV86" i="1"/>
  <c r="CA141" i="2"/>
  <c r="BV141" i="2"/>
  <c r="CA388" i="7"/>
  <c r="BV388" i="7"/>
  <c r="BT391" i="7"/>
  <c r="BV391" i="7" s="1"/>
  <c r="CA361" i="7"/>
  <c r="BV361" i="7"/>
  <c r="CA157" i="2"/>
  <c r="BV157" i="2"/>
  <c r="CB280" i="1"/>
  <c r="CB281" i="1" s="1"/>
  <c r="BV280" i="1"/>
  <c r="CE40" i="4"/>
  <c r="CK40" i="4"/>
  <c r="BW14" i="21"/>
  <c r="CB14" i="21"/>
  <c r="BU17" i="21"/>
  <c r="CA364" i="7"/>
  <c r="BV364" i="7"/>
  <c r="CA35" i="7"/>
  <c r="BV35" i="7"/>
  <c r="BU129" i="3"/>
  <c r="CB123" i="3"/>
  <c r="BW30" i="21"/>
  <c r="BU33" i="21"/>
  <c r="CB30" i="21"/>
  <c r="CA435" i="2"/>
  <c r="BV435" i="2"/>
  <c r="CA233" i="7"/>
  <c r="BV233" i="7"/>
  <c r="CA280" i="7"/>
  <c r="BV280" i="7"/>
  <c r="CA189" i="7"/>
  <c r="BV189" i="7"/>
  <c r="CA344" i="2"/>
  <c r="BV344" i="2"/>
  <c r="CB6" i="21"/>
  <c r="BW6" i="21"/>
  <c r="BN30" i="9"/>
  <c r="BU35" i="5"/>
  <c r="CA89" i="1"/>
  <c r="BV89" i="1"/>
  <c r="CB5" i="21"/>
  <c r="BW5" i="21"/>
  <c r="CA128" i="3"/>
  <c r="BV128" i="3"/>
  <c r="CA128" i="2"/>
  <c r="BV128" i="2"/>
  <c r="CA417" i="2"/>
  <c r="BV417" i="2"/>
  <c r="CA135" i="7"/>
  <c r="BV135" i="7"/>
  <c r="BT153" i="7"/>
  <c r="CA312" i="1"/>
  <c r="BV312" i="1"/>
  <c r="CA16" i="3"/>
  <c r="BV16" i="3"/>
  <c r="CA253" i="7"/>
  <c r="BV253" i="7"/>
  <c r="CA427" i="2"/>
  <c r="BV427" i="2"/>
  <c r="CA82" i="2"/>
  <c r="BV82" i="2"/>
  <c r="CA46" i="2"/>
  <c r="BV46" i="2"/>
  <c r="CA110" i="7"/>
  <c r="BV110" i="7"/>
  <c r="CA167" i="1"/>
  <c r="BV167" i="1"/>
  <c r="CA20" i="2"/>
  <c r="BV20" i="2"/>
  <c r="CA338" i="7"/>
  <c r="BV338" i="7"/>
  <c r="CA34" i="7"/>
  <c r="BV34" i="7"/>
  <c r="BV73" i="2"/>
  <c r="CA73" i="2"/>
  <c r="CA298" i="7"/>
  <c r="BV298" i="7"/>
  <c r="CB77" i="21"/>
  <c r="BW77" i="21"/>
  <c r="CA259" i="2"/>
  <c r="BV259" i="2"/>
  <c r="CA337" i="2"/>
  <c r="BV337" i="2"/>
  <c r="CA221" i="7"/>
  <c r="BV221" i="7"/>
  <c r="CA390" i="7"/>
  <c r="BV390" i="7"/>
  <c r="CA443" i="2"/>
  <c r="BV443" i="2"/>
  <c r="CD41" i="4"/>
  <c r="CL39" i="4"/>
  <c r="CA262" i="1"/>
  <c r="BV262" i="1"/>
  <c r="CA228" i="7"/>
  <c r="BV228" i="7"/>
  <c r="CA91" i="2"/>
  <c r="BV91" i="2"/>
  <c r="CA141" i="7"/>
  <c r="BV141" i="7"/>
  <c r="CA27" i="9"/>
  <c r="BV27" i="9"/>
  <c r="CA85" i="7"/>
  <c r="BV85" i="7"/>
  <c r="CA39" i="3"/>
  <c r="BV39" i="3"/>
  <c r="CA219" i="1"/>
  <c r="BV219" i="1"/>
  <c r="CA117" i="2"/>
  <c r="BV117" i="2"/>
  <c r="CA383" i="2"/>
  <c r="BV383" i="2"/>
  <c r="BO81" i="21"/>
  <c r="BO28" i="21"/>
  <c r="CA205" i="7"/>
  <c r="BV205" i="7"/>
  <c r="CA107" i="1"/>
  <c r="BV107" i="1"/>
  <c r="CA173" i="1"/>
  <c r="BV173" i="1"/>
  <c r="CA24" i="9"/>
  <c r="BV24" i="9"/>
  <c r="CE9" i="4"/>
  <c r="CC12" i="4"/>
  <c r="CK9" i="4"/>
  <c r="BW25" i="21"/>
  <c r="CB25" i="21"/>
  <c r="CA22" i="2"/>
  <c r="BV22" i="2"/>
  <c r="CA67" i="2"/>
  <c r="BV67" i="2"/>
  <c r="CA217" i="2"/>
  <c r="BV217" i="2"/>
  <c r="CA232" i="1"/>
  <c r="BV232" i="1"/>
  <c r="CA98" i="7"/>
  <c r="BV98" i="7"/>
  <c r="CA296" i="7"/>
  <c r="BV296" i="7"/>
  <c r="CA21" i="7"/>
  <c r="BV21" i="7"/>
  <c r="CA223" i="7"/>
  <c r="BV223" i="7"/>
  <c r="CA120" i="3"/>
  <c r="BV120" i="3"/>
  <c r="CK23" i="4"/>
  <c r="CE23" i="4"/>
  <c r="CA105" i="2"/>
  <c r="BV105" i="2"/>
  <c r="CA310" i="7"/>
  <c r="BV310" i="7"/>
  <c r="CA123" i="2"/>
  <c r="BV123" i="2"/>
  <c r="CA226" i="7"/>
  <c r="BV226" i="7"/>
  <c r="CA15" i="9"/>
  <c r="BV15" i="9"/>
  <c r="BM112" i="3"/>
  <c r="BO99" i="3"/>
  <c r="CA235" i="7"/>
  <c r="BV235" i="7"/>
  <c r="CA311" i="2"/>
  <c r="BV311" i="2"/>
  <c r="CA281" i="7"/>
  <c r="BV281" i="7"/>
  <c r="CA322" i="2"/>
  <c r="BV322" i="2"/>
  <c r="CA270" i="7"/>
  <c r="BV270" i="7"/>
  <c r="CA250" i="7"/>
  <c r="BV250" i="7"/>
  <c r="CK22" i="4"/>
  <c r="CE22" i="4"/>
  <c r="CB41" i="21"/>
  <c r="BW41" i="21"/>
  <c r="CA175" i="2"/>
  <c r="BV175" i="2"/>
  <c r="BT9" i="9"/>
  <c r="CA4" i="9"/>
  <c r="BV4" i="9"/>
  <c r="CA304" i="2"/>
  <c r="BV304" i="2"/>
  <c r="CA118" i="1"/>
  <c r="BV118" i="1"/>
  <c r="CA244" i="2"/>
  <c r="BV244" i="2"/>
  <c r="CA196" i="2"/>
  <c r="BV196" i="2"/>
  <c r="CA335" i="2"/>
  <c r="BV335" i="2"/>
  <c r="CA73" i="7"/>
  <c r="BV73" i="7"/>
  <c r="BV13" i="3"/>
  <c r="BT19" i="3"/>
  <c r="CA13" i="3"/>
  <c r="CA7" i="2"/>
  <c r="BV7" i="2"/>
  <c r="CB21" i="21"/>
  <c r="BW21" i="21"/>
  <c r="CA293" i="1"/>
  <c r="BV293" i="1"/>
  <c r="CC37" i="4"/>
  <c r="CK34" i="4"/>
  <c r="CE34" i="4"/>
  <c r="CB79" i="2"/>
  <c r="BU108" i="2"/>
  <c r="CA131" i="3"/>
  <c r="BV131" i="3"/>
  <c r="BT218" i="7"/>
  <c r="CA200" i="7"/>
  <c r="BV200" i="7"/>
  <c r="CB67" i="3"/>
  <c r="CI64" i="3"/>
  <c r="CA80" i="2"/>
  <c r="BV80" i="2"/>
  <c r="CA212" i="7"/>
  <c r="BV212" i="7"/>
  <c r="CA246" i="2"/>
  <c r="BV246" i="2"/>
  <c r="CC17" i="4"/>
  <c r="CK14" i="4"/>
  <c r="CE14" i="4"/>
  <c r="CC66" i="21"/>
  <c r="BV69" i="21"/>
  <c r="CA294" i="7"/>
  <c r="BV294" i="7"/>
  <c r="CA86" i="3"/>
  <c r="BV86" i="3"/>
  <c r="CD12" i="4"/>
  <c r="CL9" i="4"/>
  <c r="CA54" i="2"/>
  <c r="BV54" i="2"/>
  <c r="CA309" i="1"/>
  <c r="BV309" i="1"/>
  <c r="CA168" i="2"/>
  <c r="BV168" i="2"/>
  <c r="CA248" i="2"/>
  <c r="BV248" i="2"/>
  <c r="CA242" i="7"/>
  <c r="BV242" i="7"/>
  <c r="BU348" i="7"/>
  <c r="CB330" i="7"/>
  <c r="CB57" i="21"/>
  <c r="BW57" i="21"/>
  <c r="BU218" i="7"/>
  <c r="CB200" i="7"/>
  <c r="BN137" i="3"/>
  <c r="CA244" i="7"/>
  <c r="BV244" i="7"/>
  <c r="CA32" i="3"/>
  <c r="BV32" i="3"/>
  <c r="CA235" i="2"/>
  <c r="BV235" i="2"/>
  <c r="CI86" i="3"/>
  <c r="CB89" i="3"/>
  <c r="CA52" i="7"/>
  <c r="BV52" i="7"/>
  <c r="CA42" i="3"/>
  <c r="BT45" i="3"/>
  <c r="BV45" i="3" s="1"/>
  <c r="BV42" i="3"/>
  <c r="BV70" i="7"/>
  <c r="BT88" i="7"/>
  <c r="CA70" i="7"/>
  <c r="CI223" i="1"/>
  <c r="BU43" i="21"/>
  <c r="CB40" i="21"/>
  <c r="BW40" i="21"/>
  <c r="CB266" i="1"/>
  <c r="BV266" i="1"/>
  <c r="BU64" i="21"/>
  <c r="CB61" i="21"/>
  <c r="BW61" i="21"/>
  <c r="BP53" i="21"/>
  <c r="CB70" i="7"/>
  <c r="BU88" i="7"/>
  <c r="CA317" i="2"/>
  <c r="BV317" i="2"/>
  <c r="CA58" i="2"/>
  <c r="BV58" i="2"/>
  <c r="CA270" i="2"/>
  <c r="BV270" i="2"/>
  <c r="CA26" i="7"/>
  <c r="BV26" i="7"/>
  <c r="CA308" i="7"/>
  <c r="BV308" i="7"/>
  <c r="CA379" i="7"/>
  <c r="BV379" i="7"/>
  <c r="CA236" i="7"/>
  <c r="BV236" i="7"/>
  <c r="CA53" i="7"/>
  <c r="BV53" i="7"/>
  <c r="CA61" i="2"/>
  <c r="BV61" i="2"/>
  <c r="BU42" i="4"/>
  <c r="BT39" i="5" s="1"/>
  <c r="BW7" i="4"/>
  <c r="BU20" i="9"/>
  <c r="CC36" i="5" s="1"/>
  <c r="CB11" i="9"/>
  <c r="BW27" i="4"/>
  <c r="CA157" i="1"/>
  <c r="BV157" i="1"/>
  <c r="CA8" i="9"/>
  <c r="BV8" i="9"/>
  <c r="BT129" i="3"/>
  <c r="CA123" i="3"/>
  <c r="BV123" i="3"/>
  <c r="CA309" i="7"/>
  <c r="BV309" i="7"/>
  <c r="CA99" i="7"/>
  <c r="BV99" i="7"/>
  <c r="CA319" i="2"/>
  <c r="BV319" i="2"/>
  <c r="CA369" i="7"/>
  <c r="BV369" i="7"/>
  <c r="CA378" i="2"/>
  <c r="BV378" i="2"/>
  <c r="CA327" i="2"/>
  <c r="BV327" i="2"/>
  <c r="CA49" i="1"/>
  <c r="BV49" i="1"/>
  <c r="CA358" i="2"/>
  <c r="BV358" i="2"/>
  <c r="CA315" i="1"/>
  <c r="BV315" i="1"/>
  <c r="CA8" i="3"/>
  <c r="BV8" i="3"/>
  <c r="DB4" i="4"/>
  <c r="CT7" i="4"/>
  <c r="CA391" i="2"/>
  <c r="BV391" i="2"/>
  <c r="CA86" i="2"/>
  <c r="BV86" i="2"/>
  <c r="CA50" i="2"/>
  <c r="BV50" i="2"/>
  <c r="CA260" i="7"/>
  <c r="BV260" i="7"/>
  <c r="CA6" i="9"/>
  <c r="BV6" i="9"/>
  <c r="CA293" i="7"/>
  <c r="BV293" i="7"/>
  <c r="BO77" i="3"/>
  <c r="CB224" i="1"/>
  <c r="BV224" i="1"/>
  <c r="CA80" i="3"/>
  <c r="BV80" i="3"/>
  <c r="CA18" i="2"/>
  <c r="BV18" i="2"/>
  <c r="CA43" i="1"/>
  <c r="BV43" i="1"/>
  <c r="CA103" i="3"/>
  <c r="BV103" i="3"/>
  <c r="CA86" i="7"/>
  <c r="BV86" i="7"/>
  <c r="CA112" i="2"/>
  <c r="BV112" i="2"/>
  <c r="CH111" i="1"/>
  <c r="CJ111" i="1" s="1"/>
  <c r="CA113" i="1"/>
  <c r="CA63" i="7"/>
  <c r="BV63" i="7"/>
  <c r="BT66" i="7"/>
  <c r="CA334" i="7"/>
  <c r="BV334" i="7"/>
  <c r="CA106" i="3"/>
  <c r="BV106" i="3"/>
  <c r="CA366" i="7"/>
  <c r="BV366" i="7"/>
  <c r="BI28" i="21"/>
  <c r="CA250" i="2"/>
  <c r="BV250" i="2"/>
  <c r="CA43" i="2"/>
  <c r="BV43" i="2"/>
  <c r="CA222" i="7"/>
  <c r="BV222" i="7"/>
  <c r="CA253" i="2"/>
  <c r="BV253" i="2"/>
  <c r="CH429" i="2"/>
  <c r="CC429" i="2"/>
  <c r="CA247" i="2"/>
  <c r="BV247" i="2"/>
  <c r="CA156" i="7"/>
  <c r="BV156" i="7"/>
  <c r="CA349" i="2"/>
  <c r="BV349" i="2"/>
  <c r="CA65" i="2"/>
  <c r="BV65" i="2"/>
  <c r="CA190" i="7"/>
  <c r="BV190" i="7"/>
  <c r="CA80" i="1"/>
  <c r="BV80" i="1"/>
  <c r="CA130" i="2"/>
  <c r="BV130" i="2"/>
  <c r="CA347" i="7"/>
  <c r="BV347" i="7"/>
  <c r="CB184" i="2"/>
  <c r="CC184" i="2" s="1"/>
  <c r="BU218" i="2"/>
  <c r="CB9" i="21"/>
  <c r="BW9" i="21"/>
  <c r="BU12" i="21"/>
  <c r="CA382" i="2"/>
  <c r="BV382" i="2"/>
  <c r="CA193" i="2"/>
  <c r="BV193" i="2"/>
  <c r="CB15" i="21"/>
  <c r="BW15" i="21"/>
  <c r="CA383" i="7"/>
  <c r="BV383" i="7"/>
  <c r="CA38" i="7"/>
  <c r="BV38" i="7"/>
  <c r="CA144" i="7"/>
  <c r="BV144" i="7"/>
  <c r="CA159" i="7"/>
  <c r="BV159" i="7"/>
  <c r="CA223" i="1"/>
  <c r="CC223" i="1" s="1"/>
  <c r="BT225" i="1"/>
  <c r="BV225" i="1" s="1"/>
  <c r="CA152" i="7"/>
  <c r="BV152" i="7"/>
  <c r="CA28" i="1"/>
  <c r="BV28" i="1"/>
  <c r="CA73" i="3"/>
  <c r="BV73" i="3"/>
  <c r="CA360" i="2"/>
  <c r="BV360" i="2"/>
  <c r="BU126" i="7"/>
  <c r="CB90" i="7"/>
  <c r="CB386" i="7"/>
  <c r="CI350" i="7"/>
  <c r="CA13" i="7"/>
  <c r="BV13" i="7"/>
  <c r="CA171" i="2"/>
  <c r="BV171" i="2"/>
  <c r="BV43" i="21"/>
  <c r="CC40" i="21"/>
  <c r="CA246" i="1"/>
  <c r="BV246" i="1"/>
  <c r="CA211" i="7"/>
  <c r="BV211" i="7"/>
  <c r="CA217" i="7"/>
  <c r="BV217" i="7"/>
  <c r="CA340" i="2"/>
  <c r="BV340" i="2"/>
  <c r="CA62" i="3"/>
  <c r="BV62" i="3"/>
  <c r="CA94" i="2"/>
  <c r="BV94" i="2"/>
  <c r="CA72" i="3"/>
  <c r="BV72" i="3"/>
  <c r="CA303" i="7"/>
  <c r="BV303" i="7"/>
  <c r="CA131" i="2"/>
  <c r="BV131" i="2"/>
  <c r="CA36" i="3"/>
  <c r="BV36" i="3"/>
  <c r="CA335" i="7"/>
  <c r="BV335" i="7"/>
  <c r="CA309" i="2"/>
  <c r="BV309" i="2"/>
  <c r="CA81" i="2"/>
  <c r="BV81" i="2"/>
  <c r="CA56" i="7"/>
  <c r="BV56" i="7"/>
  <c r="CA20" i="7"/>
  <c r="BV20" i="7"/>
  <c r="CA413" i="2"/>
  <c r="BV413" i="2"/>
  <c r="CA43" i="3"/>
  <c r="BV43" i="3"/>
  <c r="CA328" i="2"/>
  <c r="BV328" i="2"/>
  <c r="CA193" i="7"/>
  <c r="BV193" i="7"/>
  <c r="BT196" i="7"/>
  <c r="BV196" i="7" s="1"/>
  <c r="BN170" i="1"/>
  <c r="CA25" i="2"/>
  <c r="BV25" i="2"/>
  <c r="CA156" i="2"/>
  <c r="BV156" i="2"/>
  <c r="CA287" i="2"/>
  <c r="BV287" i="2"/>
  <c r="CA336" i="7"/>
  <c r="BV336" i="7"/>
  <c r="CI324" i="7"/>
  <c r="CB326" i="7"/>
  <c r="BO191" i="7"/>
  <c r="CA308" i="2"/>
  <c r="BV308" i="2"/>
  <c r="CA337" i="7"/>
  <c r="BV337" i="7"/>
  <c r="CA129" i="2"/>
  <c r="BV129" i="2"/>
  <c r="CA209" i="7"/>
  <c r="BV209" i="7"/>
  <c r="CA96" i="7"/>
  <c r="BV96" i="7"/>
  <c r="CA245" i="7"/>
  <c r="BV245" i="7"/>
  <c r="CA284" i="2"/>
  <c r="BV284" i="2"/>
  <c r="CK6" i="4"/>
  <c r="CE6" i="4"/>
  <c r="CA297" i="7"/>
  <c r="BV297" i="7"/>
  <c r="BV330" i="7"/>
  <c r="BT348" i="7"/>
  <c r="CA330" i="7"/>
  <c r="CA230" i="2"/>
  <c r="BV230" i="2"/>
  <c r="CA393" i="2"/>
  <c r="BV393" i="2"/>
  <c r="CA44" i="1"/>
  <c r="BV44" i="1"/>
  <c r="CA368" i="7"/>
  <c r="BV368" i="7"/>
  <c r="CA416" i="2"/>
  <c r="BV416" i="2"/>
  <c r="CA116" i="3"/>
  <c r="BV116" i="3"/>
  <c r="BU61" i="7"/>
  <c r="CB25" i="7"/>
  <c r="CA18" i="9"/>
  <c r="BV18" i="9"/>
  <c r="CC30" i="21"/>
  <c r="BV33" i="21"/>
  <c r="BV129" i="7"/>
  <c r="CA129" i="7"/>
  <c r="BU68" i="3"/>
  <c r="CA12" i="9"/>
  <c r="BV12" i="9"/>
  <c r="CA430" i="2"/>
  <c r="BV430" i="2"/>
  <c r="CH207" i="2"/>
  <c r="CC207" i="2"/>
  <c r="CA108" i="7"/>
  <c r="BV108" i="7"/>
  <c r="CA397" i="2"/>
  <c r="BV397" i="2"/>
  <c r="BN81" i="21"/>
  <c r="BN28" i="21"/>
  <c r="BP7" i="21"/>
  <c r="CB51" i="21"/>
  <c r="BW51" i="21"/>
  <c r="CA106" i="7"/>
  <c r="BV106" i="7"/>
  <c r="BM114" i="1"/>
  <c r="BO81" i="1"/>
  <c r="CA271" i="2"/>
  <c r="BV271" i="2"/>
  <c r="CA155" i="1"/>
  <c r="BV155" i="1"/>
  <c r="CA242" i="2"/>
  <c r="BV242" i="2"/>
  <c r="CA87" i="7"/>
  <c r="BV87" i="7"/>
  <c r="CE5" i="4"/>
  <c r="CK5" i="4"/>
  <c r="BU305" i="1"/>
  <c r="BU338" i="1" s="1"/>
  <c r="CB285" i="1"/>
  <c r="CA203" i="2"/>
  <c r="BV203" i="2"/>
  <c r="CA347" i="2"/>
  <c r="BV347" i="2"/>
  <c r="CC32" i="4"/>
  <c r="CK29" i="4"/>
  <c r="CE29" i="4"/>
  <c r="CA334" i="1"/>
  <c r="BV334" i="1"/>
  <c r="CA185" i="2"/>
  <c r="BV185" i="2"/>
  <c r="BM58" i="1"/>
  <c r="BO58" i="1" s="1"/>
  <c r="CA101" i="3"/>
  <c r="BT107" i="3"/>
  <c r="BV101" i="3"/>
  <c r="CA180" i="2"/>
  <c r="BV180" i="2"/>
  <c r="CA50" i="7"/>
  <c r="BV50" i="7"/>
  <c r="CA53" i="2"/>
  <c r="BV53" i="2"/>
  <c r="CA161" i="2"/>
  <c r="BV161" i="2"/>
  <c r="CA311" i="1"/>
  <c r="BV311" i="1"/>
  <c r="CH412" i="2"/>
  <c r="CC412" i="2"/>
  <c r="CA241" i="1"/>
  <c r="BV241" i="1"/>
  <c r="CA350" i="7"/>
  <c r="BT386" i="7"/>
  <c r="CA8" i="7"/>
  <c r="BV8" i="7"/>
  <c r="CE36" i="4"/>
  <c r="CK36" i="4"/>
  <c r="CA96" i="2"/>
  <c r="BV96" i="2"/>
  <c r="CA75" i="7"/>
  <c r="BV75" i="7"/>
  <c r="CA239" i="7"/>
  <c r="BV239" i="7"/>
  <c r="CA65" i="7"/>
  <c r="BV65" i="7"/>
  <c r="BW72" i="21"/>
  <c r="CB72" i="21"/>
  <c r="BU41" i="3"/>
  <c r="CB35" i="3"/>
  <c r="CA72" i="2"/>
  <c r="BV72" i="2"/>
  <c r="BT75" i="2"/>
  <c r="CA97" i="1"/>
  <c r="BV97" i="1"/>
  <c r="CD37" i="4"/>
  <c r="CL34" i="4"/>
  <c r="CA329" i="2"/>
  <c r="BV329" i="2"/>
  <c r="CA84" i="7"/>
  <c r="BV84" i="7"/>
  <c r="CB62" i="21"/>
  <c r="BW62" i="21"/>
  <c r="CA11" i="1"/>
  <c r="BV11" i="1"/>
  <c r="CA49" i="2"/>
  <c r="BV49" i="2"/>
  <c r="CA350" i="2"/>
  <c r="BV350" i="2"/>
  <c r="CA47" i="1"/>
  <c r="BV47" i="1"/>
  <c r="CA47" i="7"/>
  <c r="BV47" i="7"/>
  <c r="CA116" i="7"/>
  <c r="BV116" i="7"/>
  <c r="CA268" i="2"/>
  <c r="BV268" i="2"/>
  <c r="CA93" i="2"/>
  <c r="BV93" i="2"/>
  <c r="CH63" i="2"/>
  <c r="CC63" i="2"/>
  <c r="BO108" i="2"/>
  <c r="BM150" i="2"/>
  <c r="BO34" i="2"/>
  <c r="BM76" i="2"/>
  <c r="BU9" i="9"/>
  <c r="CB4" i="9"/>
  <c r="CA125" i="7"/>
  <c r="BV125" i="7"/>
  <c r="BO153" i="7"/>
  <c r="BM197" i="7"/>
  <c r="BV153" i="2"/>
  <c r="CA153" i="2"/>
  <c r="BT182" i="2"/>
  <c r="CD48" i="5"/>
  <c r="CB50" i="5"/>
  <c r="CJ48" i="5"/>
  <c r="CA251" i="1"/>
  <c r="BT276" i="1"/>
  <c r="CA305" i="2"/>
  <c r="BV305" i="2"/>
  <c r="CA199" i="2"/>
  <c r="BV199" i="2"/>
  <c r="CA24" i="1"/>
  <c r="BV24" i="1"/>
  <c r="CB185" i="1"/>
  <c r="BV185" i="1"/>
  <c r="CA345" i="2"/>
  <c r="BV345" i="2"/>
  <c r="CA139" i="2"/>
  <c r="BV139" i="2"/>
  <c r="CA182" i="1"/>
  <c r="BV182" i="1"/>
  <c r="CA31" i="7"/>
  <c r="BV31" i="7"/>
  <c r="CA191" i="2"/>
  <c r="BV191" i="2"/>
  <c r="CA97" i="3"/>
  <c r="BV97" i="3"/>
  <c r="CA164" i="7"/>
  <c r="BV164" i="7"/>
  <c r="CA30" i="7"/>
  <c r="BV30" i="7"/>
  <c r="CA303" i="2"/>
  <c r="BV303" i="2"/>
  <c r="CA74" i="2"/>
  <c r="BV74" i="2"/>
  <c r="CA122" i="2"/>
  <c r="BV122" i="2"/>
  <c r="CA362" i="7"/>
  <c r="BV362" i="7"/>
  <c r="CA104" i="7"/>
  <c r="BV104" i="7"/>
  <c r="CA264" i="1"/>
  <c r="BV264" i="1"/>
  <c r="CH61" i="1"/>
  <c r="BV369" i="2"/>
  <c r="CA369" i="2"/>
  <c r="CA274" i="7"/>
  <c r="BV274" i="7"/>
  <c r="CA24" i="2"/>
  <c r="BV24" i="2"/>
  <c r="CA317" i="7"/>
  <c r="BV317" i="7"/>
  <c r="CA200" i="1"/>
  <c r="BV200" i="1"/>
  <c r="CB149" i="2"/>
  <c r="CI147" i="2"/>
  <c r="CB11" i="21"/>
  <c r="BW11" i="21"/>
  <c r="CC14" i="21"/>
  <c r="BV17" i="21"/>
  <c r="CB322" i="1"/>
  <c r="BV322" i="1"/>
  <c r="CA83" i="7"/>
  <c r="BV83" i="7"/>
  <c r="CA123" i="7"/>
  <c r="BV123" i="7"/>
  <c r="CJ49" i="5"/>
  <c r="CD49" i="5"/>
  <c r="CA320" i="7"/>
  <c r="BV320" i="7"/>
  <c r="CA135" i="2"/>
  <c r="BV135" i="2"/>
  <c r="CA138" i="2"/>
  <c r="BV138" i="2"/>
  <c r="CA222" i="2"/>
  <c r="BV222" i="2"/>
  <c r="CA106" i="2"/>
  <c r="BV106" i="2"/>
  <c r="CA299" i="7"/>
  <c r="BV299" i="7"/>
  <c r="CA98" i="3"/>
  <c r="BV98" i="3"/>
  <c r="CA240" i="7"/>
  <c r="BV240" i="7"/>
  <c r="CA186" i="7"/>
  <c r="BV186" i="7"/>
  <c r="CB36" i="21"/>
  <c r="BW36" i="21"/>
  <c r="CD32" i="4"/>
  <c r="CL29" i="4"/>
  <c r="CA122" i="7"/>
  <c r="BV122" i="7"/>
  <c r="BU21" i="5"/>
  <c r="BN136" i="3"/>
  <c r="BT256" i="7"/>
  <c r="CA220" i="7"/>
  <c r="CB375" i="2"/>
  <c r="BU404" i="2"/>
  <c r="CA227" i="7"/>
  <c r="BV227" i="7"/>
  <c r="CA275" i="7"/>
  <c r="BV275" i="7"/>
  <c r="CA209" i="2"/>
  <c r="BV209" i="2"/>
  <c r="CA313" i="7"/>
  <c r="BV313" i="7"/>
  <c r="CA229" i="2"/>
  <c r="BV229" i="2"/>
  <c r="CA173" i="2"/>
  <c r="BV173" i="2"/>
  <c r="CA159" i="2"/>
  <c r="BV159" i="2"/>
  <c r="BT29" i="9"/>
  <c r="CA22" i="9"/>
  <c r="CA128" i="7"/>
  <c r="BV128" i="7"/>
  <c r="BT131" i="7"/>
  <c r="BV131" i="7" s="1"/>
  <c r="CA41" i="7"/>
  <c r="BV41" i="7"/>
  <c r="CA306" i="2"/>
  <c r="BV306" i="2"/>
  <c r="CA155" i="2"/>
  <c r="BV155" i="2"/>
  <c r="CA359" i="7"/>
  <c r="BV359" i="7"/>
  <c r="CK20" i="4"/>
  <c r="CE20" i="4"/>
  <c r="CA95" i="1"/>
  <c r="BV95" i="1"/>
  <c r="CB196" i="1"/>
  <c r="BV196" i="1"/>
  <c r="CH438" i="2"/>
  <c r="CC438" i="2"/>
  <c r="CB63" i="3"/>
  <c r="CI57" i="3"/>
  <c r="BM30" i="9"/>
  <c r="BT35" i="5"/>
  <c r="BO9" i="9"/>
  <c r="BV35" i="5" s="1"/>
  <c r="CK10" i="4"/>
  <c r="CE10" i="4"/>
  <c r="CA210" i="1"/>
  <c r="BV210" i="1"/>
  <c r="CB198" i="1"/>
  <c r="BV198" i="1"/>
  <c r="CA160" i="7"/>
  <c r="BV160" i="7"/>
  <c r="BT55" i="3"/>
  <c r="CA49" i="3"/>
  <c r="BV49" i="3"/>
  <c r="BT283" i="7"/>
  <c r="CA265" i="7"/>
  <c r="BV265" i="7"/>
  <c r="CA373" i="7"/>
  <c r="BV373" i="7"/>
  <c r="CA340" i="7"/>
  <c r="BV340" i="7"/>
  <c r="BO19" i="3"/>
  <c r="BM136" i="3"/>
  <c r="BT21" i="5"/>
  <c r="BV27" i="3"/>
  <c r="CA27" i="3"/>
  <c r="BT33" i="3"/>
  <c r="CC50" i="21"/>
  <c r="BV53" i="21"/>
  <c r="BO218" i="7"/>
  <c r="BM262" i="7"/>
  <c r="CA154" i="2"/>
  <c r="BV154" i="2"/>
  <c r="CA38" i="3"/>
  <c r="BV38" i="3"/>
  <c r="CA9" i="3"/>
  <c r="BV9" i="3"/>
  <c r="CA289" i="1"/>
  <c r="BV289" i="1"/>
  <c r="CA163" i="7"/>
  <c r="BV163" i="7"/>
  <c r="CA57" i="2"/>
  <c r="BV57" i="2"/>
  <c r="CA32" i="7"/>
  <c r="BV32" i="7"/>
  <c r="CA181" i="2"/>
  <c r="BV181" i="2"/>
  <c r="CA122" i="1"/>
  <c r="BV122" i="1"/>
  <c r="CA146" i="7"/>
  <c r="BV146" i="7"/>
  <c r="CA291" i="2"/>
  <c r="BV291" i="2"/>
  <c r="CA22" i="7"/>
  <c r="BV22" i="7"/>
  <c r="CA275" i="2"/>
  <c r="BV275" i="2"/>
  <c r="CA170" i="2"/>
  <c r="BV170" i="2"/>
  <c r="CA195" i="7"/>
  <c r="BV195" i="7"/>
  <c r="CA30" i="2"/>
  <c r="BV30" i="2"/>
  <c r="CA113" i="2"/>
  <c r="BV113" i="2"/>
  <c r="CA118" i="2"/>
  <c r="BV118" i="2"/>
  <c r="CH66" i="2"/>
  <c r="CC66" i="2"/>
  <c r="CA82" i="3"/>
  <c r="BV82" i="3"/>
  <c r="CA178" i="2"/>
  <c r="BV178" i="2"/>
  <c r="CA6" i="2"/>
  <c r="BV6" i="2"/>
  <c r="CA28" i="3"/>
  <c r="BV28" i="3"/>
  <c r="CA276" i="2"/>
  <c r="BV276" i="2"/>
  <c r="CB20" i="3"/>
  <c r="BU23" i="3"/>
  <c r="CA14" i="3"/>
  <c r="BV14" i="3"/>
  <c r="BO88" i="7"/>
  <c r="CA410" i="2"/>
  <c r="BV410" i="2"/>
  <c r="CA384" i="2"/>
  <c r="BV384" i="2"/>
  <c r="CA312" i="2"/>
  <c r="BV312" i="2"/>
  <c r="CA131" i="1"/>
  <c r="BV131" i="1"/>
  <c r="BU53" i="21"/>
  <c r="CB50" i="21"/>
  <c r="BW50" i="21"/>
  <c r="CA300" i="7"/>
  <c r="BV300" i="7"/>
  <c r="CA138" i="7"/>
  <c r="BV138" i="7"/>
  <c r="CA160" i="2"/>
  <c r="BV160" i="2"/>
  <c r="CA437" i="2"/>
  <c r="BV437" i="2"/>
  <c r="CA224" i="7"/>
  <c r="BV224" i="7"/>
  <c r="CA240" i="2"/>
  <c r="BV240" i="2"/>
  <c r="CA76" i="1"/>
  <c r="BV76" i="1"/>
  <c r="CA125" i="3"/>
  <c r="BV125" i="3"/>
  <c r="CA41" i="2"/>
  <c r="BV41" i="2"/>
  <c r="CA145" i="7"/>
  <c r="BV145" i="7"/>
  <c r="CA78" i="7"/>
  <c r="BV78" i="7"/>
  <c r="CA354" i="2"/>
  <c r="BV354" i="2"/>
  <c r="CA348" i="2"/>
  <c r="BV348" i="2"/>
  <c r="CA166" i="2"/>
  <c r="BV166" i="2"/>
  <c r="CA143" i="2"/>
  <c r="BV143" i="2"/>
  <c r="CB301" i="1"/>
  <c r="BV301" i="1"/>
  <c r="CA186" i="1"/>
  <c r="BV186" i="1"/>
  <c r="CA67" i="1"/>
  <c r="BV67" i="1"/>
  <c r="CH355" i="2"/>
  <c r="CC355" i="2"/>
  <c r="BO129" i="3"/>
  <c r="CA289" i="7"/>
  <c r="BV289" i="7"/>
  <c r="CA175" i="1"/>
  <c r="BV175" i="1"/>
  <c r="BU34" i="2"/>
  <c r="BV5" i="2"/>
  <c r="CB5" i="2"/>
  <c r="CA110" i="3"/>
  <c r="BV110" i="3"/>
  <c r="CE30" i="4"/>
  <c r="CK30" i="4"/>
  <c r="BN21" i="5"/>
  <c r="CA18" i="7"/>
  <c r="BV18" i="7"/>
  <c r="CA17" i="9"/>
  <c r="BV17" i="9"/>
  <c r="CA377" i="7"/>
  <c r="BV377" i="7"/>
  <c r="CA367" i="7"/>
  <c r="BV367" i="7"/>
  <c r="CA74" i="3"/>
  <c r="BV74" i="3"/>
  <c r="CA267" i="2"/>
  <c r="BV267" i="2"/>
  <c r="CA179" i="7"/>
  <c r="BV179" i="7"/>
  <c r="CA60" i="3"/>
  <c r="BV60" i="3"/>
  <c r="CA249" i="2"/>
  <c r="BV249" i="2"/>
  <c r="CA91" i="1"/>
  <c r="BV91" i="1"/>
  <c r="BV5" i="3"/>
  <c r="BT11" i="3"/>
  <c r="CA5" i="3"/>
  <c r="CA96" i="3"/>
  <c r="BV96" i="3"/>
  <c r="CA182" i="7"/>
  <c r="BV182" i="7"/>
  <c r="CA279" i="2"/>
  <c r="BV279" i="2"/>
  <c r="CA175" i="7"/>
  <c r="BV175" i="7"/>
  <c r="CA230" i="7"/>
  <c r="BV230" i="7"/>
  <c r="CA7" i="7"/>
  <c r="BV7" i="7"/>
  <c r="CA98" i="1"/>
  <c r="BV98" i="1"/>
  <c r="CA316" i="7"/>
  <c r="BV316" i="7"/>
  <c r="CK11" i="4"/>
  <c r="CE11" i="4"/>
  <c r="BV27" i="21"/>
  <c r="CC24" i="21"/>
  <c r="CA363" i="7"/>
  <c r="BV363" i="7"/>
  <c r="CA179" i="1"/>
  <c r="BV179" i="1"/>
  <c r="CA317" i="1"/>
  <c r="BV317" i="1"/>
  <c r="CA200" i="2"/>
  <c r="BV200" i="2"/>
  <c r="BV324" i="7"/>
  <c r="CA324" i="7"/>
  <c r="CH90" i="7"/>
  <c r="CA230" i="1"/>
  <c r="BV230" i="1"/>
  <c r="BW78" i="21"/>
  <c r="CB78" i="21"/>
  <c r="CA425" i="2"/>
  <c r="BV425" i="2"/>
  <c r="CA206" i="2"/>
  <c r="BV206" i="2"/>
  <c r="CA42" i="7"/>
  <c r="BV42" i="7"/>
  <c r="BT63" i="3"/>
  <c r="BV63" i="3" s="1"/>
  <c r="CA57" i="3"/>
  <c r="BV57" i="3"/>
  <c r="CA194" i="7"/>
  <c r="BV194" i="7"/>
  <c r="CA102" i="7"/>
  <c r="BV102" i="7"/>
  <c r="CB139" i="1"/>
  <c r="CC139" i="1" s="1"/>
  <c r="BU164" i="1"/>
  <c r="CA5" i="9"/>
  <c r="BV5" i="9"/>
  <c r="BP59" i="21"/>
  <c r="BN83" i="21"/>
  <c r="BN80" i="21"/>
  <c r="CI108" i="3"/>
  <c r="CB111" i="3"/>
  <c r="CA352" i="7"/>
  <c r="BV352" i="7"/>
  <c r="CA126" i="2"/>
  <c r="BV126" i="2"/>
  <c r="CI259" i="7"/>
  <c r="CB261" i="7"/>
  <c r="CA90" i="2"/>
  <c r="BV90" i="2"/>
  <c r="CA271" i="7"/>
  <c r="BV271" i="7"/>
  <c r="CA357" i="2"/>
  <c r="BV357" i="2"/>
  <c r="CA127" i="2"/>
  <c r="BV127" i="2"/>
  <c r="CA211" i="1"/>
  <c r="BV211" i="1"/>
  <c r="CA326" i="2"/>
  <c r="BV326" i="2"/>
  <c r="CA378" i="7"/>
  <c r="BV378" i="7"/>
  <c r="CA396" i="2"/>
  <c r="BV396" i="2"/>
  <c r="CA31" i="3"/>
  <c r="BV31" i="3"/>
  <c r="CA282" i="7"/>
  <c r="BV282" i="7"/>
  <c r="CA170" i="7"/>
  <c r="BV170" i="7"/>
  <c r="CA95" i="3"/>
  <c r="BV95" i="3"/>
  <c r="CA109" i="7"/>
  <c r="BV109" i="7"/>
  <c r="CA134" i="2"/>
  <c r="BV134" i="2"/>
  <c r="BO348" i="7"/>
  <c r="BM392" i="7"/>
  <c r="CA399" i="2"/>
  <c r="BV399" i="2"/>
  <c r="CA356" i="7"/>
  <c r="BV356" i="7"/>
  <c r="CA76" i="7"/>
  <c r="BV76" i="7"/>
  <c r="CA414" i="2"/>
  <c r="BV414" i="2"/>
  <c r="CA320" i="2"/>
  <c r="BV320" i="2"/>
  <c r="BU99" i="3"/>
  <c r="CB93" i="3"/>
  <c r="CC19" i="21"/>
  <c r="BV22" i="21"/>
  <c r="CB61" i="1"/>
  <c r="BU81" i="1"/>
  <c r="BV61" i="1"/>
  <c r="BH90" i="3"/>
  <c r="CO258" i="2"/>
  <c r="BL43" i="5"/>
  <c r="BI82" i="21"/>
  <c r="BN43" i="5" s="1"/>
  <c r="CA161" i="7"/>
  <c r="BV161" i="7"/>
  <c r="CB75" i="2"/>
  <c r="CI73" i="2"/>
  <c r="CA62" i="2"/>
  <c r="BV62" i="2"/>
  <c r="CA206" i="1"/>
  <c r="BV206" i="1"/>
  <c r="BV42" i="4"/>
  <c r="BU39" i="5" s="1"/>
  <c r="BU7" i="21"/>
  <c r="CB4" i="21"/>
  <c r="BW4" i="21"/>
  <c r="CA296" i="2"/>
  <c r="BV296" i="2"/>
  <c r="CA125" i="2"/>
  <c r="BV125" i="2"/>
  <c r="CA162" i="1"/>
  <c r="BT164" i="1"/>
  <c r="BV162" i="1"/>
  <c r="CA251" i="7"/>
  <c r="BV251" i="7"/>
  <c r="CA59" i="7"/>
  <c r="BV59" i="7"/>
  <c r="BW10" i="21"/>
  <c r="CB10" i="21"/>
  <c r="CA235" i="1"/>
  <c r="BV235" i="1"/>
  <c r="CA277" i="7"/>
  <c r="BV277" i="7"/>
  <c r="CA60" i="7"/>
  <c r="BV60" i="7"/>
  <c r="CA49" i="7"/>
  <c r="BV49" i="7"/>
  <c r="CA243" i="2"/>
  <c r="BV243" i="2"/>
  <c r="CA248" i="7"/>
  <c r="BV248" i="7"/>
  <c r="CA283" i="2"/>
  <c r="BV283" i="2"/>
  <c r="CA10" i="7"/>
  <c r="BV10" i="7"/>
  <c r="CA93" i="1"/>
  <c r="BV93" i="1"/>
  <c r="CA204" i="1"/>
  <c r="BV204" i="1"/>
  <c r="CA208" i="7"/>
  <c r="BV208" i="7"/>
  <c r="CA52" i="2"/>
  <c r="BV52" i="2"/>
  <c r="CA40" i="2"/>
  <c r="BV40" i="2"/>
  <c r="BV221" i="2"/>
  <c r="CA221" i="2"/>
  <c r="CA121" i="7"/>
  <c r="BV121" i="7"/>
  <c r="CA48" i="7"/>
  <c r="BV48" i="7"/>
  <c r="CA117" i="7"/>
  <c r="BV117" i="7"/>
  <c r="BU153" i="7"/>
  <c r="CB135" i="7"/>
  <c r="BH84" i="21"/>
  <c r="BM42" i="5"/>
  <c r="BM46" i="5" s="1"/>
  <c r="CA268" i="7"/>
  <c r="BV268" i="7"/>
  <c r="CA51" i="3"/>
  <c r="BV51" i="3"/>
  <c r="CA229" i="7"/>
  <c r="BV229" i="7"/>
  <c r="CA51" i="2"/>
  <c r="BV51" i="2"/>
  <c r="CA95" i="7"/>
  <c r="BV95" i="7"/>
  <c r="BT20" i="9"/>
  <c r="CA11" i="9"/>
  <c r="BV11" i="9"/>
  <c r="BO107" i="3"/>
  <c r="CA186" i="2"/>
  <c r="BV186" i="2"/>
  <c r="CA93" i="7"/>
  <c r="BV93" i="7"/>
  <c r="CA381" i="2"/>
  <c r="BV381" i="2"/>
  <c r="CA50" i="3"/>
  <c r="BV50" i="3"/>
  <c r="BT133" i="3"/>
  <c r="CA130" i="3"/>
  <c r="BV130" i="3"/>
  <c r="CA44" i="7"/>
  <c r="BV44" i="7"/>
  <c r="BV25" i="7"/>
  <c r="BT61" i="7"/>
  <c r="CA25" i="7"/>
  <c r="BW63" i="21"/>
  <c r="CB63" i="21"/>
  <c r="CA439" i="2"/>
  <c r="BV439" i="2"/>
  <c r="CA342" i="7"/>
  <c r="BV342" i="7"/>
  <c r="CA15" i="7"/>
  <c r="BV15" i="7"/>
  <c r="CA37" i="2"/>
  <c r="BV37" i="2"/>
  <c r="CA157" i="7"/>
  <c r="BV157" i="7"/>
  <c r="CA51" i="7"/>
  <c r="BV51" i="7"/>
  <c r="CA292" i="7"/>
  <c r="BV292" i="7"/>
  <c r="CA12" i="7"/>
  <c r="BV12" i="7"/>
  <c r="CA374" i="7"/>
  <c r="BV374" i="7"/>
  <c r="CA38" i="2"/>
  <c r="BV38" i="2"/>
  <c r="CA336" i="2"/>
  <c r="BV336" i="2"/>
  <c r="CA207" i="7"/>
  <c r="BV207" i="7"/>
  <c r="CA313" i="2"/>
  <c r="BV313" i="2"/>
  <c r="BT111" i="3"/>
  <c r="BV111" i="3" s="1"/>
  <c r="CA108" i="3"/>
  <c r="BV108" i="3"/>
  <c r="BV74" i="21"/>
  <c r="CC71" i="21"/>
  <c r="CA301" i="7"/>
  <c r="BV301" i="7"/>
  <c r="CA381" i="7"/>
  <c r="BV381" i="7"/>
  <c r="CA237" i="1"/>
  <c r="BV237" i="1"/>
  <c r="CA199" i="1"/>
  <c r="BV199" i="1"/>
  <c r="CK16" i="4"/>
  <c r="CE16" i="4"/>
  <c r="CA254" i="2"/>
  <c r="BV254" i="2"/>
  <c r="CB324" i="1"/>
  <c r="BV324" i="1"/>
  <c r="CA103" i="7"/>
  <c r="BV103" i="7"/>
  <c r="BU85" i="3"/>
  <c r="CB79" i="3"/>
  <c r="CA334" i="2"/>
  <c r="BV334" i="2"/>
  <c r="CB301" i="2"/>
  <c r="BU330" i="2"/>
  <c r="CI279" i="1"/>
  <c r="CJ279" i="1" s="1"/>
  <c r="BV79" i="2"/>
  <c r="CA79" i="2"/>
  <c r="BT108" i="2"/>
  <c r="BN82" i="21"/>
  <c r="BN54" i="21"/>
  <c r="BP33" i="21"/>
  <c r="CA107" i="7"/>
  <c r="BV107" i="7"/>
  <c r="CA263" i="2"/>
  <c r="BV263" i="2"/>
  <c r="CA307" i="7"/>
  <c r="BV307" i="7"/>
  <c r="CA37" i="7"/>
  <c r="BV37" i="7"/>
  <c r="CC50" i="5"/>
  <c r="CK48" i="5"/>
  <c r="CK26" i="4"/>
  <c r="CE26" i="4"/>
  <c r="CA19" i="9"/>
  <c r="BV19" i="9"/>
  <c r="CA376" i="2"/>
  <c r="BV376" i="2"/>
  <c r="CA216" i="7"/>
  <c r="BV216" i="7"/>
  <c r="BW41" i="4"/>
  <c r="CA109" i="3"/>
  <c r="BV109" i="3"/>
  <c r="CA215" i="7"/>
  <c r="BV215" i="7"/>
  <c r="CA171" i="7"/>
  <c r="BV171" i="7"/>
  <c r="CA84" i="1"/>
  <c r="BV84" i="1"/>
  <c r="CA407" i="2"/>
  <c r="BV407" i="2"/>
  <c r="CA370" i="7"/>
  <c r="BV370" i="7"/>
  <c r="CA249" i="7"/>
  <c r="BV249" i="7"/>
  <c r="CA25" i="9"/>
  <c r="BV25" i="9"/>
  <c r="CA231" i="7"/>
  <c r="BV231" i="7"/>
  <c r="CA252" i="7"/>
  <c r="BV252" i="7"/>
  <c r="CA241" i="2"/>
  <c r="BV241" i="2"/>
  <c r="CA358" i="7"/>
  <c r="BV358" i="7"/>
  <c r="CB45" i="21"/>
  <c r="BW45" i="21"/>
  <c r="BU48" i="21"/>
  <c r="CA95" i="2"/>
  <c r="BV95" i="2"/>
  <c r="CA71" i="7"/>
  <c r="BV71" i="7"/>
  <c r="CA287" i="7"/>
  <c r="BV287" i="7"/>
  <c r="CA375" i="7"/>
  <c r="BV375" i="7"/>
  <c r="CA280" i="2"/>
  <c r="BV280" i="2"/>
  <c r="CA181" i="1"/>
  <c r="BV181" i="1"/>
  <c r="BU23" i="7"/>
  <c r="CB5" i="7"/>
  <c r="CA214" i="1"/>
  <c r="BV214" i="1"/>
  <c r="CA431" i="2"/>
  <c r="BV431" i="2"/>
  <c r="CA44" i="2"/>
  <c r="BV44" i="2"/>
  <c r="CA411" i="2"/>
  <c r="BV411" i="2"/>
  <c r="CA102" i="2"/>
  <c r="BV102" i="2"/>
  <c r="CA76" i="3"/>
  <c r="BV76" i="3"/>
  <c r="CH5" i="7"/>
  <c r="CA278" i="7"/>
  <c r="BV278" i="7"/>
  <c r="CB337" i="1"/>
  <c r="CI335" i="1"/>
  <c r="CA26" i="2"/>
  <c r="BV26" i="2"/>
  <c r="CA89" i="2"/>
  <c r="BV89" i="2"/>
  <c r="CA372" i="7"/>
  <c r="BV372" i="7"/>
  <c r="BT67" i="3"/>
  <c r="BV67" i="3" s="1"/>
  <c r="BV64" i="3"/>
  <c r="CA64" i="3"/>
  <c r="CA23" i="2"/>
  <c r="BV23" i="2"/>
  <c r="CA21" i="3"/>
  <c r="BV21" i="3"/>
  <c r="BT41" i="3"/>
  <c r="CA35" i="3"/>
  <c r="BV35" i="3"/>
  <c r="CA162" i="7"/>
  <c r="BV162" i="7"/>
  <c r="CA16" i="2"/>
  <c r="BV16" i="2"/>
  <c r="CA40" i="7"/>
  <c r="BV40" i="7"/>
  <c r="CA307" i="2"/>
  <c r="BV307" i="2"/>
  <c r="BL44" i="5"/>
  <c r="BI83" i="21"/>
  <c r="BN44" i="5" s="1"/>
  <c r="CL19" i="4"/>
  <c r="CD27" i="4"/>
  <c r="BW35" i="21"/>
  <c r="BU38" i="21"/>
  <c r="CB35" i="21"/>
  <c r="CA252" i="1"/>
  <c r="BV252" i="1"/>
  <c r="CA39" i="2"/>
  <c r="BV39" i="2"/>
  <c r="CA299" i="1"/>
  <c r="BV299" i="1"/>
  <c r="CA352" i="2"/>
  <c r="BV352" i="2"/>
  <c r="CA159" i="1"/>
  <c r="BV159" i="1"/>
  <c r="CA311" i="7"/>
  <c r="BV311" i="7"/>
  <c r="CA164" i="2"/>
  <c r="BV164" i="2"/>
  <c r="CB13" i="3"/>
  <c r="BU19" i="3"/>
  <c r="BO29" i="9"/>
  <c r="BV37" i="5" s="1"/>
  <c r="BT37" i="5"/>
  <c r="CA58" i="3"/>
  <c r="BV58" i="3"/>
  <c r="CC56" i="21"/>
  <c r="BV59" i="21"/>
  <c r="BT99" i="3"/>
  <c r="BV93" i="3"/>
  <c r="CA93" i="3"/>
  <c r="CA289" i="2"/>
  <c r="BV289" i="2"/>
  <c r="CA66" i="3"/>
  <c r="BV66" i="3"/>
  <c r="CA288" i="7"/>
  <c r="BV288" i="7"/>
  <c r="CA79" i="7"/>
  <c r="BV79" i="7"/>
  <c r="CA77" i="7"/>
  <c r="BV77" i="7"/>
  <c r="CA17" i="2"/>
  <c r="BV17" i="2"/>
  <c r="CA295" i="7"/>
  <c r="BV295" i="7"/>
  <c r="CA213" i="2"/>
  <c r="BV213" i="2"/>
  <c r="CA84" i="2"/>
  <c r="BV84" i="2"/>
  <c r="CA59" i="3"/>
  <c r="BV59" i="3"/>
  <c r="CA59" i="2"/>
  <c r="BV59" i="2"/>
  <c r="CA27" i="2"/>
  <c r="BV27" i="2"/>
  <c r="CA99" i="2"/>
  <c r="BV99" i="2"/>
  <c r="BW58" i="21"/>
  <c r="CB58" i="21"/>
  <c r="CB66" i="21"/>
  <c r="BW66" i="21"/>
  <c r="BU69" i="21"/>
  <c r="BM68" i="3"/>
  <c r="BO55" i="3"/>
  <c r="BO68" i="3" s="1"/>
  <c r="CH22" i="3"/>
  <c r="CC22" i="3"/>
  <c r="CA94" i="3"/>
  <c r="BV94" i="3"/>
  <c r="CK35" i="4"/>
  <c r="CE35" i="4"/>
  <c r="CB68" i="21"/>
  <c r="BW68" i="21"/>
  <c r="CA409" i="2"/>
  <c r="BV409" i="2"/>
  <c r="CB208" i="1"/>
  <c r="BV208" i="1"/>
  <c r="CA120" i="7"/>
  <c r="BV120" i="7"/>
  <c r="CA55" i="2"/>
  <c r="BV55" i="2"/>
  <c r="BU11" i="3"/>
  <c r="CB5" i="3"/>
  <c r="BU366" i="2"/>
  <c r="BV366" i="2" s="1"/>
  <c r="CB332" i="2"/>
  <c r="CC332" i="2" s="1"/>
  <c r="BV48" i="21"/>
  <c r="CC45" i="21"/>
  <c r="BN341" i="1"/>
  <c r="CA139" i="7"/>
  <c r="BV139" i="7"/>
  <c r="CA233" i="2"/>
  <c r="BV233" i="2"/>
  <c r="CB268" i="1"/>
  <c r="BV268" i="1"/>
  <c r="CB371" i="2"/>
  <c r="CI369" i="2"/>
  <c r="CA272" i="2"/>
  <c r="BV272" i="2"/>
  <c r="CA390" i="2"/>
  <c r="BV390" i="2"/>
  <c r="CA274" i="2"/>
  <c r="BV274" i="2"/>
  <c r="CA37" i="3"/>
  <c r="BV37" i="3"/>
  <c r="CA238" i="2"/>
  <c r="BV238" i="2"/>
  <c r="CA81" i="3"/>
  <c r="BV81" i="3"/>
  <c r="CH229" i="1"/>
  <c r="CA389" i="2"/>
  <c r="BV389" i="2"/>
  <c r="CA147" i="7"/>
  <c r="BV147" i="7"/>
  <c r="CA42" i="2"/>
  <c r="BV42" i="2"/>
  <c r="CA266" i="7"/>
  <c r="BV266" i="7"/>
  <c r="CA92" i="7"/>
  <c r="BV92" i="7"/>
  <c r="CA136" i="7"/>
  <c r="BV136" i="7"/>
  <c r="CB71" i="3"/>
  <c r="BU77" i="3"/>
  <c r="CA146" i="2"/>
  <c r="BV146" i="2"/>
  <c r="BT149" i="2"/>
  <c r="BV149" i="2" s="1"/>
  <c r="CA285" i="1"/>
  <c r="BV285" i="1"/>
  <c r="CB227" i="2"/>
  <c r="BU256" i="2"/>
  <c r="CA402" i="2"/>
  <c r="BV402" i="2"/>
  <c r="CA33" i="2"/>
  <c r="BV33" i="2"/>
  <c r="BU33" i="3"/>
  <c r="CB27" i="3"/>
  <c r="CA116" i="2"/>
  <c r="BT144" i="2"/>
  <c r="BV116" i="2"/>
  <c r="BW46" i="21"/>
  <c r="CB46" i="21"/>
  <c r="CA315" i="2"/>
  <c r="BV315" i="2"/>
  <c r="CA177" i="7"/>
  <c r="BV177" i="7"/>
  <c r="CA325" i="2"/>
  <c r="BV325" i="2"/>
  <c r="CC7" i="4"/>
  <c r="CK4" i="4"/>
  <c r="CE4" i="4"/>
  <c r="CB326" i="1"/>
  <c r="BV326" i="1"/>
  <c r="BW26" i="21"/>
  <c r="CB26" i="21"/>
  <c r="BU27" i="21"/>
  <c r="CB24" i="21"/>
  <c r="BW24" i="21"/>
  <c r="CA187" i="7"/>
  <c r="BV187" i="7"/>
  <c r="CA274" i="1"/>
  <c r="BV274" i="1"/>
  <c r="CA78" i="1"/>
  <c r="BV78" i="1"/>
  <c r="CA185" i="7"/>
  <c r="BV185" i="7"/>
  <c r="CA418" i="2"/>
  <c r="BV418" i="2"/>
  <c r="BU22" i="21"/>
  <c r="CB19" i="21"/>
  <c r="BW19" i="21"/>
  <c r="BM372" i="2"/>
  <c r="BO330" i="2"/>
  <c r="BN447" i="2"/>
  <c r="BN76" i="2"/>
  <c r="BD46" i="5"/>
  <c r="CA10" i="2"/>
  <c r="BV10" i="2"/>
  <c r="CA173" i="7"/>
  <c r="BV173" i="7"/>
  <c r="CA163" i="2"/>
  <c r="BV163" i="2"/>
  <c r="CA137" i="7"/>
  <c r="BV137" i="7"/>
  <c r="CA201" i="7"/>
  <c r="BV201" i="7"/>
  <c r="CA231" i="2"/>
  <c r="BV231" i="2"/>
  <c r="CA403" i="2"/>
  <c r="BV403" i="2"/>
  <c r="CA371" i="7"/>
  <c r="BV371" i="7"/>
  <c r="CA290" i="7"/>
  <c r="BV290" i="7"/>
  <c r="CA17" i="3"/>
  <c r="BV17" i="3"/>
  <c r="CA202" i="7"/>
  <c r="BV202" i="7"/>
  <c r="CA94" i="1"/>
  <c r="BV94" i="1"/>
  <c r="CA212" i="2"/>
  <c r="BV212" i="2"/>
  <c r="CA265" i="2"/>
  <c r="BV265" i="2"/>
  <c r="CA6" i="3"/>
  <c r="BV6" i="3"/>
  <c r="CA81" i="7"/>
  <c r="BV81" i="7"/>
  <c r="CB131" i="3"/>
  <c r="BU133" i="3"/>
  <c r="BH76" i="2"/>
  <c r="CA269" i="2"/>
  <c r="BV269" i="2"/>
  <c r="CA29" i="7"/>
  <c r="BV29" i="7"/>
  <c r="CA118" i="7"/>
  <c r="BV118" i="7"/>
  <c r="CA213" i="7"/>
  <c r="BV213" i="7"/>
  <c r="BP74" i="21"/>
  <c r="CA306" i="7"/>
  <c r="BV306" i="7"/>
  <c r="CA312" i="7"/>
  <c r="BV312" i="7"/>
  <c r="CA22" i="1"/>
  <c r="BV22" i="1"/>
  <c r="CI55" i="1"/>
  <c r="BI81" i="21"/>
  <c r="BL42" i="5"/>
  <c r="BG84" i="21"/>
  <c r="CA183" i="7"/>
  <c r="BV183" i="7"/>
  <c r="CA356" i="2"/>
  <c r="BV356" i="2"/>
  <c r="CA88" i="2"/>
  <c r="BV88" i="2"/>
  <c r="CA314" i="7"/>
  <c r="BV314" i="7"/>
  <c r="CA152" i="1"/>
  <c r="BV152" i="1"/>
  <c r="CA64" i="2"/>
  <c r="BV64" i="2"/>
  <c r="CA117" i="3"/>
  <c r="BV117" i="3"/>
  <c r="CA176" i="7"/>
  <c r="BV176" i="7"/>
  <c r="CA158" i="2"/>
  <c r="BV158" i="2"/>
  <c r="CA29" i="1"/>
  <c r="BV29" i="1"/>
  <c r="CA7" i="9"/>
  <c r="BV7" i="9"/>
  <c r="CA17" i="1"/>
  <c r="BV17" i="1"/>
  <c r="CA295" i="2"/>
  <c r="BV295" i="2"/>
  <c r="BM24" i="3"/>
  <c r="BO11" i="3"/>
  <c r="BT20" i="5"/>
  <c r="BM135" i="3"/>
  <c r="CA385" i="7"/>
  <c r="BV385" i="7"/>
  <c r="CA187" i="2"/>
  <c r="BV187" i="2"/>
  <c r="CA161" i="1"/>
  <c r="BV161" i="1"/>
  <c r="CA234" i="2"/>
  <c r="BV234" i="2"/>
  <c r="CA56" i="2"/>
  <c r="BV56" i="2"/>
  <c r="CA252" i="2"/>
  <c r="BV252" i="2"/>
  <c r="CA55" i="7"/>
  <c r="BV55" i="7"/>
  <c r="CA23" i="9"/>
  <c r="BV23" i="9"/>
  <c r="CA259" i="7"/>
  <c r="BV259" i="7"/>
  <c r="CA91" i="7"/>
  <c r="BV91" i="7"/>
  <c r="CA17" i="7"/>
  <c r="BV17" i="7"/>
  <c r="CA184" i="7"/>
  <c r="BV184" i="7"/>
  <c r="CA363" i="2"/>
  <c r="BV363" i="2"/>
  <c r="CA178" i="7"/>
  <c r="BV178" i="7"/>
  <c r="BU70" i="2"/>
  <c r="CB36" i="2"/>
  <c r="CC36" i="2" s="1"/>
  <c r="CA208" i="2"/>
  <c r="BV208" i="2"/>
  <c r="CA92" i="2"/>
  <c r="BV92" i="2"/>
  <c r="CA121" i="2"/>
  <c r="BV121" i="2"/>
  <c r="CA10" i="3"/>
  <c r="BV10" i="3"/>
  <c r="CA345" i="7"/>
  <c r="BV345" i="7"/>
  <c r="CA379" i="2"/>
  <c r="BV379" i="2"/>
  <c r="CA45" i="7"/>
  <c r="BV45" i="7"/>
  <c r="CA428" i="2"/>
  <c r="BV428" i="2"/>
  <c r="CC61" i="21"/>
  <c r="BV64" i="21"/>
  <c r="CA291" i="7"/>
  <c r="BV291" i="7"/>
  <c r="CA206" i="7"/>
  <c r="BV206" i="7"/>
  <c r="BM170" i="1"/>
  <c r="CA132" i="3"/>
  <c r="BV132" i="3"/>
  <c r="CA333" i="7"/>
  <c r="BV333" i="7"/>
  <c r="CA380" i="2"/>
  <c r="BV380" i="2"/>
  <c r="CA148" i="7"/>
  <c r="BV148" i="7"/>
  <c r="CK15" i="4"/>
  <c r="CE15" i="4"/>
  <c r="CA319" i="7"/>
  <c r="BV319" i="7"/>
  <c r="CA149" i="7"/>
  <c r="BV149" i="7"/>
  <c r="CA148" i="2"/>
  <c r="BV148" i="2"/>
  <c r="CA166" i="7"/>
  <c r="BV166" i="7"/>
  <c r="CA172" i="2"/>
  <c r="BV172" i="2"/>
  <c r="CA11" i="2"/>
  <c r="BV11" i="2"/>
  <c r="CJ45" i="5"/>
  <c r="CD45" i="5"/>
  <c r="CA324" i="2"/>
  <c r="BV324" i="2"/>
  <c r="CA287" i="1"/>
  <c r="BV287" i="1"/>
  <c r="CD30" i="5"/>
  <c r="CJ30" i="5"/>
  <c r="CB212" i="1"/>
  <c r="BV212" i="1"/>
  <c r="BO85" i="3"/>
  <c r="CA172" i="7"/>
  <c r="BV172" i="7"/>
  <c r="CA13" i="9"/>
  <c r="BV13" i="9"/>
  <c r="CA434" i="2"/>
  <c r="BV434" i="2"/>
  <c r="CA103" i="2"/>
  <c r="BV103" i="2"/>
  <c r="CA101" i="7"/>
  <c r="BV101" i="7"/>
  <c r="CA241" i="7"/>
  <c r="BV241" i="7"/>
  <c r="CA104" i="3"/>
  <c r="BV104" i="3"/>
  <c r="BT121" i="3"/>
  <c r="CA115" i="3"/>
  <c r="BV115" i="3"/>
  <c r="BH112" i="3"/>
  <c r="CA65" i="3"/>
  <c r="BV65" i="3"/>
  <c r="CA380" i="7"/>
  <c r="BV380" i="7"/>
  <c r="BN112" i="3"/>
  <c r="CA194" i="2"/>
  <c r="BV194" i="2"/>
  <c r="CA318" i="7"/>
  <c r="BV318" i="7"/>
  <c r="CA343" i="7"/>
  <c r="BV343" i="7"/>
  <c r="CA315" i="7"/>
  <c r="BV315" i="7"/>
  <c r="CA387" i="2"/>
  <c r="BV387" i="2"/>
  <c r="CA41" i="1"/>
  <c r="BV41" i="1"/>
  <c r="CA107" i="2"/>
  <c r="BV107" i="2"/>
  <c r="CB42" i="21"/>
  <c r="BW42" i="21"/>
  <c r="BH46" i="3"/>
  <c r="CA422" i="2"/>
  <c r="BV422" i="2"/>
  <c r="CA45" i="2"/>
  <c r="BV45" i="2"/>
  <c r="CA321" i="2"/>
  <c r="BV321" i="2"/>
  <c r="CD17" i="4"/>
  <c r="CL14" i="4"/>
  <c r="CA124" i="3"/>
  <c r="BV124" i="3"/>
  <c r="CA101" i="2"/>
  <c r="BV101" i="2"/>
  <c r="CA82" i="7"/>
  <c r="BV82" i="7"/>
  <c r="BM282" i="1"/>
  <c r="AO112" i="6"/>
  <c r="AR111" i="6"/>
  <c r="AJ23" i="6"/>
  <c r="AK1" i="6"/>
  <c r="AM1" i="6"/>
  <c r="AL1" i="6"/>
  <c r="AO112" i="17"/>
  <c r="AR111" i="17"/>
  <c r="AM1" i="17"/>
  <c r="AL1" i="17"/>
  <c r="AG23" i="17"/>
  <c r="AH1" i="17"/>
  <c r="CP332" i="1"/>
  <c r="CW307" i="1"/>
  <c r="DC184" i="2"/>
  <c r="CW111" i="1"/>
  <c r="DC406" i="2"/>
  <c r="CV5" i="2"/>
  <c r="CV279" i="1"/>
  <c r="CW130" i="3"/>
  <c r="DD162" i="1"/>
  <c r="DC110" i="2"/>
  <c r="CV64" i="7"/>
  <c r="CV389" i="7"/>
  <c r="DC332" i="2"/>
  <c r="CQ288" i="2"/>
  <c r="CQ364" i="2"/>
  <c r="CX137" i="2"/>
  <c r="CQ433" i="2"/>
  <c r="CX8" i="2"/>
  <c r="CQ211" i="2"/>
  <c r="CC444" i="2"/>
  <c r="BO66" i="7"/>
  <c r="BM395" i="7"/>
  <c r="BO395" i="7" s="1"/>
  <c r="BT12" i="5"/>
  <c r="BV64" i="7"/>
  <c r="BV6" i="7"/>
  <c r="BV5" i="7"/>
  <c r="CC19" i="7"/>
  <c r="BM393" i="7"/>
  <c r="BO23" i="7"/>
  <c r="CJ11" i="7"/>
  <c r="BH393" i="7"/>
  <c r="DR87" i="3"/>
  <c r="BN392" i="7"/>
  <c r="BO386" i="7"/>
  <c r="CC365" i="7"/>
  <c r="BV389" i="7"/>
  <c r="CC354" i="7"/>
  <c r="CC357" i="7"/>
  <c r="BV350" i="7"/>
  <c r="CC384" i="7"/>
  <c r="CC100" i="7"/>
  <c r="BV124" i="7"/>
  <c r="CC105" i="7"/>
  <c r="BV90" i="7"/>
  <c r="CJ323" i="1"/>
  <c r="CC261" i="1"/>
  <c r="CC158" i="1"/>
  <c r="CC260" i="1"/>
  <c r="CC178" i="1"/>
  <c r="CJ243" i="1"/>
  <c r="CC298" i="1"/>
  <c r="CJ245" i="1"/>
  <c r="CJ72" i="1"/>
  <c r="CJ253" i="1"/>
  <c r="CJ184" i="1"/>
  <c r="CJ296" i="1"/>
  <c r="CC16" i="1"/>
  <c r="CC233" i="1"/>
  <c r="CJ10" i="1"/>
  <c r="CJ148" i="1"/>
  <c r="CC12" i="1"/>
  <c r="CJ272" i="1"/>
  <c r="CJ275" i="1"/>
  <c r="CC310" i="1"/>
  <c r="CC331" i="1"/>
  <c r="CJ126" i="1"/>
  <c r="CJ128" i="1"/>
  <c r="CJ8" i="1"/>
  <c r="CC163" i="1"/>
  <c r="CJ7" i="1"/>
  <c r="CC46" i="1"/>
  <c r="CJ36" i="1"/>
  <c r="CC217" i="1"/>
  <c r="CJ256" i="1"/>
  <c r="CC121" i="1"/>
  <c r="CJ129" i="1"/>
  <c r="CJ68" i="1"/>
  <c r="CJ9" i="1"/>
  <c r="CJ222" i="1"/>
  <c r="CJ327" i="1"/>
  <c r="CJ236" i="1"/>
  <c r="CJ150" i="1"/>
  <c r="CJ92" i="1"/>
  <c r="CJ145" i="1"/>
  <c r="CJ66" i="1"/>
  <c r="CC40" i="1"/>
  <c r="CC213" i="1"/>
  <c r="CC37" i="1"/>
  <c r="CC174" i="1"/>
  <c r="CC308" i="1"/>
  <c r="CC23" i="1"/>
  <c r="CJ88" i="1"/>
  <c r="CC102" i="1"/>
  <c r="CC313" i="1"/>
  <c r="CJ134" i="1"/>
  <c r="CC96" i="1"/>
  <c r="CJ85" i="1"/>
  <c r="CJ99" i="1"/>
  <c r="CC35" i="1"/>
  <c r="CJ146" i="1"/>
  <c r="CC203" i="1"/>
  <c r="CC176" i="1"/>
  <c r="CJ19" i="1"/>
  <c r="CJ320" i="1"/>
  <c r="CJ257" i="1"/>
  <c r="CC21" i="1"/>
  <c r="CC65" i="1"/>
  <c r="CJ34" i="1"/>
  <c r="CC207" i="1"/>
  <c r="CJ39" i="1"/>
  <c r="CJ160" i="1"/>
  <c r="CJ90" i="1"/>
  <c r="CJ62" i="1"/>
  <c r="CJ103" i="1"/>
  <c r="CJ325" i="1"/>
  <c r="CJ125" i="1"/>
  <c r="CJ255" i="1"/>
  <c r="CJ141" i="1"/>
  <c r="CC63" i="1"/>
  <c r="CC119" i="1"/>
  <c r="CJ135" i="1"/>
  <c r="CJ133" i="1"/>
  <c r="CJ6" i="1"/>
  <c r="CC318" i="1"/>
  <c r="CC154" i="1"/>
  <c r="CC180" i="1"/>
  <c r="CC27" i="1"/>
  <c r="CJ74" i="1"/>
  <c r="CJ294" i="1"/>
  <c r="CC218" i="1"/>
  <c r="CJ330" i="1"/>
  <c r="CJ130" i="1"/>
  <c r="CC288" i="1"/>
  <c r="CJ105" i="1"/>
  <c r="CC83" i="1"/>
  <c r="CJ192" i="1"/>
  <c r="CC335" i="1"/>
  <c r="CC259" i="1"/>
  <c r="CJ124" i="1"/>
  <c r="CC42" i="1"/>
  <c r="CJ38" i="1"/>
  <c r="CJ247" i="1"/>
  <c r="CJ140" i="1"/>
  <c r="CJ197" i="1"/>
  <c r="CQ290" i="1"/>
  <c r="CC265" i="1"/>
  <c r="CJ151" i="1"/>
  <c r="CC314" i="1"/>
  <c r="CJ123" i="1"/>
  <c r="CC263" i="1"/>
  <c r="CC302" i="1"/>
  <c r="CJ112" i="1"/>
  <c r="CC215" i="1"/>
  <c r="CJ100" i="1"/>
  <c r="CJ48" i="1"/>
  <c r="CC304" i="1"/>
  <c r="CC14" i="1"/>
  <c r="CJ328" i="1"/>
  <c r="BM90" i="3" l="1"/>
  <c r="AQ9" i="14"/>
  <c r="AQ43" i="14"/>
  <c r="AQ39" i="14"/>
  <c r="AQ22" i="14"/>
  <c r="AQ42" i="14"/>
  <c r="AQ12" i="14"/>
  <c r="G30" i="10"/>
  <c r="F29" i="10"/>
  <c r="AQ8" i="14"/>
  <c r="AQ26" i="14"/>
  <c r="AQ45" i="14"/>
  <c r="AQ46" i="14"/>
  <c r="H28" i="10"/>
  <c r="K33" i="14"/>
  <c r="AS2" i="14" s="1"/>
  <c r="AQ24" i="14"/>
  <c r="AQ41" i="14"/>
  <c r="AQ10" i="14"/>
  <c r="AQ19" i="14"/>
  <c r="AQ27" i="14"/>
  <c r="AQ7" i="14"/>
  <c r="AQ25" i="14"/>
  <c r="AR1" i="14"/>
  <c r="AR42" i="14" s="1"/>
  <c r="AQ15" i="14"/>
  <c r="AQ13" i="14"/>
  <c r="AQ34" i="14"/>
  <c r="AQ18" i="14"/>
  <c r="AQ30" i="14"/>
  <c r="AQ28" i="14"/>
  <c r="AQ33" i="14"/>
  <c r="AQ32" i="14"/>
  <c r="AQ14" i="14"/>
  <c r="AQ36" i="14"/>
  <c r="AQ17" i="14"/>
  <c r="AQ20" i="14"/>
  <c r="AQ23" i="14"/>
  <c r="AQ29" i="14"/>
  <c r="AQ40" i="14"/>
  <c r="BT33" i="5"/>
  <c r="BV22" i="9"/>
  <c r="BU25" i="5"/>
  <c r="BV25" i="5" s="1"/>
  <c r="BM33" i="5"/>
  <c r="BN33" i="5" s="1"/>
  <c r="CB28" i="5"/>
  <c r="BV28" i="5"/>
  <c r="CB25" i="5"/>
  <c r="CB27" i="5"/>
  <c r="BV27" i="5"/>
  <c r="CH307" i="1"/>
  <c r="CJ307" i="1" s="1"/>
  <c r="BN25" i="5"/>
  <c r="CB26" i="5"/>
  <c r="BV26" i="5"/>
  <c r="CB22" i="9"/>
  <c r="CB29" i="9" s="1"/>
  <c r="CK37" i="5" s="1"/>
  <c r="BV220" i="7"/>
  <c r="BV87" i="3"/>
  <c r="CA87" i="3"/>
  <c r="CA89" i="3" s="1"/>
  <c r="CC89" i="3" s="1"/>
  <c r="BN394" i="7"/>
  <c r="BN396" i="7" s="1"/>
  <c r="BO256" i="7"/>
  <c r="BN327" i="7"/>
  <c r="BO327" i="7" s="1"/>
  <c r="BO321" i="7"/>
  <c r="BW79" i="21"/>
  <c r="BH394" i="7"/>
  <c r="BH396" i="7" s="1"/>
  <c r="BU256" i="7"/>
  <c r="BV256" i="7" s="1"/>
  <c r="BT305" i="1"/>
  <c r="BV305" i="1" s="1"/>
  <c r="BH446" i="2"/>
  <c r="BV370" i="2"/>
  <c r="CA370" i="2"/>
  <c r="CC370" i="2" s="1"/>
  <c r="BO305" i="1"/>
  <c r="CB406" i="2"/>
  <c r="CC406" i="2" s="1"/>
  <c r="BU16" i="5"/>
  <c r="BN446" i="2"/>
  <c r="BO446" i="2" s="1"/>
  <c r="BU440" i="2"/>
  <c r="BV440" i="2" s="1"/>
  <c r="BN448" i="2"/>
  <c r="BO448" i="2" s="1"/>
  <c r="BA342" i="1"/>
  <c r="BF13" i="5" s="1"/>
  <c r="BH448" i="2"/>
  <c r="AA18" i="14"/>
  <c r="AA17" i="14"/>
  <c r="BA450" i="2"/>
  <c r="BF18" i="5" s="1"/>
  <c r="CC17" i="5"/>
  <c r="X12" i="14"/>
  <c r="AA14" i="14"/>
  <c r="Z13" i="14"/>
  <c r="Y12" i="14"/>
  <c r="AW18" i="5"/>
  <c r="AX18" i="5"/>
  <c r="AV18" i="5"/>
  <c r="BF15" i="5"/>
  <c r="BM15" i="5"/>
  <c r="BF396" i="7"/>
  <c r="BU197" i="7"/>
  <c r="BN11" i="5"/>
  <c r="AA7" i="14"/>
  <c r="F7" i="14" s="1"/>
  <c r="AA9" i="14"/>
  <c r="F9" i="14" s="1"/>
  <c r="X10" i="14"/>
  <c r="Z8" i="14"/>
  <c r="Y10" i="14"/>
  <c r="CJ3" i="7" a="1"/>
  <c r="CJ3" i="7" s="1"/>
  <c r="CQ2" i="7"/>
  <c r="BV50" i="1"/>
  <c r="CA50" i="1"/>
  <c r="CA52" i="1" s="1"/>
  <c r="CC52" i="1" s="1"/>
  <c r="BU11" i="5"/>
  <c r="CH271" i="1"/>
  <c r="CC271" i="1"/>
  <c r="BM226" i="1"/>
  <c r="BO226" i="1" s="1"/>
  <c r="BV137" i="1"/>
  <c r="BM340" i="1"/>
  <c r="BO340" i="1" s="1"/>
  <c r="BT11" i="5"/>
  <c r="CJ2" i="1"/>
  <c r="CC3" i="1" a="1"/>
  <c r="CC3" i="1" s="1"/>
  <c r="CH77" i="1"/>
  <c r="CC77" i="1"/>
  <c r="CH79" i="1"/>
  <c r="CC79" i="1"/>
  <c r="BO108" i="1"/>
  <c r="BT220" i="1"/>
  <c r="BV220" i="1" s="1"/>
  <c r="CA104" i="1"/>
  <c r="BV104" i="1"/>
  <c r="CI153" i="1"/>
  <c r="CC153" i="1"/>
  <c r="CA106" i="1"/>
  <c r="CA108" i="1" s="1"/>
  <c r="BV106" i="1"/>
  <c r="BV169" i="1"/>
  <c r="BM394" i="7"/>
  <c r="BM396" i="7" s="1"/>
  <c r="CA97" i="7"/>
  <c r="BV97" i="7"/>
  <c r="BN114" i="1"/>
  <c r="BO114" i="1" s="1"/>
  <c r="BO134" i="3"/>
  <c r="CC12" i="5"/>
  <c r="BH340" i="1"/>
  <c r="CA291" i="1"/>
  <c r="BV291" i="1"/>
  <c r="BO126" i="7"/>
  <c r="CI18" i="1"/>
  <c r="CC18" i="1"/>
  <c r="BM132" i="7"/>
  <c r="BO132" i="7" s="1"/>
  <c r="BV218" i="2"/>
  <c r="CB87" i="1"/>
  <c r="BV87" i="1"/>
  <c r="BU108" i="1"/>
  <c r="BV108" i="1" s="1"/>
  <c r="CA201" i="1"/>
  <c r="BV201" i="1"/>
  <c r="CA68" i="2"/>
  <c r="CA70" i="2" s="1"/>
  <c r="BV68" i="2"/>
  <c r="CA94" i="7"/>
  <c r="BV94" i="7"/>
  <c r="BT126" i="7"/>
  <c r="BT10" i="5"/>
  <c r="BM339" i="1"/>
  <c r="CA281" i="2"/>
  <c r="BV281" i="2"/>
  <c r="BO224" i="2"/>
  <c r="BO67" i="7"/>
  <c r="BF342" i="1"/>
  <c r="BH342" i="1" s="1"/>
  <c r="CA234" i="1"/>
  <c r="BV234" i="1"/>
  <c r="CA136" i="1"/>
  <c r="BV136" i="1"/>
  <c r="CH147" i="1"/>
  <c r="CC147" i="1"/>
  <c r="CA238" i="1"/>
  <c r="BV238" i="1"/>
  <c r="CH143" i="1"/>
  <c r="CC143" i="1"/>
  <c r="BT16" i="5"/>
  <c r="CP195" i="1"/>
  <c r="CI220" i="1"/>
  <c r="BV41" i="3"/>
  <c r="BM256" i="2"/>
  <c r="BO251" i="2"/>
  <c r="BT251" i="2"/>
  <c r="BU341" i="1"/>
  <c r="BA298" i="2"/>
  <c r="AY450" i="2"/>
  <c r="CC251" i="1"/>
  <c r="CA285" i="2"/>
  <c r="BV285" i="2"/>
  <c r="BT292" i="2"/>
  <c r="BV292" i="2" s="1"/>
  <c r="BO292" i="2"/>
  <c r="BV16" i="5" s="1"/>
  <c r="BV113" i="1"/>
  <c r="CH140" i="2"/>
  <c r="CC140" i="2"/>
  <c r="BV195" i="1"/>
  <c r="CA195" i="1"/>
  <c r="BU112" i="3"/>
  <c r="BT114" i="1"/>
  <c r="CA218" i="2"/>
  <c r="BF447" i="2"/>
  <c r="BH447" i="2" s="1"/>
  <c r="BL15" i="5"/>
  <c r="BH256" i="2"/>
  <c r="BF298" i="2"/>
  <c r="CH242" i="1"/>
  <c r="CC242" i="1"/>
  <c r="CA188" i="1"/>
  <c r="CA193" i="1" s="1"/>
  <c r="BV188" i="1"/>
  <c r="CH436" i="2"/>
  <c r="CH440" i="2" s="1"/>
  <c r="CC436" i="2"/>
  <c r="CI189" i="1"/>
  <c r="CC189" i="1"/>
  <c r="BO372" i="2"/>
  <c r="BW38" i="21"/>
  <c r="CA300" i="1"/>
  <c r="BV300" i="1"/>
  <c r="CA292" i="1"/>
  <c r="BV292" i="1"/>
  <c r="CA149" i="1"/>
  <c r="BV149" i="1"/>
  <c r="CA127" i="1"/>
  <c r="BV127" i="1"/>
  <c r="CA191" i="1"/>
  <c r="BV191" i="1"/>
  <c r="CI168" i="1"/>
  <c r="CC168" i="1"/>
  <c r="CI9" i="2"/>
  <c r="CC9" i="2"/>
  <c r="CI269" i="1"/>
  <c r="CC269" i="1"/>
  <c r="BO30" i="9"/>
  <c r="CA183" i="1"/>
  <c r="BV183" i="1"/>
  <c r="CA240" i="1"/>
  <c r="BV240" i="1"/>
  <c r="BU298" i="2"/>
  <c r="BO193" i="1"/>
  <c r="BT193" i="1"/>
  <c r="CI321" i="1"/>
  <c r="CC321" i="1"/>
  <c r="BV12" i="5"/>
  <c r="CA267" i="1"/>
  <c r="BV267" i="1"/>
  <c r="BV249" i="1"/>
  <c r="BV191" i="7"/>
  <c r="CI75" i="1"/>
  <c r="CC75" i="1"/>
  <c r="CA101" i="1"/>
  <c r="BV101" i="1"/>
  <c r="CA30" i="1"/>
  <c r="BV30" i="1"/>
  <c r="CH316" i="1"/>
  <c r="CC316" i="1"/>
  <c r="CA273" i="1"/>
  <c r="BV273" i="1"/>
  <c r="CA70" i="1"/>
  <c r="BV70" i="1"/>
  <c r="CH190" i="2"/>
  <c r="CC190" i="2"/>
  <c r="CA142" i="1"/>
  <c r="BV142" i="1"/>
  <c r="BO170" i="1"/>
  <c r="BW69" i="21"/>
  <c r="BW22" i="21"/>
  <c r="BV321" i="7"/>
  <c r="BM13" i="5"/>
  <c r="CH132" i="1"/>
  <c r="CH137" i="1" s="1"/>
  <c r="CC132" i="1"/>
  <c r="BO135" i="3"/>
  <c r="CB449" i="2"/>
  <c r="BW27" i="21"/>
  <c r="BP54" i="21"/>
  <c r="BV20" i="5"/>
  <c r="CC285" i="1"/>
  <c r="BO150" i="2"/>
  <c r="BV144" i="2"/>
  <c r="CA249" i="1"/>
  <c r="BO262" i="7"/>
  <c r="BO197" i="7"/>
  <c r="BU150" i="2"/>
  <c r="CH216" i="2"/>
  <c r="CC216" i="2"/>
  <c r="CH133" i="2"/>
  <c r="CC133" i="2"/>
  <c r="CH362" i="2"/>
  <c r="CH366" i="2" s="1"/>
  <c r="CC362" i="2"/>
  <c r="BT446" i="2"/>
  <c r="CB395" i="7"/>
  <c r="BP28" i="21"/>
  <c r="BV61" i="7"/>
  <c r="BV332" i="1"/>
  <c r="CI64" i="1"/>
  <c r="CC64" i="1"/>
  <c r="BT58" i="1"/>
  <c r="BV58" i="1" s="1"/>
  <c r="BT341" i="1"/>
  <c r="CA319" i="1"/>
  <c r="BV319" i="1"/>
  <c r="CI56" i="1"/>
  <c r="CI57" i="1" s="1"/>
  <c r="CC56" i="1"/>
  <c r="CH51" i="1"/>
  <c r="CC51" i="1"/>
  <c r="CH33" i="1"/>
  <c r="CC33" i="1"/>
  <c r="CH31" i="1"/>
  <c r="CC31" i="1"/>
  <c r="BO341" i="1"/>
  <c r="BU339" i="1"/>
  <c r="CC5" i="1"/>
  <c r="BN342" i="1"/>
  <c r="CC10" i="5"/>
  <c r="BV25" i="1"/>
  <c r="BO392" i="7"/>
  <c r="BO282" i="1"/>
  <c r="BL46" i="5"/>
  <c r="BV276" i="1"/>
  <c r="CJ31" i="5"/>
  <c r="CD31" i="5"/>
  <c r="CA336" i="1"/>
  <c r="CA337" i="1" s="1"/>
  <c r="CC337" i="1" s="1"/>
  <c r="BV336" i="1"/>
  <c r="CO290" i="2"/>
  <c r="CJ290" i="2"/>
  <c r="BW12" i="21"/>
  <c r="BU282" i="1"/>
  <c r="BO46" i="3"/>
  <c r="BU327" i="7"/>
  <c r="BW43" i="21"/>
  <c r="CE12" i="4"/>
  <c r="CB79" i="21"/>
  <c r="CO338" i="2"/>
  <c r="CJ338" i="2"/>
  <c r="BV164" i="1"/>
  <c r="BO136" i="3"/>
  <c r="BV129" i="3"/>
  <c r="BW53" i="21"/>
  <c r="CH101" i="2"/>
  <c r="CC101" i="2"/>
  <c r="CH45" i="2"/>
  <c r="CC45" i="2"/>
  <c r="CH107" i="2"/>
  <c r="CC107" i="2"/>
  <c r="CH41" i="1"/>
  <c r="CC41" i="1"/>
  <c r="CH65" i="3"/>
  <c r="CC65" i="3"/>
  <c r="BT134" i="3"/>
  <c r="BV121" i="3"/>
  <c r="CH241" i="7"/>
  <c r="CC241" i="7"/>
  <c r="CH103" i="2"/>
  <c r="CC103" i="2"/>
  <c r="CH13" i="9"/>
  <c r="CC13" i="9"/>
  <c r="CH291" i="7"/>
  <c r="CC291" i="7"/>
  <c r="CH428" i="2"/>
  <c r="CC428" i="2"/>
  <c r="CH379" i="2"/>
  <c r="CC379" i="2"/>
  <c r="CH10" i="3"/>
  <c r="CC10" i="3"/>
  <c r="CH92" i="2"/>
  <c r="CC92" i="2"/>
  <c r="CH363" i="2"/>
  <c r="CC363" i="2"/>
  <c r="CH17" i="7"/>
  <c r="CH23" i="7" s="1"/>
  <c r="CC17" i="7"/>
  <c r="CH259" i="7"/>
  <c r="CC259" i="7"/>
  <c r="CH55" i="7"/>
  <c r="CC55" i="7"/>
  <c r="CH56" i="2"/>
  <c r="CC56" i="2"/>
  <c r="CH161" i="1"/>
  <c r="CC161" i="1"/>
  <c r="CH385" i="7"/>
  <c r="CC385" i="7"/>
  <c r="CH17" i="1"/>
  <c r="CC17" i="1"/>
  <c r="CH29" i="1"/>
  <c r="CC29" i="1"/>
  <c r="CH176" i="7"/>
  <c r="CC176" i="7"/>
  <c r="CH64" i="2"/>
  <c r="CC64" i="2"/>
  <c r="CH314" i="7"/>
  <c r="CC314" i="7"/>
  <c r="CH356" i="2"/>
  <c r="CC356" i="2"/>
  <c r="CH118" i="7"/>
  <c r="CC118" i="7"/>
  <c r="CH269" i="2"/>
  <c r="CC269" i="2"/>
  <c r="CI131" i="3"/>
  <c r="CB133" i="3"/>
  <c r="CH6" i="3"/>
  <c r="CC6" i="3"/>
  <c r="CH212" i="2"/>
  <c r="CC212" i="2"/>
  <c r="CH202" i="7"/>
  <c r="CC202" i="7"/>
  <c r="CH290" i="7"/>
  <c r="CC290" i="7"/>
  <c r="CH403" i="2"/>
  <c r="CC403" i="2"/>
  <c r="CH201" i="7"/>
  <c r="CC201" i="7"/>
  <c r="CH163" i="2"/>
  <c r="CC163" i="2"/>
  <c r="CH10" i="2"/>
  <c r="CC10" i="2"/>
  <c r="CI19" i="21"/>
  <c r="CB22" i="21"/>
  <c r="CD19" i="21"/>
  <c r="CS4" i="4"/>
  <c r="CK7" i="4"/>
  <c r="CM4" i="4"/>
  <c r="CI46" i="21"/>
  <c r="CD46" i="21"/>
  <c r="CH116" i="2"/>
  <c r="CA144" i="2"/>
  <c r="CC116" i="2"/>
  <c r="CH33" i="2"/>
  <c r="CC33" i="2"/>
  <c r="CB256" i="2"/>
  <c r="CI227" i="2"/>
  <c r="CI71" i="3"/>
  <c r="CB77" i="3"/>
  <c r="CH92" i="7"/>
  <c r="CC92" i="7"/>
  <c r="CH42" i="2"/>
  <c r="CC42" i="2"/>
  <c r="CH389" i="2"/>
  <c r="CC389" i="2"/>
  <c r="CH81" i="3"/>
  <c r="CC81" i="3"/>
  <c r="CH37" i="3"/>
  <c r="CC37" i="3"/>
  <c r="CH390" i="2"/>
  <c r="CC390" i="2"/>
  <c r="CD66" i="21"/>
  <c r="CI66" i="21"/>
  <c r="CB69" i="21"/>
  <c r="CH99" i="2"/>
  <c r="CC99" i="2"/>
  <c r="CH59" i="2"/>
  <c r="CC59" i="2"/>
  <c r="CH84" i="2"/>
  <c r="CC84" i="2"/>
  <c r="CH295" i="7"/>
  <c r="CC295" i="7"/>
  <c r="CH77" i="7"/>
  <c r="CC77" i="7"/>
  <c r="CH288" i="7"/>
  <c r="CC288" i="7"/>
  <c r="CH289" i="2"/>
  <c r="CC289" i="2"/>
  <c r="BV83" i="21"/>
  <c r="CC44" i="5" s="1"/>
  <c r="BV80" i="21"/>
  <c r="CH40" i="7"/>
  <c r="CC40" i="7"/>
  <c r="CH162" i="7"/>
  <c r="CC162" i="7"/>
  <c r="CH64" i="3"/>
  <c r="CA67" i="3"/>
  <c r="CC67" i="3" s="1"/>
  <c r="CC64" i="3"/>
  <c r="CH372" i="7"/>
  <c r="CC372" i="7"/>
  <c r="CH26" i="2"/>
  <c r="CC26" i="2"/>
  <c r="CH278" i="7"/>
  <c r="CC278" i="7"/>
  <c r="CH76" i="3"/>
  <c r="CC76" i="3"/>
  <c r="CH411" i="2"/>
  <c r="CC411" i="2"/>
  <c r="CH431" i="2"/>
  <c r="CC431" i="2"/>
  <c r="BU393" i="7"/>
  <c r="BU67" i="7"/>
  <c r="CH280" i="2"/>
  <c r="CC280" i="2"/>
  <c r="CB48" i="21"/>
  <c r="CI45" i="21"/>
  <c r="CD45" i="21"/>
  <c r="CH241" i="2"/>
  <c r="CC241" i="2"/>
  <c r="CH231" i="7"/>
  <c r="CC231" i="7"/>
  <c r="CH249" i="7"/>
  <c r="CC249" i="7"/>
  <c r="CH407" i="2"/>
  <c r="CC407" i="2"/>
  <c r="CH171" i="7"/>
  <c r="CC171" i="7"/>
  <c r="CH109" i="3"/>
  <c r="CC109" i="3"/>
  <c r="CC79" i="2"/>
  <c r="CH79" i="2"/>
  <c r="CA108" i="2"/>
  <c r="BU372" i="2"/>
  <c r="CB85" i="3"/>
  <c r="CI79" i="3"/>
  <c r="CH313" i="2"/>
  <c r="CC313" i="2"/>
  <c r="CH336" i="2"/>
  <c r="CC336" i="2"/>
  <c r="CH374" i="7"/>
  <c r="CC374" i="7"/>
  <c r="CH292" i="7"/>
  <c r="CC292" i="7"/>
  <c r="CH157" i="7"/>
  <c r="CC157" i="7"/>
  <c r="CH15" i="7"/>
  <c r="CC15" i="7"/>
  <c r="CH439" i="2"/>
  <c r="CC439" i="2"/>
  <c r="CH50" i="3"/>
  <c r="CC50" i="3"/>
  <c r="CH381" i="2"/>
  <c r="CC381" i="2"/>
  <c r="CH186" i="2"/>
  <c r="CC186" i="2"/>
  <c r="BV20" i="9"/>
  <c r="CD36" i="5" s="1"/>
  <c r="CB36" i="5"/>
  <c r="CH51" i="2"/>
  <c r="CC51" i="2"/>
  <c r="CH51" i="3"/>
  <c r="CC51" i="3"/>
  <c r="CH117" i="7"/>
  <c r="CC117" i="7"/>
  <c r="CH121" i="7"/>
  <c r="CC121" i="7"/>
  <c r="CI75" i="2"/>
  <c r="CP73" i="2"/>
  <c r="BV81" i="1"/>
  <c r="CB99" i="3"/>
  <c r="CI93" i="3"/>
  <c r="BP80" i="21"/>
  <c r="CI139" i="1"/>
  <c r="CJ139" i="1" s="1"/>
  <c r="CB164" i="1"/>
  <c r="CH194" i="7"/>
  <c r="CC194" i="7"/>
  <c r="CC324" i="7"/>
  <c r="CH324" i="7"/>
  <c r="CH91" i="1"/>
  <c r="CC91" i="1"/>
  <c r="CH60" i="3"/>
  <c r="CC60" i="3"/>
  <c r="CH267" i="2"/>
  <c r="CC267" i="2"/>
  <c r="CH367" i="7"/>
  <c r="CC367" i="7"/>
  <c r="CH17" i="9"/>
  <c r="CC17" i="9"/>
  <c r="CH110" i="3"/>
  <c r="CC110" i="3"/>
  <c r="CH131" i="1"/>
  <c r="CC131" i="1"/>
  <c r="CH384" i="2"/>
  <c r="CC384" i="2"/>
  <c r="CI20" i="3"/>
  <c r="CB23" i="3"/>
  <c r="CH28" i="3"/>
  <c r="CC28" i="3"/>
  <c r="CH178" i="2"/>
  <c r="CC178" i="2"/>
  <c r="CO66" i="2"/>
  <c r="CJ66" i="2"/>
  <c r="CH113" i="2"/>
  <c r="CC113" i="2"/>
  <c r="CH195" i="7"/>
  <c r="CC195" i="7"/>
  <c r="CH275" i="2"/>
  <c r="CC275" i="2"/>
  <c r="CH291" i="2"/>
  <c r="CC291" i="2"/>
  <c r="CH122" i="1"/>
  <c r="CC122" i="1"/>
  <c r="CH32" i="7"/>
  <c r="CC32" i="7"/>
  <c r="CH163" i="7"/>
  <c r="CC163" i="7"/>
  <c r="CH9" i="3"/>
  <c r="CC9" i="3"/>
  <c r="CH154" i="2"/>
  <c r="CC154" i="2"/>
  <c r="CJ50" i="21"/>
  <c r="CC53" i="21"/>
  <c r="BV21" i="5"/>
  <c r="CH373" i="7"/>
  <c r="CC373" i="7"/>
  <c r="CH160" i="7"/>
  <c r="CC160" i="7"/>
  <c r="CH210" i="1"/>
  <c r="CC210" i="1"/>
  <c r="CA29" i="9"/>
  <c r="CH22" i="9"/>
  <c r="CH122" i="7"/>
  <c r="CC122" i="7"/>
  <c r="CD36" i="21"/>
  <c r="CI36" i="21"/>
  <c r="CH240" i="7"/>
  <c r="CC240" i="7"/>
  <c r="CH299" i="7"/>
  <c r="CC299" i="7"/>
  <c r="CH222" i="2"/>
  <c r="CC222" i="2"/>
  <c r="CH135" i="2"/>
  <c r="CC135" i="2"/>
  <c r="BT67" i="7"/>
  <c r="CH200" i="1"/>
  <c r="CC200" i="1"/>
  <c r="CH24" i="2"/>
  <c r="CC24" i="2"/>
  <c r="CH264" i="1"/>
  <c r="CC264" i="1"/>
  <c r="CH362" i="7"/>
  <c r="CC362" i="7"/>
  <c r="CH74" i="2"/>
  <c r="CC74" i="2"/>
  <c r="CH30" i="7"/>
  <c r="CC30" i="7"/>
  <c r="CH97" i="3"/>
  <c r="CC97" i="3"/>
  <c r="CH31" i="7"/>
  <c r="CC31" i="7"/>
  <c r="CH139" i="2"/>
  <c r="CC139" i="2"/>
  <c r="CI185" i="1"/>
  <c r="CC185" i="1"/>
  <c r="CH199" i="2"/>
  <c r="CC199" i="2"/>
  <c r="CA276" i="1"/>
  <c r="CH251" i="1"/>
  <c r="BT224" i="2"/>
  <c r="BV182" i="2"/>
  <c r="BU30" i="9"/>
  <c r="CC35" i="5"/>
  <c r="CO63" i="2"/>
  <c r="CJ63" i="2"/>
  <c r="CH268" i="2"/>
  <c r="CC268" i="2"/>
  <c r="CH47" i="7"/>
  <c r="CC47" i="7"/>
  <c r="CH350" i="2"/>
  <c r="CC350" i="2"/>
  <c r="CH11" i="1"/>
  <c r="CC11" i="1"/>
  <c r="CH84" i="7"/>
  <c r="CC84" i="7"/>
  <c r="CI72" i="21"/>
  <c r="CD72" i="21"/>
  <c r="CO412" i="2"/>
  <c r="CJ412" i="2"/>
  <c r="CH161" i="2"/>
  <c r="CC161" i="2"/>
  <c r="CH50" i="7"/>
  <c r="CC50" i="7"/>
  <c r="BT112" i="3"/>
  <c r="BV107" i="3"/>
  <c r="CB305" i="1"/>
  <c r="CB338" i="1" s="1"/>
  <c r="CI285" i="1"/>
  <c r="CO207" i="2"/>
  <c r="CJ207" i="2"/>
  <c r="CH12" i="9"/>
  <c r="CC12" i="9"/>
  <c r="BV82" i="21"/>
  <c r="CC43" i="5" s="1"/>
  <c r="BV54" i="21"/>
  <c r="CS6" i="4"/>
  <c r="CM6" i="4"/>
  <c r="CH245" i="7"/>
  <c r="CC245" i="7"/>
  <c r="CH209" i="7"/>
  <c r="CC209" i="7"/>
  <c r="CH337" i="7"/>
  <c r="CC337" i="7"/>
  <c r="CI386" i="7"/>
  <c r="CP350" i="7"/>
  <c r="CB218" i="2"/>
  <c r="CI184" i="2"/>
  <c r="CJ184" i="2" s="1"/>
  <c r="CH130" i="2"/>
  <c r="CC130" i="2"/>
  <c r="CH190" i="7"/>
  <c r="CC190" i="7"/>
  <c r="CH349" i="2"/>
  <c r="CC349" i="2"/>
  <c r="CH247" i="2"/>
  <c r="CC247" i="2"/>
  <c r="CH253" i="2"/>
  <c r="CC253" i="2"/>
  <c r="CH43" i="2"/>
  <c r="CC43" i="2"/>
  <c r="CH63" i="7"/>
  <c r="CC63" i="7"/>
  <c r="CA66" i="7"/>
  <c r="CH112" i="2"/>
  <c r="CC112" i="2"/>
  <c r="CH103" i="3"/>
  <c r="CC103" i="3"/>
  <c r="CH18" i="2"/>
  <c r="CC18" i="2"/>
  <c r="CI224" i="1"/>
  <c r="CI225" i="1" s="1"/>
  <c r="CC224" i="1"/>
  <c r="CH293" i="7"/>
  <c r="CC293" i="7"/>
  <c r="CH260" i="7"/>
  <c r="CC260" i="7"/>
  <c r="CH86" i="2"/>
  <c r="CC86" i="2"/>
  <c r="DB7" i="4"/>
  <c r="DJ4" i="4"/>
  <c r="CH315" i="1"/>
  <c r="CC315" i="1"/>
  <c r="CH49" i="1"/>
  <c r="CC49" i="1"/>
  <c r="CH378" i="2"/>
  <c r="CC378" i="2"/>
  <c r="CH319" i="2"/>
  <c r="CC319" i="2"/>
  <c r="CH309" i="7"/>
  <c r="CC309" i="7"/>
  <c r="CH53" i="7"/>
  <c r="CC53" i="7"/>
  <c r="CH379" i="7"/>
  <c r="CC379" i="7"/>
  <c r="CH26" i="7"/>
  <c r="CC26" i="7"/>
  <c r="CH58" i="2"/>
  <c r="CC58" i="2"/>
  <c r="CB88" i="7"/>
  <c r="CI70" i="7"/>
  <c r="BW64" i="21"/>
  <c r="CB43" i="21"/>
  <c r="CD40" i="21"/>
  <c r="CI40" i="21"/>
  <c r="CC70" i="7"/>
  <c r="CA88" i="7"/>
  <c r="CH70" i="7"/>
  <c r="CH294" i="7"/>
  <c r="CC294" i="7"/>
  <c r="CK17" i="4"/>
  <c r="CM14" i="4"/>
  <c r="CS14" i="4"/>
  <c r="CH131" i="3"/>
  <c r="CC131" i="3"/>
  <c r="CH73" i="7"/>
  <c r="CC73" i="7"/>
  <c r="CH196" i="2"/>
  <c r="CC196" i="2"/>
  <c r="CH118" i="1"/>
  <c r="CC118" i="1"/>
  <c r="CA9" i="9"/>
  <c r="CH4" i="9"/>
  <c r="CC4" i="9"/>
  <c r="BO112" i="3"/>
  <c r="CH123" i="2"/>
  <c r="CC123" i="2"/>
  <c r="CH105" i="2"/>
  <c r="CC105" i="2"/>
  <c r="CH223" i="7"/>
  <c r="CC223" i="7"/>
  <c r="CH296" i="7"/>
  <c r="CC296" i="7"/>
  <c r="CH232" i="1"/>
  <c r="CC232" i="1"/>
  <c r="CH67" i="2"/>
  <c r="CC67" i="2"/>
  <c r="CH205" i="7"/>
  <c r="CC205" i="7"/>
  <c r="CH383" i="2"/>
  <c r="CC383" i="2"/>
  <c r="CH219" i="1"/>
  <c r="CC219" i="1"/>
  <c r="CH85" i="7"/>
  <c r="CC85" i="7"/>
  <c r="CH141" i="7"/>
  <c r="CC141" i="7"/>
  <c r="CH228" i="7"/>
  <c r="CC228" i="7"/>
  <c r="CD42" i="4"/>
  <c r="CC39" i="5" s="1"/>
  <c r="CH443" i="2"/>
  <c r="CC443" i="2"/>
  <c r="CH221" i="7"/>
  <c r="CC221" i="7"/>
  <c r="CH259" i="2"/>
  <c r="CC259" i="2"/>
  <c r="CH298" i="7"/>
  <c r="CC298" i="7"/>
  <c r="CH338" i="7"/>
  <c r="CC338" i="7"/>
  <c r="CH167" i="1"/>
  <c r="CC167" i="1"/>
  <c r="CH46" i="2"/>
  <c r="CC46" i="2"/>
  <c r="CH427" i="2"/>
  <c r="CC427" i="2"/>
  <c r="CH16" i="3"/>
  <c r="CC16" i="3"/>
  <c r="CH89" i="1"/>
  <c r="CC89" i="1"/>
  <c r="CI6" i="21"/>
  <c r="CD6" i="21"/>
  <c r="CH189" i="7"/>
  <c r="CC189" i="7"/>
  <c r="CH233" i="7"/>
  <c r="CC233" i="7"/>
  <c r="BU82" i="21"/>
  <c r="BU54" i="21"/>
  <c r="BW33" i="21"/>
  <c r="BW17" i="21"/>
  <c r="CH157" i="2"/>
  <c r="CC157" i="2"/>
  <c r="BV404" i="2"/>
  <c r="CH361" i="2"/>
  <c r="CC361" i="2"/>
  <c r="CP64" i="7"/>
  <c r="CI66" i="7"/>
  <c r="CH177" i="1"/>
  <c r="CC177" i="1"/>
  <c r="CA321" i="7"/>
  <c r="CH285" i="7"/>
  <c r="CC285" i="7"/>
  <c r="CP76" i="21"/>
  <c r="CH282" i="2"/>
  <c r="CC282" i="2"/>
  <c r="CH16" i="9"/>
  <c r="CC16" i="9"/>
  <c r="CH46" i="7"/>
  <c r="CC46" i="7"/>
  <c r="CO28" i="9"/>
  <c r="CJ28" i="9"/>
  <c r="CH351" i="7"/>
  <c r="CC351" i="7"/>
  <c r="CH238" i="7"/>
  <c r="CC238" i="7"/>
  <c r="CR32" i="5"/>
  <c r="CL32" i="5"/>
  <c r="CB68" i="3"/>
  <c r="CL29" i="5"/>
  <c r="CR29" i="5"/>
  <c r="CC12" i="21"/>
  <c r="CJ9" i="21"/>
  <c r="CC79" i="3"/>
  <c r="CA85" i="3"/>
  <c r="CH79" i="3"/>
  <c r="CI117" i="1"/>
  <c r="CB137" i="1"/>
  <c r="CH28" i="7"/>
  <c r="CC28" i="7"/>
  <c r="CH237" i="2"/>
  <c r="CC237" i="2"/>
  <c r="CD32" i="21"/>
  <c r="CI32" i="21"/>
  <c r="CH332" i="7"/>
  <c r="CC332" i="7"/>
  <c r="CH277" i="2"/>
  <c r="CC277" i="2"/>
  <c r="CH20" i="1"/>
  <c r="CC20" i="1"/>
  <c r="CH27" i="7"/>
  <c r="CC27" i="7"/>
  <c r="CH203" i="7"/>
  <c r="CC203" i="7"/>
  <c r="CH168" i="7"/>
  <c r="CC168" i="7"/>
  <c r="CH339" i="2"/>
  <c r="CC339" i="2"/>
  <c r="CH205" i="1"/>
  <c r="CC205" i="1"/>
  <c r="CH9" i="7"/>
  <c r="CC9" i="7"/>
  <c r="CH344" i="7"/>
  <c r="CC344" i="7"/>
  <c r="CH269" i="7"/>
  <c r="CC269" i="7"/>
  <c r="CH303" i="1"/>
  <c r="CC303" i="1"/>
  <c r="CH316" i="2"/>
  <c r="CC316" i="2"/>
  <c r="CB321" i="7"/>
  <c r="CI285" i="7"/>
  <c r="CH227" i="2"/>
  <c r="CC227" i="2"/>
  <c r="BW74" i="21"/>
  <c r="CH408" i="2"/>
  <c r="CC408" i="2"/>
  <c r="CH119" i="2"/>
  <c r="CC119" i="2"/>
  <c r="CH197" i="2"/>
  <c r="CC197" i="2"/>
  <c r="CH127" i="3"/>
  <c r="CC127" i="3"/>
  <c r="CC301" i="2"/>
  <c r="CH301" i="2"/>
  <c r="CA330" i="2"/>
  <c r="CH255" i="2"/>
  <c r="CC255" i="2"/>
  <c r="CH15" i="2"/>
  <c r="CC15" i="2"/>
  <c r="CH304" i="7"/>
  <c r="CC304" i="7"/>
  <c r="CH314" i="2"/>
  <c r="CC314" i="2"/>
  <c r="CH39" i="7"/>
  <c r="CC39" i="7"/>
  <c r="CH395" i="2"/>
  <c r="CC395" i="2"/>
  <c r="CH113" i="7"/>
  <c r="CC113" i="7"/>
  <c r="CH220" i="2"/>
  <c r="CC220" i="2"/>
  <c r="CA223" i="2"/>
  <c r="CC223" i="2" s="1"/>
  <c r="CH398" i="2"/>
  <c r="CC398" i="2"/>
  <c r="CH388" i="2"/>
  <c r="CC388" i="2"/>
  <c r="CH341" i="2"/>
  <c r="CC341" i="2"/>
  <c r="CH75" i="3"/>
  <c r="CC75" i="3"/>
  <c r="CH394" i="2"/>
  <c r="CC394" i="2"/>
  <c r="CH162" i="2"/>
  <c r="CC162" i="2"/>
  <c r="CH112" i="7"/>
  <c r="CC112" i="7"/>
  <c r="CJ35" i="21"/>
  <c r="CC38" i="21"/>
  <c r="CH232" i="2"/>
  <c r="CC232" i="2"/>
  <c r="CH118" i="3"/>
  <c r="CC118" i="3"/>
  <c r="CH341" i="7"/>
  <c r="CC341" i="7"/>
  <c r="CS31" i="4"/>
  <c r="CM31" i="4"/>
  <c r="CS25" i="4"/>
  <c r="CM25" i="4"/>
  <c r="CH45" i="1"/>
  <c r="CC45" i="1"/>
  <c r="CH392" i="2"/>
  <c r="CC392" i="2"/>
  <c r="CJ4" i="21"/>
  <c r="CC7" i="21"/>
  <c r="CH142" i="7"/>
  <c r="CC142" i="7"/>
  <c r="CH210" i="2"/>
  <c r="CC210" i="2"/>
  <c r="CH120" i="2"/>
  <c r="CC120" i="2"/>
  <c r="CH305" i="7"/>
  <c r="CC305" i="7"/>
  <c r="CI391" i="7"/>
  <c r="CP389" i="7"/>
  <c r="BT76" i="2"/>
  <c r="BV34" i="2"/>
  <c r="CH385" i="2"/>
  <c r="CC385" i="2"/>
  <c r="CB193" i="1"/>
  <c r="CI173" i="1"/>
  <c r="CH192" i="2"/>
  <c r="CC192" i="2"/>
  <c r="CH33" i="7"/>
  <c r="CC33" i="7"/>
  <c r="CH72" i="7"/>
  <c r="CC72" i="7"/>
  <c r="CH215" i="2"/>
  <c r="CC215" i="2"/>
  <c r="CH167" i="7"/>
  <c r="CC167" i="7"/>
  <c r="BU134" i="3"/>
  <c r="CI42" i="21"/>
  <c r="CD42" i="21"/>
  <c r="CH315" i="7"/>
  <c r="CC315" i="7"/>
  <c r="CH318" i="7"/>
  <c r="CC318" i="7"/>
  <c r="CI212" i="1"/>
  <c r="CC212" i="1"/>
  <c r="CH287" i="1"/>
  <c r="CC287" i="1"/>
  <c r="CR45" i="5"/>
  <c r="CL45" i="5"/>
  <c r="CH172" i="2"/>
  <c r="CC172" i="2"/>
  <c r="CH148" i="2"/>
  <c r="CC148" i="2"/>
  <c r="CH319" i="7"/>
  <c r="CC319" i="7"/>
  <c r="CH148" i="7"/>
  <c r="CC148" i="7"/>
  <c r="CH333" i="7"/>
  <c r="CC333" i="7"/>
  <c r="BN42" i="5"/>
  <c r="BN46" i="5" s="1"/>
  <c r="BI84" i="21"/>
  <c r="CH312" i="7"/>
  <c r="CC312" i="7"/>
  <c r="CH185" i="7"/>
  <c r="CC185" i="7"/>
  <c r="CH274" i="1"/>
  <c r="CC274" i="1"/>
  <c r="CB27" i="21"/>
  <c r="CD24" i="21"/>
  <c r="CI24" i="21"/>
  <c r="CC42" i="4"/>
  <c r="CB39" i="5" s="1"/>
  <c r="CE7" i="4"/>
  <c r="CH177" i="7"/>
  <c r="CC177" i="7"/>
  <c r="CB33" i="3"/>
  <c r="CI27" i="3"/>
  <c r="CO229" i="1"/>
  <c r="BV70" i="2"/>
  <c r="CH233" i="2"/>
  <c r="CC233" i="2"/>
  <c r="CC48" i="21"/>
  <c r="CJ45" i="21"/>
  <c r="CI5" i="3"/>
  <c r="CB11" i="3"/>
  <c r="CH55" i="2"/>
  <c r="CC55" i="2"/>
  <c r="CI208" i="1"/>
  <c r="CC208" i="1"/>
  <c r="CI68" i="21"/>
  <c r="CD68" i="21"/>
  <c r="CH94" i="3"/>
  <c r="CC94" i="3"/>
  <c r="CD58" i="21"/>
  <c r="CI58" i="21"/>
  <c r="CH93" i="3"/>
  <c r="CA99" i="3"/>
  <c r="CC93" i="3"/>
  <c r="CJ56" i="21"/>
  <c r="CC59" i="21"/>
  <c r="CH164" i="2"/>
  <c r="CC164" i="2"/>
  <c r="CH159" i="1"/>
  <c r="CC159" i="1"/>
  <c r="CH299" i="1"/>
  <c r="CC299" i="1"/>
  <c r="CH252" i="1"/>
  <c r="CC252" i="1"/>
  <c r="CH21" i="3"/>
  <c r="CC21" i="3"/>
  <c r="CI337" i="1"/>
  <c r="CP335" i="1"/>
  <c r="CO5" i="7"/>
  <c r="CH287" i="7"/>
  <c r="CC287" i="7"/>
  <c r="CH95" i="2"/>
  <c r="CC95" i="2"/>
  <c r="CH376" i="2"/>
  <c r="CC376" i="2"/>
  <c r="CS26" i="4"/>
  <c r="CM26" i="4"/>
  <c r="CH37" i="7"/>
  <c r="CC37" i="7"/>
  <c r="CH263" i="2"/>
  <c r="CC263" i="2"/>
  <c r="CI301" i="2"/>
  <c r="CB330" i="2"/>
  <c r="CI324" i="1"/>
  <c r="CC324" i="1"/>
  <c r="CS16" i="4"/>
  <c r="CM16" i="4"/>
  <c r="CH237" i="1"/>
  <c r="CC237" i="1"/>
  <c r="CH301" i="7"/>
  <c r="CC301" i="7"/>
  <c r="CH108" i="3"/>
  <c r="CA111" i="3"/>
  <c r="CC111" i="3" s="1"/>
  <c r="CC108" i="3"/>
  <c r="CI63" i="21"/>
  <c r="CD63" i="21"/>
  <c r="CH130" i="3"/>
  <c r="CA133" i="3"/>
  <c r="CC130" i="3"/>
  <c r="CI135" i="7"/>
  <c r="CB153" i="7"/>
  <c r="CH40" i="2"/>
  <c r="CC40" i="2"/>
  <c r="CH208" i="7"/>
  <c r="CC208" i="7"/>
  <c r="CH93" i="1"/>
  <c r="CC93" i="1"/>
  <c r="CH283" i="2"/>
  <c r="CC283" i="2"/>
  <c r="CH243" i="2"/>
  <c r="CC243" i="2"/>
  <c r="CH60" i="7"/>
  <c r="CC60" i="7"/>
  <c r="CH235" i="1"/>
  <c r="CC235" i="1"/>
  <c r="CH59" i="7"/>
  <c r="CC59" i="7"/>
  <c r="CH125" i="2"/>
  <c r="CC125" i="2"/>
  <c r="CI4" i="21"/>
  <c r="CB7" i="21"/>
  <c r="CD4" i="21"/>
  <c r="CH206" i="1"/>
  <c r="CC206" i="1"/>
  <c r="CB81" i="1"/>
  <c r="CI61" i="1"/>
  <c r="CC61" i="1"/>
  <c r="CH414" i="2"/>
  <c r="CC414" i="2"/>
  <c r="CH356" i="7"/>
  <c r="CC356" i="7"/>
  <c r="CH109" i="7"/>
  <c r="CC109" i="7"/>
  <c r="CH170" i="7"/>
  <c r="CC170" i="7"/>
  <c r="CH31" i="3"/>
  <c r="CC31" i="3"/>
  <c r="CH378" i="7"/>
  <c r="CC378" i="7"/>
  <c r="CH211" i="1"/>
  <c r="CC211" i="1"/>
  <c r="CH357" i="2"/>
  <c r="CC357" i="2"/>
  <c r="CH90" i="2"/>
  <c r="CC90" i="2"/>
  <c r="CH126" i="2"/>
  <c r="CC126" i="2"/>
  <c r="CI111" i="3"/>
  <c r="CP108" i="3"/>
  <c r="CH42" i="7"/>
  <c r="CC42" i="7"/>
  <c r="CH425" i="2"/>
  <c r="CC425" i="2"/>
  <c r="CH230" i="1"/>
  <c r="CC230" i="1"/>
  <c r="CH317" i="1"/>
  <c r="CC317" i="1"/>
  <c r="CH363" i="7"/>
  <c r="CC363" i="7"/>
  <c r="CM11" i="4"/>
  <c r="CS11" i="4"/>
  <c r="CH98" i="1"/>
  <c r="CC98" i="1"/>
  <c r="CH230" i="7"/>
  <c r="CC230" i="7"/>
  <c r="CH279" i="2"/>
  <c r="CC279" i="2"/>
  <c r="CH96" i="3"/>
  <c r="CC96" i="3"/>
  <c r="CS30" i="4"/>
  <c r="CM30" i="4"/>
  <c r="CC5" i="2"/>
  <c r="CI5" i="2"/>
  <c r="CB34" i="2"/>
  <c r="CH175" i="1"/>
  <c r="CC175" i="1"/>
  <c r="CH67" i="1"/>
  <c r="CC67" i="1"/>
  <c r="CI301" i="1"/>
  <c r="CC301" i="1"/>
  <c r="CH166" i="2"/>
  <c r="CC166" i="2"/>
  <c r="CH354" i="2"/>
  <c r="CC354" i="2"/>
  <c r="CH145" i="7"/>
  <c r="CC145" i="7"/>
  <c r="CH125" i="3"/>
  <c r="CC125" i="3"/>
  <c r="CH240" i="2"/>
  <c r="CC240" i="2"/>
  <c r="CH437" i="2"/>
  <c r="CC437" i="2"/>
  <c r="CH138" i="7"/>
  <c r="CC138" i="7"/>
  <c r="CI50" i="21"/>
  <c r="CB53" i="21"/>
  <c r="CD50" i="21"/>
  <c r="BT46" i="3"/>
  <c r="BV33" i="3"/>
  <c r="CH49" i="3"/>
  <c r="CA55" i="3"/>
  <c r="CC49" i="3"/>
  <c r="CO438" i="2"/>
  <c r="CJ438" i="2"/>
  <c r="CH95" i="1"/>
  <c r="CC95" i="1"/>
  <c r="CH359" i="7"/>
  <c r="CC359" i="7"/>
  <c r="CH306" i="2"/>
  <c r="CC306" i="2"/>
  <c r="BV29" i="9"/>
  <c r="CD37" i="5" s="1"/>
  <c r="CB37" i="5"/>
  <c r="CH173" i="2"/>
  <c r="CC173" i="2"/>
  <c r="CH313" i="7"/>
  <c r="CC313" i="7"/>
  <c r="CH275" i="7"/>
  <c r="CC275" i="7"/>
  <c r="CI375" i="2"/>
  <c r="CB404" i="2"/>
  <c r="CL32" i="4"/>
  <c r="CT29" i="4"/>
  <c r="CH123" i="7"/>
  <c r="CC123" i="7"/>
  <c r="CI322" i="1"/>
  <c r="CC322" i="1"/>
  <c r="CI149" i="2"/>
  <c r="CP147" i="2"/>
  <c r="CO61" i="1"/>
  <c r="CJ50" i="5"/>
  <c r="CL48" i="5"/>
  <c r="CR48" i="5"/>
  <c r="CH153" i="2"/>
  <c r="CA182" i="2"/>
  <c r="CC153" i="2"/>
  <c r="CH72" i="2"/>
  <c r="CC72" i="2"/>
  <c r="CA75" i="2"/>
  <c r="CH239" i="7"/>
  <c r="CC239" i="7"/>
  <c r="CH96" i="2"/>
  <c r="CC96" i="2"/>
  <c r="CH8" i="7"/>
  <c r="CC8" i="7"/>
  <c r="CH241" i="1"/>
  <c r="CC241" i="1"/>
  <c r="CA107" i="3"/>
  <c r="CH101" i="3"/>
  <c r="CC101" i="3"/>
  <c r="CH185" i="2"/>
  <c r="CC185" i="2"/>
  <c r="CH347" i="2"/>
  <c r="CC347" i="2"/>
  <c r="CH87" i="7"/>
  <c r="CC87" i="7"/>
  <c r="CH155" i="1"/>
  <c r="CC155" i="1"/>
  <c r="CI51" i="21"/>
  <c r="CD51" i="21"/>
  <c r="BN84" i="21"/>
  <c r="BT42" i="5"/>
  <c r="BP81" i="21"/>
  <c r="CH108" i="7"/>
  <c r="CC108" i="7"/>
  <c r="CJ30" i="21"/>
  <c r="CC33" i="21"/>
  <c r="CH18" i="9"/>
  <c r="CC18" i="9"/>
  <c r="CH116" i="3"/>
  <c r="CC116" i="3"/>
  <c r="CH368" i="7"/>
  <c r="CC368" i="7"/>
  <c r="CH44" i="1"/>
  <c r="CC44" i="1"/>
  <c r="CH230" i="2"/>
  <c r="CC230" i="2"/>
  <c r="CP324" i="7"/>
  <c r="CI326" i="7"/>
  <c r="CH287" i="2"/>
  <c r="CC287" i="2"/>
  <c r="CH25" i="2"/>
  <c r="CC25" i="2"/>
  <c r="CH193" i="7"/>
  <c r="CC193" i="7"/>
  <c r="CA196" i="7"/>
  <c r="CC196" i="7" s="1"/>
  <c r="CH43" i="3"/>
  <c r="CC43" i="3"/>
  <c r="CH20" i="7"/>
  <c r="CC20" i="7"/>
  <c r="CH81" i="2"/>
  <c r="CC81" i="2"/>
  <c r="CH335" i="7"/>
  <c r="CC335" i="7"/>
  <c r="CH131" i="2"/>
  <c r="CC131" i="2"/>
  <c r="CH72" i="3"/>
  <c r="CC72" i="3"/>
  <c r="CH62" i="3"/>
  <c r="CC62" i="3"/>
  <c r="CH217" i="7"/>
  <c r="CC217" i="7"/>
  <c r="CH246" i="1"/>
  <c r="CC246" i="1"/>
  <c r="CH171" i="2"/>
  <c r="CC171" i="2"/>
  <c r="CH360" i="2"/>
  <c r="CC360" i="2"/>
  <c r="CH28" i="1"/>
  <c r="CC28" i="1"/>
  <c r="CA225" i="1"/>
  <c r="CH223" i="1"/>
  <c r="CJ223" i="1" s="1"/>
  <c r="CH144" i="7"/>
  <c r="CC144" i="7"/>
  <c r="CH383" i="7"/>
  <c r="CC383" i="7"/>
  <c r="CH193" i="2"/>
  <c r="CC193" i="2"/>
  <c r="CH366" i="7"/>
  <c r="CC366" i="7"/>
  <c r="CH334" i="7"/>
  <c r="CC334" i="7"/>
  <c r="BO90" i="3"/>
  <c r="CH8" i="9"/>
  <c r="CC8" i="9"/>
  <c r="CB20" i="9"/>
  <c r="CK36" i="5" s="1"/>
  <c r="CI11" i="9"/>
  <c r="BV88" i="7"/>
  <c r="CH42" i="3"/>
  <c r="CA45" i="3"/>
  <c r="CC45" i="3" s="1"/>
  <c r="CC42" i="3"/>
  <c r="CP86" i="3"/>
  <c r="CI89" i="3"/>
  <c r="CH32" i="3"/>
  <c r="CC32" i="3"/>
  <c r="CD57" i="21"/>
  <c r="CI57" i="21"/>
  <c r="CH242" i="7"/>
  <c r="CC242" i="7"/>
  <c r="CH168" i="2"/>
  <c r="CC168" i="2"/>
  <c r="CH54" i="2"/>
  <c r="CC54" i="2"/>
  <c r="CH86" i="3"/>
  <c r="CC86" i="3"/>
  <c r="CE17" i="4"/>
  <c r="CH212" i="7"/>
  <c r="CC212" i="7"/>
  <c r="CH200" i="7"/>
  <c r="CA218" i="7"/>
  <c r="CC200" i="7"/>
  <c r="CH293" i="1"/>
  <c r="CC293" i="1"/>
  <c r="CH7" i="2"/>
  <c r="CC7" i="2"/>
  <c r="BT30" i="9"/>
  <c r="BV9" i="9"/>
  <c r="CD35" i="5" s="1"/>
  <c r="CB35" i="5"/>
  <c r="CI41" i="21"/>
  <c r="CD41" i="21"/>
  <c r="CH250" i="7"/>
  <c r="CC250" i="7"/>
  <c r="CH322" i="2"/>
  <c r="CC322" i="2"/>
  <c r="CH311" i="2"/>
  <c r="CC311" i="2"/>
  <c r="CK12" i="4"/>
  <c r="CS9" i="4"/>
  <c r="CM9" i="4"/>
  <c r="CH24" i="9"/>
  <c r="CC24" i="9"/>
  <c r="CC73" i="2"/>
  <c r="CH73" i="2"/>
  <c r="CC135" i="7"/>
  <c r="CA153" i="7"/>
  <c r="CH135" i="7"/>
  <c r="CH128" i="2"/>
  <c r="CC128" i="2"/>
  <c r="CI5" i="21"/>
  <c r="CD5" i="21"/>
  <c r="CH35" i="7"/>
  <c r="CC35" i="7"/>
  <c r="CB17" i="21"/>
  <c r="CI14" i="21"/>
  <c r="CD14" i="21"/>
  <c r="CH388" i="7"/>
  <c r="CC388" i="7"/>
  <c r="CA391" i="7"/>
  <c r="CC391" i="7" s="1"/>
  <c r="CH86" i="1"/>
  <c r="CC86" i="1"/>
  <c r="CH43" i="7"/>
  <c r="CC43" i="7"/>
  <c r="CM21" i="4"/>
  <c r="CS21" i="4"/>
  <c r="CA404" i="2"/>
  <c r="CC375" i="2"/>
  <c r="CH375" i="2"/>
  <c r="CH262" i="2"/>
  <c r="CC262" i="2"/>
  <c r="CH198" i="2"/>
  <c r="CC198" i="2"/>
  <c r="CH415" i="2"/>
  <c r="CC415" i="2"/>
  <c r="CH201" i="2"/>
  <c r="CC201" i="2"/>
  <c r="CH124" i="2"/>
  <c r="CC124" i="2"/>
  <c r="CO117" i="1"/>
  <c r="CH111" i="2"/>
  <c r="CC111" i="2"/>
  <c r="CH180" i="7"/>
  <c r="CC180" i="7"/>
  <c r="CH167" i="2"/>
  <c r="CC167" i="2"/>
  <c r="CH286" i="1"/>
  <c r="CC286" i="1"/>
  <c r="CH214" i="7"/>
  <c r="CC214" i="7"/>
  <c r="CH97" i="2"/>
  <c r="CC97" i="2"/>
  <c r="CH69" i="1"/>
  <c r="CC69" i="1"/>
  <c r="CH169" i="2"/>
  <c r="CC169" i="2"/>
  <c r="CB249" i="1"/>
  <c r="CI229" i="1"/>
  <c r="CJ229" i="1" s="1"/>
  <c r="CP49" i="3"/>
  <c r="CI55" i="3"/>
  <c r="CP443" i="2"/>
  <c r="CI445" i="2"/>
  <c r="CH368" i="2"/>
  <c r="CC368" i="2"/>
  <c r="CH360" i="7"/>
  <c r="CC360" i="7"/>
  <c r="CH143" i="7"/>
  <c r="CC143" i="7"/>
  <c r="CH343" i="2"/>
  <c r="CC343" i="2"/>
  <c r="CH187" i="1"/>
  <c r="CC187" i="1"/>
  <c r="CH302" i="7"/>
  <c r="CC302" i="7"/>
  <c r="CH83" i="3"/>
  <c r="CC83" i="3"/>
  <c r="CH155" i="7"/>
  <c r="CC155" i="7"/>
  <c r="CA191" i="7"/>
  <c r="BV85" i="3"/>
  <c r="CH246" i="7"/>
  <c r="CC246" i="7"/>
  <c r="CB191" i="7"/>
  <c r="CI155" i="7"/>
  <c r="BT90" i="3"/>
  <c r="BV77" i="3"/>
  <c r="CB276" i="1"/>
  <c r="CI251" i="1"/>
  <c r="CH239" i="2"/>
  <c r="CC239" i="2"/>
  <c r="CE27" i="4"/>
  <c r="CH111" i="7"/>
  <c r="CC111" i="7"/>
  <c r="CH333" i="2"/>
  <c r="CC333" i="2"/>
  <c r="CH15" i="1"/>
  <c r="CC15" i="1"/>
  <c r="CH55" i="1"/>
  <c r="CC55" i="1"/>
  <c r="CH421" i="2"/>
  <c r="CC421" i="2"/>
  <c r="CH13" i="1"/>
  <c r="CC13" i="1"/>
  <c r="CH423" i="2"/>
  <c r="CC423" i="2"/>
  <c r="CH286" i="2"/>
  <c r="CC286" i="2"/>
  <c r="CH105" i="3"/>
  <c r="CC105" i="3"/>
  <c r="CI37" i="21"/>
  <c r="CD37" i="21"/>
  <c r="CH40" i="3"/>
  <c r="CC40" i="3"/>
  <c r="CI216" i="1"/>
  <c r="CC216" i="1"/>
  <c r="CH323" i="2"/>
  <c r="CC323" i="2"/>
  <c r="CH318" i="2"/>
  <c r="CC318" i="2"/>
  <c r="CH80" i="7"/>
  <c r="CC80" i="7"/>
  <c r="CH353" i="7"/>
  <c r="CC353" i="7"/>
  <c r="CH228" i="2"/>
  <c r="CC228" i="2"/>
  <c r="CH243" i="7"/>
  <c r="CC243" i="7"/>
  <c r="CH419" i="2"/>
  <c r="CC419" i="2"/>
  <c r="CH236" i="2"/>
  <c r="CC236" i="2"/>
  <c r="CH351" i="2"/>
  <c r="CC351" i="2"/>
  <c r="CH234" i="7"/>
  <c r="CC234" i="7"/>
  <c r="CH297" i="1"/>
  <c r="CC297" i="1"/>
  <c r="CH29" i="3"/>
  <c r="CC29" i="3"/>
  <c r="CH132" i="2"/>
  <c r="CC132" i="2"/>
  <c r="CH36" i="7"/>
  <c r="CC36" i="7"/>
  <c r="CH323" i="7"/>
  <c r="CC323" i="7"/>
  <c r="CA326" i="7"/>
  <c r="CC326" i="7" s="1"/>
  <c r="CB182" i="2"/>
  <c r="CI153" i="2"/>
  <c r="CH32" i="1"/>
  <c r="CC32" i="1"/>
  <c r="CH424" i="2"/>
  <c r="CC424" i="2"/>
  <c r="CH165" i="7"/>
  <c r="CC165" i="7"/>
  <c r="CH204" i="2"/>
  <c r="CC204" i="2"/>
  <c r="CH44" i="3"/>
  <c r="CC44" i="3"/>
  <c r="CH115" i="7"/>
  <c r="CC115" i="7"/>
  <c r="CO359" i="2"/>
  <c r="CJ359" i="2"/>
  <c r="CI270" i="1"/>
  <c r="CC270" i="1"/>
  <c r="CH188" i="2"/>
  <c r="CC188" i="2"/>
  <c r="CH237" i="7"/>
  <c r="CC237" i="7"/>
  <c r="CP202" i="1"/>
  <c r="CJ202" i="1"/>
  <c r="CH353" i="2"/>
  <c r="CC353" i="2"/>
  <c r="CB256" i="7"/>
  <c r="CI220" i="7"/>
  <c r="CI20" i="21"/>
  <c r="CD20" i="21"/>
  <c r="BT170" i="1"/>
  <c r="CH29" i="2"/>
  <c r="CC29" i="2"/>
  <c r="CH13" i="2"/>
  <c r="CC13" i="2"/>
  <c r="CH278" i="1"/>
  <c r="CA281" i="1"/>
  <c r="CC281" i="1" s="1"/>
  <c r="CC278" i="1"/>
  <c r="CH179" i="2"/>
  <c r="CC179" i="2"/>
  <c r="CH386" i="2"/>
  <c r="CC386" i="2"/>
  <c r="CB25" i="1"/>
  <c r="CB58" i="1" s="1"/>
  <c r="CI5" i="1"/>
  <c r="CH82" i="7"/>
  <c r="CC82" i="7"/>
  <c r="CH124" i="3"/>
  <c r="CC124" i="3"/>
  <c r="CH321" i="2"/>
  <c r="CC321" i="2"/>
  <c r="CH422" i="2"/>
  <c r="CC422" i="2"/>
  <c r="CH380" i="7"/>
  <c r="CC380" i="7"/>
  <c r="CH104" i="3"/>
  <c r="CC104" i="3"/>
  <c r="CH101" i="7"/>
  <c r="CC101" i="7"/>
  <c r="CH434" i="2"/>
  <c r="CC434" i="2"/>
  <c r="CH172" i="7"/>
  <c r="CC172" i="7"/>
  <c r="CR30" i="5"/>
  <c r="CL30" i="5"/>
  <c r="CH206" i="7"/>
  <c r="CC206" i="7"/>
  <c r="CC64" i="21"/>
  <c r="CJ61" i="21"/>
  <c r="CH45" i="7"/>
  <c r="CC45" i="7"/>
  <c r="CH345" i="7"/>
  <c r="CC345" i="7"/>
  <c r="CH121" i="2"/>
  <c r="CC121" i="2"/>
  <c r="CH208" i="2"/>
  <c r="CC208" i="2"/>
  <c r="CH178" i="7"/>
  <c r="CC178" i="7"/>
  <c r="CH184" i="7"/>
  <c r="CC184" i="7"/>
  <c r="CH91" i="7"/>
  <c r="CC91" i="7"/>
  <c r="CH23" i="9"/>
  <c r="CC23" i="9"/>
  <c r="CH252" i="2"/>
  <c r="CC252" i="2"/>
  <c r="CH234" i="2"/>
  <c r="CC234" i="2"/>
  <c r="CH187" i="2"/>
  <c r="CC187" i="2"/>
  <c r="CH295" i="2"/>
  <c r="CC295" i="2"/>
  <c r="CH7" i="9"/>
  <c r="CC7" i="9"/>
  <c r="CH158" i="2"/>
  <c r="CC158" i="2"/>
  <c r="CH117" i="3"/>
  <c r="CC117" i="3"/>
  <c r="CH152" i="1"/>
  <c r="CC152" i="1"/>
  <c r="CH88" i="2"/>
  <c r="CC88" i="2"/>
  <c r="CH183" i="7"/>
  <c r="CC183" i="7"/>
  <c r="CH213" i="7"/>
  <c r="CC213" i="7"/>
  <c r="CH29" i="7"/>
  <c r="CC29" i="7"/>
  <c r="CH81" i="7"/>
  <c r="CC81" i="7"/>
  <c r="CH265" i="2"/>
  <c r="CC265" i="2"/>
  <c r="CH94" i="1"/>
  <c r="CC94" i="1"/>
  <c r="CH17" i="3"/>
  <c r="CC17" i="3"/>
  <c r="CH371" i="7"/>
  <c r="CC371" i="7"/>
  <c r="CH231" i="2"/>
  <c r="CC231" i="2"/>
  <c r="CH137" i="7"/>
  <c r="CC137" i="7"/>
  <c r="CH173" i="7"/>
  <c r="CC173" i="7"/>
  <c r="CI326" i="1"/>
  <c r="CC326" i="1"/>
  <c r="CH402" i="2"/>
  <c r="CC402" i="2"/>
  <c r="CH285" i="1"/>
  <c r="CH146" i="2"/>
  <c r="CC146" i="2"/>
  <c r="CA149" i="2"/>
  <c r="CH136" i="7"/>
  <c r="CC136" i="7"/>
  <c r="CH266" i="7"/>
  <c r="CC266" i="7"/>
  <c r="CH147" i="7"/>
  <c r="CC147" i="7"/>
  <c r="CH238" i="2"/>
  <c r="CC238" i="2"/>
  <c r="CH274" i="2"/>
  <c r="CC274" i="2"/>
  <c r="CH272" i="2"/>
  <c r="CC272" i="2"/>
  <c r="BU24" i="3"/>
  <c r="BU135" i="3"/>
  <c r="CC20" i="5"/>
  <c r="CH27" i="2"/>
  <c r="CC27" i="2"/>
  <c r="CH59" i="3"/>
  <c r="CC59" i="3"/>
  <c r="CH213" i="2"/>
  <c r="CC213" i="2"/>
  <c r="CH17" i="2"/>
  <c r="CC17" i="2"/>
  <c r="CH79" i="7"/>
  <c r="CC79" i="7"/>
  <c r="CH66" i="3"/>
  <c r="CC66" i="3"/>
  <c r="BU136" i="3"/>
  <c r="CC21" i="5"/>
  <c r="CB38" i="21"/>
  <c r="CD35" i="21"/>
  <c r="CI35" i="21"/>
  <c r="CL27" i="4"/>
  <c r="CT19" i="4"/>
  <c r="CH307" i="2"/>
  <c r="CC307" i="2"/>
  <c r="CH16" i="2"/>
  <c r="CC16" i="2"/>
  <c r="CA41" i="3"/>
  <c r="CH35" i="3"/>
  <c r="CC35" i="3"/>
  <c r="CH89" i="2"/>
  <c r="CC89" i="2"/>
  <c r="CA23" i="7"/>
  <c r="CH102" i="2"/>
  <c r="CC102" i="2"/>
  <c r="CH44" i="2"/>
  <c r="CC44" i="2"/>
  <c r="CH214" i="1"/>
  <c r="CC214" i="1"/>
  <c r="CH181" i="1"/>
  <c r="CC181" i="1"/>
  <c r="BW48" i="21"/>
  <c r="CH358" i="7"/>
  <c r="CC358" i="7"/>
  <c r="CH252" i="7"/>
  <c r="CC252" i="7"/>
  <c r="CH25" i="9"/>
  <c r="CC25" i="9"/>
  <c r="CH370" i="7"/>
  <c r="CC370" i="7"/>
  <c r="CH84" i="1"/>
  <c r="CC84" i="1"/>
  <c r="CH215" i="7"/>
  <c r="CC215" i="7"/>
  <c r="CK50" i="5"/>
  <c r="CS48" i="5"/>
  <c r="BP82" i="21"/>
  <c r="BV43" i="5" s="1"/>
  <c r="BT43" i="5"/>
  <c r="CP279" i="1"/>
  <c r="CQ279" i="1" s="1"/>
  <c r="CJ71" i="21"/>
  <c r="CC74" i="21"/>
  <c r="CH207" i="7"/>
  <c r="CC207" i="7"/>
  <c r="CH38" i="2"/>
  <c r="CC38" i="2"/>
  <c r="CH12" i="7"/>
  <c r="CC12" i="7"/>
  <c r="CH51" i="7"/>
  <c r="CC51" i="7"/>
  <c r="CH37" i="2"/>
  <c r="CC37" i="2"/>
  <c r="CH342" i="7"/>
  <c r="CC342" i="7"/>
  <c r="BV133" i="3"/>
  <c r="CH93" i="7"/>
  <c r="CC93" i="7"/>
  <c r="CH95" i="7"/>
  <c r="CC95" i="7"/>
  <c r="CH229" i="7"/>
  <c r="CC229" i="7"/>
  <c r="CH268" i="7"/>
  <c r="CC268" i="7"/>
  <c r="CH48" i="7"/>
  <c r="CC48" i="7"/>
  <c r="CC221" i="2"/>
  <c r="CH221" i="2"/>
  <c r="CI10" i="21"/>
  <c r="CD10" i="21"/>
  <c r="CH162" i="1"/>
  <c r="CA164" i="1"/>
  <c r="CC162" i="1"/>
  <c r="BW7" i="21"/>
  <c r="BU81" i="21"/>
  <c r="BU28" i="21"/>
  <c r="CH5" i="9"/>
  <c r="CC5" i="9"/>
  <c r="CH102" i="7"/>
  <c r="CC102" i="7"/>
  <c r="CA63" i="3"/>
  <c r="CC63" i="3" s="1"/>
  <c r="CH57" i="3"/>
  <c r="CC57" i="3"/>
  <c r="CI78" i="21"/>
  <c r="CD78" i="21"/>
  <c r="CC27" i="21"/>
  <c r="CJ24" i="21"/>
  <c r="CC5" i="3"/>
  <c r="CH5" i="3"/>
  <c r="CA11" i="3"/>
  <c r="CH249" i="2"/>
  <c r="CC249" i="2"/>
  <c r="CH179" i="7"/>
  <c r="CC179" i="7"/>
  <c r="CH74" i="3"/>
  <c r="CC74" i="3"/>
  <c r="CH377" i="7"/>
  <c r="CC377" i="7"/>
  <c r="CH18" i="7"/>
  <c r="CC18" i="7"/>
  <c r="CH312" i="2"/>
  <c r="CC312" i="2"/>
  <c r="CH410" i="2"/>
  <c r="CC410" i="2"/>
  <c r="CH14" i="3"/>
  <c r="CC14" i="3"/>
  <c r="CH276" i="2"/>
  <c r="CC276" i="2"/>
  <c r="CH6" i="2"/>
  <c r="CC6" i="2"/>
  <c r="CH82" i="3"/>
  <c r="CC82" i="3"/>
  <c r="CH118" i="2"/>
  <c r="CC118" i="2"/>
  <c r="CH30" i="2"/>
  <c r="CC30" i="2"/>
  <c r="CH170" i="2"/>
  <c r="CC170" i="2"/>
  <c r="CH22" i="7"/>
  <c r="CC22" i="7"/>
  <c r="CH146" i="7"/>
  <c r="CC146" i="7"/>
  <c r="CH181" i="2"/>
  <c r="CC181" i="2"/>
  <c r="CH57" i="2"/>
  <c r="CC57" i="2"/>
  <c r="CH289" i="1"/>
  <c r="CC289" i="1"/>
  <c r="CH38" i="3"/>
  <c r="CC38" i="3"/>
  <c r="CA33" i="3"/>
  <c r="CC27" i="3"/>
  <c r="CH27" i="3"/>
  <c r="CH340" i="7"/>
  <c r="CC340" i="7"/>
  <c r="CH265" i="7"/>
  <c r="CC265" i="7"/>
  <c r="CA283" i="7"/>
  <c r="BV55" i="3"/>
  <c r="BV68" i="3" s="1"/>
  <c r="BT68" i="3"/>
  <c r="CI198" i="1"/>
  <c r="CC198" i="1"/>
  <c r="CS10" i="4"/>
  <c r="CM10" i="4"/>
  <c r="CI63" i="3"/>
  <c r="CP57" i="3"/>
  <c r="CH128" i="7"/>
  <c r="CC128" i="7"/>
  <c r="CA131" i="7"/>
  <c r="CC131" i="7" s="1"/>
  <c r="CC220" i="7"/>
  <c r="CH220" i="7"/>
  <c r="CA256" i="7"/>
  <c r="CH186" i="7"/>
  <c r="CC186" i="7"/>
  <c r="CH98" i="3"/>
  <c r="CC98" i="3"/>
  <c r="CH106" i="2"/>
  <c r="CC106" i="2"/>
  <c r="CH138" i="2"/>
  <c r="CC138" i="2"/>
  <c r="CH320" i="7"/>
  <c r="CC320" i="7"/>
  <c r="CH317" i="7"/>
  <c r="CC317" i="7"/>
  <c r="CH274" i="7"/>
  <c r="CC274" i="7"/>
  <c r="CA81" i="1"/>
  <c r="CH104" i="7"/>
  <c r="CC104" i="7"/>
  <c r="CH122" i="2"/>
  <c r="CC122" i="2"/>
  <c r="CH303" i="2"/>
  <c r="CC303" i="2"/>
  <c r="CH164" i="7"/>
  <c r="CC164" i="7"/>
  <c r="CH191" i="2"/>
  <c r="CC191" i="2"/>
  <c r="CH182" i="1"/>
  <c r="CC182" i="1"/>
  <c r="CH345" i="2"/>
  <c r="CC345" i="2"/>
  <c r="CH24" i="1"/>
  <c r="CC24" i="1"/>
  <c r="CH305" i="2"/>
  <c r="CC305" i="2"/>
  <c r="CH125" i="7"/>
  <c r="CC125" i="7"/>
  <c r="BO76" i="2"/>
  <c r="CH93" i="2"/>
  <c r="CC93" i="2"/>
  <c r="CH116" i="7"/>
  <c r="CC116" i="7"/>
  <c r="CH47" i="1"/>
  <c r="CC47" i="1"/>
  <c r="CH49" i="2"/>
  <c r="CC49" i="2"/>
  <c r="CI62" i="21"/>
  <c r="CD62" i="21"/>
  <c r="CH329" i="2"/>
  <c r="CC329" i="2"/>
  <c r="CH97" i="1"/>
  <c r="CC97" i="1"/>
  <c r="CB41" i="3"/>
  <c r="CI35" i="3"/>
  <c r="CS36" i="4"/>
  <c r="CM36" i="4"/>
  <c r="CH311" i="1"/>
  <c r="CC311" i="1"/>
  <c r="CH53" i="2"/>
  <c r="CC53" i="2"/>
  <c r="CH180" i="2"/>
  <c r="CC180" i="2"/>
  <c r="CK32" i="4"/>
  <c r="CM29" i="4"/>
  <c r="CS29" i="4"/>
  <c r="CM5" i="4"/>
  <c r="CS5" i="4"/>
  <c r="CH430" i="2"/>
  <c r="CC430" i="2"/>
  <c r="CC129" i="7"/>
  <c r="CH129" i="7"/>
  <c r="CI25" i="7"/>
  <c r="CB61" i="7"/>
  <c r="CC330" i="7"/>
  <c r="CA348" i="7"/>
  <c r="CH330" i="7"/>
  <c r="CH297" i="7"/>
  <c r="CC297" i="7"/>
  <c r="CH284" i="2"/>
  <c r="CC284" i="2"/>
  <c r="CH96" i="7"/>
  <c r="CC96" i="7"/>
  <c r="CH129" i="2"/>
  <c r="CC129" i="2"/>
  <c r="CH308" i="2"/>
  <c r="CC308" i="2"/>
  <c r="CJ40" i="21"/>
  <c r="CC43" i="21"/>
  <c r="CB126" i="7"/>
  <c r="CI90" i="7"/>
  <c r="CB12" i="21"/>
  <c r="CD9" i="21"/>
  <c r="CI9" i="21"/>
  <c r="CH347" i="7"/>
  <c r="CC347" i="7"/>
  <c r="CH80" i="1"/>
  <c r="CC80" i="1"/>
  <c r="CH65" i="2"/>
  <c r="CC65" i="2"/>
  <c r="CH156" i="7"/>
  <c r="CC156" i="7"/>
  <c r="CJ429" i="2"/>
  <c r="CO429" i="2"/>
  <c r="CH222" i="7"/>
  <c r="CC222" i="7"/>
  <c r="CH250" i="2"/>
  <c r="CC250" i="2"/>
  <c r="CH113" i="1"/>
  <c r="CO111" i="1"/>
  <c r="CQ111" i="1" s="1"/>
  <c r="CH86" i="7"/>
  <c r="CC86" i="7"/>
  <c r="CH43" i="1"/>
  <c r="CC43" i="1"/>
  <c r="CH80" i="3"/>
  <c r="CC80" i="3"/>
  <c r="CH6" i="9"/>
  <c r="CC6" i="9"/>
  <c r="CH50" i="2"/>
  <c r="CC50" i="2"/>
  <c r="CH391" i="2"/>
  <c r="CC391" i="2"/>
  <c r="CH8" i="3"/>
  <c r="CC8" i="3"/>
  <c r="CH358" i="2"/>
  <c r="CC358" i="2"/>
  <c r="CH327" i="2"/>
  <c r="CC327" i="2"/>
  <c r="CH369" i="7"/>
  <c r="CC369" i="7"/>
  <c r="CH99" i="7"/>
  <c r="CC99" i="7"/>
  <c r="CH123" i="3"/>
  <c r="CA129" i="3"/>
  <c r="CC123" i="3"/>
  <c r="CH61" i="2"/>
  <c r="CC61" i="2"/>
  <c r="CH236" i="7"/>
  <c r="CC236" i="7"/>
  <c r="CH308" i="7"/>
  <c r="CC308" i="7"/>
  <c r="CH270" i="2"/>
  <c r="CC270" i="2"/>
  <c r="CH317" i="2"/>
  <c r="CC317" i="2"/>
  <c r="CI266" i="1"/>
  <c r="CC266" i="1"/>
  <c r="CP223" i="1"/>
  <c r="CB218" i="7"/>
  <c r="CI200" i="7"/>
  <c r="CB348" i="7"/>
  <c r="CI330" i="7"/>
  <c r="CT9" i="4"/>
  <c r="CL12" i="4"/>
  <c r="CC69" i="21"/>
  <c r="CJ66" i="21"/>
  <c r="CP64" i="3"/>
  <c r="CI67" i="3"/>
  <c r="BV218" i="7"/>
  <c r="BT262" i="7"/>
  <c r="CB108" i="2"/>
  <c r="CI79" i="2"/>
  <c r="CM34" i="4"/>
  <c r="CS34" i="4"/>
  <c r="CK37" i="4"/>
  <c r="CC13" i="3"/>
  <c r="CA19" i="3"/>
  <c r="CH13" i="3"/>
  <c r="CH335" i="2"/>
  <c r="CC335" i="2"/>
  <c r="CH244" i="2"/>
  <c r="CC244" i="2"/>
  <c r="CH304" i="2"/>
  <c r="CC304" i="2"/>
  <c r="CH226" i="7"/>
  <c r="CC226" i="7"/>
  <c r="CH310" i="7"/>
  <c r="CC310" i="7"/>
  <c r="CS23" i="4"/>
  <c r="CM23" i="4"/>
  <c r="CH120" i="3"/>
  <c r="CC120" i="3"/>
  <c r="CH21" i="7"/>
  <c r="CC21" i="7"/>
  <c r="CH98" i="7"/>
  <c r="CC98" i="7"/>
  <c r="CH217" i="2"/>
  <c r="CC217" i="2"/>
  <c r="CH22" i="2"/>
  <c r="CC22" i="2"/>
  <c r="CH107" i="1"/>
  <c r="CC107" i="1"/>
  <c r="BO84" i="21"/>
  <c r="BU42" i="5"/>
  <c r="BU46" i="5" s="1"/>
  <c r="CH117" i="2"/>
  <c r="CC117" i="2"/>
  <c r="CH39" i="3"/>
  <c r="CC39" i="3"/>
  <c r="CH27" i="9"/>
  <c r="CC27" i="9"/>
  <c r="CH91" i="2"/>
  <c r="CC91" i="2"/>
  <c r="CH262" i="1"/>
  <c r="CC262" i="1"/>
  <c r="CH390" i="7"/>
  <c r="CC390" i="7"/>
  <c r="CH337" i="2"/>
  <c r="CC337" i="2"/>
  <c r="CD77" i="21"/>
  <c r="CI77" i="21"/>
  <c r="CH34" i="7"/>
  <c r="CC34" i="7"/>
  <c r="CH20" i="2"/>
  <c r="CC20" i="2"/>
  <c r="CH110" i="7"/>
  <c r="CC110" i="7"/>
  <c r="CH82" i="2"/>
  <c r="CC82" i="2"/>
  <c r="CH253" i="7"/>
  <c r="CC253" i="7"/>
  <c r="CH312" i="1"/>
  <c r="CC312" i="1"/>
  <c r="CH344" i="2"/>
  <c r="CC344" i="2"/>
  <c r="CH280" i="7"/>
  <c r="CC280" i="7"/>
  <c r="CH435" i="2"/>
  <c r="CC435" i="2"/>
  <c r="CB129" i="3"/>
  <c r="CI123" i="3"/>
  <c r="CI280" i="1"/>
  <c r="CI281" i="1" s="1"/>
  <c r="CC280" i="1"/>
  <c r="CH361" i="7"/>
  <c r="CC361" i="7"/>
  <c r="CI73" i="21"/>
  <c r="CD73" i="21"/>
  <c r="CH30" i="3"/>
  <c r="CC30" i="3"/>
  <c r="CI265" i="7"/>
  <c r="CB283" i="7"/>
  <c r="CA25" i="1"/>
  <c r="CH5" i="1"/>
  <c r="CH258" i="7"/>
  <c r="CC258" i="7"/>
  <c r="CA261" i="7"/>
  <c r="CC261" i="7" s="1"/>
  <c r="CP167" i="1"/>
  <c r="CH54" i="3"/>
  <c r="CC54" i="3"/>
  <c r="CO214" i="2"/>
  <c r="CJ214" i="2"/>
  <c r="CO264" i="2"/>
  <c r="CJ264" i="2"/>
  <c r="CH258" i="1"/>
  <c r="CC258" i="1"/>
  <c r="CH150" i="7"/>
  <c r="CC150" i="7"/>
  <c r="CH365" i="2"/>
  <c r="CC365" i="2"/>
  <c r="CH400" i="2"/>
  <c r="CC400" i="2"/>
  <c r="CD31" i="21"/>
  <c r="CI31" i="21"/>
  <c r="CI196" i="7"/>
  <c r="CP194" i="7"/>
  <c r="CH254" i="1"/>
  <c r="CC254" i="1"/>
  <c r="CH202" i="2"/>
  <c r="CC202" i="2"/>
  <c r="CH189" i="2"/>
  <c r="CC189" i="2"/>
  <c r="CB59" i="21"/>
  <c r="CD56" i="21"/>
  <c r="CI56" i="21"/>
  <c r="CH174" i="2"/>
  <c r="CC174" i="2"/>
  <c r="CI52" i="21"/>
  <c r="CD52" i="21"/>
  <c r="CH58" i="7"/>
  <c r="CC58" i="7"/>
  <c r="CH7" i="3"/>
  <c r="CC7" i="3"/>
  <c r="CH28" i="2"/>
  <c r="CC28" i="2"/>
  <c r="CH48" i="2"/>
  <c r="CC48" i="2"/>
  <c r="CH295" i="1"/>
  <c r="CC295" i="1"/>
  <c r="CH98" i="2"/>
  <c r="CC98" i="2"/>
  <c r="CH426" i="2"/>
  <c r="CC426" i="2"/>
  <c r="CH57" i="7"/>
  <c r="CC57" i="7"/>
  <c r="CH273" i="2"/>
  <c r="CC273" i="2"/>
  <c r="CH104" i="2"/>
  <c r="CC104" i="2"/>
  <c r="CH188" i="7"/>
  <c r="CC188" i="7"/>
  <c r="CH144" i="1"/>
  <c r="CC144" i="1"/>
  <c r="CH12" i="2"/>
  <c r="CC12" i="2"/>
  <c r="CH273" i="7"/>
  <c r="CC273" i="7"/>
  <c r="CH310" i="2"/>
  <c r="CC310" i="2"/>
  <c r="CH47" i="2"/>
  <c r="CC47" i="2"/>
  <c r="CC71" i="3"/>
  <c r="CA77" i="3"/>
  <c r="CH71" i="3"/>
  <c r="CH376" i="7"/>
  <c r="CC376" i="7"/>
  <c r="CK27" i="4"/>
  <c r="CS19" i="4"/>
  <c r="CM19" i="4"/>
  <c r="CH255" i="7"/>
  <c r="CC255" i="7"/>
  <c r="CH73" i="1"/>
  <c r="CC73" i="1"/>
  <c r="CH266" i="2"/>
  <c r="CC266" i="2"/>
  <c r="CH54" i="7"/>
  <c r="CC54" i="7"/>
  <c r="CH432" i="2"/>
  <c r="CC432" i="2"/>
  <c r="CH245" i="2"/>
  <c r="CC245" i="2"/>
  <c r="CH84" i="3"/>
  <c r="CC84" i="3"/>
  <c r="CH382" i="7"/>
  <c r="CC382" i="7"/>
  <c r="CH87" i="2"/>
  <c r="CC87" i="2"/>
  <c r="CH52" i="3"/>
  <c r="CC52" i="3"/>
  <c r="CH61" i="3"/>
  <c r="CC61" i="3"/>
  <c r="CH210" i="7"/>
  <c r="CC210" i="7"/>
  <c r="CP295" i="2"/>
  <c r="CI297" i="2"/>
  <c r="CO36" i="2"/>
  <c r="CH169" i="7"/>
  <c r="CC169" i="7"/>
  <c r="CH325" i="7"/>
  <c r="CC325" i="7"/>
  <c r="BN138" i="3"/>
  <c r="CI223" i="2"/>
  <c r="CP221" i="2"/>
  <c r="CD67" i="21"/>
  <c r="CI67" i="21"/>
  <c r="CH19" i="2"/>
  <c r="CC19" i="2"/>
  <c r="BU224" i="2"/>
  <c r="CH355" i="7"/>
  <c r="CC355" i="7"/>
  <c r="CH31" i="2"/>
  <c r="CC31" i="2"/>
  <c r="CH100" i="2"/>
  <c r="CC100" i="2"/>
  <c r="CH74" i="7"/>
  <c r="CC74" i="7"/>
  <c r="CI110" i="2"/>
  <c r="CJ110" i="2" s="1"/>
  <c r="CB144" i="2"/>
  <c r="CS39" i="4"/>
  <c r="CK41" i="4"/>
  <c r="CM39" i="4"/>
  <c r="CH21" i="2"/>
  <c r="CC21" i="2"/>
  <c r="CA34" i="2"/>
  <c r="CH15" i="3"/>
  <c r="CC15" i="3"/>
  <c r="CH126" i="3"/>
  <c r="CC126" i="3"/>
  <c r="CI16" i="21"/>
  <c r="CD16" i="21"/>
  <c r="CH54" i="1"/>
  <c r="CA57" i="1"/>
  <c r="CC57" i="1" s="1"/>
  <c r="CC54" i="1"/>
  <c r="CI110" i="1"/>
  <c r="CB113" i="1"/>
  <c r="CC113" i="1" s="1"/>
  <c r="CC110" i="1"/>
  <c r="CH151" i="7"/>
  <c r="CC151" i="7"/>
  <c r="CH339" i="7"/>
  <c r="CC339" i="7"/>
  <c r="CL17" i="4"/>
  <c r="CT14" i="4"/>
  <c r="CH387" i="2"/>
  <c r="CC387" i="2"/>
  <c r="CH343" i="7"/>
  <c r="CC343" i="7"/>
  <c r="CH194" i="2"/>
  <c r="CC194" i="2"/>
  <c r="CA121" i="3"/>
  <c r="CH115" i="3"/>
  <c r="CC115" i="3"/>
  <c r="CH324" i="2"/>
  <c r="CC324" i="2"/>
  <c r="CH11" i="2"/>
  <c r="CC11" i="2"/>
  <c r="CH166" i="7"/>
  <c r="CC166" i="7"/>
  <c r="CH149" i="7"/>
  <c r="CC149" i="7"/>
  <c r="CM15" i="4"/>
  <c r="CS15" i="4"/>
  <c r="CH380" i="2"/>
  <c r="CC380" i="2"/>
  <c r="CH132" i="3"/>
  <c r="CC132" i="3"/>
  <c r="CB70" i="2"/>
  <c r="CI36" i="2"/>
  <c r="CP55" i="1"/>
  <c r="CH22" i="1"/>
  <c r="CC22" i="1"/>
  <c r="CH306" i="7"/>
  <c r="CC306" i="7"/>
  <c r="CH418" i="2"/>
  <c r="CC418" i="2"/>
  <c r="CH78" i="1"/>
  <c r="CC78" i="1"/>
  <c r="CH187" i="7"/>
  <c r="CC187" i="7"/>
  <c r="CI26" i="21"/>
  <c r="CD26" i="21"/>
  <c r="CH325" i="2"/>
  <c r="CC325" i="2"/>
  <c r="CH315" i="2"/>
  <c r="CC315" i="2"/>
  <c r="BU90" i="3"/>
  <c r="CI371" i="2"/>
  <c r="CP369" i="2"/>
  <c r="CI268" i="1"/>
  <c r="CC268" i="1"/>
  <c r="CH139" i="7"/>
  <c r="CC139" i="7"/>
  <c r="CB366" i="2"/>
  <c r="CC366" i="2" s="1"/>
  <c r="CI332" i="2"/>
  <c r="CJ332" i="2" s="1"/>
  <c r="CH120" i="7"/>
  <c r="CC120" i="7"/>
  <c r="CH409" i="2"/>
  <c r="CC409" i="2"/>
  <c r="CS35" i="4"/>
  <c r="CM35" i="4"/>
  <c r="CO22" i="3"/>
  <c r="CJ22" i="3"/>
  <c r="BV99" i="3"/>
  <c r="CH58" i="3"/>
  <c r="CC58" i="3"/>
  <c r="CB19" i="3"/>
  <c r="CI13" i="3"/>
  <c r="CH311" i="7"/>
  <c r="CC311" i="7"/>
  <c r="CH352" i="2"/>
  <c r="CC352" i="2"/>
  <c r="CH39" i="2"/>
  <c r="CC39" i="2"/>
  <c r="CH23" i="2"/>
  <c r="CC23" i="2"/>
  <c r="CB23" i="7"/>
  <c r="CI5" i="7"/>
  <c r="CH375" i="7"/>
  <c r="CC375" i="7"/>
  <c r="CH71" i="7"/>
  <c r="CC71" i="7"/>
  <c r="CH216" i="7"/>
  <c r="CC216" i="7"/>
  <c r="CH19" i="9"/>
  <c r="CC19" i="9"/>
  <c r="CH307" i="7"/>
  <c r="CC307" i="7"/>
  <c r="CH107" i="7"/>
  <c r="CC107" i="7"/>
  <c r="BT150" i="2"/>
  <c r="BV108" i="2"/>
  <c r="CH334" i="2"/>
  <c r="CC334" i="2"/>
  <c r="CH103" i="7"/>
  <c r="CC103" i="7"/>
  <c r="CH254" i="2"/>
  <c r="CC254" i="2"/>
  <c r="CH199" i="1"/>
  <c r="CC199" i="1"/>
  <c r="CH381" i="7"/>
  <c r="CC381" i="7"/>
  <c r="CC25" i="7"/>
  <c r="CA61" i="7"/>
  <c r="CH25" i="7"/>
  <c r="CH44" i="7"/>
  <c r="CC44" i="7"/>
  <c r="CA20" i="9"/>
  <c r="CH11" i="9"/>
  <c r="CC11" i="9"/>
  <c r="CH52" i="2"/>
  <c r="CC52" i="2"/>
  <c r="CH204" i="1"/>
  <c r="CC204" i="1"/>
  <c r="CH10" i="7"/>
  <c r="CC10" i="7"/>
  <c r="CH248" i="7"/>
  <c r="CC248" i="7"/>
  <c r="CH49" i="7"/>
  <c r="CC49" i="7"/>
  <c r="CH277" i="7"/>
  <c r="CC277" i="7"/>
  <c r="CH251" i="7"/>
  <c r="CC251" i="7"/>
  <c r="CH296" i="2"/>
  <c r="CC296" i="2"/>
  <c r="CH62" i="2"/>
  <c r="CC62" i="2"/>
  <c r="CH161" i="7"/>
  <c r="CC161" i="7"/>
  <c r="CV258" i="2"/>
  <c r="CJ19" i="21"/>
  <c r="CC22" i="21"/>
  <c r="CH320" i="2"/>
  <c r="CC320" i="2"/>
  <c r="CH76" i="7"/>
  <c r="CC76" i="7"/>
  <c r="CH399" i="2"/>
  <c r="CC399" i="2"/>
  <c r="CH134" i="2"/>
  <c r="CC134" i="2"/>
  <c r="CH95" i="3"/>
  <c r="CC95" i="3"/>
  <c r="CH282" i="7"/>
  <c r="CC282" i="7"/>
  <c r="CH396" i="2"/>
  <c r="CC396" i="2"/>
  <c r="CH326" i="2"/>
  <c r="CC326" i="2"/>
  <c r="CH127" i="2"/>
  <c r="CC127" i="2"/>
  <c r="CH271" i="7"/>
  <c r="CC271" i="7"/>
  <c r="CI261" i="7"/>
  <c r="CP259" i="7"/>
  <c r="CH352" i="7"/>
  <c r="CC352" i="7"/>
  <c r="BT44" i="5"/>
  <c r="BP83" i="21"/>
  <c r="BV44" i="5" s="1"/>
  <c r="CH206" i="2"/>
  <c r="CC206" i="2"/>
  <c r="CO90" i="7"/>
  <c r="CH200" i="2"/>
  <c r="CC200" i="2"/>
  <c r="CH179" i="1"/>
  <c r="CC179" i="1"/>
  <c r="CH316" i="7"/>
  <c r="CC316" i="7"/>
  <c r="CH7" i="7"/>
  <c r="CC7" i="7"/>
  <c r="CH175" i="7"/>
  <c r="CC175" i="7"/>
  <c r="CH182" i="7"/>
  <c r="CC182" i="7"/>
  <c r="BT24" i="3"/>
  <c r="BT135" i="3"/>
  <c r="BV11" i="3"/>
  <c r="CB20" i="5"/>
  <c r="BU447" i="2"/>
  <c r="BU76" i="2"/>
  <c r="CH289" i="7"/>
  <c r="CC289" i="7"/>
  <c r="CO355" i="2"/>
  <c r="CJ355" i="2"/>
  <c r="CH186" i="1"/>
  <c r="CC186" i="1"/>
  <c r="CH143" i="2"/>
  <c r="CC143" i="2"/>
  <c r="CH348" i="2"/>
  <c r="CC348" i="2"/>
  <c r="CH78" i="7"/>
  <c r="CC78" i="7"/>
  <c r="CH41" i="2"/>
  <c r="CC41" i="2"/>
  <c r="CH76" i="1"/>
  <c r="CC76" i="1"/>
  <c r="CH224" i="7"/>
  <c r="CC224" i="7"/>
  <c r="CH160" i="2"/>
  <c r="CC160" i="2"/>
  <c r="CH300" i="7"/>
  <c r="CC300" i="7"/>
  <c r="BU137" i="3"/>
  <c r="BT327" i="7"/>
  <c r="BV283" i="7"/>
  <c r="CI196" i="1"/>
  <c r="CC196" i="1"/>
  <c r="CS20" i="4"/>
  <c r="CM20" i="4"/>
  <c r="CH155" i="2"/>
  <c r="CC155" i="2"/>
  <c r="CH41" i="7"/>
  <c r="CC41" i="7"/>
  <c r="CH159" i="2"/>
  <c r="CC159" i="2"/>
  <c r="CH229" i="2"/>
  <c r="CC229" i="2"/>
  <c r="CH209" i="2"/>
  <c r="CC209" i="2"/>
  <c r="CH227" i="7"/>
  <c r="CC227" i="7"/>
  <c r="CL49" i="5"/>
  <c r="CR49" i="5"/>
  <c r="CH83" i="7"/>
  <c r="CC83" i="7"/>
  <c r="CJ14" i="21"/>
  <c r="CC17" i="21"/>
  <c r="CI11" i="21"/>
  <c r="CD11" i="21"/>
  <c r="CC369" i="2"/>
  <c r="CH369" i="2"/>
  <c r="CD50" i="5"/>
  <c r="CB9" i="9"/>
  <c r="CI4" i="9"/>
  <c r="CL37" i="4"/>
  <c r="CT34" i="4"/>
  <c r="BV75" i="2"/>
  <c r="CB17" i="5"/>
  <c r="BT449" i="2"/>
  <c r="BV449" i="2" s="1"/>
  <c r="BU46" i="3"/>
  <c r="CH65" i="7"/>
  <c r="CC65" i="7"/>
  <c r="CH75" i="7"/>
  <c r="CC75" i="7"/>
  <c r="CH350" i="7"/>
  <c r="CA386" i="7"/>
  <c r="CH334" i="1"/>
  <c r="CC334" i="1"/>
  <c r="CE32" i="4"/>
  <c r="CH203" i="2"/>
  <c r="CC203" i="2"/>
  <c r="CH242" i="2"/>
  <c r="CC242" i="2"/>
  <c r="CH271" i="2"/>
  <c r="CC271" i="2"/>
  <c r="CH106" i="7"/>
  <c r="CC106" i="7"/>
  <c r="CH397" i="2"/>
  <c r="CC397" i="2"/>
  <c r="CH416" i="2"/>
  <c r="CC416" i="2"/>
  <c r="CH393" i="2"/>
  <c r="CC393" i="2"/>
  <c r="BV348" i="7"/>
  <c r="BT392" i="7"/>
  <c r="CH336" i="7"/>
  <c r="CC336" i="7"/>
  <c r="CH156" i="2"/>
  <c r="CC156" i="2"/>
  <c r="CH328" i="2"/>
  <c r="CC328" i="2"/>
  <c r="CH413" i="2"/>
  <c r="CC413" i="2"/>
  <c r="CH56" i="7"/>
  <c r="CC56" i="7"/>
  <c r="CH309" i="2"/>
  <c r="CC309" i="2"/>
  <c r="CH36" i="3"/>
  <c r="CC36" i="3"/>
  <c r="CH303" i="7"/>
  <c r="CC303" i="7"/>
  <c r="CH94" i="2"/>
  <c r="CC94" i="2"/>
  <c r="CH340" i="2"/>
  <c r="CC340" i="2"/>
  <c r="CH211" i="7"/>
  <c r="CC211" i="7"/>
  <c r="CH13" i="7"/>
  <c r="CC13" i="7"/>
  <c r="CH73" i="3"/>
  <c r="CC73" i="3"/>
  <c r="CH152" i="7"/>
  <c r="CC152" i="7"/>
  <c r="CH159" i="7"/>
  <c r="CC159" i="7"/>
  <c r="CH38" i="7"/>
  <c r="CC38" i="7"/>
  <c r="CI15" i="21"/>
  <c r="CD15" i="21"/>
  <c r="CH382" i="2"/>
  <c r="CC382" i="2"/>
  <c r="CH106" i="3"/>
  <c r="CC106" i="3"/>
  <c r="CH157" i="1"/>
  <c r="CC157" i="1"/>
  <c r="BW42" i="4"/>
  <c r="BV39" i="5" s="1"/>
  <c r="BU132" i="7"/>
  <c r="CD61" i="21"/>
  <c r="CI61" i="21"/>
  <c r="CB64" i="21"/>
  <c r="CB225" i="1"/>
  <c r="CH52" i="7"/>
  <c r="CC52" i="7"/>
  <c r="CH235" i="2"/>
  <c r="CC235" i="2"/>
  <c r="CH244" i="7"/>
  <c r="CC244" i="7"/>
  <c r="CH248" i="2"/>
  <c r="CC248" i="2"/>
  <c r="CH309" i="1"/>
  <c r="CC309" i="1"/>
  <c r="CH246" i="2"/>
  <c r="CC246" i="2"/>
  <c r="CH80" i="2"/>
  <c r="CC80" i="2"/>
  <c r="CE37" i="4"/>
  <c r="CI21" i="21"/>
  <c r="CD21" i="21"/>
  <c r="CB21" i="5"/>
  <c r="BT136" i="3"/>
  <c r="BV19" i="3"/>
  <c r="CH175" i="2"/>
  <c r="CC175" i="2"/>
  <c r="CS22" i="4"/>
  <c r="CM22" i="4"/>
  <c r="CH270" i="7"/>
  <c r="CC270" i="7"/>
  <c r="CH281" i="7"/>
  <c r="CC281" i="7"/>
  <c r="CH235" i="7"/>
  <c r="CC235" i="7"/>
  <c r="CH15" i="9"/>
  <c r="CC15" i="9"/>
  <c r="CI25" i="21"/>
  <c r="CD25" i="21"/>
  <c r="CH173" i="1"/>
  <c r="CC173" i="1"/>
  <c r="CT39" i="4"/>
  <c r="CL41" i="4"/>
  <c r="BT197" i="7"/>
  <c r="BV153" i="7"/>
  <c r="CH417" i="2"/>
  <c r="CC417" i="2"/>
  <c r="CH128" i="3"/>
  <c r="CC128" i="3"/>
  <c r="CI30" i="21"/>
  <c r="CB33" i="21"/>
  <c r="CD30" i="21"/>
  <c r="CH364" i="7"/>
  <c r="CC364" i="7"/>
  <c r="CM40" i="4"/>
  <c r="CS40" i="4"/>
  <c r="CH141" i="2"/>
  <c r="CC141" i="2"/>
  <c r="CH331" i="7"/>
  <c r="CC331" i="7"/>
  <c r="CI47" i="21"/>
  <c r="CD47" i="21"/>
  <c r="CH176" i="2"/>
  <c r="CC176" i="2"/>
  <c r="CH261" i="2"/>
  <c r="CC261" i="2"/>
  <c r="CI101" i="3"/>
  <c r="CB107" i="3"/>
  <c r="CH88" i="3"/>
  <c r="CC88" i="3"/>
  <c r="CH278" i="2"/>
  <c r="CC278" i="2"/>
  <c r="CH267" i="7"/>
  <c r="CC267" i="7"/>
  <c r="CH225" i="7"/>
  <c r="CC225" i="7"/>
  <c r="CH115" i="2"/>
  <c r="CC115" i="2"/>
  <c r="CH158" i="7"/>
  <c r="CC158" i="7"/>
  <c r="CH14" i="7"/>
  <c r="CC14" i="7"/>
  <c r="CH279" i="7"/>
  <c r="CC279" i="7"/>
  <c r="CH20" i="3"/>
  <c r="CC20" i="3"/>
  <c r="CA23" i="3"/>
  <c r="CH420" i="2"/>
  <c r="CC420" i="2"/>
  <c r="CI190" i="1"/>
  <c r="CC190" i="1"/>
  <c r="CH174" i="7"/>
  <c r="CC174" i="7"/>
  <c r="CH272" i="7"/>
  <c r="CC272" i="7"/>
  <c r="CH69" i="2"/>
  <c r="CC69" i="2"/>
  <c r="CI131" i="7"/>
  <c r="CP129" i="7"/>
  <c r="CH231" i="1"/>
  <c r="CC231" i="1"/>
  <c r="CH26" i="9"/>
  <c r="CC26" i="9"/>
  <c r="CH16" i="7"/>
  <c r="CC16" i="7"/>
  <c r="CH342" i="2"/>
  <c r="CC342" i="2"/>
  <c r="CH276" i="7"/>
  <c r="CC276" i="7"/>
  <c r="CH181" i="7"/>
  <c r="CC181" i="7"/>
  <c r="CH204" i="7"/>
  <c r="CC204" i="7"/>
  <c r="BU170" i="1"/>
  <c r="CB292" i="2"/>
  <c r="CI258" i="2"/>
  <c r="CJ258" i="2" s="1"/>
  <c r="BU83" i="21"/>
  <c r="BU80" i="21"/>
  <c r="BW59" i="21"/>
  <c r="CP106" i="1"/>
  <c r="CD71" i="21"/>
  <c r="CI71" i="21"/>
  <c r="CB74" i="21"/>
  <c r="CI52" i="1"/>
  <c r="CP50" i="1"/>
  <c r="BT372" i="2"/>
  <c r="BV330" i="2"/>
  <c r="CH166" i="1"/>
  <c r="CA169" i="1"/>
  <c r="CC169" i="1" s="1"/>
  <c r="CC166" i="1"/>
  <c r="CH177" i="2"/>
  <c r="CC177" i="2"/>
  <c r="CH346" i="7"/>
  <c r="CC346" i="7"/>
  <c r="CH53" i="3"/>
  <c r="CC53" i="3"/>
  <c r="CH247" i="7"/>
  <c r="CC247" i="7"/>
  <c r="CH120" i="1"/>
  <c r="CC120" i="1"/>
  <c r="CH60" i="2"/>
  <c r="CC60" i="2"/>
  <c r="CH209" i="1"/>
  <c r="CC209" i="1"/>
  <c r="CH329" i="1"/>
  <c r="CC329" i="1"/>
  <c r="CH195" i="2"/>
  <c r="CC195" i="2"/>
  <c r="CH14" i="2"/>
  <c r="CC14" i="2"/>
  <c r="CH286" i="7"/>
  <c r="CC286" i="7"/>
  <c r="CH165" i="2"/>
  <c r="CC165" i="2"/>
  <c r="CH119" i="3"/>
  <c r="CC119" i="3"/>
  <c r="CH232" i="7"/>
  <c r="CC232" i="7"/>
  <c r="CH114" i="7"/>
  <c r="CC114" i="7"/>
  <c r="CH14" i="9"/>
  <c r="CC14" i="9"/>
  <c r="CH254" i="7"/>
  <c r="CC254" i="7"/>
  <c r="CH239" i="1"/>
  <c r="CC239" i="1"/>
  <c r="CH114" i="2"/>
  <c r="CC114" i="2"/>
  <c r="CH85" i="2"/>
  <c r="CC85" i="2"/>
  <c r="CH302" i="2"/>
  <c r="CC302" i="2"/>
  <c r="CH401" i="2"/>
  <c r="CC401" i="2"/>
  <c r="CH248" i="1"/>
  <c r="CC248" i="1"/>
  <c r="CC79" i="21"/>
  <c r="CJ76" i="21"/>
  <c r="BV81" i="21"/>
  <c r="BV28" i="21"/>
  <c r="CH294" i="2"/>
  <c r="CC294" i="2"/>
  <c r="CA297" i="2"/>
  <c r="CC297" i="2" s="1"/>
  <c r="CH102" i="3"/>
  <c r="CC102" i="3"/>
  <c r="CH156" i="1"/>
  <c r="CC156" i="1"/>
  <c r="CH130" i="7"/>
  <c r="CC130" i="7"/>
  <c r="CH205" i="2"/>
  <c r="CC205" i="2"/>
  <c r="CH83" i="2"/>
  <c r="CC83" i="2"/>
  <c r="CH346" i="2"/>
  <c r="CC346" i="2"/>
  <c r="CE41" i="4"/>
  <c r="CH32" i="2"/>
  <c r="CC32" i="2"/>
  <c r="CH442" i="2"/>
  <c r="CA445" i="2"/>
  <c r="CC445" i="2" s="1"/>
  <c r="CC442" i="2"/>
  <c r="CO142" i="2"/>
  <c r="CJ142" i="2"/>
  <c r="CH119" i="7"/>
  <c r="CC119" i="7"/>
  <c r="CH18" i="3"/>
  <c r="CC18" i="3"/>
  <c r="CH260" i="2"/>
  <c r="CC260" i="2"/>
  <c r="CH140" i="7"/>
  <c r="CC140" i="7"/>
  <c r="CH244" i="1"/>
  <c r="CC244" i="1"/>
  <c r="CS24" i="4"/>
  <c r="CM24" i="4"/>
  <c r="CH377" i="2"/>
  <c r="CC377" i="2"/>
  <c r="CH71" i="1"/>
  <c r="CC71" i="1"/>
  <c r="CP42" i="3"/>
  <c r="CI45" i="3"/>
  <c r="CH136" i="2"/>
  <c r="CC136" i="2"/>
  <c r="CC147" i="2"/>
  <c r="CH147" i="2"/>
  <c r="CB121" i="3"/>
  <c r="CI115" i="3"/>
  <c r="BT282" i="1"/>
  <c r="AM23" i="6"/>
  <c r="AN1" i="6"/>
  <c r="AR112" i="6"/>
  <c r="AU111" i="6"/>
  <c r="AX111" i="6"/>
  <c r="AX112" i="6" s="1"/>
  <c r="AO1" i="6"/>
  <c r="AP1" i="6"/>
  <c r="AN1" i="17"/>
  <c r="AM23" i="17"/>
  <c r="AR112" i="17"/>
  <c r="AU111" i="17"/>
  <c r="AO1" i="17"/>
  <c r="AP1" i="17"/>
  <c r="DJ332" i="2"/>
  <c r="DC389" i="7"/>
  <c r="DC64" i="7"/>
  <c r="DJ110" i="2"/>
  <c r="DK162" i="1"/>
  <c r="DD111" i="1"/>
  <c r="DJ184" i="2"/>
  <c r="DD307" i="1"/>
  <c r="CW332" i="1"/>
  <c r="DC279" i="1"/>
  <c r="DJ406" i="2"/>
  <c r="DD130" i="3"/>
  <c r="DC5" i="2"/>
  <c r="CX211" i="2"/>
  <c r="DE8" i="2"/>
  <c r="CX364" i="2"/>
  <c r="CX288" i="2"/>
  <c r="CX433" i="2"/>
  <c r="DE137" i="2"/>
  <c r="CJ444" i="2"/>
  <c r="CC64" i="7"/>
  <c r="BT395" i="7"/>
  <c r="BV395" i="7" s="1"/>
  <c r="CB12" i="5"/>
  <c r="BV66" i="7"/>
  <c r="CJ19" i="7"/>
  <c r="CC5" i="7"/>
  <c r="BT393" i="7"/>
  <c r="BV23" i="7"/>
  <c r="BO393" i="7"/>
  <c r="CC6" i="7"/>
  <c r="CQ11" i="7"/>
  <c r="CC350" i="7"/>
  <c r="CJ365" i="7"/>
  <c r="CJ384" i="7"/>
  <c r="BV386" i="7"/>
  <c r="BU392" i="7"/>
  <c r="CJ354" i="7"/>
  <c r="CC389" i="7"/>
  <c r="CJ357" i="7"/>
  <c r="CJ105" i="7"/>
  <c r="CC124" i="7"/>
  <c r="CC90" i="7"/>
  <c r="CJ100" i="7"/>
  <c r="CJ27" i="1"/>
  <c r="CJ318" i="1"/>
  <c r="CQ320" i="1"/>
  <c r="CQ48" i="1"/>
  <c r="CQ112" i="1"/>
  <c r="CJ265" i="1"/>
  <c r="CQ140" i="1"/>
  <c r="CQ38" i="1"/>
  <c r="CJ259" i="1"/>
  <c r="CQ192" i="1"/>
  <c r="CQ105" i="1"/>
  <c r="CQ130" i="1"/>
  <c r="CQ74" i="1"/>
  <c r="CJ180" i="1"/>
  <c r="CJ154" i="1"/>
  <c r="CQ6" i="1"/>
  <c r="CQ135" i="1"/>
  <c r="CJ63" i="1"/>
  <c r="CQ141" i="1"/>
  <c r="CQ62" i="1"/>
  <c r="CQ90" i="1"/>
  <c r="CQ39" i="1"/>
  <c r="CQ19" i="1"/>
  <c r="CJ176" i="1"/>
  <c r="CQ146" i="1"/>
  <c r="CQ99" i="1"/>
  <c r="CJ96" i="1"/>
  <c r="CJ102" i="1"/>
  <c r="CJ308" i="1"/>
  <c r="CJ37" i="1"/>
  <c r="CJ40" i="1"/>
  <c r="CJ121" i="1"/>
  <c r="CJ46" i="1"/>
  <c r="CQ8" i="1"/>
  <c r="CQ126" i="1"/>
  <c r="CJ310" i="1"/>
  <c r="CQ296" i="1"/>
  <c r="CQ253" i="1"/>
  <c r="CQ72" i="1"/>
  <c r="CQ245" i="1"/>
  <c r="CQ243" i="1"/>
  <c r="CJ260" i="1"/>
  <c r="CJ158" i="1"/>
  <c r="CJ261" i="1"/>
  <c r="CJ304" i="1"/>
  <c r="CJ314" i="1"/>
  <c r="CX290" i="1"/>
  <c r="CQ294" i="1"/>
  <c r="CQ125" i="1"/>
  <c r="CQ325" i="1"/>
  <c r="CQ257" i="1"/>
  <c r="CQ85" i="1"/>
  <c r="CQ145" i="1"/>
  <c r="CQ92" i="1"/>
  <c r="CQ150" i="1"/>
  <c r="CQ327" i="1"/>
  <c r="CQ222" i="1"/>
  <c r="CQ68" i="1"/>
  <c r="CQ36" i="1"/>
  <c r="CQ272" i="1"/>
  <c r="CQ10" i="1"/>
  <c r="CJ16" i="1"/>
  <c r="CJ178" i="1"/>
  <c r="CQ323" i="1"/>
  <c r="CQ330" i="1"/>
  <c r="CJ35" i="1"/>
  <c r="CQ134" i="1"/>
  <c r="CJ23" i="1"/>
  <c r="CJ174" i="1"/>
  <c r="CJ213" i="1"/>
  <c r="CJ217" i="1"/>
  <c r="CQ7" i="1"/>
  <c r="CJ163" i="1"/>
  <c r="CQ128" i="1"/>
  <c r="CJ331" i="1"/>
  <c r="CQ184" i="1"/>
  <c r="CJ298" i="1"/>
  <c r="CQ100" i="1"/>
  <c r="CJ215" i="1"/>
  <c r="CJ302" i="1"/>
  <c r="CQ151" i="1"/>
  <c r="CQ197" i="1"/>
  <c r="CQ247" i="1"/>
  <c r="CQ124" i="1"/>
  <c r="CJ335" i="1"/>
  <c r="CJ218" i="1"/>
  <c r="CQ133" i="1"/>
  <c r="CJ119" i="1"/>
  <c r="CQ103" i="1"/>
  <c r="CQ160" i="1"/>
  <c r="CJ207" i="1"/>
  <c r="CQ34" i="1"/>
  <c r="CQ328" i="1"/>
  <c r="CJ14" i="1"/>
  <c r="CJ263" i="1"/>
  <c r="CQ123" i="1"/>
  <c r="CJ42" i="1"/>
  <c r="CJ83" i="1"/>
  <c r="CJ288" i="1"/>
  <c r="CQ255" i="1"/>
  <c r="CJ65" i="1"/>
  <c r="CJ21" i="1"/>
  <c r="CJ203" i="1"/>
  <c r="CJ313" i="1"/>
  <c r="CQ88" i="1"/>
  <c r="CQ66" i="1"/>
  <c r="CQ236" i="1"/>
  <c r="CQ9" i="1"/>
  <c r="CQ129" i="1"/>
  <c r="CQ256" i="1"/>
  <c r="CQ275" i="1"/>
  <c r="CJ12" i="1"/>
  <c r="CQ148" i="1"/>
  <c r="CJ233" i="1"/>
  <c r="AR23" i="14" l="1"/>
  <c r="AR30" i="14"/>
  <c r="AR25" i="14"/>
  <c r="AR34" i="14"/>
  <c r="AS1" i="14"/>
  <c r="AS27" i="14" s="1"/>
  <c r="AR15" i="14"/>
  <c r="AR47" i="14"/>
  <c r="AR45" i="14"/>
  <c r="AR28" i="14"/>
  <c r="AR43" i="14"/>
  <c r="AR39" i="14"/>
  <c r="AR46" i="14"/>
  <c r="AR13" i="14"/>
  <c r="AR12" i="14"/>
  <c r="AR18" i="14"/>
  <c r="AR36" i="14"/>
  <c r="AR19" i="14"/>
  <c r="AR7" i="14"/>
  <c r="AR17" i="14"/>
  <c r="AR14" i="14"/>
  <c r="AR9" i="14"/>
  <c r="AR40" i="14"/>
  <c r="AR22" i="14"/>
  <c r="AR20" i="14"/>
  <c r="AR32" i="14"/>
  <c r="AR26" i="14"/>
  <c r="AR29" i="14"/>
  <c r="AR27" i="14"/>
  <c r="AR41" i="14"/>
  <c r="H29" i="10"/>
  <c r="K34" i="14"/>
  <c r="AT2" i="14" s="1"/>
  <c r="AR10" i="14"/>
  <c r="AR33" i="14"/>
  <c r="AR24" i="14"/>
  <c r="AR8" i="14"/>
  <c r="G31" i="10"/>
  <c r="F31" i="10" s="1"/>
  <c r="F30" i="10"/>
  <c r="D17" i="14"/>
  <c r="F17" i="14"/>
  <c r="D18" i="14"/>
  <c r="F18" i="14"/>
  <c r="D14" i="14"/>
  <c r="F14" i="14"/>
  <c r="E7" i="14"/>
  <c r="D7" i="14"/>
  <c r="CC22" i="9"/>
  <c r="E9" i="14"/>
  <c r="D9" i="14"/>
  <c r="CJ25" i="5"/>
  <c r="CI22" i="9"/>
  <c r="CI29" i="9" s="1"/>
  <c r="CS37" i="5" s="1"/>
  <c r="CD26" i="5"/>
  <c r="CJ26" i="5"/>
  <c r="CD28" i="5"/>
  <c r="CJ28" i="5"/>
  <c r="CO307" i="1"/>
  <c r="CQ307" i="1" s="1"/>
  <c r="BU33" i="5"/>
  <c r="BV33" i="5" s="1"/>
  <c r="CC25" i="5"/>
  <c r="CB33" i="5"/>
  <c r="CD27" i="5"/>
  <c r="CJ27" i="5"/>
  <c r="BN450" i="2"/>
  <c r="CC87" i="3"/>
  <c r="CH87" i="3"/>
  <c r="CJ87" i="3" s="1"/>
  <c r="CA371" i="2"/>
  <c r="CC371" i="2" s="1"/>
  <c r="CH370" i="2"/>
  <c r="CO370" i="2" s="1"/>
  <c r="BT338" i="1"/>
  <c r="BV338" i="1" s="1"/>
  <c r="BU262" i="7"/>
  <c r="BV262" i="7" s="1"/>
  <c r="BU394" i="7"/>
  <c r="BU396" i="7" s="1"/>
  <c r="CC16" i="5"/>
  <c r="CB440" i="2"/>
  <c r="CC440" i="2" s="1"/>
  <c r="BV10" i="5"/>
  <c r="CI406" i="2"/>
  <c r="CJ406" i="2" s="1"/>
  <c r="BU448" i="2"/>
  <c r="BU446" i="2"/>
  <c r="BV446" i="2" s="1"/>
  <c r="BH450" i="2"/>
  <c r="BV197" i="7"/>
  <c r="AB18" i="14"/>
  <c r="AB17" i="14"/>
  <c r="CK17" i="5"/>
  <c r="X15" i="14"/>
  <c r="AB14" i="14"/>
  <c r="Z12" i="14"/>
  <c r="BE18" i="5"/>
  <c r="AA13" i="14"/>
  <c r="BD18" i="5"/>
  <c r="BN15" i="5"/>
  <c r="BU15" i="5"/>
  <c r="CD17" i="5"/>
  <c r="BV11" i="5"/>
  <c r="AB9" i="14"/>
  <c r="AA8" i="14"/>
  <c r="F8" i="14" s="1"/>
  <c r="AB7" i="14"/>
  <c r="BV67" i="7"/>
  <c r="CX2" i="7"/>
  <c r="CQ3" i="7" a="1"/>
  <c r="CQ3" i="7" s="1"/>
  <c r="CA305" i="1"/>
  <c r="CA339" i="1" s="1"/>
  <c r="BM342" i="1"/>
  <c r="BT13" i="5" s="1"/>
  <c r="BO339" i="1"/>
  <c r="CO271" i="1"/>
  <c r="CJ271" i="1"/>
  <c r="CD12" i="5"/>
  <c r="CC50" i="1"/>
  <c r="CH50" i="1"/>
  <c r="CH52" i="1" s="1"/>
  <c r="CJ52" i="1" s="1"/>
  <c r="BT226" i="1"/>
  <c r="BV226" i="1" s="1"/>
  <c r="BL13" i="5"/>
  <c r="CA220" i="1"/>
  <c r="CC220" i="1" s="1"/>
  <c r="CH106" i="1"/>
  <c r="CH108" i="1" s="1"/>
  <c r="CC106" i="1"/>
  <c r="CC11" i="5"/>
  <c r="BT340" i="1"/>
  <c r="CB11" i="5"/>
  <c r="CP153" i="1"/>
  <c r="CJ153" i="1"/>
  <c r="CO77" i="1"/>
  <c r="CJ77" i="1"/>
  <c r="CO79" i="1"/>
  <c r="CJ79" i="1"/>
  <c r="CH104" i="1"/>
  <c r="CC104" i="1"/>
  <c r="CQ2" i="1"/>
  <c r="CJ3" i="1" a="1"/>
  <c r="CJ3" i="1" s="1"/>
  <c r="CH291" i="1"/>
  <c r="CC291" i="1"/>
  <c r="CI87" i="1"/>
  <c r="CC87" i="1"/>
  <c r="CB108" i="1"/>
  <c r="CC108" i="1" s="1"/>
  <c r="CH201" i="1"/>
  <c r="CC201" i="1"/>
  <c r="BO394" i="7"/>
  <c r="BO396" i="7" s="1"/>
  <c r="BU114" i="1"/>
  <c r="BV114" i="1" s="1"/>
  <c r="CP18" i="1"/>
  <c r="CJ18" i="1"/>
  <c r="BV341" i="1"/>
  <c r="CH218" i="2"/>
  <c r="BU340" i="1"/>
  <c r="BU342" i="1" s="1"/>
  <c r="CH97" i="7"/>
  <c r="CC97" i="7"/>
  <c r="BU13" i="5"/>
  <c r="CH68" i="2"/>
  <c r="CH70" i="2" s="1"/>
  <c r="CC68" i="2"/>
  <c r="BT132" i="7"/>
  <c r="BV132" i="7" s="1"/>
  <c r="BT394" i="7"/>
  <c r="BV126" i="7"/>
  <c r="CD11" i="5" s="1"/>
  <c r="CH94" i="7"/>
  <c r="CC94" i="7"/>
  <c r="CA126" i="7"/>
  <c r="CA394" i="7" s="1"/>
  <c r="BV372" i="2"/>
  <c r="CB16" i="5"/>
  <c r="CH281" i="2"/>
  <c r="CC281" i="2"/>
  <c r="BT448" i="2"/>
  <c r="CC218" i="2"/>
  <c r="CB170" i="1"/>
  <c r="CC144" i="2"/>
  <c r="CB262" i="7"/>
  <c r="BV46" i="3"/>
  <c r="CH238" i="1"/>
  <c r="CC238" i="1"/>
  <c r="CH136" i="1"/>
  <c r="CC136" i="1"/>
  <c r="BV327" i="7"/>
  <c r="CO147" i="1"/>
  <c r="CJ147" i="1"/>
  <c r="CH234" i="1"/>
  <c r="CC234" i="1"/>
  <c r="CD79" i="21"/>
  <c r="CD16" i="5"/>
  <c r="BT339" i="1"/>
  <c r="CJ251" i="1"/>
  <c r="CC164" i="1"/>
  <c r="CB10" i="5"/>
  <c r="CC195" i="1"/>
  <c r="CH195" i="1"/>
  <c r="CH285" i="2"/>
  <c r="CC285" i="2"/>
  <c r="CA292" i="2"/>
  <c r="CC292" i="2" s="1"/>
  <c r="CW195" i="1"/>
  <c r="CP220" i="1"/>
  <c r="CO140" i="2"/>
  <c r="CJ140" i="2"/>
  <c r="CC137" i="1"/>
  <c r="CD53" i="21"/>
  <c r="CC85" i="3"/>
  <c r="CO242" i="1"/>
  <c r="CJ242" i="1"/>
  <c r="BT256" i="2"/>
  <c r="BV251" i="2"/>
  <c r="CA251" i="2"/>
  <c r="BV193" i="1"/>
  <c r="CD10" i="5" s="1"/>
  <c r="BM298" i="2"/>
  <c r="BM447" i="2"/>
  <c r="BO447" i="2" s="1"/>
  <c r="BO450" i="2" s="1"/>
  <c r="BT15" i="5"/>
  <c r="BO256" i="2"/>
  <c r="BV15" i="5" s="1"/>
  <c r="CB224" i="2"/>
  <c r="BH298" i="2"/>
  <c r="BF450" i="2"/>
  <c r="CD12" i="21"/>
  <c r="CO143" i="1"/>
  <c r="CJ143" i="1"/>
  <c r="CH267" i="1"/>
  <c r="CC267" i="1"/>
  <c r="CH240" i="1"/>
  <c r="CC240" i="1"/>
  <c r="CP189" i="1"/>
  <c r="CJ189" i="1"/>
  <c r="BV150" i="2"/>
  <c r="CO132" i="1"/>
  <c r="CO137" i="1" s="1"/>
  <c r="CJ132" i="1"/>
  <c r="CP269" i="1"/>
  <c r="CJ269" i="1"/>
  <c r="CH127" i="1"/>
  <c r="CC127" i="1"/>
  <c r="CD74" i="21"/>
  <c r="CM27" i="4"/>
  <c r="CM12" i="4"/>
  <c r="CO190" i="2"/>
  <c r="CJ190" i="2"/>
  <c r="CH30" i="1"/>
  <c r="CC30" i="1"/>
  <c r="CH149" i="1"/>
  <c r="CC149" i="1"/>
  <c r="CH70" i="1"/>
  <c r="CC70" i="1"/>
  <c r="CH101" i="1"/>
  <c r="CC101" i="1"/>
  <c r="CP168" i="1"/>
  <c r="CP169" i="1" s="1"/>
  <c r="CJ168" i="1"/>
  <c r="CH273" i="1"/>
  <c r="CC273" i="1"/>
  <c r="CP75" i="1"/>
  <c r="CJ75" i="1"/>
  <c r="CP321" i="1"/>
  <c r="CJ321" i="1"/>
  <c r="CH183" i="1"/>
  <c r="CC183" i="1"/>
  <c r="CO436" i="2"/>
  <c r="CJ436" i="2"/>
  <c r="CD38" i="21"/>
  <c r="CC249" i="1"/>
  <c r="CH191" i="1"/>
  <c r="CC191" i="1"/>
  <c r="CH300" i="1"/>
  <c r="CC300" i="1"/>
  <c r="CP9" i="2"/>
  <c r="CJ9" i="2"/>
  <c r="CH292" i="1"/>
  <c r="CC292" i="1"/>
  <c r="CC256" i="7"/>
  <c r="CI169" i="1"/>
  <c r="CH142" i="1"/>
  <c r="CC142" i="1"/>
  <c r="CO316" i="1"/>
  <c r="CJ316" i="1"/>
  <c r="CH188" i="1"/>
  <c r="CH193" i="1" s="1"/>
  <c r="CC188" i="1"/>
  <c r="CO362" i="2"/>
  <c r="CO366" i="2" s="1"/>
  <c r="CJ362" i="2"/>
  <c r="CO133" i="2"/>
  <c r="CJ133" i="2"/>
  <c r="CO216" i="2"/>
  <c r="CJ216" i="2"/>
  <c r="CI449" i="2"/>
  <c r="CJ5" i="1"/>
  <c r="BW28" i="21"/>
  <c r="BW80" i="21"/>
  <c r="BV30" i="9"/>
  <c r="CB134" i="3"/>
  <c r="BV134" i="3"/>
  <c r="CC133" i="3"/>
  <c r="BV112" i="3"/>
  <c r="CD21" i="5"/>
  <c r="CP64" i="1"/>
  <c r="CJ64" i="1"/>
  <c r="CH319" i="1"/>
  <c r="CH332" i="1" s="1"/>
  <c r="CJ332" i="1" s="1"/>
  <c r="CC319" i="1"/>
  <c r="CA332" i="1"/>
  <c r="CH81" i="1"/>
  <c r="BN13" i="5"/>
  <c r="CA58" i="1"/>
  <c r="CC58" i="1" s="1"/>
  <c r="CP56" i="1"/>
  <c r="CP57" i="1" s="1"/>
  <c r="CJ56" i="1"/>
  <c r="CO51" i="1"/>
  <c r="CJ51" i="1"/>
  <c r="CO33" i="1"/>
  <c r="CJ33" i="1"/>
  <c r="CO31" i="1"/>
  <c r="CJ31" i="1"/>
  <c r="CB339" i="1"/>
  <c r="BV282" i="1"/>
  <c r="CC25" i="1"/>
  <c r="CB327" i="7"/>
  <c r="CB394" i="7"/>
  <c r="CC404" i="2"/>
  <c r="CK10" i="5"/>
  <c r="BV392" i="7"/>
  <c r="CI395" i="7"/>
  <c r="CD64" i="21"/>
  <c r="CH336" i="1"/>
  <c r="CH337" i="1" s="1"/>
  <c r="CJ337" i="1" s="1"/>
  <c r="CC336" i="1"/>
  <c r="CV290" i="2"/>
  <c r="CQ290" i="2"/>
  <c r="CR31" i="5"/>
  <c r="CL31" i="5"/>
  <c r="CD20" i="5"/>
  <c r="CA341" i="1"/>
  <c r="BV135" i="3"/>
  <c r="CB282" i="1"/>
  <c r="CA67" i="7"/>
  <c r="CB197" i="7"/>
  <c r="CV338" i="2"/>
  <c r="CQ338" i="2"/>
  <c r="CK12" i="5"/>
  <c r="CW42" i="3"/>
  <c r="CP45" i="3"/>
  <c r="CO377" i="2"/>
  <c r="CJ377" i="2"/>
  <c r="CO244" i="1"/>
  <c r="CJ244" i="1"/>
  <c r="CO260" i="2"/>
  <c r="CJ260" i="2"/>
  <c r="CO119" i="7"/>
  <c r="CJ119" i="7"/>
  <c r="CO83" i="2"/>
  <c r="CJ83" i="2"/>
  <c r="CO130" i="7"/>
  <c r="CJ130" i="7"/>
  <c r="CO102" i="3"/>
  <c r="CJ102" i="3"/>
  <c r="CI74" i="21"/>
  <c r="CP71" i="21"/>
  <c r="CK71" i="21"/>
  <c r="CW106" i="1"/>
  <c r="BW83" i="21"/>
  <c r="CD44" i="5" s="1"/>
  <c r="CB44" i="5"/>
  <c r="CH23" i="3"/>
  <c r="CJ20" i="3"/>
  <c r="CO20" i="3"/>
  <c r="CO14" i="7"/>
  <c r="CJ14" i="7"/>
  <c r="CO115" i="2"/>
  <c r="CJ115" i="2"/>
  <c r="CO267" i="7"/>
  <c r="CJ267" i="7"/>
  <c r="CO88" i="3"/>
  <c r="CJ88" i="3"/>
  <c r="CO261" i="2"/>
  <c r="CJ261" i="2"/>
  <c r="CK47" i="21"/>
  <c r="CP47" i="21"/>
  <c r="CO141" i="2"/>
  <c r="CJ141" i="2"/>
  <c r="CO364" i="7"/>
  <c r="CJ364" i="7"/>
  <c r="CJ173" i="1"/>
  <c r="CO173" i="1"/>
  <c r="CO15" i="9"/>
  <c r="CJ15" i="9"/>
  <c r="CO281" i="7"/>
  <c r="CJ281" i="7"/>
  <c r="CU22" i="4"/>
  <c r="DA22" i="4"/>
  <c r="CO80" i="2"/>
  <c r="CJ80" i="2"/>
  <c r="CO309" i="1"/>
  <c r="CJ309" i="1"/>
  <c r="CO244" i="7"/>
  <c r="CJ244" i="7"/>
  <c r="CO52" i="7"/>
  <c r="CJ52" i="7"/>
  <c r="CO157" i="1"/>
  <c r="CJ157" i="1"/>
  <c r="CP4" i="9"/>
  <c r="CI9" i="9"/>
  <c r="CJ17" i="21"/>
  <c r="CQ14" i="21"/>
  <c r="CV355" i="2"/>
  <c r="CQ355" i="2"/>
  <c r="CO44" i="7"/>
  <c r="CJ44" i="7"/>
  <c r="CP5" i="7"/>
  <c r="CI23" i="7"/>
  <c r="CV22" i="3"/>
  <c r="CQ22" i="3"/>
  <c r="CO409" i="2"/>
  <c r="CJ409" i="2"/>
  <c r="CP268" i="1"/>
  <c r="CJ268" i="1"/>
  <c r="CW55" i="1"/>
  <c r="DA15" i="4"/>
  <c r="CU15" i="4"/>
  <c r="CC121" i="3"/>
  <c r="CA134" i="3"/>
  <c r="CO343" i="7"/>
  <c r="CJ343" i="7"/>
  <c r="CO54" i="1"/>
  <c r="CH57" i="1"/>
  <c r="CJ57" i="1" s="1"/>
  <c r="CJ54" i="1"/>
  <c r="CO126" i="3"/>
  <c r="CJ126" i="3"/>
  <c r="DA39" i="4"/>
  <c r="CU39" i="4"/>
  <c r="CS41" i="4"/>
  <c r="CO74" i="7"/>
  <c r="CJ74" i="7"/>
  <c r="CO31" i="2"/>
  <c r="CJ31" i="2"/>
  <c r="CW221" i="2"/>
  <c r="CP223" i="2"/>
  <c r="CO325" i="7"/>
  <c r="CJ325" i="7"/>
  <c r="CO376" i="7"/>
  <c r="CJ376" i="7"/>
  <c r="CP56" i="21"/>
  <c r="CK56" i="21"/>
  <c r="CI59" i="21"/>
  <c r="CO189" i="2"/>
  <c r="CJ189" i="2"/>
  <c r="CO254" i="1"/>
  <c r="CJ254" i="1"/>
  <c r="CO365" i="2"/>
  <c r="CJ365" i="2"/>
  <c r="CO258" i="1"/>
  <c r="CJ258" i="1"/>
  <c r="CV214" i="2"/>
  <c r="CQ214" i="2"/>
  <c r="CO5" i="1"/>
  <c r="CH25" i="1"/>
  <c r="CI129" i="3"/>
  <c r="CP123" i="3"/>
  <c r="CP77" i="21"/>
  <c r="CK77" i="21"/>
  <c r="CJ13" i="3"/>
  <c r="CH19" i="3"/>
  <c r="CO13" i="3"/>
  <c r="CU34" i="4"/>
  <c r="CS37" i="4"/>
  <c r="DA34" i="4"/>
  <c r="CJ69" i="21"/>
  <c r="CQ66" i="21"/>
  <c r="CI348" i="7"/>
  <c r="CP330" i="7"/>
  <c r="CW223" i="1"/>
  <c r="CH129" i="3"/>
  <c r="CO123" i="3"/>
  <c r="CJ123" i="3"/>
  <c r="CO369" i="7"/>
  <c r="CJ369" i="7"/>
  <c r="CO358" i="2"/>
  <c r="CJ358" i="2"/>
  <c r="CO391" i="2"/>
  <c r="CJ391" i="2"/>
  <c r="CO6" i="9"/>
  <c r="CJ6" i="9"/>
  <c r="CO43" i="1"/>
  <c r="CJ43" i="1"/>
  <c r="CO222" i="7"/>
  <c r="CJ222" i="7"/>
  <c r="CP9" i="21"/>
  <c r="CK9" i="21"/>
  <c r="CI12" i="21"/>
  <c r="CO308" i="2"/>
  <c r="CJ308" i="2"/>
  <c r="CO96" i="7"/>
  <c r="CJ96" i="7"/>
  <c r="CO297" i="7"/>
  <c r="CJ297" i="7"/>
  <c r="CU29" i="4"/>
  <c r="CS32" i="4"/>
  <c r="DA29" i="4"/>
  <c r="CO180" i="2"/>
  <c r="CJ180" i="2"/>
  <c r="CO311" i="1"/>
  <c r="CJ311" i="1"/>
  <c r="CO329" i="2"/>
  <c r="CJ329" i="2"/>
  <c r="CO49" i="2"/>
  <c r="CJ49" i="2"/>
  <c r="CO116" i="7"/>
  <c r="CJ116" i="7"/>
  <c r="CO305" i="2"/>
  <c r="CJ305" i="2"/>
  <c r="CO345" i="2"/>
  <c r="CJ345" i="2"/>
  <c r="CO191" i="2"/>
  <c r="CJ191" i="2"/>
  <c r="CO303" i="2"/>
  <c r="CJ303" i="2"/>
  <c r="CO104" i="7"/>
  <c r="CJ104" i="7"/>
  <c r="CJ265" i="7"/>
  <c r="CH283" i="7"/>
  <c r="CO265" i="7"/>
  <c r="CP78" i="21"/>
  <c r="CK78" i="21"/>
  <c r="CJ221" i="2"/>
  <c r="CO221" i="2"/>
  <c r="CO342" i="7"/>
  <c r="CJ342" i="7"/>
  <c r="CO51" i="7"/>
  <c r="CJ51" i="7"/>
  <c r="CO38" i="2"/>
  <c r="CJ38" i="2"/>
  <c r="CQ71" i="21"/>
  <c r="CJ74" i="21"/>
  <c r="CO215" i="7"/>
  <c r="CJ215" i="7"/>
  <c r="CO370" i="7"/>
  <c r="CJ370" i="7"/>
  <c r="CO252" i="7"/>
  <c r="CJ252" i="7"/>
  <c r="CH41" i="3"/>
  <c r="CO35" i="3"/>
  <c r="CJ35" i="3"/>
  <c r="CK35" i="21"/>
  <c r="CI38" i="21"/>
  <c r="CP35" i="21"/>
  <c r="BV136" i="3"/>
  <c r="CO79" i="7"/>
  <c r="CJ79" i="7"/>
  <c r="CO213" i="2"/>
  <c r="CJ213" i="2"/>
  <c r="CO27" i="2"/>
  <c r="CJ27" i="2"/>
  <c r="CO147" i="7"/>
  <c r="CJ147" i="7"/>
  <c r="CO136" i="7"/>
  <c r="CJ136" i="7"/>
  <c r="CO183" i="7"/>
  <c r="CJ183" i="7"/>
  <c r="CO152" i="1"/>
  <c r="CJ152" i="1"/>
  <c r="CO158" i="2"/>
  <c r="CJ158" i="2"/>
  <c r="CO295" i="2"/>
  <c r="CJ295" i="2"/>
  <c r="CO234" i="2"/>
  <c r="CJ234" i="2"/>
  <c r="CO23" i="9"/>
  <c r="CJ23" i="9"/>
  <c r="CO184" i="7"/>
  <c r="CJ184" i="7"/>
  <c r="CO208" i="2"/>
  <c r="CJ208" i="2"/>
  <c r="CO345" i="7"/>
  <c r="CJ345" i="7"/>
  <c r="CT30" i="5"/>
  <c r="CZ30" i="5"/>
  <c r="CO434" i="2"/>
  <c r="CJ434" i="2"/>
  <c r="CO104" i="3"/>
  <c r="CJ104" i="3"/>
  <c r="CO321" i="2"/>
  <c r="CJ321" i="2"/>
  <c r="CO82" i="7"/>
  <c r="CJ82" i="7"/>
  <c r="CO13" i="2"/>
  <c r="CJ13" i="2"/>
  <c r="CP153" i="2"/>
  <c r="CI182" i="2"/>
  <c r="CO323" i="7"/>
  <c r="CJ323" i="7"/>
  <c r="CH326" i="7"/>
  <c r="CJ326" i="7" s="1"/>
  <c r="CO132" i="2"/>
  <c r="CJ132" i="2"/>
  <c r="CO297" i="1"/>
  <c r="CJ297" i="1"/>
  <c r="CO351" i="2"/>
  <c r="CJ351" i="2"/>
  <c r="CO419" i="2"/>
  <c r="CJ419" i="2"/>
  <c r="CO228" i="2"/>
  <c r="CJ228" i="2"/>
  <c r="CO80" i="7"/>
  <c r="CJ80" i="7"/>
  <c r="CO323" i="2"/>
  <c r="CJ323" i="2"/>
  <c r="CO40" i="3"/>
  <c r="CJ40" i="3"/>
  <c r="CO105" i="3"/>
  <c r="CJ105" i="3"/>
  <c r="CO239" i="2"/>
  <c r="CJ239" i="2"/>
  <c r="CO246" i="7"/>
  <c r="CJ246" i="7"/>
  <c r="CH191" i="7"/>
  <c r="CJ155" i="7"/>
  <c r="CO155" i="7"/>
  <c r="CO302" i="7"/>
  <c r="CJ302" i="7"/>
  <c r="CO343" i="2"/>
  <c r="CJ343" i="2"/>
  <c r="CO360" i="7"/>
  <c r="CJ360" i="7"/>
  <c r="CI249" i="1"/>
  <c r="CP229" i="1"/>
  <c r="CQ229" i="1" s="1"/>
  <c r="CO43" i="7"/>
  <c r="CJ43" i="7"/>
  <c r="CD17" i="21"/>
  <c r="CK5" i="21"/>
  <c r="CP5" i="21"/>
  <c r="CC153" i="7"/>
  <c r="CA197" i="7"/>
  <c r="CO322" i="2"/>
  <c r="CJ322" i="2"/>
  <c r="CP41" i="21"/>
  <c r="CK41" i="21"/>
  <c r="CO200" i="7"/>
  <c r="CJ200" i="7"/>
  <c r="CH218" i="7"/>
  <c r="CO54" i="2"/>
  <c r="CJ54" i="2"/>
  <c r="CO242" i="7"/>
  <c r="CJ242" i="7"/>
  <c r="CO32" i="3"/>
  <c r="CJ32" i="3"/>
  <c r="CI20" i="9"/>
  <c r="CS36" i="5" s="1"/>
  <c r="CP11" i="9"/>
  <c r="CO366" i="7"/>
  <c r="CJ366" i="7"/>
  <c r="CO383" i="7"/>
  <c r="CJ383" i="7"/>
  <c r="CC225" i="1"/>
  <c r="CO360" i="2"/>
  <c r="CJ360" i="2"/>
  <c r="CO246" i="1"/>
  <c r="CJ246" i="1"/>
  <c r="CO62" i="3"/>
  <c r="CJ62" i="3"/>
  <c r="CO131" i="2"/>
  <c r="CJ131" i="2"/>
  <c r="CO81" i="2"/>
  <c r="CJ81" i="2"/>
  <c r="CO43" i="3"/>
  <c r="CJ43" i="3"/>
  <c r="CC54" i="21"/>
  <c r="CC82" i="21"/>
  <c r="CK43" i="5" s="1"/>
  <c r="BV42" i="5"/>
  <c r="BV46" i="5" s="1"/>
  <c r="BP84" i="21"/>
  <c r="CK51" i="21"/>
  <c r="CP51" i="21"/>
  <c r="CC107" i="3"/>
  <c r="CO8" i="7"/>
  <c r="CJ8" i="7"/>
  <c r="CO239" i="7"/>
  <c r="CJ239" i="7"/>
  <c r="CZ48" i="5"/>
  <c r="CT48" i="5"/>
  <c r="CR50" i="5"/>
  <c r="CP322" i="1"/>
  <c r="CJ322" i="1"/>
  <c r="CL42" i="4"/>
  <c r="CK39" i="5" s="1"/>
  <c r="CO275" i="7"/>
  <c r="CJ275" i="7"/>
  <c r="CO173" i="2"/>
  <c r="CJ173" i="2"/>
  <c r="CO306" i="2"/>
  <c r="CJ306" i="2"/>
  <c r="CO95" i="1"/>
  <c r="CJ95" i="1"/>
  <c r="CA68" i="3"/>
  <c r="CC55" i="3"/>
  <c r="CC68" i="3" s="1"/>
  <c r="CO138" i="7"/>
  <c r="CJ138" i="7"/>
  <c r="CO240" i="2"/>
  <c r="CJ240" i="2"/>
  <c r="CO145" i="7"/>
  <c r="CJ145" i="7"/>
  <c r="CO166" i="2"/>
  <c r="CJ166" i="2"/>
  <c r="CO67" i="1"/>
  <c r="CJ67" i="1"/>
  <c r="CJ5" i="2"/>
  <c r="CP5" i="2"/>
  <c r="CI34" i="2"/>
  <c r="CB28" i="21"/>
  <c r="CD7" i="21"/>
  <c r="CB81" i="21"/>
  <c r="CO130" i="3"/>
  <c r="CH133" i="3"/>
  <c r="CJ130" i="3"/>
  <c r="CK68" i="21"/>
  <c r="CP68" i="21"/>
  <c r="CO55" i="2"/>
  <c r="CJ55" i="2"/>
  <c r="CV229" i="1"/>
  <c r="CK24" i="21"/>
  <c r="CI27" i="21"/>
  <c r="CP24" i="21"/>
  <c r="CO274" i="1"/>
  <c r="CJ274" i="1"/>
  <c r="CO312" i="7"/>
  <c r="CJ312" i="7"/>
  <c r="CO333" i="7"/>
  <c r="CJ333" i="7"/>
  <c r="CO319" i="7"/>
  <c r="CJ319" i="7"/>
  <c r="CO172" i="2"/>
  <c r="CJ172" i="2"/>
  <c r="CO287" i="1"/>
  <c r="CJ287" i="1"/>
  <c r="CO318" i="7"/>
  <c r="CJ318" i="7"/>
  <c r="CP42" i="21"/>
  <c r="CK42" i="21"/>
  <c r="CP173" i="1"/>
  <c r="CI193" i="1"/>
  <c r="CI226" i="1" s="1"/>
  <c r="CO305" i="7"/>
  <c r="CJ305" i="7"/>
  <c r="CO210" i="2"/>
  <c r="CJ210" i="2"/>
  <c r="CQ4" i="21"/>
  <c r="CJ7" i="21"/>
  <c r="CO45" i="1"/>
  <c r="CJ45" i="1"/>
  <c r="DA31" i="4"/>
  <c r="CU31" i="4"/>
  <c r="CO118" i="3"/>
  <c r="CJ118" i="3"/>
  <c r="CJ38" i="21"/>
  <c r="CQ35" i="21"/>
  <c r="CO162" i="2"/>
  <c r="CJ162" i="2"/>
  <c r="CO75" i="3"/>
  <c r="CJ75" i="3"/>
  <c r="CO388" i="2"/>
  <c r="CJ388" i="2"/>
  <c r="CC330" i="2"/>
  <c r="CO127" i="3"/>
  <c r="CJ127" i="3"/>
  <c r="CO119" i="2"/>
  <c r="CJ119" i="2"/>
  <c r="CO303" i="1"/>
  <c r="CJ303" i="1"/>
  <c r="CO344" i="7"/>
  <c r="CJ344" i="7"/>
  <c r="CO205" i="1"/>
  <c r="CJ205" i="1"/>
  <c r="CO168" i="7"/>
  <c r="CJ168" i="7"/>
  <c r="CO27" i="7"/>
  <c r="CJ27" i="7"/>
  <c r="CO277" i="2"/>
  <c r="CJ277" i="2"/>
  <c r="CO28" i="7"/>
  <c r="CJ28" i="7"/>
  <c r="CZ29" i="5"/>
  <c r="CT29" i="5"/>
  <c r="CZ32" i="5"/>
  <c r="CT32" i="5"/>
  <c r="CO351" i="7"/>
  <c r="CJ351" i="7"/>
  <c r="CO46" i="7"/>
  <c r="CJ46" i="7"/>
  <c r="CO282" i="2"/>
  <c r="CJ282" i="2"/>
  <c r="CO177" i="1"/>
  <c r="CJ177" i="1"/>
  <c r="CO157" i="2"/>
  <c r="CJ157" i="2"/>
  <c r="CB43" i="5"/>
  <c r="BW82" i="21"/>
  <c r="CD43" i="5" s="1"/>
  <c r="CO189" i="7"/>
  <c r="CJ189" i="7"/>
  <c r="CO141" i="7"/>
  <c r="CJ141" i="7"/>
  <c r="CO219" i="1"/>
  <c r="CJ219" i="1"/>
  <c r="CO205" i="7"/>
  <c r="CJ205" i="7"/>
  <c r="CO67" i="2"/>
  <c r="CJ67" i="2"/>
  <c r="CO296" i="7"/>
  <c r="CJ296" i="7"/>
  <c r="CO123" i="2"/>
  <c r="CJ123" i="2"/>
  <c r="CH9" i="9"/>
  <c r="CO4" i="9"/>
  <c r="CJ4" i="9"/>
  <c r="CU14" i="4"/>
  <c r="CS17" i="4"/>
  <c r="DA14" i="4"/>
  <c r="CO294" i="7"/>
  <c r="CJ294" i="7"/>
  <c r="CK40" i="21"/>
  <c r="CI43" i="21"/>
  <c r="CP40" i="21"/>
  <c r="CI88" i="7"/>
  <c r="CP70" i="7"/>
  <c r="DR4" i="4"/>
  <c r="DJ7" i="4"/>
  <c r="CO43" i="2"/>
  <c r="CJ43" i="2"/>
  <c r="CO247" i="2"/>
  <c r="CJ247" i="2"/>
  <c r="CO190" i="7"/>
  <c r="CJ190" i="7"/>
  <c r="CO337" i="7"/>
  <c r="CJ337" i="7"/>
  <c r="CO245" i="7"/>
  <c r="CJ245" i="7"/>
  <c r="CP36" i="21"/>
  <c r="CK36" i="21"/>
  <c r="CO210" i="1"/>
  <c r="CJ210" i="1"/>
  <c r="CO373" i="7"/>
  <c r="CJ373" i="7"/>
  <c r="CJ324" i="7"/>
  <c r="CO324" i="7"/>
  <c r="CB112" i="3"/>
  <c r="CO117" i="7"/>
  <c r="CJ117" i="7"/>
  <c r="CO51" i="2"/>
  <c r="CJ51" i="2"/>
  <c r="CO186" i="2"/>
  <c r="CJ186" i="2"/>
  <c r="CO50" i="3"/>
  <c r="CJ50" i="3"/>
  <c r="CO15" i="7"/>
  <c r="CJ15" i="7"/>
  <c r="CO292" i="7"/>
  <c r="CJ292" i="7"/>
  <c r="CO336" i="2"/>
  <c r="CJ336" i="2"/>
  <c r="CO171" i="7"/>
  <c r="CJ171" i="7"/>
  <c r="CO249" i="7"/>
  <c r="CJ249" i="7"/>
  <c r="CO241" i="2"/>
  <c r="CJ241" i="2"/>
  <c r="CO162" i="7"/>
  <c r="CJ162" i="7"/>
  <c r="CO288" i="7"/>
  <c r="CJ288" i="7"/>
  <c r="CO295" i="7"/>
  <c r="CJ295" i="7"/>
  <c r="CO59" i="2"/>
  <c r="CJ59" i="2"/>
  <c r="CP66" i="21"/>
  <c r="CK66" i="21"/>
  <c r="CI69" i="21"/>
  <c r="CP227" i="2"/>
  <c r="CI256" i="2"/>
  <c r="CP46" i="21"/>
  <c r="CK46" i="21"/>
  <c r="CO10" i="2"/>
  <c r="CJ10" i="2"/>
  <c r="CO201" i="7"/>
  <c r="CJ201" i="7"/>
  <c r="CO290" i="7"/>
  <c r="CJ290" i="7"/>
  <c r="CO212" i="2"/>
  <c r="CJ212" i="2"/>
  <c r="CP131" i="3"/>
  <c r="CI133" i="3"/>
  <c r="CO118" i="7"/>
  <c r="CJ118" i="7"/>
  <c r="CO314" i="7"/>
  <c r="CJ314" i="7"/>
  <c r="CO176" i="7"/>
  <c r="CJ176" i="7"/>
  <c r="CO17" i="1"/>
  <c r="CJ17" i="1"/>
  <c r="CO161" i="1"/>
  <c r="CJ161" i="1"/>
  <c r="CO55" i="7"/>
  <c r="CJ55" i="7"/>
  <c r="CO17" i="7"/>
  <c r="CO23" i="7" s="1"/>
  <c r="CJ17" i="7"/>
  <c r="CO10" i="3"/>
  <c r="CJ10" i="3"/>
  <c r="CO428" i="2"/>
  <c r="CJ428" i="2"/>
  <c r="CO13" i="9"/>
  <c r="CJ13" i="9"/>
  <c r="CO241" i="7"/>
  <c r="CJ241" i="7"/>
  <c r="CO65" i="3"/>
  <c r="CJ65" i="3"/>
  <c r="CO107" i="2"/>
  <c r="CJ107" i="2"/>
  <c r="CO101" i="2"/>
  <c r="CJ101" i="2"/>
  <c r="CI121" i="3"/>
  <c r="CP115" i="3"/>
  <c r="CO442" i="2"/>
  <c r="CJ442" i="2"/>
  <c r="CH445" i="2"/>
  <c r="CJ445" i="2" s="1"/>
  <c r="BV84" i="21"/>
  <c r="CC42" i="5"/>
  <c r="CC46" i="5" s="1"/>
  <c r="CO248" i="1"/>
  <c r="CJ248" i="1"/>
  <c r="CO302" i="2"/>
  <c r="CJ302" i="2"/>
  <c r="CO114" i="2"/>
  <c r="CJ114" i="2"/>
  <c r="CO254" i="7"/>
  <c r="CJ254" i="7"/>
  <c r="CO114" i="7"/>
  <c r="CJ114" i="7"/>
  <c r="CO119" i="3"/>
  <c r="CJ119" i="3"/>
  <c r="CO14" i="2"/>
  <c r="CJ14" i="2"/>
  <c r="CO329" i="1"/>
  <c r="CJ329" i="1"/>
  <c r="CO60" i="2"/>
  <c r="CJ60" i="2"/>
  <c r="CO247" i="7"/>
  <c r="CJ247" i="7"/>
  <c r="CO346" i="7"/>
  <c r="CJ346" i="7"/>
  <c r="CW50" i="1"/>
  <c r="CP52" i="1"/>
  <c r="CI292" i="2"/>
  <c r="CP258" i="2"/>
  <c r="CQ258" i="2" s="1"/>
  <c r="CO204" i="7"/>
  <c r="CJ204" i="7"/>
  <c r="CO276" i="7"/>
  <c r="CJ276" i="7"/>
  <c r="CO16" i="7"/>
  <c r="CJ16" i="7"/>
  <c r="CO231" i="1"/>
  <c r="CJ231" i="1"/>
  <c r="CO69" i="2"/>
  <c r="CJ69" i="2"/>
  <c r="CO174" i="7"/>
  <c r="CJ174" i="7"/>
  <c r="CO420" i="2"/>
  <c r="CJ420" i="2"/>
  <c r="CU40" i="4"/>
  <c r="DA40" i="4"/>
  <c r="CO128" i="3"/>
  <c r="CJ128" i="3"/>
  <c r="DB39" i="4"/>
  <c r="CT41" i="4"/>
  <c r="CO382" i="2"/>
  <c r="CJ382" i="2"/>
  <c r="CO38" i="7"/>
  <c r="CJ38" i="7"/>
  <c r="CO152" i="7"/>
  <c r="CJ152" i="7"/>
  <c r="CO13" i="7"/>
  <c r="CJ13" i="7"/>
  <c r="CO340" i="2"/>
  <c r="CJ340" i="2"/>
  <c r="CO303" i="7"/>
  <c r="CJ303" i="7"/>
  <c r="CO309" i="2"/>
  <c r="CJ309" i="2"/>
  <c r="CO413" i="2"/>
  <c r="CJ413" i="2"/>
  <c r="CO156" i="2"/>
  <c r="CJ156" i="2"/>
  <c r="CO106" i="7"/>
  <c r="CJ106" i="7"/>
  <c r="CO242" i="2"/>
  <c r="CJ242" i="2"/>
  <c r="CO350" i="7"/>
  <c r="CH386" i="7"/>
  <c r="CO65" i="7"/>
  <c r="CJ65" i="7"/>
  <c r="CB30" i="9"/>
  <c r="CK35" i="5"/>
  <c r="CO227" i="7"/>
  <c r="CJ227" i="7"/>
  <c r="CO229" i="2"/>
  <c r="CJ229" i="2"/>
  <c r="CO41" i="7"/>
  <c r="CJ41" i="7"/>
  <c r="DA20" i="4"/>
  <c r="CU20" i="4"/>
  <c r="CO300" i="7"/>
  <c r="CJ300" i="7"/>
  <c r="CO224" i="7"/>
  <c r="CJ224" i="7"/>
  <c r="CO41" i="2"/>
  <c r="CJ41" i="2"/>
  <c r="CO348" i="2"/>
  <c r="CJ348" i="2"/>
  <c r="CO186" i="1"/>
  <c r="CJ186" i="1"/>
  <c r="CO175" i="7"/>
  <c r="CJ175" i="7"/>
  <c r="CO316" i="7"/>
  <c r="CJ316" i="7"/>
  <c r="CO200" i="2"/>
  <c r="CJ200" i="2"/>
  <c r="CO206" i="2"/>
  <c r="CJ206" i="2"/>
  <c r="CO352" i="7"/>
  <c r="CJ352" i="7"/>
  <c r="CO271" i="7"/>
  <c r="CJ271" i="7"/>
  <c r="CO326" i="2"/>
  <c r="CJ326" i="2"/>
  <c r="CO282" i="7"/>
  <c r="CJ282" i="7"/>
  <c r="CO134" i="2"/>
  <c r="CJ134" i="2"/>
  <c r="CO76" i="7"/>
  <c r="CJ76" i="7"/>
  <c r="CJ22" i="21"/>
  <c r="CQ19" i="21"/>
  <c r="CO161" i="7"/>
  <c r="CJ161" i="7"/>
  <c r="CO296" i="2"/>
  <c r="CJ296" i="2"/>
  <c r="CO277" i="7"/>
  <c r="CJ277" i="7"/>
  <c r="CO248" i="7"/>
  <c r="CJ248" i="7"/>
  <c r="CO204" i="1"/>
  <c r="CJ204" i="1"/>
  <c r="CH20" i="9"/>
  <c r="CO11" i="9"/>
  <c r="CJ11" i="9"/>
  <c r="CO25" i="7"/>
  <c r="CJ25" i="7"/>
  <c r="CH61" i="7"/>
  <c r="CO381" i="7"/>
  <c r="CJ381" i="7"/>
  <c r="CO254" i="2"/>
  <c r="CJ254" i="2"/>
  <c r="CO334" i="2"/>
  <c r="CJ334" i="2"/>
  <c r="CO107" i="7"/>
  <c r="CJ107" i="7"/>
  <c r="CO19" i="9"/>
  <c r="CJ19" i="9"/>
  <c r="CO71" i="7"/>
  <c r="CJ71" i="7"/>
  <c r="CB67" i="7"/>
  <c r="CB393" i="7"/>
  <c r="CO39" i="2"/>
  <c r="CJ39" i="2"/>
  <c r="CO311" i="7"/>
  <c r="CJ311" i="7"/>
  <c r="CO58" i="3"/>
  <c r="CJ58" i="3"/>
  <c r="CP371" i="2"/>
  <c r="CW369" i="2"/>
  <c r="CO315" i="2"/>
  <c r="CJ315" i="2"/>
  <c r="CP26" i="21"/>
  <c r="CK26" i="21"/>
  <c r="CO78" i="1"/>
  <c r="CJ78" i="1"/>
  <c r="CO306" i="7"/>
  <c r="CJ306" i="7"/>
  <c r="CO132" i="3"/>
  <c r="CJ132" i="3"/>
  <c r="CO166" i="7"/>
  <c r="CJ166" i="7"/>
  <c r="CO324" i="2"/>
  <c r="CJ324" i="2"/>
  <c r="CP110" i="1"/>
  <c r="CI113" i="1"/>
  <c r="CJ113" i="1" s="1"/>
  <c r="CJ110" i="1"/>
  <c r="CO21" i="2"/>
  <c r="CJ21" i="2"/>
  <c r="CH34" i="2"/>
  <c r="CO19" i="2"/>
  <c r="CJ19" i="2"/>
  <c r="CV36" i="2"/>
  <c r="CO210" i="7"/>
  <c r="CJ210" i="7"/>
  <c r="CO52" i="3"/>
  <c r="CJ52" i="3"/>
  <c r="CO382" i="7"/>
  <c r="CJ382" i="7"/>
  <c r="CO245" i="2"/>
  <c r="CJ245" i="2"/>
  <c r="CO54" i="7"/>
  <c r="CJ54" i="7"/>
  <c r="CO73" i="1"/>
  <c r="CJ73" i="1"/>
  <c r="DA19" i="4"/>
  <c r="CS27" i="4"/>
  <c r="CU19" i="4"/>
  <c r="CJ71" i="3"/>
  <c r="CH77" i="3"/>
  <c r="CO71" i="3"/>
  <c r="CO47" i="2"/>
  <c r="CJ47" i="2"/>
  <c r="CO273" i="7"/>
  <c r="CJ273" i="7"/>
  <c r="CO144" i="1"/>
  <c r="CJ144" i="1"/>
  <c r="CO104" i="2"/>
  <c r="CJ104" i="2"/>
  <c r="CO57" i="7"/>
  <c r="CJ57" i="7"/>
  <c r="CO98" i="2"/>
  <c r="CJ98" i="2"/>
  <c r="CO48" i="2"/>
  <c r="CJ48" i="2"/>
  <c r="CO7" i="3"/>
  <c r="CJ7" i="3"/>
  <c r="CK52" i="21"/>
  <c r="CP52" i="21"/>
  <c r="CP196" i="7"/>
  <c r="CW194" i="7"/>
  <c r="CO30" i="3"/>
  <c r="CJ30" i="3"/>
  <c r="CO361" i="7"/>
  <c r="CJ361" i="7"/>
  <c r="CO280" i="7"/>
  <c r="CJ280" i="7"/>
  <c r="CO312" i="1"/>
  <c r="CJ312" i="1"/>
  <c r="CO82" i="2"/>
  <c r="CJ82" i="2"/>
  <c r="CO20" i="2"/>
  <c r="CJ20" i="2"/>
  <c r="CO390" i="7"/>
  <c r="CJ390" i="7"/>
  <c r="CO262" i="1"/>
  <c r="CJ262" i="1"/>
  <c r="CO27" i="9"/>
  <c r="CJ27" i="9"/>
  <c r="CO117" i="2"/>
  <c r="CJ117" i="2"/>
  <c r="CO107" i="1"/>
  <c r="CJ107" i="1"/>
  <c r="CO217" i="2"/>
  <c r="CJ217" i="2"/>
  <c r="CO21" i="7"/>
  <c r="CJ21" i="7"/>
  <c r="CU23" i="4"/>
  <c r="DA23" i="4"/>
  <c r="CO226" i="7"/>
  <c r="CJ226" i="7"/>
  <c r="CO244" i="2"/>
  <c r="CJ244" i="2"/>
  <c r="CA24" i="3"/>
  <c r="CJ21" i="5"/>
  <c r="CC19" i="3"/>
  <c r="CA136" i="3"/>
  <c r="CO317" i="2"/>
  <c r="CJ317" i="2"/>
  <c r="CO308" i="7"/>
  <c r="CJ308" i="7"/>
  <c r="CO61" i="2"/>
  <c r="CJ61" i="2"/>
  <c r="CV429" i="2"/>
  <c r="CQ429" i="2"/>
  <c r="CO156" i="7"/>
  <c r="CJ156" i="7"/>
  <c r="CO80" i="1"/>
  <c r="CJ80" i="1"/>
  <c r="CJ330" i="7"/>
  <c r="CH348" i="7"/>
  <c r="CO330" i="7"/>
  <c r="CP25" i="7"/>
  <c r="CI61" i="7"/>
  <c r="CO430" i="2"/>
  <c r="CJ430" i="2"/>
  <c r="CA114" i="1"/>
  <c r="CC81" i="1"/>
  <c r="CO317" i="7"/>
  <c r="CJ317" i="7"/>
  <c r="CO138" i="2"/>
  <c r="CJ138" i="2"/>
  <c r="CO98" i="3"/>
  <c r="CJ98" i="3"/>
  <c r="CJ220" i="7"/>
  <c r="CH256" i="7"/>
  <c r="CO220" i="7"/>
  <c r="CO128" i="7"/>
  <c r="CJ128" i="7"/>
  <c r="CH131" i="7"/>
  <c r="CJ131" i="7" s="1"/>
  <c r="CU10" i="4"/>
  <c r="DA10" i="4"/>
  <c r="CA46" i="3"/>
  <c r="CC33" i="3"/>
  <c r="CO289" i="1"/>
  <c r="CJ289" i="1"/>
  <c r="CO181" i="2"/>
  <c r="CJ181" i="2"/>
  <c r="CO22" i="7"/>
  <c r="CJ22" i="7"/>
  <c r="CO30" i="2"/>
  <c r="CJ30" i="2"/>
  <c r="CO82" i="3"/>
  <c r="CJ82" i="3"/>
  <c r="CO276" i="2"/>
  <c r="CJ276" i="2"/>
  <c r="CO410" i="2"/>
  <c r="CJ410" i="2"/>
  <c r="CO18" i="7"/>
  <c r="CJ18" i="7"/>
  <c r="CO74" i="3"/>
  <c r="CJ74" i="3"/>
  <c r="CO249" i="2"/>
  <c r="CJ249" i="2"/>
  <c r="CQ24" i="21"/>
  <c r="CJ27" i="21"/>
  <c r="CO102" i="7"/>
  <c r="CJ102" i="7"/>
  <c r="BW81" i="21"/>
  <c r="CB42" i="5"/>
  <c r="BU84" i="21"/>
  <c r="CO162" i="1"/>
  <c r="CH164" i="1"/>
  <c r="CJ162" i="1"/>
  <c r="CO268" i="7"/>
  <c r="CJ268" i="7"/>
  <c r="CO95" i="7"/>
  <c r="CJ95" i="7"/>
  <c r="CW279" i="1"/>
  <c r="CX279" i="1" s="1"/>
  <c r="CS50" i="5"/>
  <c r="DA48" i="5"/>
  <c r="CO181" i="1"/>
  <c r="CJ181" i="1"/>
  <c r="CO44" i="2"/>
  <c r="CJ44" i="2"/>
  <c r="CC41" i="3"/>
  <c r="CO307" i="2"/>
  <c r="CJ307" i="2"/>
  <c r="CO272" i="2"/>
  <c r="CJ272" i="2"/>
  <c r="CO238" i="2"/>
  <c r="CJ238" i="2"/>
  <c r="CA150" i="2"/>
  <c r="CC149" i="2"/>
  <c r="CO285" i="1"/>
  <c r="CJ285" i="1"/>
  <c r="CP326" i="1"/>
  <c r="CJ326" i="1"/>
  <c r="CO137" i="7"/>
  <c r="CJ137" i="7"/>
  <c r="CO371" i="7"/>
  <c r="CJ371" i="7"/>
  <c r="CO94" i="1"/>
  <c r="CJ94" i="1"/>
  <c r="CO81" i="7"/>
  <c r="CJ81" i="7"/>
  <c r="CO213" i="7"/>
  <c r="CJ213" i="7"/>
  <c r="CO386" i="2"/>
  <c r="CJ386" i="2"/>
  <c r="CK20" i="21"/>
  <c r="CP20" i="21"/>
  <c r="CO353" i="2"/>
  <c r="CJ353" i="2"/>
  <c r="CO237" i="7"/>
  <c r="CJ237" i="7"/>
  <c r="CP270" i="1"/>
  <c r="CJ270" i="1"/>
  <c r="CO115" i="7"/>
  <c r="CJ115" i="7"/>
  <c r="CO204" i="2"/>
  <c r="CJ204" i="2"/>
  <c r="CO424" i="2"/>
  <c r="CJ424" i="2"/>
  <c r="CC70" i="2"/>
  <c r="CO423" i="2"/>
  <c r="CJ423" i="2"/>
  <c r="CO421" i="2"/>
  <c r="CJ421" i="2"/>
  <c r="CO15" i="1"/>
  <c r="CJ15" i="1"/>
  <c r="CO111" i="7"/>
  <c r="CJ111" i="7"/>
  <c r="CP251" i="1"/>
  <c r="CI276" i="1"/>
  <c r="CI191" i="7"/>
  <c r="CP155" i="7"/>
  <c r="CP445" i="2"/>
  <c r="CW443" i="2"/>
  <c r="CO69" i="1"/>
  <c r="CJ69" i="1"/>
  <c r="CO214" i="7"/>
  <c r="CJ214" i="7"/>
  <c r="CO167" i="2"/>
  <c r="CJ167" i="2"/>
  <c r="CO111" i="2"/>
  <c r="CJ111" i="2"/>
  <c r="CO124" i="2"/>
  <c r="CJ124" i="2"/>
  <c r="CO415" i="2"/>
  <c r="CJ415" i="2"/>
  <c r="CO262" i="2"/>
  <c r="CJ262" i="2"/>
  <c r="CU21" i="4"/>
  <c r="DA21" i="4"/>
  <c r="CO388" i="7"/>
  <c r="CJ388" i="7"/>
  <c r="CH391" i="7"/>
  <c r="CJ391" i="7" s="1"/>
  <c r="CO24" i="9"/>
  <c r="CJ24" i="9"/>
  <c r="CO293" i="1"/>
  <c r="CJ293" i="1"/>
  <c r="CK57" i="21"/>
  <c r="CP57" i="21"/>
  <c r="CO42" i="3"/>
  <c r="CJ42" i="3"/>
  <c r="CH45" i="3"/>
  <c r="CJ45" i="3" s="1"/>
  <c r="CO25" i="2"/>
  <c r="CJ25" i="2"/>
  <c r="CP326" i="7"/>
  <c r="CW324" i="7"/>
  <c r="CO44" i="1"/>
  <c r="CJ44" i="1"/>
  <c r="CO116" i="3"/>
  <c r="CJ116" i="3"/>
  <c r="CJ33" i="21"/>
  <c r="CQ30" i="21"/>
  <c r="BT46" i="5"/>
  <c r="CO87" i="7"/>
  <c r="CJ87" i="7"/>
  <c r="CO185" i="2"/>
  <c r="CJ185" i="2"/>
  <c r="CC75" i="2"/>
  <c r="CL50" i="5"/>
  <c r="CP149" i="2"/>
  <c r="CW147" i="2"/>
  <c r="CO49" i="3"/>
  <c r="CJ49" i="3"/>
  <c r="CH55" i="3"/>
  <c r="CO279" i="2"/>
  <c r="CJ279" i="2"/>
  <c r="CO98" i="1"/>
  <c r="CJ98" i="1"/>
  <c r="CO363" i="7"/>
  <c r="CJ363" i="7"/>
  <c r="CO230" i="1"/>
  <c r="CJ230" i="1"/>
  <c r="CO42" i="7"/>
  <c r="CJ42" i="7"/>
  <c r="CO126" i="2"/>
  <c r="CJ126" i="2"/>
  <c r="CO357" i="2"/>
  <c r="CJ357" i="2"/>
  <c r="CO378" i="7"/>
  <c r="CJ378" i="7"/>
  <c r="CO170" i="7"/>
  <c r="CJ170" i="7"/>
  <c r="CO356" i="7"/>
  <c r="CJ356" i="7"/>
  <c r="CP61" i="1"/>
  <c r="CI81" i="1"/>
  <c r="CJ61" i="1"/>
  <c r="CP4" i="21"/>
  <c r="CK4" i="21"/>
  <c r="CI7" i="21"/>
  <c r="CO59" i="7"/>
  <c r="CJ59" i="7"/>
  <c r="CO60" i="7"/>
  <c r="CJ60" i="7"/>
  <c r="CO283" i="2"/>
  <c r="CJ283" i="2"/>
  <c r="CO208" i="7"/>
  <c r="CJ208" i="7"/>
  <c r="CI153" i="7"/>
  <c r="CP135" i="7"/>
  <c r="CO108" i="3"/>
  <c r="CH111" i="3"/>
  <c r="CJ111" i="3" s="1"/>
  <c r="CJ108" i="3"/>
  <c r="CO237" i="1"/>
  <c r="CJ237" i="1"/>
  <c r="CP324" i="1"/>
  <c r="CJ324" i="1"/>
  <c r="CO263" i="2"/>
  <c r="CJ263" i="2"/>
  <c r="DA26" i="4"/>
  <c r="CU26" i="4"/>
  <c r="CO95" i="2"/>
  <c r="CJ95" i="2"/>
  <c r="CV5" i="7"/>
  <c r="CO21" i="3"/>
  <c r="CJ21" i="3"/>
  <c r="CO299" i="1"/>
  <c r="CJ299" i="1"/>
  <c r="CO164" i="2"/>
  <c r="CJ164" i="2"/>
  <c r="CC99" i="3"/>
  <c r="CA112" i="3"/>
  <c r="CB24" i="3"/>
  <c r="CB135" i="3"/>
  <c r="CK20" i="5"/>
  <c r="CH249" i="1"/>
  <c r="CO177" i="7"/>
  <c r="CJ177" i="7"/>
  <c r="CO215" i="2"/>
  <c r="CJ215" i="2"/>
  <c r="CO33" i="7"/>
  <c r="CJ33" i="7"/>
  <c r="CB226" i="1"/>
  <c r="CP391" i="7"/>
  <c r="CW389" i="7"/>
  <c r="CO220" i="2"/>
  <c r="CJ220" i="2"/>
  <c r="CH223" i="2"/>
  <c r="CJ223" i="2" s="1"/>
  <c r="CO395" i="2"/>
  <c r="CJ395" i="2"/>
  <c r="CO314" i="2"/>
  <c r="CJ314" i="2"/>
  <c r="CO15" i="2"/>
  <c r="CJ15" i="2"/>
  <c r="CJ301" i="2"/>
  <c r="CO301" i="2"/>
  <c r="CH330" i="2"/>
  <c r="CW76" i="21"/>
  <c r="CJ285" i="7"/>
  <c r="CH321" i="7"/>
  <c r="CO285" i="7"/>
  <c r="CO361" i="2"/>
  <c r="CJ361" i="2"/>
  <c r="CO89" i="1"/>
  <c r="CJ89" i="1"/>
  <c r="CO427" i="2"/>
  <c r="CJ427" i="2"/>
  <c r="CO167" i="1"/>
  <c r="CJ167" i="1"/>
  <c r="CO298" i="7"/>
  <c r="CJ298" i="7"/>
  <c r="CO221" i="7"/>
  <c r="CJ221" i="7"/>
  <c r="CA30" i="9"/>
  <c r="CC9" i="9"/>
  <c r="CL35" i="5" s="1"/>
  <c r="CJ35" i="5"/>
  <c r="CO196" i="2"/>
  <c r="CJ196" i="2"/>
  <c r="CO131" i="3"/>
  <c r="CJ131" i="3"/>
  <c r="CJ70" i="7"/>
  <c r="CO70" i="7"/>
  <c r="CH88" i="7"/>
  <c r="CB132" i="7"/>
  <c r="CO26" i="7"/>
  <c r="CJ26" i="7"/>
  <c r="CO53" i="7"/>
  <c r="CJ53" i="7"/>
  <c r="CO319" i="2"/>
  <c r="CJ319" i="2"/>
  <c r="CO49" i="1"/>
  <c r="CJ49" i="1"/>
  <c r="CO260" i="7"/>
  <c r="CJ260" i="7"/>
  <c r="CP224" i="1"/>
  <c r="CP225" i="1" s="1"/>
  <c r="CJ224" i="1"/>
  <c r="CO103" i="3"/>
  <c r="CJ103" i="3"/>
  <c r="CW350" i="7"/>
  <c r="CP386" i="7"/>
  <c r="CV207" i="2"/>
  <c r="CQ207" i="2"/>
  <c r="CO161" i="2"/>
  <c r="CJ161" i="2"/>
  <c r="CP72" i="21"/>
  <c r="CK72" i="21"/>
  <c r="CO11" i="1"/>
  <c r="CJ11" i="1"/>
  <c r="CO47" i="7"/>
  <c r="CJ47" i="7"/>
  <c r="CV63" i="2"/>
  <c r="CQ63" i="2"/>
  <c r="BV224" i="2"/>
  <c r="CO199" i="2"/>
  <c r="CJ199" i="2"/>
  <c r="CO139" i="2"/>
  <c r="CJ139" i="2"/>
  <c r="CO97" i="3"/>
  <c r="CJ97" i="3"/>
  <c r="CO74" i="2"/>
  <c r="CJ74" i="2"/>
  <c r="CO264" i="1"/>
  <c r="CJ264" i="1"/>
  <c r="CO200" i="1"/>
  <c r="CJ200" i="1"/>
  <c r="CO135" i="2"/>
  <c r="CJ135" i="2"/>
  <c r="CO299" i="7"/>
  <c r="CJ299" i="7"/>
  <c r="CH29" i="9"/>
  <c r="CO22" i="9"/>
  <c r="CQ50" i="21"/>
  <c r="CJ53" i="21"/>
  <c r="CO9" i="3"/>
  <c r="CJ9" i="3"/>
  <c r="CO32" i="7"/>
  <c r="CJ32" i="7"/>
  <c r="CO291" i="2"/>
  <c r="CJ291" i="2"/>
  <c r="CO195" i="7"/>
  <c r="CJ195" i="7"/>
  <c r="CV66" i="2"/>
  <c r="CQ66" i="2"/>
  <c r="CO28" i="3"/>
  <c r="CJ28" i="3"/>
  <c r="CO384" i="2"/>
  <c r="CJ384" i="2"/>
  <c r="CO110" i="3"/>
  <c r="CJ110" i="3"/>
  <c r="CO367" i="7"/>
  <c r="CJ367" i="7"/>
  <c r="CO60" i="3"/>
  <c r="CJ60" i="3"/>
  <c r="CP139" i="1"/>
  <c r="CQ139" i="1" s="1"/>
  <c r="CI164" i="1"/>
  <c r="CO280" i="2"/>
  <c r="CJ280" i="2"/>
  <c r="CO431" i="2"/>
  <c r="CJ431" i="2"/>
  <c r="CO76" i="3"/>
  <c r="CJ76" i="3"/>
  <c r="CO26" i="2"/>
  <c r="CJ26" i="2"/>
  <c r="CO37" i="3"/>
  <c r="CJ37" i="3"/>
  <c r="CO389" i="2"/>
  <c r="CJ389" i="2"/>
  <c r="CO92" i="7"/>
  <c r="CJ92" i="7"/>
  <c r="CB298" i="2"/>
  <c r="CD22" i="21"/>
  <c r="CO136" i="2"/>
  <c r="CJ136" i="2"/>
  <c r="CO71" i="1"/>
  <c r="CJ71" i="1"/>
  <c r="DA24" i="4"/>
  <c r="CU24" i="4"/>
  <c r="CO140" i="7"/>
  <c r="CJ140" i="7"/>
  <c r="CO18" i="3"/>
  <c r="CJ18" i="3"/>
  <c r="CV142" i="2"/>
  <c r="CQ142" i="2"/>
  <c r="CO346" i="2"/>
  <c r="CJ346" i="2"/>
  <c r="CO205" i="2"/>
  <c r="CJ205" i="2"/>
  <c r="CO156" i="1"/>
  <c r="CJ156" i="1"/>
  <c r="CJ79" i="21"/>
  <c r="CQ76" i="21"/>
  <c r="CR76" i="21" s="1"/>
  <c r="CO166" i="1"/>
  <c r="CH169" i="1"/>
  <c r="CJ166" i="1"/>
  <c r="CP131" i="7"/>
  <c r="CW129" i="7"/>
  <c r="CO279" i="7"/>
  <c r="CJ279" i="7"/>
  <c r="CO158" i="7"/>
  <c r="CJ158" i="7"/>
  <c r="CO225" i="7"/>
  <c r="CJ225" i="7"/>
  <c r="CO278" i="2"/>
  <c r="CJ278" i="2"/>
  <c r="CI107" i="3"/>
  <c r="CP101" i="3"/>
  <c r="CO176" i="2"/>
  <c r="CJ176" i="2"/>
  <c r="CO331" i="7"/>
  <c r="CJ331" i="7"/>
  <c r="CD33" i="21"/>
  <c r="CB82" i="21"/>
  <c r="CB54" i="21"/>
  <c r="CP25" i="21"/>
  <c r="CK25" i="21"/>
  <c r="CO235" i="7"/>
  <c r="CJ235" i="7"/>
  <c r="CO270" i="7"/>
  <c r="CJ270" i="7"/>
  <c r="CO175" i="2"/>
  <c r="CJ175" i="2"/>
  <c r="CO246" i="2"/>
  <c r="CJ246" i="2"/>
  <c r="CO248" i="2"/>
  <c r="CJ248" i="2"/>
  <c r="CO235" i="2"/>
  <c r="CJ235" i="2"/>
  <c r="CO334" i="1"/>
  <c r="CJ334" i="1"/>
  <c r="DB34" i="4"/>
  <c r="CT37" i="4"/>
  <c r="CK11" i="21"/>
  <c r="CP11" i="21"/>
  <c r="CO83" i="7"/>
  <c r="CJ83" i="7"/>
  <c r="CO289" i="7"/>
  <c r="CJ289" i="7"/>
  <c r="CV90" i="7"/>
  <c r="CP261" i="7"/>
  <c r="CW259" i="7"/>
  <c r="DC258" i="2"/>
  <c r="CC20" i="9"/>
  <c r="CL36" i="5" s="1"/>
  <c r="CJ36" i="5"/>
  <c r="CC61" i="7"/>
  <c r="CI19" i="3"/>
  <c r="CP13" i="3"/>
  <c r="DA35" i="4"/>
  <c r="CU35" i="4"/>
  <c r="CO120" i="7"/>
  <c r="CJ120" i="7"/>
  <c r="CO139" i="7"/>
  <c r="CJ139" i="7"/>
  <c r="CP36" i="2"/>
  <c r="CQ36" i="2" s="1"/>
  <c r="CI70" i="2"/>
  <c r="CO194" i="2"/>
  <c r="CJ194" i="2"/>
  <c r="CO387" i="2"/>
  <c r="CJ387" i="2"/>
  <c r="CO339" i="7"/>
  <c r="CJ339" i="7"/>
  <c r="CO151" i="7"/>
  <c r="CJ151" i="7"/>
  <c r="CP16" i="21"/>
  <c r="CK16" i="21"/>
  <c r="CO15" i="3"/>
  <c r="CJ15" i="3"/>
  <c r="CI144" i="2"/>
  <c r="CP110" i="2"/>
  <c r="CQ110" i="2" s="1"/>
  <c r="CO100" i="2"/>
  <c r="CJ100" i="2"/>
  <c r="CO355" i="7"/>
  <c r="CJ355" i="7"/>
  <c r="CK67" i="21"/>
  <c r="CP67" i="21"/>
  <c r="CO169" i="7"/>
  <c r="CJ169" i="7"/>
  <c r="CA90" i="3"/>
  <c r="CC77" i="3"/>
  <c r="CB80" i="21"/>
  <c r="CD59" i="21"/>
  <c r="CB83" i="21"/>
  <c r="CO202" i="2"/>
  <c r="CJ202" i="2"/>
  <c r="CO400" i="2"/>
  <c r="CJ400" i="2"/>
  <c r="CO150" i="7"/>
  <c r="CJ150" i="7"/>
  <c r="CV264" i="2"/>
  <c r="CQ264" i="2"/>
  <c r="CO54" i="3"/>
  <c r="CJ54" i="3"/>
  <c r="CI108" i="2"/>
  <c r="CP79" i="2"/>
  <c r="CP200" i="7"/>
  <c r="CI218" i="7"/>
  <c r="CO99" i="7"/>
  <c r="CJ99" i="7"/>
  <c r="CO327" i="2"/>
  <c r="CJ327" i="2"/>
  <c r="CO8" i="3"/>
  <c r="CJ8" i="3"/>
  <c r="CO50" i="2"/>
  <c r="CJ50" i="2"/>
  <c r="CO80" i="3"/>
  <c r="CJ80" i="3"/>
  <c r="CO86" i="7"/>
  <c r="CJ86" i="7"/>
  <c r="CO250" i="2"/>
  <c r="CJ250" i="2"/>
  <c r="CQ40" i="21"/>
  <c r="CJ43" i="21"/>
  <c r="CO129" i="2"/>
  <c r="CJ129" i="2"/>
  <c r="CO284" i="2"/>
  <c r="CJ284" i="2"/>
  <c r="CC348" i="7"/>
  <c r="CA392" i="7"/>
  <c r="CJ129" i="7"/>
  <c r="CO129" i="7"/>
  <c r="CU5" i="4"/>
  <c r="DA5" i="4"/>
  <c r="CM32" i="4"/>
  <c r="CO53" i="2"/>
  <c r="CJ53" i="2"/>
  <c r="DA36" i="4"/>
  <c r="CU36" i="4"/>
  <c r="CO97" i="1"/>
  <c r="CJ97" i="1"/>
  <c r="CK62" i="21"/>
  <c r="CP62" i="21"/>
  <c r="CO47" i="1"/>
  <c r="CJ47" i="1"/>
  <c r="CO93" i="2"/>
  <c r="CJ93" i="2"/>
  <c r="CO125" i="7"/>
  <c r="CJ125" i="7"/>
  <c r="CO24" i="1"/>
  <c r="CJ24" i="1"/>
  <c r="CO182" i="1"/>
  <c r="CJ182" i="1"/>
  <c r="CO164" i="7"/>
  <c r="CJ164" i="7"/>
  <c r="CO122" i="2"/>
  <c r="CJ122" i="2"/>
  <c r="CP63" i="3"/>
  <c r="CW57" i="3"/>
  <c r="CC283" i="7"/>
  <c r="CA327" i="7"/>
  <c r="CO340" i="7"/>
  <c r="CJ340" i="7"/>
  <c r="CA135" i="3"/>
  <c r="CJ20" i="5"/>
  <c r="CC11" i="3"/>
  <c r="CH63" i="3"/>
  <c r="CJ63" i="3" s="1"/>
  <c r="CO57" i="3"/>
  <c r="CJ57" i="3"/>
  <c r="CO37" i="2"/>
  <c r="CJ37" i="2"/>
  <c r="CO12" i="7"/>
  <c r="CJ12" i="7"/>
  <c r="CO207" i="7"/>
  <c r="CJ207" i="7"/>
  <c r="CO84" i="1"/>
  <c r="CJ84" i="1"/>
  <c r="CO25" i="9"/>
  <c r="CJ25" i="9"/>
  <c r="CJ358" i="7"/>
  <c r="CO358" i="7"/>
  <c r="CO89" i="2"/>
  <c r="CJ89" i="2"/>
  <c r="CT27" i="4"/>
  <c r="DB19" i="4"/>
  <c r="CO66" i="3"/>
  <c r="CJ66" i="3"/>
  <c r="CO17" i="2"/>
  <c r="CJ17" i="2"/>
  <c r="CO59" i="3"/>
  <c r="CJ59" i="3"/>
  <c r="BU138" i="3"/>
  <c r="CA282" i="1"/>
  <c r="CO266" i="7"/>
  <c r="CJ266" i="7"/>
  <c r="CB341" i="1"/>
  <c r="CO88" i="2"/>
  <c r="CJ88" i="2"/>
  <c r="CO117" i="3"/>
  <c r="CJ117" i="3"/>
  <c r="CO7" i="9"/>
  <c r="CJ7" i="9"/>
  <c r="CO187" i="2"/>
  <c r="CJ187" i="2"/>
  <c r="CO252" i="2"/>
  <c r="CJ252" i="2"/>
  <c r="CO91" i="7"/>
  <c r="CJ91" i="7"/>
  <c r="CO178" i="7"/>
  <c r="CJ178" i="7"/>
  <c r="CO121" i="2"/>
  <c r="CJ121" i="2"/>
  <c r="CO45" i="7"/>
  <c r="CJ45" i="7"/>
  <c r="CO206" i="7"/>
  <c r="CJ206" i="7"/>
  <c r="CO172" i="7"/>
  <c r="CJ172" i="7"/>
  <c r="CO101" i="7"/>
  <c r="CJ101" i="7"/>
  <c r="CO380" i="7"/>
  <c r="CJ380" i="7"/>
  <c r="CO422" i="2"/>
  <c r="CJ422" i="2"/>
  <c r="CO124" i="3"/>
  <c r="CJ124" i="3"/>
  <c r="CI25" i="1"/>
  <c r="CI58" i="1" s="1"/>
  <c r="CP5" i="1"/>
  <c r="CO278" i="1"/>
  <c r="CH281" i="1"/>
  <c r="CJ281" i="1" s="1"/>
  <c r="CJ278" i="1"/>
  <c r="CO29" i="2"/>
  <c r="CJ29" i="2"/>
  <c r="CI256" i="7"/>
  <c r="CP220" i="7"/>
  <c r="CO36" i="7"/>
  <c r="CJ36" i="7"/>
  <c r="CO29" i="3"/>
  <c r="CJ29" i="3"/>
  <c r="CO234" i="7"/>
  <c r="CJ234" i="7"/>
  <c r="CO236" i="2"/>
  <c r="CJ236" i="2"/>
  <c r="CO243" i="7"/>
  <c r="CJ243" i="7"/>
  <c r="CO353" i="7"/>
  <c r="CJ353" i="7"/>
  <c r="CO318" i="2"/>
  <c r="CJ318" i="2"/>
  <c r="CP216" i="1"/>
  <c r="CJ216" i="1"/>
  <c r="CP37" i="21"/>
  <c r="CK37" i="21"/>
  <c r="CC191" i="7"/>
  <c r="CO83" i="3"/>
  <c r="CJ83" i="3"/>
  <c r="CO187" i="1"/>
  <c r="CJ187" i="1"/>
  <c r="CO143" i="7"/>
  <c r="CJ143" i="7"/>
  <c r="CI68" i="3"/>
  <c r="CV117" i="1"/>
  <c r="CO375" i="2"/>
  <c r="CJ375" i="2"/>
  <c r="CH404" i="2"/>
  <c r="CO86" i="1"/>
  <c r="CJ86" i="1"/>
  <c r="CO35" i="7"/>
  <c r="CJ35" i="7"/>
  <c r="CO128" i="2"/>
  <c r="CJ128" i="2"/>
  <c r="CJ73" i="2"/>
  <c r="CO73" i="2"/>
  <c r="CO311" i="2"/>
  <c r="CJ311" i="2"/>
  <c r="CO250" i="7"/>
  <c r="CJ250" i="7"/>
  <c r="CO212" i="7"/>
  <c r="CJ212" i="7"/>
  <c r="CO86" i="3"/>
  <c r="CJ86" i="3"/>
  <c r="CO168" i="2"/>
  <c r="CJ168" i="2"/>
  <c r="CW86" i="3"/>
  <c r="CP89" i="3"/>
  <c r="CO334" i="7"/>
  <c r="CJ334" i="7"/>
  <c r="CO193" i="2"/>
  <c r="CJ193" i="2"/>
  <c r="CO144" i="7"/>
  <c r="CJ144" i="7"/>
  <c r="CO28" i="1"/>
  <c r="CJ28" i="1"/>
  <c r="CO171" i="2"/>
  <c r="CJ171" i="2"/>
  <c r="CO217" i="7"/>
  <c r="CJ217" i="7"/>
  <c r="CO72" i="3"/>
  <c r="CJ72" i="3"/>
  <c r="CO335" i="7"/>
  <c r="CJ335" i="7"/>
  <c r="CO20" i="7"/>
  <c r="CJ20" i="7"/>
  <c r="CO241" i="1"/>
  <c r="CJ241" i="1"/>
  <c r="CO96" i="2"/>
  <c r="CJ96" i="2"/>
  <c r="CA224" i="2"/>
  <c r="CC182" i="2"/>
  <c r="CO123" i="7"/>
  <c r="CJ123" i="7"/>
  <c r="CP375" i="2"/>
  <c r="CI404" i="2"/>
  <c r="CO313" i="7"/>
  <c r="CJ313" i="7"/>
  <c r="CO359" i="7"/>
  <c r="CJ359" i="7"/>
  <c r="CV438" i="2"/>
  <c r="CQ438" i="2"/>
  <c r="CI53" i="21"/>
  <c r="CP50" i="21"/>
  <c r="CK50" i="21"/>
  <c r="CO437" i="2"/>
  <c r="CJ437" i="2"/>
  <c r="CO125" i="3"/>
  <c r="CJ125" i="3"/>
  <c r="CO354" i="2"/>
  <c r="CJ354" i="2"/>
  <c r="CP301" i="1"/>
  <c r="CJ301" i="1"/>
  <c r="CO175" i="1"/>
  <c r="CJ175" i="1"/>
  <c r="CU11" i="4"/>
  <c r="DA11" i="4"/>
  <c r="CP111" i="3"/>
  <c r="CW108" i="3"/>
  <c r="CO206" i="1"/>
  <c r="CJ206" i="1"/>
  <c r="CK63" i="21"/>
  <c r="CP63" i="21"/>
  <c r="CB372" i="2"/>
  <c r="CP337" i="1"/>
  <c r="CW335" i="1"/>
  <c r="CC83" i="21"/>
  <c r="CK44" i="5" s="1"/>
  <c r="CC80" i="21"/>
  <c r="CH99" i="3"/>
  <c r="CO93" i="3"/>
  <c r="CJ93" i="3"/>
  <c r="CO94" i="3"/>
  <c r="CJ94" i="3"/>
  <c r="CP208" i="1"/>
  <c r="CJ208" i="1"/>
  <c r="CI11" i="3"/>
  <c r="CP5" i="3"/>
  <c r="CO233" i="2"/>
  <c r="CJ233" i="2"/>
  <c r="CI33" i="3"/>
  <c r="CP27" i="3"/>
  <c r="CE42" i="4"/>
  <c r="CD39" i="5" s="1"/>
  <c r="CD27" i="21"/>
  <c r="CO185" i="7"/>
  <c r="CJ185" i="7"/>
  <c r="CO148" i="7"/>
  <c r="CJ148" i="7"/>
  <c r="CO148" i="2"/>
  <c r="CJ148" i="2"/>
  <c r="CT45" i="5"/>
  <c r="CZ45" i="5"/>
  <c r="CP212" i="1"/>
  <c r="CJ212" i="1"/>
  <c r="CO315" i="7"/>
  <c r="CJ315" i="7"/>
  <c r="CO120" i="2"/>
  <c r="CJ120" i="2"/>
  <c r="CO142" i="7"/>
  <c r="CJ142" i="7"/>
  <c r="CO392" i="2"/>
  <c r="CJ392" i="2"/>
  <c r="DA25" i="4"/>
  <c r="CU25" i="4"/>
  <c r="CO341" i="7"/>
  <c r="CJ341" i="7"/>
  <c r="CO232" i="2"/>
  <c r="CJ232" i="2"/>
  <c r="CO112" i="7"/>
  <c r="CJ112" i="7"/>
  <c r="CO394" i="2"/>
  <c r="CJ394" i="2"/>
  <c r="CO341" i="2"/>
  <c r="CJ341" i="2"/>
  <c r="CO398" i="2"/>
  <c r="CJ398" i="2"/>
  <c r="CO197" i="2"/>
  <c r="CJ197" i="2"/>
  <c r="CO408" i="2"/>
  <c r="CJ408" i="2"/>
  <c r="CO227" i="2"/>
  <c r="CJ227" i="2"/>
  <c r="CO316" i="2"/>
  <c r="CJ316" i="2"/>
  <c r="CO269" i="7"/>
  <c r="CJ269" i="7"/>
  <c r="CO9" i="7"/>
  <c r="CJ9" i="7"/>
  <c r="CO339" i="2"/>
  <c r="CJ339" i="2"/>
  <c r="CO203" i="7"/>
  <c r="CJ203" i="7"/>
  <c r="CO20" i="1"/>
  <c r="CJ20" i="1"/>
  <c r="CO332" i="7"/>
  <c r="CJ332" i="7"/>
  <c r="CO237" i="2"/>
  <c r="CJ237" i="2"/>
  <c r="CI137" i="1"/>
  <c r="CP117" i="1"/>
  <c r="CJ117" i="1"/>
  <c r="CQ9" i="21"/>
  <c r="CJ12" i="21"/>
  <c r="CO238" i="7"/>
  <c r="CJ238" i="7"/>
  <c r="CV28" i="9"/>
  <c r="CQ28" i="9"/>
  <c r="CO16" i="9"/>
  <c r="CJ16" i="9"/>
  <c r="CI79" i="21"/>
  <c r="CC321" i="7"/>
  <c r="CW64" i="7"/>
  <c r="CP66" i="7"/>
  <c r="BW54" i="21"/>
  <c r="CO233" i="7"/>
  <c r="CJ233" i="7"/>
  <c r="CK6" i="21"/>
  <c r="CP6" i="21"/>
  <c r="CO228" i="7"/>
  <c r="CJ228" i="7"/>
  <c r="CO85" i="7"/>
  <c r="CJ85" i="7"/>
  <c r="CO383" i="2"/>
  <c r="CJ383" i="2"/>
  <c r="CO232" i="1"/>
  <c r="CJ232" i="1"/>
  <c r="CO223" i="7"/>
  <c r="CJ223" i="7"/>
  <c r="CO105" i="2"/>
  <c r="CJ105" i="2"/>
  <c r="CM17" i="4"/>
  <c r="CC88" i="7"/>
  <c r="CD43" i="21"/>
  <c r="CO63" i="7"/>
  <c r="CJ63" i="7"/>
  <c r="CH66" i="7"/>
  <c r="CO253" i="2"/>
  <c r="CJ253" i="2"/>
  <c r="CO349" i="2"/>
  <c r="CJ349" i="2"/>
  <c r="CO130" i="2"/>
  <c r="CJ130" i="2"/>
  <c r="CO209" i="7"/>
  <c r="CJ209" i="7"/>
  <c r="CU6" i="4"/>
  <c r="DA6" i="4"/>
  <c r="CO12" i="9"/>
  <c r="CJ12" i="9"/>
  <c r="CI305" i="1"/>
  <c r="CI338" i="1" s="1"/>
  <c r="CP285" i="1"/>
  <c r="CH276" i="1"/>
  <c r="CO251" i="1"/>
  <c r="CC29" i="9"/>
  <c r="CL37" i="5" s="1"/>
  <c r="CJ37" i="5"/>
  <c r="CO160" i="7"/>
  <c r="CJ160" i="7"/>
  <c r="CB137" i="3"/>
  <c r="CO121" i="7"/>
  <c r="CJ121" i="7"/>
  <c r="CO51" i="3"/>
  <c r="CJ51" i="3"/>
  <c r="CO381" i="2"/>
  <c r="CJ381" i="2"/>
  <c r="CO439" i="2"/>
  <c r="CJ439" i="2"/>
  <c r="CO157" i="7"/>
  <c r="CJ157" i="7"/>
  <c r="CO374" i="7"/>
  <c r="CJ374" i="7"/>
  <c r="CO313" i="2"/>
  <c r="CJ313" i="2"/>
  <c r="CC108" i="2"/>
  <c r="CO109" i="3"/>
  <c r="CJ109" i="3"/>
  <c r="CO407" i="2"/>
  <c r="CJ407" i="2"/>
  <c r="CO231" i="7"/>
  <c r="CJ231" i="7"/>
  <c r="CI48" i="21"/>
  <c r="CP45" i="21"/>
  <c r="CK45" i="21"/>
  <c r="CO64" i="3"/>
  <c r="CH67" i="3"/>
  <c r="CJ67" i="3" s="1"/>
  <c r="CJ64" i="3"/>
  <c r="CO40" i="7"/>
  <c r="CJ40" i="7"/>
  <c r="CO289" i="2"/>
  <c r="CJ289" i="2"/>
  <c r="CO77" i="7"/>
  <c r="CJ77" i="7"/>
  <c r="CO84" i="2"/>
  <c r="CJ84" i="2"/>
  <c r="CO99" i="2"/>
  <c r="CJ99" i="2"/>
  <c r="CB90" i="3"/>
  <c r="CO116" i="2"/>
  <c r="CH144" i="2"/>
  <c r="CJ116" i="2"/>
  <c r="CK42" i="4"/>
  <c r="CJ39" i="5" s="1"/>
  <c r="CM7" i="4"/>
  <c r="CI22" i="21"/>
  <c r="CP19" i="21"/>
  <c r="CK19" i="21"/>
  <c r="CO163" i="2"/>
  <c r="CJ163" i="2"/>
  <c r="CO403" i="2"/>
  <c r="CJ403" i="2"/>
  <c r="CO202" i="7"/>
  <c r="CJ202" i="7"/>
  <c r="CO6" i="3"/>
  <c r="CJ6" i="3"/>
  <c r="CO269" i="2"/>
  <c r="CJ269" i="2"/>
  <c r="CO356" i="2"/>
  <c r="CJ356" i="2"/>
  <c r="CO64" i="2"/>
  <c r="CJ64" i="2"/>
  <c r="CO29" i="1"/>
  <c r="CJ29" i="1"/>
  <c r="CO385" i="7"/>
  <c r="CJ385" i="7"/>
  <c r="CO56" i="2"/>
  <c r="CJ56" i="2"/>
  <c r="CO259" i="7"/>
  <c r="CJ259" i="7"/>
  <c r="CO363" i="2"/>
  <c r="CJ363" i="2"/>
  <c r="CO92" i="2"/>
  <c r="CJ92" i="2"/>
  <c r="CO379" i="2"/>
  <c r="CJ379" i="2"/>
  <c r="CO291" i="7"/>
  <c r="CJ291" i="7"/>
  <c r="CO103" i="2"/>
  <c r="CJ103" i="2"/>
  <c r="CO41" i="1"/>
  <c r="CJ41" i="1"/>
  <c r="CO45" i="2"/>
  <c r="CJ45" i="2"/>
  <c r="CA446" i="2"/>
  <c r="CJ147" i="2"/>
  <c r="CO147" i="2"/>
  <c r="CO32" i="2"/>
  <c r="CJ32" i="2"/>
  <c r="CO294" i="2"/>
  <c r="CJ294" i="2"/>
  <c r="CH297" i="2"/>
  <c r="CJ297" i="2" s="1"/>
  <c r="CO401" i="2"/>
  <c r="CJ401" i="2"/>
  <c r="CO85" i="2"/>
  <c r="CJ85" i="2"/>
  <c r="CO239" i="1"/>
  <c r="CJ239" i="1"/>
  <c r="CO14" i="9"/>
  <c r="CJ14" i="9"/>
  <c r="CO232" i="7"/>
  <c r="CJ232" i="7"/>
  <c r="CO165" i="2"/>
  <c r="CJ165" i="2"/>
  <c r="CO286" i="7"/>
  <c r="CJ286" i="7"/>
  <c r="CO195" i="2"/>
  <c r="CJ195" i="2"/>
  <c r="CO209" i="1"/>
  <c r="CJ209" i="1"/>
  <c r="CO120" i="1"/>
  <c r="CJ120" i="1"/>
  <c r="CO53" i="3"/>
  <c r="CJ53" i="3"/>
  <c r="CO177" i="2"/>
  <c r="CJ177" i="2"/>
  <c r="CO181" i="7"/>
  <c r="CJ181" i="7"/>
  <c r="CO342" i="2"/>
  <c r="CJ342" i="2"/>
  <c r="CO26" i="9"/>
  <c r="CJ26" i="9"/>
  <c r="CO272" i="7"/>
  <c r="CJ272" i="7"/>
  <c r="CP190" i="1"/>
  <c r="CJ190" i="1"/>
  <c r="CI33" i="21"/>
  <c r="CP30" i="21"/>
  <c r="CK30" i="21"/>
  <c r="CO417" i="2"/>
  <c r="CJ417" i="2"/>
  <c r="CC193" i="1"/>
  <c r="CK21" i="21"/>
  <c r="CP21" i="21"/>
  <c r="CP61" i="21"/>
  <c r="CK61" i="21"/>
  <c r="CI64" i="21"/>
  <c r="CO106" i="3"/>
  <c r="CJ106" i="3"/>
  <c r="CK15" i="21"/>
  <c r="CP15" i="21"/>
  <c r="CO159" i="7"/>
  <c r="CJ159" i="7"/>
  <c r="CO73" i="3"/>
  <c r="CJ73" i="3"/>
  <c r="CO211" i="7"/>
  <c r="CJ211" i="7"/>
  <c r="CO94" i="2"/>
  <c r="CJ94" i="2"/>
  <c r="CO36" i="3"/>
  <c r="CJ36" i="3"/>
  <c r="CO56" i="7"/>
  <c r="CJ56" i="7"/>
  <c r="CO328" i="2"/>
  <c r="CJ328" i="2"/>
  <c r="CO336" i="7"/>
  <c r="CJ336" i="7"/>
  <c r="CO393" i="2"/>
  <c r="CJ393" i="2"/>
  <c r="CO416" i="2"/>
  <c r="CJ416" i="2"/>
  <c r="CO397" i="2"/>
  <c r="CJ397" i="2"/>
  <c r="CO271" i="2"/>
  <c r="CJ271" i="2"/>
  <c r="CO203" i="2"/>
  <c r="CJ203" i="2"/>
  <c r="CO75" i="7"/>
  <c r="CJ75" i="7"/>
  <c r="CJ369" i="2"/>
  <c r="CO369" i="2"/>
  <c r="CZ49" i="5"/>
  <c r="CT49" i="5"/>
  <c r="CO209" i="2"/>
  <c r="CJ209" i="2"/>
  <c r="CO159" i="2"/>
  <c r="CJ159" i="2"/>
  <c r="CO155" i="2"/>
  <c r="CJ155" i="2"/>
  <c r="CP196" i="1"/>
  <c r="CJ196" i="1"/>
  <c r="CO160" i="2"/>
  <c r="CJ160" i="2"/>
  <c r="CO76" i="1"/>
  <c r="CJ76" i="1"/>
  <c r="CO78" i="7"/>
  <c r="CJ78" i="7"/>
  <c r="CO143" i="2"/>
  <c r="CJ143" i="2"/>
  <c r="CO182" i="7"/>
  <c r="CJ182" i="7"/>
  <c r="CO7" i="7"/>
  <c r="CJ7" i="7"/>
  <c r="CO179" i="1"/>
  <c r="CJ179" i="1"/>
  <c r="CO127" i="2"/>
  <c r="CJ127" i="2"/>
  <c r="CO396" i="2"/>
  <c r="CJ396" i="2"/>
  <c r="CO95" i="3"/>
  <c r="CJ95" i="3"/>
  <c r="CO399" i="2"/>
  <c r="CJ399" i="2"/>
  <c r="CO320" i="2"/>
  <c r="CJ320" i="2"/>
  <c r="CO62" i="2"/>
  <c r="CJ62" i="2"/>
  <c r="CO251" i="7"/>
  <c r="CJ251" i="7"/>
  <c r="CO49" i="7"/>
  <c r="CJ49" i="7"/>
  <c r="CO10" i="7"/>
  <c r="CJ10" i="7"/>
  <c r="CO52" i="2"/>
  <c r="CJ52" i="2"/>
  <c r="CO199" i="1"/>
  <c r="CJ199" i="1"/>
  <c r="CO103" i="7"/>
  <c r="CJ103" i="7"/>
  <c r="CO307" i="7"/>
  <c r="CJ307" i="7"/>
  <c r="CO216" i="7"/>
  <c r="CJ216" i="7"/>
  <c r="CO375" i="7"/>
  <c r="CJ375" i="7"/>
  <c r="CO23" i="2"/>
  <c r="CJ23" i="2"/>
  <c r="CO352" i="2"/>
  <c r="CJ352" i="2"/>
  <c r="CB136" i="3"/>
  <c r="CK21" i="5"/>
  <c r="CI366" i="2"/>
  <c r="CJ366" i="2" s="1"/>
  <c r="CP332" i="2"/>
  <c r="CQ332" i="2" s="1"/>
  <c r="CO325" i="2"/>
  <c r="CJ325" i="2"/>
  <c r="CO187" i="7"/>
  <c r="CJ187" i="7"/>
  <c r="CO418" i="2"/>
  <c r="CJ418" i="2"/>
  <c r="CO22" i="1"/>
  <c r="CJ22" i="1"/>
  <c r="CO380" i="2"/>
  <c r="CJ380" i="2"/>
  <c r="CO149" i="7"/>
  <c r="CJ149" i="7"/>
  <c r="CO11" i="2"/>
  <c r="CJ11" i="2"/>
  <c r="CH121" i="3"/>
  <c r="CO115" i="3"/>
  <c r="CJ115" i="3"/>
  <c r="CT17" i="4"/>
  <c r="DB14" i="4"/>
  <c r="CA76" i="2"/>
  <c r="CC34" i="2"/>
  <c r="CM41" i="4"/>
  <c r="CJ36" i="2"/>
  <c r="CP297" i="2"/>
  <c r="CW295" i="2"/>
  <c r="CO61" i="3"/>
  <c r="CJ61" i="3"/>
  <c r="CO87" i="2"/>
  <c r="CJ87" i="2"/>
  <c r="CO84" i="3"/>
  <c r="CJ84" i="3"/>
  <c r="CO432" i="2"/>
  <c r="CJ432" i="2"/>
  <c r="CO266" i="2"/>
  <c r="CJ266" i="2"/>
  <c r="CO255" i="7"/>
  <c r="CJ255" i="7"/>
  <c r="CO310" i="2"/>
  <c r="CJ310" i="2"/>
  <c r="CO12" i="2"/>
  <c r="CJ12" i="2"/>
  <c r="CO188" i="7"/>
  <c r="CJ188" i="7"/>
  <c r="CO273" i="2"/>
  <c r="CJ273" i="2"/>
  <c r="CO426" i="2"/>
  <c r="CJ426" i="2"/>
  <c r="CO295" i="1"/>
  <c r="CJ295" i="1"/>
  <c r="CO28" i="2"/>
  <c r="CJ28" i="2"/>
  <c r="CO58" i="7"/>
  <c r="CJ58" i="7"/>
  <c r="CO174" i="2"/>
  <c r="CJ174" i="2"/>
  <c r="CP31" i="21"/>
  <c r="CK31" i="21"/>
  <c r="CW167" i="1"/>
  <c r="CO258" i="7"/>
  <c r="CH261" i="7"/>
  <c r="CJ261" i="7" s="1"/>
  <c r="CJ258" i="7"/>
  <c r="CI283" i="7"/>
  <c r="CP265" i="7"/>
  <c r="CP73" i="21"/>
  <c r="CK73" i="21"/>
  <c r="CP280" i="1"/>
  <c r="CP281" i="1" s="1"/>
  <c r="CJ280" i="1"/>
  <c r="CO435" i="2"/>
  <c r="CJ435" i="2"/>
  <c r="CO344" i="2"/>
  <c r="CJ344" i="2"/>
  <c r="CO253" i="7"/>
  <c r="CJ253" i="7"/>
  <c r="CO110" i="7"/>
  <c r="CJ110" i="7"/>
  <c r="CO34" i="7"/>
  <c r="CJ34" i="7"/>
  <c r="CO337" i="2"/>
  <c r="CJ337" i="2"/>
  <c r="CO91" i="2"/>
  <c r="CJ91" i="2"/>
  <c r="CO39" i="3"/>
  <c r="CJ39" i="3"/>
  <c r="CO22" i="2"/>
  <c r="CJ22" i="2"/>
  <c r="CO98" i="7"/>
  <c r="CJ98" i="7"/>
  <c r="CO120" i="3"/>
  <c r="CJ120" i="3"/>
  <c r="CO310" i="7"/>
  <c r="CJ310" i="7"/>
  <c r="CO304" i="2"/>
  <c r="CJ304" i="2"/>
  <c r="CO335" i="2"/>
  <c r="CJ335" i="2"/>
  <c r="CM37" i="4"/>
  <c r="CB150" i="2"/>
  <c r="CW64" i="3"/>
  <c r="CP67" i="3"/>
  <c r="CT12" i="4"/>
  <c r="DB9" i="4"/>
  <c r="CP266" i="1"/>
  <c r="CJ266" i="1"/>
  <c r="CO270" i="2"/>
  <c r="CJ270" i="2"/>
  <c r="CO236" i="7"/>
  <c r="CJ236" i="7"/>
  <c r="CC129" i="3"/>
  <c r="CO113" i="1"/>
  <c r="CV111" i="1"/>
  <c r="CX111" i="1" s="1"/>
  <c r="CO65" i="2"/>
  <c r="CJ65" i="2"/>
  <c r="CO347" i="7"/>
  <c r="CJ347" i="7"/>
  <c r="CI126" i="7"/>
  <c r="CP90" i="7"/>
  <c r="CI41" i="3"/>
  <c r="CP35" i="3"/>
  <c r="CO274" i="7"/>
  <c r="CJ274" i="7"/>
  <c r="CO320" i="7"/>
  <c r="CJ320" i="7"/>
  <c r="CO106" i="2"/>
  <c r="CJ106" i="2"/>
  <c r="CO186" i="7"/>
  <c r="CJ186" i="7"/>
  <c r="CP198" i="1"/>
  <c r="CJ198" i="1"/>
  <c r="CH33" i="3"/>
  <c r="CO27" i="3"/>
  <c r="CJ27" i="3"/>
  <c r="CO38" i="3"/>
  <c r="CJ38" i="3"/>
  <c r="CO57" i="2"/>
  <c r="CJ57" i="2"/>
  <c r="CO146" i="7"/>
  <c r="CJ146" i="7"/>
  <c r="CO170" i="2"/>
  <c r="CJ170" i="2"/>
  <c r="CO118" i="2"/>
  <c r="CJ118" i="2"/>
  <c r="CO6" i="2"/>
  <c r="CJ6" i="2"/>
  <c r="CO14" i="3"/>
  <c r="CJ14" i="3"/>
  <c r="CO312" i="2"/>
  <c r="CJ312" i="2"/>
  <c r="CO377" i="7"/>
  <c r="CJ377" i="7"/>
  <c r="CO179" i="7"/>
  <c r="CJ179" i="7"/>
  <c r="CJ5" i="3"/>
  <c r="CH11" i="3"/>
  <c r="CO5" i="3"/>
  <c r="CO5" i="9"/>
  <c r="CJ5" i="9"/>
  <c r="CP10" i="21"/>
  <c r="CK10" i="21"/>
  <c r="CO48" i="7"/>
  <c r="CJ48" i="7"/>
  <c r="CO229" i="7"/>
  <c r="CJ229" i="7"/>
  <c r="CO93" i="7"/>
  <c r="CJ93" i="7"/>
  <c r="CO214" i="1"/>
  <c r="CJ214" i="1"/>
  <c r="CO102" i="2"/>
  <c r="CJ102" i="2"/>
  <c r="CO16" i="2"/>
  <c r="CJ16" i="2"/>
  <c r="CO274" i="2"/>
  <c r="CJ274" i="2"/>
  <c r="CO146" i="2"/>
  <c r="CJ146" i="2"/>
  <c r="CH149" i="2"/>
  <c r="CO402" i="2"/>
  <c r="CJ402" i="2"/>
  <c r="CO173" i="7"/>
  <c r="CJ173" i="7"/>
  <c r="CO231" i="2"/>
  <c r="CJ231" i="2"/>
  <c r="CO17" i="3"/>
  <c r="CJ17" i="3"/>
  <c r="CJ265" i="2"/>
  <c r="CO265" i="2"/>
  <c r="CO29" i="7"/>
  <c r="CJ29" i="7"/>
  <c r="CQ61" i="21"/>
  <c r="CJ64" i="21"/>
  <c r="CO179" i="2"/>
  <c r="CJ179" i="2"/>
  <c r="BV170" i="1"/>
  <c r="CW202" i="1"/>
  <c r="CQ202" i="1"/>
  <c r="CO188" i="2"/>
  <c r="CJ188" i="2"/>
  <c r="CV359" i="2"/>
  <c r="CQ359" i="2"/>
  <c r="CO44" i="3"/>
  <c r="CJ44" i="3"/>
  <c r="CO165" i="7"/>
  <c r="CJ165" i="7"/>
  <c r="CO32" i="1"/>
  <c r="CJ32" i="1"/>
  <c r="CO286" i="2"/>
  <c r="CJ286" i="2"/>
  <c r="CO13" i="1"/>
  <c r="CJ13" i="1"/>
  <c r="CO55" i="1"/>
  <c r="CJ55" i="1"/>
  <c r="CO333" i="2"/>
  <c r="CJ333" i="2"/>
  <c r="BV90" i="3"/>
  <c r="CO368" i="2"/>
  <c r="CJ368" i="2"/>
  <c r="CP55" i="3"/>
  <c r="CW49" i="3"/>
  <c r="CO169" i="2"/>
  <c r="CJ169" i="2"/>
  <c r="CO97" i="2"/>
  <c r="CJ97" i="2"/>
  <c r="CO286" i="1"/>
  <c r="CJ286" i="1"/>
  <c r="CO180" i="7"/>
  <c r="CJ180" i="7"/>
  <c r="CO201" i="2"/>
  <c r="CJ201" i="2"/>
  <c r="CO198" i="2"/>
  <c r="CJ198" i="2"/>
  <c r="CI17" i="21"/>
  <c r="CK14" i="21"/>
  <c r="CP14" i="21"/>
  <c r="CH153" i="7"/>
  <c r="CO135" i="7"/>
  <c r="CJ135" i="7"/>
  <c r="DA9" i="4"/>
  <c r="CU9" i="4"/>
  <c r="CS12" i="4"/>
  <c r="CO7" i="2"/>
  <c r="CJ7" i="2"/>
  <c r="CA262" i="7"/>
  <c r="CC218" i="7"/>
  <c r="CO8" i="9"/>
  <c r="CJ8" i="9"/>
  <c r="CH225" i="1"/>
  <c r="CJ225" i="1" s="1"/>
  <c r="CO223" i="1"/>
  <c r="CQ223" i="1" s="1"/>
  <c r="CO193" i="7"/>
  <c r="CH196" i="7"/>
  <c r="CJ196" i="7" s="1"/>
  <c r="CJ193" i="7"/>
  <c r="CO287" i="2"/>
  <c r="CJ287" i="2"/>
  <c r="CO230" i="2"/>
  <c r="CJ230" i="2"/>
  <c r="CO368" i="7"/>
  <c r="CJ368" i="7"/>
  <c r="CO18" i="9"/>
  <c r="CJ18" i="9"/>
  <c r="CO108" i="7"/>
  <c r="CJ108" i="7"/>
  <c r="CO155" i="1"/>
  <c r="CJ155" i="1"/>
  <c r="CO347" i="2"/>
  <c r="CJ347" i="2"/>
  <c r="CH107" i="3"/>
  <c r="CO101" i="3"/>
  <c r="CJ101" i="3"/>
  <c r="CO72" i="2"/>
  <c r="CJ72" i="2"/>
  <c r="CH75" i="2"/>
  <c r="CJ153" i="2"/>
  <c r="CO153" i="2"/>
  <c r="CH182" i="2"/>
  <c r="CV61" i="1"/>
  <c r="DB29" i="4"/>
  <c r="CT32" i="4"/>
  <c r="CB76" i="2"/>
  <c r="CB447" i="2"/>
  <c r="DA30" i="4"/>
  <c r="CU30" i="4"/>
  <c r="CO96" i="3"/>
  <c r="CJ96" i="3"/>
  <c r="CO230" i="7"/>
  <c r="CJ230" i="7"/>
  <c r="CO317" i="1"/>
  <c r="CJ317" i="1"/>
  <c r="CO425" i="2"/>
  <c r="CJ425" i="2"/>
  <c r="CO90" i="2"/>
  <c r="CJ90" i="2"/>
  <c r="CO211" i="1"/>
  <c r="CJ211" i="1"/>
  <c r="CO31" i="3"/>
  <c r="CJ31" i="3"/>
  <c r="CO109" i="7"/>
  <c r="CJ109" i="7"/>
  <c r="CO414" i="2"/>
  <c r="CJ414" i="2"/>
  <c r="CO125" i="2"/>
  <c r="CJ125" i="2"/>
  <c r="CO235" i="1"/>
  <c r="CJ235" i="1"/>
  <c r="CO243" i="2"/>
  <c r="CJ243" i="2"/>
  <c r="CO93" i="1"/>
  <c r="CJ93" i="1"/>
  <c r="CO40" i="2"/>
  <c r="CJ40" i="2"/>
  <c r="CO301" i="7"/>
  <c r="CJ301" i="7"/>
  <c r="DA16" i="4"/>
  <c r="CU16" i="4"/>
  <c r="CP301" i="2"/>
  <c r="CI330" i="2"/>
  <c r="CO37" i="7"/>
  <c r="CJ37" i="7"/>
  <c r="CO376" i="2"/>
  <c r="CJ376" i="2"/>
  <c r="CO287" i="7"/>
  <c r="CJ287" i="7"/>
  <c r="CO252" i="1"/>
  <c r="CJ252" i="1"/>
  <c r="CO159" i="1"/>
  <c r="CJ159" i="1"/>
  <c r="CJ59" i="21"/>
  <c r="CQ56" i="21"/>
  <c r="CK58" i="21"/>
  <c r="CP58" i="21"/>
  <c r="CQ45" i="21"/>
  <c r="CJ48" i="21"/>
  <c r="CB46" i="3"/>
  <c r="CO167" i="7"/>
  <c r="CJ167" i="7"/>
  <c r="CO72" i="7"/>
  <c r="CJ72" i="7"/>
  <c r="CO192" i="2"/>
  <c r="CJ192" i="2"/>
  <c r="CO385" i="2"/>
  <c r="CJ385" i="2"/>
  <c r="BV76" i="2"/>
  <c r="CC28" i="21"/>
  <c r="CC81" i="21"/>
  <c r="CO113" i="7"/>
  <c r="CJ113" i="7"/>
  <c r="CO39" i="7"/>
  <c r="CJ39" i="7"/>
  <c r="CO304" i="7"/>
  <c r="CJ304" i="7"/>
  <c r="CO255" i="2"/>
  <c r="CJ255" i="2"/>
  <c r="CI321" i="7"/>
  <c r="CP285" i="7"/>
  <c r="CP32" i="21"/>
  <c r="CK32" i="21"/>
  <c r="CH85" i="3"/>
  <c r="CO79" i="3"/>
  <c r="CJ79" i="3"/>
  <c r="CK76" i="21"/>
  <c r="CA170" i="1"/>
  <c r="CO16" i="3"/>
  <c r="CJ16" i="3"/>
  <c r="CO46" i="2"/>
  <c r="CJ46" i="2"/>
  <c r="CO338" i="7"/>
  <c r="CJ338" i="7"/>
  <c r="CO259" i="2"/>
  <c r="CJ259" i="2"/>
  <c r="CJ443" i="2"/>
  <c r="CO443" i="2"/>
  <c r="CO118" i="1"/>
  <c r="CJ118" i="1"/>
  <c r="CO73" i="7"/>
  <c r="CJ73" i="7"/>
  <c r="CO58" i="2"/>
  <c r="CJ58" i="2"/>
  <c r="CO379" i="7"/>
  <c r="CJ379" i="7"/>
  <c r="CO309" i="7"/>
  <c r="CJ309" i="7"/>
  <c r="CO378" i="2"/>
  <c r="CJ378" i="2"/>
  <c r="CO315" i="1"/>
  <c r="CJ315" i="1"/>
  <c r="CO86" i="2"/>
  <c r="CJ86" i="2"/>
  <c r="CO293" i="7"/>
  <c r="CJ293" i="7"/>
  <c r="CO18" i="2"/>
  <c r="CJ18" i="2"/>
  <c r="CO112" i="2"/>
  <c r="CJ112" i="2"/>
  <c r="CI218" i="2"/>
  <c r="CP184" i="2"/>
  <c r="CQ184" i="2" s="1"/>
  <c r="CO50" i="7"/>
  <c r="CJ50" i="7"/>
  <c r="CV412" i="2"/>
  <c r="CQ412" i="2"/>
  <c r="CO84" i="7"/>
  <c r="CJ84" i="7"/>
  <c r="CO350" i="2"/>
  <c r="CJ350" i="2"/>
  <c r="CO268" i="2"/>
  <c r="CJ268" i="2"/>
  <c r="CC276" i="1"/>
  <c r="CP185" i="1"/>
  <c r="CJ185" i="1"/>
  <c r="CO31" i="7"/>
  <c r="CJ31" i="7"/>
  <c r="CO30" i="7"/>
  <c r="CJ30" i="7"/>
  <c r="CO362" i="7"/>
  <c r="CJ362" i="7"/>
  <c r="CO24" i="2"/>
  <c r="CJ24" i="2"/>
  <c r="CO222" i="2"/>
  <c r="CJ222" i="2"/>
  <c r="CO240" i="7"/>
  <c r="CJ240" i="7"/>
  <c r="CO122" i="7"/>
  <c r="CJ122" i="7"/>
  <c r="CO154" i="2"/>
  <c r="CJ154" i="2"/>
  <c r="CO163" i="7"/>
  <c r="CJ163" i="7"/>
  <c r="CO122" i="1"/>
  <c r="CJ122" i="1"/>
  <c r="CO275" i="2"/>
  <c r="CJ275" i="2"/>
  <c r="CO113" i="2"/>
  <c r="CJ113" i="2"/>
  <c r="CO178" i="2"/>
  <c r="CJ178" i="2"/>
  <c r="CP20" i="3"/>
  <c r="CI23" i="3"/>
  <c r="CO131" i="1"/>
  <c r="CJ131" i="1"/>
  <c r="CO17" i="9"/>
  <c r="CJ17" i="9"/>
  <c r="CO267" i="2"/>
  <c r="CJ267" i="2"/>
  <c r="CO91" i="1"/>
  <c r="CJ91" i="1"/>
  <c r="CO194" i="7"/>
  <c r="CJ194" i="7"/>
  <c r="CP93" i="3"/>
  <c r="CI99" i="3"/>
  <c r="CP75" i="2"/>
  <c r="CW73" i="2"/>
  <c r="CI85" i="3"/>
  <c r="CP79" i="3"/>
  <c r="CO79" i="2"/>
  <c r="CH108" i="2"/>
  <c r="CJ79" i="2"/>
  <c r="CD48" i="21"/>
  <c r="CO411" i="2"/>
  <c r="CJ411" i="2"/>
  <c r="CO278" i="7"/>
  <c r="CJ278" i="7"/>
  <c r="CO372" i="7"/>
  <c r="CJ372" i="7"/>
  <c r="CD69" i="21"/>
  <c r="CO390" i="2"/>
  <c r="CJ390" i="2"/>
  <c r="CO81" i="3"/>
  <c r="CJ81" i="3"/>
  <c r="CO42" i="2"/>
  <c r="CJ42" i="2"/>
  <c r="CI77" i="3"/>
  <c r="CP71" i="3"/>
  <c r="CO33" i="2"/>
  <c r="CJ33" i="2"/>
  <c r="CU4" i="4"/>
  <c r="CS7" i="4"/>
  <c r="DA4" i="4"/>
  <c r="AX1" i="6"/>
  <c r="AY1" i="6"/>
  <c r="AQ1" i="6"/>
  <c r="AP23" i="6"/>
  <c r="AU112" i="6"/>
  <c r="AR1" i="6"/>
  <c r="AS1" i="6"/>
  <c r="BA111" i="6"/>
  <c r="BA112" i="6" s="1"/>
  <c r="AP23" i="17"/>
  <c r="AQ1" i="17"/>
  <c r="AU112" i="17"/>
  <c r="AX111" i="17"/>
  <c r="AS1" i="17"/>
  <c r="AR1" i="17"/>
  <c r="DK307" i="1"/>
  <c r="DD332" i="1"/>
  <c r="DK111" i="1"/>
  <c r="DQ332" i="2"/>
  <c r="DJ279" i="1"/>
  <c r="DQ184" i="2"/>
  <c r="DQ110" i="2"/>
  <c r="DJ5" i="2"/>
  <c r="DK130" i="3"/>
  <c r="DJ389" i="7"/>
  <c r="DQ406" i="2"/>
  <c r="DR162" i="1"/>
  <c r="DJ64" i="7"/>
  <c r="DS137" i="2"/>
  <c r="DL137" i="2"/>
  <c r="DE433" i="2"/>
  <c r="DS8" i="2"/>
  <c r="DL8" i="2"/>
  <c r="DE288" i="2"/>
  <c r="DE364" i="2"/>
  <c r="DE211" i="2"/>
  <c r="CQ444" i="2"/>
  <c r="CA395" i="7"/>
  <c r="CC395" i="7" s="1"/>
  <c r="CJ12" i="5"/>
  <c r="CC66" i="7"/>
  <c r="CJ64" i="7"/>
  <c r="CX11" i="7"/>
  <c r="CJ5" i="7"/>
  <c r="CJ6" i="7"/>
  <c r="BV393" i="7"/>
  <c r="CA393" i="7"/>
  <c r="CC23" i="7"/>
  <c r="CQ19" i="7"/>
  <c r="CQ357" i="7"/>
  <c r="CQ354" i="7"/>
  <c r="CJ389" i="7"/>
  <c r="CQ384" i="7"/>
  <c r="CJ350" i="7"/>
  <c r="CQ365" i="7"/>
  <c r="CB392" i="7"/>
  <c r="CC386" i="7"/>
  <c r="CJ90" i="7"/>
  <c r="CQ100" i="7"/>
  <c r="CJ124" i="7"/>
  <c r="CQ105" i="7"/>
  <c r="CX275" i="1"/>
  <c r="CX148" i="1"/>
  <c r="CX9" i="1"/>
  <c r="CQ21" i="1"/>
  <c r="CX123" i="1"/>
  <c r="CX34" i="1"/>
  <c r="CQ207" i="1"/>
  <c r="CX160" i="1"/>
  <c r="CX103" i="1"/>
  <c r="CQ335" i="1"/>
  <c r="CQ302" i="1"/>
  <c r="CQ331" i="1"/>
  <c r="CQ163" i="1"/>
  <c r="CQ213" i="1"/>
  <c r="CQ174" i="1"/>
  <c r="CX327" i="1"/>
  <c r="CX150" i="1"/>
  <c r="CX257" i="1"/>
  <c r="CQ233" i="1"/>
  <c r="CQ12" i="1"/>
  <c r="CX256" i="1"/>
  <c r="CX129" i="1"/>
  <c r="CX236" i="1"/>
  <c r="CQ203" i="1"/>
  <c r="CX255" i="1"/>
  <c r="CQ42" i="1"/>
  <c r="CQ119" i="1"/>
  <c r="CX151" i="1"/>
  <c r="CX184" i="1"/>
  <c r="CX7" i="1"/>
  <c r="CX134" i="1"/>
  <c r="CQ178" i="1"/>
  <c r="CQ16" i="1"/>
  <c r="CX272" i="1"/>
  <c r="CX92" i="1"/>
  <c r="CX294" i="1"/>
  <c r="CQ260" i="1"/>
  <c r="CX245" i="1"/>
  <c r="CQ46" i="1"/>
  <c r="CQ37" i="1"/>
  <c r="CQ308" i="1"/>
  <c r="CX146" i="1"/>
  <c r="CQ176" i="1"/>
  <c r="CX62" i="1"/>
  <c r="CQ27" i="1"/>
  <c r="CQ65" i="1"/>
  <c r="CQ83" i="1"/>
  <c r="CQ263" i="1"/>
  <c r="CX328" i="1"/>
  <c r="CX124" i="1"/>
  <c r="CQ215" i="1"/>
  <c r="CX128" i="1"/>
  <c r="CQ217" i="1"/>
  <c r="CQ23" i="1"/>
  <c r="CQ35" i="1"/>
  <c r="CX330" i="1"/>
  <c r="CX323" i="1"/>
  <c r="CX36" i="1"/>
  <c r="CX68" i="1"/>
  <c r="CX222" i="1"/>
  <c r="CX325" i="1"/>
  <c r="CQ304" i="1"/>
  <c r="CQ158" i="1"/>
  <c r="CX72" i="1"/>
  <c r="CX296" i="1"/>
  <c r="CQ310" i="1"/>
  <c r="CX8" i="1"/>
  <c r="CQ121" i="1"/>
  <c r="CX39" i="1"/>
  <c r="CX90" i="1"/>
  <c r="CX141" i="1"/>
  <c r="CX135" i="1"/>
  <c r="CX6" i="1"/>
  <c r="CQ180" i="1"/>
  <c r="CX105" i="1"/>
  <c r="CX192" i="1"/>
  <c r="CQ259" i="1"/>
  <c r="CX38" i="1"/>
  <c r="CX48" i="1"/>
  <c r="CQ318" i="1"/>
  <c r="CQ288" i="1"/>
  <c r="CQ14" i="1"/>
  <c r="CX133" i="1"/>
  <c r="CQ218" i="1"/>
  <c r="CX247" i="1"/>
  <c r="CX197" i="1"/>
  <c r="CX100" i="1"/>
  <c r="CQ298" i="1"/>
  <c r="CX10" i="1"/>
  <c r="CX145" i="1"/>
  <c r="CX85" i="1"/>
  <c r="DE290" i="1"/>
  <c r="CX243" i="1"/>
  <c r="CQ102" i="1"/>
  <c r="CQ96" i="1"/>
  <c r="CX99" i="1"/>
  <c r="CX19" i="1"/>
  <c r="CQ154" i="1"/>
  <c r="CX112" i="1"/>
  <c r="CX66" i="1"/>
  <c r="CX88" i="1"/>
  <c r="CQ313" i="1"/>
  <c r="CX125" i="1"/>
  <c r="CQ314" i="1"/>
  <c r="CQ261" i="1"/>
  <c r="CX253" i="1"/>
  <c r="CX126" i="1"/>
  <c r="CQ40" i="1"/>
  <c r="CQ63" i="1"/>
  <c r="CX74" i="1"/>
  <c r="CX130" i="1"/>
  <c r="CX140" i="1"/>
  <c r="CQ265" i="1"/>
  <c r="CX320" i="1"/>
  <c r="AS40" i="14" l="1"/>
  <c r="AS15" i="14"/>
  <c r="AS39" i="14"/>
  <c r="AS30" i="14"/>
  <c r="AS36" i="14"/>
  <c r="AS43" i="14"/>
  <c r="AS33" i="14"/>
  <c r="AS9" i="14"/>
  <c r="AS18" i="14"/>
  <c r="AS28" i="14"/>
  <c r="AS24" i="14"/>
  <c r="AS42" i="14"/>
  <c r="AS26" i="14"/>
  <c r="AS13" i="14"/>
  <c r="AS22" i="14"/>
  <c r="AS23" i="14"/>
  <c r="AS19" i="14"/>
  <c r="AS7" i="14"/>
  <c r="AS45" i="14"/>
  <c r="AS34" i="14"/>
  <c r="AS25" i="14"/>
  <c r="AS29" i="14"/>
  <c r="AS17" i="14"/>
  <c r="AS12" i="14"/>
  <c r="AT1" i="14"/>
  <c r="AT46" i="14" s="1"/>
  <c r="AS20" i="14"/>
  <c r="AS32" i="14"/>
  <c r="AS8" i="14"/>
  <c r="AS47" i="14"/>
  <c r="H30" i="10"/>
  <c r="K35" i="14"/>
  <c r="AU2" i="14" s="1"/>
  <c r="AS10" i="14"/>
  <c r="AS14" i="14"/>
  <c r="AS41" i="14"/>
  <c r="AS46" i="14"/>
  <c r="H31" i="10"/>
  <c r="K36" i="14"/>
  <c r="AV2" i="14" s="1"/>
  <c r="BV394" i="7"/>
  <c r="BV396" i="7" s="1"/>
  <c r="CO87" i="3"/>
  <c r="CQ87" i="3" s="1"/>
  <c r="CA372" i="2"/>
  <c r="CC372" i="2" s="1"/>
  <c r="CJ17" i="5"/>
  <c r="D13" i="14"/>
  <c r="F13" i="14"/>
  <c r="E8" i="14"/>
  <c r="D8" i="14"/>
  <c r="CJ22" i="9"/>
  <c r="CJ33" i="5"/>
  <c r="CH89" i="3"/>
  <c r="CJ89" i="3" s="1"/>
  <c r="CV307" i="1"/>
  <c r="CX307" i="1" s="1"/>
  <c r="CK25" i="5"/>
  <c r="CL25" i="5" s="1"/>
  <c r="CC33" i="5"/>
  <c r="CD33" i="5" s="1"/>
  <c r="CH371" i="2"/>
  <c r="CJ371" i="2" s="1"/>
  <c r="CD25" i="5"/>
  <c r="CP22" i="9"/>
  <c r="CQ22" i="9" s="1"/>
  <c r="CL27" i="5"/>
  <c r="CR27" i="5"/>
  <c r="CR28" i="5"/>
  <c r="CL28" i="5"/>
  <c r="CR25" i="5"/>
  <c r="CR26" i="5"/>
  <c r="CL26" i="5"/>
  <c r="CA449" i="2"/>
  <c r="CC449" i="2" s="1"/>
  <c r="CJ370" i="2"/>
  <c r="CK16" i="5"/>
  <c r="CB448" i="2"/>
  <c r="CI440" i="2"/>
  <c r="CJ440" i="2" s="1"/>
  <c r="CP406" i="2"/>
  <c r="CQ406" i="2" s="1"/>
  <c r="CB446" i="2"/>
  <c r="CC446" i="2" s="1"/>
  <c r="BU450" i="2"/>
  <c r="BV448" i="2"/>
  <c r="CC305" i="1"/>
  <c r="CL10" i="5" s="1"/>
  <c r="CJ10" i="5"/>
  <c r="AC18" i="14"/>
  <c r="AC17" i="14"/>
  <c r="CS17" i="5"/>
  <c r="BO342" i="1"/>
  <c r="BV13" i="5" s="1"/>
  <c r="AB13" i="14"/>
  <c r="BM18" i="5"/>
  <c r="BN18" i="5"/>
  <c r="Y15" i="14"/>
  <c r="CJ218" i="2"/>
  <c r="BL18" i="5"/>
  <c r="CC15" i="5"/>
  <c r="Z10" i="14"/>
  <c r="AC7" i="14"/>
  <c r="AC9" i="14"/>
  <c r="AB8" i="14"/>
  <c r="AA10" i="14"/>
  <c r="BT396" i="7"/>
  <c r="CC13" i="5" s="1"/>
  <c r="CX3" i="7" a="1"/>
  <c r="CX3" i="7" s="1"/>
  <c r="DE2" i="7"/>
  <c r="CA226" i="1"/>
  <c r="CC226" i="1" s="1"/>
  <c r="BV340" i="1"/>
  <c r="CC170" i="1"/>
  <c r="CO50" i="1"/>
  <c r="CO52" i="1" s="1"/>
  <c r="CQ52" i="1" s="1"/>
  <c r="CJ50" i="1"/>
  <c r="CV271" i="1"/>
  <c r="CQ271" i="1"/>
  <c r="CJ169" i="1"/>
  <c r="CH305" i="1"/>
  <c r="CH339" i="1" s="1"/>
  <c r="CB340" i="1"/>
  <c r="CB342" i="1" s="1"/>
  <c r="BT342" i="1"/>
  <c r="BV342" i="1" s="1"/>
  <c r="CO104" i="1"/>
  <c r="CJ104" i="1"/>
  <c r="CB114" i="1"/>
  <c r="CC114" i="1" s="1"/>
  <c r="CV79" i="1"/>
  <c r="CQ79" i="1"/>
  <c r="CX2" i="1"/>
  <c r="CQ3" i="1" a="1"/>
  <c r="CQ3" i="1" s="1"/>
  <c r="CW153" i="1"/>
  <c r="CQ153" i="1"/>
  <c r="CK11" i="5"/>
  <c r="CV77" i="1"/>
  <c r="CQ77" i="1"/>
  <c r="CO106" i="1"/>
  <c r="CJ106" i="1"/>
  <c r="CO201" i="1"/>
  <c r="CJ201" i="1"/>
  <c r="CC90" i="3"/>
  <c r="CO97" i="7"/>
  <c r="CJ97" i="7"/>
  <c r="CW18" i="1"/>
  <c r="CQ18" i="1"/>
  <c r="CO291" i="1"/>
  <c r="CJ291" i="1"/>
  <c r="CP87" i="1"/>
  <c r="CJ87" i="1"/>
  <c r="CI108" i="1"/>
  <c r="CJ108" i="1" s="1"/>
  <c r="CC224" i="2"/>
  <c r="CO68" i="2"/>
  <c r="CO70" i="2" s="1"/>
  <c r="CJ68" i="2"/>
  <c r="CJ11" i="5"/>
  <c r="CA132" i="7"/>
  <c r="CC132" i="7" s="1"/>
  <c r="CO94" i="7"/>
  <c r="CJ94" i="7"/>
  <c r="CH126" i="7"/>
  <c r="CH394" i="7" s="1"/>
  <c r="CC126" i="7"/>
  <c r="CC262" i="7"/>
  <c r="CJ16" i="5"/>
  <c r="CO281" i="2"/>
  <c r="CJ281" i="2"/>
  <c r="CA448" i="2"/>
  <c r="CK17" i="21"/>
  <c r="CL17" i="5"/>
  <c r="BV339" i="1"/>
  <c r="CK79" i="21"/>
  <c r="CP79" i="21"/>
  <c r="CO234" i="1"/>
  <c r="CJ234" i="1"/>
  <c r="CO238" i="1"/>
  <c r="CJ238" i="1"/>
  <c r="CO136" i="1"/>
  <c r="CJ136" i="1"/>
  <c r="CV147" i="1"/>
  <c r="CQ147" i="1"/>
  <c r="CJ249" i="1"/>
  <c r="CJ195" i="1"/>
  <c r="CO195" i="1"/>
  <c r="CH220" i="1"/>
  <c r="CJ220" i="1" s="1"/>
  <c r="CH251" i="2"/>
  <c r="CA256" i="2"/>
  <c r="CC251" i="2"/>
  <c r="CV242" i="1"/>
  <c r="CQ242" i="1"/>
  <c r="CW220" i="1"/>
  <c r="DD195" i="1"/>
  <c r="CL16" i="5"/>
  <c r="CV143" i="1"/>
  <c r="CQ143" i="1"/>
  <c r="CV140" i="2"/>
  <c r="CQ140" i="2"/>
  <c r="BO298" i="2"/>
  <c r="BM450" i="2"/>
  <c r="CC392" i="7"/>
  <c r="CB15" i="5"/>
  <c r="BT298" i="2"/>
  <c r="BT447" i="2"/>
  <c r="BV447" i="2" s="1"/>
  <c r="BV256" i="2"/>
  <c r="CO285" i="2"/>
  <c r="CJ285" i="2"/>
  <c r="CH292" i="2"/>
  <c r="CJ292" i="2" s="1"/>
  <c r="CI170" i="1"/>
  <c r="CW9" i="2"/>
  <c r="CQ9" i="2"/>
  <c r="CV436" i="2"/>
  <c r="CQ436" i="2"/>
  <c r="CO273" i="1"/>
  <c r="CJ273" i="1"/>
  <c r="CO149" i="1"/>
  <c r="CJ149" i="1"/>
  <c r="CS12" i="5"/>
  <c r="CO142" i="1"/>
  <c r="CJ142" i="1"/>
  <c r="CW168" i="1"/>
  <c r="CW169" i="1" s="1"/>
  <c r="CQ168" i="1"/>
  <c r="CO30" i="1"/>
  <c r="CJ30" i="1"/>
  <c r="CO127" i="1"/>
  <c r="CJ127" i="1"/>
  <c r="CO191" i="1"/>
  <c r="CJ191" i="1"/>
  <c r="CV190" i="2"/>
  <c r="CQ190" i="2"/>
  <c r="CL12" i="5"/>
  <c r="CC134" i="3"/>
  <c r="CH114" i="1"/>
  <c r="CO188" i="1"/>
  <c r="CO193" i="1" s="1"/>
  <c r="CJ188" i="1"/>
  <c r="CW269" i="1"/>
  <c r="CQ269" i="1"/>
  <c r="CO240" i="1"/>
  <c r="CJ240" i="1"/>
  <c r="CO183" i="1"/>
  <c r="CJ183" i="1"/>
  <c r="CW189" i="1"/>
  <c r="CQ189" i="1"/>
  <c r="CO101" i="1"/>
  <c r="CJ101" i="1"/>
  <c r="CO440" i="2"/>
  <c r="CK22" i="21"/>
  <c r="CO292" i="1"/>
  <c r="CJ292" i="1"/>
  <c r="CW75" i="1"/>
  <c r="CQ75" i="1"/>
  <c r="CO70" i="1"/>
  <c r="CJ70" i="1"/>
  <c r="CO300" i="1"/>
  <c r="CJ300" i="1"/>
  <c r="CW321" i="1"/>
  <c r="CQ321" i="1"/>
  <c r="CO218" i="2"/>
  <c r="CV316" i="1"/>
  <c r="CQ316" i="1"/>
  <c r="CV132" i="1"/>
  <c r="CV137" i="1" s="1"/>
  <c r="CQ132" i="1"/>
  <c r="CO267" i="1"/>
  <c r="CJ267" i="1"/>
  <c r="CK53" i="21"/>
  <c r="CC327" i="7"/>
  <c r="CV216" i="2"/>
  <c r="CQ216" i="2"/>
  <c r="CV362" i="2"/>
  <c r="CV366" i="2" s="1"/>
  <c r="CQ362" i="2"/>
  <c r="CJ108" i="2"/>
  <c r="CJ276" i="1"/>
  <c r="CV133" i="2"/>
  <c r="CQ133" i="2"/>
  <c r="CQ285" i="1"/>
  <c r="CH446" i="2"/>
  <c r="CQ5" i="1"/>
  <c r="CB46" i="5"/>
  <c r="CC136" i="3"/>
  <c r="CI112" i="3"/>
  <c r="CJ107" i="3"/>
  <c r="CI46" i="3"/>
  <c r="CC135" i="3"/>
  <c r="CB396" i="7"/>
  <c r="CC67" i="7"/>
  <c r="CA338" i="1"/>
  <c r="CC338" i="1" s="1"/>
  <c r="CW64" i="1"/>
  <c r="CQ64" i="1"/>
  <c r="CC332" i="1"/>
  <c r="CA340" i="1"/>
  <c r="CO319" i="1"/>
  <c r="CJ319" i="1"/>
  <c r="CO81" i="1"/>
  <c r="CW56" i="1"/>
  <c r="CW57" i="1" s="1"/>
  <c r="CQ56" i="1"/>
  <c r="CV51" i="1"/>
  <c r="CQ51" i="1"/>
  <c r="CV33" i="1"/>
  <c r="CQ33" i="1"/>
  <c r="CV31" i="1"/>
  <c r="CQ31" i="1"/>
  <c r="CC339" i="1"/>
  <c r="CJ25" i="1"/>
  <c r="CC341" i="1"/>
  <c r="CJ137" i="1"/>
  <c r="CJ144" i="2"/>
  <c r="CI339" i="1"/>
  <c r="CS10" i="5"/>
  <c r="CU12" i="4"/>
  <c r="DC290" i="2"/>
  <c r="CX290" i="2"/>
  <c r="CT31" i="5"/>
  <c r="CZ31" i="5"/>
  <c r="CO336" i="1"/>
  <c r="CO337" i="1" s="1"/>
  <c r="CQ337" i="1" s="1"/>
  <c r="CJ336" i="1"/>
  <c r="CP395" i="7"/>
  <c r="CQ251" i="1"/>
  <c r="CH170" i="1"/>
  <c r="CP449" i="2"/>
  <c r="CI372" i="2"/>
  <c r="CI394" i="7"/>
  <c r="CC282" i="1"/>
  <c r="CC112" i="3"/>
  <c r="CR12" i="5"/>
  <c r="CP68" i="3"/>
  <c r="CC197" i="7"/>
  <c r="CH341" i="1"/>
  <c r="CC30" i="9"/>
  <c r="CC46" i="3"/>
  <c r="CH67" i="7"/>
  <c r="CK69" i="21"/>
  <c r="CJ129" i="3"/>
  <c r="DC338" i="2"/>
  <c r="CX338" i="2"/>
  <c r="CJ404" i="2"/>
  <c r="CL20" i="5"/>
  <c r="CI150" i="2"/>
  <c r="CV372" i="7"/>
  <c r="CQ372" i="7"/>
  <c r="CV411" i="2"/>
  <c r="CQ411" i="2"/>
  <c r="CQ79" i="2"/>
  <c r="CV79" i="2"/>
  <c r="CO108" i="2"/>
  <c r="CV194" i="7"/>
  <c r="CQ194" i="7"/>
  <c r="CV267" i="2"/>
  <c r="CQ267" i="2"/>
  <c r="CV131" i="1"/>
  <c r="CQ131" i="1"/>
  <c r="CV178" i="2"/>
  <c r="CQ178" i="2"/>
  <c r="CV275" i="2"/>
  <c r="CQ275" i="2"/>
  <c r="CV163" i="7"/>
  <c r="CQ163" i="7"/>
  <c r="CV122" i="7"/>
  <c r="CQ122" i="7"/>
  <c r="CV222" i="2"/>
  <c r="CQ222" i="2"/>
  <c r="CV362" i="7"/>
  <c r="CQ362" i="7"/>
  <c r="CV31" i="7"/>
  <c r="CQ31" i="7"/>
  <c r="DC412" i="2"/>
  <c r="CX412" i="2"/>
  <c r="CV18" i="2"/>
  <c r="CQ18" i="2"/>
  <c r="CV86" i="2"/>
  <c r="CQ86" i="2"/>
  <c r="CV378" i="2"/>
  <c r="CQ378" i="2"/>
  <c r="CV379" i="7"/>
  <c r="CQ379" i="7"/>
  <c r="CV118" i="1"/>
  <c r="CQ118" i="1"/>
  <c r="CV259" i="2"/>
  <c r="CQ259" i="2"/>
  <c r="CV46" i="2"/>
  <c r="CQ46" i="2"/>
  <c r="CC84" i="21"/>
  <c r="CK42" i="5"/>
  <c r="CK46" i="5" s="1"/>
  <c r="CV385" i="2"/>
  <c r="CQ385" i="2"/>
  <c r="CV72" i="7"/>
  <c r="CQ72" i="7"/>
  <c r="CQ59" i="21"/>
  <c r="CX56" i="21"/>
  <c r="CJ75" i="2"/>
  <c r="CO107" i="3"/>
  <c r="CV101" i="3"/>
  <c r="CQ101" i="3"/>
  <c r="CH197" i="7"/>
  <c r="CJ153" i="7"/>
  <c r="CV286" i="1"/>
  <c r="CQ286" i="1"/>
  <c r="CV169" i="2"/>
  <c r="CQ169" i="2"/>
  <c r="CV333" i="2"/>
  <c r="CQ333" i="2"/>
  <c r="CV13" i="1"/>
  <c r="CQ13" i="1"/>
  <c r="CV32" i="1"/>
  <c r="CQ32" i="1"/>
  <c r="CV44" i="3"/>
  <c r="CQ44" i="3"/>
  <c r="CV188" i="2"/>
  <c r="CQ188" i="2"/>
  <c r="CH150" i="2"/>
  <c r="CJ149" i="2"/>
  <c r="CV274" i="2"/>
  <c r="CQ274" i="2"/>
  <c r="CV102" i="2"/>
  <c r="CQ102" i="2"/>
  <c r="CV93" i="7"/>
  <c r="CQ93" i="7"/>
  <c r="CV48" i="7"/>
  <c r="CQ48" i="7"/>
  <c r="CV5" i="9"/>
  <c r="CQ5" i="9"/>
  <c r="CW198" i="1"/>
  <c r="CQ198" i="1"/>
  <c r="CV106" i="2"/>
  <c r="CQ106" i="2"/>
  <c r="CV274" i="7"/>
  <c r="CQ274" i="7"/>
  <c r="CV65" i="2"/>
  <c r="CQ65" i="2"/>
  <c r="CV174" i="2"/>
  <c r="CQ174" i="2"/>
  <c r="CV28" i="2"/>
  <c r="CQ28" i="2"/>
  <c r="CV426" i="2"/>
  <c r="CQ426" i="2"/>
  <c r="CV188" i="7"/>
  <c r="CQ188" i="7"/>
  <c r="CV310" i="2"/>
  <c r="CQ310" i="2"/>
  <c r="CV266" i="2"/>
  <c r="CQ266" i="2"/>
  <c r="CV84" i="3"/>
  <c r="CQ84" i="3"/>
  <c r="CV61" i="3"/>
  <c r="CQ61" i="3"/>
  <c r="CC76" i="2"/>
  <c r="CO121" i="3"/>
  <c r="CV115" i="3"/>
  <c r="CQ115" i="3"/>
  <c r="CV320" i="2"/>
  <c r="CQ320" i="2"/>
  <c r="CV95" i="3"/>
  <c r="CQ95" i="3"/>
  <c r="CV127" i="2"/>
  <c r="CQ127" i="2"/>
  <c r="CV7" i="7"/>
  <c r="CQ7" i="7"/>
  <c r="CV143" i="2"/>
  <c r="CQ143" i="2"/>
  <c r="CV76" i="1"/>
  <c r="CQ76" i="1"/>
  <c r="CW196" i="1"/>
  <c r="CQ196" i="1"/>
  <c r="CV159" i="2"/>
  <c r="CQ159" i="2"/>
  <c r="CQ369" i="2"/>
  <c r="CV369" i="2"/>
  <c r="CV75" i="7"/>
  <c r="CQ75" i="7"/>
  <c r="CV271" i="2"/>
  <c r="CQ271" i="2"/>
  <c r="CV416" i="2"/>
  <c r="CQ416" i="2"/>
  <c r="CV336" i="7"/>
  <c r="CQ336" i="7"/>
  <c r="CV56" i="7"/>
  <c r="CQ56" i="7"/>
  <c r="CV94" i="2"/>
  <c r="CQ94" i="2"/>
  <c r="CV73" i="3"/>
  <c r="CQ73" i="3"/>
  <c r="CV417" i="2"/>
  <c r="CQ417" i="2"/>
  <c r="CV294" i="2"/>
  <c r="CQ294" i="2"/>
  <c r="CO297" i="2"/>
  <c r="CV99" i="2"/>
  <c r="CQ99" i="2"/>
  <c r="CV77" i="7"/>
  <c r="CQ77" i="7"/>
  <c r="CV40" i="7"/>
  <c r="CQ40" i="7"/>
  <c r="CV231" i="7"/>
  <c r="CQ231" i="7"/>
  <c r="CV109" i="3"/>
  <c r="CQ109" i="3"/>
  <c r="CO276" i="1"/>
  <c r="CV251" i="1"/>
  <c r="CV105" i="2"/>
  <c r="CQ105" i="2"/>
  <c r="CV232" i="1"/>
  <c r="CQ232" i="1"/>
  <c r="CV85" i="7"/>
  <c r="CQ85" i="7"/>
  <c r="CV237" i="2"/>
  <c r="CQ237" i="2"/>
  <c r="CV20" i="1"/>
  <c r="CQ20" i="1"/>
  <c r="CV339" i="2"/>
  <c r="CQ339" i="2"/>
  <c r="CV269" i="7"/>
  <c r="CQ269" i="7"/>
  <c r="CP33" i="3"/>
  <c r="CW27" i="3"/>
  <c r="CW5" i="3"/>
  <c r="CP11" i="3"/>
  <c r="CH112" i="3"/>
  <c r="CJ99" i="3"/>
  <c r="CV175" i="1"/>
  <c r="CQ175" i="1"/>
  <c r="CV354" i="2"/>
  <c r="CQ354" i="2"/>
  <c r="CV437" i="2"/>
  <c r="CQ437" i="2"/>
  <c r="CV250" i="7"/>
  <c r="CQ250" i="7"/>
  <c r="CV35" i="7"/>
  <c r="CQ35" i="7"/>
  <c r="CV187" i="1"/>
  <c r="CQ187" i="1"/>
  <c r="CV278" i="1"/>
  <c r="CO281" i="1"/>
  <c r="CQ281" i="1" s="1"/>
  <c r="CQ278" i="1"/>
  <c r="CV124" i="3"/>
  <c r="CQ124" i="3"/>
  <c r="CV380" i="7"/>
  <c r="CQ380" i="7"/>
  <c r="CV172" i="7"/>
  <c r="CQ172" i="7"/>
  <c r="CV45" i="7"/>
  <c r="CQ45" i="7"/>
  <c r="CV178" i="7"/>
  <c r="CQ178" i="7"/>
  <c r="CV252" i="2"/>
  <c r="CQ252" i="2"/>
  <c r="CV7" i="9"/>
  <c r="CQ7" i="9"/>
  <c r="CV88" i="2"/>
  <c r="CQ88" i="2"/>
  <c r="DB27" i="4"/>
  <c r="DJ19" i="4"/>
  <c r="CV358" i="7"/>
  <c r="CQ358" i="7"/>
  <c r="CV129" i="2"/>
  <c r="CQ129" i="2"/>
  <c r="CV250" i="2"/>
  <c r="CQ250" i="2"/>
  <c r="CV80" i="3"/>
  <c r="CQ80" i="3"/>
  <c r="CV8" i="3"/>
  <c r="CQ8" i="3"/>
  <c r="CV99" i="7"/>
  <c r="CQ99" i="7"/>
  <c r="DC264" i="2"/>
  <c r="CX264" i="2"/>
  <c r="CV400" i="2"/>
  <c r="CQ400" i="2"/>
  <c r="CD80" i="21"/>
  <c r="CW110" i="2"/>
  <c r="CX110" i="2" s="1"/>
  <c r="CP144" i="2"/>
  <c r="DC90" i="7"/>
  <c r="CV83" i="7"/>
  <c r="CQ83" i="7"/>
  <c r="DJ34" i="4"/>
  <c r="DB37" i="4"/>
  <c r="CD54" i="21"/>
  <c r="CV176" i="2"/>
  <c r="CQ176" i="2"/>
  <c r="CV278" i="2"/>
  <c r="CQ278" i="2"/>
  <c r="CV158" i="7"/>
  <c r="CQ158" i="7"/>
  <c r="CQ79" i="21"/>
  <c r="CX76" i="21"/>
  <c r="CY76" i="21" s="1"/>
  <c r="CV92" i="7"/>
  <c r="CQ92" i="7"/>
  <c r="CV37" i="3"/>
  <c r="CQ37" i="3"/>
  <c r="CV76" i="3"/>
  <c r="CQ76" i="3"/>
  <c r="CV280" i="2"/>
  <c r="CQ280" i="2"/>
  <c r="CV60" i="3"/>
  <c r="CQ60" i="3"/>
  <c r="CV110" i="3"/>
  <c r="CQ110" i="3"/>
  <c r="CV28" i="3"/>
  <c r="CQ28" i="3"/>
  <c r="CV195" i="7"/>
  <c r="CQ195" i="7"/>
  <c r="CV32" i="7"/>
  <c r="CQ32" i="7"/>
  <c r="CQ53" i="21"/>
  <c r="CX50" i="21"/>
  <c r="CV47" i="7"/>
  <c r="CQ47" i="7"/>
  <c r="CR72" i="21"/>
  <c r="CW72" i="21"/>
  <c r="CQ70" i="7"/>
  <c r="CO88" i="7"/>
  <c r="CV70" i="7"/>
  <c r="CV298" i="7"/>
  <c r="CQ298" i="7"/>
  <c r="CV427" i="2"/>
  <c r="CQ427" i="2"/>
  <c r="CJ330" i="2"/>
  <c r="CV15" i="2"/>
  <c r="CQ15" i="2"/>
  <c r="CV395" i="2"/>
  <c r="CQ395" i="2"/>
  <c r="CW391" i="7"/>
  <c r="DD389" i="7"/>
  <c r="CB138" i="3"/>
  <c r="CO111" i="3"/>
  <c r="CQ111" i="3" s="1"/>
  <c r="CV108" i="3"/>
  <c r="CQ108" i="3"/>
  <c r="CV208" i="7"/>
  <c r="CQ208" i="7"/>
  <c r="CV60" i="7"/>
  <c r="CQ60" i="7"/>
  <c r="CP81" i="1"/>
  <c r="CW61" i="1"/>
  <c r="CQ61" i="1"/>
  <c r="CV170" i="7"/>
  <c r="CQ170" i="7"/>
  <c r="CV357" i="2"/>
  <c r="CQ357" i="2"/>
  <c r="CV42" i="7"/>
  <c r="CQ42" i="7"/>
  <c r="CV363" i="7"/>
  <c r="CQ363" i="7"/>
  <c r="CV279" i="2"/>
  <c r="CQ279" i="2"/>
  <c r="CV185" i="2"/>
  <c r="CQ185" i="2"/>
  <c r="CX30" i="21"/>
  <c r="CQ33" i="21"/>
  <c r="CQ42" i="3"/>
  <c r="CO45" i="3"/>
  <c r="CQ45" i="3" s="1"/>
  <c r="CV42" i="3"/>
  <c r="CV293" i="1"/>
  <c r="CQ293" i="1"/>
  <c r="CV24" i="9"/>
  <c r="CQ24" i="9"/>
  <c r="DI21" i="4"/>
  <c r="DC21" i="4"/>
  <c r="CW445" i="2"/>
  <c r="DD443" i="2"/>
  <c r="CV424" i="2"/>
  <c r="CQ424" i="2"/>
  <c r="CV115" i="7"/>
  <c r="CQ115" i="7"/>
  <c r="CV237" i="7"/>
  <c r="CQ237" i="7"/>
  <c r="CV213" i="7"/>
  <c r="CQ213" i="7"/>
  <c r="CV94" i="1"/>
  <c r="CQ94" i="1"/>
  <c r="CV137" i="7"/>
  <c r="CQ137" i="7"/>
  <c r="CV285" i="1"/>
  <c r="CV44" i="2"/>
  <c r="CQ44" i="2"/>
  <c r="CV268" i="7"/>
  <c r="CQ268" i="7"/>
  <c r="CV102" i="7"/>
  <c r="CQ102" i="7"/>
  <c r="CV249" i="2"/>
  <c r="CQ249" i="2"/>
  <c r="CV18" i="7"/>
  <c r="CQ18" i="7"/>
  <c r="CV276" i="2"/>
  <c r="CQ276" i="2"/>
  <c r="CV30" i="2"/>
  <c r="CQ30" i="2"/>
  <c r="CV181" i="2"/>
  <c r="CQ181" i="2"/>
  <c r="CV138" i="2"/>
  <c r="CQ138" i="2"/>
  <c r="CP61" i="7"/>
  <c r="CW25" i="7"/>
  <c r="DI23" i="4"/>
  <c r="DC23" i="4"/>
  <c r="CW196" i="7"/>
  <c r="DD194" i="7"/>
  <c r="CQ71" i="3"/>
  <c r="CV71" i="3"/>
  <c r="CO77" i="3"/>
  <c r="CU27" i="4"/>
  <c r="CW110" i="1"/>
  <c r="CP113" i="1"/>
  <c r="CQ110" i="1"/>
  <c r="CV166" i="7"/>
  <c r="CQ166" i="7"/>
  <c r="DD369" i="2"/>
  <c r="CW371" i="2"/>
  <c r="CQ25" i="7"/>
  <c r="CV25" i="7"/>
  <c r="CO61" i="7"/>
  <c r="CV442" i="2"/>
  <c r="CO445" i="2"/>
  <c r="CQ445" i="2" s="1"/>
  <c r="CQ442" i="2"/>
  <c r="CI298" i="2"/>
  <c r="CP69" i="21"/>
  <c r="CR66" i="21"/>
  <c r="CW66" i="21"/>
  <c r="CV295" i="7"/>
  <c r="CQ295" i="7"/>
  <c r="CV162" i="7"/>
  <c r="CQ162" i="7"/>
  <c r="CV249" i="7"/>
  <c r="CQ249" i="7"/>
  <c r="CV336" i="2"/>
  <c r="CQ336" i="2"/>
  <c r="CV15" i="7"/>
  <c r="CQ15" i="7"/>
  <c r="CV186" i="2"/>
  <c r="CQ186" i="2"/>
  <c r="CV117" i="7"/>
  <c r="CQ117" i="7"/>
  <c r="CP43" i="21"/>
  <c r="CR40" i="21"/>
  <c r="CW40" i="21"/>
  <c r="CV294" i="7"/>
  <c r="CQ294" i="7"/>
  <c r="CV123" i="2"/>
  <c r="CQ123" i="2"/>
  <c r="CV296" i="7"/>
  <c r="CQ296" i="7"/>
  <c r="CV205" i="7"/>
  <c r="CQ205" i="7"/>
  <c r="CV141" i="7"/>
  <c r="CQ141" i="7"/>
  <c r="CV177" i="1"/>
  <c r="CQ177" i="1"/>
  <c r="CV46" i="7"/>
  <c r="CQ46" i="7"/>
  <c r="DH32" i="5"/>
  <c r="DB32" i="5"/>
  <c r="CV28" i="7"/>
  <c r="CQ28" i="7"/>
  <c r="CV27" i="7"/>
  <c r="CQ27" i="7"/>
  <c r="CV205" i="1"/>
  <c r="CQ205" i="1"/>
  <c r="CV303" i="1"/>
  <c r="CQ303" i="1"/>
  <c r="CV119" i="2"/>
  <c r="CQ119" i="2"/>
  <c r="CV75" i="3"/>
  <c r="CQ75" i="3"/>
  <c r="DC31" i="4"/>
  <c r="DI31" i="4"/>
  <c r="CQ7" i="21"/>
  <c r="CX4" i="21"/>
  <c r="CV305" i="7"/>
  <c r="CQ305" i="7"/>
  <c r="CP27" i="21"/>
  <c r="CR24" i="21"/>
  <c r="CW24" i="21"/>
  <c r="DC229" i="1"/>
  <c r="CV130" i="3"/>
  <c r="CQ130" i="3"/>
  <c r="CO133" i="3"/>
  <c r="CV166" i="2"/>
  <c r="CQ166" i="2"/>
  <c r="CV240" i="2"/>
  <c r="CQ240" i="2"/>
  <c r="CV306" i="2"/>
  <c r="CQ306" i="2"/>
  <c r="CV275" i="7"/>
  <c r="CQ275" i="7"/>
  <c r="CV239" i="7"/>
  <c r="CQ239" i="7"/>
  <c r="CW51" i="21"/>
  <c r="CR51" i="21"/>
  <c r="CV383" i="7"/>
  <c r="CQ383" i="7"/>
  <c r="CV242" i="7"/>
  <c r="CQ242" i="7"/>
  <c r="CW5" i="21"/>
  <c r="CR5" i="21"/>
  <c r="CV43" i="7"/>
  <c r="CQ43" i="7"/>
  <c r="CV360" i="7"/>
  <c r="CQ360" i="7"/>
  <c r="CV302" i="7"/>
  <c r="CQ302" i="7"/>
  <c r="CV323" i="7"/>
  <c r="CQ323" i="7"/>
  <c r="CO326" i="7"/>
  <c r="CQ326" i="7" s="1"/>
  <c r="CV13" i="2"/>
  <c r="CQ13" i="2"/>
  <c r="CV321" i="2"/>
  <c r="CQ321" i="2"/>
  <c r="CV104" i="3"/>
  <c r="CQ104" i="3"/>
  <c r="CV208" i="2"/>
  <c r="CQ208" i="2"/>
  <c r="CV23" i="9"/>
  <c r="CQ23" i="9"/>
  <c r="CV295" i="2"/>
  <c r="CQ295" i="2"/>
  <c r="CV152" i="1"/>
  <c r="CQ152" i="1"/>
  <c r="CK38" i="21"/>
  <c r="CJ41" i="3"/>
  <c r="CV370" i="7"/>
  <c r="CQ370" i="7"/>
  <c r="CQ74" i="21"/>
  <c r="CX71" i="21"/>
  <c r="CV51" i="7"/>
  <c r="CQ51" i="7"/>
  <c r="CH327" i="7"/>
  <c r="CJ283" i="7"/>
  <c r="CV96" i="7"/>
  <c r="CQ96" i="7"/>
  <c r="CU37" i="4"/>
  <c r="DC214" i="2"/>
  <c r="CX214" i="2"/>
  <c r="CV365" i="2"/>
  <c r="CQ365" i="2"/>
  <c r="CV189" i="2"/>
  <c r="CQ189" i="2"/>
  <c r="CV325" i="7"/>
  <c r="CQ325" i="7"/>
  <c r="CV31" i="2"/>
  <c r="CQ31" i="2"/>
  <c r="CV370" i="2"/>
  <c r="CQ370" i="2"/>
  <c r="CV409" i="2"/>
  <c r="CQ409" i="2"/>
  <c r="CP23" i="7"/>
  <c r="CW5" i="7"/>
  <c r="CI30" i="9"/>
  <c r="CS35" i="5"/>
  <c r="DI22" i="4"/>
  <c r="DC22" i="4"/>
  <c r="CV141" i="2"/>
  <c r="CQ141" i="2"/>
  <c r="CV261" i="2"/>
  <c r="CQ261" i="2"/>
  <c r="CV267" i="7"/>
  <c r="CQ267" i="7"/>
  <c r="CV14" i="7"/>
  <c r="CQ14" i="7"/>
  <c r="CV130" i="7"/>
  <c r="CQ130" i="7"/>
  <c r="CV119" i="7"/>
  <c r="CQ119" i="7"/>
  <c r="CV244" i="1"/>
  <c r="CQ244" i="1"/>
  <c r="DD42" i="3"/>
  <c r="CW45" i="3"/>
  <c r="DI4" i="4"/>
  <c r="DA7" i="4"/>
  <c r="DC4" i="4"/>
  <c r="CV33" i="2"/>
  <c r="CQ33" i="2"/>
  <c r="CV42" i="2"/>
  <c r="CQ42" i="2"/>
  <c r="CV390" i="2"/>
  <c r="CQ390" i="2"/>
  <c r="CW79" i="3"/>
  <c r="CP85" i="3"/>
  <c r="CI137" i="3"/>
  <c r="CV268" i="2"/>
  <c r="CQ268" i="2"/>
  <c r="CV84" i="7"/>
  <c r="CQ84" i="7"/>
  <c r="CV443" i="2"/>
  <c r="CQ443" i="2"/>
  <c r="CW32" i="21"/>
  <c r="CR32" i="21"/>
  <c r="CV255" i="2"/>
  <c r="CQ255" i="2"/>
  <c r="CV39" i="7"/>
  <c r="CQ39" i="7"/>
  <c r="CQ48" i="21"/>
  <c r="CX45" i="21"/>
  <c r="CJ80" i="21"/>
  <c r="CJ83" i="21"/>
  <c r="CS44" i="5" s="1"/>
  <c r="CV252" i="1"/>
  <c r="CQ252" i="1"/>
  <c r="CV376" i="2"/>
  <c r="CQ376" i="2"/>
  <c r="CW301" i="2"/>
  <c r="CP330" i="2"/>
  <c r="CV301" i="7"/>
  <c r="CQ301" i="7"/>
  <c r="CV93" i="1"/>
  <c r="CQ93" i="1"/>
  <c r="CV235" i="1"/>
  <c r="CQ235" i="1"/>
  <c r="CV109" i="7"/>
  <c r="CQ109" i="7"/>
  <c r="CV211" i="1"/>
  <c r="CQ211" i="1"/>
  <c r="CV425" i="2"/>
  <c r="CQ425" i="2"/>
  <c r="CV230" i="7"/>
  <c r="CQ230" i="7"/>
  <c r="DC30" i="4"/>
  <c r="DI30" i="4"/>
  <c r="CH224" i="2"/>
  <c r="CJ182" i="2"/>
  <c r="CV155" i="1"/>
  <c r="CQ155" i="1"/>
  <c r="CV18" i="9"/>
  <c r="CQ18" i="9"/>
  <c r="CV230" i="2"/>
  <c r="CQ230" i="2"/>
  <c r="DI9" i="4"/>
  <c r="DC9" i="4"/>
  <c r="DA12" i="4"/>
  <c r="CR14" i="21"/>
  <c r="CP17" i="21"/>
  <c r="CW14" i="21"/>
  <c r="CV198" i="2"/>
  <c r="CQ198" i="2"/>
  <c r="DD49" i="3"/>
  <c r="CW55" i="3"/>
  <c r="CV368" i="2"/>
  <c r="CQ368" i="2"/>
  <c r="CO371" i="2"/>
  <c r="CV179" i="2"/>
  <c r="CQ179" i="2"/>
  <c r="CV29" i="7"/>
  <c r="CQ29" i="7"/>
  <c r="CV17" i="3"/>
  <c r="CQ17" i="3"/>
  <c r="CV173" i="7"/>
  <c r="CQ173" i="7"/>
  <c r="CQ5" i="3"/>
  <c r="CV5" i="3"/>
  <c r="CO11" i="3"/>
  <c r="CV179" i="7"/>
  <c r="CQ179" i="7"/>
  <c r="CV312" i="2"/>
  <c r="CQ312" i="2"/>
  <c r="CV6" i="2"/>
  <c r="CQ6" i="2"/>
  <c r="CV170" i="2"/>
  <c r="CQ170" i="2"/>
  <c r="CV57" i="2"/>
  <c r="CQ57" i="2"/>
  <c r="CO33" i="3"/>
  <c r="CQ27" i="3"/>
  <c r="CV27" i="3"/>
  <c r="CP41" i="3"/>
  <c r="CW35" i="3"/>
  <c r="CV113" i="1"/>
  <c r="DC111" i="1"/>
  <c r="DE111" i="1" s="1"/>
  <c r="CV236" i="7"/>
  <c r="CQ236" i="7"/>
  <c r="CW266" i="1"/>
  <c r="CQ266" i="1"/>
  <c r="DD64" i="3"/>
  <c r="CW67" i="3"/>
  <c r="CV335" i="2"/>
  <c r="CQ335" i="2"/>
  <c r="CV310" i="7"/>
  <c r="CQ310" i="7"/>
  <c r="CV98" i="7"/>
  <c r="CQ98" i="7"/>
  <c r="CV39" i="3"/>
  <c r="CQ39" i="3"/>
  <c r="CV34" i="7"/>
  <c r="CQ34" i="7"/>
  <c r="CV253" i="7"/>
  <c r="CQ253" i="7"/>
  <c r="CV435" i="2"/>
  <c r="CQ435" i="2"/>
  <c r="CW73" i="21"/>
  <c r="CR73" i="21"/>
  <c r="DD295" i="2"/>
  <c r="CW297" i="2"/>
  <c r="DJ14" i="4"/>
  <c r="DB17" i="4"/>
  <c r="CH134" i="3"/>
  <c r="CJ121" i="3"/>
  <c r="CV149" i="7"/>
  <c r="CQ149" i="7"/>
  <c r="CV418" i="2"/>
  <c r="CQ418" i="2"/>
  <c r="CV325" i="2"/>
  <c r="CQ325" i="2"/>
  <c r="CV23" i="2"/>
  <c r="CQ23" i="2"/>
  <c r="CV216" i="7"/>
  <c r="CQ216" i="7"/>
  <c r="CV103" i="7"/>
  <c r="CQ103" i="7"/>
  <c r="CV52" i="2"/>
  <c r="CQ52" i="2"/>
  <c r="CV49" i="7"/>
  <c r="CQ49" i="7"/>
  <c r="CV62" i="2"/>
  <c r="CQ62" i="2"/>
  <c r="CW61" i="21"/>
  <c r="CP64" i="21"/>
  <c r="CR61" i="21"/>
  <c r="CW190" i="1"/>
  <c r="CQ190" i="1"/>
  <c r="CV26" i="9"/>
  <c r="CQ26" i="9"/>
  <c r="CV181" i="7"/>
  <c r="CQ181" i="7"/>
  <c r="CV53" i="3"/>
  <c r="CQ53" i="3"/>
  <c r="CV209" i="1"/>
  <c r="CQ209" i="1"/>
  <c r="CV286" i="7"/>
  <c r="CQ286" i="7"/>
  <c r="CV232" i="7"/>
  <c r="CQ232" i="7"/>
  <c r="CV239" i="1"/>
  <c r="CQ239" i="1"/>
  <c r="CV401" i="2"/>
  <c r="CQ401" i="2"/>
  <c r="CV41" i="1"/>
  <c r="CQ41" i="1"/>
  <c r="CV291" i="7"/>
  <c r="CQ291" i="7"/>
  <c r="CV92" i="2"/>
  <c r="CQ92" i="2"/>
  <c r="CV259" i="7"/>
  <c r="CQ259" i="7"/>
  <c r="CV385" i="7"/>
  <c r="CQ385" i="7"/>
  <c r="CV64" i="2"/>
  <c r="CQ64" i="2"/>
  <c r="CV269" i="2"/>
  <c r="CQ269" i="2"/>
  <c r="CV202" i="7"/>
  <c r="CQ202" i="7"/>
  <c r="CV163" i="2"/>
  <c r="CQ163" i="2"/>
  <c r="CM42" i="4"/>
  <c r="CL39" i="5" s="1"/>
  <c r="CV116" i="2"/>
  <c r="CO144" i="2"/>
  <c r="CQ116" i="2"/>
  <c r="CP48" i="21"/>
  <c r="CW45" i="21"/>
  <c r="CR45" i="21"/>
  <c r="CV374" i="7"/>
  <c r="CQ374" i="7"/>
  <c r="CV439" i="2"/>
  <c r="CQ439" i="2"/>
  <c r="CV51" i="3"/>
  <c r="CQ51" i="3"/>
  <c r="CV160" i="7"/>
  <c r="CQ160" i="7"/>
  <c r="CV12" i="9"/>
  <c r="CQ12" i="9"/>
  <c r="CV209" i="7"/>
  <c r="CQ209" i="7"/>
  <c r="CV349" i="2"/>
  <c r="CQ349" i="2"/>
  <c r="CW66" i="7"/>
  <c r="DD64" i="7"/>
  <c r="CV16" i="9"/>
  <c r="CQ16" i="9"/>
  <c r="CV238" i="7"/>
  <c r="CQ238" i="7"/>
  <c r="CP137" i="1"/>
  <c r="CW117" i="1"/>
  <c r="CQ117" i="1"/>
  <c r="CV227" i="2"/>
  <c r="CQ227" i="2"/>
  <c r="CV197" i="2"/>
  <c r="CQ197" i="2"/>
  <c r="CV341" i="2"/>
  <c r="CQ341" i="2"/>
  <c r="CV112" i="7"/>
  <c r="CQ112" i="7"/>
  <c r="CV341" i="7"/>
  <c r="CQ341" i="7"/>
  <c r="CV392" i="2"/>
  <c r="CQ392" i="2"/>
  <c r="CV120" i="2"/>
  <c r="CQ120" i="2"/>
  <c r="CW212" i="1"/>
  <c r="CQ212" i="1"/>
  <c r="CV148" i="2"/>
  <c r="CQ148" i="2"/>
  <c r="CV185" i="7"/>
  <c r="CQ185" i="7"/>
  <c r="CI24" i="3"/>
  <c r="CI135" i="3"/>
  <c r="CS20" i="5"/>
  <c r="CV94" i="3"/>
  <c r="CQ94" i="3"/>
  <c r="CV206" i="1"/>
  <c r="CQ206" i="1"/>
  <c r="DC11" i="4"/>
  <c r="DI11" i="4"/>
  <c r="DC438" i="2"/>
  <c r="CX438" i="2"/>
  <c r="CV313" i="7"/>
  <c r="CQ313" i="7"/>
  <c r="CV123" i="7"/>
  <c r="CQ123" i="7"/>
  <c r="CV96" i="2"/>
  <c r="CQ96" i="2"/>
  <c r="CV20" i="7"/>
  <c r="CQ20" i="7"/>
  <c r="CV72" i="3"/>
  <c r="CQ72" i="3"/>
  <c r="CV171" i="2"/>
  <c r="CQ171" i="2"/>
  <c r="CV144" i="7"/>
  <c r="CQ144" i="7"/>
  <c r="CV334" i="7"/>
  <c r="CQ334" i="7"/>
  <c r="CV168" i="2"/>
  <c r="CQ168" i="2"/>
  <c r="CQ375" i="2"/>
  <c r="CO404" i="2"/>
  <c r="CV375" i="2"/>
  <c r="CW37" i="21"/>
  <c r="CR37" i="21"/>
  <c r="CV318" i="2"/>
  <c r="CQ318" i="2"/>
  <c r="CV243" i="7"/>
  <c r="CQ243" i="7"/>
  <c r="CV234" i="7"/>
  <c r="CQ234" i="7"/>
  <c r="CV36" i="7"/>
  <c r="CQ36" i="7"/>
  <c r="CV29" i="2"/>
  <c r="CQ29" i="2"/>
  <c r="CP25" i="1"/>
  <c r="CP58" i="1" s="1"/>
  <c r="CW5" i="1"/>
  <c r="CV17" i="2"/>
  <c r="CQ17" i="2"/>
  <c r="CV84" i="1"/>
  <c r="CQ84" i="1"/>
  <c r="CV12" i="7"/>
  <c r="CQ12" i="7"/>
  <c r="CV57" i="3"/>
  <c r="CQ57" i="3"/>
  <c r="CO63" i="3"/>
  <c r="CQ63" i="3" s="1"/>
  <c r="CV122" i="2"/>
  <c r="CQ122" i="2"/>
  <c r="CV182" i="1"/>
  <c r="CQ182" i="1"/>
  <c r="CV125" i="7"/>
  <c r="CQ125" i="7"/>
  <c r="CV47" i="1"/>
  <c r="CQ47" i="1"/>
  <c r="CV97" i="1"/>
  <c r="CQ97" i="1"/>
  <c r="CV53" i="2"/>
  <c r="CQ53" i="2"/>
  <c r="CQ129" i="7"/>
  <c r="CV129" i="7"/>
  <c r="CI262" i="7"/>
  <c r="CV169" i="7"/>
  <c r="CQ169" i="7"/>
  <c r="CV355" i="7"/>
  <c r="CQ355" i="7"/>
  <c r="CR16" i="21"/>
  <c r="CW16" i="21"/>
  <c r="CV339" i="7"/>
  <c r="CQ339" i="7"/>
  <c r="CV194" i="2"/>
  <c r="CQ194" i="2"/>
  <c r="CV139" i="7"/>
  <c r="CQ139" i="7"/>
  <c r="DC35" i="4"/>
  <c r="DI35" i="4"/>
  <c r="CW261" i="7"/>
  <c r="DD259" i="7"/>
  <c r="CW11" i="21"/>
  <c r="CR11" i="21"/>
  <c r="CV235" i="2"/>
  <c r="CQ235" i="2"/>
  <c r="CV246" i="2"/>
  <c r="CQ246" i="2"/>
  <c r="CV175" i="2"/>
  <c r="CQ175" i="2"/>
  <c r="CV235" i="7"/>
  <c r="CQ235" i="7"/>
  <c r="CP107" i="3"/>
  <c r="CW101" i="3"/>
  <c r="CV205" i="2"/>
  <c r="CQ205" i="2"/>
  <c r="DC142" i="2"/>
  <c r="CX142" i="2"/>
  <c r="CV140" i="7"/>
  <c r="CQ140" i="7"/>
  <c r="CV71" i="1"/>
  <c r="CQ71" i="1"/>
  <c r="CV299" i="7"/>
  <c r="CQ299" i="7"/>
  <c r="CV200" i="1"/>
  <c r="CQ200" i="1"/>
  <c r="CV74" i="2"/>
  <c r="CQ74" i="2"/>
  <c r="CV139" i="2"/>
  <c r="CQ139" i="2"/>
  <c r="DC207" i="2"/>
  <c r="CX207" i="2"/>
  <c r="CV103" i="3"/>
  <c r="CQ103" i="3"/>
  <c r="CV260" i="7"/>
  <c r="CQ260" i="7"/>
  <c r="CV319" i="2"/>
  <c r="CQ319" i="2"/>
  <c r="CV26" i="7"/>
  <c r="CQ26" i="7"/>
  <c r="CV196" i="2"/>
  <c r="CQ196" i="2"/>
  <c r="CV361" i="2"/>
  <c r="CQ361" i="2"/>
  <c r="CQ301" i="2"/>
  <c r="CV301" i="2"/>
  <c r="CO330" i="2"/>
  <c r="CV33" i="7"/>
  <c r="CQ33" i="7"/>
  <c r="CV177" i="7"/>
  <c r="CQ177" i="7"/>
  <c r="CV164" i="2"/>
  <c r="CQ164" i="2"/>
  <c r="CV21" i="3"/>
  <c r="CQ21" i="3"/>
  <c r="CV95" i="2"/>
  <c r="CQ95" i="2"/>
  <c r="CV263" i="2"/>
  <c r="CQ263" i="2"/>
  <c r="CV237" i="1"/>
  <c r="CQ237" i="1"/>
  <c r="CW135" i="7"/>
  <c r="CP153" i="7"/>
  <c r="CR4" i="21"/>
  <c r="CW4" i="21"/>
  <c r="CP7" i="21"/>
  <c r="CH68" i="3"/>
  <c r="CJ55" i="3"/>
  <c r="CJ68" i="3" s="1"/>
  <c r="CW149" i="2"/>
  <c r="DD147" i="2"/>
  <c r="CJ82" i="21"/>
  <c r="CS43" i="5" s="1"/>
  <c r="CJ54" i="21"/>
  <c r="CV44" i="1"/>
  <c r="CQ44" i="1"/>
  <c r="CV25" i="2"/>
  <c r="CQ25" i="2"/>
  <c r="CW57" i="21"/>
  <c r="CR57" i="21"/>
  <c r="CV415" i="2"/>
  <c r="CQ415" i="2"/>
  <c r="CV111" i="2"/>
  <c r="CQ111" i="2"/>
  <c r="CQ214" i="7"/>
  <c r="CV214" i="7"/>
  <c r="CP276" i="1"/>
  <c r="CW251" i="1"/>
  <c r="CV15" i="1"/>
  <c r="CQ15" i="1"/>
  <c r="CV423" i="2"/>
  <c r="CQ423" i="2"/>
  <c r="CV238" i="2"/>
  <c r="CQ238" i="2"/>
  <c r="CV307" i="2"/>
  <c r="CQ307" i="2"/>
  <c r="DD279" i="1"/>
  <c r="DE279" i="1" s="1"/>
  <c r="DI10" i="4"/>
  <c r="DC10" i="4"/>
  <c r="CV128" i="7"/>
  <c r="CQ128" i="7"/>
  <c r="CO131" i="7"/>
  <c r="CQ131" i="7" s="1"/>
  <c r="CQ330" i="7"/>
  <c r="CO348" i="7"/>
  <c r="CV330" i="7"/>
  <c r="CV80" i="1"/>
  <c r="CQ80" i="1"/>
  <c r="DC429" i="2"/>
  <c r="CX429" i="2"/>
  <c r="CV308" i="7"/>
  <c r="CQ308" i="7"/>
  <c r="CL21" i="5"/>
  <c r="CV244" i="2"/>
  <c r="CQ244" i="2"/>
  <c r="CV217" i="2"/>
  <c r="CQ217" i="2"/>
  <c r="CV117" i="2"/>
  <c r="CQ117" i="2"/>
  <c r="CV262" i="1"/>
  <c r="CQ262" i="1"/>
  <c r="CV20" i="2"/>
  <c r="CQ20" i="2"/>
  <c r="CV312" i="1"/>
  <c r="CQ312" i="1"/>
  <c r="CV361" i="7"/>
  <c r="CQ361" i="7"/>
  <c r="CV7" i="3"/>
  <c r="CQ7" i="3"/>
  <c r="CV98" i="2"/>
  <c r="CQ98" i="2"/>
  <c r="CV104" i="2"/>
  <c r="CQ104" i="2"/>
  <c r="CV273" i="7"/>
  <c r="CQ273" i="7"/>
  <c r="CJ77" i="3"/>
  <c r="DI19" i="4"/>
  <c r="DC19" i="4"/>
  <c r="DA27" i="4"/>
  <c r="CV54" i="7"/>
  <c r="CQ54" i="7"/>
  <c r="CV382" i="7"/>
  <c r="CQ382" i="7"/>
  <c r="CV210" i="7"/>
  <c r="CQ210" i="7"/>
  <c r="CV21" i="2"/>
  <c r="CQ21" i="2"/>
  <c r="CO34" i="2"/>
  <c r="CV306" i="7"/>
  <c r="CQ306" i="7"/>
  <c r="CW26" i="21"/>
  <c r="CR26" i="21"/>
  <c r="CV311" i="7"/>
  <c r="CQ311" i="7"/>
  <c r="CV19" i="9"/>
  <c r="CQ19" i="9"/>
  <c r="CV334" i="2"/>
  <c r="CQ334" i="2"/>
  <c r="CV381" i="7"/>
  <c r="CQ381" i="7"/>
  <c r="CV204" i="1"/>
  <c r="CQ204" i="1"/>
  <c r="CV277" i="7"/>
  <c r="CQ277" i="7"/>
  <c r="CV161" i="7"/>
  <c r="CQ161" i="7"/>
  <c r="CV76" i="7"/>
  <c r="CQ76" i="7"/>
  <c r="CV282" i="7"/>
  <c r="CQ282" i="7"/>
  <c r="CV271" i="7"/>
  <c r="CQ271" i="7"/>
  <c r="CV206" i="2"/>
  <c r="CQ206" i="2"/>
  <c r="CV316" i="7"/>
  <c r="CQ316" i="7"/>
  <c r="CV186" i="1"/>
  <c r="CQ186" i="1"/>
  <c r="CV41" i="2"/>
  <c r="CQ41" i="2"/>
  <c r="CV300" i="7"/>
  <c r="CQ300" i="7"/>
  <c r="CV41" i="7"/>
  <c r="CQ41" i="7"/>
  <c r="CV227" i="7"/>
  <c r="CQ227" i="7"/>
  <c r="CV65" i="7"/>
  <c r="CQ65" i="7"/>
  <c r="CV242" i="2"/>
  <c r="CQ242" i="2"/>
  <c r="CV156" i="2"/>
  <c r="CQ156" i="2"/>
  <c r="CV309" i="2"/>
  <c r="CQ309" i="2"/>
  <c r="CV340" i="2"/>
  <c r="CQ340" i="2"/>
  <c r="CV152" i="7"/>
  <c r="CQ152" i="7"/>
  <c r="CV382" i="2"/>
  <c r="CQ382" i="2"/>
  <c r="CV128" i="3"/>
  <c r="CQ128" i="3"/>
  <c r="CV420" i="2"/>
  <c r="CQ420" i="2"/>
  <c r="CV69" i="2"/>
  <c r="CQ69" i="2"/>
  <c r="CV16" i="7"/>
  <c r="CQ16" i="7"/>
  <c r="CV204" i="7"/>
  <c r="CQ204" i="7"/>
  <c r="DD50" i="1"/>
  <c r="CW52" i="1"/>
  <c r="CV247" i="7"/>
  <c r="CQ247" i="7"/>
  <c r="CV329" i="1"/>
  <c r="CQ329" i="1"/>
  <c r="CV119" i="3"/>
  <c r="CQ119" i="3"/>
  <c r="CV254" i="7"/>
  <c r="CQ254" i="7"/>
  <c r="CV302" i="2"/>
  <c r="CQ302" i="2"/>
  <c r="CP121" i="3"/>
  <c r="CW115" i="3"/>
  <c r="CV101" i="2"/>
  <c r="CQ101" i="2"/>
  <c r="CV65" i="3"/>
  <c r="CQ65" i="3"/>
  <c r="CV13" i="9"/>
  <c r="CQ13" i="9"/>
  <c r="CV10" i="3"/>
  <c r="CQ10" i="3"/>
  <c r="CV55" i="7"/>
  <c r="CQ55" i="7"/>
  <c r="CV17" i="1"/>
  <c r="CQ17" i="1"/>
  <c r="CV314" i="7"/>
  <c r="CQ314" i="7"/>
  <c r="CW131" i="3"/>
  <c r="CP133" i="3"/>
  <c r="CV290" i="7"/>
  <c r="CQ290" i="7"/>
  <c r="CV10" i="2"/>
  <c r="CQ10" i="2"/>
  <c r="CW227" i="2"/>
  <c r="CP256" i="2"/>
  <c r="CV373" i="7"/>
  <c r="CQ373" i="7"/>
  <c r="CW36" i="21"/>
  <c r="CR36" i="21"/>
  <c r="CV337" i="7"/>
  <c r="CQ337" i="7"/>
  <c r="CV247" i="2"/>
  <c r="CQ247" i="2"/>
  <c r="DZ4" i="4"/>
  <c r="DR7" i="4"/>
  <c r="CK43" i="21"/>
  <c r="DA17" i="4"/>
  <c r="DC14" i="4"/>
  <c r="DI14" i="4"/>
  <c r="CO9" i="9"/>
  <c r="CV4" i="9"/>
  <c r="CQ4" i="9"/>
  <c r="CR42" i="21"/>
  <c r="CW42" i="21"/>
  <c r="CV287" i="1"/>
  <c r="CQ287" i="1"/>
  <c r="CV319" i="7"/>
  <c r="CQ319" i="7"/>
  <c r="CV312" i="7"/>
  <c r="CQ312" i="7"/>
  <c r="CK27" i="21"/>
  <c r="CJ42" i="5"/>
  <c r="CB84" i="21"/>
  <c r="CD81" i="21"/>
  <c r="CT50" i="5"/>
  <c r="CV81" i="2"/>
  <c r="CQ81" i="2"/>
  <c r="CV62" i="3"/>
  <c r="CQ62" i="3"/>
  <c r="CV360" i="2"/>
  <c r="CQ360" i="2"/>
  <c r="CO218" i="7"/>
  <c r="CQ200" i="7"/>
  <c r="CV200" i="7"/>
  <c r="CV322" i="2"/>
  <c r="CQ322" i="2"/>
  <c r="CP249" i="1"/>
  <c r="CW229" i="1"/>
  <c r="CX229" i="1" s="1"/>
  <c r="CO191" i="7"/>
  <c r="CV155" i="7"/>
  <c r="CQ155" i="7"/>
  <c r="CV246" i="7"/>
  <c r="CQ246" i="7"/>
  <c r="CV105" i="3"/>
  <c r="CQ105" i="3"/>
  <c r="CV323" i="2"/>
  <c r="CQ323" i="2"/>
  <c r="CV228" i="2"/>
  <c r="CQ228" i="2"/>
  <c r="CV351" i="2"/>
  <c r="CQ351" i="2"/>
  <c r="CV132" i="2"/>
  <c r="CQ132" i="2"/>
  <c r="CI224" i="2"/>
  <c r="CV136" i="7"/>
  <c r="CQ136" i="7"/>
  <c r="CV27" i="2"/>
  <c r="CQ27" i="2"/>
  <c r="CV79" i="7"/>
  <c r="CQ79" i="7"/>
  <c r="CV303" i="2"/>
  <c r="CQ303" i="2"/>
  <c r="CV345" i="2"/>
  <c r="CQ345" i="2"/>
  <c r="CV116" i="7"/>
  <c r="CQ116" i="7"/>
  <c r="CV329" i="2"/>
  <c r="CQ329" i="2"/>
  <c r="CV180" i="2"/>
  <c r="CQ180" i="2"/>
  <c r="CW9" i="21"/>
  <c r="CP12" i="21"/>
  <c r="CR9" i="21"/>
  <c r="CV43" i="1"/>
  <c r="CQ43" i="1"/>
  <c r="CV391" i="2"/>
  <c r="CQ391" i="2"/>
  <c r="CV369" i="7"/>
  <c r="CQ369" i="7"/>
  <c r="DD223" i="1"/>
  <c r="CX66" i="21"/>
  <c r="CQ69" i="21"/>
  <c r="CH58" i="1"/>
  <c r="CJ58" i="1" s="1"/>
  <c r="CI80" i="21"/>
  <c r="CK59" i="21"/>
  <c r="CI83" i="21"/>
  <c r="CV376" i="7"/>
  <c r="CQ376" i="7"/>
  <c r="DA41" i="4"/>
  <c r="DC39" i="4"/>
  <c r="DI39" i="4"/>
  <c r="DC355" i="2"/>
  <c r="CX355" i="2"/>
  <c r="CP9" i="9"/>
  <c r="CW4" i="9"/>
  <c r="CV52" i="7"/>
  <c r="CQ52" i="7"/>
  <c r="CV309" i="1"/>
  <c r="CQ309" i="1"/>
  <c r="CV15" i="9"/>
  <c r="CQ15" i="9"/>
  <c r="CR47" i="21"/>
  <c r="CW47" i="21"/>
  <c r="CV20" i="3"/>
  <c r="CQ20" i="3"/>
  <c r="CO23" i="3"/>
  <c r="CW71" i="21"/>
  <c r="CP74" i="21"/>
  <c r="CR71" i="21"/>
  <c r="CU7" i="4"/>
  <c r="CS42" i="4"/>
  <c r="CR39" i="5" s="1"/>
  <c r="CP77" i="3"/>
  <c r="CW71" i="3"/>
  <c r="CV278" i="7"/>
  <c r="CQ278" i="7"/>
  <c r="CW93" i="3"/>
  <c r="CP99" i="3"/>
  <c r="CV91" i="1"/>
  <c r="CQ91" i="1"/>
  <c r="CV17" i="9"/>
  <c r="CQ17" i="9"/>
  <c r="CP23" i="3"/>
  <c r="CW20" i="3"/>
  <c r="CV113" i="2"/>
  <c r="CQ113" i="2"/>
  <c r="CV122" i="1"/>
  <c r="CQ122" i="1"/>
  <c r="CV154" i="2"/>
  <c r="CQ154" i="2"/>
  <c r="CV240" i="7"/>
  <c r="CQ240" i="7"/>
  <c r="CV24" i="2"/>
  <c r="CQ24" i="2"/>
  <c r="CV30" i="7"/>
  <c r="CQ30" i="7"/>
  <c r="CW185" i="1"/>
  <c r="CQ185" i="1"/>
  <c r="CV50" i="7"/>
  <c r="CQ50" i="7"/>
  <c r="CV112" i="2"/>
  <c r="CQ112" i="2"/>
  <c r="CV293" i="7"/>
  <c r="CQ293" i="7"/>
  <c r="CV315" i="1"/>
  <c r="CQ315" i="1"/>
  <c r="CV309" i="7"/>
  <c r="CQ309" i="7"/>
  <c r="CV58" i="2"/>
  <c r="CQ58" i="2"/>
  <c r="CV73" i="7"/>
  <c r="CQ73" i="7"/>
  <c r="CV338" i="7"/>
  <c r="CQ338" i="7"/>
  <c r="CV16" i="3"/>
  <c r="CQ16" i="3"/>
  <c r="CQ79" i="3"/>
  <c r="CV79" i="3"/>
  <c r="CO85" i="3"/>
  <c r="CW285" i="7"/>
  <c r="CP321" i="7"/>
  <c r="CV192" i="2"/>
  <c r="CQ192" i="2"/>
  <c r="CV167" i="7"/>
  <c r="CQ167" i="7"/>
  <c r="CW58" i="21"/>
  <c r="CR58" i="21"/>
  <c r="DJ29" i="4"/>
  <c r="DB32" i="4"/>
  <c r="CV153" i="2"/>
  <c r="CO182" i="2"/>
  <c r="CQ153" i="2"/>
  <c r="CV72" i="2"/>
  <c r="CQ72" i="2"/>
  <c r="CO75" i="2"/>
  <c r="DA17" i="5" s="1"/>
  <c r="CV193" i="7"/>
  <c r="CO196" i="7"/>
  <c r="CQ196" i="7" s="1"/>
  <c r="CQ193" i="7"/>
  <c r="CV8" i="9"/>
  <c r="CQ8" i="9"/>
  <c r="CV7" i="2"/>
  <c r="CQ7" i="2"/>
  <c r="CV180" i="7"/>
  <c r="CQ180" i="7"/>
  <c r="CV97" i="2"/>
  <c r="CQ97" i="2"/>
  <c r="CV55" i="1"/>
  <c r="CQ55" i="1"/>
  <c r="CV286" i="2"/>
  <c r="CQ286" i="2"/>
  <c r="CV165" i="7"/>
  <c r="CQ165" i="7"/>
  <c r="DC359" i="2"/>
  <c r="CX359" i="2"/>
  <c r="DD202" i="1"/>
  <c r="CX202" i="1"/>
  <c r="CQ265" i="2"/>
  <c r="CV265" i="2"/>
  <c r="CV146" i="2"/>
  <c r="CQ146" i="2"/>
  <c r="CO149" i="2"/>
  <c r="CQ149" i="2" s="1"/>
  <c r="CV16" i="2"/>
  <c r="CQ16" i="2"/>
  <c r="CV214" i="1"/>
  <c r="CQ214" i="1"/>
  <c r="CV229" i="7"/>
  <c r="CQ229" i="7"/>
  <c r="CR10" i="21"/>
  <c r="CW10" i="21"/>
  <c r="CH24" i="3"/>
  <c r="CR20" i="5"/>
  <c r="CJ11" i="3"/>
  <c r="CH135" i="3"/>
  <c r="CH46" i="3"/>
  <c r="CJ33" i="3"/>
  <c r="CV186" i="7"/>
  <c r="CQ186" i="7"/>
  <c r="CV320" i="7"/>
  <c r="CQ320" i="7"/>
  <c r="CV347" i="7"/>
  <c r="CQ347" i="7"/>
  <c r="DB12" i="4"/>
  <c r="DJ9" i="4"/>
  <c r="CW265" i="7"/>
  <c r="CP283" i="7"/>
  <c r="CV258" i="7"/>
  <c r="CO261" i="7"/>
  <c r="CQ261" i="7" s="1"/>
  <c r="CQ258" i="7"/>
  <c r="CR31" i="21"/>
  <c r="CW31" i="21"/>
  <c r="CV58" i="7"/>
  <c r="CQ58" i="7"/>
  <c r="CV295" i="1"/>
  <c r="CQ295" i="1"/>
  <c r="CV273" i="2"/>
  <c r="CQ273" i="2"/>
  <c r="CV12" i="2"/>
  <c r="CQ12" i="2"/>
  <c r="CV255" i="7"/>
  <c r="CQ255" i="7"/>
  <c r="CV432" i="2"/>
  <c r="CQ432" i="2"/>
  <c r="CV87" i="2"/>
  <c r="CQ87" i="2"/>
  <c r="CT42" i="4"/>
  <c r="CS39" i="5" s="1"/>
  <c r="CP366" i="2"/>
  <c r="CQ366" i="2" s="1"/>
  <c r="CW332" i="2"/>
  <c r="CX332" i="2" s="1"/>
  <c r="CV399" i="2"/>
  <c r="CQ399" i="2"/>
  <c r="CV396" i="2"/>
  <c r="CQ396" i="2"/>
  <c r="CV179" i="1"/>
  <c r="CQ179" i="1"/>
  <c r="CV182" i="7"/>
  <c r="CQ182" i="7"/>
  <c r="CV78" i="7"/>
  <c r="CQ78" i="7"/>
  <c r="CV160" i="2"/>
  <c r="CQ160" i="2"/>
  <c r="CV155" i="2"/>
  <c r="CQ155" i="2"/>
  <c r="CV209" i="2"/>
  <c r="CQ209" i="2"/>
  <c r="CV203" i="2"/>
  <c r="CQ203" i="2"/>
  <c r="CV397" i="2"/>
  <c r="CQ397" i="2"/>
  <c r="CV393" i="2"/>
  <c r="CQ393" i="2"/>
  <c r="CV328" i="2"/>
  <c r="CQ328" i="2"/>
  <c r="CV36" i="3"/>
  <c r="CQ36" i="3"/>
  <c r="CV211" i="7"/>
  <c r="CQ211" i="7"/>
  <c r="CV159" i="7"/>
  <c r="CQ159" i="7"/>
  <c r="CV106" i="3"/>
  <c r="CQ106" i="3"/>
  <c r="CW21" i="21"/>
  <c r="CR21" i="21"/>
  <c r="CR30" i="21"/>
  <c r="CW30" i="21"/>
  <c r="CP33" i="21"/>
  <c r="CV32" i="2"/>
  <c r="CQ32" i="2"/>
  <c r="CV84" i="2"/>
  <c r="CQ84" i="2"/>
  <c r="CV289" i="2"/>
  <c r="CQ289" i="2"/>
  <c r="CK48" i="21"/>
  <c r="CV407" i="2"/>
  <c r="CQ407" i="2"/>
  <c r="CP305" i="1"/>
  <c r="CP338" i="1" s="1"/>
  <c r="CW285" i="1"/>
  <c r="DI6" i="4"/>
  <c r="DC6" i="4"/>
  <c r="CV63" i="7"/>
  <c r="CQ63" i="7"/>
  <c r="CO66" i="7"/>
  <c r="CV223" i="7"/>
  <c r="CQ223" i="7"/>
  <c r="CV383" i="2"/>
  <c r="CQ383" i="2"/>
  <c r="CV228" i="7"/>
  <c r="CQ228" i="7"/>
  <c r="CV233" i="7"/>
  <c r="CQ233" i="7"/>
  <c r="CV332" i="7"/>
  <c r="CQ332" i="7"/>
  <c r="CV203" i="7"/>
  <c r="CQ203" i="7"/>
  <c r="CV9" i="7"/>
  <c r="CQ9" i="7"/>
  <c r="CV316" i="2"/>
  <c r="CQ316" i="2"/>
  <c r="DB45" i="5"/>
  <c r="DH45" i="5"/>
  <c r="CW63" i="21"/>
  <c r="CR63" i="21"/>
  <c r="CW301" i="1"/>
  <c r="CQ301" i="1"/>
  <c r="CV125" i="3"/>
  <c r="CQ125" i="3"/>
  <c r="CR50" i="21"/>
  <c r="CW50" i="21"/>
  <c r="CP53" i="21"/>
  <c r="CV212" i="7"/>
  <c r="CQ212" i="7"/>
  <c r="CV311" i="2"/>
  <c r="CQ311" i="2"/>
  <c r="CV128" i="2"/>
  <c r="CQ128" i="2"/>
  <c r="CV86" i="1"/>
  <c r="CQ86" i="1"/>
  <c r="DC117" i="1"/>
  <c r="CV143" i="7"/>
  <c r="CQ143" i="7"/>
  <c r="CV83" i="3"/>
  <c r="CQ83" i="3"/>
  <c r="CP256" i="7"/>
  <c r="CW220" i="7"/>
  <c r="CV422" i="2"/>
  <c r="CQ422" i="2"/>
  <c r="CV101" i="7"/>
  <c r="CQ101" i="7"/>
  <c r="CV206" i="7"/>
  <c r="CQ206" i="7"/>
  <c r="CV121" i="2"/>
  <c r="CQ121" i="2"/>
  <c r="CV91" i="7"/>
  <c r="CQ91" i="7"/>
  <c r="CV187" i="2"/>
  <c r="CQ187" i="2"/>
  <c r="CV117" i="3"/>
  <c r="CQ117" i="3"/>
  <c r="DD57" i="3"/>
  <c r="CW63" i="3"/>
  <c r="CW62" i="21"/>
  <c r="CR62" i="21"/>
  <c r="CV284" i="2"/>
  <c r="CQ284" i="2"/>
  <c r="CX40" i="21"/>
  <c r="CQ43" i="21"/>
  <c r="CV86" i="7"/>
  <c r="CQ86" i="7"/>
  <c r="CV50" i="2"/>
  <c r="CQ50" i="2"/>
  <c r="CV327" i="2"/>
  <c r="CQ327" i="2"/>
  <c r="CP218" i="7"/>
  <c r="CW200" i="7"/>
  <c r="CV54" i="3"/>
  <c r="CQ54" i="3"/>
  <c r="CV150" i="7"/>
  <c r="CQ150" i="7"/>
  <c r="CV202" i="2"/>
  <c r="CQ202" i="2"/>
  <c r="CW67" i="21"/>
  <c r="CR67" i="21"/>
  <c r="CP19" i="3"/>
  <c r="CW13" i="3"/>
  <c r="CV289" i="7"/>
  <c r="CQ289" i="7"/>
  <c r="CV331" i="7"/>
  <c r="CQ331" i="7"/>
  <c r="CV225" i="7"/>
  <c r="CQ225" i="7"/>
  <c r="CV279" i="7"/>
  <c r="CQ279" i="7"/>
  <c r="CV389" i="2"/>
  <c r="CQ389" i="2"/>
  <c r="CV26" i="2"/>
  <c r="CQ26" i="2"/>
  <c r="CV431" i="2"/>
  <c r="CQ431" i="2"/>
  <c r="CW139" i="1"/>
  <c r="CX139" i="1" s="1"/>
  <c r="CP164" i="1"/>
  <c r="CV367" i="7"/>
  <c r="CQ367" i="7"/>
  <c r="CV384" i="2"/>
  <c r="CQ384" i="2"/>
  <c r="DC66" i="2"/>
  <c r="CX66" i="2"/>
  <c r="CV291" i="2"/>
  <c r="CQ291" i="2"/>
  <c r="CV9" i="3"/>
  <c r="CQ9" i="3"/>
  <c r="CO29" i="9"/>
  <c r="CV22" i="9"/>
  <c r="DC63" i="2"/>
  <c r="CX63" i="2"/>
  <c r="CV11" i="1"/>
  <c r="CQ11" i="1"/>
  <c r="CV161" i="2"/>
  <c r="CQ161" i="2"/>
  <c r="CV221" i="7"/>
  <c r="CQ221" i="7"/>
  <c r="CV167" i="1"/>
  <c r="CQ167" i="1"/>
  <c r="CQ285" i="7"/>
  <c r="CO321" i="7"/>
  <c r="CV285" i="7"/>
  <c r="CV314" i="2"/>
  <c r="CQ314" i="2"/>
  <c r="CH282" i="1"/>
  <c r="DC5" i="7"/>
  <c r="CI197" i="7"/>
  <c r="CV283" i="2"/>
  <c r="CQ283" i="2"/>
  <c r="CV59" i="7"/>
  <c r="CQ59" i="7"/>
  <c r="CV356" i="7"/>
  <c r="CQ356" i="7"/>
  <c r="CV378" i="7"/>
  <c r="CQ378" i="7"/>
  <c r="CV126" i="2"/>
  <c r="CQ126" i="2"/>
  <c r="CV230" i="1"/>
  <c r="CQ230" i="1"/>
  <c r="CV98" i="1"/>
  <c r="CQ98" i="1"/>
  <c r="CV87" i="7"/>
  <c r="CQ87" i="7"/>
  <c r="DD324" i="7"/>
  <c r="CW326" i="7"/>
  <c r="CP191" i="7"/>
  <c r="CW155" i="7"/>
  <c r="CV204" i="2"/>
  <c r="CQ204" i="2"/>
  <c r="CW270" i="1"/>
  <c r="CQ270" i="1"/>
  <c r="CV353" i="2"/>
  <c r="CQ353" i="2"/>
  <c r="CV386" i="2"/>
  <c r="CQ386" i="2"/>
  <c r="CV81" i="7"/>
  <c r="CQ81" i="7"/>
  <c r="CV371" i="7"/>
  <c r="CQ371" i="7"/>
  <c r="CW326" i="1"/>
  <c r="CQ326" i="1"/>
  <c r="CV181" i="1"/>
  <c r="CQ181" i="1"/>
  <c r="CV95" i="7"/>
  <c r="CQ95" i="7"/>
  <c r="CJ164" i="1"/>
  <c r="BW84" i="21"/>
  <c r="CD42" i="5"/>
  <c r="CD46" i="5" s="1"/>
  <c r="CQ27" i="21"/>
  <c r="CX24" i="21"/>
  <c r="CV74" i="3"/>
  <c r="CQ74" i="3"/>
  <c r="CV410" i="2"/>
  <c r="CQ410" i="2"/>
  <c r="CV82" i="3"/>
  <c r="CQ82" i="3"/>
  <c r="CV22" i="7"/>
  <c r="CQ22" i="7"/>
  <c r="CV289" i="1"/>
  <c r="CQ289" i="1"/>
  <c r="CQ220" i="7"/>
  <c r="CV220" i="7"/>
  <c r="CO256" i="7"/>
  <c r="CV98" i="3"/>
  <c r="CQ98" i="3"/>
  <c r="CV317" i="7"/>
  <c r="CQ317" i="7"/>
  <c r="CV430" i="2"/>
  <c r="CQ430" i="2"/>
  <c r="CJ348" i="7"/>
  <c r="CH392" i="7"/>
  <c r="CW52" i="21"/>
  <c r="CR52" i="21"/>
  <c r="CV19" i="2"/>
  <c r="CQ19" i="2"/>
  <c r="CV324" i="2"/>
  <c r="CQ324" i="2"/>
  <c r="CV132" i="3"/>
  <c r="CQ132" i="3"/>
  <c r="CJ61" i="7"/>
  <c r="CO20" i="9"/>
  <c r="CV11" i="9"/>
  <c r="CQ11" i="9"/>
  <c r="CX19" i="21"/>
  <c r="CQ22" i="21"/>
  <c r="DI40" i="4"/>
  <c r="DC40" i="4"/>
  <c r="CW258" i="2"/>
  <c r="CX258" i="2" s="1"/>
  <c r="CP292" i="2"/>
  <c r="CI134" i="3"/>
  <c r="CV59" i="2"/>
  <c r="CQ59" i="2"/>
  <c r="CV288" i="7"/>
  <c r="CQ288" i="7"/>
  <c r="CV241" i="2"/>
  <c r="CQ241" i="2"/>
  <c r="CV171" i="7"/>
  <c r="CQ171" i="7"/>
  <c r="CV292" i="7"/>
  <c r="CQ292" i="7"/>
  <c r="CV50" i="3"/>
  <c r="CQ50" i="3"/>
  <c r="CV51" i="2"/>
  <c r="CQ51" i="2"/>
  <c r="CQ324" i="7"/>
  <c r="CV324" i="7"/>
  <c r="CP88" i="7"/>
  <c r="CW70" i="7"/>
  <c r="CU17" i="4"/>
  <c r="CH30" i="9"/>
  <c r="CJ9" i="9"/>
  <c r="CT35" i="5" s="1"/>
  <c r="CR35" i="5"/>
  <c r="CV67" i="2"/>
  <c r="CQ67" i="2"/>
  <c r="CV219" i="1"/>
  <c r="CQ219" i="1"/>
  <c r="CV189" i="7"/>
  <c r="CQ189" i="7"/>
  <c r="CV157" i="2"/>
  <c r="CQ157" i="2"/>
  <c r="CV282" i="2"/>
  <c r="CQ282" i="2"/>
  <c r="CV351" i="7"/>
  <c r="CQ351" i="7"/>
  <c r="DH29" i="5"/>
  <c r="DB29" i="5"/>
  <c r="CV277" i="2"/>
  <c r="CQ277" i="2"/>
  <c r="CV168" i="7"/>
  <c r="CQ168" i="7"/>
  <c r="CV344" i="7"/>
  <c r="CQ344" i="7"/>
  <c r="CV127" i="3"/>
  <c r="CQ127" i="3"/>
  <c r="CV388" i="2"/>
  <c r="CQ388" i="2"/>
  <c r="CV162" i="2"/>
  <c r="CQ162" i="2"/>
  <c r="CV118" i="3"/>
  <c r="CQ118" i="3"/>
  <c r="CV45" i="1"/>
  <c r="CQ45" i="1"/>
  <c r="CV210" i="2"/>
  <c r="CQ210" i="2"/>
  <c r="CV55" i="2"/>
  <c r="CQ55" i="2"/>
  <c r="CD28" i="21"/>
  <c r="CI76" i="2"/>
  <c r="CI447" i="2"/>
  <c r="CV67" i="1"/>
  <c r="CQ67" i="1"/>
  <c r="CV145" i="7"/>
  <c r="CQ145" i="7"/>
  <c r="CV138" i="7"/>
  <c r="CQ138" i="7"/>
  <c r="CV95" i="1"/>
  <c r="CQ95" i="1"/>
  <c r="CV173" i="2"/>
  <c r="CQ173" i="2"/>
  <c r="DB48" i="5"/>
  <c r="DH48" i="5"/>
  <c r="CZ50" i="5"/>
  <c r="CV8" i="7"/>
  <c r="CQ8" i="7"/>
  <c r="CV366" i="7"/>
  <c r="CQ366" i="7"/>
  <c r="CV32" i="3"/>
  <c r="CQ32" i="3"/>
  <c r="CV54" i="2"/>
  <c r="CQ54" i="2"/>
  <c r="CI282" i="1"/>
  <c r="CV343" i="2"/>
  <c r="CQ343" i="2"/>
  <c r="CP182" i="2"/>
  <c r="CW153" i="2"/>
  <c r="CV82" i="7"/>
  <c r="CQ82" i="7"/>
  <c r="CV434" i="2"/>
  <c r="CQ434" i="2"/>
  <c r="CV345" i="7"/>
  <c r="CQ345" i="7"/>
  <c r="CV184" i="7"/>
  <c r="CQ184" i="7"/>
  <c r="CV234" i="2"/>
  <c r="CQ234" i="2"/>
  <c r="CV158" i="2"/>
  <c r="CQ158" i="2"/>
  <c r="CV183" i="7"/>
  <c r="CQ183" i="7"/>
  <c r="CV252" i="7"/>
  <c r="CQ252" i="7"/>
  <c r="CV215" i="7"/>
  <c r="CQ215" i="7"/>
  <c r="CV38" i="2"/>
  <c r="CQ38" i="2"/>
  <c r="CV342" i="7"/>
  <c r="CQ342" i="7"/>
  <c r="CW78" i="21"/>
  <c r="CR78" i="21"/>
  <c r="DA32" i="4"/>
  <c r="DC29" i="4"/>
  <c r="DI29" i="4"/>
  <c r="CV297" i="7"/>
  <c r="CQ297" i="7"/>
  <c r="CV308" i="2"/>
  <c r="CQ308" i="2"/>
  <c r="CQ13" i="3"/>
  <c r="CO19" i="3"/>
  <c r="CV13" i="3"/>
  <c r="CR77" i="21"/>
  <c r="CW77" i="21"/>
  <c r="CO25" i="1"/>
  <c r="CV5" i="1"/>
  <c r="CV258" i="1"/>
  <c r="CQ258" i="1"/>
  <c r="CV254" i="1"/>
  <c r="CQ254" i="1"/>
  <c r="CJ70" i="2"/>
  <c r="CW223" i="2"/>
  <c r="DD221" i="2"/>
  <c r="CV74" i="7"/>
  <c r="CQ74" i="7"/>
  <c r="CV54" i="1"/>
  <c r="CO57" i="1"/>
  <c r="CQ57" i="1" s="1"/>
  <c r="CQ54" i="1"/>
  <c r="CV343" i="7"/>
  <c r="CQ343" i="7"/>
  <c r="DI15" i="4"/>
  <c r="DC15" i="4"/>
  <c r="CW268" i="1"/>
  <c r="CQ268" i="1"/>
  <c r="DC22" i="3"/>
  <c r="CX22" i="3"/>
  <c r="CV44" i="7"/>
  <c r="CQ44" i="7"/>
  <c r="CQ17" i="21"/>
  <c r="CX14" i="21"/>
  <c r="CQ173" i="1"/>
  <c r="CV173" i="1"/>
  <c r="CV364" i="7"/>
  <c r="CQ364" i="7"/>
  <c r="CV88" i="3"/>
  <c r="CQ88" i="3"/>
  <c r="CV115" i="2"/>
  <c r="CQ115" i="2"/>
  <c r="DD106" i="1"/>
  <c r="CK74" i="21"/>
  <c r="CV102" i="3"/>
  <c r="CQ102" i="3"/>
  <c r="CV83" i="2"/>
  <c r="CQ83" i="2"/>
  <c r="CV260" i="2"/>
  <c r="CQ260" i="2"/>
  <c r="CV377" i="2"/>
  <c r="CQ377" i="2"/>
  <c r="CJ81" i="1"/>
  <c r="CI90" i="3"/>
  <c r="CV81" i="3"/>
  <c r="CQ81" i="3"/>
  <c r="DD73" i="2"/>
  <c r="CW75" i="2"/>
  <c r="CV350" i="2"/>
  <c r="CQ350" i="2"/>
  <c r="CP218" i="2"/>
  <c r="CW184" i="2"/>
  <c r="CX184" i="2" s="1"/>
  <c r="CJ85" i="3"/>
  <c r="CV304" i="7"/>
  <c r="CQ304" i="7"/>
  <c r="CV113" i="7"/>
  <c r="CQ113" i="7"/>
  <c r="CV159" i="1"/>
  <c r="CQ159" i="1"/>
  <c r="CV287" i="7"/>
  <c r="CQ287" i="7"/>
  <c r="CV37" i="7"/>
  <c r="CQ37" i="7"/>
  <c r="DI16" i="4"/>
  <c r="DC16" i="4"/>
  <c r="CV40" i="2"/>
  <c r="CQ40" i="2"/>
  <c r="CV243" i="2"/>
  <c r="CQ243" i="2"/>
  <c r="CV125" i="2"/>
  <c r="CQ125" i="2"/>
  <c r="CV414" i="2"/>
  <c r="CQ414" i="2"/>
  <c r="CV31" i="3"/>
  <c r="CQ31" i="3"/>
  <c r="CV90" i="2"/>
  <c r="CQ90" i="2"/>
  <c r="CV317" i="1"/>
  <c r="CQ317" i="1"/>
  <c r="CV96" i="3"/>
  <c r="CQ96" i="3"/>
  <c r="DC61" i="1"/>
  <c r="CV347" i="2"/>
  <c r="CQ347" i="2"/>
  <c r="CV108" i="7"/>
  <c r="CQ108" i="7"/>
  <c r="CV368" i="7"/>
  <c r="CQ368" i="7"/>
  <c r="CV287" i="2"/>
  <c r="CQ287" i="2"/>
  <c r="CO225" i="1"/>
  <c r="CQ225" i="1" s="1"/>
  <c r="CV223" i="1"/>
  <c r="CX223" i="1" s="1"/>
  <c r="CQ135" i="7"/>
  <c r="CV135" i="7"/>
  <c r="CO153" i="7"/>
  <c r="CV201" i="2"/>
  <c r="CQ201" i="2"/>
  <c r="CQ64" i="21"/>
  <c r="CX61" i="21"/>
  <c r="CV231" i="2"/>
  <c r="CQ231" i="2"/>
  <c r="CV402" i="2"/>
  <c r="CQ402" i="2"/>
  <c r="CV377" i="7"/>
  <c r="CQ377" i="7"/>
  <c r="CV14" i="3"/>
  <c r="CQ14" i="3"/>
  <c r="CV118" i="2"/>
  <c r="CQ118" i="2"/>
  <c r="CV146" i="7"/>
  <c r="CQ146" i="7"/>
  <c r="CV38" i="3"/>
  <c r="CQ38" i="3"/>
  <c r="CP126" i="7"/>
  <c r="CW90" i="7"/>
  <c r="CV270" i="2"/>
  <c r="CQ270" i="2"/>
  <c r="CV304" i="2"/>
  <c r="CQ304" i="2"/>
  <c r="CV120" i="3"/>
  <c r="CQ120" i="3"/>
  <c r="CV22" i="2"/>
  <c r="CQ22" i="2"/>
  <c r="CV91" i="2"/>
  <c r="CQ91" i="2"/>
  <c r="CV337" i="2"/>
  <c r="CQ337" i="2"/>
  <c r="CV110" i="7"/>
  <c r="CQ110" i="7"/>
  <c r="CV344" i="2"/>
  <c r="CQ344" i="2"/>
  <c r="CW280" i="1"/>
  <c r="CQ280" i="1"/>
  <c r="CI327" i="7"/>
  <c r="DD167" i="1"/>
  <c r="CV11" i="2"/>
  <c r="CQ11" i="2"/>
  <c r="CV380" i="2"/>
  <c r="CQ380" i="2"/>
  <c r="CV22" i="1"/>
  <c r="CQ22" i="1"/>
  <c r="CV187" i="7"/>
  <c r="CQ187" i="7"/>
  <c r="CV352" i="2"/>
  <c r="CQ352" i="2"/>
  <c r="CV375" i="7"/>
  <c r="CQ375" i="7"/>
  <c r="CV307" i="7"/>
  <c r="CQ307" i="7"/>
  <c r="CV199" i="1"/>
  <c r="CQ199" i="1"/>
  <c r="CV10" i="7"/>
  <c r="CQ10" i="7"/>
  <c r="CV251" i="7"/>
  <c r="CQ251" i="7"/>
  <c r="DH49" i="5"/>
  <c r="DB49" i="5"/>
  <c r="CW15" i="21"/>
  <c r="CR15" i="21"/>
  <c r="CK64" i="21"/>
  <c r="CI82" i="21"/>
  <c r="CI54" i="21"/>
  <c r="CK33" i="21"/>
  <c r="CV272" i="7"/>
  <c r="CQ272" i="7"/>
  <c r="CV342" i="2"/>
  <c r="CQ342" i="2"/>
  <c r="CV177" i="2"/>
  <c r="CQ177" i="2"/>
  <c r="CV120" i="1"/>
  <c r="CQ120" i="1"/>
  <c r="CV195" i="2"/>
  <c r="CQ195" i="2"/>
  <c r="CV165" i="2"/>
  <c r="CQ165" i="2"/>
  <c r="CV14" i="9"/>
  <c r="CQ14" i="9"/>
  <c r="CV85" i="2"/>
  <c r="CQ85" i="2"/>
  <c r="CQ147" i="2"/>
  <c r="CV147" i="2"/>
  <c r="CV45" i="2"/>
  <c r="CQ45" i="2"/>
  <c r="CV103" i="2"/>
  <c r="CQ103" i="2"/>
  <c r="CV379" i="2"/>
  <c r="CQ379" i="2"/>
  <c r="CV363" i="2"/>
  <c r="CQ363" i="2"/>
  <c r="CV56" i="2"/>
  <c r="CQ56" i="2"/>
  <c r="CV29" i="1"/>
  <c r="CQ29" i="1"/>
  <c r="CV356" i="2"/>
  <c r="CQ356" i="2"/>
  <c r="CV6" i="3"/>
  <c r="CQ6" i="3"/>
  <c r="CV403" i="2"/>
  <c r="CQ403" i="2"/>
  <c r="CW19" i="21"/>
  <c r="CP22" i="21"/>
  <c r="CR19" i="21"/>
  <c r="CV64" i="3"/>
  <c r="CO67" i="3"/>
  <c r="CQ67" i="3" s="1"/>
  <c r="CQ64" i="3"/>
  <c r="CV313" i="2"/>
  <c r="CQ313" i="2"/>
  <c r="CV157" i="7"/>
  <c r="CQ157" i="7"/>
  <c r="CV381" i="2"/>
  <c r="CQ381" i="2"/>
  <c r="CV121" i="7"/>
  <c r="CQ121" i="7"/>
  <c r="CV130" i="2"/>
  <c r="CQ130" i="2"/>
  <c r="CV253" i="2"/>
  <c r="CQ253" i="2"/>
  <c r="CW6" i="21"/>
  <c r="CR6" i="21"/>
  <c r="DC28" i="9"/>
  <c r="CX28" i="9"/>
  <c r="CX9" i="21"/>
  <c r="CQ12" i="21"/>
  <c r="CV408" i="2"/>
  <c r="CQ408" i="2"/>
  <c r="CV398" i="2"/>
  <c r="CQ398" i="2"/>
  <c r="CV394" i="2"/>
  <c r="CQ394" i="2"/>
  <c r="CV232" i="2"/>
  <c r="CQ232" i="2"/>
  <c r="DI25" i="4"/>
  <c r="DC25" i="4"/>
  <c r="CV142" i="7"/>
  <c r="CQ142" i="7"/>
  <c r="CV315" i="7"/>
  <c r="CQ315" i="7"/>
  <c r="CV148" i="7"/>
  <c r="CQ148" i="7"/>
  <c r="CV233" i="2"/>
  <c r="CQ233" i="2"/>
  <c r="CW208" i="1"/>
  <c r="CQ208" i="1"/>
  <c r="CO99" i="3"/>
  <c r="CQ93" i="3"/>
  <c r="CV93" i="3"/>
  <c r="CW337" i="1"/>
  <c r="DD335" i="1"/>
  <c r="CW111" i="3"/>
  <c r="DD108" i="3"/>
  <c r="CV359" i="7"/>
  <c r="CQ359" i="7"/>
  <c r="CP404" i="2"/>
  <c r="CW375" i="2"/>
  <c r="CV241" i="1"/>
  <c r="CQ241" i="1"/>
  <c r="CV335" i="7"/>
  <c r="CQ335" i="7"/>
  <c r="CV217" i="7"/>
  <c r="CQ217" i="7"/>
  <c r="CV28" i="1"/>
  <c r="CQ28" i="1"/>
  <c r="CV193" i="2"/>
  <c r="CQ193" i="2"/>
  <c r="DD86" i="3"/>
  <c r="CW89" i="3"/>
  <c r="CV86" i="3"/>
  <c r="CQ86" i="3"/>
  <c r="CQ73" i="2"/>
  <c r="CV73" i="2"/>
  <c r="CW216" i="1"/>
  <c r="CQ216" i="1"/>
  <c r="CV353" i="7"/>
  <c r="CQ353" i="7"/>
  <c r="CV236" i="2"/>
  <c r="CQ236" i="2"/>
  <c r="CV29" i="3"/>
  <c r="CQ29" i="3"/>
  <c r="CV266" i="7"/>
  <c r="CQ266" i="7"/>
  <c r="CV59" i="3"/>
  <c r="CQ59" i="3"/>
  <c r="CV66" i="3"/>
  <c r="CQ66" i="3"/>
  <c r="CV89" i="2"/>
  <c r="CQ89" i="2"/>
  <c r="CV25" i="9"/>
  <c r="CQ25" i="9"/>
  <c r="CV207" i="7"/>
  <c r="CQ207" i="7"/>
  <c r="CV37" i="2"/>
  <c r="CQ37" i="2"/>
  <c r="CV340" i="7"/>
  <c r="CQ340" i="7"/>
  <c r="CV164" i="7"/>
  <c r="CQ164" i="7"/>
  <c r="CV24" i="1"/>
  <c r="CQ24" i="1"/>
  <c r="CV93" i="2"/>
  <c r="CQ93" i="2"/>
  <c r="DC36" i="4"/>
  <c r="DI36" i="4"/>
  <c r="DI5" i="4"/>
  <c r="DC5" i="4"/>
  <c r="CW79" i="2"/>
  <c r="CP108" i="2"/>
  <c r="CD83" i="21"/>
  <c r="CL44" i="5" s="1"/>
  <c r="CJ44" i="5"/>
  <c r="CV100" i="2"/>
  <c r="CQ100" i="2"/>
  <c r="CV15" i="3"/>
  <c r="CQ15" i="3"/>
  <c r="CV151" i="7"/>
  <c r="CQ151" i="7"/>
  <c r="CV387" i="2"/>
  <c r="CQ387" i="2"/>
  <c r="CW36" i="2"/>
  <c r="CX36" i="2" s="1"/>
  <c r="CP70" i="2"/>
  <c r="CV120" i="7"/>
  <c r="CQ120" i="7"/>
  <c r="CI136" i="3"/>
  <c r="CS21" i="5"/>
  <c r="DJ258" i="2"/>
  <c r="CV334" i="1"/>
  <c r="CQ334" i="1"/>
  <c r="CV248" i="2"/>
  <c r="CQ248" i="2"/>
  <c r="CV270" i="7"/>
  <c r="CQ270" i="7"/>
  <c r="CR25" i="21"/>
  <c r="CW25" i="21"/>
  <c r="CD82" i="21"/>
  <c r="CL43" i="5" s="1"/>
  <c r="CJ43" i="5"/>
  <c r="CW131" i="7"/>
  <c r="DD129" i="7"/>
  <c r="CV166" i="1"/>
  <c r="CO169" i="1"/>
  <c r="CQ169" i="1" s="1"/>
  <c r="CQ166" i="1"/>
  <c r="CV156" i="1"/>
  <c r="CQ156" i="1"/>
  <c r="CV346" i="2"/>
  <c r="CQ346" i="2"/>
  <c r="CV18" i="3"/>
  <c r="CQ18" i="3"/>
  <c r="DI24" i="4"/>
  <c r="DC24" i="4"/>
  <c r="CV136" i="2"/>
  <c r="CQ136" i="2"/>
  <c r="CR37" i="5"/>
  <c r="CJ29" i="9"/>
  <c r="CT37" i="5" s="1"/>
  <c r="CV135" i="2"/>
  <c r="CQ135" i="2"/>
  <c r="CV264" i="1"/>
  <c r="CQ264" i="1"/>
  <c r="CV97" i="3"/>
  <c r="CQ97" i="3"/>
  <c r="CV199" i="2"/>
  <c r="CQ199" i="2"/>
  <c r="CW386" i="7"/>
  <c r="DD350" i="7"/>
  <c r="CW224" i="1"/>
  <c r="CW225" i="1" s="1"/>
  <c r="CQ224" i="1"/>
  <c r="CV49" i="1"/>
  <c r="CQ49" i="1"/>
  <c r="CV53" i="7"/>
  <c r="CQ53" i="7"/>
  <c r="CJ88" i="7"/>
  <c r="CV131" i="3"/>
  <c r="CQ131" i="3"/>
  <c r="CV89" i="1"/>
  <c r="CQ89" i="1"/>
  <c r="CJ321" i="7"/>
  <c r="DD76" i="21"/>
  <c r="CV220" i="2"/>
  <c r="CQ220" i="2"/>
  <c r="CO223" i="2"/>
  <c r="CV215" i="2"/>
  <c r="CQ215" i="2"/>
  <c r="CV299" i="1"/>
  <c r="CQ299" i="1"/>
  <c r="DI26" i="4"/>
  <c r="DC26" i="4"/>
  <c r="CW324" i="1"/>
  <c r="CQ324" i="1"/>
  <c r="CK7" i="21"/>
  <c r="CI81" i="21"/>
  <c r="CI28" i="21"/>
  <c r="CQ49" i="3"/>
  <c r="CO55" i="3"/>
  <c r="CV49" i="3"/>
  <c r="CV116" i="3"/>
  <c r="CQ116" i="3"/>
  <c r="CV388" i="7"/>
  <c r="CQ388" i="7"/>
  <c r="CO391" i="7"/>
  <c r="CQ391" i="7" s="1"/>
  <c r="CV262" i="2"/>
  <c r="CQ262" i="2"/>
  <c r="CV124" i="2"/>
  <c r="CQ124" i="2"/>
  <c r="CV167" i="2"/>
  <c r="CQ167" i="2"/>
  <c r="CV69" i="1"/>
  <c r="CQ69" i="1"/>
  <c r="CV111" i="7"/>
  <c r="CQ111" i="7"/>
  <c r="CV421" i="2"/>
  <c r="CQ421" i="2"/>
  <c r="CR20" i="21"/>
  <c r="CW20" i="21"/>
  <c r="CC150" i="2"/>
  <c r="CV272" i="2"/>
  <c r="CQ272" i="2"/>
  <c r="DA50" i="5"/>
  <c r="DI48" i="5"/>
  <c r="CO164" i="1"/>
  <c r="CV162" i="1"/>
  <c r="CQ162" i="1"/>
  <c r="CJ256" i="7"/>
  <c r="CV156" i="7"/>
  <c r="CQ156" i="7"/>
  <c r="CV61" i="2"/>
  <c r="CQ61" i="2"/>
  <c r="CV317" i="2"/>
  <c r="CQ317" i="2"/>
  <c r="CV226" i="7"/>
  <c r="CQ226" i="7"/>
  <c r="CV21" i="7"/>
  <c r="CQ21" i="7"/>
  <c r="CV107" i="1"/>
  <c r="CQ107" i="1"/>
  <c r="CV27" i="9"/>
  <c r="CQ27" i="9"/>
  <c r="CV390" i="7"/>
  <c r="CQ390" i="7"/>
  <c r="CV82" i="2"/>
  <c r="CQ82" i="2"/>
  <c r="CV280" i="7"/>
  <c r="CQ280" i="7"/>
  <c r="CV30" i="3"/>
  <c r="CQ30" i="3"/>
  <c r="CV48" i="2"/>
  <c r="CQ48" i="2"/>
  <c r="CV57" i="7"/>
  <c r="CQ57" i="7"/>
  <c r="CV144" i="1"/>
  <c r="CQ144" i="1"/>
  <c r="CV47" i="2"/>
  <c r="CQ47" i="2"/>
  <c r="CV73" i="1"/>
  <c r="CQ73" i="1"/>
  <c r="CV245" i="2"/>
  <c r="CQ245" i="2"/>
  <c r="CV52" i="3"/>
  <c r="CQ52" i="3"/>
  <c r="DC36" i="2"/>
  <c r="CH76" i="2"/>
  <c r="CJ34" i="2"/>
  <c r="CI341" i="1"/>
  <c r="CV78" i="1"/>
  <c r="CQ78" i="1"/>
  <c r="CV315" i="2"/>
  <c r="CQ315" i="2"/>
  <c r="CV58" i="3"/>
  <c r="CQ58" i="3"/>
  <c r="CV39" i="2"/>
  <c r="CQ39" i="2"/>
  <c r="CV71" i="7"/>
  <c r="CQ71" i="7"/>
  <c r="CV107" i="7"/>
  <c r="CQ107" i="7"/>
  <c r="CV254" i="2"/>
  <c r="CQ254" i="2"/>
  <c r="CJ20" i="9"/>
  <c r="CT36" i="5" s="1"/>
  <c r="CR36" i="5"/>
  <c r="CV248" i="7"/>
  <c r="CQ248" i="7"/>
  <c r="CV296" i="2"/>
  <c r="CQ296" i="2"/>
  <c r="CV134" i="2"/>
  <c r="CQ134" i="2"/>
  <c r="CV326" i="2"/>
  <c r="CQ326" i="2"/>
  <c r="CV352" i="7"/>
  <c r="CQ352" i="7"/>
  <c r="CV200" i="2"/>
  <c r="CQ200" i="2"/>
  <c r="CV175" i="7"/>
  <c r="CQ175" i="7"/>
  <c r="CV348" i="2"/>
  <c r="CQ348" i="2"/>
  <c r="CV224" i="7"/>
  <c r="CQ224" i="7"/>
  <c r="DC20" i="4"/>
  <c r="DI20" i="4"/>
  <c r="CV229" i="2"/>
  <c r="CQ229" i="2"/>
  <c r="CO386" i="7"/>
  <c r="CV350" i="7"/>
  <c r="CV106" i="7"/>
  <c r="CQ106" i="7"/>
  <c r="CV413" i="2"/>
  <c r="CQ413" i="2"/>
  <c r="CV303" i="7"/>
  <c r="CQ303" i="7"/>
  <c r="CV13" i="7"/>
  <c r="CQ13" i="7"/>
  <c r="CV38" i="7"/>
  <c r="CQ38" i="7"/>
  <c r="DJ39" i="4"/>
  <c r="DB41" i="4"/>
  <c r="CV174" i="7"/>
  <c r="CQ174" i="7"/>
  <c r="CV231" i="1"/>
  <c r="CQ231" i="1"/>
  <c r="CV276" i="7"/>
  <c r="CQ276" i="7"/>
  <c r="CV346" i="7"/>
  <c r="CQ346" i="7"/>
  <c r="CV60" i="2"/>
  <c r="CQ60" i="2"/>
  <c r="CV14" i="2"/>
  <c r="CQ14" i="2"/>
  <c r="CV114" i="7"/>
  <c r="CQ114" i="7"/>
  <c r="CV114" i="2"/>
  <c r="CQ114" i="2"/>
  <c r="CV248" i="1"/>
  <c r="CQ248" i="1"/>
  <c r="CV107" i="2"/>
  <c r="CQ107" i="2"/>
  <c r="CV241" i="7"/>
  <c r="CQ241" i="7"/>
  <c r="CV428" i="2"/>
  <c r="CQ428" i="2"/>
  <c r="CV17" i="7"/>
  <c r="CV23" i="7" s="1"/>
  <c r="CQ17" i="7"/>
  <c r="CV161" i="1"/>
  <c r="CQ161" i="1"/>
  <c r="CV176" i="7"/>
  <c r="CQ176" i="7"/>
  <c r="CV118" i="7"/>
  <c r="CQ118" i="7"/>
  <c r="CV212" i="2"/>
  <c r="CQ212" i="2"/>
  <c r="CV201" i="7"/>
  <c r="CQ201" i="7"/>
  <c r="CW46" i="21"/>
  <c r="CR46" i="21"/>
  <c r="CV210" i="1"/>
  <c r="CQ210" i="1"/>
  <c r="CV245" i="7"/>
  <c r="CQ245" i="7"/>
  <c r="CV190" i="7"/>
  <c r="CQ190" i="7"/>
  <c r="CV43" i="2"/>
  <c r="CQ43" i="2"/>
  <c r="CI132" i="7"/>
  <c r="CX35" i="21"/>
  <c r="CQ38" i="21"/>
  <c r="CJ81" i="21"/>
  <c r="CJ28" i="21"/>
  <c r="CP193" i="1"/>
  <c r="CP226" i="1" s="1"/>
  <c r="CW173" i="1"/>
  <c r="CV318" i="7"/>
  <c r="CQ318" i="7"/>
  <c r="CV172" i="2"/>
  <c r="CQ172" i="2"/>
  <c r="CV333" i="7"/>
  <c r="CQ333" i="7"/>
  <c r="CV274" i="1"/>
  <c r="CQ274" i="1"/>
  <c r="CO249" i="1"/>
  <c r="CW68" i="21"/>
  <c r="CR68" i="21"/>
  <c r="CJ133" i="3"/>
  <c r="CQ5" i="2"/>
  <c r="CW5" i="2"/>
  <c r="CP34" i="2"/>
  <c r="CW322" i="1"/>
  <c r="CQ322" i="1"/>
  <c r="CV43" i="3"/>
  <c r="CQ43" i="3"/>
  <c r="CV131" i="2"/>
  <c r="CQ131" i="2"/>
  <c r="CV246" i="1"/>
  <c r="CQ246" i="1"/>
  <c r="CP20" i="9"/>
  <c r="DA36" i="5" s="1"/>
  <c r="CW11" i="9"/>
  <c r="CJ218" i="7"/>
  <c r="CH262" i="7"/>
  <c r="CW41" i="21"/>
  <c r="CR41" i="21"/>
  <c r="CJ191" i="7"/>
  <c r="CV239" i="2"/>
  <c r="CQ239" i="2"/>
  <c r="CV40" i="3"/>
  <c r="CQ40" i="3"/>
  <c r="CV80" i="7"/>
  <c r="CQ80" i="7"/>
  <c r="CV419" i="2"/>
  <c r="CQ419" i="2"/>
  <c r="CV297" i="1"/>
  <c r="CQ297" i="1"/>
  <c r="DH30" i="5"/>
  <c r="DB30" i="5"/>
  <c r="CV147" i="7"/>
  <c r="CQ147" i="7"/>
  <c r="CV213" i="2"/>
  <c r="CQ213" i="2"/>
  <c r="CP38" i="21"/>
  <c r="CR35" i="21"/>
  <c r="CW35" i="21"/>
  <c r="CV35" i="3"/>
  <c r="CQ35" i="3"/>
  <c r="CO41" i="3"/>
  <c r="CQ221" i="2"/>
  <c r="CV221" i="2"/>
  <c r="CO283" i="7"/>
  <c r="CV265" i="7"/>
  <c r="CQ265" i="7"/>
  <c r="CV104" i="7"/>
  <c r="CQ104" i="7"/>
  <c r="CV191" i="2"/>
  <c r="CQ191" i="2"/>
  <c r="CV305" i="2"/>
  <c r="CQ305" i="2"/>
  <c r="CV49" i="2"/>
  <c r="CQ49" i="2"/>
  <c r="CV311" i="1"/>
  <c r="CQ311" i="1"/>
  <c r="CU32" i="4"/>
  <c r="CK12" i="21"/>
  <c r="CV222" i="7"/>
  <c r="CQ222" i="7"/>
  <c r="CV6" i="9"/>
  <c r="CQ6" i="9"/>
  <c r="CV358" i="2"/>
  <c r="CQ358" i="2"/>
  <c r="CV123" i="3"/>
  <c r="CO129" i="3"/>
  <c r="CQ123" i="3"/>
  <c r="CP348" i="7"/>
  <c r="CW330" i="7"/>
  <c r="DA37" i="4"/>
  <c r="DC34" i="4"/>
  <c r="DI34" i="4"/>
  <c r="CH136" i="3"/>
  <c r="CR21" i="5"/>
  <c r="CJ19" i="3"/>
  <c r="CP129" i="3"/>
  <c r="CW123" i="3"/>
  <c r="CW56" i="21"/>
  <c r="CP59" i="21"/>
  <c r="CR56" i="21"/>
  <c r="CU41" i="4"/>
  <c r="CV126" i="3"/>
  <c r="CQ126" i="3"/>
  <c r="DD55" i="1"/>
  <c r="CI67" i="7"/>
  <c r="CI393" i="7"/>
  <c r="CV157" i="1"/>
  <c r="CQ157" i="1"/>
  <c r="CV244" i="7"/>
  <c r="CQ244" i="7"/>
  <c r="CV80" i="2"/>
  <c r="CQ80" i="2"/>
  <c r="CV281" i="7"/>
  <c r="CQ281" i="7"/>
  <c r="CJ193" i="1"/>
  <c r="AY23" i="6"/>
  <c r="AZ1" i="6"/>
  <c r="BB1" i="6"/>
  <c r="BA1" i="6"/>
  <c r="AV1" i="6"/>
  <c r="AU1" i="6"/>
  <c r="AT1" i="6"/>
  <c r="AS23" i="6"/>
  <c r="BD111" i="6"/>
  <c r="BD112" i="6" s="1"/>
  <c r="AV1" i="17"/>
  <c r="AU1" i="17"/>
  <c r="AS23" i="17"/>
  <c r="AT1" i="17"/>
  <c r="AX112" i="17"/>
  <c r="BA111" i="17"/>
  <c r="DQ5" i="2"/>
  <c r="DR130" i="3"/>
  <c r="DQ279" i="1"/>
  <c r="DK332" i="1"/>
  <c r="DR307" i="1"/>
  <c r="DR332" i="1" s="1"/>
  <c r="DQ64" i="7"/>
  <c r="DQ389" i="7"/>
  <c r="DR111" i="1"/>
  <c r="DS288" i="2"/>
  <c r="DL288" i="2"/>
  <c r="DS211" i="2"/>
  <c r="DL211" i="2"/>
  <c r="DS364" i="2"/>
  <c r="DL364" i="2"/>
  <c r="DS433" i="2"/>
  <c r="DL433" i="2"/>
  <c r="CX444" i="2"/>
  <c r="CQ64" i="7"/>
  <c r="CH395" i="7"/>
  <c r="CJ395" i="7" s="1"/>
  <c r="CJ66" i="7"/>
  <c r="CC393" i="7"/>
  <c r="CA396" i="7"/>
  <c r="CX19" i="7"/>
  <c r="CQ5" i="7"/>
  <c r="CQ6" i="7"/>
  <c r="CH393" i="7"/>
  <c r="CJ23" i="7"/>
  <c r="DE11" i="7"/>
  <c r="CJ386" i="7"/>
  <c r="CI392" i="7"/>
  <c r="CX357" i="7"/>
  <c r="CX365" i="7"/>
  <c r="CX384" i="7"/>
  <c r="CX354" i="7"/>
  <c r="CQ350" i="7"/>
  <c r="CQ389" i="7"/>
  <c r="CX100" i="7"/>
  <c r="CQ90" i="7"/>
  <c r="CX105" i="7"/>
  <c r="CC394" i="7"/>
  <c r="CQ124" i="7"/>
  <c r="DE296" i="1"/>
  <c r="CX263" i="1"/>
  <c r="CX83" i="1"/>
  <c r="DE146" i="1"/>
  <c r="CX308" i="1"/>
  <c r="CX63" i="1"/>
  <c r="DE126" i="1"/>
  <c r="DE112" i="1"/>
  <c r="DE243" i="1"/>
  <c r="CX14" i="1"/>
  <c r="DE74" i="1"/>
  <c r="CX265" i="1"/>
  <c r="DE140" i="1"/>
  <c r="DE253" i="1"/>
  <c r="DE125" i="1"/>
  <c r="DE99" i="1"/>
  <c r="DS290" i="1"/>
  <c r="DL290" i="1"/>
  <c r="DE10" i="1"/>
  <c r="DE133" i="1"/>
  <c r="CX318" i="1"/>
  <c r="DE48" i="1"/>
  <c r="CX259" i="1"/>
  <c r="DE192" i="1"/>
  <c r="DE135" i="1"/>
  <c r="DE90" i="1"/>
  <c r="CX121" i="1"/>
  <c r="CX310" i="1"/>
  <c r="CX158" i="1"/>
  <c r="DE222" i="1"/>
  <c r="DE330" i="1"/>
  <c r="CX35" i="1"/>
  <c r="CX23" i="1"/>
  <c r="CX217" i="1"/>
  <c r="CX215" i="1"/>
  <c r="CX46" i="1"/>
  <c r="CX260" i="1"/>
  <c r="DE272" i="1"/>
  <c r="CX16" i="1"/>
  <c r="DE7" i="1"/>
  <c r="DE255" i="1"/>
  <c r="CX203" i="1"/>
  <c r="DE236" i="1"/>
  <c r="DE256" i="1"/>
  <c r="DE257" i="1"/>
  <c r="CX207" i="1"/>
  <c r="DE123" i="1"/>
  <c r="DE148" i="1"/>
  <c r="CX154" i="1"/>
  <c r="CX96" i="1"/>
  <c r="DE247" i="1"/>
  <c r="DE245" i="1"/>
  <c r="CX233" i="1"/>
  <c r="DE150" i="1"/>
  <c r="CX213" i="1"/>
  <c r="CX331" i="1"/>
  <c r="CX302" i="1"/>
  <c r="CX314" i="1"/>
  <c r="CX313" i="1"/>
  <c r="CX298" i="1"/>
  <c r="CX288" i="1"/>
  <c r="DE38" i="1"/>
  <c r="DE6" i="1"/>
  <c r="DE39" i="1"/>
  <c r="DE8" i="1"/>
  <c r="CX304" i="1"/>
  <c r="DE325" i="1"/>
  <c r="DE68" i="1"/>
  <c r="DE36" i="1"/>
  <c r="DE323" i="1"/>
  <c r="DE128" i="1"/>
  <c r="DE124" i="1"/>
  <c r="DE62" i="1"/>
  <c r="CX178" i="1"/>
  <c r="DE134" i="1"/>
  <c r="DE184" i="1"/>
  <c r="DE151" i="1"/>
  <c r="DE129" i="1"/>
  <c r="DE327" i="1"/>
  <c r="DE103" i="1"/>
  <c r="DE160" i="1"/>
  <c r="DE34" i="1"/>
  <c r="DE320" i="1"/>
  <c r="DE130" i="1"/>
  <c r="DE88" i="1"/>
  <c r="DE85" i="1"/>
  <c r="DE145" i="1"/>
  <c r="DE141" i="1"/>
  <c r="CX40" i="1"/>
  <c r="CX261" i="1"/>
  <c r="DE66" i="1"/>
  <c r="DE19" i="1"/>
  <c r="CX102" i="1"/>
  <c r="DE100" i="1"/>
  <c r="DE197" i="1"/>
  <c r="CX218" i="1"/>
  <c r="DE105" i="1"/>
  <c r="CX180" i="1"/>
  <c r="DE72" i="1"/>
  <c r="DE328" i="1"/>
  <c r="CX65" i="1"/>
  <c r="CX27" i="1"/>
  <c r="CX176" i="1"/>
  <c r="CX37" i="1"/>
  <c r="DE294" i="1"/>
  <c r="DE92" i="1"/>
  <c r="CX119" i="1"/>
  <c r="CX42" i="1"/>
  <c r="CX12" i="1"/>
  <c r="CX174" i="1"/>
  <c r="CX163" i="1"/>
  <c r="CX335" i="1"/>
  <c r="CX21" i="1"/>
  <c r="DE9" i="1"/>
  <c r="DE275" i="1"/>
  <c r="AT15" i="14" l="1"/>
  <c r="AT27" i="14"/>
  <c r="AT24" i="14"/>
  <c r="AT30" i="14"/>
  <c r="AT39" i="14"/>
  <c r="AT25" i="14"/>
  <c r="AT34" i="14"/>
  <c r="AT47" i="14"/>
  <c r="AT36" i="14"/>
  <c r="AT20" i="14"/>
  <c r="AT22" i="14"/>
  <c r="AT28" i="14"/>
  <c r="AT45" i="14"/>
  <c r="AT29" i="14"/>
  <c r="AT12" i="14"/>
  <c r="AT13" i="14"/>
  <c r="AT14" i="14"/>
  <c r="AT9" i="14"/>
  <c r="AT10" i="14"/>
  <c r="AT32" i="14"/>
  <c r="AT33" i="14"/>
  <c r="AT23" i="14"/>
  <c r="AT43" i="14"/>
  <c r="AT41" i="14"/>
  <c r="AT17" i="14"/>
  <c r="AT26" i="14"/>
  <c r="AU1" i="14"/>
  <c r="AU24" i="14" s="1"/>
  <c r="AV1" i="14"/>
  <c r="AV23" i="14" s="1"/>
  <c r="F1" i="10"/>
  <c r="AT18" i="14"/>
  <c r="AT40" i="14"/>
  <c r="AT7" i="14"/>
  <c r="AT19" i="14"/>
  <c r="AT8" i="14"/>
  <c r="AT42" i="14"/>
  <c r="CO89" i="3"/>
  <c r="CQ89" i="3" s="1"/>
  <c r="CV87" i="3"/>
  <c r="CV89" i="3" s="1"/>
  <c r="CX89" i="3" s="1"/>
  <c r="DC307" i="1"/>
  <c r="DE307" i="1" s="1"/>
  <c r="CW22" i="9"/>
  <c r="CX22" i="9" s="1"/>
  <c r="CP29" i="9"/>
  <c r="DA37" i="5" s="1"/>
  <c r="D10" i="14"/>
  <c r="F10" i="14"/>
  <c r="CH90" i="3"/>
  <c r="CR17" i="5"/>
  <c r="CS25" i="5"/>
  <c r="CT25" i="5" s="1"/>
  <c r="CK33" i="5"/>
  <c r="CL33" i="5" s="1"/>
  <c r="CZ25" i="5"/>
  <c r="CH449" i="2"/>
  <c r="CJ449" i="2" s="1"/>
  <c r="CZ27" i="5"/>
  <c r="CT27" i="5"/>
  <c r="CZ28" i="5"/>
  <c r="CT28" i="5"/>
  <c r="CR33" i="5"/>
  <c r="CT26" i="5"/>
  <c r="CZ26" i="5"/>
  <c r="CH372" i="2"/>
  <c r="CJ372" i="2" s="1"/>
  <c r="CW406" i="2"/>
  <c r="CX406" i="2" s="1"/>
  <c r="CI446" i="2"/>
  <c r="CJ446" i="2" s="1"/>
  <c r="CS16" i="5"/>
  <c r="CI448" i="2"/>
  <c r="CC448" i="2"/>
  <c r="CB450" i="2"/>
  <c r="CP440" i="2"/>
  <c r="CP446" i="2" s="1"/>
  <c r="BV450" i="2"/>
  <c r="CR74" i="21"/>
  <c r="CR79" i="21"/>
  <c r="AD17" i="14"/>
  <c r="AD18" i="14"/>
  <c r="AC14" i="14"/>
  <c r="CK15" i="5"/>
  <c r="AD14" i="14"/>
  <c r="AC13" i="14"/>
  <c r="AA12" i="14"/>
  <c r="BU18" i="5"/>
  <c r="Z15" i="14"/>
  <c r="BV18" i="5"/>
  <c r="BT18" i="5"/>
  <c r="CD15" i="5"/>
  <c r="CL11" i="5"/>
  <c r="AD9" i="14"/>
  <c r="AC8" i="14"/>
  <c r="CH132" i="7"/>
  <c r="CJ132" i="7" s="1"/>
  <c r="DA12" i="5"/>
  <c r="CJ126" i="7"/>
  <c r="DE3" i="7" a="1"/>
  <c r="DE3" i="7" s="1"/>
  <c r="DL2" i="7"/>
  <c r="CH338" i="1"/>
  <c r="CJ338" i="1" s="1"/>
  <c r="CT12" i="5"/>
  <c r="DC271" i="1"/>
  <c r="CX271" i="1"/>
  <c r="CJ305" i="1"/>
  <c r="CT10" i="5" s="1"/>
  <c r="CR10" i="5"/>
  <c r="CV50" i="1"/>
  <c r="CV52" i="1" s="1"/>
  <c r="CX52" i="1" s="1"/>
  <c r="CQ50" i="1"/>
  <c r="CS11" i="5"/>
  <c r="CC340" i="1"/>
  <c r="CI340" i="1"/>
  <c r="CI342" i="1" s="1"/>
  <c r="CD13" i="5"/>
  <c r="CB13" i="5"/>
  <c r="CO220" i="1"/>
  <c r="CQ220" i="1" s="1"/>
  <c r="CV106" i="1"/>
  <c r="CV108" i="1" s="1"/>
  <c r="CQ106" i="1"/>
  <c r="DC79" i="1"/>
  <c r="CX79" i="1"/>
  <c r="DC77" i="1"/>
  <c r="CX77" i="1"/>
  <c r="CO305" i="1"/>
  <c r="CQ305" i="1" s="1"/>
  <c r="DD153" i="1"/>
  <c r="CX153" i="1"/>
  <c r="CV104" i="1"/>
  <c r="CQ104" i="1"/>
  <c r="CO108" i="1"/>
  <c r="CO114" i="1" s="1"/>
  <c r="DE2" i="1"/>
  <c r="CX3" i="1" a="1"/>
  <c r="CX3" i="1" s="1"/>
  <c r="CV97" i="7"/>
  <c r="CQ97" i="7"/>
  <c r="CV201" i="1"/>
  <c r="CQ201" i="1"/>
  <c r="CW87" i="1"/>
  <c r="CQ87" i="1"/>
  <c r="CP108" i="1"/>
  <c r="CP340" i="1" s="1"/>
  <c r="DD18" i="1"/>
  <c r="CX18" i="1"/>
  <c r="CI114" i="1"/>
  <c r="CJ114" i="1" s="1"/>
  <c r="CV291" i="1"/>
  <c r="CQ291" i="1"/>
  <c r="CH226" i="1"/>
  <c r="CJ226" i="1" s="1"/>
  <c r="CR11" i="5"/>
  <c r="CQ68" i="2"/>
  <c r="CV68" i="2"/>
  <c r="CV70" i="2" s="1"/>
  <c r="CV94" i="7"/>
  <c r="CO126" i="7"/>
  <c r="CO394" i="7" s="1"/>
  <c r="CQ94" i="7"/>
  <c r="CQ281" i="2"/>
  <c r="CV281" i="2"/>
  <c r="CK13" i="5"/>
  <c r="CH448" i="2"/>
  <c r="CH340" i="1"/>
  <c r="CR16" i="5"/>
  <c r="CP150" i="2"/>
  <c r="CQ218" i="2"/>
  <c r="DC147" i="1"/>
  <c r="CX147" i="1"/>
  <c r="CV238" i="1"/>
  <c r="CQ238" i="1"/>
  <c r="CV136" i="1"/>
  <c r="CQ136" i="1"/>
  <c r="CV234" i="1"/>
  <c r="CQ234" i="1"/>
  <c r="DC140" i="2"/>
  <c r="CX140" i="2"/>
  <c r="CJ170" i="1"/>
  <c r="DC242" i="1"/>
  <c r="CX242" i="1"/>
  <c r="CA447" i="2"/>
  <c r="CC447" i="2" s="1"/>
  <c r="CJ15" i="5"/>
  <c r="CC256" i="2"/>
  <c r="CA298" i="2"/>
  <c r="CV218" i="2"/>
  <c r="CJ251" i="2"/>
  <c r="CH256" i="2"/>
  <c r="CO251" i="2"/>
  <c r="BV298" i="2"/>
  <c r="BT450" i="2"/>
  <c r="DK195" i="1"/>
  <c r="DD220" i="1"/>
  <c r="CQ195" i="1"/>
  <c r="CV195" i="1"/>
  <c r="CV285" i="2"/>
  <c r="CQ285" i="2"/>
  <c r="CO292" i="2"/>
  <c r="CO448" i="2" s="1"/>
  <c r="CQ113" i="1"/>
  <c r="DC143" i="1"/>
  <c r="CX143" i="1"/>
  <c r="CQ41" i="3"/>
  <c r="DD321" i="1"/>
  <c r="CX321" i="1"/>
  <c r="CV292" i="1"/>
  <c r="CQ292" i="1"/>
  <c r="CV183" i="1"/>
  <c r="CQ183" i="1"/>
  <c r="CV149" i="1"/>
  <c r="CQ149" i="1"/>
  <c r="CV267" i="1"/>
  <c r="CQ267" i="1"/>
  <c r="CV30" i="1"/>
  <c r="CQ30" i="1"/>
  <c r="CV300" i="1"/>
  <c r="CQ300" i="1"/>
  <c r="CV273" i="1"/>
  <c r="CQ273" i="1"/>
  <c r="DD168" i="1"/>
  <c r="DD169" i="1" s="1"/>
  <c r="CX168" i="1"/>
  <c r="CV101" i="1"/>
  <c r="CQ101" i="1"/>
  <c r="DC436" i="2"/>
  <c r="DC440" i="2" s="1"/>
  <c r="CX436" i="2"/>
  <c r="DC316" i="1"/>
  <c r="CX316" i="1"/>
  <c r="CV191" i="1"/>
  <c r="CQ191" i="1"/>
  <c r="CV142" i="1"/>
  <c r="CQ142" i="1"/>
  <c r="CV240" i="1"/>
  <c r="CQ240" i="1"/>
  <c r="DC190" i="2"/>
  <c r="CX190" i="2"/>
  <c r="CV70" i="1"/>
  <c r="CQ70" i="1"/>
  <c r="DD269" i="1"/>
  <c r="CX269" i="1"/>
  <c r="CO446" i="2"/>
  <c r="DD75" i="1"/>
  <c r="CX75" i="1"/>
  <c r="DD189" i="1"/>
  <c r="CX189" i="1"/>
  <c r="CV188" i="1"/>
  <c r="CV193" i="1" s="1"/>
  <c r="CQ188" i="1"/>
  <c r="DD9" i="2"/>
  <c r="CX9" i="2"/>
  <c r="DC132" i="1"/>
  <c r="DC137" i="1" s="1"/>
  <c r="CX132" i="1"/>
  <c r="CT16" i="5"/>
  <c r="CJ112" i="3"/>
  <c r="CV440" i="2"/>
  <c r="CV127" i="1"/>
  <c r="CQ127" i="1"/>
  <c r="DC133" i="2"/>
  <c r="CX133" i="2"/>
  <c r="DC216" i="2"/>
  <c r="CX216" i="2"/>
  <c r="CQ144" i="2"/>
  <c r="CX251" i="1"/>
  <c r="DC362" i="2"/>
  <c r="DC366" i="2" s="1"/>
  <c r="CX362" i="2"/>
  <c r="CP90" i="3"/>
  <c r="DC37" i="4"/>
  <c r="CQ85" i="3"/>
  <c r="CW395" i="7"/>
  <c r="CA342" i="1"/>
  <c r="CC342" i="1" s="1"/>
  <c r="DD64" i="1"/>
  <c r="CX64" i="1"/>
  <c r="CV319" i="1"/>
  <c r="CV332" i="1" s="1"/>
  <c r="CX332" i="1" s="1"/>
  <c r="CQ319" i="1"/>
  <c r="CO332" i="1"/>
  <c r="CQ332" i="1" s="1"/>
  <c r="DD56" i="1"/>
  <c r="DD57" i="1" s="1"/>
  <c r="CX56" i="1"/>
  <c r="DC51" i="1"/>
  <c r="CX51" i="1"/>
  <c r="DC33" i="1"/>
  <c r="CX33" i="1"/>
  <c r="DC31" i="1"/>
  <c r="CX31" i="1"/>
  <c r="CQ25" i="1"/>
  <c r="CJ341" i="1"/>
  <c r="CQ321" i="7"/>
  <c r="CJ262" i="7"/>
  <c r="CI396" i="7"/>
  <c r="CV81" i="1"/>
  <c r="CP327" i="7"/>
  <c r="CJ67" i="7"/>
  <c r="CO282" i="1"/>
  <c r="CJ339" i="1"/>
  <c r="CX5" i="1"/>
  <c r="CQ164" i="1"/>
  <c r="CR48" i="21"/>
  <c r="CO67" i="7"/>
  <c r="DH31" i="5"/>
  <c r="DB31" i="5"/>
  <c r="CV336" i="1"/>
  <c r="CV337" i="1" s="1"/>
  <c r="CX337" i="1" s="1"/>
  <c r="CQ336" i="1"/>
  <c r="DJ290" i="2"/>
  <c r="DE290" i="2"/>
  <c r="CP341" i="1"/>
  <c r="CP394" i="7"/>
  <c r="CK54" i="21"/>
  <c r="CW449" i="2"/>
  <c r="CJ392" i="7"/>
  <c r="CJ30" i="9"/>
  <c r="CJ46" i="3"/>
  <c r="CV249" i="1"/>
  <c r="CQ249" i="1"/>
  <c r="CW79" i="21"/>
  <c r="DC17" i="4"/>
  <c r="CR22" i="21"/>
  <c r="CR53" i="21"/>
  <c r="CJ135" i="3"/>
  <c r="DC27" i="4"/>
  <c r="CO341" i="1"/>
  <c r="DA10" i="5"/>
  <c r="CP339" i="1"/>
  <c r="CJ134" i="3"/>
  <c r="CQ99" i="3"/>
  <c r="DC32" i="4"/>
  <c r="CT20" i="5"/>
  <c r="CJ150" i="2"/>
  <c r="CT17" i="5"/>
  <c r="CJ282" i="1"/>
  <c r="CQ129" i="3"/>
  <c r="CO170" i="1"/>
  <c r="CP224" i="2"/>
  <c r="CP372" i="2"/>
  <c r="DJ338" i="2"/>
  <c r="DE338" i="2"/>
  <c r="CP80" i="21"/>
  <c r="CR59" i="21"/>
  <c r="CP83" i="21"/>
  <c r="CT21" i="5"/>
  <c r="DC358" i="2"/>
  <c r="CX358" i="2"/>
  <c r="DC222" i="7"/>
  <c r="CX222" i="7"/>
  <c r="DC311" i="1"/>
  <c r="CX311" i="1"/>
  <c r="DC305" i="2"/>
  <c r="CX305" i="2"/>
  <c r="DC104" i="7"/>
  <c r="CX104" i="7"/>
  <c r="CX221" i="2"/>
  <c r="DC221" i="2"/>
  <c r="CV41" i="3"/>
  <c r="CX35" i="3"/>
  <c r="DC35" i="3"/>
  <c r="DC246" i="1"/>
  <c r="CX246" i="1"/>
  <c r="DC43" i="3"/>
  <c r="CX43" i="3"/>
  <c r="DD5" i="2"/>
  <c r="CW34" i="2"/>
  <c r="CX5" i="2"/>
  <c r="DD68" i="21"/>
  <c r="CY68" i="21"/>
  <c r="DC190" i="7"/>
  <c r="CX190" i="7"/>
  <c r="DC210" i="1"/>
  <c r="CX210" i="1"/>
  <c r="DC201" i="7"/>
  <c r="CX201" i="7"/>
  <c r="DC118" i="7"/>
  <c r="CX118" i="7"/>
  <c r="DC161" i="1"/>
  <c r="CX161" i="1"/>
  <c r="DC428" i="2"/>
  <c r="CX428" i="2"/>
  <c r="DC107" i="2"/>
  <c r="CX107" i="2"/>
  <c r="DC114" i="2"/>
  <c r="CX114" i="2"/>
  <c r="DC14" i="2"/>
  <c r="CX14" i="2"/>
  <c r="DC346" i="7"/>
  <c r="CX346" i="7"/>
  <c r="DC231" i="1"/>
  <c r="CX231" i="1"/>
  <c r="DR39" i="4"/>
  <c r="DJ41" i="4"/>
  <c r="DC13" i="7"/>
  <c r="CX13" i="7"/>
  <c r="DC413" i="2"/>
  <c r="CX413" i="2"/>
  <c r="DC106" i="7"/>
  <c r="CX106" i="7"/>
  <c r="DC229" i="2"/>
  <c r="CX229" i="2"/>
  <c r="DC224" i="7"/>
  <c r="CX224" i="7"/>
  <c r="DC175" i="7"/>
  <c r="CX175" i="7"/>
  <c r="DC352" i="7"/>
  <c r="CX352" i="7"/>
  <c r="DC134" i="2"/>
  <c r="CX134" i="2"/>
  <c r="DC248" i="7"/>
  <c r="CX248" i="7"/>
  <c r="DC254" i="2"/>
  <c r="CX254" i="2"/>
  <c r="DC71" i="7"/>
  <c r="CX71" i="7"/>
  <c r="DC58" i="3"/>
  <c r="CX58" i="3"/>
  <c r="DC78" i="1"/>
  <c r="CX78" i="1"/>
  <c r="CJ76" i="2"/>
  <c r="DC245" i="2"/>
  <c r="CX245" i="2"/>
  <c r="DC47" i="2"/>
  <c r="CX47" i="2"/>
  <c r="DC57" i="7"/>
  <c r="CX57" i="7"/>
  <c r="DC30" i="3"/>
  <c r="CX30" i="3"/>
  <c r="DC82" i="2"/>
  <c r="CX82" i="2"/>
  <c r="DC27" i="9"/>
  <c r="CX27" i="9"/>
  <c r="DC21" i="7"/>
  <c r="CX21" i="7"/>
  <c r="DC317" i="2"/>
  <c r="CX317" i="2"/>
  <c r="DC156" i="7"/>
  <c r="CX156" i="7"/>
  <c r="DC272" i="2"/>
  <c r="CX272" i="2"/>
  <c r="DC116" i="3"/>
  <c r="CX116" i="3"/>
  <c r="DD324" i="1"/>
  <c r="CX324" i="1"/>
  <c r="CO224" i="2"/>
  <c r="CQ223" i="2"/>
  <c r="DK350" i="7"/>
  <c r="DD386" i="7"/>
  <c r="DC166" i="1"/>
  <c r="CV169" i="1"/>
  <c r="CX169" i="1" s="1"/>
  <c r="CX166" i="1"/>
  <c r="DC270" i="7"/>
  <c r="CX270" i="7"/>
  <c r="DC248" i="2"/>
  <c r="CX248" i="2"/>
  <c r="DQ258" i="2"/>
  <c r="CW404" i="2"/>
  <c r="DD375" i="2"/>
  <c r="DD111" i="3"/>
  <c r="DK108" i="3"/>
  <c r="CV99" i="3"/>
  <c r="CX93" i="3"/>
  <c r="DC93" i="3"/>
  <c r="DD208" i="1"/>
  <c r="CX208" i="1"/>
  <c r="DC148" i="7"/>
  <c r="CX148" i="7"/>
  <c r="DC142" i="7"/>
  <c r="CX142" i="7"/>
  <c r="DC232" i="2"/>
  <c r="CX232" i="2"/>
  <c r="DC398" i="2"/>
  <c r="CX398" i="2"/>
  <c r="CX12" i="21"/>
  <c r="DE9" i="21"/>
  <c r="DD6" i="21"/>
  <c r="CY6" i="21"/>
  <c r="DC130" i="2"/>
  <c r="CX130" i="2"/>
  <c r="DC381" i="2"/>
  <c r="CX381" i="2"/>
  <c r="DC313" i="2"/>
  <c r="CX313" i="2"/>
  <c r="DC403" i="2"/>
  <c r="CX403" i="2"/>
  <c r="DC356" i="2"/>
  <c r="CX356" i="2"/>
  <c r="DC56" i="2"/>
  <c r="CX56" i="2"/>
  <c r="DC379" i="2"/>
  <c r="CX379" i="2"/>
  <c r="DC45" i="2"/>
  <c r="CX45" i="2"/>
  <c r="DC85" i="2"/>
  <c r="CX85" i="2"/>
  <c r="DC165" i="2"/>
  <c r="CX165" i="2"/>
  <c r="DC120" i="1"/>
  <c r="CX120" i="1"/>
  <c r="DC342" i="2"/>
  <c r="CX342" i="2"/>
  <c r="DD15" i="21"/>
  <c r="CY15" i="21"/>
  <c r="DC344" i="2"/>
  <c r="CX344" i="2"/>
  <c r="DC337" i="2"/>
  <c r="CX337" i="2"/>
  <c r="DC22" i="2"/>
  <c r="CX22" i="2"/>
  <c r="DC304" i="2"/>
  <c r="CX304" i="2"/>
  <c r="DC146" i="7"/>
  <c r="CX146" i="7"/>
  <c r="DC14" i="3"/>
  <c r="CX14" i="3"/>
  <c r="DC402" i="2"/>
  <c r="CX402" i="2"/>
  <c r="CX135" i="7"/>
  <c r="CV153" i="7"/>
  <c r="DC135" i="7"/>
  <c r="DJ61" i="1"/>
  <c r="DD75" i="2"/>
  <c r="DK73" i="2"/>
  <c r="DC260" i="2"/>
  <c r="CX260" i="2"/>
  <c r="DC102" i="3"/>
  <c r="CX102" i="3"/>
  <c r="DC44" i="7"/>
  <c r="CX44" i="7"/>
  <c r="DD268" i="1"/>
  <c r="CX268" i="1"/>
  <c r="DC343" i="7"/>
  <c r="CX343" i="7"/>
  <c r="DC258" i="1"/>
  <c r="CX258" i="1"/>
  <c r="DI32" i="4"/>
  <c r="DQ29" i="4"/>
  <c r="DK29" i="4"/>
  <c r="CY78" i="21"/>
  <c r="DD78" i="21"/>
  <c r="DC38" i="2"/>
  <c r="CX38" i="2"/>
  <c r="DC252" i="7"/>
  <c r="CX252" i="7"/>
  <c r="DC158" i="2"/>
  <c r="CX158" i="2"/>
  <c r="DC184" i="7"/>
  <c r="CX184" i="7"/>
  <c r="DC434" i="2"/>
  <c r="CX434" i="2"/>
  <c r="DC82" i="7"/>
  <c r="CX82" i="7"/>
  <c r="DC343" i="2"/>
  <c r="CX343" i="2"/>
  <c r="DB50" i="5"/>
  <c r="DC95" i="1"/>
  <c r="CX95" i="1"/>
  <c r="DC145" i="7"/>
  <c r="CX145" i="7"/>
  <c r="DC55" i="2"/>
  <c r="CX55" i="2"/>
  <c r="DC45" i="1"/>
  <c r="CX45" i="1"/>
  <c r="DC162" i="2"/>
  <c r="CX162" i="2"/>
  <c r="DC127" i="3"/>
  <c r="CX127" i="3"/>
  <c r="CW88" i="7"/>
  <c r="DD70" i="7"/>
  <c r="CW292" i="2"/>
  <c r="DD258" i="2"/>
  <c r="DE258" i="2" s="1"/>
  <c r="DE19" i="21"/>
  <c r="CX22" i="21"/>
  <c r="DC324" i="2"/>
  <c r="CX324" i="2"/>
  <c r="DD52" i="21"/>
  <c r="CY52" i="21"/>
  <c r="DC430" i="2"/>
  <c r="CX430" i="2"/>
  <c r="DC98" i="3"/>
  <c r="CX98" i="3"/>
  <c r="DC95" i="7"/>
  <c r="CX95" i="7"/>
  <c r="DD326" i="1"/>
  <c r="CX326" i="1"/>
  <c r="DC81" i="7"/>
  <c r="CX81" i="7"/>
  <c r="DC353" i="2"/>
  <c r="CX353" i="2"/>
  <c r="DC204" i="2"/>
  <c r="CX204" i="2"/>
  <c r="DC87" i="7"/>
  <c r="CX87" i="7"/>
  <c r="DC230" i="1"/>
  <c r="CX230" i="1"/>
  <c r="DC378" i="7"/>
  <c r="CX378" i="7"/>
  <c r="DC59" i="7"/>
  <c r="CX59" i="7"/>
  <c r="DC314" i="2"/>
  <c r="CX314" i="2"/>
  <c r="CZ37" i="5"/>
  <c r="DC291" i="2"/>
  <c r="CX291" i="2"/>
  <c r="DC384" i="2"/>
  <c r="CX384" i="2"/>
  <c r="DD139" i="1"/>
  <c r="DE139" i="1" s="1"/>
  <c r="CW164" i="1"/>
  <c r="DC26" i="2"/>
  <c r="CX26" i="2"/>
  <c r="DC279" i="7"/>
  <c r="CX279" i="7"/>
  <c r="DC331" i="7"/>
  <c r="CX331" i="7"/>
  <c r="DA21" i="5"/>
  <c r="CP136" i="3"/>
  <c r="CY67" i="21"/>
  <c r="DD67" i="21"/>
  <c r="DC150" i="7"/>
  <c r="CX150" i="7"/>
  <c r="CP262" i="7"/>
  <c r="DC50" i="2"/>
  <c r="CX50" i="2"/>
  <c r="CX43" i="21"/>
  <c r="DE40" i="21"/>
  <c r="CY62" i="21"/>
  <c r="DD62" i="21"/>
  <c r="DC117" i="3"/>
  <c r="CX117" i="3"/>
  <c r="DC91" i="7"/>
  <c r="CX91" i="7"/>
  <c r="DC206" i="7"/>
  <c r="CX206" i="7"/>
  <c r="DC422" i="2"/>
  <c r="CX422" i="2"/>
  <c r="DC83" i="3"/>
  <c r="CX83" i="3"/>
  <c r="DJ117" i="1"/>
  <c r="DC128" i="2"/>
  <c r="CX128" i="2"/>
  <c r="DC212" i="7"/>
  <c r="CX212" i="7"/>
  <c r="DD301" i="1"/>
  <c r="CX301" i="1"/>
  <c r="DC9" i="7"/>
  <c r="CX9" i="7"/>
  <c r="DC332" i="7"/>
  <c r="CX332" i="7"/>
  <c r="DC228" i="7"/>
  <c r="CX228" i="7"/>
  <c r="DC223" i="7"/>
  <c r="CX223" i="7"/>
  <c r="DC84" i="2"/>
  <c r="CX84" i="2"/>
  <c r="CW33" i="21"/>
  <c r="DD30" i="21"/>
  <c r="CY30" i="21"/>
  <c r="CW366" i="2"/>
  <c r="CX366" i="2" s="1"/>
  <c r="DD332" i="2"/>
  <c r="DE332" i="2" s="1"/>
  <c r="DC87" i="2"/>
  <c r="CX87" i="2"/>
  <c r="DC255" i="7"/>
  <c r="CX255" i="7"/>
  <c r="DC273" i="2"/>
  <c r="CX273" i="2"/>
  <c r="DC58" i="7"/>
  <c r="CX58" i="7"/>
  <c r="DJ12" i="4"/>
  <c r="DR9" i="4"/>
  <c r="DC146" i="2"/>
  <c r="CX146" i="2"/>
  <c r="CV149" i="2"/>
  <c r="DK202" i="1"/>
  <c r="DE202" i="1"/>
  <c r="DC165" i="7"/>
  <c r="CX165" i="7"/>
  <c r="DC55" i="1"/>
  <c r="CX55" i="1"/>
  <c r="DC180" i="7"/>
  <c r="CX180" i="7"/>
  <c r="DC8" i="9"/>
  <c r="CX8" i="9"/>
  <c r="CO449" i="2"/>
  <c r="CQ449" i="2" s="1"/>
  <c r="CQ75" i="2"/>
  <c r="CZ17" i="5"/>
  <c r="CQ182" i="2"/>
  <c r="DC16" i="3"/>
  <c r="CX16" i="3"/>
  <c r="DC73" i="7"/>
  <c r="CX73" i="7"/>
  <c r="DC309" i="7"/>
  <c r="CX309" i="7"/>
  <c r="DC293" i="7"/>
  <c r="CX293" i="7"/>
  <c r="DC50" i="7"/>
  <c r="CX50" i="7"/>
  <c r="DC30" i="7"/>
  <c r="CX30" i="7"/>
  <c r="DC240" i="7"/>
  <c r="CX240" i="7"/>
  <c r="DC122" i="1"/>
  <c r="CX122" i="1"/>
  <c r="CP137" i="3"/>
  <c r="DC91" i="1"/>
  <c r="CX91" i="1"/>
  <c r="DC278" i="7"/>
  <c r="CX278" i="7"/>
  <c r="CU42" i="4"/>
  <c r="CT39" i="5" s="1"/>
  <c r="CW74" i="21"/>
  <c r="DD71" i="21"/>
  <c r="CY71" i="21"/>
  <c r="DD47" i="21"/>
  <c r="CY47" i="21"/>
  <c r="CW9" i="9"/>
  <c r="DD4" i="9"/>
  <c r="DJ355" i="2"/>
  <c r="DE355" i="2"/>
  <c r="DE66" i="21"/>
  <c r="CX69" i="21"/>
  <c r="DC369" i="7"/>
  <c r="CX369" i="7"/>
  <c r="DC43" i="1"/>
  <c r="CX43" i="1"/>
  <c r="DC351" i="2"/>
  <c r="CX351" i="2"/>
  <c r="DC323" i="2"/>
  <c r="CX323" i="2"/>
  <c r="DC246" i="7"/>
  <c r="CX246" i="7"/>
  <c r="CW249" i="1"/>
  <c r="DD229" i="1"/>
  <c r="DE229" i="1" s="1"/>
  <c r="DC200" i="7"/>
  <c r="CX200" i="7"/>
  <c r="CV218" i="7"/>
  <c r="DC360" i="2"/>
  <c r="CX360" i="2"/>
  <c r="DC81" i="2"/>
  <c r="CX81" i="2"/>
  <c r="CJ46" i="5"/>
  <c r="DD42" i="21"/>
  <c r="CY42" i="21"/>
  <c r="CO30" i="9"/>
  <c r="CQ9" i="9"/>
  <c r="DB35" i="5" s="1"/>
  <c r="CZ35" i="5"/>
  <c r="DC247" i="2"/>
  <c r="CX247" i="2"/>
  <c r="DD36" i="21"/>
  <c r="CY36" i="21"/>
  <c r="DD227" i="2"/>
  <c r="CW256" i="2"/>
  <c r="DC290" i="7"/>
  <c r="CX290" i="7"/>
  <c r="DC314" i="7"/>
  <c r="CX314" i="7"/>
  <c r="DC55" i="7"/>
  <c r="CX55" i="7"/>
  <c r="DC13" i="9"/>
  <c r="CX13" i="9"/>
  <c r="DC101" i="2"/>
  <c r="CX101" i="2"/>
  <c r="DC302" i="2"/>
  <c r="CX302" i="2"/>
  <c r="DC119" i="3"/>
  <c r="CX119" i="3"/>
  <c r="DC247" i="7"/>
  <c r="CX247" i="7"/>
  <c r="DC204" i="7"/>
  <c r="CX204" i="7"/>
  <c r="DC69" i="2"/>
  <c r="CX69" i="2"/>
  <c r="DC128" i="3"/>
  <c r="CX128" i="3"/>
  <c r="DC152" i="7"/>
  <c r="CX152" i="7"/>
  <c r="DC309" i="2"/>
  <c r="CX309" i="2"/>
  <c r="DC65" i="7"/>
  <c r="CX65" i="7"/>
  <c r="DC41" i="7"/>
  <c r="CX41" i="7"/>
  <c r="DC41" i="2"/>
  <c r="CX41" i="2"/>
  <c r="DC316" i="7"/>
  <c r="CX316" i="7"/>
  <c r="DC271" i="7"/>
  <c r="CX271" i="7"/>
  <c r="DC76" i="7"/>
  <c r="CX76" i="7"/>
  <c r="DC277" i="7"/>
  <c r="CX277" i="7"/>
  <c r="DC381" i="7"/>
  <c r="CX381" i="7"/>
  <c r="DC19" i="9"/>
  <c r="CX19" i="9"/>
  <c r="DD26" i="21"/>
  <c r="CY26" i="21"/>
  <c r="DC104" i="2"/>
  <c r="CX104" i="2"/>
  <c r="DC7" i="3"/>
  <c r="CX7" i="3"/>
  <c r="DC312" i="1"/>
  <c r="CX312" i="1"/>
  <c r="DC262" i="1"/>
  <c r="CX262" i="1"/>
  <c r="DC217" i="2"/>
  <c r="CX217" i="2"/>
  <c r="DC15" i="1"/>
  <c r="CX15" i="1"/>
  <c r="DC415" i="2"/>
  <c r="CX415" i="2"/>
  <c r="DC25" i="2"/>
  <c r="CX25" i="2"/>
  <c r="CP197" i="7"/>
  <c r="CQ330" i="2"/>
  <c r="DC139" i="2"/>
  <c r="CX139" i="2"/>
  <c r="DC200" i="1"/>
  <c r="CX200" i="1"/>
  <c r="DC71" i="1"/>
  <c r="CX71" i="1"/>
  <c r="DJ142" i="2"/>
  <c r="DE142" i="2"/>
  <c r="DC175" i="2"/>
  <c r="CX175" i="2"/>
  <c r="DC235" i="2"/>
  <c r="CX235" i="2"/>
  <c r="DC139" i="7"/>
  <c r="CX139" i="7"/>
  <c r="DC339" i="7"/>
  <c r="CX339" i="7"/>
  <c r="DC355" i="7"/>
  <c r="CX355" i="7"/>
  <c r="CX129" i="7"/>
  <c r="DC129" i="7"/>
  <c r="CX57" i="3"/>
  <c r="DC57" i="3"/>
  <c r="CV63" i="3"/>
  <c r="CX63" i="3" s="1"/>
  <c r="DC84" i="1"/>
  <c r="CX84" i="1"/>
  <c r="DC36" i="7"/>
  <c r="CX36" i="7"/>
  <c r="DC243" i="7"/>
  <c r="CX243" i="7"/>
  <c r="CY37" i="21"/>
  <c r="DD37" i="21"/>
  <c r="DQ11" i="4"/>
  <c r="DK11" i="4"/>
  <c r="DC148" i="2"/>
  <c r="CX148" i="2"/>
  <c r="DC120" i="2"/>
  <c r="CX120" i="2"/>
  <c r="DC341" i="7"/>
  <c r="CX341" i="7"/>
  <c r="DC341" i="2"/>
  <c r="CX341" i="2"/>
  <c r="DC227" i="2"/>
  <c r="CX227" i="2"/>
  <c r="CP170" i="1"/>
  <c r="CQ137" i="1"/>
  <c r="DC16" i="9"/>
  <c r="CX16" i="9"/>
  <c r="DC349" i="2"/>
  <c r="CX349" i="2"/>
  <c r="DC12" i="9"/>
  <c r="CX12" i="9"/>
  <c r="DC51" i="3"/>
  <c r="CX51" i="3"/>
  <c r="DC374" i="7"/>
  <c r="CX374" i="7"/>
  <c r="DC62" i="2"/>
  <c r="CX62" i="2"/>
  <c r="DC52" i="2"/>
  <c r="CX52" i="2"/>
  <c r="DC216" i="7"/>
  <c r="CX216" i="7"/>
  <c r="DC325" i="2"/>
  <c r="CX325" i="2"/>
  <c r="DC149" i="7"/>
  <c r="CX149" i="7"/>
  <c r="DJ17" i="4"/>
  <c r="DR14" i="4"/>
  <c r="CY73" i="21"/>
  <c r="DD73" i="21"/>
  <c r="DC253" i="7"/>
  <c r="CX253" i="7"/>
  <c r="DC98" i="7"/>
  <c r="CX98" i="7"/>
  <c r="DC335" i="2"/>
  <c r="CX335" i="2"/>
  <c r="DD266" i="1"/>
  <c r="CX266" i="1"/>
  <c r="CO24" i="3"/>
  <c r="CZ20" i="5"/>
  <c r="CQ11" i="3"/>
  <c r="CO135" i="3"/>
  <c r="DC173" i="7"/>
  <c r="CX173" i="7"/>
  <c r="DC29" i="7"/>
  <c r="CX29" i="7"/>
  <c r="DQ30" i="4"/>
  <c r="DK30" i="4"/>
  <c r="DK4" i="4"/>
  <c r="DI7" i="4"/>
  <c r="DQ4" i="4"/>
  <c r="DC370" i="2"/>
  <c r="CX370" i="2"/>
  <c r="DC325" i="7"/>
  <c r="CX325" i="7"/>
  <c r="DC365" i="2"/>
  <c r="CX365" i="2"/>
  <c r="CJ327" i="7"/>
  <c r="CX295" i="2"/>
  <c r="DC295" i="2"/>
  <c r="DC208" i="2"/>
  <c r="CX208" i="2"/>
  <c r="DC321" i="2"/>
  <c r="CX321" i="2"/>
  <c r="CQ133" i="3"/>
  <c r="DQ31" i="4"/>
  <c r="DK31" i="4"/>
  <c r="DC303" i="1"/>
  <c r="CX303" i="1"/>
  <c r="DC27" i="7"/>
  <c r="CX27" i="7"/>
  <c r="DJ32" i="5"/>
  <c r="DP32" i="5"/>
  <c r="DC177" i="1"/>
  <c r="CX177" i="1"/>
  <c r="DC205" i="7"/>
  <c r="CX205" i="7"/>
  <c r="DC123" i="2"/>
  <c r="CX123" i="2"/>
  <c r="CW69" i="21"/>
  <c r="DD66" i="21"/>
  <c r="CY66" i="21"/>
  <c r="CX25" i="7"/>
  <c r="CV61" i="7"/>
  <c r="DC25" i="7"/>
  <c r="DD110" i="1"/>
  <c r="CW113" i="1"/>
  <c r="CX113" i="1" s="1"/>
  <c r="CX110" i="1"/>
  <c r="DQ23" i="4"/>
  <c r="DK23" i="4"/>
  <c r="DC285" i="1"/>
  <c r="CX285" i="1"/>
  <c r="DC185" i="2"/>
  <c r="CX185" i="2"/>
  <c r="DC363" i="7"/>
  <c r="CX363" i="7"/>
  <c r="DC357" i="2"/>
  <c r="CX357" i="2"/>
  <c r="DD61" i="1"/>
  <c r="CW81" i="1"/>
  <c r="CX61" i="1"/>
  <c r="DC47" i="7"/>
  <c r="CX47" i="7"/>
  <c r="DC32" i="7"/>
  <c r="CX32" i="7"/>
  <c r="DC28" i="3"/>
  <c r="CX28" i="3"/>
  <c r="DC60" i="3"/>
  <c r="CX60" i="3"/>
  <c r="DC76" i="3"/>
  <c r="CX76" i="3"/>
  <c r="DC92" i="7"/>
  <c r="CX92" i="7"/>
  <c r="DC158" i="7"/>
  <c r="CX158" i="7"/>
  <c r="DC176" i="2"/>
  <c r="CX176" i="2"/>
  <c r="DJ90" i="7"/>
  <c r="CW144" i="2"/>
  <c r="DD110" i="2"/>
  <c r="DE110" i="2" s="1"/>
  <c r="DC187" i="1"/>
  <c r="CX187" i="1"/>
  <c r="DC250" i="7"/>
  <c r="CX250" i="7"/>
  <c r="DC354" i="2"/>
  <c r="CX354" i="2"/>
  <c r="CP46" i="3"/>
  <c r="DC269" i="7"/>
  <c r="CX269" i="7"/>
  <c r="DC20" i="1"/>
  <c r="CX20" i="1"/>
  <c r="DC85" i="7"/>
  <c r="CX85" i="7"/>
  <c r="DC105" i="2"/>
  <c r="CX105" i="2"/>
  <c r="DC109" i="3"/>
  <c r="CX109" i="3"/>
  <c r="DC40" i="7"/>
  <c r="CX40" i="7"/>
  <c r="DC99" i="2"/>
  <c r="CX99" i="2"/>
  <c r="CX369" i="2"/>
  <c r="DC369" i="2"/>
  <c r="DC159" i="2"/>
  <c r="CX159" i="2"/>
  <c r="DC76" i="1"/>
  <c r="CX76" i="1"/>
  <c r="DC7" i="7"/>
  <c r="CX7" i="7"/>
  <c r="DC95" i="3"/>
  <c r="CX95" i="3"/>
  <c r="CV121" i="3"/>
  <c r="DC115" i="3"/>
  <c r="CX115" i="3"/>
  <c r="DC61" i="3"/>
  <c r="CX61" i="3"/>
  <c r="DC266" i="2"/>
  <c r="CX266" i="2"/>
  <c r="DC188" i="7"/>
  <c r="CX188" i="7"/>
  <c r="DC28" i="2"/>
  <c r="CX28" i="2"/>
  <c r="DC65" i="2"/>
  <c r="CX65" i="2"/>
  <c r="DC106" i="2"/>
  <c r="CX106" i="2"/>
  <c r="DC5" i="9"/>
  <c r="CX5" i="9"/>
  <c r="DC93" i="7"/>
  <c r="CX93" i="7"/>
  <c r="DC274" i="2"/>
  <c r="CX274" i="2"/>
  <c r="DC188" i="2"/>
  <c r="CX188" i="2"/>
  <c r="DC32" i="1"/>
  <c r="CX32" i="1"/>
  <c r="DC333" i="2"/>
  <c r="CX333" i="2"/>
  <c r="DC286" i="1"/>
  <c r="CX286" i="1"/>
  <c r="CX101" i="3"/>
  <c r="CV107" i="3"/>
  <c r="DC101" i="3"/>
  <c r="CQ80" i="21"/>
  <c r="CQ83" i="21"/>
  <c r="DA44" i="5" s="1"/>
  <c r="DC385" i="2"/>
  <c r="CX385" i="2"/>
  <c r="DC46" i="2"/>
  <c r="CX46" i="2"/>
  <c r="DC118" i="1"/>
  <c r="CX118" i="1"/>
  <c r="DC379" i="7"/>
  <c r="CX379" i="7"/>
  <c r="DC86" i="2"/>
  <c r="CX86" i="2"/>
  <c r="DC372" i="7"/>
  <c r="CX372" i="7"/>
  <c r="DC281" i="7"/>
  <c r="CX281" i="7"/>
  <c r="DC244" i="7"/>
  <c r="CX244" i="7"/>
  <c r="DC126" i="3"/>
  <c r="CX126" i="3"/>
  <c r="CW59" i="21"/>
  <c r="DD56" i="21"/>
  <c r="CY56" i="21"/>
  <c r="CW38" i="21"/>
  <c r="DD35" i="21"/>
  <c r="CY35" i="21"/>
  <c r="DC213" i="2"/>
  <c r="CX213" i="2"/>
  <c r="DJ30" i="5"/>
  <c r="DP30" i="5"/>
  <c r="DC419" i="2"/>
  <c r="CX419" i="2"/>
  <c r="DC40" i="3"/>
  <c r="CX40" i="3"/>
  <c r="CW20" i="9"/>
  <c r="DI36" i="5" s="1"/>
  <c r="DD11" i="9"/>
  <c r="DC333" i="7"/>
  <c r="CX333" i="7"/>
  <c r="DC318" i="7"/>
  <c r="CX318" i="7"/>
  <c r="CS42" i="5"/>
  <c r="CS46" i="5" s="1"/>
  <c r="CJ84" i="21"/>
  <c r="CV386" i="7"/>
  <c r="DC350" i="7"/>
  <c r="DQ20" i="4"/>
  <c r="DK20" i="4"/>
  <c r="DQ48" i="5"/>
  <c r="DI50" i="5"/>
  <c r="DC421" i="2"/>
  <c r="CX421" i="2"/>
  <c r="DC69" i="1"/>
  <c r="CX69" i="1"/>
  <c r="DC124" i="2"/>
  <c r="CX124" i="2"/>
  <c r="CV55" i="3"/>
  <c r="DC49" i="3"/>
  <c r="CX49" i="3"/>
  <c r="CI84" i="21"/>
  <c r="CK81" i="21"/>
  <c r="CR42" i="5"/>
  <c r="DC299" i="1"/>
  <c r="CX299" i="1"/>
  <c r="DC89" i="1"/>
  <c r="CX89" i="1"/>
  <c r="DC49" i="1"/>
  <c r="CX49" i="1"/>
  <c r="DC97" i="3"/>
  <c r="CX97" i="3"/>
  <c r="DC135" i="2"/>
  <c r="CX135" i="2"/>
  <c r="DC136" i="2"/>
  <c r="CX136" i="2"/>
  <c r="DC18" i="3"/>
  <c r="CX18" i="3"/>
  <c r="DC156" i="1"/>
  <c r="CX156" i="1"/>
  <c r="DD131" i="7"/>
  <c r="DK129" i="7"/>
  <c r="DD25" i="21"/>
  <c r="CY25" i="21"/>
  <c r="DC120" i="7"/>
  <c r="CX120" i="7"/>
  <c r="DC387" i="2"/>
  <c r="CX387" i="2"/>
  <c r="DC15" i="3"/>
  <c r="CX15" i="3"/>
  <c r="DK5" i="4"/>
  <c r="DQ5" i="4"/>
  <c r="DC93" i="2"/>
  <c r="CX93" i="2"/>
  <c r="DC164" i="7"/>
  <c r="CX164" i="7"/>
  <c r="DC37" i="2"/>
  <c r="CX37" i="2"/>
  <c r="DC25" i="9"/>
  <c r="CX25" i="9"/>
  <c r="DC66" i="3"/>
  <c r="CX66" i="3"/>
  <c r="DC266" i="7"/>
  <c r="CX266" i="7"/>
  <c r="DC236" i="2"/>
  <c r="CX236" i="2"/>
  <c r="DD216" i="1"/>
  <c r="CX216" i="1"/>
  <c r="DD89" i="3"/>
  <c r="DK86" i="3"/>
  <c r="DC28" i="1"/>
  <c r="CX28" i="1"/>
  <c r="DC335" i="7"/>
  <c r="CX335" i="7"/>
  <c r="CX147" i="2"/>
  <c r="DC147" i="2"/>
  <c r="CK82" i="21"/>
  <c r="CT43" i="5" s="1"/>
  <c r="CR43" i="5"/>
  <c r="DC10" i="7"/>
  <c r="CX10" i="7"/>
  <c r="DC307" i="7"/>
  <c r="CX307" i="7"/>
  <c r="DC352" i="2"/>
  <c r="CX352" i="2"/>
  <c r="DC22" i="1"/>
  <c r="CX22" i="1"/>
  <c r="DC11" i="2"/>
  <c r="CX11" i="2"/>
  <c r="DC287" i="2"/>
  <c r="CX287" i="2"/>
  <c r="DC108" i="7"/>
  <c r="CX108" i="7"/>
  <c r="DC317" i="1"/>
  <c r="CX317" i="1"/>
  <c r="DC31" i="3"/>
  <c r="CX31" i="3"/>
  <c r="DC125" i="2"/>
  <c r="CX125" i="2"/>
  <c r="DC40" i="2"/>
  <c r="CX40" i="2"/>
  <c r="DC37" i="7"/>
  <c r="CX37" i="7"/>
  <c r="DC159" i="1"/>
  <c r="CX159" i="1"/>
  <c r="DC304" i="7"/>
  <c r="CX304" i="7"/>
  <c r="DC115" i="2"/>
  <c r="CX115" i="2"/>
  <c r="DC364" i="7"/>
  <c r="CX364" i="7"/>
  <c r="DE14" i="21"/>
  <c r="CX17" i="21"/>
  <c r="DC74" i="7"/>
  <c r="CX74" i="7"/>
  <c r="DC5" i="1"/>
  <c r="CV25" i="1"/>
  <c r="CX13" i="3"/>
  <c r="CV19" i="3"/>
  <c r="DC13" i="3"/>
  <c r="DC308" i="2"/>
  <c r="CX308" i="2"/>
  <c r="DD153" i="2"/>
  <c r="CW182" i="2"/>
  <c r="DC32" i="3"/>
  <c r="CX32" i="3"/>
  <c r="DC8" i="7"/>
  <c r="CX8" i="7"/>
  <c r="DC168" i="7"/>
  <c r="CX168" i="7"/>
  <c r="DP29" i="5"/>
  <c r="DJ29" i="5"/>
  <c r="DC282" i="2"/>
  <c r="CX282" i="2"/>
  <c r="DC189" i="7"/>
  <c r="CX189" i="7"/>
  <c r="DC67" i="2"/>
  <c r="CX67" i="2"/>
  <c r="CP132" i="7"/>
  <c r="DC51" i="2"/>
  <c r="CX51" i="2"/>
  <c r="DC292" i="7"/>
  <c r="CX292" i="7"/>
  <c r="DC241" i="2"/>
  <c r="CX241" i="2"/>
  <c r="DC59" i="2"/>
  <c r="CX59" i="2"/>
  <c r="CQ256" i="7"/>
  <c r="DC289" i="1"/>
  <c r="CX289" i="1"/>
  <c r="DC82" i="3"/>
  <c r="CX82" i="3"/>
  <c r="DC74" i="3"/>
  <c r="CX74" i="3"/>
  <c r="CW191" i="7"/>
  <c r="DD155" i="7"/>
  <c r="DJ5" i="7"/>
  <c r="CX285" i="7"/>
  <c r="CV321" i="7"/>
  <c r="DC285" i="7"/>
  <c r="DC167" i="1"/>
  <c r="CX167" i="1"/>
  <c r="DC161" i="2"/>
  <c r="CX161" i="2"/>
  <c r="DJ63" i="2"/>
  <c r="DE63" i="2"/>
  <c r="CW256" i="7"/>
  <c r="DD220" i="7"/>
  <c r="DK6" i="4"/>
  <c r="DQ6" i="4"/>
  <c r="DC106" i="3"/>
  <c r="CX106" i="3"/>
  <c r="DC211" i="7"/>
  <c r="CX211" i="7"/>
  <c r="DC328" i="2"/>
  <c r="CX328" i="2"/>
  <c r="DC397" i="2"/>
  <c r="CX397" i="2"/>
  <c r="DC209" i="2"/>
  <c r="CX209" i="2"/>
  <c r="DC160" i="2"/>
  <c r="CX160" i="2"/>
  <c r="DC182" i="7"/>
  <c r="CX182" i="7"/>
  <c r="DC396" i="2"/>
  <c r="CX396" i="2"/>
  <c r="CY31" i="21"/>
  <c r="DD31" i="21"/>
  <c r="DC258" i="7"/>
  <c r="CX258" i="7"/>
  <c r="CV261" i="7"/>
  <c r="CX261" i="7" s="1"/>
  <c r="DC320" i="7"/>
  <c r="CX320" i="7"/>
  <c r="DC229" i="7"/>
  <c r="CX229" i="7"/>
  <c r="DC16" i="2"/>
  <c r="CX16" i="2"/>
  <c r="DC265" i="2"/>
  <c r="CX265" i="2"/>
  <c r="CX153" i="2"/>
  <c r="CV182" i="2"/>
  <c r="DC153" i="2"/>
  <c r="CY58" i="21"/>
  <c r="DD58" i="21"/>
  <c r="DC192" i="2"/>
  <c r="CX192" i="2"/>
  <c r="CX79" i="3"/>
  <c r="CV85" i="3"/>
  <c r="DC79" i="3"/>
  <c r="CP112" i="3"/>
  <c r="CW77" i="3"/>
  <c r="DD71" i="3"/>
  <c r="DC309" i="1"/>
  <c r="CX309" i="1"/>
  <c r="DA35" i="5"/>
  <c r="DK39" i="4"/>
  <c r="DI41" i="4"/>
  <c r="DQ39" i="4"/>
  <c r="DC376" i="7"/>
  <c r="CX376" i="7"/>
  <c r="DK223" i="1"/>
  <c r="DC180" i="2"/>
  <c r="CX180" i="2"/>
  <c r="DC116" i="7"/>
  <c r="CX116" i="7"/>
  <c r="DC303" i="2"/>
  <c r="CX303" i="2"/>
  <c r="DC27" i="2"/>
  <c r="CX27" i="2"/>
  <c r="CP282" i="1"/>
  <c r="DC319" i="7"/>
  <c r="CX319" i="7"/>
  <c r="DI17" i="4"/>
  <c r="DQ14" i="4"/>
  <c r="DK14" i="4"/>
  <c r="DD115" i="3"/>
  <c r="CW121" i="3"/>
  <c r="DC21" i="2"/>
  <c r="CX21" i="2"/>
  <c r="CV34" i="2"/>
  <c r="DC382" i="7"/>
  <c r="CX382" i="7"/>
  <c r="DC308" i="7"/>
  <c r="CX308" i="7"/>
  <c r="DC80" i="1"/>
  <c r="CX80" i="1"/>
  <c r="DK10" i="4"/>
  <c r="DQ10" i="4"/>
  <c r="DC307" i="2"/>
  <c r="CX307" i="2"/>
  <c r="DD251" i="1"/>
  <c r="CW276" i="1"/>
  <c r="DK147" i="2"/>
  <c r="DD149" i="2"/>
  <c r="CP81" i="21"/>
  <c r="CP28" i="21"/>
  <c r="CR7" i="21"/>
  <c r="CW153" i="7"/>
  <c r="DD135" i="7"/>
  <c r="DC263" i="2"/>
  <c r="CX263" i="2"/>
  <c r="DC21" i="3"/>
  <c r="CX21" i="3"/>
  <c r="DC177" i="7"/>
  <c r="CX177" i="7"/>
  <c r="CX301" i="2"/>
  <c r="DC301" i="2"/>
  <c r="CV330" i="2"/>
  <c r="DC361" i="2"/>
  <c r="CX361" i="2"/>
  <c r="DC26" i="7"/>
  <c r="CX26" i="7"/>
  <c r="DC260" i="7"/>
  <c r="CX260" i="7"/>
  <c r="DK35" i="4"/>
  <c r="DQ35" i="4"/>
  <c r="CY16" i="21"/>
  <c r="DD16" i="21"/>
  <c r="DC97" i="1"/>
  <c r="CX97" i="1"/>
  <c r="DC125" i="7"/>
  <c r="CX125" i="7"/>
  <c r="DC122" i="2"/>
  <c r="CX122" i="2"/>
  <c r="CX375" i="2"/>
  <c r="CV404" i="2"/>
  <c r="DC375" i="2"/>
  <c r="DC168" i="2"/>
  <c r="CX168" i="2"/>
  <c r="DC144" i="7"/>
  <c r="CX144" i="7"/>
  <c r="DC72" i="3"/>
  <c r="CX72" i="3"/>
  <c r="DC96" i="2"/>
  <c r="CX96" i="2"/>
  <c r="DC313" i="7"/>
  <c r="CX313" i="7"/>
  <c r="DC94" i="3"/>
  <c r="CX94" i="3"/>
  <c r="DK64" i="7"/>
  <c r="DD66" i="7"/>
  <c r="DC163" i="2"/>
  <c r="CX163" i="2"/>
  <c r="DC269" i="2"/>
  <c r="CX269" i="2"/>
  <c r="DC385" i="7"/>
  <c r="CX385" i="7"/>
  <c r="DC92" i="2"/>
  <c r="CX92" i="2"/>
  <c r="DC41" i="1"/>
  <c r="CX41" i="1"/>
  <c r="DC239" i="1"/>
  <c r="CX239" i="1"/>
  <c r="DC286" i="7"/>
  <c r="CX286" i="7"/>
  <c r="DC53" i="3"/>
  <c r="CX53" i="3"/>
  <c r="DC26" i="9"/>
  <c r="CX26" i="9"/>
  <c r="CR64" i="21"/>
  <c r="DD35" i="3"/>
  <c r="CW41" i="3"/>
  <c r="CO46" i="3"/>
  <c r="CQ33" i="3"/>
  <c r="DC170" i="2"/>
  <c r="CX170" i="2"/>
  <c r="DC312" i="2"/>
  <c r="CX312" i="2"/>
  <c r="CX5" i="3"/>
  <c r="CV11" i="3"/>
  <c r="DC5" i="3"/>
  <c r="DC368" i="2"/>
  <c r="CX368" i="2"/>
  <c r="CV371" i="2"/>
  <c r="CX371" i="2" s="1"/>
  <c r="DC198" i="2"/>
  <c r="CX198" i="2"/>
  <c r="DC12" i="4"/>
  <c r="DC230" i="2"/>
  <c r="CX230" i="2"/>
  <c r="DC155" i="1"/>
  <c r="CX155" i="1"/>
  <c r="DC425" i="2"/>
  <c r="CX425" i="2"/>
  <c r="DC109" i="7"/>
  <c r="CX109" i="7"/>
  <c r="DC235" i="1"/>
  <c r="CX235" i="1"/>
  <c r="DC301" i="7"/>
  <c r="CX301" i="7"/>
  <c r="DC376" i="2"/>
  <c r="CX376" i="2"/>
  <c r="DC39" i="7"/>
  <c r="CX39" i="7"/>
  <c r="DD32" i="21"/>
  <c r="CY32" i="21"/>
  <c r="DC84" i="7"/>
  <c r="CX84" i="7"/>
  <c r="DC390" i="2"/>
  <c r="CX390" i="2"/>
  <c r="DC33" i="2"/>
  <c r="CX33" i="2"/>
  <c r="DC244" i="1"/>
  <c r="CX244" i="1"/>
  <c r="DC130" i="7"/>
  <c r="CX130" i="7"/>
  <c r="DC267" i="7"/>
  <c r="CX267" i="7"/>
  <c r="DC141" i="2"/>
  <c r="CX141" i="2"/>
  <c r="DC409" i="2"/>
  <c r="CX409" i="2"/>
  <c r="DC323" i="7"/>
  <c r="CX323" i="7"/>
  <c r="CV326" i="7"/>
  <c r="CX326" i="7" s="1"/>
  <c r="DC360" i="7"/>
  <c r="CX360" i="7"/>
  <c r="DD5" i="21"/>
  <c r="CY5" i="21"/>
  <c r="DC383" i="7"/>
  <c r="CX383" i="7"/>
  <c r="DC239" i="7"/>
  <c r="CX239" i="7"/>
  <c r="DC306" i="2"/>
  <c r="CX306" i="2"/>
  <c r="DC166" i="2"/>
  <c r="CX166" i="2"/>
  <c r="DD24" i="21"/>
  <c r="CY24" i="21"/>
  <c r="CW27" i="21"/>
  <c r="DC305" i="7"/>
  <c r="CX305" i="7"/>
  <c r="CR43" i="21"/>
  <c r="DC186" i="2"/>
  <c r="CX186" i="2"/>
  <c r="DC336" i="2"/>
  <c r="CX336" i="2"/>
  <c r="DC162" i="7"/>
  <c r="CX162" i="7"/>
  <c r="DC166" i="7"/>
  <c r="CX166" i="7"/>
  <c r="DD196" i="7"/>
  <c r="DK194" i="7"/>
  <c r="CW61" i="7"/>
  <c r="DD25" i="7"/>
  <c r="DC138" i="2"/>
  <c r="CX138" i="2"/>
  <c r="DC30" i="2"/>
  <c r="CX30" i="2"/>
  <c r="DC18" i="7"/>
  <c r="CX18" i="7"/>
  <c r="DC102" i="7"/>
  <c r="CX102" i="7"/>
  <c r="DC94" i="1"/>
  <c r="CX94" i="1"/>
  <c r="DC237" i="7"/>
  <c r="CX237" i="7"/>
  <c r="DC424" i="2"/>
  <c r="CX424" i="2"/>
  <c r="DK21" i="4"/>
  <c r="DQ21" i="4"/>
  <c r="DC293" i="1"/>
  <c r="CX293" i="1"/>
  <c r="CQ82" i="21"/>
  <c r="DA43" i="5" s="1"/>
  <c r="CQ54" i="21"/>
  <c r="CQ81" i="1"/>
  <c r="DC208" i="7"/>
  <c r="CX208" i="7"/>
  <c r="DC395" i="2"/>
  <c r="CX395" i="2"/>
  <c r="DC298" i="7"/>
  <c r="CX298" i="7"/>
  <c r="CY72" i="21"/>
  <c r="DD72" i="21"/>
  <c r="CX53" i="21"/>
  <c r="DE50" i="21"/>
  <c r="CX79" i="21"/>
  <c r="DE76" i="21"/>
  <c r="DF76" i="21" s="1"/>
  <c r="DJ37" i="4"/>
  <c r="DR34" i="4"/>
  <c r="DJ264" i="2"/>
  <c r="DE264" i="2"/>
  <c r="DC8" i="3"/>
  <c r="CX8" i="3"/>
  <c r="DC250" i="2"/>
  <c r="CX250" i="2"/>
  <c r="DC358" i="7"/>
  <c r="CX358" i="7"/>
  <c r="DC88" i="2"/>
  <c r="CX88" i="2"/>
  <c r="DC252" i="2"/>
  <c r="CX252" i="2"/>
  <c r="DC45" i="7"/>
  <c r="CX45" i="7"/>
  <c r="DC380" i="7"/>
  <c r="CX380" i="7"/>
  <c r="CP24" i="3"/>
  <c r="CP135" i="3"/>
  <c r="DA20" i="5"/>
  <c r="DC251" i="1"/>
  <c r="CV276" i="1"/>
  <c r="CQ297" i="2"/>
  <c r="DC417" i="2"/>
  <c r="CX417" i="2"/>
  <c r="DC94" i="2"/>
  <c r="CX94" i="2"/>
  <c r="DC336" i="7"/>
  <c r="CX336" i="7"/>
  <c r="DC271" i="2"/>
  <c r="CX271" i="2"/>
  <c r="CO134" i="3"/>
  <c r="CQ121" i="3"/>
  <c r="CO112" i="3"/>
  <c r="CQ107" i="3"/>
  <c r="DJ412" i="2"/>
  <c r="DE412" i="2"/>
  <c r="DC362" i="7"/>
  <c r="CX362" i="7"/>
  <c r="DC122" i="7"/>
  <c r="CX122" i="7"/>
  <c r="DC275" i="2"/>
  <c r="CX275" i="2"/>
  <c r="DC131" i="1"/>
  <c r="CX131" i="1"/>
  <c r="CX194" i="7"/>
  <c r="DC194" i="7"/>
  <c r="DK55" i="1"/>
  <c r="CW129" i="3"/>
  <c r="DD123" i="3"/>
  <c r="CW348" i="7"/>
  <c r="DD330" i="7"/>
  <c r="DC123" i="3"/>
  <c r="CV129" i="3"/>
  <c r="CX123" i="3"/>
  <c r="DC6" i="9"/>
  <c r="CX6" i="9"/>
  <c r="DC49" i="2"/>
  <c r="CX49" i="2"/>
  <c r="DC191" i="2"/>
  <c r="CX191" i="2"/>
  <c r="CV283" i="7"/>
  <c r="DC265" i="7"/>
  <c r="CX265" i="7"/>
  <c r="DD41" i="21"/>
  <c r="CY41" i="21"/>
  <c r="DC131" i="2"/>
  <c r="CX131" i="2"/>
  <c r="DD322" i="1"/>
  <c r="CX322" i="1"/>
  <c r="DD173" i="1"/>
  <c r="CW193" i="1"/>
  <c r="CW226" i="1" s="1"/>
  <c r="DC43" i="2"/>
  <c r="CX43" i="2"/>
  <c r="DC245" i="7"/>
  <c r="CX245" i="7"/>
  <c r="CY46" i="21"/>
  <c r="DD46" i="21"/>
  <c r="DC212" i="2"/>
  <c r="CX212" i="2"/>
  <c r="DC176" i="7"/>
  <c r="CX176" i="7"/>
  <c r="DC17" i="7"/>
  <c r="DC23" i="7" s="1"/>
  <c r="CX17" i="7"/>
  <c r="DC241" i="7"/>
  <c r="CX241" i="7"/>
  <c r="DC248" i="1"/>
  <c r="CX248" i="1"/>
  <c r="DC114" i="7"/>
  <c r="CX114" i="7"/>
  <c r="DC60" i="2"/>
  <c r="CX60" i="2"/>
  <c r="DC276" i="7"/>
  <c r="CX276" i="7"/>
  <c r="DC174" i="7"/>
  <c r="CX174" i="7"/>
  <c r="DC38" i="7"/>
  <c r="CX38" i="7"/>
  <c r="DC303" i="7"/>
  <c r="CX303" i="7"/>
  <c r="DC348" i="2"/>
  <c r="CX348" i="2"/>
  <c r="DC200" i="2"/>
  <c r="CX200" i="2"/>
  <c r="DC326" i="2"/>
  <c r="CX326" i="2"/>
  <c r="DC296" i="2"/>
  <c r="CX296" i="2"/>
  <c r="DC107" i="7"/>
  <c r="CX107" i="7"/>
  <c r="DC39" i="2"/>
  <c r="CX39" i="2"/>
  <c r="DC315" i="2"/>
  <c r="CX315" i="2"/>
  <c r="DC52" i="3"/>
  <c r="CX52" i="3"/>
  <c r="DC73" i="1"/>
  <c r="CX73" i="1"/>
  <c r="DC144" i="1"/>
  <c r="CX144" i="1"/>
  <c r="DC48" i="2"/>
  <c r="CX48" i="2"/>
  <c r="DC280" i="7"/>
  <c r="CX280" i="7"/>
  <c r="DC390" i="7"/>
  <c r="CX390" i="7"/>
  <c r="DC107" i="1"/>
  <c r="CX107" i="1"/>
  <c r="DC226" i="7"/>
  <c r="CX226" i="7"/>
  <c r="DC61" i="2"/>
  <c r="CX61" i="2"/>
  <c r="CY20" i="21"/>
  <c r="DD20" i="21"/>
  <c r="DC388" i="7"/>
  <c r="CX388" i="7"/>
  <c r="CV391" i="7"/>
  <c r="CX391" i="7" s="1"/>
  <c r="CO68" i="3"/>
  <c r="CQ55" i="3"/>
  <c r="CQ68" i="3" s="1"/>
  <c r="CK28" i="21"/>
  <c r="DK26" i="4"/>
  <c r="DQ26" i="4"/>
  <c r="DC220" i="2"/>
  <c r="CX220" i="2"/>
  <c r="CV223" i="2"/>
  <c r="CX223" i="2" s="1"/>
  <c r="DC334" i="1"/>
  <c r="CX334" i="1"/>
  <c r="DQ36" i="4"/>
  <c r="DK36" i="4"/>
  <c r="DC86" i="3"/>
  <c r="CX86" i="3"/>
  <c r="DD337" i="1"/>
  <c r="DK335" i="1"/>
  <c r="DC233" i="2"/>
  <c r="CX233" i="2"/>
  <c r="DC315" i="7"/>
  <c r="CX315" i="7"/>
  <c r="DK25" i="4"/>
  <c r="DQ25" i="4"/>
  <c r="DC394" i="2"/>
  <c r="CX394" i="2"/>
  <c r="DC408" i="2"/>
  <c r="CX408" i="2"/>
  <c r="DJ28" i="9"/>
  <c r="DE28" i="9"/>
  <c r="DC253" i="2"/>
  <c r="CX253" i="2"/>
  <c r="DC121" i="7"/>
  <c r="CX121" i="7"/>
  <c r="DC157" i="7"/>
  <c r="CX157" i="7"/>
  <c r="CY19" i="21"/>
  <c r="CW22" i="21"/>
  <c r="DD19" i="21"/>
  <c r="DC6" i="3"/>
  <c r="CX6" i="3"/>
  <c r="DC29" i="1"/>
  <c r="CX29" i="1"/>
  <c r="DC363" i="2"/>
  <c r="CX363" i="2"/>
  <c r="DC103" i="2"/>
  <c r="CX103" i="2"/>
  <c r="DC14" i="9"/>
  <c r="CX14" i="9"/>
  <c r="DC195" i="2"/>
  <c r="CX195" i="2"/>
  <c r="DC177" i="2"/>
  <c r="CX177" i="2"/>
  <c r="DC272" i="7"/>
  <c r="CX272" i="7"/>
  <c r="DP49" i="5"/>
  <c r="DJ49" i="5"/>
  <c r="DK167" i="1"/>
  <c r="DD280" i="1"/>
  <c r="DD281" i="1" s="1"/>
  <c r="CX280" i="1"/>
  <c r="DC110" i="7"/>
  <c r="CX110" i="7"/>
  <c r="DC91" i="2"/>
  <c r="CX91" i="2"/>
  <c r="DC120" i="3"/>
  <c r="CX120" i="3"/>
  <c r="DC270" i="2"/>
  <c r="CX270" i="2"/>
  <c r="DC38" i="3"/>
  <c r="CX38" i="3"/>
  <c r="DC118" i="2"/>
  <c r="CX118" i="2"/>
  <c r="DC377" i="7"/>
  <c r="CX377" i="7"/>
  <c r="DC231" i="2"/>
  <c r="CX231" i="2"/>
  <c r="DC201" i="2"/>
  <c r="CX201" i="2"/>
  <c r="CV225" i="1"/>
  <c r="CX225" i="1" s="1"/>
  <c r="DC223" i="1"/>
  <c r="DE223" i="1" s="1"/>
  <c r="DC350" i="2"/>
  <c r="CX350" i="2"/>
  <c r="DC81" i="3"/>
  <c r="CX81" i="3"/>
  <c r="DC377" i="2"/>
  <c r="CX377" i="2"/>
  <c r="DC83" i="2"/>
  <c r="CX83" i="2"/>
  <c r="DK106" i="1"/>
  <c r="CX173" i="1"/>
  <c r="DC173" i="1"/>
  <c r="DJ22" i="3"/>
  <c r="DE22" i="3"/>
  <c r="DQ15" i="4"/>
  <c r="DK15" i="4"/>
  <c r="DD223" i="2"/>
  <c r="DK221" i="2"/>
  <c r="DC254" i="1"/>
  <c r="CX254" i="1"/>
  <c r="CO58" i="1"/>
  <c r="CQ58" i="1" s="1"/>
  <c r="CQ19" i="3"/>
  <c r="CO136" i="3"/>
  <c r="CZ21" i="5"/>
  <c r="DC342" i="7"/>
  <c r="CX342" i="7"/>
  <c r="DC215" i="7"/>
  <c r="CX215" i="7"/>
  <c r="DC183" i="7"/>
  <c r="CX183" i="7"/>
  <c r="DC234" i="2"/>
  <c r="CX234" i="2"/>
  <c r="DC345" i="7"/>
  <c r="CX345" i="7"/>
  <c r="DC173" i="2"/>
  <c r="CX173" i="2"/>
  <c r="DC138" i="7"/>
  <c r="CX138" i="7"/>
  <c r="DC67" i="1"/>
  <c r="CX67" i="1"/>
  <c r="DC210" i="2"/>
  <c r="CX210" i="2"/>
  <c r="DC118" i="3"/>
  <c r="CX118" i="3"/>
  <c r="DC388" i="2"/>
  <c r="CX388" i="2"/>
  <c r="CX324" i="7"/>
  <c r="DC324" i="7"/>
  <c r="DK40" i="4"/>
  <c r="DQ40" i="4"/>
  <c r="CV20" i="9"/>
  <c r="DC11" i="9"/>
  <c r="CX11" i="9"/>
  <c r="DC132" i="3"/>
  <c r="CX132" i="3"/>
  <c r="DC19" i="2"/>
  <c r="CX19" i="2"/>
  <c r="DC317" i="7"/>
  <c r="CX317" i="7"/>
  <c r="CX220" i="7"/>
  <c r="CV256" i="7"/>
  <c r="DC220" i="7"/>
  <c r="CX27" i="21"/>
  <c r="DE24" i="21"/>
  <c r="DC181" i="1"/>
  <c r="CX181" i="1"/>
  <c r="DC371" i="7"/>
  <c r="CX371" i="7"/>
  <c r="DC386" i="2"/>
  <c r="CX386" i="2"/>
  <c r="DD270" i="1"/>
  <c r="CX270" i="1"/>
  <c r="DD326" i="7"/>
  <c r="DK324" i="7"/>
  <c r="DC98" i="1"/>
  <c r="CX98" i="1"/>
  <c r="DC126" i="2"/>
  <c r="CX126" i="2"/>
  <c r="DC356" i="7"/>
  <c r="CX356" i="7"/>
  <c r="DC283" i="2"/>
  <c r="CX283" i="2"/>
  <c r="DC9" i="3"/>
  <c r="CX9" i="3"/>
  <c r="DJ66" i="2"/>
  <c r="DE66" i="2"/>
  <c r="DC367" i="7"/>
  <c r="CX367" i="7"/>
  <c r="DC431" i="2"/>
  <c r="CX431" i="2"/>
  <c r="DC389" i="2"/>
  <c r="CX389" i="2"/>
  <c r="DC225" i="7"/>
  <c r="CX225" i="7"/>
  <c r="DC289" i="7"/>
  <c r="CX289" i="7"/>
  <c r="DC202" i="2"/>
  <c r="CX202" i="2"/>
  <c r="DC54" i="3"/>
  <c r="CX54" i="3"/>
  <c r="DC327" i="2"/>
  <c r="CX327" i="2"/>
  <c r="DC86" i="7"/>
  <c r="CX86" i="7"/>
  <c r="DC284" i="2"/>
  <c r="CX284" i="2"/>
  <c r="DD63" i="3"/>
  <c r="DK57" i="3"/>
  <c r="DC187" i="2"/>
  <c r="CX187" i="2"/>
  <c r="DC121" i="2"/>
  <c r="CX121" i="2"/>
  <c r="DC101" i="7"/>
  <c r="CX101" i="7"/>
  <c r="DC143" i="7"/>
  <c r="CX143" i="7"/>
  <c r="DC86" i="1"/>
  <c r="CX86" i="1"/>
  <c r="DC311" i="2"/>
  <c r="CX311" i="2"/>
  <c r="DC125" i="3"/>
  <c r="CX125" i="3"/>
  <c r="CY63" i="21"/>
  <c r="DD63" i="21"/>
  <c r="DC316" i="2"/>
  <c r="CX316" i="2"/>
  <c r="DC203" i="7"/>
  <c r="CX203" i="7"/>
  <c r="DC233" i="7"/>
  <c r="CX233" i="7"/>
  <c r="DC383" i="2"/>
  <c r="CX383" i="2"/>
  <c r="CW305" i="1"/>
  <c r="CW338" i="1" s="1"/>
  <c r="DD285" i="1"/>
  <c r="DC289" i="2"/>
  <c r="CX289" i="2"/>
  <c r="DC32" i="2"/>
  <c r="CX32" i="2"/>
  <c r="DC432" i="2"/>
  <c r="CX432" i="2"/>
  <c r="DC12" i="2"/>
  <c r="CX12" i="2"/>
  <c r="DC295" i="1"/>
  <c r="CX295" i="1"/>
  <c r="CY10" i="21"/>
  <c r="DD10" i="21"/>
  <c r="DJ359" i="2"/>
  <c r="DE359" i="2"/>
  <c r="DC286" i="2"/>
  <c r="CX286" i="2"/>
  <c r="DC97" i="2"/>
  <c r="CX97" i="2"/>
  <c r="DC7" i="2"/>
  <c r="CX7" i="2"/>
  <c r="DC72" i="2"/>
  <c r="CX72" i="2"/>
  <c r="CV75" i="2"/>
  <c r="DC338" i="7"/>
  <c r="CX338" i="7"/>
  <c r="DC58" i="2"/>
  <c r="CX58" i="2"/>
  <c r="DC315" i="1"/>
  <c r="CX315" i="1"/>
  <c r="DC112" i="2"/>
  <c r="CX112" i="2"/>
  <c r="DD185" i="1"/>
  <c r="CX185" i="1"/>
  <c r="DC24" i="2"/>
  <c r="CX24" i="2"/>
  <c r="DC154" i="2"/>
  <c r="CX154" i="2"/>
  <c r="DC113" i="2"/>
  <c r="CX113" i="2"/>
  <c r="DC17" i="9"/>
  <c r="CX17" i="9"/>
  <c r="DD93" i="3"/>
  <c r="CW99" i="3"/>
  <c r="CK83" i="21"/>
  <c r="CT44" i="5" s="1"/>
  <c r="CR44" i="5"/>
  <c r="DC391" i="2"/>
  <c r="CX391" i="2"/>
  <c r="CR12" i="21"/>
  <c r="DC132" i="2"/>
  <c r="CX132" i="2"/>
  <c r="DC228" i="2"/>
  <c r="CX228" i="2"/>
  <c r="DC105" i="3"/>
  <c r="CX105" i="3"/>
  <c r="DC155" i="7"/>
  <c r="CX155" i="7"/>
  <c r="CV191" i="7"/>
  <c r="CO262" i="7"/>
  <c r="CQ218" i="7"/>
  <c r="DC62" i="3"/>
  <c r="CX62" i="3"/>
  <c r="CD84" i="21"/>
  <c r="CL42" i="5"/>
  <c r="CL46" i="5" s="1"/>
  <c r="EH4" i="4"/>
  <c r="EH7" i="4" s="1"/>
  <c r="DZ7" i="4"/>
  <c r="DC337" i="7"/>
  <c r="CX337" i="7"/>
  <c r="DC373" i="7"/>
  <c r="CX373" i="7"/>
  <c r="DC10" i="2"/>
  <c r="CX10" i="2"/>
  <c r="DD131" i="3"/>
  <c r="CW133" i="3"/>
  <c r="DC17" i="1"/>
  <c r="CX17" i="1"/>
  <c r="DC10" i="3"/>
  <c r="CX10" i="3"/>
  <c r="DC65" i="3"/>
  <c r="CX65" i="3"/>
  <c r="CP134" i="3"/>
  <c r="DC254" i="7"/>
  <c r="CX254" i="7"/>
  <c r="DC329" i="1"/>
  <c r="CX329" i="1"/>
  <c r="DD52" i="1"/>
  <c r="DK50" i="1"/>
  <c r="DC16" i="7"/>
  <c r="CX16" i="7"/>
  <c r="DC420" i="2"/>
  <c r="CX420" i="2"/>
  <c r="DC382" i="2"/>
  <c r="CX382" i="2"/>
  <c r="DC340" i="2"/>
  <c r="CX340" i="2"/>
  <c r="DC156" i="2"/>
  <c r="CX156" i="2"/>
  <c r="DC242" i="2"/>
  <c r="CX242" i="2"/>
  <c r="DC227" i="7"/>
  <c r="CX227" i="7"/>
  <c r="DC300" i="7"/>
  <c r="CX300" i="7"/>
  <c r="DC186" i="1"/>
  <c r="CX186" i="1"/>
  <c r="DC206" i="2"/>
  <c r="CX206" i="2"/>
  <c r="DC282" i="7"/>
  <c r="CX282" i="7"/>
  <c r="DC161" i="7"/>
  <c r="CX161" i="7"/>
  <c r="DC204" i="1"/>
  <c r="CX204" i="1"/>
  <c r="DC334" i="2"/>
  <c r="CX334" i="2"/>
  <c r="DC311" i="7"/>
  <c r="CX311" i="7"/>
  <c r="DC306" i="7"/>
  <c r="CX306" i="7"/>
  <c r="DQ19" i="4"/>
  <c r="DI27" i="4"/>
  <c r="DK19" i="4"/>
  <c r="DC273" i="7"/>
  <c r="CX273" i="7"/>
  <c r="DC98" i="2"/>
  <c r="CX98" i="2"/>
  <c r="DC361" i="7"/>
  <c r="CX361" i="7"/>
  <c r="DC20" i="2"/>
  <c r="CX20" i="2"/>
  <c r="DC117" i="2"/>
  <c r="CX117" i="2"/>
  <c r="DC244" i="2"/>
  <c r="CX244" i="2"/>
  <c r="CX330" i="7"/>
  <c r="CV348" i="7"/>
  <c r="DC330" i="7"/>
  <c r="CW281" i="1"/>
  <c r="DC423" i="2"/>
  <c r="CX423" i="2"/>
  <c r="DC111" i="2"/>
  <c r="CX111" i="2"/>
  <c r="CY57" i="21"/>
  <c r="DD57" i="21"/>
  <c r="DC44" i="1"/>
  <c r="CX44" i="1"/>
  <c r="CW7" i="21"/>
  <c r="DD4" i="21"/>
  <c r="CY4" i="21"/>
  <c r="DJ207" i="2"/>
  <c r="DE207" i="2"/>
  <c r="DC74" i="2"/>
  <c r="CX74" i="2"/>
  <c r="DC299" i="7"/>
  <c r="CX299" i="7"/>
  <c r="DC140" i="7"/>
  <c r="CX140" i="7"/>
  <c r="DC205" i="2"/>
  <c r="CX205" i="2"/>
  <c r="DC235" i="7"/>
  <c r="CX235" i="7"/>
  <c r="DC246" i="2"/>
  <c r="CX246" i="2"/>
  <c r="CY11" i="21"/>
  <c r="DD11" i="21"/>
  <c r="DC194" i="2"/>
  <c r="CX194" i="2"/>
  <c r="DC169" i="7"/>
  <c r="CX169" i="7"/>
  <c r="DC12" i="7"/>
  <c r="CX12" i="7"/>
  <c r="DC17" i="2"/>
  <c r="CX17" i="2"/>
  <c r="DC29" i="2"/>
  <c r="CX29" i="2"/>
  <c r="DC234" i="7"/>
  <c r="CX234" i="7"/>
  <c r="DC318" i="2"/>
  <c r="CX318" i="2"/>
  <c r="CQ404" i="2"/>
  <c r="DC185" i="7"/>
  <c r="CX185" i="7"/>
  <c r="DD212" i="1"/>
  <c r="CX212" i="1"/>
  <c r="DC392" i="2"/>
  <c r="CX392" i="2"/>
  <c r="DC112" i="7"/>
  <c r="CX112" i="7"/>
  <c r="DC197" i="2"/>
  <c r="CX197" i="2"/>
  <c r="DC238" i="7"/>
  <c r="CX238" i="7"/>
  <c r="DC209" i="7"/>
  <c r="CX209" i="7"/>
  <c r="DC160" i="7"/>
  <c r="CX160" i="7"/>
  <c r="DC439" i="2"/>
  <c r="CX439" i="2"/>
  <c r="CY45" i="21"/>
  <c r="CW48" i="21"/>
  <c r="DD45" i="21"/>
  <c r="DC116" i="2"/>
  <c r="CV144" i="2"/>
  <c r="CX116" i="2"/>
  <c r="CW64" i="21"/>
  <c r="DD61" i="21"/>
  <c r="CY61" i="21"/>
  <c r="DC49" i="7"/>
  <c r="CX49" i="7"/>
  <c r="DC103" i="7"/>
  <c r="CX103" i="7"/>
  <c r="DC23" i="2"/>
  <c r="CX23" i="2"/>
  <c r="DC418" i="2"/>
  <c r="CX418" i="2"/>
  <c r="DK295" i="2"/>
  <c r="DD297" i="2"/>
  <c r="DC435" i="2"/>
  <c r="CX435" i="2"/>
  <c r="DC34" i="7"/>
  <c r="CX34" i="7"/>
  <c r="DC39" i="3"/>
  <c r="CX39" i="3"/>
  <c r="DC310" i="7"/>
  <c r="CX310" i="7"/>
  <c r="DD67" i="3"/>
  <c r="DK64" i="3"/>
  <c r="DC236" i="7"/>
  <c r="CX236" i="7"/>
  <c r="DC17" i="3"/>
  <c r="CX17" i="3"/>
  <c r="DC179" i="2"/>
  <c r="CX179" i="2"/>
  <c r="CW68" i="3"/>
  <c r="DD14" i="21"/>
  <c r="CW17" i="21"/>
  <c r="CY14" i="21"/>
  <c r="DE45" i="21"/>
  <c r="CX48" i="21"/>
  <c r="CW23" i="7"/>
  <c r="DD5" i="7"/>
  <c r="DC31" i="2"/>
  <c r="CX31" i="2"/>
  <c r="DC189" i="2"/>
  <c r="CX189" i="2"/>
  <c r="DJ214" i="2"/>
  <c r="DE214" i="2"/>
  <c r="DC96" i="7"/>
  <c r="CX96" i="7"/>
  <c r="DC51" i="7"/>
  <c r="CX51" i="7"/>
  <c r="DC370" i="7"/>
  <c r="CX370" i="7"/>
  <c r="DC152" i="1"/>
  <c r="CX152" i="1"/>
  <c r="DC23" i="9"/>
  <c r="CX23" i="9"/>
  <c r="DC104" i="3"/>
  <c r="CX104" i="3"/>
  <c r="DC13" i="2"/>
  <c r="CX13" i="2"/>
  <c r="CV133" i="3"/>
  <c r="DC130" i="3"/>
  <c r="CX130" i="3"/>
  <c r="CX7" i="21"/>
  <c r="DE4" i="21"/>
  <c r="DC119" i="2"/>
  <c r="CX119" i="2"/>
  <c r="DC205" i="1"/>
  <c r="CX205" i="1"/>
  <c r="DC28" i="7"/>
  <c r="CX28" i="7"/>
  <c r="DC46" i="7"/>
  <c r="CX46" i="7"/>
  <c r="DC141" i="7"/>
  <c r="CX141" i="7"/>
  <c r="DC296" i="7"/>
  <c r="CX296" i="7"/>
  <c r="DC294" i="7"/>
  <c r="CX294" i="7"/>
  <c r="CR69" i="21"/>
  <c r="DC442" i="2"/>
  <c r="CX442" i="2"/>
  <c r="CV445" i="2"/>
  <c r="CX445" i="2" s="1"/>
  <c r="CQ77" i="3"/>
  <c r="DD445" i="2"/>
  <c r="DK443" i="2"/>
  <c r="DC42" i="3"/>
  <c r="CX42" i="3"/>
  <c r="CV45" i="3"/>
  <c r="CX45" i="3" s="1"/>
  <c r="CX33" i="21"/>
  <c r="DE30" i="21"/>
  <c r="DC279" i="2"/>
  <c r="CX279" i="2"/>
  <c r="DC42" i="7"/>
  <c r="CX42" i="7"/>
  <c r="DC170" i="7"/>
  <c r="CX170" i="7"/>
  <c r="DD391" i="7"/>
  <c r="DK389" i="7"/>
  <c r="DC70" i="7"/>
  <c r="CX70" i="7"/>
  <c r="CV88" i="7"/>
  <c r="DC195" i="7"/>
  <c r="CX195" i="7"/>
  <c r="DC110" i="3"/>
  <c r="CX110" i="3"/>
  <c r="DC280" i="2"/>
  <c r="CX280" i="2"/>
  <c r="DC37" i="3"/>
  <c r="CX37" i="3"/>
  <c r="DC278" i="2"/>
  <c r="CX278" i="2"/>
  <c r="DJ307" i="1"/>
  <c r="DL307" i="1" s="1"/>
  <c r="DR19" i="4"/>
  <c r="DJ27" i="4"/>
  <c r="DC278" i="1"/>
  <c r="CV281" i="1"/>
  <c r="CX278" i="1"/>
  <c r="DC35" i="7"/>
  <c r="CX35" i="7"/>
  <c r="DC437" i="2"/>
  <c r="CX437" i="2"/>
  <c r="DC175" i="1"/>
  <c r="CX175" i="1"/>
  <c r="DD5" i="3"/>
  <c r="CW11" i="3"/>
  <c r="DC339" i="2"/>
  <c r="CX339" i="2"/>
  <c r="DC237" i="2"/>
  <c r="CX237" i="2"/>
  <c r="DC232" i="1"/>
  <c r="CX232" i="1"/>
  <c r="CQ276" i="1"/>
  <c r="DC231" i="7"/>
  <c r="CX231" i="7"/>
  <c r="DC77" i="7"/>
  <c r="CX77" i="7"/>
  <c r="DD196" i="1"/>
  <c r="CX196" i="1"/>
  <c r="DC143" i="2"/>
  <c r="CX143" i="2"/>
  <c r="DC127" i="2"/>
  <c r="CX127" i="2"/>
  <c r="DC320" i="2"/>
  <c r="CX320" i="2"/>
  <c r="DC84" i="3"/>
  <c r="CX84" i="3"/>
  <c r="DC310" i="2"/>
  <c r="CX310" i="2"/>
  <c r="DC426" i="2"/>
  <c r="CX426" i="2"/>
  <c r="DC174" i="2"/>
  <c r="CX174" i="2"/>
  <c r="DC274" i="7"/>
  <c r="CX274" i="7"/>
  <c r="DD198" i="1"/>
  <c r="CX198" i="1"/>
  <c r="DC48" i="7"/>
  <c r="CX48" i="7"/>
  <c r="DC102" i="2"/>
  <c r="CX102" i="2"/>
  <c r="DC44" i="3"/>
  <c r="CX44" i="3"/>
  <c r="DC13" i="1"/>
  <c r="CX13" i="1"/>
  <c r="DC169" i="2"/>
  <c r="CX169" i="2"/>
  <c r="CJ197" i="7"/>
  <c r="DC72" i="7"/>
  <c r="CX72" i="7"/>
  <c r="DC259" i="2"/>
  <c r="CX259" i="2"/>
  <c r="DC378" i="2"/>
  <c r="CX378" i="2"/>
  <c r="DC18" i="2"/>
  <c r="CX18" i="2"/>
  <c r="CQ108" i="2"/>
  <c r="CO150" i="2"/>
  <c r="DC411" i="2"/>
  <c r="CX411" i="2"/>
  <c r="DC80" i="2"/>
  <c r="CX80" i="2"/>
  <c r="DC157" i="1"/>
  <c r="CX157" i="1"/>
  <c r="DK34" i="4"/>
  <c r="DI37" i="4"/>
  <c r="DQ34" i="4"/>
  <c r="CO327" i="7"/>
  <c r="CQ283" i="7"/>
  <c r="CR38" i="21"/>
  <c r="DC147" i="7"/>
  <c r="CX147" i="7"/>
  <c r="DC297" i="1"/>
  <c r="CX297" i="1"/>
  <c r="DC80" i="7"/>
  <c r="CX80" i="7"/>
  <c r="DC239" i="2"/>
  <c r="CX239" i="2"/>
  <c r="CP447" i="2"/>
  <c r="CP76" i="2"/>
  <c r="DC274" i="1"/>
  <c r="CX274" i="1"/>
  <c r="DC172" i="2"/>
  <c r="CX172" i="2"/>
  <c r="DE35" i="21"/>
  <c r="CX38" i="21"/>
  <c r="DJ36" i="2"/>
  <c r="CV164" i="1"/>
  <c r="DC162" i="1"/>
  <c r="CX162" i="1"/>
  <c r="DC111" i="7"/>
  <c r="CX111" i="7"/>
  <c r="DC167" i="2"/>
  <c r="CX167" i="2"/>
  <c r="DC262" i="2"/>
  <c r="CX262" i="2"/>
  <c r="DC215" i="2"/>
  <c r="CX215" i="2"/>
  <c r="DK76" i="21"/>
  <c r="DC131" i="3"/>
  <c r="CX131" i="3"/>
  <c r="DC53" i="7"/>
  <c r="CX53" i="7"/>
  <c r="DD224" i="1"/>
  <c r="CX224" i="1"/>
  <c r="DC199" i="2"/>
  <c r="CX199" i="2"/>
  <c r="DC264" i="1"/>
  <c r="CX264" i="1"/>
  <c r="DK24" i="4"/>
  <c r="DQ24" i="4"/>
  <c r="DC346" i="2"/>
  <c r="CX346" i="2"/>
  <c r="CJ136" i="3"/>
  <c r="CW70" i="2"/>
  <c r="DD36" i="2"/>
  <c r="DE36" i="2" s="1"/>
  <c r="DC151" i="7"/>
  <c r="CX151" i="7"/>
  <c r="DC100" i="2"/>
  <c r="CX100" i="2"/>
  <c r="DD79" i="2"/>
  <c r="CW108" i="2"/>
  <c r="DC24" i="1"/>
  <c r="CX24" i="1"/>
  <c r="DC340" i="7"/>
  <c r="CX340" i="7"/>
  <c r="DC207" i="7"/>
  <c r="CX207" i="7"/>
  <c r="DC89" i="2"/>
  <c r="CX89" i="2"/>
  <c r="DC59" i="3"/>
  <c r="CX59" i="3"/>
  <c r="DC29" i="3"/>
  <c r="CX29" i="3"/>
  <c r="DC353" i="7"/>
  <c r="CX353" i="7"/>
  <c r="CX73" i="2"/>
  <c r="DC73" i="2"/>
  <c r="DC193" i="2"/>
  <c r="CX193" i="2"/>
  <c r="DC217" i="7"/>
  <c r="CX217" i="7"/>
  <c r="DC241" i="1"/>
  <c r="CX241" i="1"/>
  <c r="DC359" i="7"/>
  <c r="CX359" i="7"/>
  <c r="CV67" i="3"/>
  <c r="CX67" i="3" s="1"/>
  <c r="CX64" i="3"/>
  <c r="DC64" i="3"/>
  <c r="DC251" i="7"/>
  <c r="CX251" i="7"/>
  <c r="DC199" i="1"/>
  <c r="CX199" i="1"/>
  <c r="DC375" i="7"/>
  <c r="CX375" i="7"/>
  <c r="DC187" i="7"/>
  <c r="CX187" i="7"/>
  <c r="DC380" i="2"/>
  <c r="CX380" i="2"/>
  <c r="CW126" i="7"/>
  <c r="DD90" i="7"/>
  <c r="DE61" i="21"/>
  <c r="CX64" i="21"/>
  <c r="CQ153" i="7"/>
  <c r="CO197" i="7"/>
  <c r="DC368" i="7"/>
  <c r="CX368" i="7"/>
  <c r="DC347" i="2"/>
  <c r="CX347" i="2"/>
  <c r="DC96" i="3"/>
  <c r="CX96" i="3"/>
  <c r="DC90" i="2"/>
  <c r="CX90" i="2"/>
  <c r="DC414" i="2"/>
  <c r="CX414" i="2"/>
  <c r="DC243" i="2"/>
  <c r="CX243" i="2"/>
  <c r="DK16" i="4"/>
  <c r="DQ16" i="4"/>
  <c r="DC287" i="7"/>
  <c r="CX287" i="7"/>
  <c r="DC113" i="7"/>
  <c r="CX113" i="7"/>
  <c r="CW218" i="2"/>
  <c r="DD184" i="2"/>
  <c r="DE184" i="2" s="1"/>
  <c r="DC88" i="3"/>
  <c r="CX88" i="3"/>
  <c r="CQ193" i="1"/>
  <c r="DC54" i="1"/>
  <c r="CV57" i="1"/>
  <c r="CX57" i="1" s="1"/>
  <c r="CX54" i="1"/>
  <c r="DD77" i="21"/>
  <c r="CY77" i="21"/>
  <c r="DC297" i="7"/>
  <c r="CX297" i="7"/>
  <c r="DC54" i="2"/>
  <c r="CX54" i="2"/>
  <c r="DC366" i="7"/>
  <c r="CX366" i="7"/>
  <c r="DH50" i="5"/>
  <c r="DP48" i="5"/>
  <c r="DJ48" i="5"/>
  <c r="DC344" i="7"/>
  <c r="CX344" i="7"/>
  <c r="DC277" i="2"/>
  <c r="CX277" i="2"/>
  <c r="DC351" i="7"/>
  <c r="CX351" i="7"/>
  <c r="DC157" i="2"/>
  <c r="CX157" i="2"/>
  <c r="DC219" i="1"/>
  <c r="CX219" i="1"/>
  <c r="DC50" i="3"/>
  <c r="CX50" i="3"/>
  <c r="DC171" i="7"/>
  <c r="CX171" i="7"/>
  <c r="DC288" i="7"/>
  <c r="CX288" i="7"/>
  <c r="CQ20" i="9"/>
  <c r="DB36" i="5" s="1"/>
  <c r="CZ36" i="5"/>
  <c r="DC22" i="7"/>
  <c r="CX22" i="7"/>
  <c r="DC410" i="2"/>
  <c r="CX410" i="2"/>
  <c r="DC221" i="7"/>
  <c r="CX221" i="7"/>
  <c r="DC11" i="1"/>
  <c r="CX11" i="1"/>
  <c r="CV29" i="9"/>
  <c r="DC22" i="9"/>
  <c r="CW19" i="3"/>
  <c r="DD13" i="3"/>
  <c r="CW218" i="7"/>
  <c r="DD200" i="7"/>
  <c r="CY50" i="21"/>
  <c r="CW53" i="21"/>
  <c r="DD50" i="21"/>
  <c r="DP45" i="5"/>
  <c r="DX45" i="5" s="1"/>
  <c r="EF45" i="5" s="1"/>
  <c r="H45" i="25" s="1"/>
  <c r="DJ45" i="5"/>
  <c r="DC63" i="7"/>
  <c r="CX63" i="7"/>
  <c r="CV66" i="7"/>
  <c r="DC407" i="2"/>
  <c r="CX407" i="2"/>
  <c r="CR33" i="21"/>
  <c r="CP82" i="21"/>
  <c r="CP54" i="21"/>
  <c r="DD21" i="21"/>
  <c r="CY21" i="21"/>
  <c r="DC159" i="7"/>
  <c r="CX159" i="7"/>
  <c r="DC36" i="3"/>
  <c r="CX36" i="3"/>
  <c r="DC393" i="2"/>
  <c r="CX393" i="2"/>
  <c r="DC203" i="2"/>
  <c r="CX203" i="2"/>
  <c r="DC155" i="2"/>
  <c r="CX155" i="2"/>
  <c r="DC78" i="7"/>
  <c r="CX78" i="7"/>
  <c r="DC179" i="1"/>
  <c r="CX179" i="1"/>
  <c r="DC399" i="2"/>
  <c r="CX399" i="2"/>
  <c r="CW283" i="7"/>
  <c r="DD265" i="7"/>
  <c r="DC347" i="7"/>
  <c r="CX347" i="7"/>
  <c r="DC186" i="7"/>
  <c r="CX186" i="7"/>
  <c r="DC214" i="1"/>
  <c r="CX214" i="1"/>
  <c r="DC193" i="7"/>
  <c r="CX193" i="7"/>
  <c r="CV196" i="7"/>
  <c r="CX196" i="7" s="1"/>
  <c r="DJ32" i="4"/>
  <c r="DR29" i="4"/>
  <c r="DC167" i="7"/>
  <c r="CX167" i="7"/>
  <c r="DD285" i="7"/>
  <c r="CW321" i="7"/>
  <c r="CW23" i="3"/>
  <c r="DD20" i="3"/>
  <c r="DC20" i="3"/>
  <c r="CV23" i="3"/>
  <c r="CX20" i="3"/>
  <c r="DC15" i="9"/>
  <c r="CX15" i="9"/>
  <c r="DC52" i="7"/>
  <c r="CX52" i="7"/>
  <c r="DC41" i="4"/>
  <c r="CK80" i="21"/>
  <c r="CY9" i="21"/>
  <c r="CW12" i="21"/>
  <c r="DD9" i="21"/>
  <c r="DC329" i="2"/>
  <c r="CX329" i="2"/>
  <c r="DC345" i="2"/>
  <c r="CX345" i="2"/>
  <c r="DC79" i="7"/>
  <c r="CX79" i="7"/>
  <c r="DC136" i="7"/>
  <c r="CX136" i="7"/>
  <c r="CQ191" i="7"/>
  <c r="DC322" i="2"/>
  <c r="CX322" i="2"/>
  <c r="DC312" i="7"/>
  <c r="CX312" i="7"/>
  <c r="DC287" i="1"/>
  <c r="CX287" i="1"/>
  <c r="CV9" i="9"/>
  <c r="DC4" i="9"/>
  <c r="CX4" i="9"/>
  <c r="CP298" i="2"/>
  <c r="CO76" i="2"/>
  <c r="CQ34" i="2"/>
  <c r="DC210" i="7"/>
  <c r="CX210" i="7"/>
  <c r="DC54" i="7"/>
  <c r="CX54" i="7"/>
  <c r="CJ90" i="3"/>
  <c r="DJ429" i="2"/>
  <c r="DE429" i="2"/>
  <c r="CO392" i="7"/>
  <c r="CQ348" i="7"/>
  <c r="DC128" i="7"/>
  <c r="CX128" i="7"/>
  <c r="CV131" i="7"/>
  <c r="CX131" i="7" s="1"/>
  <c r="DK279" i="1"/>
  <c r="DL279" i="1" s="1"/>
  <c r="DC238" i="2"/>
  <c r="CX238" i="2"/>
  <c r="DC214" i="7"/>
  <c r="CX214" i="7"/>
  <c r="DC237" i="1"/>
  <c r="CX237" i="1"/>
  <c r="DC95" i="2"/>
  <c r="CX95" i="2"/>
  <c r="DC164" i="2"/>
  <c r="CX164" i="2"/>
  <c r="DC33" i="7"/>
  <c r="CX33" i="7"/>
  <c r="DC196" i="2"/>
  <c r="CX196" i="2"/>
  <c r="DC319" i="2"/>
  <c r="CX319" i="2"/>
  <c r="DC103" i="3"/>
  <c r="CX103" i="3"/>
  <c r="DD101" i="3"/>
  <c r="CW107" i="3"/>
  <c r="DK259" i="7"/>
  <c r="DD261" i="7"/>
  <c r="DC53" i="2"/>
  <c r="CX53" i="2"/>
  <c r="DC47" i="1"/>
  <c r="CX47" i="1"/>
  <c r="DC182" i="1"/>
  <c r="CX182" i="1"/>
  <c r="CW25" i="1"/>
  <c r="CW58" i="1" s="1"/>
  <c r="DD5" i="1"/>
  <c r="DC334" i="7"/>
  <c r="CX334" i="7"/>
  <c r="DC171" i="2"/>
  <c r="CX171" i="2"/>
  <c r="DC20" i="7"/>
  <c r="CX20" i="7"/>
  <c r="DC123" i="7"/>
  <c r="CX123" i="7"/>
  <c r="DJ438" i="2"/>
  <c r="DE438" i="2"/>
  <c r="DC206" i="1"/>
  <c r="CX206" i="1"/>
  <c r="CI138" i="3"/>
  <c r="DD117" i="1"/>
  <c r="CW137" i="1"/>
  <c r="CX117" i="1"/>
  <c r="DC202" i="7"/>
  <c r="CX202" i="7"/>
  <c r="DC64" i="2"/>
  <c r="CX64" i="2"/>
  <c r="DC259" i="7"/>
  <c r="CX259" i="7"/>
  <c r="DC291" i="7"/>
  <c r="CX291" i="7"/>
  <c r="DC401" i="2"/>
  <c r="CX401" i="2"/>
  <c r="DC232" i="7"/>
  <c r="CX232" i="7"/>
  <c r="DC209" i="1"/>
  <c r="CX209" i="1"/>
  <c r="DC181" i="7"/>
  <c r="CX181" i="7"/>
  <c r="DD190" i="1"/>
  <c r="CX190" i="1"/>
  <c r="DB42" i="4"/>
  <c r="DA39" i="5" s="1"/>
  <c r="DC113" i="1"/>
  <c r="DJ111" i="1"/>
  <c r="DL111" i="1" s="1"/>
  <c r="CX27" i="3"/>
  <c r="DC27" i="3"/>
  <c r="CV33" i="3"/>
  <c r="DC57" i="2"/>
  <c r="CX57" i="2"/>
  <c r="DC6" i="2"/>
  <c r="CX6" i="2"/>
  <c r="DC179" i="7"/>
  <c r="CX179" i="7"/>
  <c r="CO372" i="2"/>
  <c r="CQ371" i="2"/>
  <c r="DD55" i="3"/>
  <c r="DK49" i="3"/>
  <c r="CR17" i="21"/>
  <c r="DI12" i="4"/>
  <c r="DQ9" i="4"/>
  <c r="DK9" i="4"/>
  <c r="DC18" i="9"/>
  <c r="CX18" i="9"/>
  <c r="CJ224" i="2"/>
  <c r="DC230" i="7"/>
  <c r="CX230" i="7"/>
  <c r="DC211" i="1"/>
  <c r="CX211" i="1"/>
  <c r="DC93" i="1"/>
  <c r="CX93" i="1"/>
  <c r="DD301" i="2"/>
  <c r="CW330" i="2"/>
  <c r="DC252" i="1"/>
  <c r="CX252" i="1"/>
  <c r="DC255" i="2"/>
  <c r="CX255" i="2"/>
  <c r="DC443" i="2"/>
  <c r="CX443" i="2"/>
  <c r="DC268" i="2"/>
  <c r="CX268" i="2"/>
  <c r="CW85" i="3"/>
  <c r="DD79" i="3"/>
  <c r="DC42" i="2"/>
  <c r="CX42" i="2"/>
  <c r="DA42" i="4"/>
  <c r="CZ39" i="5" s="1"/>
  <c r="DC7" i="4"/>
  <c r="DK42" i="3"/>
  <c r="DD45" i="3"/>
  <c r="DC119" i="7"/>
  <c r="CX119" i="7"/>
  <c r="DC14" i="7"/>
  <c r="CX14" i="7"/>
  <c r="DC261" i="2"/>
  <c r="CX261" i="2"/>
  <c r="DQ22" i="4"/>
  <c r="DK22" i="4"/>
  <c r="CP67" i="7"/>
  <c r="CP393" i="7"/>
  <c r="CX74" i="21"/>
  <c r="DE71" i="21"/>
  <c r="DC302" i="7"/>
  <c r="CX302" i="7"/>
  <c r="DC43" i="7"/>
  <c r="CX43" i="7"/>
  <c r="DC242" i="7"/>
  <c r="CX242" i="7"/>
  <c r="DD51" i="21"/>
  <c r="CY51" i="21"/>
  <c r="DC275" i="7"/>
  <c r="CX275" i="7"/>
  <c r="DC240" i="2"/>
  <c r="CX240" i="2"/>
  <c r="DJ229" i="1"/>
  <c r="CR27" i="21"/>
  <c r="CQ28" i="21"/>
  <c r="CQ81" i="21"/>
  <c r="DC75" i="3"/>
  <c r="CX75" i="3"/>
  <c r="DD40" i="21"/>
  <c r="CY40" i="21"/>
  <c r="CW43" i="21"/>
  <c r="DC117" i="7"/>
  <c r="CX117" i="7"/>
  <c r="DC15" i="7"/>
  <c r="CX15" i="7"/>
  <c r="DC249" i="7"/>
  <c r="CX249" i="7"/>
  <c r="DC295" i="7"/>
  <c r="CX295" i="7"/>
  <c r="CQ61" i="7"/>
  <c r="DD371" i="2"/>
  <c r="DK369" i="2"/>
  <c r="CX71" i="3"/>
  <c r="CV77" i="3"/>
  <c r="DC71" i="3"/>
  <c r="DC181" i="2"/>
  <c r="CX181" i="2"/>
  <c r="DC276" i="2"/>
  <c r="CX276" i="2"/>
  <c r="DC249" i="2"/>
  <c r="CX249" i="2"/>
  <c r="DC268" i="7"/>
  <c r="CX268" i="7"/>
  <c r="DC44" i="2"/>
  <c r="CX44" i="2"/>
  <c r="DC137" i="7"/>
  <c r="CX137" i="7"/>
  <c r="DC213" i="7"/>
  <c r="CX213" i="7"/>
  <c r="DC115" i="7"/>
  <c r="CX115" i="7"/>
  <c r="DC24" i="9"/>
  <c r="CX24" i="9"/>
  <c r="DC60" i="7"/>
  <c r="CX60" i="7"/>
  <c r="DC108" i="3"/>
  <c r="CV111" i="3"/>
  <c r="CX111" i="3" s="1"/>
  <c r="CX108" i="3"/>
  <c r="DC15" i="2"/>
  <c r="CX15" i="2"/>
  <c r="DC427" i="2"/>
  <c r="CX427" i="2"/>
  <c r="CQ88" i="7"/>
  <c r="DC83" i="7"/>
  <c r="CX83" i="7"/>
  <c r="DC400" i="2"/>
  <c r="CX400" i="2"/>
  <c r="DC99" i="7"/>
  <c r="CX99" i="7"/>
  <c r="DC80" i="3"/>
  <c r="CX80" i="3"/>
  <c r="DC129" i="2"/>
  <c r="CX129" i="2"/>
  <c r="DC7" i="9"/>
  <c r="CX7" i="9"/>
  <c r="DC178" i="7"/>
  <c r="CX178" i="7"/>
  <c r="DC172" i="7"/>
  <c r="CX172" i="7"/>
  <c r="DC124" i="3"/>
  <c r="CX124" i="3"/>
  <c r="CW33" i="3"/>
  <c r="DD27" i="3"/>
  <c r="DC294" i="2"/>
  <c r="CX294" i="2"/>
  <c r="CV297" i="2"/>
  <c r="CX297" i="2" s="1"/>
  <c r="DC73" i="3"/>
  <c r="CX73" i="3"/>
  <c r="DC56" i="7"/>
  <c r="CX56" i="7"/>
  <c r="DC416" i="2"/>
  <c r="CX416" i="2"/>
  <c r="DC75" i="7"/>
  <c r="CX75" i="7"/>
  <c r="DE56" i="21"/>
  <c r="CX59" i="21"/>
  <c r="DC31" i="7"/>
  <c r="CX31" i="7"/>
  <c r="DC222" i="2"/>
  <c r="CX222" i="2"/>
  <c r="DC163" i="7"/>
  <c r="CX163" i="7"/>
  <c r="DC178" i="2"/>
  <c r="CX178" i="2"/>
  <c r="DC267" i="2"/>
  <c r="CX267" i="2"/>
  <c r="CX79" i="2"/>
  <c r="DC79" i="2"/>
  <c r="CV108" i="2"/>
  <c r="CQ70" i="2"/>
  <c r="BE1" i="6"/>
  <c r="BD1" i="6"/>
  <c r="AW1" i="6"/>
  <c r="AV23" i="6"/>
  <c r="BC1" i="6"/>
  <c r="BB23" i="6"/>
  <c r="BG111" i="6"/>
  <c r="BG112" i="6" s="1"/>
  <c r="BA112" i="17"/>
  <c r="BD111" i="17"/>
  <c r="AY1" i="17"/>
  <c r="AX1" i="17"/>
  <c r="AW1" i="17"/>
  <c r="AV23" i="17"/>
  <c r="DE444" i="2"/>
  <c r="CC396" i="7"/>
  <c r="CX64" i="7"/>
  <c r="CQ66" i="7"/>
  <c r="CO395" i="7"/>
  <c r="CQ395" i="7" s="1"/>
  <c r="CZ12" i="5"/>
  <c r="CJ393" i="7"/>
  <c r="CH396" i="7"/>
  <c r="DS11" i="7"/>
  <c r="DL11" i="7"/>
  <c r="CX6" i="7"/>
  <c r="CX5" i="7"/>
  <c r="DE19" i="7"/>
  <c r="CO393" i="7"/>
  <c r="CQ23" i="7"/>
  <c r="DE384" i="7"/>
  <c r="CX350" i="7"/>
  <c r="DE365" i="7"/>
  <c r="CX389" i="7"/>
  <c r="CP392" i="7"/>
  <c r="CQ386" i="7"/>
  <c r="DE354" i="7"/>
  <c r="DE357" i="7"/>
  <c r="CX90" i="7"/>
  <c r="DE105" i="7"/>
  <c r="CX124" i="7"/>
  <c r="CJ394" i="7"/>
  <c r="DE100" i="7"/>
  <c r="DE180" i="1"/>
  <c r="DS9" i="1"/>
  <c r="DL9" i="1"/>
  <c r="DE174" i="1"/>
  <c r="DE12" i="1"/>
  <c r="DE42" i="1"/>
  <c r="DE119" i="1"/>
  <c r="DS92" i="1"/>
  <c r="DL92" i="1"/>
  <c r="DE37" i="1"/>
  <c r="DE176" i="1"/>
  <c r="DE27" i="1"/>
  <c r="DE65" i="1"/>
  <c r="DL328" i="1"/>
  <c r="DS328" i="1"/>
  <c r="DS72" i="1"/>
  <c r="DL72" i="1"/>
  <c r="DE21" i="1"/>
  <c r="DE335" i="1"/>
  <c r="DE163" i="1"/>
  <c r="DS294" i="1"/>
  <c r="DL294" i="1"/>
  <c r="DS105" i="1"/>
  <c r="DL105" i="1"/>
  <c r="DL19" i="1"/>
  <c r="DS19" i="1"/>
  <c r="DS66" i="1"/>
  <c r="DL66" i="1"/>
  <c r="DS145" i="1"/>
  <c r="DL145" i="1"/>
  <c r="DL320" i="1"/>
  <c r="DS320" i="1"/>
  <c r="DS36" i="1"/>
  <c r="DL36" i="1"/>
  <c r="DS325" i="1"/>
  <c r="DL325" i="1"/>
  <c r="DE304" i="1"/>
  <c r="DL8" i="1"/>
  <c r="DS8" i="1"/>
  <c r="DE331" i="1"/>
  <c r="DL150" i="1"/>
  <c r="DS150" i="1"/>
  <c r="DE154" i="1"/>
  <c r="DL148" i="1"/>
  <c r="DS148" i="1"/>
  <c r="DS7" i="1"/>
  <c r="DL7" i="1"/>
  <c r="DE46" i="1"/>
  <c r="DS330" i="1"/>
  <c r="DL330" i="1"/>
  <c r="DL99" i="1"/>
  <c r="DS99" i="1"/>
  <c r="DS253" i="1"/>
  <c r="DL253" i="1"/>
  <c r="DE14" i="1"/>
  <c r="DL112" i="1"/>
  <c r="DS112" i="1"/>
  <c r="DE63" i="1"/>
  <c r="DE308" i="1"/>
  <c r="DL275" i="1"/>
  <c r="DS275" i="1"/>
  <c r="DE218" i="1"/>
  <c r="DS100" i="1"/>
  <c r="DL100" i="1"/>
  <c r="DE261" i="1"/>
  <c r="DL141" i="1"/>
  <c r="DS141" i="1"/>
  <c r="DS88" i="1"/>
  <c r="DL88" i="1"/>
  <c r="DS160" i="1"/>
  <c r="DL160" i="1"/>
  <c r="DS327" i="1"/>
  <c r="DL327" i="1"/>
  <c r="DS62" i="1"/>
  <c r="DL62" i="1"/>
  <c r="DL128" i="1"/>
  <c r="DS128" i="1"/>
  <c r="DS39" i="1"/>
  <c r="DL39" i="1"/>
  <c r="DS245" i="1"/>
  <c r="DL245" i="1"/>
  <c r="DS247" i="1"/>
  <c r="DL247" i="1"/>
  <c r="DE207" i="1"/>
  <c r="DS256" i="1"/>
  <c r="DL256" i="1"/>
  <c r="DE203" i="1"/>
  <c r="DL272" i="1"/>
  <c r="DS272" i="1"/>
  <c r="DE215" i="1"/>
  <c r="DE217" i="1"/>
  <c r="DE35" i="1"/>
  <c r="DE310" i="1"/>
  <c r="DL192" i="1"/>
  <c r="DS192" i="1"/>
  <c r="DE318" i="1"/>
  <c r="DS140" i="1"/>
  <c r="DL140" i="1"/>
  <c r="DS243" i="1"/>
  <c r="DL243" i="1"/>
  <c r="DE102" i="1"/>
  <c r="DS85" i="1"/>
  <c r="DL85" i="1"/>
  <c r="DS151" i="1"/>
  <c r="DL151" i="1"/>
  <c r="DS184" i="1"/>
  <c r="DL184" i="1"/>
  <c r="DS134" i="1"/>
  <c r="DL134" i="1"/>
  <c r="DS323" i="1"/>
  <c r="DL323" i="1"/>
  <c r="DS68" i="1"/>
  <c r="DL68" i="1"/>
  <c r="DL6" i="1"/>
  <c r="DS6" i="1"/>
  <c r="DE288" i="1"/>
  <c r="DE313" i="1"/>
  <c r="DE302" i="1"/>
  <c r="DE213" i="1"/>
  <c r="DE233" i="1"/>
  <c r="DE96" i="1"/>
  <c r="DS255" i="1"/>
  <c r="DL255" i="1"/>
  <c r="DE260" i="1"/>
  <c r="DL222" i="1"/>
  <c r="DS90" i="1"/>
  <c r="DL90" i="1"/>
  <c r="DS48" i="1"/>
  <c r="DL48" i="1"/>
  <c r="DS125" i="1"/>
  <c r="DL125" i="1"/>
  <c r="DL126" i="1"/>
  <c r="DS126" i="1"/>
  <c r="DL146" i="1"/>
  <c r="DS146" i="1"/>
  <c r="DE263" i="1"/>
  <c r="DS197" i="1"/>
  <c r="DL197" i="1"/>
  <c r="DE40" i="1"/>
  <c r="DS130" i="1"/>
  <c r="DL130" i="1"/>
  <c r="DS34" i="1"/>
  <c r="DL34" i="1"/>
  <c r="DS103" i="1"/>
  <c r="DL103" i="1"/>
  <c r="DS129" i="1"/>
  <c r="DL129" i="1"/>
  <c r="DE178" i="1"/>
  <c r="DL124" i="1"/>
  <c r="DS124" i="1"/>
  <c r="DS38" i="1"/>
  <c r="DL38" i="1"/>
  <c r="DE298" i="1"/>
  <c r="DE314" i="1"/>
  <c r="DS123" i="1"/>
  <c r="DL123" i="1"/>
  <c r="DS257" i="1"/>
  <c r="DL257" i="1"/>
  <c r="DL236" i="1"/>
  <c r="DS236" i="1"/>
  <c r="DE16" i="1"/>
  <c r="DE23" i="1"/>
  <c r="DE158" i="1"/>
  <c r="DE121" i="1"/>
  <c r="DL135" i="1"/>
  <c r="DS135" i="1"/>
  <c r="DE259" i="1"/>
  <c r="DL133" i="1"/>
  <c r="DS133" i="1"/>
  <c r="DL10" i="1"/>
  <c r="DS10" i="1"/>
  <c r="DE265" i="1"/>
  <c r="DS74" i="1"/>
  <c r="DL74" i="1"/>
  <c r="DE83" i="1"/>
  <c r="DS296" i="1"/>
  <c r="DL296" i="1"/>
  <c r="CW29" i="9" l="1"/>
  <c r="DI37" i="5" s="1"/>
  <c r="AV18" i="14"/>
  <c r="AV9" i="14"/>
  <c r="CX87" i="3"/>
  <c r="AU13" i="14"/>
  <c r="AV25" i="14"/>
  <c r="AV22" i="14"/>
  <c r="AU23" i="14"/>
  <c r="AU39" i="14"/>
  <c r="AV26" i="14"/>
  <c r="AU10" i="14"/>
  <c r="AU14" i="14"/>
  <c r="AV47" i="14"/>
  <c r="AU15" i="14"/>
  <c r="AU17" i="14"/>
  <c r="AV33" i="14"/>
  <c r="AU7" i="14"/>
  <c r="AU42" i="14"/>
  <c r="AV32" i="14"/>
  <c r="AU28" i="14"/>
  <c r="AV15" i="14"/>
  <c r="AV45" i="14"/>
  <c r="AU47" i="14"/>
  <c r="AV40" i="14"/>
  <c r="AV20" i="14"/>
  <c r="AU43" i="14"/>
  <c r="AU32" i="14"/>
  <c r="AU9" i="14"/>
  <c r="AV43" i="14"/>
  <c r="AV42" i="14"/>
  <c r="AV12" i="14"/>
  <c r="AU30" i="14"/>
  <c r="AU8" i="14"/>
  <c r="AU40" i="14"/>
  <c r="AV8" i="14"/>
  <c r="AV17" i="14"/>
  <c r="AV39" i="14"/>
  <c r="AU18" i="14"/>
  <c r="AU33" i="14"/>
  <c r="AU41" i="14"/>
  <c r="AV29" i="14"/>
  <c r="AV27" i="14"/>
  <c r="AV34" i="14"/>
  <c r="AU19" i="14"/>
  <c r="AU34" i="14"/>
  <c r="AU46" i="14"/>
  <c r="AV10" i="14"/>
  <c r="AV46" i="14"/>
  <c r="AV13" i="14"/>
  <c r="AV28" i="14"/>
  <c r="AV24" i="14"/>
  <c r="AU29" i="14"/>
  <c r="AU20" i="14"/>
  <c r="AU26" i="14"/>
  <c r="AU45" i="14"/>
  <c r="AU36" i="14"/>
  <c r="AU27" i="14"/>
  <c r="AU22" i="14"/>
  <c r="AV30" i="14"/>
  <c r="AV14" i="14"/>
  <c r="AV36" i="14"/>
  <c r="AV19" i="14"/>
  <c r="AU12" i="14"/>
  <c r="AU25" i="14"/>
  <c r="AV41" i="14"/>
  <c r="AV7" i="14"/>
  <c r="DD22" i="9"/>
  <c r="DD29" i="9" s="1"/>
  <c r="DQ37" i="5" s="1"/>
  <c r="CQ29" i="9"/>
  <c r="DB37" i="5" s="1"/>
  <c r="CP30" i="9"/>
  <c r="CQ30" i="9" s="1"/>
  <c r="CO90" i="3"/>
  <c r="DC87" i="3"/>
  <c r="DC89" i="3" s="1"/>
  <c r="DE89" i="3" s="1"/>
  <c r="D12" i="14"/>
  <c r="F12" i="14"/>
  <c r="DB26" i="5"/>
  <c r="DH26" i="5"/>
  <c r="CZ33" i="5"/>
  <c r="DH25" i="5"/>
  <c r="DH27" i="5"/>
  <c r="DB27" i="5"/>
  <c r="DB28" i="5"/>
  <c r="DH28" i="5"/>
  <c r="DA25" i="5"/>
  <c r="DB25" i="5" s="1"/>
  <c r="CS33" i="5"/>
  <c r="CT33" i="5" s="1"/>
  <c r="CI450" i="2"/>
  <c r="DD406" i="2"/>
  <c r="DE406" i="2" s="1"/>
  <c r="CW440" i="2"/>
  <c r="CW446" i="2" s="1"/>
  <c r="CJ448" i="2"/>
  <c r="CP448" i="2"/>
  <c r="CQ448" i="2" s="1"/>
  <c r="CQ440" i="2"/>
  <c r="DD79" i="21"/>
  <c r="DA16" i="5"/>
  <c r="CC450" i="2"/>
  <c r="CY22" i="21"/>
  <c r="AE18" i="14"/>
  <c r="AE17" i="14"/>
  <c r="AD13" i="14"/>
  <c r="DI17" i="5"/>
  <c r="AE14" i="14"/>
  <c r="CC18" i="5"/>
  <c r="AA15" i="14"/>
  <c r="F15" i="14" s="1"/>
  <c r="CD18" i="5"/>
  <c r="AC12" i="14"/>
  <c r="AB12" i="14"/>
  <c r="CB18" i="5"/>
  <c r="AB15" i="14"/>
  <c r="CS15" i="5"/>
  <c r="CL15" i="5"/>
  <c r="AB10" i="14"/>
  <c r="CT11" i="5"/>
  <c r="AE7" i="14"/>
  <c r="AE9" i="14"/>
  <c r="AD7" i="14"/>
  <c r="AD8" i="14"/>
  <c r="DL3" i="7" a="1"/>
  <c r="DL3" i="7" s="1"/>
  <c r="DS2" i="7"/>
  <c r="DS3" i="7" s="1" a="1"/>
  <c r="DS3" i="7" s="1"/>
  <c r="CO132" i="7"/>
  <c r="CQ132" i="7" s="1"/>
  <c r="CJ340" i="1"/>
  <c r="CO226" i="1"/>
  <c r="CQ226" i="1" s="1"/>
  <c r="CX281" i="1"/>
  <c r="DB12" i="5"/>
  <c r="CV305" i="1"/>
  <c r="DH10" i="5" s="1"/>
  <c r="DJ271" i="1"/>
  <c r="DE271" i="1"/>
  <c r="DC50" i="1"/>
  <c r="DC52" i="1" s="1"/>
  <c r="DE52" i="1" s="1"/>
  <c r="CX50" i="1"/>
  <c r="CZ10" i="5"/>
  <c r="CV220" i="1"/>
  <c r="CX220" i="1" s="1"/>
  <c r="CP114" i="1"/>
  <c r="CQ114" i="1" s="1"/>
  <c r="DL2" i="1"/>
  <c r="DE3" i="1" a="1"/>
  <c r="DE3" i="1" s="1"/>
  <c r="CO339" i="1"/>
  <c r="CQ339" i="1" s="1"/>
  <c r="DJ77" i="1"/>
  <c r="DE77" i="1"/>
  <c r="DC249" i="1"/>
  <c r="DJ79" i="1"/>
  <c r="DE79" i="1"/>
  <c r="DC104" i="1"/>
  <c r="CX104" i="1"/>
  <c r="DK153" i="1"/>
  <c r="DE153" i="1"/>
  <c r="DC106" i="1"/>
  <c r="DC108" i="1" s="1"/>
  <c r="CX106" i="1"/>
  <c r="CQ108" i="1"/>
  <c r="DK18" i="1"/>
  <c r="DE18" i="1"/>
  <c r="DA11" i="5"/>
  <c r="DD87" i="1"/>
  <c r="CX87" i="1"/>
  <c r="CW108" i="1"/>
  <c r="DC97" i="7"/>
  <c r="CX97" i="7"/>
  <c r="CW341" i="1"/>
  <c r="DC291" i="1"/>
  <c r="CX291" i="1"/>
  <c r="DC201" i="1"/>
  <c r="CX201" i="1"/>
  <c r="DC68" i="2"/>
  <c r="DC70" i="2" s="1"/>
  <c r="CX68" i="2"/>
  <c r="CQ126" i="7"/>
  <c r="CW197" i="7"/>
  <c r="DC94" i="7"/>
  <c r="CX94" i="7"/>
  <c r="CV126" i="7"/>
  <c r="CV394" i="7" s="1"/>
  <c r="CH342" i="1"/>
  <c r="CR13" i="5" s="1"/>
  <c r="CJ13" i="5"/>
  <c r="DC218" i="2"/>
  <c r="CQ327" i="7"/>
  <c r="CQ197" i="7"/>
  <c r="CX281" i="2"/>
  <c r="DC281" i="2"/>
  <c r="CZ16" i="5"/>
  <c r="CY17" i="21"/>
  <c r="CQ150" i="2"/>
  <c r="CX249" i="1"/>
  <c r="CQ292" i="2"/>
  <c r="DJ147" i="1"/>
  <c r="DE147" i="1"/>
  <c r="CX256" i="7"/>
  <c r="DC136" i="1"/>
  <c r="CX136" i="1"/>
  <c r="DC234" i="1"/>
  <c r="CX234" i="1"/>
  <c r="DC238" i="1"/>
  <c r="CX238" i="1"/>
  <c r="CQ90" i="3"/>
  <c r="CQ112" i="3"/>
  <c r="DJ143" i="1"/>
  <c r="DE143" i="1"/>
  <c r="CV251" i="2"/>
  <c r="CO256" i="2"/>
  <c r="CQ251" i="2"/>
  <c r="CA450" i="2"/>
  <c r="CC298" i="2"/>
  <c r="DJ140" i="2"/>
  <c r="DE140" i="2"/>
  <c r="CY43" i="21"/>
  <c r="DK220" i="1"/>
  <c r="DR195" i="1"/>
  <c r="DR220" i="1" s="1"/>
  <c r="CJ256" i="2"/>
  <c r="CR15" i="5"/>
  <c r="CH298" i="2"/>
  <c r="CH447" i="2"/>
  <c r="CJ447" i="2" s="1"/>
  <c r="DJ242" i="1"/>
  <c r="DE242" i="1"/>
  <c r="DC285" i="2"/>
  <c r="CX285" i="2"/>
  <c r="CV292" i="2"/>
  <c r="CX292" i="2" s="1"/>
  <c r="CO338" i="1"/>
  <c r="CQ338" i="1" s="1"/>
  <c r="CZ11" i="5"/>
  <c r="CX218" i="2"/>
  <c r="CQ46" i="3"/>
  <c r="CO340" i="1"/>
  <c r="CQ340" i="1" s="1"/>
  <c r="CX195" i="1"/>
  <c r="DC195" i="1"/>
  <c r="CW46" i="3"/>
  <c r="DJ132" i="1"/>
  <c r="DJ137" i="1" s="1"/>
  <c r="DE132" i="1"/>
  <c r="DK75" i="1"/>
  <c r="DE75" i="1"/>
  <c r="DJ190" i="2"/>
  <c r="DE190" i="2"/>
  <c r="DJ316" i="1"/>
  <c r="DE316" i="1"/>
  <c r="DC273" i="1"/>
  <c r="CX273" i="1"/>
  <c r="DC149" i="1"/>
  <c r="CX149" i="1"/>
  <c r="DC127" i="1"/>
  <c r="CX127" i="1"/>
  <c r="DC300" i="1"/>
  <c r="CX300" i="1"/>
  <c r="DC188" i="1"/>
  <c r="DC193" i="1" s="1"/>
  <c r="CX188" i="1"/>
  <c r="DC142" i="1"/>
  <c r="CX142" i="1"/>
  <c r="DC101" i="1"/>
  <c r="CX101" i="1"/>
  <c r="DC30" i="1"/>
  <c r="CX30" i="1"/>
  <c r="DC292" i="1"/>
  <c r="CX292" i="1"/>
  <c r="DK9" i="2"/>
  <c r="DE9" i="2"/>
  <c r="DC240" i="1"/>
  <c r="CX240" i="1"/>
  <c r="DJ436" i="2"/>
  <c r="DJ440" i="2" s="1"/>
  <c r="DE436" i="2"/>
  <c r="DK269" i="1"/>
  <c r="DE269" i="1"/>
  <c r="DC70" i="1"/>
  <c r="CX70" i="1"/>
  <c r="DC183" i="1"/>
  <c r="CX183" i="1"/>
  <c r="CQ446" i="2"/>
  <c r="DK189" i="1"/>
  <c r="DE189" i="1"/>
  <c r="DC191" i="1"/>
  <c r="CX191" i="1"/>
  <c r="DK168" i="1"/>
  <c r="DK169" i="1" s="1"/>
  <c r="DE168" i="1"/>
  <c r="DC267" i="1"/>
  <c r="CX267" i="1"/>
  <c r="DK321" i="1"/>
  <c r="DE321" i="1"/>
  <c r="CY12" i="21"/>
  <c r="CX144" i="2"/>
  <c r="CW298" i="2"/>
  <c r="DJ362" i="2"/>
  <c r="DJ366" i="2" s="1"/>
  <c r="DE362" i="2"/>
  <c r="DJ133" i="2"/>
  <c r="DE133" i="2"/>
  <c r="DJ216" i="2"/>
  <c r="DE216" i="2"/>
  <c r="CX191" i="7"/>
  <c r="CX404" i="2"/>
  <c r="CW372" i="2"/>
  <c r="CR54" i="21"/>
  <c r="CW394" i="7"/>
  <c r="CQ170" i="1"/>
  <c r="DE285" i="1"/>
  <c r="DE251" i="1"/>
  <c r="DC81" i="1"/>
  <c r="DD395" i="7"/>
  <c r="CS13" i="5"/>
  <c r="CQ392" i="7"/>
  <c r="CV341" i="1"/>
  <c r="CP342" i="1"/>
  <c r="DJ50" i="5"/>
  <c r="DK17" i="4"/>
  <c r="CQ67" i="7"/>
  <c r="DK64" i="1"/>
  <c r="DE64" i="1"/>
  <c r="DC319" i="1"/>
  <c r="CX319" i="1"/>
  <c r="DK56" i="1"/>
  <c r="DK57" i="1" s="1"/>
  <c r="DE56" i="1"/>
  <c r="DJ51" i="1"/>
  <c r="DE51" i="1"/>
  <c r="DJ33" i="1"/>
  <c r="DE33" i="1"/>
  <c r="CL13" i="5"/>
  <c r="DJ31" i="1"/>
  <c r="DE31" i="1"/>
  <c r="CW339" i="1"/>
  <c r="CQ341" i="1"/>
  <c r="DE5" i="1"/>
  <c r="CQ282" i="1"/>
  <c r="CW262" i="7"/>
  <c r="CX164" i="1"/>
  <c r="CQ262" i="7"/>
  <c r="CP396" i="7"/>
  <c r="CV114" i="1"/>
  <c r="DC336" i="1"/>
  <c r="DC337" i="1" s="1"/>
  <c r="DE337" i="1" s="1"/>
  <c r="CX336" i="1"/>
  <c r="DQ290" i="2"/>
  <c r="DS290" i="2" s="1"/>
  <c r="DL290" i="2"/>
  <c r="DP31" i="5"/>
  <c r="DJ31" i="5"/>
  <c r="CX108" i="2"/>
  <c r="CX25" i="1"/>
  <c r="CQ372" i="2"/>
  <c r="DB10" i="5"/>
  <c r="CX276" i="1"/>
  <c r="CY79" i="21"/>
  <c r="DK41" i="4"/>
  <c r="DI10" i="5"/>
  <c r="DK12" i="4"/>
  <c r="DC42" i="4"/>
  <c r="DB39" i="5" s="1"/>
  <c r="CJ396" i="7"/>
  <c r="DD449" i="2"/>
  <c r="DD68" i="3"/>
  <c r="DB21" i="5"/>
  <c r="DJ42" i="4"/>
  <c r="DI39" i="5" s="1"/>
  <c r="CP138" i="3"/>
  <c r="CX61" i="7"/>
  <c r="CY69" i="21"/>
  <c r="DQ338" i="2"/>
  <c r="DS338" i="2" s="1"/>
  <c r="DL338" i="2"/>
  <c r="DH12" i="5"/>
  <c r="CV446" i="2"/>
  <c r="CY53" i="21"/>
  <c r="CW150" i="2"/>
  <c r="DK37" i="4"/>
  <c r="CX133" i="3"/>
  <c r="CQ134" i="3"/>
  <c r="CQ224" i="2"/>
  <c r="DJ178" i="2"/>
  <c r="DE178" i="2"/>
  <c r="DJ222" i="2"/>
  <c r="DE222" i="2"/>
  <c r="DL56" i="21"/>
  <c r="DE59" i="21"/>
  <c r="DJ416" i="2"/>
  <c r="DE416" i="2"/>
  <c r="DJ73" i="3"/>
  <c r="DE73" i="3"/>
  <c r="DD33" i="3"/>
  <c r="DK27" i="3"/>
  <c r="DJ427" i="2"/>
  <c r="DE427" i="2"/>
  <c r="DJ75" i="3"/>
  <c r="DE75" i="3"/>
  <c r="DQ229" i="1"/>
  <c r="DD85" i="3"/>
  <c r="DK79" i="3"/>
  <c r="DJ18" i="9"/>
  <c r="DE18" i="9"/>
  <c r="DJ6" i="2"/>
  <c r="DE6" i="2"/>
  <c r="DC33" i="3"/>
  <c r="DJ27" i="3"/>
  <c r="DE27" i="3"/>
  <c r="DK190" i="1"/>
  <c r="DE190" i="1"/>
  <c r="DJ209" i="1"/>
  <c r="DE209" i="1"/>
  <c r="DJ401" i="2"/>
  <c r="DE401" i="2"/>
  <c r="DJ259" i="7"/>
  <c r="DE259" i="7"/>
  <c r="DJ202" i="7"/>
  <c r="DE202" i="7"/>
  <c r="DQ438" i="2"/>
  <c r="DS438" i="2" s="1"/>
  <c r="DL438" i="2"/>
  <c r="DJ20" i="7"/>
  <c r="DE20" i="7"/>
  <c r="DJ334" i="7"/>
  <c r="DE334" i="7"/>
  <c r="DJ182" i="1"/>
  <c r="DE182" i="1"/>
  <c r="DJ53" i="2"/>
  <c r="DE53" i="2"/>
  <c r="DD107" i="3"/>
  <c r="DK101" i="3"/>
  <c r="DJ319" i="2"/>
  <c r="DE319" i="2"/>
  <c r="DJ33" i="7"/>
  <c r="DE33" i="7"/>
  <c r="DJ95" i="2"/>
  <c r="DE95" i="2"/>
  <c r="DJ214" i="7"/>
  <c r="DE214" i="7"/>
  <c r="CQ76" i="2"/>
  <c r="DC9" i="9"/>
  <c r="DJ4" i="9"/>
  <c r="DE4" i="9"/>
  <c r="DJ79" i="7"/>
  <c r="DE79" i="7"/>
  <c r="DJ329" i="2"/>
  <c r="DE329" i="2"/>
  <c r="DC23" i="3"/>
  <c r="DE20" i="3"/>
  <c r="DJ20" i="3"/>
  <c r="DD321" i="7"/>
  <c r="DK285" i="7"/>
  <c r="DK50" i="21"/>
  <c r="DF50" i="21"/>
  <c r="DD53" i="21"/>
  <c r="DD218" i="7"/>
  <c r="DK200" i="7"/>
  <c r="DJ11" i="1"/>
  <c r="DE11" i="1"/>
  <c r="DJ22" i="7"/>
  <c r="DE22" i="7"/>
  <c r="DJ288" i="7"/>
  <c r="DE288" i="7"/>
  <c r="DJ50" i="3"/>
  <c r="DE50" i="3"/>
  <c r="DJ219" i="1"/>
  <c r="DE219" i="1"/>
  <c r="DJ351" i="7"/>
  <c r="DE351" i="7"/>
  <c r="DJ344" i="7"/>
  <c r="DE344" i="7"/>
  <c r="DJ287" i="7"/>
  <c r="DE287" i="7"/>
  <c r="DJ243" i="2"/>
  <c r="DE243" i="2"/>
  <c r="DJ90" i="2"/>
  <c r="DE90" i="2"/>
  <c r="DJ347" i="2"/>
  <c r="DE347" i="2"/>
  <c r="DJ187" i="7"/>
  <c r="DE187" i="7"/>
  <c r="DJ199" i="1"/>
  <c r="DE199" i="1"/>
  <c r="DD70" i="2"/>
  <c r="DK36" i="2"/>
  <c r="DL36" i="2" s="1"/>
  <c r="DJ346" i="2"/>
  <c r="DE346" i="2"/>
  <c r="DJ264" i="1"/>
  <c r="DE264" i="1"/>
  <c r="DK224" i="1"/>
  <c r="DK225" i="1" s="1"/>
  <c r="DE224" i="1"/>
  <c r="DJ131" i="3"/>
  <c r="DE131" i="3"/>
  <c r="DQ36" i="2"/>
  <c r="DJ239" i="2"/>
  <c r="DE239" i="2"/>
  <c r="DJ297" i="1"/>
  <c r="DE297" i="1"/>
  <c r="DJ13" i="1"/>
  <c r="DE13" i="1"/>
  <c r="DJ102" i="2"/>
  <c r="DE102" i="2"/>
  <c r="DK198" i="1"/>
  <c r="DE198" i="1"/>
  <c r="DJ174" i="2"/>
  <c r="DE174" i="2"/>
  <c r="DJ310" i="2"/>
  <c r="DE310" i="2"/>
  <c r="DJ320" i="2"/>
  <c r="DE320" i="2"/>
  <c r="DJ143" i="2"/>
  <c r="DE143" i="2"/>
  <c r="DJ77" i="7"/>
  <c r="DE77" i="7"/>
  <c r="DJ278" i="1"/>
  <c r="DC281" i="1"/>
  <c r="DE281" i="1" s="1"/>
  <c r="DE278" i="1"/>
  <c r="DQ307" i="1"/>
  <c r="DS307" i="1" s="1"/>
  <c r="DJ37" i="3"/>
  <c r="DE37" i="3"/>
  <c r="DJ110" i="3"/>
  <c r="DE110" i="3"/>
  <c r="DJ294" i="7"/>
  <c r="DE294" i="7"/>
  <c r="DJ141" i="7"/>
  <c r="DE141" i="7"/>
  <c r="DJ28" i="7"/>
  <c r="DE28" i="7"/>
  <c r="DJ119" i="2"/>
  <c r="DE119" i="2"/>
  <c r="DE130" i="3"/>
  <c r="DJ130" i="3"/>
  <c r="DC133" i="3"/>
  <c r="DD23" i="7"/>
  <c r="DK5" i="7"/>
  <c r="DJ179" i="2"/>
  <c r="DE179" i="2"/>
  <c r="DJ236" i="7"/>
  <c r="DE236" i="7"/>
  <c r="DJ310" i="7"/>
  <c r="DE310" i="7"/>
  <c r="DJ34" i="7"/>
  <c r="DE34" i="7"/>
  <c r="DR295" i="2"/>
  <c r="DR297" i="2" s="1"/>
  <c r="DK297" i="2"/>
  <c r="DJ23" i="2"/>
  <c r="DE23" i="2"/>
  <c r="DJ49" i="7"/>
  <c r="DE49" i="7"/>
  <c r="CY48" i="21"/>
  <c r="DJ234" i="7"/>
  <c r="DE234" i="7"/>
  <c r="DJ17" i="2"/>
  <c r="DE17" i="2"/>
  <c r="DJ169" i="7"/>
  <c r="DE169" i="7"/>
  <c r="DJ235" i="7"/>
  <c r="DE235" i="7"/>
  <c r="DJ140" i="7"/>
  <c r="DE140" i="7"/>
  <c r="DJ74" i="2"/>
  <c r="DE74" i="2"/>
  <c r="DJ44" i="1"/>
  <c r="DE44" i="1"/>
  <c r="DJ111" i="2"/>
  <c r="DE111" i="2"/>
  <c r="DE330" i="7"/>
  <c r="DJ330" i="7"/>
  <c r="DC348" i="7"/>
  <c r="DJ244" i="2"/>
  <c r="DE244" i="2"/>
  <c r="DJ20" i="2"/>
  <c r="DE20" i="2"/>
  <c r="DJ98" i="2"/>
  <c r="DE98" i="2"/>
  <c r="DK27" i="4"/>
  <c r="DJ10" i="3"/>
  <c r="DE10" i="3"/>
  <c r="DK131" i="3"/>
  <c r="DD133" i="3"/>
  <c r="DJ373" i="7"/>
  <c r="DE373" i="7"/>
  <c r="DJ62" i="3"/>
  <c r="DE62" i="3"/>
  <c r="DJ17" i="9"/>
  <c r="DE17" i="9"/>
  <c r="DJ154" i="2"/>
  <c r="DE154" i="2"/>
  <c r="DK185" i="1"/>
  <c r="DE185" i="1"/>
  <c r="DJ315" i="1"/>
  <c r="DE315" i="1"/>
  <c r="DJ338" i="7"/>
  <c r="DE338" i="7"/>
  <c r="DK10" i="21"/>
  <c r="DF10" i="21"/>
  <c r="DD305" i="1"/>
  <c r="DD338" i="1" s="1"/>
  <c r="DK285" i="1"/>
  <c r="DK326" i="7"/>
  <c r="DR324" i="7"/>
  <c r="DR326" i="7" s="1"/>
  <c r="DE220" i="7"/>
  <c r="DC256" i="7"/>
  <c r="DJ220" i="7"/>
  <c r="DJ317" i="7"/>
  <c r="DE317" i="7"/>
  <c r="DJ132" i="3"/>
  <c r="DE132" i="3"/>
  <c r="DY40" i="4"/>
  <c r="DS40" i="4"/>
  <c r="DE173" i="1"/>
  <c r="DJ173" i="1"/>
  <c r="DJ377" i="2"/>
  <c r="DE377" i="2"/>
  <c r="DJ350" i="2"/>
  <c r="DE350" i="2"/>
  <c r="DJ201" i="2"/>
  <c r="DE201" i="2"/>
  <c r="DJ377" i="7"/>
  <c r="DE377" i="7"/>
  <c r="DJ38" i="3"/>
  <c r="DE38" i="3"/>
  <c r="DJ120" i="3"/>
  <c r="DE120" i="3"/>
  <c r="DJ110" i="7"/>
  <c r="DE110" i="7"/>
  <c r="DJ272" i="7"/>
  <c r="DE272" i="7"/>
  <c r="DJ195" i="2"/>
  <c r="DE195" i="2"/>
  <c r="DJ103" i="2"/>
  <c r="DE103" i="2"/>
  <c r="DJ29" i="1"/>
  <c r="DE29" i="1"/>
  <c r="DJ86" i="3"/>
  <c r="DE86" i="3"/>
  <c r="DK46" i="21"/>
  <c r="DF46" i="21"/>
  <c r="CV327" i="7"/>
  <c r="CX283" i="7"/>
  <c r="DJ49" i="2"/>
  <c r="DE49" i="2"/>
  <c r="CX129" i="3"/>
  <c r="DD129" i="3"/>
  <c r="DK123" i="3"/>
  <c r="DJ275" i="2"/>
  <c r="DE275" i="2"/>
  <c r="DJ362" i="7"/>
  <c r="DE362" i="7"/>
  <c r="DJ336" i="7"/>
  <c r="DE336" i="7"/>
  <c r="DJ417" i="2"/>
  <c r="DE417" i="2"/>
  <c r="DC276" i="1"/>
  <c r="DJ251" i="1"/>
  <c r="DZ34" i="4"/>
  <c r="DR37" i="4"/>
  <c r="DL50" i="21"/>
  <c r="DE53" i="21"/>
  <c r="DY21" i="4"/>
  <c r="DS21" i="4"/>
  <c r="DJ102" i="7"/>
  <c r="DE102" i="7"/>
  <c r="DJ30" i="2"/>
  <c r="DE30" i="2"/>
  <c r="DJ166" i="7"/>
  <c r="DE166" i="7"/>
  <c r="DJ336" i="2"/>
  <c r="DE336" i="2"/>
  <c r="DK24" i="21"/>
  <c r="DF24" i="21"/>
  <c r="DD27" i="21"/>
  <c r="DJ306" i="2"/>
  <c r="DE306" i="2"/>
  <c r="DJ383" i="7"/>
  <c r="DE383" i="7"/>
  <c r="DJ360" i="7"/>
  <c r="DE360" i="7"/>
  <c r="DJ198" i="2"/>
  <c r="DE198" i="2"/>
  <c r="DE5" i="3"/>
  <c r="DC11" i="3"/>
  <c r="DJ5" i="3"/>
  <c r="DJ312" i="2"/>
  <c r="DE312" i="2"/>
  <c r="DJ313" i="7"/>
  <c r="DE313" i="7"/>
  <c r="DJ72" i="3"/>
  <c r="DE72" i="3"/>
  <c r="DJ168" i="2"/>
  <c r="DE168" i="2"/>
  <c r="DY35" i="4"/>
  <c r="DS35" i="4"/>
  <c r="CX330" i="2"/>
  <c r="CV372" i="2"/>
  <c r="DJ177" i="7"/>
  <c r="DE177" i="7"/>
  <c r="DJ263" i="2"/>
  <c r="DE263" i="2"/>
  <c r="DY10" i="4"/>
  <c r="DS10" i="4"/>
  <c r="CV76" i="2"/>
  <c r="CX34" i="2"/>
  <c r="DK115" i="3"/>
  <c r="DD121" i="3"/>
  <c r="DJ27" i="2"/>
  <c r="DE27" i="2"/>
  <c r="DJ116" i="7"/>
  <c r="DE116" i="7"/>
  <c r="DD225" i="1"/>
  <c r="DC182" i="2"/>
  <c r="DE153" i="2"/>
  <c r="DJ153" i="2"/>
  <c r="DJ265" i="2"/>
  <c r="DE265" i="2"/>
  <c r="DJ229" i="7"/>
  <c r="DE229" i="7"/>
  <c r="DY6" i="4"/>
  <c r="DS6" i="4"/>
  <c r="DJ82" i="3"/>
  <c r="DE82" i="3"/>
  <c r="DJ189" i="7"/>
  <c r="DE189" i="7"/>
  <c r="DX29" i="5"/>
  <c r="DR29" i="5"/>
  <c r="DJ8" i="7"/>
  <c r="DE8" i="7"/>
  <c r="DK153" i="2"/>
  <c r="DD182" i="2"/>
  <c r="CV136" i="3"/>
  <c r="DH21" i="5"/>
  <c r="CX19" i="3"/>
  <c r="DJ335" i="7"/>
  <c r="DE335" i="7"/>
  <c r="DJ236" i="2"/>
  <c r="DE236" i="2"/>
  <c r="DJ66" i="3"/>
  <c r="DE66" i="3"/>
  <c r="DJ37" i="2"/>
  <c r="DE37" i="2"/>
  <c r="DJ93" i="2"/>
  <c r="DE93" i="2"/>
  <c r="DJ15" i="3"/>
  <c r="DE15" i="3"/>
  <c r="DJ120" i="7"/>
  <c r="DE120" i="7"/>
  <c r="DJ18" i="3"/>
  <c r="DE18" i="3"/>
  <c r="DJ135" i="2"/>
  <c r="DE135" i="2"/>
  <c r="DJ49" i="1"/>
  <c r="DE49" i="1"/>
  <c r="DX30" i="5"/>
  <c r="DR30" i="5"/>
  <c r="DJ126" i="3"/>
  <c r="DE126" i="3"/>
  <c r="DJ281" i="7"/>
  <c r="DE281" i="7"/>
  <c r="DJ333" i="2"/>
  <c r="DE333" i="2"/>
  <c r="DJ188" i="2"/>
  <c r="DE188" i="2"/>
  <c r="DJ93" i="7"/>
  <c r="DE93" i="7"/>
  <c r="DJ106" i="2"/>
  <c r="DE106" i="2"/>
  <c r="DJ28" i="2"/>
  <c r="DE28" i="2"/>
  <c r="DJ266" i="2"/>
  <c r="DE266" i="2"/>
  <c r="DC121" i="3"/>
  <c r="DJ115" i="3"/>
  <c r="DE115" i="3"/>
  <c r="DJ354" i="2"/>
  <c r="DE354" i="2"/>
  <c r="DJ187" i="1"/>
  <c r="DE187" i="1"/>
  <c r="DJ158" i="7"/>
  <c r="DE158" i="7"/>
  <c r="DJ76" i="3"/>
  <c r="DE76" i="3"/>
  <c r="DJ28" i="3"/>
  <c r="DE28" i="3"/>
  <c r="DJ47" i="7"/>
  <c r="DE47" i="7"/>
  <c r="DI12" i="5"/>
  <c r="DJ295" i="2"/>
  <c r="DE295" i="2"/>
  <c r="DJ365" i="2"/>
  <c r="DE365" i="2"/>
  <c r="DJ370" i="2"/>
  <c r="DE370" i="2"/>
  <c r="DZ14" i="4"/>
  <c r="DR17" i="4"/>
  <c r="DJ341" i="2"/>
  <c r="DE341" i="2"/>
  <c r="DJ120" i="2"/>
  <c r="DE120" i="2"/>
  <c r="DY11" i="4"/>
  <c r="DS11" i="4"/>
  <c r="DJ243" i="7"/>
  <c r="DE243" i="7"/>
  <c r="DJ84" i="1"/>
  <c r="DE84" i="1"/>
  <c r="DE129" i="7"/>
  <c r="DJ129" i="7"/>
  <c r="DK42" i="21"/>
  <c r="DF42" i="21"/>
  <c r="DC218" i="7"/>
  <c r="DJ200" i="7"/>
  <c r="DE200" i="7"/>
  <c r="DJ246" i="7"/>
  <c r="DE246" i="7"/>
  <c r="DJ351" i="2"/>
  <c r="DE351" i="2"/>
  <c r="DJ369" i="7"/>
  <c r="DE369" i="7"/>
  <c r="CY74" i="21"/>
  <c r="DJ146" i="2"/>
  <c r="DE146" i="2"/>
  <c r="DC149" i="2"/>
  <c r="DE149" i="2" s="1"/>
  <c r="DJ58" i="7"/>
  <c r="DE58" i="7"/>
  <c r="DJ255" i="7"/>
  <c r="DE255" i="7"/>
  <c r="DL40" i="21"/>
  <c r="DE43" i="21"/>
  <c r="DJ331" i="7"/>
  <c r="DE331" i="7"/>
  <c r="DJ26" i="2"/>
  <c r="DE26" i="2"/>
  <c r="DJ384" i="2"/>
  <c r="DE384" i="2"/>
  <c r="DJ59" i="7"/>
  <c r="DE59" i="7"/>
  <c r="DJ230" i="1"/>
  <c r="DE230" i="1"/>
  <c r="DJ204" i="2"/>
  <c r="DE204" i="2"/>
  <c r="DJ81" i="7"/>
  <c r="DE81" i="7"/>
  <c r="DJ95" i="7"/>
  <c r="DE95" i="7"/>
  <c r="DJ430" i="2"/>
  <c r="DE430" i="2"/>
  <c r="DJ324" i="2"/>
  <c r="DE324" i="2"/>
  <c r="DJ127" i="3"/>
  <c r="DE127" i="3"/>
  <c r="DJ45" i="1"/>
  <c r="DE45" i="1"/>
  <c r="DJ145" i="7"/>
  <c r="DE145" i="7"/>
  <c r="DJ258" i="1"/>
  <c r="DE258" i="1"/>
  <c r="DK268" i="1"/>
  <c r="DE268" i="1"/>
  <c r="DJ102" i="3"/>
  <c r="DE102" i="3"/>
  <c r="CV197" i="7"/>
  <c r="CX153" i="7"/>
  <c r="DL9" i="21"/>
  <c r="DE12" i="21"/>
  <c r="DE93" i="3"/>
  <c r="DJ93" i="3"/>
  <c r="DC99" i="3"/>
  <c r="DJ270" i="7"/>
  <c r="DE270" i="7"/>
  <c r="DJ116" i="3"/>
  <c r="DE116" i="3"/>
  <c r="DJ156" i="7"/>
  <c r="DE156" i="7"/>
  <c r="DJ21" i="7"/>
  <c r="DE21" i="7"/>
  <c r="DJ82" i="2"/>
  <c r="DE82" i="2"/>
  <c r="DJ57" i="7"/>
  <c r="DE57" i="7"/>
  <c r="DJ245" i="2"/>
  <c r="DE245" i="2"/>
  <c r="DJ43" i="3"/>
  <c r="DE43" i="3"/>
  <c r="CR80" i="21"/>
  <c r="CV67" i="7"/>
  <c r="DJ172" i="7"/>
  <c r="DE172" i="7"/>
  <c r="DJ7" i="9"/>
  <c r="DE7" i="9"/>
  <c r="DJ80" i="3"/>
  <c r="DE80" i="3"/>
  <c r="DJ400" i="2"/>
  <c r="DE400" i="2"/>
  <c r="DJ108" i="3"/>
  <c r="DC111" i="3"/>
  <c r="DE111" i="3" s="1"/>
  <c r="DE108" i="3"/>
  <c r="DJ24" i="9"/>
  <c r="DE24" i="9"/>
  <c r="DJ213" i="7"/>
  <c r="DE213" i="7"/>
  <c r="DJ44" i="2"/>
  <c r="DE44" i="2"/>
  <c r="DJ249" i="2"/>
  <c r="DE249" i="2"/>
  <c r="DJ181" i="2"/>
  <c r="DE181" i="2"/>
  <c r="DR369" i="2"/>
  <c r="DR371" i="2" s="1"/>
  <c r="DK371" i="2"/>
  <c r="DJ295" i="7"/>
  <c r="DE295" i="7"/>
  <c r="DJ15" i="7"/>
  <c r="DE15" i="7"/>
  <c r="CQ84" i="21"/>
  <c r="DA42" i="5"/>
  <c r="DA46" i="5" s="1"/>
  <c r="DJ275" i="7"/>
  <c r="DE275" i="7"/>
  <c r="DJ242" i="7"/>
  <c r="DE242" i="7"/>
  <c r="DJ302" i="7"/>
  <c r="DE302" i="7"/>
  <c r="DJ261" i="2"/>
  <c r="DE261" i="2"/>
  <c r="DJ119" i="7"/>
  <c r="DE119" i="7"/>
  <c r="DJ443" i="2"/>
  <c r="DE443" i="2"/>
  <c r="DJ252" i="1"/>
  <c r="DE252" i="1"/>
  <c r="DJ93" i="1"/>
  <c r="DE93" i="1"/>
  <c r="DJ230" i="7"/>
  <c r="DE230" i="7"/>
  <c r="DK55" i="3"/>
  <c r="DR49" i="3"/>
  <c r="DR55" i="3" s="1"/>
  <c r="DD25" i="1"/>
  <c r="DD58" i="1" s="1"/>
  <c r="DK5" i="1"/>
  <c r="DJ210" i="7"/>
  <c r="DE210" i="7"/>
  <c r="CV30" i="9"/>
  <c r="CX9" i="9"/>
  <c r="DJ35" i="5" s="1"/>
  <c r="DH35" i="5"/>
  <c r="DJ312" i="7"/>
  <c r="DE312" i="7"/>
  <c r="DK9" i="21"/>
  <c r="DD12" i="21"/>
  <c r="DF9" i="21"/>
  <c r="DJ15" i="9"/>
  <c r="DE15" i="9"/>
  <c r="DK20" i="3"/>
  <c r="DD23" i="3"/>
  <c r="DJ214" i="1"/>
  <c r="DE214" i="1"/>
  <c r="DJ347" i="7"/>
  <c r="DE347" i="7"/>
  <c r="DJ399" i="2"/>
  <c r="DE399" i="2"/>
  <c r="DJ78" i="7"/>
  <c r="DE78" i="7"/>
  <c r="DJ203" i="2"/>
  <c r="DE203" i="2"/>
  <c r="DJ36" i="3"/>
  <c r="DE36" i="3"/>
  <c r="DK21" i="21"/>
  <c r="DF21" i="21"/>
  <c r="DJ63" i="7"/>
  <c r="DE63" i="7"/>
  <c r="DC66" i="7"/>
  <c r="DC29" i="9"/>
  <c r="DJ22" i="9"/>
  <c r="DE22" i="9"/>
  <c r="DJ366" i="7"/>
  <c r="DE366" i="7"/>
  <c r="DJ297" i="7"/>
  <c r="DE297" i="7"/>
  <c r="DY16" i="4"/>
  <c r="DS16" i="4"/>
  <c r="DJ241" i="1"/>
  <c r="DE241" i="1"/>
  <c r="DJ193" i="2"/>
  <c r="DE193" i="2"/>
  <c r="DJ353" i="7"/>
  <c r="DE353" i="7"/>
  <c r="DJ59" i="3"/>
  <c r="DE59" i="3"/>
  <c r="DJ207" i="7"/>
  <c r="DE207" i="7"/>
  <c r="DJ24" i="1"/>
  <c r="DE24" i="1"/>
  <c r="DJ100" i="2"/>
  <c r="DE100" i="2"/>
  <c r="DY24" i="4"/>
  <c r="DS24" i="4"/>
  <c r="DJ215" i="2"/>
  <c r="DE215" i="2"/>
  <c r="DJ167" i="2"/>
  <c r="DE167" i="2"/>
  <c r="DC164" i="1"/>
  <c r="DJ162" i="1"/>
  <c r="DE162" i="1"/>
  <c r="DJ172" i="2"/>
  <c r="DE172" i="2"/>
  <c r="CP450" i="2"/>
  <c r="DJ80" i="2"/>
  <c r="DE80" i="2"/>
  <c r="DJ411" i="2"/>
  <c r="DE411" i="2"/>
  <c r="DJ18" i="2"/>
  <c r="DE18" i="2"/>
  <c r="DJ259" i="2"/>
  <c r="DE259" i="2"/>
  <c r="DJ232" i="1"/>
  <c r="DE232" i="1"/>
  <c r="DJ339" i="2"/>
  <c r="DE339" i="2"/>
  <c r="DJ175" i="1"/>
  <c r="DE175" i="1"/>
  <c r="DJ35" i="7"/>
  <c r="DE35" i="7"/>
  <c r="DE70" i="7"/>
  <c r="DC88" i="7"/>
  <c r="DJ70" i="7"/>
  <c r="DJ170" i="7"/>
  <c r="DE170" i="7"/>
  <c r="DJ279" i="2"/>
  <c r="DE279" i="2"/>
  <c r="DJ442" i="2"/>
  <c r="DC445" i="2"/>
  <c r="DE445" i="2" s="1"/>
  <c r="DE442" i="2"/>
  <c r="DL4" i="21"/>
  <c r="DE7" i="21"/>
  <c r="DJ13" i="2"/>
  <c r="DE13" i="2"/>
  <c r="DJ23" i="9"/>
  <c r="DE23" i="9"/>
  <c r="DJ370" i="7"/>
  <c r="DE370" i="7"/>
  <c r="DJ96" i="7"/>
  <c r="DE96" i="7"/>
  <c r="DJ189" i="2"/>
  <c r="DE189" i="2"/>
  <c r="CW67" i="7"/>
  <c r="CW393" i="7"/>
  <c r="DK14" i="21"/>
  <c r="DD17" i="21"/>
  <c r="DF14" i="21"/>
  <c r="DK67" i="3"/>
  <c r="DR64" i="3"/>
  <c r="DR67" i="3" s="1"/>
  <c r="DJ160" i="7"/>
  <c r="DE160" i="7"/>
  <c r="DJ238" i="7"/>
  <c r="DE238" i="7"/>
  <c r="DJ112" i="7"/>
  <c r="DE112" i="7"/>
  <c r="DK212" i="1"/>
  <c r="DE212" i="1"/>
  <c r="DK4" i="21"/>
  <c r="DD7" i="21"/>
  <c r="DF4" i="21"/>
  <c r="DK57" i="21"/>
  <c r="DF57" i="21"/>
  <c r="CX348" i="7"/>
  <c r="CV392" i="7"/>
  <c r="DY19" i="4"/>
  <c r="DQ27" i="4"/>
  <c r="DS19" i="4"/>
  <c r="DJ311" i="7"/>
  <c r="DE311" i="7"/>
  <c r="DJ204" i="1"/>
  <c r="DE204" i="1"/>
  <c r="DJ282" i="7"/>
  <c r="DE282" i="7"/>
  <c r="DJ186" i="1"/>
  <c r="DE186" i="1"/>
  <c r="DJ227" i="7"/>
  <c r="DE227" i="7"/>
  <c r="DJ156" i="2"/>
  <c r="DE156" i="2"/>
  <c r="DJ382" i="2"/>
  <c r="DE382" i="2"/>
  <c r="DJ16" i="7"/>
  <c r="DE16" i="7"/>
  <c r="DJ329" i="1"/>
  <c r="DE329" i="1"/>
  <c r="DE155" i="7"/>
  <c r="DC191" i="7"/>
  <c r="DJ155" i="7"/>
  <c r="DJ228" i="2"/>
  <c r="DE228" i="2"/>
  <c r="CW112" i="3"/>
  <c r="CX75" i="2"/>
  <c r="DH17" i="5"/>
  <c r="CV449" i="2"/>
  <c r="CX449" i="2" s="1"/>
  <c r="DJ7" i="2"/>
  <c r="DE7" i="2"/>
  <c r="DJ286" i="2"/>
  <c r="DE286" i="2"/>
  <c r="DJ12" i="2"/>
  <c r="DE12" i="2"/>
  <c r="DJ32" i="2"/>
  <c r="DE32" i="2"/>
  <c r="DJ233" i="7"/>
  <c r="DE233" i="7"/>
  <c r="DJ316" i="2"/>
  <c r="DE316" i="2"/>
  <c r="DJ125" i="3"/>
  <c r="DE125" i="3"/>
  <c r="DJ86" i="1"/>
  <c r="DE86" i="1"/>
  <c r="DJ101" i="7"/>
  <c r="DE101" i="7"/>
  <c r="DJ187" i="2"/>
  <c r="DE187" i="2"/>
  <c r="DJ284" i="2"/>
  <c r="DE284" i="2"/>
  <c r="DJ327" i="2"/>
  <c r="DE327" i="2"/>
  <c r="DJ202" i="2"/>
  <c r="DE202" i="2"/>
  <c r="DJ225" i="7"/>
  <c r="DE225" i="7"/>
  <c r="DJ431" i="2"/>
  <c r="DE431" i="2"/>
  <c r="DQ66" i="2"/>
  <c r="DS66" i="2" s="1"/>
  <c r="DL66" i="2"/>
  <c r="DJ283" i="2"/>
  <c r="DE283" i="2"/>
  <c r="DJ126" i="2"/>
  <c r="DE126" i="2"/>
  <c r="DJ386" i="2"/>
  <c r="DE386" i="2"/>
  <c r="DJ181" i="1"/>
  <c r="DE181" i="1"/>
  <c r="DJ388" i="2"/>
  <c r="DE388" i="2"/>
  <c r="DJ210" i="2"/>
  <c r="DE210" i="2"/>
  <c r="DJ138" i="7"/>
  <c r="DE138" i="7"/>
  <c r="DJ234" i="2"/>
  <c r="DE234" i="2"/>
  <c r="DJ215" i="7"/>
  <c r="DE215" i="7"/>
  <c r="DJ254" i="1"/>
  <c r="DE254" i="1"/>
  <c r="DY15" i="4"/>
  <c r="DS15" i="4"/>
  <c r="DC225" i="1"/>
  <c r="DJ223" i="1"/>
  <c r="DL223" i="1" s="1"/>
  <c r="DJ121" i="7"/>
  <c r="DE121" i="7"/>
  <c r="DQ28" i="9"/>
  <c r="DS28" i="9" s="1"/>
  <c r="DL28" i="9"/>
  <c r="DJ394" i="2"/>
  <c r="DE394" i="2"/>
  <c r="DJ315" i="7"/>
  <c r="DE315" i="7"/>
  <c r="DK337" i="1"/>
  <c r="DR335" i="1"/>
  <c r="DR337" i="1" s="1"/>
  <c r="DJ220" i="2"/>
  <c r="DE220" i="2"/>
  <c r="DC223" i="2"/>
  <c r="DE223" i="2" s="1"/>
  <c r="DJ388" i="7"/>
  <c r="DE388" i="7"/>
  <c r="DC391" i="7"/>
  <c r="DE391" i="7" s="1"/>
  <c r="DJ61" i="2"/>
  <c r="DE61" i="2"/>
  <c r="DJ107" i="1"/>
  <c r="DE107" i="1"/>
  <c r="DJ280" i="7"/>
  <c r="DE280" i="7"/>
  <c r="DJ144" i="1"/>
  <c r="DE144" i="1"/>
  <c r="DJ52" i="3"/>
  <c r="DE52" i="3"/>
  <c r="DJ39" i="2"/>
  <c r="DE39" i="2"/>
  <c r="DJ296" i="2"/>
  <c r="DE296" i="2"/>
  <c r="DJ200" i="2"/>
  <c r="DE200" i="2"/>
  <c r="DJ38" i="7"/>
  <c r="DE38" i="7"/>
  <c r="DJ276" i="7"/>
  <c r="DE276" i="7"/>
  <c r="DJ114" i="7"/>
  <c r="DE114" i="7"/>
  <c r="DJ241" i="7"/>
  <c r="DE241" i="7"/>
  <c r="DJ176" i="7"/>
  <c r="DE176" i="7"/>
  <c r="DJ43" i="2"/>
  <c r="DE43" i="2"/>
  <c r="DK322" i="1"/>
  <c r="DE322" i="1"/>
  <c r="DK41" i="21"/>
  <c r="DF41" i="21"/>
  <c r="DJ123" i="3"/>
  <c r="DC129" i="3"/>
  <c r="DE123" i="3"/>
  <c r="DJ380" i="7"/>
  <c r="DE380" i="7"/>
  <c r="DJ252" i="2"/>
  <c r="DE252" i="2"/>
  <c r="DJ358" i="7"/>
  <c r="DE358" i="7"/>
  <c r="DJ8" i="3"/>
  <c r="DE8" i="3"/>
  <c r="DJ298" i="7"/>
  <c r="DE298" i="7"/>
  <c r="DJ208" i="7"/>
  <c r="DE208" i="7"/>
  <c r="DJ237" i="7"/>
  <c r="DE237" i="7"/>
  <c r="DK196" i="7"/>
  <c r="DR194" i="7"/>
  <c r="DR196" i="7" s="1"/>
  <c r="DJ305" i="7"/>
  <c r="DE305" i="7"/>
  <c r="DJ409" i="2"/>
  <c r="DE409" i="2"/>
  <c r="DJ267" i="7"/>
  <c r="DE267" i="7"/>
  <c r="DJ244" i="1"/>
  <c r="DE244" i="1"/>
  <c r="DJ390" i="2"/>
  <c r="DE390" i="2"/>
  <c r="DK32" i="21"/>
  <c r="DF32" i="21"/>
  <c r="DJ376" i="2"/>
  <c r="DE376" i="2"/>
  <c r="DJ235" i="1"/>
  <c r="DE235" i="1"/>
  <c r="DJ425" i="2"/>
  <c r="DE425" i="2"/>
  <c r="DJ230" i="2"/>
  <c r="DE230" i="2"/>
  <c r="CV24" i="3"/>
  <c r="CV135" i="3"/>
  <c r="CX11" i="3"/>
  <c r="DH20" i="5"/>
  <c r="DJ26" i="9"/>
  <c r="DE26" i="9"/>
  <c r="DJ286" i="7"/>
  <c r="DE286" i="7"/>
  <c r="DJ41" i="1"/>
  <c r="DE41" i="1"/>
  <c r="DJ385" i="7"/>
  <c r="DE385" i="7"/>
  <c r="DJ163" i="2"/>
  <c r="DE163" i="2"/>
  <c r="DE375" i="2"/>
  <c r="DJ375" i="2"/>
  <c r="DC404" i="2"/>
  <c r="DJ122" i="2"/>
  <c r="DE122" i="2"/>
  <c r="DJ97" i="1"/>
  <c r="DE97" i="1"/>
  <c r="DJ26" i="7"/>
  <c r="DE26" i="7"/>
  <c r="DE301" i="2"/>
  <c r="DJ301" i="2"/>
  <c r="DC330" i="2"/>
  <c r="DD153" i="7"/>
  <c r="DK135" i="7"/>
  <c r="CP84" i="21"/>
  <c r="CZ42" i="5"/>
  <c r="CR81" i="21"/>
  <c r="DK251" i="1"/>
  <c r="DD276" i="1"/>
  <c r="DJ308" i="7"/>
  <c r="DE308" i="7"/>
  <c r="DJ319" i="7"/>
  <c r="DE319" i="7"/>
  <c r="DJ309" i="1"/>
  <c r="DE309" i="1"/>
  <c r="DE79" i="3"/>
  <c r="DJ79" i="3"/>
  <c r="DC85" i="3"/>
  <c r="DJ192" i="2"/>
  <c r="DE192" i="2"/>
  <c r="CV224" i="2"/>
  <c r="CX182" i="2"/>
  <c r="DJ258" i="7"/>
  <c r="DC261" i="7"/>
  <c r="DE261" i="7" s="1"/>
  <c r="DE258" i="7"/>
  <c r="DJ396" i="2"/>
  <c r="DE396" i="2"/>
  <c r="DJ160" i="2"/>
  <c r="DE160" i="2"/>
  <c r="DJ397" i="2"/>
  <c r="DE397" i="2"/>
  <c r="DJ211" i="7"/>
  <c r="DE211" i="7"/>
  <c r="DQ63" i="2"/>
  <c r="DS63" i="2" s="1"/>
  <c r="DL63" i="2"/>
  <c r="DJ167" i="1"/>
  <c r="DE167" i="1"/>
  <c r="DQ5" i="7"/>
  <c r="DJ59" i="2"/>
  <c r="DE59" i="2"/>
  <c r="DJ292" i="7"/>
  <c r="DE292" i="7"/>
  <c r="DJ74" i="7"/>
  <c r="DE74" i="7"/>
  <c r="DJ364" i="7"/>
  <c r="DE364" i="7"/>
  <c r="DJ304" i="7"/>
  <c r="DE304" i="7"/>
  <c r="DJ37" i="7"/>
  <c r="DE37" i="7"/>
  <c r="DJ125" i="2"/>
  <c r="DE125" i="2"/>
  <c r="DJ317" i="1"/>
  <c r="DE317" i="1"/>
  <c r="DJ287" i="2"/>
  <c r="DE287" i="2"/>
  <c r="DJ22" i="1"/>
  <c r="DE22" i="1"/>
  <c r="DJ307" i="7"/>
  <c r="DE307" i="7"/>
  <c r="DE147" i="2"/>
  <c r="DJ147" i="2"/>
  <c r="DY5" i="4"/>
  <c r="DS5" i="4"/>
  <c r="DJ299" i="1"/>
  <c r="DE299" i="1"/>
  <c r="DJ124" i="2"/>
  <c r="DE124" i="2"/>
  <c r="DJ421" i="2"/>
  <c r="DE421" i="2"/>
  <c r="DY20" i="4"/>
  <c r="DS20" i="4"/>
  <c r="DJ333" i="7"/>
  <c r="DE333" i="7"/>
  <c r="DJ40" i="3"/>
  <c r="DE40" i="3"/>
  <c r="DK35" i="21"/>
  <c r="DD38" i="21"/>
  <c r="DF35" i="21"/>
  <c r="DK56" i="21"/>
  <c r="DD59" i="21"/>
  <c r="DF56" i="21"/>
  <c r="DJ372" i="7"/>
  <c r="DE372" i="7"/>
  <c r="DJ379" i="7"/>
  <c r="DE379" i="7"/>
  <c r="DJ46" i="2"/>
  <c r="DE46" i="2"/>
  <c r="CX121" i="3"/>
  <c r="CV134" i="3"/>
  <c r="DJ7" i="7"/>
  <c r="DE7" i="7"/>
  <c r="DJ159" i="2"/>
  <c r="DE159" i="2"/>
  <c r="DJ99" i="2"/>
  <c r="DE99" i="2"/>
  <c r="DJ109" i="3"/>
  <c r="DE109" i="3"/>
  <c r="DJ85" i="7"/>
  <c r="DE85" i="7"/>
  <c r="DJ269" i="7"/>
  <c r="DE269" i="7"/>
  <c r="DD144" i="2"/>
  <c r="DK110" i="2"/>
  <c r="DL110" i="2" s="1"/>
  <c r="DJ357" i="2"/>
  <c r="DE357" i="2"/>
  <c r="DJ185" i="2"/>
  <c r="DE185" i="2"/>
  <c r="DK110" i="1"/>
  <c r="DD113" i="1"/>
  <c r="DE110" i="1"/>
  <c r="DJ123" i="2"/>
  <c r="DE123" i="2"/>
  <c r="DJ177" i="1"/>
  <c r="DE177" i="1"/>
  <c r="DJ27" i="7"/>
  <c r="DE27" i="7"/>
  <c r="DY31" i="4"/>
  <c r="DS31" i="4"/>
  <c r="DJ321" i="2"/>
  <c r="DE321" i="2"/>
  <c r="DY4" i="4"/>
  <c r="DQ7" i="4"/>
  <c r="DS4" i="4"/>
  <c r="DY30" i="4"/>
  <c r="DS30" i="4"/>
  <c r="DJ173" i="7"/>
  <c r="DE173" i="7"/>
  <c r="DJ335" i="2"/>
  <c r="DE335" i="2"/>
  <c r="DJ253" i="7"/>
  <c r="DE253" i="7"/>
  <c r="DJ325" i="2"/>
  <c r="DE325" i="2"/>
  <c r="DJ52" i="2"/>
  <c r="DE52" i="2"/>
  <c r="DJ374" i="7"/>
  <c r="DE374" i="7"/>
  <c r="DJ12" i="9"/>
  <c r="DE12" i="9"/>
  <c r="DJ16" i="9"/>
  <c r="DE16" i="9"/>
  <c r="DK37" i="21"/>
  <c r="DF37" i="21"/>
  <c r="DJ339" i="7"/>
  <c r="DE339" i="7"/>
  <c r="DJ235" i="2"/>
  <c r="DE235" i="2"/>
  <c r="DQ142" i="2"/>
  <c r="DS142" i="2" s="1"/>
  <c r="DL142" i="2"/>
  <c r="DJ200" i="1"/>
  <c r="DE200" i="1"/>
  <c r="DJ415" i="2"/>
  <c r="DE415" i="2"/>
  <c r="DJ217" i="2"/>
  <c r="DE217" i="2"/>
  <c r="DJ312" i="1"/>
  <c r="DE312" i="1"/>
  <c r="DJ104" i="2"/>
  <c r="DE104" i="2"/>
  <c r="DJ19" i="9"/>
  <c r="DE19" i="9"/>
  <c r="DJ277" i="7"/>
  <c r="DE277" i="7"/>
  <c r="DJ271" i="7"/>
  <c r="DE271" i="7"/>
  <c r="DJ41" i="2"/>
  <c r="DE41" i="2"/>
  <c r="DJ65" i="7"/>
  <c r="DE65" i="7"/>
  <c r="DJ309" i="2"/>
  <c r="DE309" i="2"/>
  <c r="DJ128" i="3"/>
  <c r="DE128" i="3"/>
  <c r="DJ204" i="7"/>
  <c r="DE204" i="7"/>
  <c r="DJ119" i="3"/>
  <c r="DE119" i="3"/>
  <c r="DJ101" i="2"/>
  <c r="DE101" i="2"/>
  <c r="DJ55" i="7"/>
  <c r="DE55" i="7"/>
  <c r="DJ290" i="7"/>
  <c r="DE290" i="7"/>
  <c r="DK36" i="21"/>
  <c r="DF36" i="21"/>
  <c r="DJ360" i="2"/>
  <c r="DE360" i="2"/>
  <c r="DD249" i="1"/>
  <c r="DK229" i="1"/>
  <c r="DL229" i="1" s="1"/>
  <c r="DQ355" i="2"/>
  <c r="DL355" i="2"/>
  <c r="DK47" i="21"/>
  <c r="DF47" i="21"/>
  <c r="DJ91" i="1"/>
  <c r="DE91" i="1"/>
  <c r="DJ122" i="1"/>
  <c r="DE122" i="1"/>
  <c r="DJ30" i="7"/>
  <c r="DE30" i="7"/>
  <c r="DJ293" i="7"/>
  <c r="DE293" i="7"/>
  <c r="DJ73" i="7"/>
  <c r="DE73" i="7"/>
  <c r="DJ8" i="9"/>
  <c r="DE8" i="9"/>
  <c r="DJ55" i="1"/>
  <c r="DE55" i="1"/>
  <c r="DR202" i="1"/>
  <c r="DS202" i="1" s="1"/>
  <c r="DL202" i="1"/>
  <c r="DZ9" i="4"/>
  <c r="DR12" i="4"/>
  <c r="DJ84" i="2"/>
  <c r="DE84" i="2"/>
  <c r="DJ223" i="7"/>
  <c r="DE223" i="7"/>
  <c r="DJ332" i="7"/>
  <c r="DE332" i="7"/>
  <c r="DK301" i="1"/>
  <c r="DE301" i="1"/>
  <c r="DJ128" i="2"/>
  <c r="DE128" i="2"/>
  <c r="DJ83" i="3"/>
  <c r="DE83" i="3"/>
  <c r="DJ206" i="7"/>
  <c r="DE206" i="7"/>
  <c r="DJ117" i="3"/>
  <c r="DE117" i="3"/>
  <c r="CQ136" i="3"/>
  <c r="DD88" i="7"/>
  <c r="DK70" i="7"/>
  <c r="DJ343" i="2"/>
  <c r="DE343" i="2"/>
  <c r="DJ434" i="2"/>
  <c r="DE434" i="2"/>
  <c r="DJ158" i="2"/>
  <c r="DE158" i="2"/>
  <c r="DJ38" i="2"/>
  <c r="DE38" i="2"/>
  <c r="DY29" i="4"/>
  <c r="DS29" i="4"/>
  <c r="DQ32" i="4"/>
  <c r="DQ61" i="1"/>
  <c r="DJ14" i="3"/>
  <c r="DE14" i="3"/>
  <c r="DJ304" i="2"/>
  <c r="DE304" i="2"/>
  <c r="DJ337" i="2"/>
  <c r="DE337" i="2"/>
  <c r="DK15" i="21"/>
  <c r="DF15" i="21"/>
  <c r="DJ120" i="1"/>
  <c r="DE120" i="1"/>
  <c r="DJ85" i="2"/>
  <c r="DE85" i="2"/>
  <c r="DJ379" i="2"/>
  <c r="DE379" i="2"/>
  <c r="DJ356" i="2"/>
  <c r="DE356" i="2"/>
  <c r="DJ313" i="2"/>
  <c r="DE313" i="2"/>
  <c r="DJ130" i="2"/>
  <c r="DE130" i="2"/>
  <c r="DJ232" i="2"/>
  <c r="DE232" i="2"/>
  <c r="DJ148" i="7"/>
  <c r="DE148" i="7"/>
  <c r="DD404" i="2"/>
  <c r="DK375" i="2"/>
  <c r="DR350" i="7"/>
  <c r="DR386" i="7" s="1"/>
  <c r="DK386" i="7"/>
  <c r="CX70" i="2"/>
  <c r="DJ78" i="1"/>
  <c r="DE78" i="1"/>
  <c r="DJ71" i="7"/>
  <c r="DE71" i="7"/>
  <c r="DJ248" i="7"/>
  <c r="DE248" i="7"/>
  <c r="DJ352" i="7"/>
  <c r="DE352" i="7"/>
  <c r="DJ224" i="7"/>
  <c r="DE224" i="7"/>
  <c r="DJ106" i="7"/>
  <c r="DE106" i="7"/>
  <c r="DJ13" i="7"/>
  <c r="DE13" i="7"/>
  <c r="DJ231" i="1"/>
  <c r="DE231" i="1"/>
  <c r="DJ14" i="2"/>
  <c r="DE14" i="2"/>
  <c r="DJ107" i="2"/>
  <c r="DE107" i="2"/>
  <c r="DJ161" i="1"/>
  <c r="DE161" i="1"/>
  <c r="DJ201" i="7"/>
  <c r="DE201" i="7"/>
  <c r="DJ190" i="7"/>
  <c r="DE190" i="7"/>
  <c r="CW76" i="2"/>
  <c r="CW447" i="2"/>
  <c r="CX41" i="3"/>
  <c r="DJ104" i="7"/>
  <c r="DE104" i="7"/>
  <c r="DJ311" i="1"/>
  <c r="DE311" i="1"/>
  <c r="DJ358" i="2"/>
  <c r="DE358" i="2"/>
  <c r="CX81" i="1"/>
  <c r="DJ267" i="2"/>
  <c r="DE267" i="2"/>
  <c r="DJ163" i="7"/>
  <c r="DE163" i="7"/>
  <c r="DJ31" i="7"/>
  <c r="DE31" i="7"/>
  <c r="DJ75" i="7"/>
  <c r="DE75" i="7"/>
  <c r="DJ56" i="7"/>
  <c r="DE56" i="7"/>
  <c r="DJ15" i="2"/>
  <c r="DE15" i="2"/>
  <c r="DE71" i="3"/>
  <c r="DC77" i="3"/>
  <c r="DJ71" i="3"/>
  <c r="DK40" i="21"/>
  <c r="DF40" i="21"/>
  <c r="DD43" i="21"/>
  <c r="DL71" i="21"/>
  <c r="DE74" i="21"/>
  <c r="DY9" i="4"/>
  <c r="DQ12" i="4"/>
  <c r="DS9" i="4"/>
  <c r="DJ179" i="7"/>
  <c r="DE179" i="7"/>
  <c r="DJ57" i="2"/>
  <c r="DE57" i="2"/>
  <c r="DQ111" i="1"/>
  <c r="DJ113" i="1"/>
  <c r="DJ181" i="7"/>
  <c r="DE181" i="7"/>
  <c r="DJ232" i="7"/>
  <c r="DE232" i="7"/>
  <c r="DJ291" i="7"/>
  <c r="DE291" i="7"/>
  <c r="DJ64" i="2"/>
  <c r="DE64" i="2"/>
  <c r="CW170" i="1"/>
  <c r="CX137" i="1"/>
  <c r="DJ206" i="1"/>
  <c r="DE206" i="1"/>
  <c r="DJ123" i="7"/>
  <c r="DE123" i="7"/>
  <c r="DJ171" i="2"/>
  <c r="DE171" i="2"/>
  <c r="DJ47" i="1"/>
  <c r="DE47" i="1"/>
  <c r="DK261" i="7"/>
  <c r="DR259" i="7"/>
  <c r="DR261" i="7" s="1"/>
  <c r="DJ103" i="3"/>
  <c r="DE103" i="3"/>
  <c r="DJ196" i="2"/>
  <c r="DE196" i="2"/>
  <c r="DJ164" i="2"/>
  <c r="DE164" i="2"/>
  <c r="DJ237" i="1"/>
  <c r="DE237" i="1"/>
  <c r="DJ238" i="2"/>
  <c r="DE238" i="2"/>
  <c r="DJ136" i="7"/>
  <c r="DE136" i="7"/>
  <c r="DJ345" i="2"/>
  <c r="DE345" i="2"/>
  <c r="CW137" i="3"/>
  <c r="DJ167" i="7"/>
  <c r="DE167" i="7"/>
  <c r="DK265" i="7"/>
  <c r="DD283" i="7"/>
  <c r="DJ407" i="2"/>
  <c r="DE407" i="2"/>
  <c r="DK13" i="3"/>
  <c r="DD19" i="3"/>
  <c r="CX29" i="9"/>
  <c r="DJ37" i="5" s="1"/>
  <c r="DH37" i="5"/>
  <c r="DJ221" i="7"/>
  <c r="DE221" i="7"/>
  <c r="DJ410" i="2"/>
  <c r="DE410" i="2"/>
  <c r="DJ171" i="7"/>
  <c r="DE171" i="7"/>
  <c r="DJ157" i="2"/>
  <c r="DE157" i="2"/>
  <c r="DJ277" i="2"/>
  <c r="DE277" i="2"/>
  <c r="DX48" i="5"/>
  <c r="DP50" i="5"/>
  <c r="DR48" i="5"/>
  <c r="DJ54" i="1"/>
  <c r="DC57" i="1"/>
  <c r="DE57" i="1" s="1"/>
  <c r="DE54" i="1"/>
  <c r="DJ88" i="3"/>
  <c r="DE88" i="3"/>
  <c r="DJ113" i="7"/>
  <c r="DE113" i="7"/>
  <c r="DJ414" i="2"/>
  <c r="DE414" i="2"/>
  <c r="DJ96" i="3"/>
  <c r="DE96" i="3"/>
  <c r="DJ368" i="7"/>
  <c r="DE368" i="7"/>
  <c r="DL61" i="21"/>
  <c r="DE64" i="21"/>
  <c r="DJ380" i="2"/>
  <c r="DE380" i="2"/>
  <c r="DJ375" i="7"/>
  <c r="DE375" i="7"/>
  <c r="DJ251" i="7"/>
  <c r="DE251" i="7"/>
  <c r="DE73" i="2"/>
  <c r="DJ73" i="2"/>
  <c r="DJ199" i="2"/>
  <c r="DE199" i="2"/>
  <c r="DJ53" i="7"/>
  <c r="DE53" i="7"/>
  <c r="DJ80" i="7"/>
  <c r="DE80" i="7"/>
  <c r="DJ147" i="7"/>
  <c r="DE147" i="7"/>
  <c r="DY34" i="4"/>
  <c r="DS34" i="4"/>
  <c r="DQ37" i="4"/>
  <c r="DJ169" i="2"/>
  <c r="DE169" i="2"/>
  <c r="DJ44" i="3"/>
  <c r="DE44" i="3"/>
  <c r="DJ48" i="7"/>
  <c r="DE48" i="7"/>
  <c r="DJ274" i="7"/>
  <c r="DE274" i="7"/>
  <c r="DJ426" i="2"/>
  <c r="DE426" i="2"/>
  <c r="DJ84" i="3"/>
  <c r="DE84" i="3"/>
  <c r="DJ127" i="2"/>
  <c r="DE127" i="2"/>
  <c r="DK196" i="1"/>
  <c r="DE196" i="1"/>
  <c r="DJ231" i="7"/>
  <c r="DE231" i="7"/>
  <c r="CW24" i="3"/>
  <c r="CW135" i="3"/>
  <c r="DI20" i="5"/>
  <c r="DZ19" i="4"/>
  <c r="DR27" i="4"/>
  <c r="DJ278" i="2"/>
  <c r="DE278" i="2"/>
  <c r="DJ280" i="2"/>
  <c r="DE280" i="2"/>
  <c r="DJ195" i="7"/>
  <c r="DE195" i="7"/>
  <c r="DK391" i="7"/>
  <c r="DR389" i="7"/>
  <c r="DR391" i="7" s="1"/>
  <c r="DL30" i="21"/>
  <c r="DE33" i="21"/>
  <c r="DC45" i="3"/>
  <c r="DE45" i="3" s="1"/>
  <c r="DE42" i="3"/>
  <c r="DJ42" i="3"/>
  <c r="DJ296" i="7"/>
  <c r="DE296" i="7"/>
  <c r="DJ46" i="7"/>
  <c r="DE46" i="7"/>
  <c r="DJ205" i="1"/>
  <c r="DE205" i="1"/>
  <c r="CX81" i="21"/>
  <c r="CX28" i="21"/>
  <c r="DJ17" i="3"/>
  <c r="DE17" i="3"/>
  <c r="DJ39" i="3"/>
  <c r="DE39" i="3"/>
  <c r="DJ435" i="2"/>
  <c r="DE435" i="2"/>
  <c r="DJ418" i="2"/>
  <c r="DE418" i="2"/>
  <c r="DJ103" i="7"/>
  <c r="DE103" i="7"/>
  <c r="DK61" i="21"/>
  <c r="DD64" i="21"/>
  <c r="DF61" i="21"/>
  <c r="DJ116" i="2"/>
  <c r="DE116" i="2"/>
  <c r="DC144" i="2"/>
  <c r="DJ318" i="2"/>
  <c r="DE318" i="2"/>
  <c r="DJ29" i="2"/>
  <c r="DE29" i="2"/>
  <c r="DJ12" i="7"/>
  <c r="DE12" i="7"/>
  <c r="DJ194" i="2"/>
  <c r="DE194" i="2"/>
  <c r="DJ246" i="2"/>
  <c r="DE246" i="2"/>
  <c r="DJ205" i="2"/>
  <c r="DE205" i="2"/>
  <c r="DJ299" i="7"/>
  <c r="DE299" i="7"/>
  <c r="CW81" i="21"/>
  <c r="CW28" i="21"/>
  <c r="CY7" i="21"/>
  <c r="DJ423" i="2"/>
  <c r="DE423" i="2"/>
  <c r="DJ117" i="2"/>
  <c r="DE117" i="2"/>
  <c r="DJ361" i="7"/>
  <c r="DE361" i="7"/>
  <c r="DJ273" i="7"/>
  <c r="DE273" i="7"/>
  <c r="DR50" i="1"/>
  <c r="DR52" i="1" s="1"/>
  <c r="DK52" i="1"/>
  <c r="DJ65" i="3"/>
  <c r="DE65" i="3"/>
  <c r="DJ17" i="1"/>
  <c r="DE17" i="1"/>
  <c r="DJ10" i="2"/>
  <c r="DE10" i="2"/>
  <c r="DJ337" i="7"/>
  <c r="DE337" i="7"/>
  <c r="DJ391" i="2"/>
  <c r="DE391" i="2"/>
  <c r="DK93" i="3"/>
  <c r="DD99" i="3"/>
  <c r="DJ113" i="2"/>
  <c r="DE113" i="2"/>
  <c r="DJ24" i="2"/>
  <c r="DE24" i="2"/>
  <c r="DJ112" i="2"/>
  <c r="DE112" i="2"/>
  <c r="DJ58" i="2"/>
  <c r="DE58" i="2"/>
  <c r="DK63" i="21"/>
  <c r="DF63" i="21"/>
  <c r="DK63" i="3"/>
  <c r="DR57" i="3"/>
  <c r="DR63" i="3" s="1"/>
  <c r="DL24" i="21"/>
  <c r="DE27" i="21"/>
  <c r="DJ19" i="2"/>
  <c r="DE19" i="2"/>
  <c r="DC20" i="9"/>
  <c r="DJ11" i="9"/>
  <c r="DE11" i="9"/>
  <c r="DE324" i="7"/>
  <c r="DJ324" i="7"/>
  <c r="DR221" i="2"/>
  <c r="DR223" i="2" s="1"/>
  <c r="DK223" i="2"/>
  <c r="CX193" i="1"/>
  <c r="DJ83" i="2"/>
  <c r="DE83" i="2"/>
  <c r="DJ81" i="3"/>
  <c r="DE81" i="3"/>
  <c r="DJ231" i="2"/>
  <c r="DE231" i="2"/>
  <c r="DJ118" i="2"/>
  <c r="DE118" i="2"/>
  <c r="DJ270" i="2"/>
  <c r="DE270" i="2"/>
  <c r="DJ91" i="2"/>
  <c r="DE91" i="2"/>
  <c r="DK280" i="1"/>
  <c r="DK281" i="1" s="1"/>
  <c r="DE280" i="1"/>
  <c r="DX49" i="5"/>
  <c r="DR49" i="5"/>
  <c r="DJ177" i="2"/>
  <c r="DE177" i="2"/>
  <c r="DJ14" i="9"/>
  <c r="DE14" i="9"/>
  <c r="DJ363" i="2"/>
  <c r="DE363" i="2"/>
  <c r="DJ6" i="3"/>
  <c r="DE6" i="3"/>
  <c r="DY25" i="4"/>
  <c r="DS25" i="4"/>
  <c r="DY26" i="4"/>
  <c r="DS26" i="4"/>
  <c r="DK20" i="21"/>
  <c r="DF20" i="21"/>
  <c r="DJ191" i="2"/>
  <c r="DE191" i="2"/>
  <c r="DJ6" i="9"/>
  <c r="DE6" i="9"/>
  <c r="DK330" i="7"/>
  <c r="DD348" i="7"/>
  <c r="DR55" i="1"/>
  <c r="DJ131" i="1"/>
  <c r="DE131" i="1"/>
  <c r="DJ122" i="7"/>
  <c r="DE122" i="7"/>
  <c r="DQ412" i="2"/>
  <c r="DL412" i="2"/>
  <c r="DJ271" i="2"/>
  <c r="DE271" i="2"/>
  <c r="DJ94" i="2"/>
  <c r="DE94" i="2"/>
  <c r="DL76" i="21"/>
  <c r="DE79" i="21"/>
  <c r="DK72" i="21"/>
  <c r="DF72" i="21"/>
  <c r="DJ18" i="7"/>
  <c r="DE18" i="7"/>
  <c r="DJ138" i="2"/>
  <c r="DE138" i="2"/>
  <c r="DJ162" i="7"/>
  <c r="DE162" i="7"/>
  <c r="DJ186" i="2"/>
  <c r="DE186" i="2"/>
  <c r="CY27" i="21"/>
  <c r="DJ166" i="2"/>
  <c r="DE166" i="2"/>
  <c r="DJ239" i="7"/>
  <c r="DE239" i="7"/>
  <c r="DK5" i="21"/>
  <c r="DF5" i="21"/>
  <c r="DJ170" i="2"/>
  <c r="DE170" i="2"/>
  <c r="DD41" i="3"/>
  <c r="DK35" i="3"/>
  <c r="DJ94" i="3"/>
  <c r="DE94" i="3"/>
  <c r="DJ96" i="2"/>
  <c r="DE96" i="2"/>
  <c r="DJ144" i="7"/>
  <c r="DE144" i="7"/>
  <c r="DK16" i="21"/>
  <c r="DF16" i="21"/>
  <c r="DJ21" i="3"/>
  <c r="DE21" i="3"/>
  <c r="DJ21" i="2"/>
  <c r="DE21" i="2"/>
  <c r="DC34" i="2"/>
  <c r="DY14" i="4"/>
  <c r="DQ17" i="4"/>
  <c r="DS14" i="4"/>
  <c r="DJ303" i="2"/>
  <c r="DE303" i="2"/>
  <c r="DJ180" i="2"/>
  <c r="DE180" i="2"/>
  <c r="DJ376" i="7"/>
  <c r="DE376" i="7"/>
  <c r="DK71" i="3"/>
  <c r="DD77" i="3"/>
  <c r="CX85" i="3"/>
  <c r="DK58" i="21"/>
  <c r="DF58" i="21"/>
  <c r="DJ16" i="2"/>
  <c r="DE16" i="2"/>
  <c r="DJ320" i="7"/>
  <c r="DE320" i="7"/>
  <c r="DK31" i="21"/>
  <c r="DF31" i="21"/>
  <c r="DD256" i="7"/>
  <c r="DK220" i="7"/>
  <c r="DE285" i="7"/>
  <c r="DC321" i="7"/>
  <c r="DJ285" i="7"/>
  <c r="DJ74" i="3"/>
  <c r="DE74" i="3"/>
  <c r="DJ289" i="1"/>
  <c r="DE289" i="1"/>
  <c r="DJ67" i="2"/>
  <c r="DE67" i="2"/>
  <c r="DJ282" i="2"/>
  <c r="DE282" i="2"/>
  <c r="DJ168" i="7"/>
  <c r="DE168" i="7"/>
  <c r="DJ32" i="3"/>
  <c r="DE32" i="3"/>
  <c r="DJ308" i="2"/>
  <c r="DE308" i="2"/>
  <c r="CV58" i="1"/>
  <c r="CX58" i="1" s="1"/>
  <c r="DJ28" i="1"/>
  <c r="DE28" i="1"/>
  <c r="DK216" i="1"/>
  <c r="DE216" i="1"/>
  <c r="DJ266" i="7"/>
  <c r="DE266" i="7"/>
  <c r="DJ25" i="9"/>
  <c r="DE25" i="9"/>
  <c r="DJ164" i="7"/>
  <c r="DE164" i="7"/>
  <c r="DJ387" i="2"/>
  <c r="DE387" i="2"/>
  <c r="DK25" i="21"/>
  <c r="DF25" i="21"/>
  <c r="DJ156" i="1"/>
  <c r="DE156" i="1"/>
  <c r="DJ136" i="2"/>
  <c r="DE136" i="2"/>
  <c r="DJ97" i="3"/>
  <c r="DE97" i="3"/>
  <c r="CR46" i="5"/>
  <c r="DE49" i="3"/>
  <c r="DJ49" i="3"/>
  <c r="DC55" i="3"/>
  <c r="DC386" i="7"/>
  <c r="DJ350" i="7"/>
  <c r="DD20" i="9"/>
  <c r="DQ36" i="5" s="1"/>
  <c r="DK11" i="9"/>
  <c r="CY38" i="21"/>
  <c r="CW80" i="21"/>
  <c r="CY59" i="21"/>
  <c r="CW83" i="21"/>
  <c r="DJ244" i="7"/>
  <c r="DE244" i="7"/>
  <c r="DJ101" i="3"/>
  <c r="DC107" i="3"/>
  <c r="DE101" i="3"/>
  <c r="DJ286" i="1"/>
  <c r="DE286" i="1"/>
  <c r="DJ32" i="1"/>
  <c r="DE32" i="1"/>
  <c r="DJ274" i="2"/>
  <c r="DE274" i="2"/>
  <c r="DJ5" i="9"/>
  <c r="DE5" i="9"/>
  <c r="DJ65" i="2"/>
  <c r="DE65" i="2"/>
  <c r="DJ188" i="7"/>
  <c r="DE188" i="7"/>
  <c r="DJ61" i="3"/>
  <c r="DE61" i="3"/>
  <c r="DE369" i="2"/>
  <c r="DJ369" i="2"/>
  <c r="DJ250" i="7"/>
  <c r="DE250" i="7"/>
  <c r="DJ176" i="2"/>
  <c r="DE176" i="2"/>
  <c r="DJ92" i="7"/>
  <c r="DE92" i="7"/>
  <c r="DJ60" i="3"/>
  <c r="DE60" i="3"/>
  <c r="DJ32" i="7"/>
  <c r="DE32" i="7"/>
  <c r="DY23" i="4"/>
  <c r="DS23" i="4"/>
  <c r="DC61" i="7"/>
  <c r="DE25" i="7"/>
  <c r="DJ25" i="7"/>
  <c r="DK66" i="21"/>
  <c r="DD69" i="21"/>
  <c r="DF66" i="21"/>
  <c r="DX32" i="5"/>
  <c r="DR32" i="5"/>
  <c r="CV282" i="1"/>
  <c r="DJ325" i="7"/>
  <c r="DE325" i="7"/>
  <c r="DK7" i="4"/>
  <c r="DI42" i="4"/>
  <c r="DH39" i="5" s="1"/>
  <c r="CQ135" i="3"/>
  <c r="DK73" i="21"/>
  <c r="DF73" i="21"/>
  <c r="DE227" i="2"/>
  <c r="DJ227" i="2"/>
  <c r="DJ341" i="7"/>
  <c r="DE341" i="7"/>
  <c r="DJ148" i="2"/>
  <c r="DE148" i="2"/>
  <c r="DJ36" i="7"/>
  <c r="DE36" i="7"/>
  <c r="DE57" i="3"/>
  <c r="DC63" i="3"/>
  <c r="DE63" i="3" s="1"/>
  <c r="DJ57" i="3"/>
  <c r="CX218" i="7"/>
  <c r="CV262" i="7"/>
  <c r="CW282" i="1"/>
  <c r="DJ323" i="2"/>
  <c r="DE323" i="2"/>
  <c r="DJ43" i="1"/>
  <c r="DE43" i="1"/>
  <c r="DL66" i="21"/>
  <c r="DE69" i="21"/>
  <c r="DD9" i="9"/>
  <c r="DK4" i="9"/>
  <c r="DB17" i="5"/>
  <c r="CV150" i="2"/>
  <c r="CX149" i="2"/>
  <c r="DJ273" i="2"/>
  <c r="DE273" i="2"/>
  <c r="DJ87" i="2"/>
  <c r="DE87" i="2"/>
  <c r="DK30" i="21"/>
  <c r="DD33" i="21"/>
  <c r="DF30" i="21"/>
  <c r="DQ117" i="1"/>
  <c r="DK62" i="21"/>
  <c r="DF62" i="21"/>
  <c r="DJ150" i="7"/>
  <c r="DE150" i="7"/>
  <c r="DJ279" i="7"/>
  <c r="DE279" i="7"/>
  <c r="DK139" i="1"/>
  <c r="DL139" i="1" s="1"/>
  <c r="DD164" i="1"/>
  <c r="DJ291" i="2"/>
  <c r="DE291" i="2"/>
  <c r="DJ314" i="2"/>
  <c r="DE314" i="2"/>
  <c r="DJ378" i="7"/>
  <c r="DE378" i="7"/>
  <c r="DJ87" i="7"/>
  <c r="DE87" i="7"/>
  <c r="DJ353" i="2"/>
  <c r="DE353" i="2"/>
  <c r="DK326" i="1"/>
  <c r="DE326" i="1"/>
  <c r="DJ98" i="3"/>
  <c r="DE98" i="3"/>
  <c r="DK52" i="21"/>
  <c r="DF52" i="21"/>
  <c r="DL19" i="21"/>
  <c r="DE22" i="21"/>
  <c r="CW132" i="7"/>
  <c r="DJ162" i="2"/>
  <c r="DE162" i="2"/>
  <c r="DJ55" i="2"/>
  <c r="DE55" i="2"/>
  <c r="DJ95" i="1"/>
  <c r="DE95" i="1"/>
  <c r="DK78" i="21"/>
  <c r="DF78" i="21"/>
  <c r="DK32" i="4"/>
  <c r="DJ343" i="7"/>
  <c r="DE343" i="7"/>
  <c r="DJ44" i="7"/>
  <c r="DE44" i="7"/>
  <c r="DJ260" i="2"/>
  <c r="DE260" i="2"/>
  <c r="CX99" i="3"/>
  <c r="DJ248" i="2"/>
  <c r="DE248" i="2"/>
  <c r="DK324" i="1"/>
  <c r="DE324" i="1"/>
  <c r="DJ272" i="2"/>
  <c r="DE272" i="2"/>
  <c r="DJ317" i="2"/>
  <c r="DE317" i="2"/>
  <c r="DJ27" i="9"/>
  <c r="DE27" i="9"/>
  <c r="DJ30" i="3"/>
  <c r="DE30" i="3"/>
  <c r="DJ47" i="2"/>
  <c r="DE47" i="2"/>
  <c r="DK5" i="2"/>
  <c r="DD34" i="2"/>
  <c r="DE5" i="2"/>
  <c r="DJ246" i="1"/>
  <c r="DE246" i="1"/>
  <c r="DE221" i="2"/>
  <c r="DJ221" i="2"/>
  <c r="DE79" i="2"/>
  <c r="DC108" i="2"/>
  <c r="DJ79" i="2"/>
  <c r="CX83" i="21"/>
  <c r="DI44" i="5" s="1"/>
  <c r="CX80" i="21"/>
  <c r="DJ294" i="2"/>
  <c r="DE294" i="2"/>
  <c r="DC297" i="2"/>
  <c r="DE297" i="2" s="1"/>
  <c r="DJ124" i="3"/>
  <c r="DE124" i="3"/>
  <c r="DJ178" i="7"/>
  <c r="DE178" i="7"/>
  <c r="DJ129" i="2"/>
  <c r="DE129" i="2"/>
  <c r="DJ99" i="7"/>
  <c r="DE99" i="7"/>
  <c r="DJ83" i="7"/>
  <c r="DE83" i="7"/>
  <c r="DJ60" i="7"/>
  <c r="DE60" i="7"/>
  <c r="DJ115" i="7"/>
  <c r="DE115" i="7"/>
  <c r="DJ137" i="7"/>
  <c r="DE137" i="7"/>
  <c r="DJ268" i="7"/>
  <c r="DE268" i="7"/>
  <c r="DJ276" i="2"/>
  <c r="DE276" i="2"/>
  <c r="CX77" i="3"/>
  <c r="CV90" i="3"/>
  <c r="DJ249" i="7"/>
  <c r="DE249" i="7"/>
  <c r="DJ117" i="7"/>
  <c r="DE117" i="7"/>
  <c r="DJ240" i="2"/>
  <c r="DE240" i="2"/>
  <c r="DK51" i="21"/>
  <c r="DF51" i="21"/>
  <c r="DJ43" i="7"/>
  <c r="DE43" i="7"/>
  <c r="DY22" i="4"/>
  <c r="DS22" i="4"/>
  <c r="DJ14" i="7"/>
  <c r="DE14" i="7"/>
  <c r="DK45" i="3"/>
  <c r="DR42" i="3"/>
  <c r="DR45" i="3" s="1"/>
  <c r="DJ42" i="2"/>
  <c r="DE42" i="2"/>
  <c r="DJ268" i="2"/>
  <c r="DE268" i="2"/>
  <c r="DJ255" i="2"/>
  <c r="DE255" i="2"/>
  <c r="DK301" i="2"/>
  <c r="DD330" i="2"/>
  <c r="DJ211" i="1"/>
  <c r="DE211" i="1"/>
  <c r="CV46" i="3"/>
  <c r="CX33" i="3"/>
  <c r="DD137" i="1"/>
  <c r="DK117" i="1"/>
  <c r="DE117" i="1"/>
  <c r="DR279" i="1"/>
  <c r="DJ128" i="7"/>
  <c r="DE128" i="7"/>
  <c r="DC131" i="7"/>
  <c r="DE131" i="7" s="1"/>
  <c r="DL429" i="2"/>
  <c r="DQ429" i="2"/>
  <c r="DS429" i="2" s="1"/>
  <c r="DJ54" i="7"/>
  <c r="DE54" i="7"/>
  <c r="DJ287" i="1"/>
  <c r="DE287" i="1"/>
  <c r="DJ322" i="2"/>
  <c r="DE322" i="2"/>
  <c r="DJ52" i="7"/>
  <c r="DE52" i="7"/>
  <c r="DZ29" i="4"/>
  <c r="DR32" i="4"/>
  <c r="DJ193" i="7"/>
  <c r="DC196" i="7"/>
  <c r="DE196" i="7" s="1"/>
  <c r="DE193" i="7"/>
  <c r="DJ186" i="7"/>
  <c r="DE186" i="7"/>
  <c r="CW327" i="7"/>
  <c r="DJ179" i="1"/>
  <c r="DE179" i="1"/>
  <c r="DJ155" i="2"/>
  <c r="DE155" i="2"/>
  <c r="DJ393" i="2"/>
  <c r="DE393" i="2"/>
  <c r="DJ159" i="7"/>
  <c r="DE159" i="7"/>
  <c r="CR82" i="21"/>
  <c r="DB43" i="5" s="1"/>
  <c r="CZ43" i="5"/>
  <c r="DR45" i="5"/>
  <c r="CV170" i="1"/>
  <c r="DI21" i="5"/>
  <c r="CW136" i="3"/>
  <c r="DJ54" i="2"/>
  <c r="DE54" i="2"/>
  <c r="DK77" i="21"/>
  <c r="DF77" i="21"/>
  <c r="DK184" i="2"/>
  <c r="DL184" i="2" s="1"/>
  <c r="DD218" i="2"/>
  <c r="DD126" i="7"/>
  <c r="DK90" i="7"/>
  <c r="DC67" i="3"/>
  <c r="DE67" i="3" s="1"/>
  <c r="DE64" i="3"/>
  <c r="DJ64" i="3"/>
  <c r="DJ359" i="7"/>
  <c r="DE359" i="7"/>
  <c r="DJ217" i="7"/>
  <c r="DE217" i="7"/>
  <c r="DJ29" i="3"/>
  <c r="DE29" i="3"/>
  <c r="DJ89" i="2"/>
  <c r="DE89" i="2"/>
  <c r="DJ340" i="7"/>
  <c r="DE340" i="7"/>
  <c r="DD108" i="2"/>
  <c r="DK79" i="2"/>
  <c r="DJ151" i="7"/>
  <c r="DE151" i="7"/>
  <c r="DR76" i="21"/>
  <c r="DJ262" i="2"/>
  <c r="DE262" i="2"/>
  <c r="DJ111" i="7"/>
  <c r="DE111" i="7"/>
  <c r="DL35" i="21"/>
  <c r="DE38" i="21"/>
  <c r="DJ274" i="1"/>
  <c r="DE274" i="1"/>
  <c r="DJ157" i="1"/>
  <c r="DE157" i="1"/>
  <c r="DJ378" i="2"/>
  <c r="DE378" i="2"/>
  <c r="DJ72" i="7"/>
  <c r="DE72" i="7"/>
  <c r="DJ237" i="2"/>
  <c r="DE237" i="2"/>
  <c r="DK5" i="3"/>
  <c r="DD11" i="3"/>
  <c r="DJ437" i="2"/>
  <c r="DE437" i="2"/>
  <c r="CX88" i="7"/>
  <c r="DJ42" i="7"/>
  <c r="DE42" i="7"/>
  <c r="CX82" i="21"/>
  <c r="DI43" i="5" s="1"/>
  <c r="CX54" i="21"/>
  <c r="DK445" i="2"/>
  <c r="DR443" i="2"/>
  <c r="DR445" i="2" s="1"/>
  <c r="DJ104" i="3"/>
  <c r="DE104" i="3"/>
  <c r="DJ152" i="1"/>
  <c r="DE152" i="1"/>
  <c r="DJ51" i="7"/>
  <c r="DE51" i="7"/>
  <c r="DQ214" i="2"/>
  <c r="DS214" i="2" s="1"/>
  <c r="DL214" i="2"/>
  <c r="DJ31" i="2"/>
  <c r="DE31" i="2"/>
  <c r="DL45" i="21"/>
  <c r="DE48" i="21"/>
  <c r="CY64" i="21"/>
  <c r="DK45" i="21"/>
  <c r="DF45" i="21"/>
  <c r="DD48" i="21"/>
  <c r="DJ439" i="2"/>
  <c r="DE439" i="2"/>
  <c r="DJ209" i="7"/>
  <c r="DE209" i="7"/>
  <c r="DJ197" i="2"/>
  <c r="DE197" i="2"/>
  <c r="DJ392" i="2"/>
  <c r="DE392" i="2"/>
  <c r="DJ185" i="7"/>
  <c r="DE185" i="7"/>
  <c r="DK11" i="21"/>
  <c r="DF11" i="21"/>
  <c r="DQ207" i="2"/>
  <c r="DL207" i="2"/>
  <c r="DJ306" i="7"/>
  <c r="DE306" i="7"/>
  <c r="DJ334" i="2"/>
  <c r="DE334" i="2"/>
  <c r="DJ161" i="7"/>
  <c r="DE161" i="7"/>
  <c r="DJ206" i="2"/>
  <c r="DE206" i="2"/>
  <c r="DJ300" i="7"/>
  <c r="DE300" i="7"/>
  <c r="DJ242" i="2"/>
  <c r="DE242" i="2"/>
  <c r="DJ340" i="2"/>
  <c r="DE340" i="2"/>
  <c r="DJ420" i="2"/>
  <c r="DE420" i="2"/>
  <c r="DJ254" i="7"/>
  <c r="DE254" i="7"/>
  <c r="DJ105" i="3"/>
  <c r="DE105" i="3"/>
  <c r="DJ132" i="2"/>
  <c r="DE132" i="2"/>
  <c r="DJ72" i="2"/>
  <c r="DE72" i="2"/>
  <c r="DC75" i="2"/>
  <c r="DJ97" i="2"/>
  <c r="DE97" i="2"/>
  <c r="DQ359" i="2"/>
  <c r="DS359" i="2" s="1"/>
  <c r="DL359" i="2"/>
  <c r="DJ295" i="1"/>
  <c r="DE295" i="1"/>
  <c r="DJ432" i="2"/>
  <c r="DE432" i="2"/>
  <c r="DJ289" i="2"/>
  <c r="DE289" i="2"/>
  <c r="DJ383" i="2"/>
  <c r="DE383" i="2"/>
  <c r="DJ203" i="7"/>
  <c r="DE203" i="7"/>
  <c r="DJ311" i="2"/>
  <c r="DE311" i="2"/>
  <c r="DJ143" i="7"/>
  <c r="DE143" i="7"/>
  <c r="DJ121" i="2"/>
  <c r="DE121" i="2"/>
  <c r="DJ86" i="7"/>
  <c r="DE86" i="7"/>
  <c r="DJ54" i="3"/>
  <c r="DE54" i="3"/>
  <c r="DJ289" i="7"/>
  <c r="DE289" i="7"/>
  <c r="DJ389" i="2"/>
  <c r="DE389" i="2"/>
  <c r="DJ367" i="7"/>
  <c r="DE367" i="7"/>
  <c r="DJ9" i="3"/>
  <c r="DE9" i="3"/>
  <c r="DJ356" i="7"/>
  <c r="DE356" i="7"/>
  <c r="DJ98" i="1"/>
  <c r="DE98" i="1"/>
  <c r="DK270" i="1"/>
  <c r="DE270" i="1"/>
  <c r="DJ371" i="7"/>
  <c r="DE371" i="7"/>
  <c r="CX20" i="9"/>
  <c r="DJ36" i="5" s="1"/>
  <c r="DH36" i="5"/>
  <c r="DJ118" i="3"/>
  <c r="DE118" i="3"/>
  <c r="DJ67" i="1"/>
  <c r="DE67" i="1"/>
  <c r="DJ173" i="2"/>
  <c r="DE173" i="2"/>
  <c r="DJ345" i="7"/>
  <c r="DE345" i="7"/>
  <c r="DJ183" i="7"/>
  <c r="DE183" i="7"/>
  <c r="DJ342" i="7"/>
  <c r="DE342" i="7"/>
  <c r="DQ22" i="3"/>
  <c r="DS22" i="3" s="1"/>
  <c r="DL22" i="3"/>
  <c r="DR106" i="1"/>
  <c r="DR167" i="1"/>
  <c r="DK19" i="21"/>
  <c r="DF19" i="21"/>
  <c r="DD22" i="21"/>
  <c r="DJ157" i="7"/>
  <c r="DE157" i="7"/>
  <c r="DJ253" i="2"/>
  <c r="DE253" i="2"/>
  <c r="DJ408" i="2"/>
  <c r="DE408" i="2"/>
  <c r="DJ233" i="2"/>
  <c r="DE233" i="2"/>
  <c r="DY36" i="4"/>
  <c r="DS36" i="4"/>
  <c r="DJ334" i="1"/>
  <c r="DE334" i="1"/>
  <c r="DJ226" i="7"/>
  <c r="DE226" i="7"/>
  <c r="DJ390" i="7"/>
  <c r="DE390" i="7"/>
  <c r="DJ48" i="2"/>
  <c r="DE48" i="2"/>
  <c r="DJ73" i="1"/>
  <c r="DE73" i="1"/>
  <c r="DJ315" i="2"/>
  <c r="DE315" i="2"/>
  <c r="DJ107" i="7"/>
  <c r="DE107" i="7"/>
  <c r="DJ326" i="2"/>
  <c r="DE326" i="2"/>
  <c r="DJ348" i="2"/>
  <c r="DE348" i="2"/>
  <c r="DJ303" i="7"/>
  <c r="DE303" i="7"/>
  <c r="DJ174" i="7"/>
  <c r="DE174" i="7"/>
  <c r="DJ60" i="2"/>
  <c r="DE60" i="2"/>
  <c r="DJ248" i="1"/>
  <c r="DE248" i="1"/>
  <c r="DJ17" i="7"/>
  <c r="DJ23" i="7" s="1"/>
  <c r="DE17" i="7"/>
  <c r="DJ212" i="2"/>
  <c r="DE212" i="2"/>
  <c r="DJ245" i="7"/>
  <c r="DE245" i="7"/>
  <c r="DD193" i="1"/>
  <c r="DK173" i="1"/>
  <c r="DJ131" i="2"/>
  <c r="DE131" i="2"/>
  <c r="DE265" i="7"/>
  <c r="DC283" i="7"/>
  <c r="DJ265" i="7"/>
  <c r="DE194" i="7"/>
  <c r="DJ194" i="7"/>
  <c r="DJ45" i="7"/>
  <c r="DE45" i="7"/>
  <c r="DJ88" i="2"/>
  <c r="DE88" i="2"/>
  <c r="DJ250" i="2"/>
  <c r="DE250" i="2"/>
  <c r="DQ264" i="2"/>
  <c r="DS264" i="2" s="1"/>
  <c r="DL264" i="2"/>
  <c r="DJ395" i="2"/>
  <c r="DE395" i="2"/>
  <c r="DJ293" i="1"/>
  <c r="DE293" i="1"/>
  <c r="DJ424" i="2"/>
  <c r="DE424" i="2"/>
  <c r="DJ94" i="1"/>
  <c r="DE94" i="1"/>
  <c r="DD61" i="7"/>
  <c r="DK25" i="7"/>
  <c r="DJ323" i="7"/>
  <c r="DE323" i="7"/>
  <c r="DC326" i="7"/>
  <c r="DE326" i="7" s="1"/>
  <c r="DJ141" i="2"/>
  <c r="DE141" i="2"/>
  <c r="DJ130" i="7"/>
  <c r="DE130" i="7"/>
  <c r="DJ33" i="2"/>
  <c r="DE33" i="2"/>
  <c r="DJ84" i="7"/>
  <c r="DE84" i="7"/>
  <c r="DJ39" i="7"/>
  <c r="DE39" i="7"/>
  <c r="DJ301" i="7"/>
  <c r="DE301" i="7"/>
  <c r="DJ109" i="7"/>
  <c r="DE109" i="7"/>
  <c r="DJ155" i="1"/>
  <c r="DE155" i="1"/>
  <c r="DJ368" i="2"/>
  <c r="DE368" i="2"/>
  <c r="DC371" i="2"/>
  <c r="DE371" i="2" s="1"/>
  <c r="DJ53" i="3"/>
  <c r="DE53" i="3"/>
  <c r="DJ239" i="1"/>
  <c r="DE239" i="1"/>
  <c r="DJ92" i="2"/>
  <c r="DE92" i="2"/>
  <c r="DJ269" i="2"/>
  <c r="DE269" i="2"/>
  <c r="DK66" i="7"/>
  <c r="DR64" i="7"/>
  <c r="DR66" i="7" s="1"/>
  <c r="DJ125" i="7"/>
  <c r="DE125" i="7"/>
  <c r="DJ260" i="7"/>
  <c r="DE260" i="7"/>
  <c r="DJ361" i="2"/>
  <c r="DE361" i="2"/>
  <c r="CR28" i="21"/>
  <c r="DR147" i="2"/>
  <c r="DR149" i="2" s="1"/>
  <c r="DK149" i="2"/>
  <c r="DJ307" i="2"/>
  <c r="DE307" i="2"/>
  <c r="DJ80" i="1"/>
  <c r="DE80" i="1"/>
  <c r="DJ382" i="7"/>
  <c r="DE382" i="7"/>
  <c r="CW134" i="3"/>
  <c r="DR223" i="1"/>
  <c r="DY39" i="4"/>
  <c r="DQ41" i="4"/>
  <c r="DS39" i="4"/>
  <c r="CW90" i="3"/>
  <c r="DJ182" i="7"/>
  <c r="DE182" i="7"/>
  <c r="DJ209" i="2"/>
  <c r="DE209" i="2"/>
  <c r="DJ328" i="2"/>
  <c r="DE328" i="2"/>
  <c r="DJ106" i="3"/>
  <c r="DE106" i="3"/>
  <c r="DJ161" i="2"/>
  <c r="DE161" i="2"/>
  <c r="CX321" i="7"/>
  <c r="DD191" i="7"/>
  <c r="DK155" i="7"/>
  <c r="DJ241" i="2"/>
  <c r="DE241" i="2"/>
  <c r="DJ51" i="2"/>
  <c r="DE51" i="2"/>
  <c r="CW224" i="2"/>
  <c r="DE13" i="3"/>
  <c r="DC19" i="3"/>
  <c r="DJ13" i="3"/>
  <c r="DC25" i="1"/>
  <c r="DJ5" i="1"/>
  <c r="DL14" i="21"/>
  <c r="DE17" i="21"/>
  <c r="DJ115" i="2"/>
  <c r="DE115" i="2"/>
  <c r="DJ159" i="1"/>
  <c r="DE159" i="1"/>
  <c r="DJ40" i="2"/>
  <c r="DE40" i="2"/>
  <c r="DJ31" i="3"/>
  <c r="DE31" i="3"/>
  <c r="DJ108" i="7"/>
  <c r="DE108" i="7"/>
  <c r="DJ11" i="2"/>
  <c r="DE11" i="2"/>
  <c r="DJ352" i="2"/>
  <c r="DE352" i="2"/>
  <c r="DJ10" i="7"/>
  <c r="DE10" i="7"/>
  <c r="DR86" i="3"/>
  <c r="DR89" i="3" s="1"/>
  <c r="DK89" i="3"/>
  <c r="DK131" i="7"/>
  <c r="DR129" i="7"/>
  <c r="DR131" i="7" s="1"/>
  <c r="DJ89" i="1"/>
  <c r="DE89" i="1"/>
  <c r="CK84" i="21"/>
  <c r="CT42" i="5"/>
  <c r="CT46" i="5" s="1"/>
  <c r="CX55" i="3"/>
  <c r="CX68" i="3" s="1"/>
  <c r="CV68" i="3"/>
  <c r="DJ69" i="1"/>
  <c r="DE69" i="1"/>
  <c r="DY48" i="5"/>
  <c r="DQ50" i="5"/>
  <c r="DJ318" i="7"/>
  <c r="DE318" i="7"/>
  <c r="DJ419" i="2"/>
  <c r="DE419" i="2"/>
  <c r="DJ213" i="2"/>
  <c r="DE213" i="2"/>
  <c r="DJ86" i="2"/>
  <c r="DE86" i="2"/>
  <c r="DJ118" i="1"/>
  <c r="DE118" i="1"/>
  <c r="DJ385" i="2"/>
  <c r="DE385" i="2"/>
  <c r="CV112" i="3"/>
  <c r="CX107" i="3"/>
  <c r="DJ95" i="3"/>
  <c r="DE95" i="3"/>
  <c r="DJ76" i="1"/>
  <c r="DE76" i="1"/>
  <c r="DJ40" i="7"/>
  <c r="DE40" i="7"/>
  <c r="DJ105" i="2"/>
  <c r="DE105" i="2"/>
  <c r="DJ20" i="1"/>
  <c r="DE20" i="1"/>
  <c r="DQ90" i="7"/>
  <c r="DD81" i="1"/>
  <c r="DK61" i="1"/>
  <c r="DE61" i="1"/>
  <c r="DJ363" i="7"/>
  <c r="DE363" i="7"/>
  <c r="DJ285" i="1"/>
  <c r="DJ205" i="7"/>
  <c r="DE205" i="7"/>
  <c r="DJ303" i="1"/>
  <c r="DE303" i="1"/>
  <c r="DJ208" i="2"/>
  <c r="DE208" i="2"/>
  <c r="DJ29" i="7"/>
  <c r="DE29" i="7"/>
  <c r="DB20" i="5"/>
  <c r="DK266" i="1"/>
  <c r="DE266" i="1"/>
  <c r="DJ98" i="7"/>
  <c r="DE98" i="7"/>
  <c r="DJ149" i="7"/>
  <c r="DE149" i="7"/>
  <c r="DJ216" i="7"/>
  <c r="DE216" i="7"/>
  <c r="DJ62" i="2"/>
  <c r="DE62" i="2"/>
  <c r="DJ51" i="3"/>
  <c r="DE51" i="3"/>
  <c r="DJ349" i="2"/>
  <c r="DE349" i="2"/>
  <c r="DJ355" i="7"/>
  <c r="DE355" i="7"/>
  <c r="DJ139" i="7"/>
  <c r="DE139" i="7"/>
  <c r="DJ175" i="2"/>
  <c r="DE175" i="2"/>
  <c r="DJ71" i="1"/>
  <c r="DE71" i="1"/>
  <c r="DJ139" i="2"/>
  <c r="DE139" i="2"/>
  <c r="DJ25" i="2"/>
  <c r="DE25" i="2"/>
  <c r="DJ15" i="1"/>
  <c r="DE15" i="1"/>
  <c r="DJ262" i="1"/>
  <c r="DE262" i="1"/>
  <c r="DJ7" i="3"/>
  <c r="DE7" i="3"/>
  <c r="DK26" i="21"/>
  <c r="DF26" i="21"/>
  <c r="DJ381" i="7"/>
  <c r="DE381" i="7"/>
  <c r="DJ76" i="7"/>
  <c r="DE76" i="7"/>
  <c r="DJ316" i="7"/>
  <c r="DE316" i="7"/>
  <c r="DJ41" i="7"/>
  <c r="DE41" i="7"/>
  <c r="DJ152" i="7"/>
  <c r="DE152" i="7"/>
  <c r="DJ69" i="2"/>
  <c r="DE69" i="2"/>
  <c r="DJ247" i="7"/>
  <c r="DE247" i="7"/>
  <c r="DJ302" i="2"/>
  <c r="DE302" i="2"/>
  <c r="DJ13" i="9"/>
  <c r="DE13" i="9"/>
  <c r="DJ314" i="7"/>
  <c r="DE314" i="7"/>
  <c r="DD256" i="2"/>
  <c r="DK227" i="2"/>
  <c r="DJ247" i="2"/>
  <c r="DE247" i="2"/>
  <c r="DJ81" i="2"/>
  <c r="DE81" i="2"/>
  <c r="CW30" i="9"/>
  <c r="DI35" i="5"/>
  <c r="DK71" i="21"/>
  <c r="DD74" i="21"/>
  <c r="DF71" i="21"/>
  <c r="DJ278" i="7"/>
  <c r="DE278" i="7"/>
  <c r="DJ240" i="7"/>
  <c r="DE240" i="7"/>
  <c r="DJ50" i="7"/>
  <c r="DE50" i="7"/>
  <c r="DJ309" i="7"/>
  <c r="DE309" i="7"/>
  <c r="DJ16" i="3"/>
  <c r="DE16" i="3"/>
  <c r="DJ180" i="7"/>
  <c r="DE180" i="7"/>
  <c r="DJ165" i="7"/>
  <c r="DE165" i="7"/>
  <c r="DK332" i="2"/>
  <c r="DL332" i="2" s="1"/>
  <c r="DD366" i="2"/>
  <c r="DE366" i="2" s="1"/>
  <c r="CY33" i="21"/>
  <c r="CW82" i="21"/>
  <c r="CW54" i="21"/>
  <c r="DJ228" i="7"/>
  <c r="DE228" i="7"/>
  <c r="DJ9" i="7"/>
  <c r="DE9" i="7"/>
  <c r="DJ212" i="7"/>
  <c r="DE212" i="7"/>
  <c r="DJ422" i="2"/>
  <c r="DE422" i="2"/>
  <c r="DJ91" i="7"/>
  <c r="DE91" i="7"/>
  <c r="DJ50" i="2"/>
  <c r="DE50" i="2"/>
  <c r="DK67" i="21"/>
  <c r="DF67" i="21"/>
  <c r="DD292" i="2"/>
  <c r="DK258" i="2"/>
  <c r="DL258" i="2" s="1"/>
  <c r="DJ82" i="7"/>
  <c r="DE82" i="7"/>
  <c r="DJ184" i="7"/>
  <c r="DE184" i="7"/>
  <c r="DJ252" i="7"/>
  <c r="DE252" i="7"/>
  <c r="DR73" i="2"/>
  <c r="DR75" i="2" s="1"/>
  <c r="DK75" i="2"/>
  <c r="DJ135" i="7"/>
  <c r="DE135" i="7"/>
  <c r="DC153" i="7"/>
  <c r="DJ402" i="2"/>
  <c r="DE402" i="2"/>
  <c r="DJ146" i="7"/>
  <c r="DE146" i="7"/>
  <c r="DJ22" i="2"/>
  <c r="DE22" i="2"/>
  <c r="DJ344" i="2"/>
  <c r="DE344" i="2"/>
  <c r="DJ342" i="2"/>
  <c r="DE342" i="2"/>
  <c r="DJ165" i="2"/>
  <c r="DE165" i="2"/>
  <c r="DJ45" i="2"/>
  <c r="DE45" i="2"/>
  <c r="DJ56" i="2"/>
  <c r="DE56" i="2"/>
  <c r="DJ403" i="2"/>
  <c r="DE403" i="2"/>
  <c r="DJ381" i="2"/>
  <c r="DE381" i="2"/>
  <c r="DK6" i="21"/>
  <c r="DF6" i="21"/>
  <c r="DJ398" i="2"/>
  <c r="DE398" i="2"/>
  <c r="DJ142" i="7"/>
  <c r="DE142" i="7"/>
  <c r="DK208" i="1"/>
  <c r="DE208" i="1"/>
  <c r="DR108" i="3"/>
  <c r="DR111" i="3" s="1"/>
  <c r="DK111" i="3"/>
  <c r="DJ166" i="1"/>
  <c r="DC169" i="1"/>
  <c r="DE169" i="1" s="1"/>
  <c r="DE166" i="1"/>
  <c r="DJ58" i="3"/>
  <c r="DE58" i="3"/>
  <c r="DJ254" i="2"/>
  <c r="DE254" i="2"/>
  <c r="DJ134" i="2"/>
  <c r="DE134" i="2"/>
  <c r="DJ175" i="7"/>
  <c r="DE175" i="7"/>
  <c r="DJ229" i="2"/>
  <c r="DE229" i="2"/>
  <c r="DJ413" i="2"/>
  <c r="DE413" i="2"/>
  <c r="DZ39" i="4"/>
  <c r="DR41" i="4"/>
  <c r="DJ346" i="7"/>
  <c r="DE346" i="7"/>
  <c r="DJ114" i="2"/>
  <c r="DE114" i="2"/>
  <c r="DJ428" i="2"/>
  <c r="DE428" i="2"/>
  <c r="DJ118" i="7"/>
  <c r="DE118" i="7"/>
  <c r="DJ210" i="1"/>
  <c r="DE210" i="1"/>
  <c r="DK68" i="21"/>
  <c r="DF68" i="21"/>
  <c r="DJ35" i="3"/>
  <c r="DE35" i="3"/>
  <c r="DC41" i="3"/>
  <c r="DJ305" i="2"/>
  <c r="DE305" i="2"/>
  <c r="DJ222" i="7"/>
  <c r="DE222" i="7"/>
  <c r="CR83" i="21"/>
  <c r="DB44" i="5" s="1"/>
  <c r="CZ44" i="5"/>
  <c r="BH1" i="6"/>
  <c r="BG1" i="6"/>
  <c r="BE23" i="6"/>
  <c r="BF1" i="6"/>
  <c r="AZ1" i="17"/>
  <c r="AY23" i="17"/>
  <c r="BD112" i="17"/>
  <c r="BG111" i="17"/>
  <c r="BG112" i="17" s="1"/>
  <c r="BB1" i="17"/>
  <c r="BA1" i="17"/>
  <c r="DL444" i="2"/>
  <c r="CV395" i="7"/>
  <c r="CX395" i="7" s="1"/>
  <c r="CX66" i="7"/>
  <c r="DE64" i="7"/>
  <c r="CQ393" i="7"/>
  <c r="CO396" i="7"/>
  <c r="DE5" i="7"/>
  <c r="CV393" i="7"/>
  <c r="CX23" i="7"/>
  <c r="DS19" i="7"/>
  <c r="DL19" i="7"/>
  <c r="DE6" i="7"/>
  <c r="DE350" i="7"/>
  <c r="DL357" i="7"/>
  <c r="DS357" i="7"/>
  <c r="CX386" i="7"/>
  <c r="CW392" i="7"/>
  <c r="DL365" i="7"/>
  <c r="DS365" i="7"/>
  <c r="DS384" i="7"/>
  <c r="DL384" i="7"/>
  <c r="DS354" i="7"/>
  <c r="DL354" i="7"/>
  <c r="DE389" i="7"/>
  <c r="DE90" i="7"/>
  <c r="DS100" i="7"/>
  <c r="DL100" i="7"/>
  <c r="DS105" i="7"/>
  <c r="DL105" i="7"/>
  <c r="DE124" i="7"/>
  <c r="CQ394" i="7"/>
  <c r="DL314" i="1"/>
  <c r="DS314" i="1"/>
  <c r="DS263" i="1"/>
  <c r="DL263" i="1"/>
  <c r="DL302" i="1"/>
  <c r="DS302" i="1"/>
  <c r="DS318" i="1"/>
  <c r="DL318" i="1"/>
  <c r="DS207" i="1"/>
  <c r="DL207" i="1"/>
  <c r="DL65" i="1"/>
  <c r="DS65" i="1"/>
  <c r="DL83" i="1"/>
  <c r="DL259" i="1"/>
  <c r="DS259" i="1"/>
  <c r="DL16" i="1"/>
  <c r="DS16" i="1"/>
  <c r="DS298" i="1"/>
  <c r="DL298" i="1"/>
  <c r="DL217" i="1"/>
  <c r="DS217" i="1"/>
  <c r="DL203" i="1"/>
  <c r="DS203" i="1"/>
  <c r="DL308" i="1"/>
  <c r="DS308" i="1"/>
  <c r="DL14" i="1"/>
  <c r="DS14" i="1"/>
  <c r="DS46" i="1"/>
  <c r="DL46" i="1"/>
  <c r="DL335" i="1"/>
  <c r="DL37" i="1"/>
  <c r="DS37" i="1"/>
  <c r="DL42" i="1"/>
  <c r="DS42" i="1"/>
  <c r="DS158" i="1"/>
  <c r="DL158" i="1"/>
  <c r="DL23" i="1"/>
  <c r="DS23" i="1"/>
  <c r="DS265" i="1"/>
  <c r="DL265" i="1"/>
  <c r="DL178" i="1"/>
  <c r="DS178" i="1"/>
  <c r="DS222" i="1"/>
  <c r="DS260" i="1"/>
  <c r="DL260" i="1"/>
  <c r="DL96" i="1"/>
  <c r="DS96" i="1"/>
  <c r="DL233" i="1"/>
  <c r="DS233" i="1"/>
  <c r="DL213" i="1"/>
  <c r="DS213" i="1"/>
  <c r="DS313" i="1"/>
  <c r="DL313" i="1"/>
  <c r="DL288" i="1"/>
  <c r="DS288" i="1"/>
  <c r="DS218" i="1"/>
  <c r="DL218" i="1"/>
  <c r="DL154" i="1"/>
  <c r="DS154" i="1"/>
  <c r="DL331" i="1"/>
  <c r="DS331" i="1"/>
  <c r="DL304" i="1"/>
  <c r="DS304" i="1"/>
  <c r="DS180" i="1"/>
  <c r="DL180" i="1"/>
  <c r="DL121" i="1"/>
  <c r="DS121" i="1"/>
  <c r="DL40" i="1"/>
  <c r="DS40" i="1"/>
  <c r="DL102" i="1"/>
  <c r="DS102" i="1"/>
  <c r="DL310" i="1"/>
  <c r="DS310" i="1"/>
  <c r="DL35" i="1"/>
  <c r="DS35" i="1"/>
  <c r="DL215" i="1"/>
  <c r="DS215" i="1"/>
  <c r="DL261" i="1"/>
  <c r="DS261" i="1"/>
  <c r="DL63" i="1"/>
  <c r="DS63" i="1"/>
  <c r="DL163" i="1"/>
  <c r="DS163" i="1"/>
  <c r="DL21" i="1"/>
  <c r="DS21" i="1"/>
  <c r="DL27" i="1"/>
  <c r="DL176" i="1"/>
  <c r="DS176" i="1"/>
  <c r="DL119" i="1"/>
  <c r="DS119" i="1"/>
  <c r="DL12" i="1"/>
  <c r="DS12" i="1"/>
  <c r="DL174" i="1"/>
  <c r="DS174" i="1"/>
  <c r="DK22" i="9" l="1"/>
  <c r="DE87" i="3"/>
  <c r="DJ87" i="3"/>
  <c r="DL87" i="3" s="1"/>
  <c r="E15" i="14"/>
  <c r="D15" i="14"/>
  <c r="CW448" i="2"/>
  <c r="DJ27" i="5"/>
  <c r="DP27" i="5"/>
  <c r="DK406" i="2"/>
  <c r="DL406" i="2" s="1"/>
  <c r="DP28" i="5"/>
  <c r="DJ28" i="5"/>
  <c r="DJ26" i="5"/>
  <c r="DP26" i="5"/>
  <c r="CX440" i="2"/>
  <c r="DJ16" i="5" s="1"/>
  <c r="DP25" i="5"/>
  <c r="DI25" i="5"/>
  <c r="DJ25" i="5" s="1"/>
  <c r="DA33" i="5"/>
  <c r="DB33" i="5" s="1"/>
  <c r="DD440" i="2"/>
  <c r="DE440" i="2" s="1"/>
  <c r="DH33" i="5"/>
  <c r="DB16" i="5"/>
  <c r="CJ450" i="2"/>
  <c r="DF79" i="21"/>
  <c r="DE249" i="1"/>
  <c r="AF17" i="14"/>
  <c r="AF18" i="14"/>
  <c r="AF14" i="14"/>
  <c r="DI16" i="5"/>
  <c r="CK18" i="5"/>
  <c r="CL18" i="5"/>
  <c r="AD12" i="14"/>
  <c r="DQ17" i="5"/>
  <c r="CJ18" i="5"/>
  <c r="DA15" i="5"/>
  <c r="CT15" i="5"/>
  <c r="AC10" i="14"/>
  <c r="DB11" i="5"/>
  <c r="AF9" i="14"/>
  <c r="AF7" i="14"/>
  <c r="DI11" i="5"/>
  <c r="CX126" i="7"/>
  <c r="CX341" i="1"/>
  <c r="CJ342" i="1"/>
  <c r="CT13" i="5" s="1"/>
  <c r="CV340" i="1"/>
  <c r="DC305" i="1"/>
  <c r="DP10" i="5" s="1"/>
  <c r="CW340" i="1"/>
  <c r="CV339" i="1"/>
  <c r="CX305" i="1"/>
  <c r="DJ10" i="5" s="1"/>
  <c r="CV338" i="1"/>
  <c r="CX338" i="1" s="1"/>
  <c r="CW114" i="1"/>
  <c r="CX114" i="1" s="1"/>
  <c r="DJ12" i="5"/>
  <c r="CV226" i="1"/>
  <c r="CX226" i="1" s="1"/>
  <c r="DJ50" i="1"/>
  <c r="DJ52" i="1" s="1"/>
  <c r="DL52" i="1" s="1"/>
  <c r="DE50" i="1"/>
  <c r="DQ271" i="1"/>
  <c r="DS271" i="1" s="1"/>
  <c r="DL271" i="1"/>
  <c r="CX108" i="1"/>
  <c r="DQ79" i="1"/>
  <c r="DS79" i="1" s="1"/>
  <c r="DL79" i="1"/>
  <c r="DJ106" i="1"/>
  <c r="DJ108" i="1" s="1"/>
  <c r="DE106" i="1"/>
  <c r="DQ77" i="1"/>
  <c r="DS77" i="1" s="1"/>
  <c r="DL77" i="1"/>
  <c r="DR153" i="1"/>
  <c r="DS153" i="1" s="1"/>
  <c r="DL153" i="1"/>
  <c r="DJ104" i="1"/>
  <c r="DE104" i="1"/>
  <c r="DS2" i="1"/>
  <c r="DS3" i="1" s="1" a="1"/>
  <c r="DS3" i="1" s="1"/>
  <c r="DL3" i="1" a="1"/>
  <c r="DL3" i="1" s="1"/>
  <c r="DJ201" i="1"/>
  <c r="DE201" i="1"/>
  <c r="CX197" i="7"/>
  <c r="DJ97" i="7"/>
  <c r="DE97" i="7"/>
  <c r="DJ291" i="1"/>
  <c r="DE291" i="1"/>
  <c r="DR18" i="1"/>
  <c r="DS18" i="1" s="1"/>
  <c r="DL18" i="1"/>
  <c r="DC220" i="1"/>
  <c r="DE220" i="1" s="1"/>
  <c r="DK87" i="1"/>
  <c r="DE87" i="1"/>
  <c r="DD108" i="1"/>
  <c r="CV132" i="7"/>
  <c r="CX132" i="7" s="1"/>
  <c r="DH11" i="5"/>
  <c r="DE68" i="2"/>
  <c r="DJ68" i="2"/>
  <c r="DJ70" i="2" s="1"/>
  <c r="DJ94" i="7"/>
  <c r="DE94" i="7"/>
  <c r="DC126" i="7"/>
  <c r="DE126" i="7" s="1"/>
  <c r="DE218" i="2"/>
  <c r="DH16" i="5"/>
  <c r="DE281" i="2"/>
  <c r="DJ281" i="2"/>
  <c r="CV448" i="2"/>
  <c r="CX262" i="7"/>
  <c r="DJ234" i="1"/>
  <c r="DE234" i="1"/>
  <c r="CO342" i="1"/>
  <c r="CZ13" i="5" s="1"/>
  <c r="DJ238" i="1"/>
  <c r="DE238" i="1"/>
  <c r="DJ136" i="1"/>
  <c r="DE136" i="1"/>
  <c r="DQ147" i="1"/>
  <c r="DS147" i="1" s="1"/>
  <c r="DL147" i="1"/>
  <c r="DJ249" i="1"/>
  <c r="DQ143" i="1"/>
  <c r="DS143" i="1" s="1"/>
  <c r="DL143" i="1"/>
  <c r="DE195" i="1"/>
  <c r="DJ195" i="1"/>
  <c r="CQ256" i="2"/>
  <c r="CO298" i="2"/>
  <c r="CO447" i="2"/>
  <c r="CQ447" i="2" s="1"/>
  <c r="CQ450" i="2" s="1"/>
  <c r="CZ15" i="5"/>
  <c r="DQ242" i="1"/>
  <c r="DS242" i="1" s="1"/>
  <c r="DL242" i="1"/>
  <c r="DQ140" i="2"/>
  <c r="DS140" i="2" s="1"/>
  <c r="DL140" i="2"/>
  <c r="DJ285" i="2"/>
  <c r="DE285" i="2"/>
  <c r="DC292" i="2"/>
  <c r="DE292" i="2" s="1"/>
  <c r="CX251" i="2"/>
  <c r="CV256" i="2"/>
  <c r="DC251" i="2"/>
  <c r="CH450" i="2"/>
  <c r="CJ298" i="2"/>
  <c r="DJ240" i="1"/>
  <c r="DE240" i="1"/>
  <c r="DQ436" i="2"/>
  <c r="DS436" i="2" s="1"/>
  <c r="DL436" i="2"/>
  <c r="DJ30" i="1"/>
  <c r="DE30" i="1"/>
  <c r="DJ267" i="1"/>
  <c r="DE267" i="1"/>
  <c r="DJ300" i="1"/>
  <c r="DE300" i="1"/>
  <c r="DQ316" i="1"/>
  <c r="DS316" i="1" s="1"/>
  <c r="DL316" i="1"/>
  <c r="DJ183" i="1"/>
  <c r="DE183" i="1"/>
  <c r="DR9" i="2"/>
  <c r="DS9" i="2" s="1"/>
  <c r="DL9" i="2"/>
  <c r="DJ142" i="1"/>
  <c r="DE142" i="1"/>
  <c r="CX136" i="3"/>
  <c r="DJ191" i="1"/>
  <c r="DE191" i="1"/>
  <c r="DJ149" i="1"/>
  <c r="DE149" i="1"/>
  <c r="DR75" i="1"/>
  <c r="DS75" i="1" s="1"/>
  <c r="DL75" i="1"/>
  <c r="DQ190" i="2"/>
  <c r="DS190" i="2" s="1"/>
  <c r="DL190" i="2"/>
  <c r="DJ70" i="1"/>
  <c r="DE70" i="1"/>
  <c r="DR269" i="1"/>
  <c r="DS269" i="1" s="1"/>
  <c r="DL269" i="1"/>
  <c r="DJ292" i="1"/>
  <c r="DE292" i="1"/>
  <c r="DJ188" i="1"/>
  <c r="DJ193" i="1" s="1"/>
  <c r="DE188" i="1"/>
  <c r="DJ101" i="1"/>
  <c r="DE101" i="1"/>
  <c r="DR168" i="1"/>
  <c r="DS168" i="1" s="1"/>
  <c r="DL168" i="1"/>
  <c r="DJ127" i="1"/>
  <c r="DE127" i="1"/>
  <c r="DJ218" i="2"/>
  <c r="DR321" i="1"/>
  <c r="DS321" i="1" s="1"/>
  <c r="DL321" i="1"/>
  <c r="DR189" i="1"/>
  <c r="DS189" i="1" s="1"/>
  <c r="DL189" i="1"/>
  <c r="DJ273" i="1"/>
  <c r="DE273" i="1"/>
  <c r="DQ132" i="1"/>
  <c r="DS132" i="1" s="1"/>
  <c r="DL132" i="1"/>
  <c r="DD90" i="3"/>
  <c r="DA13" i="5"/>
  <c r="DQ216" i="2"/>
  <c r="DS216" i="2" s="1"/>
  <c r="DL216" i="2"/>
  <c r="DQ133" i="2"/>
  <c r="DS133" i="2" s="1"/>
  <c r="DL133" i="2"/>
  <c r="DQ362" i="2"/>
  <c r="DS362" i="2" s="1"/>
  <c r="DL362" i="2"/>
  <c r="DE107" i="3"/>
  <c r="DD112" i="3"/>
  <c r="DE225" i="1"/>
  <c r="DD226" i="1"/>
  <c r="CW396" i="7"/>
  <c r="CX372" i="2"/>
  <c r="DC114" i="1"/>
  <c r="DL251" i="1"/>
  <c r="CX67" i="7"/>
  <c r="DS37" i="4"/>
  <c r="DC67" i="7"/>
  <c r="DR64" i="1"/>
  <c r="DS64" i="1" s="1"/>
  <c r="DL64" i="1"/>
  <c r="DJ319" i="1"/>
  <c r="DJ332" i="1" s="1"/>
  <c r="DL332" i="1" s="1"/>
  <c r="DE319" i="1"/>
  <c r="DC332" i="1"/>
  <c r="DE332" i="1" s="1"/>
  <c r="DR56" i="1"/>
  <c r="DS56" i="1" s="1"/>
  <c r="DL56" i="1"/>
  <c r="DQ51" i="1"/>
  <c r="DS51" i="1" s="1"/>
  <c r="DL51" i="1"/>
  <c r="DQ33" i="1"/>
  <c r="DS33" i="1" s="1"/>
  <c r="DL33" i="1"/>
  <c r="DQ31" i="1"/>
  <c r="DS31" i="1" s="1"/>
  <c r="DL31" i="1"/>
  <c r="CX446" i="2"/>
  <c r="CX170" i="1"/>
  <c r="DX31" i="5"/>
  <c r="DR31" i="5"/>
  <c r="DJ336" i="1"/>
  <c r="DJ337" i="1" s="1"/>
  <c r="DL337" i="1" s="1"/>
  <c r="DE336" i="1"/>
  <c r="DF48" i="21"/>
  <c r="CX392" i="7"/>
  <c r="DF74" i="21"/>
  <c r="DS17" i="4"/>
  <c r="DE129" i="3"/>
  <c r="DC58" i="1"/>
  <c r="DE58" i="1" s="1"/>
  <c r="DF22" i="21"/>
  <c r="DE41" i="3"/>
  <c r="DD394" i="7"/>
  <c r="DQ12" i="5"/>
  <c r="DD150" i="2"/>
  <c r="DD298" i="2"/>
  <c r="DE25" i="1"/>
  <c r="CX46" i="3"/>
  <c r="CX224" i="2"/>
  <c r="DE404" i="2"/>
  <c r="DS27" i="4"/>
  <c r="DF17" i="21"/>
  <c r="DC170" i="1"/>
  <c r="DE113" i="1"/>
  <c r="DS41" i="4"/>
  <c r="DD341" i="1"/>
  <c r="DK341" i="1" s="1"/>
  <c r="DR341" i="1" s="1"/>
  <c r="DS32" i="4"/>
  <c r="DF12" i="21"/>
  <c r="DJ21" i="5"/>
  <c r="DF53" i="21"/>
  <c r="DJ81" i="1"/>
  <c r="DK79" i="21"/>
  <c r="CX150" i="2"/>
  <c r="CY80" i="21"/>
  <c r="DF64" i="21"/>
  <c r="DF43" i="21"/>
  <c r="DE85" i="3"/>
  <c r="DH43" i="5"/>
  <c r="CY82" i="21"/>
  <c r="DJ43" i="5" s="1"/>
  <c r="DR71" i="21"/>
  <c r="DK74" i="21"/>
  <c r="DM71" i="21"/>
  <c r="DQ41" i="7"/>
  <c r="DS41" i="7" s="1"/>
  <c r="DL41" i="7"/>
  <c r="DQ20" i="1"/>
  <c r="DS20" i="1" s="1"/>
  <c r="DL20" i="1"/>
  <c r="DQ385" i="2"/>
  <c r="DS385" i="2" s="1"/>
  <c r="DL385" i="2"/>
  <c r="DQ419" i="2"/>
  <c r="DS419" i="2" s="1"/>
  <c r="DL419" i="2"/>
  <c r="DQ239" i="1"/>
  <c r="DS239" i="1" s="1"/>
  <c r="DL239" i="1"/>
  <c r="DQ107" i="7"/>
  <c r="DS107" i="7" s="1"/>
  <c r="DL107" i="7"/>
  <c r="DQ173" i="2"/>
  <c r="DS173" i="2" s="1"/>
  <c r="DL173" i="2"/>
  <c r="DQ98" i="1"/>
  <c r="DS98" i="1" s="1"/>
  <c r="DL98" i="1"/>
  <c r="DQ54" i="3"/>
  <c r="DS54" i="3" s="1"/>
  <c r="DL54" i="3"/>
  <c r="DQ311" i="2"/>
  <c r="DS311" i="2" s="1"/>
  <c r="DL311" i="2"/>
  <c r="DQ383" i="2"/>
  <c r="DS383" i="2" s="1"/>
  <c r="DL383" i="2"/>
  <c r="DQ209" i="7"/>
  <c r="DS209" i="7" s="1"/>
  <c r="DL209" i="7"/>
  <c r="DS45" i="21"/>
  <c r="DS48" i="21" s="1"/>
  <c r="DL48" i="21"/>
  <c r="DQ152" i="1"/>
  <c r="DS152" i="1" s="1"/>
  <c r="DL152" i="1"/>
  <c r="DQ42" i="7"/>
  <c r="DS42" i="7" s="1"/>
  <c r="DL42" i="7"/>
  <c r="DQ378" i="2"/>
  <c r="DS378" i="2" s="1"/>
  <c r="DL378" i="2"/>
  <c r="DQ111" i="7"/>
  <c r="DS111" i="7" s="1"/>
  <c r="DL111" i="7"/>
  <c r="DQ128" i="7"/>
  <c r="DL128" i="7"/>
  <c r="DJ131" i="7"/>
  <c r="DL131" i="7" s="1"/>
  <c r="DK137" i="1"/>
  <c r="DL137" i="1" s="1"/>
  <c r="DR117" i="1"/>
  <c r="DR137" i="1" s="1"/>
  <c r="DL117" i="1"/>
  <c r="DQ162" i="2"/>
  <c r="DS162" i="2" s="1"/>
  <c r="DL162" i="2"/>
  <c r="DQ148" i="2"/>
  <c r="DS148" i="2" s="1"/>
  <c r="DL148" i="2"/>
  <c r="DQ325" i="7"/>
  <c r="DS325" i="7" s="1"/>
  <c r="DL325" i="7"/>
  <c r="DJ107" i="3"/>
  <c r="DQ101" i="3"/>
  <c r="DL101" i="3"/>
  <c r="DJ55" i="3"/>
  <c r="DL49" i="3"/>
  <c r="DQ49" i="3"/>
  <c r="DQ97" i="3"/>
  <c r="DS97" i="3" s="1"/>
  <c r="DL97" i="3"/>
  <c r="DQ156" i="1"/>
  <c r="DS156" i="1" s="1"/>
  <c r="DL156" i="1"/>
  <c r="DQ387" i="2"/>
  <c r="DS387" i="2" s="1"/>
  <c r="DL387" i="2"/>
  <c r="DQ25" i="9"/>
  <c r="DS25" i="9" s="1"/>
  <c r="DL25" i="9"/>
  <c r="DR216" i="1"/>
  <c r="DS216" i="1" s="1"/>
  <c r="DL216" i="1"/>
  <c r="DR58" i="21"/>
  <c r="DT58" i="21" s="1"/>
  <c r="DM58" i="21"/>
  <c r="DY17" i="4"/>
  <c r="EG14" i="4"/>
  <c r="EA14" i="4"/>
  <c r="DQ162" i="7"/>
  <c r="DS162" i="7" s="1"/>
  <c r="DL162" i="7"/>
  <c r="DQ18" i="7"/>
  <c r="DS18" i="7" s="1"/>
  <c r="DL18" i="7"/>
  <c r="DS76" i="21"/>
  <c r="DS79" i="21" s="1"/>
  <c r="DL79" i="21"/>
  <c r="DS412" i="2"/>
  <c r="DQ131" i="1"/>
  <c r="DS131" i="1" s="1"/>
  <c r="DL131" i="1"/>
  <c r="DE20" i="9"/>
  <c r="DR36" i="5" s="1"/>
  <c r="DP36" i="5"/>
  <c r="DR63" i="21"/>
  <c r="DT63" i="21" s="1"/>
  <c r="DM63" i="21"/>
  <c r="DQ391" i="2"/>
  <c r="DS391" i="2" s="1"/>
  <c r="DL391" i="2"/>
  <c r="DQ273" i="7"/>
  <c r="DS273" i="7" s="1"/>
  <c r="DL273" i="7"/>
  <c r="EH19" i="4"/>
  <c r="EH27" i="4" s="1"/>
  <c r="DZ27" i="4"/>
  <c r="DQ80" i="7"/>
  <c r="DS80" i="7" s="1"/>
  <c r="DL80" i="7"/>
  <c r="DQ54" i="1"/>
  <c r="DS54" i="1" s="1"/>
  <c r="DJ57" i="1"/>
  <c r="DL57" i="1" s="1"/>
  <c r="DL54" i="1"/>
  <c r="DL71" i="3"/>
  <c r="DJ77" i="3"/>
  <c r="DQ71" i="3"/>
  <c r="DQ75" i="7"/>
  <c r="DS75" i="7" s="1"/>
  <c r="DL75" i="7"/>
  <c r="DQ14" i="2"/>
  <c r="DS14" i="2" s="1"/>
  <c r="DL14" i="2"/>
  <c r="DQ290" i="7"/>
  <c r="DS290" i="7" s="1"/>
  <c r="DL290" i="7"/>
  <c r="DQ16" i="7"/>
  <c r="DS16" i="7" s="1"/>
  <c r="DL16" i="7"/>
  <c r="DQ156" i="2"/>
  <c r="DS156" i="2" s="1"/>
  <c r="DL156" i="2"/>
  <c r="DQ186" i="1"/>
  <c r="DS186" i="1" s="1"/>
  <c r="DL186" i="1"/>
  <c r="DQ204" i="1"/>
  <c r="DS204" i="1" s="1"/>
  <c r="DL204" i="1"/>
  <c r="DR4" i="21"/>
  <c r="DK7" i="21"/>
  <c r="DM4" i="21"/>
  <c r="DQ112" i="7"/>
  <c r="DS112" i="7" s="1"/>
  <c r="DL112" i="7"/>
  <c r="DQ160" i="7"/>
  <c r="DS160" i="7" s="1"/>
  <c r="DL160" i="7"/>
  <c r="DQ279" i="2"/>
  <c r="DS279" i="2" s="1"/>
  <c r="DL279" i="2"/>
  <c r="DE88" i="7"/>
  <c r="DQ172" i="2"/>
  <c r="DS172" i="2" s="1"/>
  <c r="DL172" i="2"/>
  <c r="DD137" i="3"/>
  <c r="DQ312" i="7"/>
  <c r="DS312" i="7" s="1"/>
  <c r="DL312" i="7"/>
  <c r="DQ295" i="7"/>
  <c r="DS295" i="7" s="1"/>
  <c r="DL295" i="7"/>
  <c r="DQ181" i="2"/>
  <c r="DS181" i="2" s="1"/>
  <c r="DL181" i="2"/>
  <c r="DQ44" i="2"/>
  <c r="DS44" i="2" s="1"/>
  <c r="DL44" i="2"/>
  <c r="DQ24" i="9"/>
  <c r="DS24" i="9" s="1"/>
  <c r="DL24" i="9"/>
  <c r="DC112" i="3"/>
  <c r="DE99" i="3"/>
  <c r="DL12" i="21"/>
  <c r="DS9" i="21"/>
  <c r="DS12" i="21" s="1"/>
  <c r="DQ102" i="3"/>
  <c r="DS102" i="3" s="1"/>
  <c r="DL102" i="3"/>
  <c r="DQ258" i="1"/>
  <c r="DS258" i="1" s="1"/>
  <c r="DL258" i="1"/>
  <c r="DQ45" i="1"/>
  <c r="DS45" i="1" s="1"/>
  <c r="DL45" i="1"/>
  <c r="DQ324" i="2"/>
  <c r="DS324" i="2" s="1"/>
  <c r="DL324" i="2"/>
  <c r="DQ95" i="7"/>
  <c r="DS95" i="7" s="1"/>
  <c r="DL95" i="7"/>
  <c r="DQ204" i="2"/>
  <c r="DS204" i="2" s="1"/>
  <c r="DL204" i="2"/>
  <c r="DQ59" i="7"/>
  <c r="DS59" i="7" s="1"/>
  <c r="DL59" i="7"/>
  <c r="DQ26" i="2"/>
  <c r="DS26" i="2" s="1"/>
  <c r="DL26" i="2"/>
  <c r="DL43" i="21"/>
  <c r="DS40" i="21"/>
  <c r="DS43" i="21" s="1"/>
  <c r="DQ58" i="7"/>
  <c r="DS58" i="7" s="1"/>
  <c r="DL58" i="7"/>
  <c r="DR42" i="21"/>
  <c r="DT42" i="21" s="1"/>
  <c r="DM42" i="21"/>
  <c r="DQ84" i="1"/>
  <c r="DS84" i="1" s="1"/>
  <c r="DL84" i="1"/>
  <c r="EG11" i="4"/>
  <c r="EI11" i="4" s="1"/>
  <c r="EA11" i="4"/>
  <c r="DQ341" i="2"/>
  <c r="DS341" i="2" s="1"/>
  <c r="DL341" i="2"/>
  <c r="DQ370" i="2"/>
  <c r="DS370" i="2" s="1"/>
  <c r="DL370" i="2"/>
  <c r="DL295" i="2"/>
  <c r="DQ295" i="2"/>
  <c r="DS295" i="2" s="1"/>
  <c r="DQ47" i="7"/>
  <c r="DS47" i="7" s="1"/>
  <c r="DL47" i="7"/>
  <c r="DQ76" i="3"/>
  <c r="DS76" i="3" s="1"/>
  <c r="DL76" i="3"/>
  <c r="DQ187" i="1"/>
  <c r="DS187" i="1" s="1"/>
  <c r="DL187" i="1"/>
  <c r="DJ121" i="3"/>
  <c r="DQ115" i="3"/>
  <c r="DL115" i="3"/>
  <c r="DR153" i="2"/>
  <c r="DR182" i="2" s="1"/>
  <c r="DK182" i="2"/>
  <c r="DQ82" i="3"/>
  <c r="DS82" i="3" s="1"/>
  <c r="DL82" i="3"/>
  <c r="DK121" i="3"/>
  <c r="DR115" i="3"/>
  <c r="DR121" i="3" s="1"/>
  <c r="DQ263" i="2"/>
  <c r="DS263" i="2" s="1"/>
  <c r="DL263" i="2"/>
  <c r="DC24" i="3"/>
  <c r="DE11" i="3"/>
  <c r="DC135" i="3"/>
  <c r="DP20" i="5"/>
  <c r="DR24" i="21"/>
  <c r="DK27" i="21"/>
  <c r="DM24" i="21"/>
  <c r="DQ166" i="7"/>
  <c r="DS166" i="7" s="1"/>
  <c r="DL166" i="7"/>
  <c r="DQ102" i="7"/>
  <c r="DS102" i="7" s="1"/>
  <c r="DL102" i="7"/>
  <c r="DS50" i="21"/>
  <c r="DS53" i="21" s="1"/>
  <c r="DL53" i="21"/>
  <c r="DQ29" i="1"/>
  <c r="DS29" i="1" s="1"/>
  <c r="DL29" i="1"/>
  <c r="DQ110" i="7"/>
  <c r="DS110" i="7" s="1"/>
  <c r="DL110" i="7"/>
  <c r="DQ38" i="3"/>
  <c r="DS38" i="3" s="1"/>
  <c r="DL38" i="3"/>
  <c r="DQ201" i="2"/>
  <c r="DS201" i="2" s="1"/>
  <c r="DL201" i="2"/>
  <c r="DQ377" i="2"/>
  <c r="DS377" i="2" s="1"/>
  <c r="DL377" i="2"/>
  <c r="DQ338" i="7"/>
  <c r="DS338" i="7" s="1"/>
  <c r="DL338" i="7"/>
  <c r="DR185" i="1"/>
  <c r="DS185" i="1" s="1"/>
  <c r="DL185" i="1"/>
  <c r="DQ98" i="2"/>
  <c r="DS98" i="2" s="1"/>
  <c r="DL98" i="2"/>
  <c r="DQ23" i="2"/>
  <c r="DS23" i="2" s="1"/>
  <c r="DL23" i="2"/>
  <c r="DQ320" i="2"/>
  <c r="DS320" i="2" s="1"/>
  <c r="DL320" i="2"/>
  <c r="DQ174" i="2"/>
  <c r="DS174" i="2" s="1"/>
  <c r="DL174" i="2"/>
  <c r="DQ297" i="1"/>
  <c r="DS297" i="1" s="1"/>
  <c r="DL297" i="1"/>
  <c r="DE83" i="21"/>
  <c r="DQ44" i="5" s="1"/>
  <c r="DE80" i="21"/>
  <c r="DP12" i="5"/>
  <c r="DJ41" i="3"/>
  <c r="DQ35" i="3"/>
  <c r="DL35" i="3"/>
  <c r="DQ210" i="1"/>
  <c r="DS210" i="1" s="1"/>
  <c r="DL210" i="1"/>
  <c r="DQ346" i="7"/>
  <c r="DS346" i="7" s="1"/>
  <c r="DL346" i="7"/>
  <c r="DQ413" i="2"/>
  <c r="DS413" i="2" s="1"/>
  <c r="DL413" i="2"/>
  <c r="DQ254" i="2"/>
  <c r="DS254" i="2" s="1"/>
  <c r="DL254" i="2"/>
  <c r="DQ142" i="7"/>
  <c r="DS142" i="7" s="1"/>
  <c r="DL142" i="7"/>
  <c r="DQ45" i="2"/>
  <c r="DS45" i="2" s="1"/>
  <c r="DL45" i="2"/>
  <c r="DK292" i="2"/>
  <c r="DR258" i="2"/>
  <c r="DR292" i="2" s="1"/>
  <c r="DQ212" i="7"/>
  <c r="DS212" i="7" s="1"/>
  <c r="DL212" i="7"/>
  <c r="DQ228" i="7"/>
  <c r="DS228" i="7" s="1"/>
  <c r="DL228" i="7"/>
  <c r="DQ316" i="7"/>
  <c r="DS316" i="7" s="1"/>
  <c r="DL316" i="7"/>
  <c r="DC341" i="1"/>
  <c r="DJ341" i="1" s="1"/>
  <c r="DD339" i="1"/>
  <c r="DK339" i="1" s="1"/>
  <c r="DR339" i="1" s="1"/>
  <c r="DC446" i="2"/>
  <c r="DE144" i="2"/>
  <c r="DQ305" i="2"/>
  <c r="DS305" i="2" s="1"/>
  <c r="DL305" i="2"/>
  <c r="DQ166" i="1"/>
  <c r="DS166" i="1" s="1"/>
  <c r="DJ169" i="1"/>
  <c r="DL169" i="1" s="1"/>
  <c r="DL166" i="1"/>
  <c r="DE153" i="7"/>
  <c r="DC197" i="7"/>
  <c r="DQ184" i="7"/>
  <c r="DS184" i="7" s="1"/>
  <c r="DL184" i="7"/>
  <c r="DQ50" i="2"/>
  <c r="DS50" i="2" s="1"/>
  <c r="DL50" i="2"/>
  <c r="DQ422" i="2"/>
  <c r="DS422" i="2" s="1"/>
  <c r="DL422" i="2"/>
  <c r="DK366" i="2"/>
  <c r="DL366" i="2" s="1"/>
  <c r="DR332" i="2"/>
  <c r="DR366" i="2" s="1"/>
  <c r="DQ180" i="7"/>
  <c r="DS180" i="7" s="1"/>
  <c r="DL180" i="7"/>
  <c r="DQ309" i="7"/>
  <c r="DS309" i="7" s="1"/>
  <c r="DL309" i="7"/>
  <c r="DQ240" i="7"/>
  <c r="DS240" i="7" s="1"/>
  <c r="DL240" i="7"/>
  <c r="DK256" i="2"/>
  <c r="DR227" i="2"/>
  <c r="DR256" i="2" s="1"/>
  <c r="DQ29" i="7"/>
  <c r="DS29" i="7" s="1"/>
  <c r="DL29" i="7"/>
  <c r="DQ303" i="1"/>
  <c r="DS303" i="1" s="1"/>
  <c r="DL303" i="1"/>
  <c r="DQ285" i="1"/>
  <c r="DL285" i="1"/>
  <c r="DR61" i="1"/>
  <c r="DK81" i="1"/>
  <c r="DL61" i="1"/>
  <c r="DQ10" i="7"/>
  <c r="DS10" i="7" s="1"/>
  <c r="DL10" i="7"/>
  <c r="DQ11" i="2"/>
  <c r="DS11" i="2" s="1"/>
  <c r="DL11" i="2"/>
  <c r="DQ31" i="3"/>
  <c r="DS31" i="3" s="1"/>
  <c r="DL31" i="3"/>
  <c r="DQ159" i="1"/>
  <c r="DS159" i="1" s="1"/>
  <c r="DL159" i="1"/>
  <c r="DS14" i="21"/>
  <c r="DS17" i="21" s="1"/>
  <c r="DL17" i="21"/>
  <c r="DC136" i="3"/>
  <c r="DE19" i="3"/>
  <c r="DP21" i="5"/>
  <c r="DQ51" i="2"/>
  <c r="DS51" i="2" s="1"/>
  <c r="DL51" i="2"/>
  <c r="DQ382" i="7"/>
  <c r="DS382" i="7" s="1"/>
  <c r="DL382" i="7"/>
  <c r="DQ307" i="2"/>
  <c r="DS307" i="2" s="1"/>
  <c r="DL307" i="2"/>
  <c r="DQ155" i="1"/>
  <c r="DS155" i="1" s="1"/>
  <c r="DL155" i="1"/>
  <c r="DQ301" i="7"/>
  <c r="DS301" i="7" s="1"/>
  <c r="DL301" i="7"/>
  <c r="DQ84" i="7"/>
  <c r="DS84" i="7" s="1"/>
  <c r="DL84" i="7"/>
  <c r="DQ130" i="7"/>
  <c r="DS130" i="7" s="1"/>
  <c r="DL130" i="7"/>
  <c r="DQ194" i="7"/>
  <c r="DL194" i="7"/>
  <c r="DC327" i="7"/>
  <c r="DE283" i="7"/>
  <c r="DK193" i="1"/>
  <c r="DK226" i="1" s="1"/>
  <c r="DR173" i="1"/>
  <c r="DR193" i="1" s="1"/>
  <c r="EG36" i="4"/>
  <c r="EI36" i="4" s="1"/>
  <c r="EA36" i="4"/>
  <c r="DQ408" i="2"/>
  <c r="DS408" i="2" s="1"/>
  <c r="DL408" i="2"/>
  <c r="DQ157" i="7"/>
  <c r="DS157" i="7" s="1"/>
  <c r="DL157" i="7"/>
  <c r="DP17" i="5"/>
  <c r="DC449" i="2"/>
  <c r="DE449" i="2" s="1"/>
  <c r="DE75" i="2"/>
  <c r="DR17" i="5" s="1"/>
  <c r="DQ132" i="2"/>
  <c r="DS132" i="2" s="1"/>
  <c r="DL132" i="2"/>
  <c r="DQ254" i="7"/>
  <c r="DS254" i="7" s="1"/>
  <c r="DL254" i="7"/>
  <c r="DQ340" i="2"/>
  <c r="DS340" i="2" s="1"/>
  <c r="DL340" i="2"/>
  <c r="DQ300" i="7"/>
  <c r="DS300" i="7" s="1"/>
  <c r="DL300" i="7"/>
  <c r="DQ161" i="7"/>
  <c r="DS161" i="7" s="1"/>
  <c r="DL161" i="7"/>
  <c r="DQ306" i="7"/>
  <c r="DS306" i="7" s="1"/>
  <c r="DL306" i="7"/>
  <c r="DM76" i="21"/>
  <c r="DQ151" i="7"/>
  <c r="DS151" i="7" s="1"/>
  <c r="DL151" i="7"/>
  <c r="DQ340" i="7"/>
  <c r="DS340" i="7" s="1"/>
  <c r="DL340" i="7"/>
  <c r="DQ29" i="3"/>
  <c r="DS29" i="3" s="1"/>
  <c r="DL29" i="3"/>
  <c r="DQ359" i="7"/>
  <c r="DS359" i="7" s="1"/>
  <c r="DL359" i="7"/>
  <c r="DK126" i="7"/>
  <c r="DR90" i="7"/>
  <c r="DR126" i="7" s="1"/>
  <c r="DQ393" i="2"/>
  <c r="DS393" i="2" s="1"/>
  <c r="DL393" i="2"/>
  <c r="DQ179" i="1"/>
  <c r="DS179" i="1" s="1"/>
  <c r="DL179" i="1"/>
  <c r="EH29" i="4"/>
  <c r="EH32" i="4" s="1"/>
  <c r="DZ32" i="4"/>
  <c r="DQ322" i="2"/>
  <c r="DS322" i="2" s="1"/>
  <c r="DL322" i="2"/>
  <c r="DQ54" i="7"/>
  <c r="DS54" i="7" s="1"/>
  <c r="DL54" i="7"/>
  <c r="DK330" i="2"/>
  <c r="DR301" i="2"/>
  <c r="DR330" i="2" s="1"/>
  <c r="DQ268" i="2"/>
  <c r="DS268" i="2" s="1"/>
  <c r="DL268" i="2"/>
  <c r="EG22" i="4"/>
  <c r="EI22" i="4" s="1"/>
  <c r="EA22" i="4"/>
  <c r="DR51" i="21"/>
  <c r="DT51" i="21" s="1"/>
  <c r="DM51" i="21"/>
  <c r="DQ117" i="7"/>
  <c r="DS117" i="7" s="1"/>
  <c r="DL117" i="7"/>
  <c r="CX90" i="3"/>
  <c r="DQ268" i="7"/>
  <c r="DS268" i="7" s="1"/>
  <c r="DL268" i="7"/>
  <c r="DQ115" i="7"/>
  <c r="DS115" i="7" s="1"/>
  <c r="DL115" i="7"/>
  <c r="DQ83" i="7"/>
  <c r="DS83" i="7" s="1"/>
  <c r="DL83" i="7"/>
  <c r="DQ129" i="2"/>
  <c r="DS129" i="2" s="1"/>
  <c r="DL129" i="2"/>
  <c r="DQ124" i="3"/>
  <c r="DS124" i="3" s="1"/>
  <c r="DL124" i="3"/>
  <c r="DL221" i="2"/>
  <c r="DQ221" i="2"/>
  <c r="DS221" i="2" s="1"/>
  <c r="DQ47" i="2"/>
  <c r="DS47" i="2" s="1"/>
  <c r="DL47" i="2"/>
  <c r="DQ27" i="9"/>
  <c r="DS27" i="9" s="1"/>
  <c r="DL27" i="9"/>
  <c r="DQ272" i="2"/>
  <c r="DS272" i="2" s="1"/>
  <c r="DL272" i="2"/>
  <c r="DQ248" i="2"/>
  <c r="DS248" i="2" s="1"/>
  <c r="DL248" i="2"/>
  <c r="DQ260" i="2"/>
  <c r="DS260" i="2" s="1"/>
  <c r="DL260" i="2"/>
  <c r="DQ343" i="7"/>
  <c r="DS343" i="7" s="1"/>
  <c r="DL343" i="7"/>
  <c r="DL22" i="21"/>
  <c r="DS19" i="21"/>
  <c r="DS22" i="21" s="1"/>
  <c r="DQ98" i="3"/>
  <c r="DS98" i="3" s="1"/>
  <c r="DL98" i="3"/>
  <c r="DQ353" i="2"/>
  <c r="DS353" i="2" s="1"/>
  <c r="DL353" i="2"/>
  <c r="DQ378" i="7"/>
  <c r="DS378" i="7" s="1"/>
  <c r="DL378" i="7"/>
  <c r="DQ291" i="2"/>
  <c r="DS291" i="2" s="1"/>
  <c r="DL291" i="2"/>
  <c r="DQ279" i="7"/>
  <c r="DS279" i="7" s="1"/>
  <c r="DL279" i="7"/>
  <c r="DR62" i="21"/>
  <c r="DT62" i="21" s="1"/>
  <c r="DM62" i="21"/>
  <c r="DD30" i="9"/>
  <c r="DQ35" i="5"/>
  <c r="DQ43" i="1"/>
  <c r="DS43" i="1" s="1"/>
  <c r="DL43" i="1"/>
  <c r="DR73" i="21"/>
  <c r="DT73" i="21" s="1"/>
  <c r="DM73" i="21"/>
  <c r="EF32" i="5"/>
  <c r="DZ32" i="5"/>
  <c r="DL25" i="7"/>
  <c r="DQ25" i="7"/>
  <c r="DJ61" i="7"/>
  <c r="EG23" i="4"/>
  <c r="EI23" i="4" s="1"/>
  <c r="EA23" i="4"/>
  <c r="DQ60" i="3"/>
  <c r="DS60" i="3" s="1"/>
  <c r="DL60" i="3"/>
  <c r="DQ176" i="2"/>
  <c r="DS176" i="2" s="1"/>
  <c r="DL176" i="2"/>
  <c r="DQ188" i="7"/>
  <c r="DS188" i="7" s="1"/>
  <c r="DL188" i="7"/>
  <c r="DQ5" i="9"/>
  <c r="DS5" i="9" s="1"/>
  <c r="DL5" i="9"/>
  <c r="DQ32" i="1"/>
  <c r="DS32" i="1" s="1"/>
  <c r="DL32" i="1"/>
  <c r="DH44" i="5"/>
  <c r="CY83" i="21"/>
  <c r="DJ44" i="5" s="1"/>
  <c r="DK20" i="9"/>
  <c r="DY36" i="5" s="1"/>
  <c r="DR11" i="9"/>
  <c r="DR20" i="9" s="1"/>
  <c r="EG36" i="5" s="1"/>
  <c r="I36" i="25" s="1"/>
  <c r="DC68" i="3"/>
  <c r="DE55" i="3"/>
  <c r="DE68" i="3" s="1"/>
  <c r="DQ308" i="2"/>
  <c r="DS308" i="2" s="1"/>
  <c r="DL308" i="2"/>
  <c r="DQ168" i="7"/>
  <c r="DS168" i="7" s="1"/>
  <c r="DL168" i="7"/>
  <c r="DQ67" i="2"/>
  <c r="DS67" i="2" s="1"/>
  <c r="DL67" i="2"/>
  <c r="DQ74" i="3"/>
  <c r="DS74" i="3" s="1"/>
  <c r="DL74" i="3"/>
  <c r="DK256" i="7"/>
  <c r="DR220" i="7"/>
  <c r="DR256" i="7" s="1"/>
  <c r="DK77" i="3"/>
  <c r="DR71" i="3"/>
  <c r="DR77" i="3" s="1"/>
  <c r="DQ180" i="2"/>
  <c r="DS180" i="2" s="1"/>
  <c r="DL180" i="2"/>
  <c r="DQ21" i="2"/>
  <c r="DL21" i="2"/>
  <c r="DJ34" i="2"/>
  <c r="DR16" i="21"/>
  <c r="DT16" i="21" s="1"/>
  <c r="DM16" i="21"/>
  <c r="DQ96" i="2"/>
  <c r="DS96" i="2" s="1"/>
  <c r="DL96" i="2"/>
  <c r="DR5" i="21"/>
  <c r="DM5" i="21"/>
  <c r="DQ166" i="2"/>
  <c r="DS166" i="2" s="1"/>
  <c r="DL166" i="2"/>
  <c r="DQ94" i="2"/>
  <c r="DS94" i="2" s="1"/>
  <c r="DL94" i="2"/>
  <c r="DQ6" i="9"/>
  <c r="DS6" i="9" s="1"/>
  <c r="DL6" i="9"/>
  <c r="DR20" i="21"/>
  <c r="DT20" i="21" s="1"/>
  <c r="DM20" i="21"/>
  <c r="EG25" i="4"/>
  <c r="EI25" i="4" s="1"/>
  <c r="EA25" i="4"/>
  <c r="DQ363" i="2"/>
  <c r="DS363" i="2" s="1"/>
  <c r="DL363" i="2"/>
  <c r="DQ177" i="2"/>
  <c r="DS177" i="2" s="1"/>
  <c r="DL177" i="2"/>
  <c r="DR280" i="1"/>
  <c r="DS280" i="1" s="1"/>
  <c r="DL280" i="1"/>
  <c r="DQ270" i="2"/>
  <c r="DS270" i="2" s="1"/>
  <c r="DL270" i="2"/>
  <c r="DQ231" i="2"/>
  <c r="DS231" i="2" s="1"/>
  <c r="DL231" i="2"/>
  <c r="DQ83" i="2"/>
  <c r="DS83" i="2" s="1"/>
  <c r="DL83" i="2"/>
  <c r="DQ11" i="9"/>
  <c r="DJ20" i="9"/>
  <c r="DL11" i="9"/>
  <c r="CY28" i="21"/>
  <c r="DQ299" i="7"/>
  <c r="DS299" i="7" s="1"/>
  <c r="DL299" i="7"/>
  <c r="DQ246" i="2"/>
  <c r="DS246" i="2" s="1"/>
  <c r="DL246" i="2"/>
  <c r="DQ12" i="7"/>
  <c r="DS12" i="7" s="1"/>
  <c r="DL12" i="7"/>
  <c r="DQ318" i="2"/>
  <c r="DS318" i="2" s="1"/>
  <c r="DL318" i="2"/>
  <c r="DQ103" i="7"/>
  <c r="DS103" i="7" s="1"/>
  <c r="DL103" i="7"/>
  <c r="DQ435" i="2"/>
  <c r="DS435" i="2" s="1"/>
  <c r="DL435" i="2"/>
  <c r="DQ17" i="3"/>
  <c r="DS17" i="3" s="1"/>
  <c r="DL17" i="3"/>
  <c r="DI42" i="5"/>
  <c r="DI46" i="5" s="1"/>
  <c r="CX84" i="21"/>
  <c r="DQ46" i="7"/>
  <c r="DS46" i="7" s="1"/>
  <c r="DL46" i="7"/>
  <c r="DR196" i="1"/>
  <c r="DS196" i="1" s="1"/>
  <c r="DL196" i="1"/>
  <c r="DQ84" i="3"/>
  <c r="DS84" i="3" s="1"/>
  <c r="DL84" i="3"/>
  <c r="DQ274" i="7"/>
  <c r="DS274" i="7" s="1"/>
  <c r="DL274" i="7"/>
  <c r="DQ44" i="3"/>
  <c r="DS44" i="3" s="1"/>
  <c r="DL44" i="3"/>
  <c r="DQ53" i="7"/>
  <c r="DS53" i="7" s="1"/>
  <c r="DL53" i="7"/>
  <c r="DQ375" i="7"/>
  <c r="DS375" i="7" s="1"/>
  <c r="DL375" i="7"/>
  <c r="DL64" i="21"/>
  <c r="DS61" i="21"/>
  <c r="DS64" i="21" s="1"/>
  <c r="DQ96" i="3"/>
  <c r="DS96" i="3" s="1"/>
  <c r="DL96" i="3"/>
  <c r="DQ113" i="7"/>
  <c r="DS113" i="7" s="1"/>
  <c r="DL113" i="7"/>
  <c r="EF48" i="5"/>
  <c r="H48" i="25" s="1"/>
  <c r="DZ48" i="5"/>
  <c r="DX50" i="5"/>
  <c r="DQ157" i="2"/>
  <c r="DS157" i="2" s="1"/>
  <c r="DL157" i="2"/>
  <c r="DQ171" i="7"/>
  <c r="DS171" i="7" s="1"/>
  <c r="DL171" i="7"/>
  <c r="DQ221" i="7"/>
  <c r="DS221" i="7" s="1"/>
  <c r="DL221" i="7"/>
  <c r="DK19" i="3"/>
  <c r="DR13" i="3"/>
  <c r="DR19" i="3" s="1"/>
  <c r="DK283" i="7"/>
  <c r="DR265" i="7"/>
  <c r="DR283" i="7" s="1"/>
  <c r="DQ136" i="7"/>
  <c r="DS136" i="7" s="1"/>
  <c r="DL136" i="7"/>
  <c r="DQ237" i="1"/>
  <c r="DS237" i="1" s="1"/>
  <c r="DL237" i="1"/>
  <c r="DQ196" i="2"/>
  <c r="DS196" i="2" s="1"/>
  <c r="DL196" i="2"/>
  <c r="DQ171" i="2"/>
  <c r="DS171" i="2" s="1"/>
  <c r="DL171" i="2"/>
  <c r="DQ206" i="1"/>
  <c r="DS206" i="1" s="1"/>
  <c r="DL206" i="1"/>
  <c r="DQ64" i="2"/>
  <c r="DS64" i="2" s="1"/>
  <c r="DL64" i="2"/>
  <c r="DQ232" i="7"/>
  <c r="DS232" i="7" s="1"/>
  <c r="DL232" i="7"/>
  <c r="DQ113" i="1"/>
  <c r="DS111" i="1"/>
  <c r="DQ179" i="7"/>
  <c r="DS179" i="7" s="1"/>
  <c r="DL179" i="7"/>
  <c r="DK43" i="21"/>
  <c r="DR40" i="21"/>
  <c r="DM40" i="21"/>
  <c r="DQ148" i="7"/>
  <c r="DS148" i="7" s="1"/>
  <c r="DL148" i="7"/>
  <c r="DQ130" i="2"/>
  <c r="DS130" i="2" s="1"/>
  <c r="DL130" i="2"/>
  <c r="DQ356" i="2"/>
  <c r="DS356" i="2" s="1"/>
  <c r="DL356" i="2"/>
  <c r="DQ85" i="2"/>
  <c r="DS85" i="2" s="1"/>
  <c r="DL85" i="2"/>
  <c r="DR15" i="21"/>
  <c r="DT15" i="21" s="1"/>
  <c r="DM15" i="21"/>
  <c r="DQ304" i="2"/>
  <c r="DS304" i="2" s="1"/>
  <c r="DL304" i="2"/>
  <c r="DK88" i="7"/>
  <c r="DR70" i="7"/>
  <c r="DR88" i="7" s="1"/>
  <c r="DQ117" i="3"/>
  <c r="DS117" i="3" s="1"/>
  <c r="DL117" i="3"/>
  <c r="DQ83" i="3"/>
  <c r="DS83" i="3" s="1"/>
  <c r="DL83" i="3"/>
  <c r="DR301" i="1"/>
  <c r="DS301" i="1" s="1"/>
  <c r="DL301" i="1"/>
  <c r="DQ223" i="7"/>
  <c r="DS223" i="7" s="1"/>
  <c r="DL223" i="7"/>
  <c r="EH9" i="4"/>
  <c r="EH12" i="4" s="1"/>
  <c r="DZ12" i="4"/>
  <c r="DQ55" i="1"/>
  <c r="DL55" i="1"/>
  <c r="DQ73" i="7"/>
  <c r="DS73" i="7" s="1"/>
  <c r="DL73" i="7"/>
  <c r="DQ30" i="7"/>
  <c r="DS30" i="7" s="1"/>
  <c r="DL30" i="7"/>
  <c r="DQ91" i="1"/>
  <c r="DS91" i="1" s="1"/>
  <c r="DL91" i="1"/>
  <c r="DY7" i="4"/>
  <c r="EG4" i="4"/>
  <c r="EA4" i="4"/>
  <c r="EG31" i="4"/>
  <c r="EI31" i="4" s="1"/>
  <c r="EA31" i="4"/>
  <c r="DQ177" i="1"/>
  <c r="DS177" i="1" s="1"/>
  <c r="DL177" i="1"/>
  <c r="DF38" i="21"/>
  <c r="DL147" i="2"/>
  <c r="DQ147" i="2"/>
  <c r="DS147" i="2" s="1"/>
  <c r="DQ22" i="1"/>
  <c r="DS22" i="1" s="1"/>
  <c r="DL22" i="1"/>
  <c r="DQ317" i="1"/>
  <c r="DS317" i="1" s="1"/>
  <c r="DL317" i="1"/>
  <c r="DQ37" i="7"/>
  <c r="DS37" i="7" s="1"/>
  <c r="DL37" i="7"/>
  <c r="DQ364" i="7"/>
  <c r="DS364" i="7" s="1"/>
  <c r="DL364" i="7"/>
  <c r="DQ292" i="7"/>
  <c r="DS292" i="7" s="1"/>
  <c r="DL292" i="7"/>
  <c r="DQ397" i="2"/>
  <c r="DS397" i="2" s="1"/>
  <c r="DL397" i="2"/>
  <c r="DQ396" i="2"/>
  <c r="DS396" i="2" s="1"/>
  <c r="DL396" i="2"/>
  <c r="DQ309" i="1"/>
  <c r="DS309" i="1" s="1"/>
  <c r="DL309" i="1"/>
  <c r="DQ308" i="7"/>
  <c r="DS308" i="7" s="1"/>
  <c r="DL308" i="7"/>
  <c r="CZ46" i="5"/>
  <c r="DE330" i="2"/>
  <c r="DC372" i="2"/>
  <c r="DQ26" i="7"/>
  <c r="DS26" i="7" s="1"/>
  <c r="DL26" i="7"/>
  <c r="DQ122" i="2"/>
  <c r="DS122" i="2" s="1"/>
  <c r="DL122" i="2"/>
  <c r="CX135" i="3"/>
  <c r="DR41" i="21"/>
  <c r="DT41" i="21" s="1"/>
  <c r="DM41" i="21"/>
  <c r="DQ43" i="2"/>
  <c r="DS43" i="2" s="1"/>
  <c r="DL43" i="2"/>
  <c r="DQ241" i="7"/>
  <c r="DS241" i="7" s="1"/>
  <c r="DL241" i="7"/>
  <c r="DQ276" i="7"/>
  <c r="DS276" i="7" s="1"/>
  <c r="DL276" i="7"/>
  <c r="DQ296" i="2"/>
  <c r="DS296" i="2" s="1"/>
  <c r="DL296" i="2"/>
  <c r="DQ52" i="3"/>
  <c r="DS52" i="3" s="1"/>
  <c r="DL52" i="3"/>
  <c r="DQ280" i="7"/>
  <c r="DS280" i="7" s="1"/>
  <c r="DL280" i="7"/>
  <c r="DQ61" i="2"/>
  <c r="DS61" i="2" s="1"/>
  <c r="DL61" i="2"/>
  <c r="DQ315" i="7"/>
  <c r="DS315" i="7" s="1"/>
  <c r="DL315" i="7"/>
  <c r="DQ254" i="1"/>
  <c r="DS254" i="1" s="1"/>
  <c r="DL254" i="1"/>
  <c r="DQ234" i="2"/>
  <c r="DS234" i="2" s="1"/>
  <c r="DL234" i="2"/>
  <c r="DQ138" i="7"/>
  <c r="DS138" i="7" s="1"/>
  <c r="DL138" i="7"/>
  <c r="DQ388" i="2"/>
  <c r="DS388" i="2" s="1"/>
  <c r="DL388" i="2"/>
  <c r="DQ386" i="2"/>
  <c r="DS386" i="2" s="1"/>
  <c r="DL386" i="2"/>
  <c r="DQ283" i="2"/>
  <c r="DS283" i="2" s="1"/>
  <c r="DL283" i="2"/>
  <c r="DQ431" i="2"/>
  <c r="DS431" i="2" s="1"/>
  <c r="DL431" i="2"/>
  <c r="DQ202" i="2"/>
  <c r="DS202" i="2" s="1"/>
  <c r="DL202" i="2"/>
  <c r="DQ284" i="2"/>
  <c r="DS284" i="2" s="1"/>
  <c r="DL284" i="2"/>
  <c r="DQ101" i="7"/>
  <c r="DS101" i="7" s="1"/>
  <c r="DL101" i="7"/>
  <c r="DQ125" i="3"/>
  <c r="DS125" i="3" s="1"/>
  <c r="DL125" i="3"/>
  <c r="DQ233" i="7"/>
  <c r="DS233" i="7" s="1"/>
  <c r="DL233" i="7"/>
  <c r="DQ12" i="2"/>
  <c r="DS12" i="2" s="1"/>
  <c r="DL12" i="2"/>
  <c r="DQ7" i="2"/>
  <c r="DS7" i="2" s="1"/>
  <c r="DL7" i="2"/>
  <c r="DE191" i="7"/>
  <c r="DD81" i="21"/>
  <c r="DD28" i="21"/>
  <c r="DF7" i="21"/>
  <c r="DQ96" i="7"/>
  <c r="DS96" i="7" s="1"/>
  <c r="DL96" i="7"/>
  <c r="DQ23" i="9"/>
  <c r="DS23" i="9" s="1"/>
  <c r="DL23" i="9"/>
  <c r="DS4" i="21"/>
  <c r="DS7" i="21" s="1"/>
  <c r="DL7" i="21"/>
  <c r="DJ88" i="7"/>
  <c r="DQ70" i="7"/>
  <c r="DL70" i="7"/>
  <c r="DQ35" i="7"/>
  <c r="DS35" i="7" s="1"/>
  <c r="DL35" i="7"/>
  <c r="DQ339" i="2"/>
  <c r="DS339" i="2" s="1"/>
  <c r="DL339" i="2"/>
  <c r="DQ259" i="2"/>
  <c r="DS259" i="2" s="1"/>
  <c r="DL259" i="2"/>
  <c r="DQ411" i="2"/>
  <c r="DS411" i="2" s="1"/>
  <c r="DL411" i="2"/>
  <c r="DE164" i="1"/>
  <c r="DQ215" i="2"/>
  <c r="DS215" i="2" s="1"/>
  <c r="DL215" i="2"/>
  <c r="DQ24" i="1"/>
  <c r="DS24" i="1" s="1"/>
  <c r="DL24" i="1"/>
  <c r="DQ59" i="3"/>
  <c r="DS59" i="3" s="1"/>
  <c r="DL59" i="3"/>
  <c r="DQ193" i="2"/>
  <c r="DS193" i="2" s="1"/>
  <c r="DL193" i="2"/>
  <c r="EG16" i="4"/>
  <c r="EI16" i="4" s="1"/>
  <c r="EA16" i="4"/>
  <c r="DQ366" i="7"/>
  <c r="DS366" i="7" s="1"/>
  <c r="DL366" i="7"/>
  <c r="DR21" i="21"/>
  <c r="DT21" i="21" s="1"/>
  <c r="DM21" i="21"/>
  <c r="DQ203" i="2"/>
  <c r="DS203" i="2" s="1"/>
  <c r="DL203" i="2"/>
  <c r="DQ399" i="2"/>
  <c r="DS399" i="2" s="1"/>
  <c r="DL399" i="2"/>
  <c r="DQ214" i="1"/>
  <c r="DS214" i="1" s="1"/>
  <c r="DL214" i="1"/>
  <c r="DQ15" i="9"/>
  <c r="DS15" i="9" s="1"/>
  <c r="DL15" i="9"/>
  <c r="CX30" i="9"/>
  <c r="DK68" i="3"/>
  <c r="DQ93" i="1"/>
  <c r="DS93" i="1" s="1"/>
  <c r="DL93" i="1"/>
  <c r="DQ443" i="2"/>
  <c r="DL443" i="2"/>
  <c r="DQ261" i="2"/>
  <c r="DS261" i="2" s="1"/>
  <c r="DL261" i="2"/>
  <c r="DQ242" i="7"/>
  <c r="DS242" i="7" s="1"/>
  <c r="DL242" i="7"/>
  <c r="DQ108" i="3"/>
  <c r="DJ111" i="3"/>
  <c r="DL111" i="3" s="1"/>
  <c r="DL108" i="3"/>
  <c r="DQ80" i="3"/>
  <c r="DS80" i="3" s="1"/>
  <c r="DL80" i="3"/>
  <c r="DQ172" i="7"/>
  <c r="DS172" i="7" s="1"/>
  <c r="DL172" i="7"/>
  <c r="DQ245" i="2"/>
  <c r="DS245" i="2" s="1"/>
  <c r="DL245" i="2"/>
  <c r="DQ82" i="2"/>
  <c r="DS82" i="2" s="1"/>
  <c r="DL82" i="2"/>
  <c r="DQ156" i="7"/>
  <c r="DS156" i="7" s="1"/>
  <c r="DL156" i="7"/>
  <c r="DQ270" i="7"/>
  <c r="DS270" i="7" s="1"/>
  <c r="DL270" i="7"/>
  <c r="DQ146" i="2"/>
  <c r="DL146" i="2"/>
  <c r="DJ149" i="2"/>
  <c r="DL149" i="2" s="1"/>
  <c r="DQ369" i="7"/>
  <c r="DS369" i="7" s="1"/>
  <c r="DL369" i="7"/>
  <c r="DQ246" i="7"/>
  <c r="DS246" i="7" s="1"/>
  <c r="DL246" i="7"/>
  <c r="DQ266" i="2"/>
  <c r="DS266" i="2" s="1"/>
  <c r="DL266" i="2"/>
  <c r="DQ106" i="2"/>
  <c r="DS106" i="2" s="1"/>
  <c r="DL106" i="2"/>
  <c r="DQ188" i="2"/>
  <c r="DS188" i="2" s="1"/>
  <c r="DL188" i="2"/>
  <c r="DQ281" i="7"/>
  <c r="DS281" i="7" s="1"/>
  <c r="DL281" i="7"/>
  <c r="EF30" i="5"/>
  <c r="DZ30" i="5"/>
  <c r="DQ135" i="2"/>
  <c r="DS135" i="2" s="1"/>
  <c r="DL135" i="2"/>
  <c r="DQ120" i="7"/>
  <c r="DS120" i="7" s="1"/>
  <c r="DL120" i="7"/>
  <c r="DQ93" i="2"/>
  <c r="DS93" i="2" s="1"/>
  <c r="DL93" i="2"/>
  <c r="DQ66" i="3"/>
  <c r="DS66" i="3" s="1"/>
  <c r="DL66" i="3"/>
  <c r="DQ335" i="7"/>
  <c r="DS335" i="7" s="1"/>
  <c r="DL335" i="7"/>
  <c r="DD224" i="2"/>
  <c r="DL153" i="2"/>
  <c r="DQ153" i="2"/>
  <c r="DJ182" i="2"/>
  <c r="DD134" i="3"/>
  <c r="DL5" i="3"/>
  <c r="DJ11" i="3"/>
  <c r="DQ5" i="3"/>
  <c r="DQ198" i="2"/>
  <c r="DS198" i="2" s="1"/>
  <c r="DL198" i="2"/>
  <c r="DQ383" i="7"/>
  <c r="DS383" i="7" s="1"/>
  <c r="DL383" i="7"/>
  <c r="DQ251" i="1"/>
  <c r="DJ276" i="1"/>
  <c r="DR123" i="3"/>
  <c r="DR129" i="3" s="1"/>
  <c r="DK129" i="3"/>
  <c r="DQ49" i="2"/>
  <c r="DS49" i="2" s="1"/>
  <c r="DL49" i="2"/>
  <c r="DR46" i="21"/>
  <c r="DM46" i="21"/>
  <c r="DE193" i="1"/>
  <c r="DQ132" i="3"/>
  <c r="DS132" i="3" s="1"/>
  <c r="DL132" i="3"/>
  <c r="DE256" i="7"/>
  <c r="DK305" i="1"/>
  <c r="DK338" i="1" s="1"/>
  <c r="DR285" i="1"/>
  <c r="DR305" i="1" s="1"/>
  <c r="DR338" i="1" s="1"/>
  <c r="DR131" i="3"/>
  <c r="DR133" i="3" s="1"/>
  <c r="DK133" i="3"/>
  <c r="DQ44" i="1"/>
  <c r="DS44" i="1" s="1"/>
  <c r="DL44" i="1"/>
  <c r="DQ140" i="7"/>
  <c r="DS140" i="7" s="1"/>
  <c r="DL140" i="7"/>
  <c r="DQ169" i="7"/>
  <c r="DS169" i="7" s="1"/>
  <c r="DL169" i="7"/>
  <c r="DQ234" i="7"/>
  <c r="DS234" i="7" s="1"/>
  <c r="DL234" i="7"/>
  <c r="DE133" i="3"/>
  <c r="DQ119" i="2"/>
  <c r="DS119" i="2" s="1"/>
  <c r="DL119" i="2"/>
  <c r="DQ141" i="7"/>
  <c r="DS141" i="7" s="1"/>
  <c r="DL141" i="7"/>
  <c r="DQ110" i="3"/>
  <c r="DS110" i="3" s="1"/>
  <c r="DL110" i="3"/>
  <c r="DQ131" i="3"/>
  <c r="DL131" i="3"/>
  <c r="DQ264" i="1"/>
  <c r="DS264" i="1" s="1"/>
  <c r="DL264" i="1"/>
  <c r="DQ187" i="7"/>
  <c r="DS187" i="7" s="1"/>
  <c r="DL187" i="7"/>
  <c r="DQ90" i="2"/>
  <c r="DS90" i="2" s="1"/>
  <c r="DL90" i="2"/>
  <c r="DQ287" i="7"/>
  <c r="DS287" i="7" s="1"/>
  <c r="DL287" i="7"/>
  <c r="DQ351" i="7"/>
  <c r="DS351" i="7" s="1"/>
  <c r="DL351" i="7"/>
  <c r="DQ50" i="3"/>
  <c r="DS50" i="3" s="1"/>
  <c r="DL50" i="3"/>
  <c r="DQ22" i="7"/>
  <c r="DS22" i="7" s="1"/>
  <c r="DL22" i="7"/>
  <c r="DD262" i="7"/>
  <c r="DR285" i="7"/>
  <c r="DR321" i="7" s="1"/>
  <c r="DK321" i="7"/>
  <c r="DQ79" i="7"/>
  <c r="DS79" i="7" s="1"/>
  <c r="DL79" i="7"/>
  <c r="DQ6" i="2"/>
  <c r="DS6" i="2" s="1"/>
  <c r="DL6" i="2"/>
  <c r="DQ75" i="3"/>
  <c r="DS75" i="3" s="1"/>
  <c r="DL75" i="3"/>
  <c r="DD46" i="3"/>
  <c r="DQ416" i="2"/>
  <c r="DS416" i="2" s="1"/>
  <c r="DL416" i="2"/>
  <c r="DQ222" i="2"/>
  <c r="DS222" i="2" s="1"/>
  <c r="DL222" i="2"/>
  <c r="DR208" i="1"/>
  <c r="DS208" i="1" s="1"/>
  <c r="DL208" i="1"/>
  <c r="DQ381" i="2"/>
  <c r="DS381" i="2" s="1"/>
  <c r="DL381" i="2"/>
  <c r="DQ165" i="2"/>
  <c r="DS165" i="2" s="1"/>
  <c r="DL165" i="2"/>
  <c r="DQ344" i="2"/>
  <c r="DS344" i="2" s="1"/>
  <c r="DL344" i="2"/>
  <c r="DQ9" i="7"/>
  <c r="DS9" i="7" s="1"/>
  <c r="DL9" i="7"/>
  <c r="DQ81" i="2"/>
  <c r="DS81" i="2" s="1"/>
  <c r="DL81" i="2"/>
  <c r="DQ13" i="9"/>
  <c r="DS13" i="9" s="1"/>
  <c r="DL13" i="9"/>
  <c r="DQ76" i="7"/>
  <c r="DS76" i="7" s="1"/>
  <c r="DL76" i="7"/>
  <c r="DQ262" i="1"/>
  <c r="DS262" i="1" s="1"/>
  <c r="DL262" i="1"/>
  <c r="DQ139" i="7"/>
  <c r="DS139" i="7" s="1"/>
  <c r="DL139" i="7"/>
  <c r="DQ149" i="7"/>
  <c r="DS149" i="7" s="1"/>
  <c r="DL149" i="7"/>
  <c r="DQ95" i="3"/>
  <c r="DS95" i="3" s="1"/>
  <c r="DL95" i="3"/>
  <c r="DJ25" i="1"/>
  <c r="DQ5" i="1"/>
  <c r="DQ106" i="3"/>
  <c r="DS106" i="3" s="1"/>
  <c r="DL106" i="3"/>
  <c r="DQ209" i="2"/>
  <c r="DS209" i="2" s="1"/>
  <c r="DL209" i="2"/>
  <c r="DQ125" i="7"/>
  <c r="DS125" i="7" s="1"/>
  <c r="DL125" i="7"/>
  <c r="DQ212" i="2"/>
  <c r="DS212" i="2" s="1"/>
  <c r="DL212" i="2"/>
  <c r="DQ174" i="7"/>
  <c r="DS174" i="7" s="1"/>
  <c r="DL174" i="7"/>
  <c r="DQ390" i="7"/>
  <c r="DS390" i="7" s="1"/>
  <c r="DL390" i="7"/>
  <c r="DQ183" i="7"/>
  <c r="DS183" i="7" s="1"/>
  <c r="DL183" i="7"/>
  <c r="DQ371" i="7"/>
  <c r="DS371" i="7" s="1"/>
  <c r="DL371" i="7"/>
  <c r="DQ9" i="3"/>
  <c r="DS9" i="3" s="1"/>
  <c r="DL9" i="3"/>
  <c r="DQ121" i="2"/>
  <c r="DS121" i="2" s="1"/>
  <c r="DL121" i="2"/>
  <c r="DQ432" i="2"/>
  <c r="DS432" i="2" s="1"/>
  <c r="DL432" i="2"/>
  <c r="DQ392" i="2"/>
  <c r="DS392" i="2" s="1"/>
  <c r="DL392" i="2"/>
  <c r="DQ437" i="2"/>
  <c r="DS437" i="2" s="1"/>
  <c r="DL437" i="2"/>
  <c r="DD76" i="2"/>
  <c r="DD447" i="2"/>
  <c r="DQ95" i="1"/>
  <c r="DS95" i="1" s="1"/>
  <c r="DL95" i="1"/>
  <c r="DQ87" i="2"/>
  <c r="DS87" i="2" s="1"/>
  <c r="DL87" i="2"/>
  <c r="DL227" i="2"/>
  <c r="DQ227" i="2"/>
  <c r="DQ285" i="7"/>
  <c r="DL285" i="7"/>
  <c r="DJ321" i="7"/>
  <c r="DQ320" i="7"/>
  <c r="DS320" i="7" s="1"/>
  <c r="DL320" i="7"/>
  <c r="DL324" i="7"/>
  <c r="DQ324" i="7"/>
  <c r="DS324" i="7" s="1"/>
  <c r="DS24" i="21"/>
  <c r="DS27" i="21" s="1"/>
  <c r="DL27" i="21"/>
  <c r="DQ112" i="2"/>
  <c r="DS112" i="2" s="1"/>
  <c r="DL112" i="2"/>
  <c r="DQ113" i="2"/>
  <c r="DS113" i="2" s="1"/>
  <c r="DL113" i="2"/>
  <c r="DQ10" i="2"/>
  <c r="DS10" i="2" s="1"/>
  <c r="DL10" i="2"/>
  <c r="DQ65" i="3"/>
  <c r="DS65" i="3" s="1"/>
  <c r="DL65" i="3"/>
  <c r="DQ117" i="2"/>
  <c r="DS117" i="2" s="1"/>
  <c r="DL117" i="2"/>
  <c r="DQ280" i="2"/>
  <c r="DS280" i="2" s="1"/>
  <c r="DL280" i="2"/>
  <c r="EG34" i="4"/>
  <c r="EA34" i="4"/>
  <c r="DL74" i="21"/>
  <c r="DS71" i="21"/>
  <c r="DS74" i="21" s="1"/>
  <c r="DQ15" i="2"/>
  <c r="DS15" i="2" s="1"/>
  <c r="DL15" i="2"/>
  <c r="DQ163" i="7"/>
  <c r="DS163" i="7" s="1"/>
  <c r="DL163" i="7"/>
  <c r="DQ311" i="1"/>
  <c r="DS311" i="1" s="1"/>
  <c r="DL311" i="1"/>
  <c r="DQ190" i="7"/>
  <c r="DS190" i="7" s="1"/>
  <c r="DL190" i="7"/>
  <c r="DQ13" i="7"/>
  <c r="DS13" i="7" s="1"/>
  <c r="DL13" i="7"/>
  <c r="DQ248" i="7"/>
  <c r="DS248" i="7" s="1"/>
  <c r="DL248" i="7"/>
  <c r="DK404" i="2"/>
  <c r="DR375" i="2"/>
  <c r="DR404" i="2" s="1"/>
  <c r="DQ38" i="2"/>
  <c r="DS38" i="2" s="1"/>
  <c r="DL38" i="2"/>
  <c r="DQ434" i="2"/>
  <c r="DS434" i="2" s="1"/>
  <c r="DL434" i="2"/>
  <c r="DQ360" i="2"/>
  <c r="DS360" i="2" s="1"/>
  <c r="DL360" i="2"/>
  <c r="DQ101" i="2"/>
  <c r="DS101" i="2" s="1"/>
  <c r="DL101" i="2"/>
  <c r="DQ309" i="2"/>
  <c r="DS309" i="2" s="1"/>
  <c r="DL309" i="2"/>
  <c r="DQ41" i="2"/>
  <c r="DS41" i="2" s="1"/>
  <c r="DL41" i="2"/>
  <c r="DQ104" i="2"/>
  <c r="DS104" i="2" s="1"/>
  <c r="DL104" i="2"/>
  <c r="DQ200" i="1"/>
  <c r="DS200" i="1" s="1"/>
  <c r="DL200" i="1"/>
  <c r="DR37" i="21"/>
  <c r="DT37" i="21" s="1"/>
  <c r="DM37" i="21"/>
  <c r="DQ374" i="7"/>
  <c r="DS374" i="7" s="1"/>
  <c r="DL374" i="7"/>
  <c r="DQ335" i="2"/>
  <c r="DS335" i="2" s="1"/>
  <c r="DL335" i="2"/>
  <c r="DQ357" i="2"/>
  <c r="DS357" i="2" s="1"/>
  <c r="DL357" i="2"/>
  <c r="DQ109" i="3"/>
  <c r="DS109" i="3" s="1"/>
  <c r="DL109" i="3"/>
  <c r="DD83" i="21"/>
  <c r="DD80" i="21"/>
  <c r="DF59" i="21"/>
  <c r="DQ333" i="7"/>
  <c r="DS333" i="7" s="1"/>
  <c r="DL333" i="7"/>
  <c r="DQ299" i="1"/>
  <c r="DS299" i="1" s="1"/>
  <c r="DL299" i="1"/>
  <c r="DQ79" i="3"/>
  <c r="DJ85" i="3"/>
  <c r="DL79" i="3"/>
  <c r="DQ41" i="1"/>
  <c r="DS41" i="1" s="1"/>
  <c r="DL41" i="1"/>
  <c r="DQ390" i="2"/>
  <c r="DS390" i="2" s="1"/>
  <c r="DL390" i="2"/>
  <c r="EF29" i="5"/>
  <c r="DZ29" i="5"/>
  <c r="DQ229" i="7"/>
  <c r="DS229" i="7" s="1"/>
  <c r="DL229" i="7"/>
  <c r="DQ116" i="7"/>
  <c r="DS116" i="7" s="1"/>
  <c r="DL116" i="7"/>
  <c r="CX76" i="2"/>
  <c r="DQ168" i="2"/>
  <c r="DS168" i="2" s="1"/>
  <c r="DL168" i="2"/>
  <c r="DQ313" i="7"/>
  <c r="DS313" i="7" s="1"/>
  <c r="DL313" i="7"/>
  <c r="DE276" i="1"/>
  <c r="DQ336" i="7"/>
  <c r="DS336" i="7" s="1"/>
  <c r="DL336" i="7"/>
  <c r="DQ362" i="7"/>
  <c r="DS362" i="7" s="1"/>
  <c r="DL362" i="7"/>
  <c r="DQ195" i="2"/>
  <c r="DS195" i="2" s="1"/>
  <c r="DL195" i="2"/>
  <c r="DQ17" i="9"/>
  <c r="DS17" i="9" s="1"/>
  <c r="DL17" i="9"/>
  <c r="DQ244" i="2"/>
  <c r="DS244" i="2" s="1"/>
  <c r="DL244" i="2"/>
  <c r="DQ34" i="7"/>
  <c r="DS34" i="7" s="1"/>
  <c r="DL34" i="7"/>
  <c r="DQ236" i="7"/>
  <c r="DS236" i="7" s="1"/>
  <c r="DL236" i="7"/>
  <c r="DQ130" i="3"/>
  <c r="DJ133" i="3"/>
  <c r="DL130" i="3"/>
  <c r="DQ77" i="7"/>
  <c r="DS77" i="7" s="1"/>
  <c r="DL77" i="7"/>
  <c r="DQ102" i="2"/>
  <c r="DS102" i="2" s="1"/>
  <c r="DL102" i="2"/>
  <c r="DQ95" i="2"/>
  <c r="DS95" i="2" s="1"/>
  <c r="DL95" i="2"/>
  <c r="DQ53" i="2"/>
  <c r="DS53" i="2" s="1"/>
  <c r="DL53" i="2"/>
  <c r="DQ334" i="7"/>
  <c r="DS334" i="7" s="1"/>
  <c r="DL334" i="7"/>
  <c r="DQ259" i="7"/>
  <c r="DL259" i="7"/>
  <c r="DE81" i="1"/>
  <c r="DQ10" i="5"/>
  <c r="DS335" i="1"/>
  <c r="DQ222" i="7"/>
  <c r="DS222" i="7" s="1"/>
  <c r="DL222" i="7"/>
  <c r="DL135" i="7"/>
  <c r="DJ153" i="7"/>
  <c r="DQ135" i="7"/>
  <c r="DQ252" i="7"/>
  <c r="DS252" i="7" s="1"/>
  <c r="DL252" i="7"/>
  <c r="DQ82" i="7"/>
  <c r="DS82" i="7" s="1"/>
  <c r="DL82" i="7"/>
  <c r="DR67" i="21"/>
  <c r="DT67" i="21" s="1"/>
  <c r="DM67" i="21"/>
  <c r="DQ91" i="7"/>
  <c r="DS91" i="7" s="1"/>
  <c r="DL91" i="7"/>
  <c r="CY54" i="21"/>
  <c r="DQ165" i="7"/>
  <c r="DS165" i="7" s="1"/>
  <c r="DL165" i="7"/>
  <c r="DQ16" i="3"/>
  <c r="DS16" i="3" s="1"/>
  <c r="DL16" i="3"/>
  <c r="DQ50" i="7"/>
  <c r="DS50" i="7" s="1"/>
  <c r="DL50" i="7"/>
  <c r="DQ278" i="7"/>
  <c r="DS278" i="7" s="1"/>
  <c r="DL278" i="7"/>
  <c r="DQ208" i="2"/>
  <c r="DS208" i="2" s="1"/>
  <c r="DL208" i="2"/>
  <c r="DQ205" i="7"/>
  <c r="DS205" i="7" s="1"/>
  <c r="DL205" i="7"/>
  <c r="DQ363" i="7"/>
  <c r="DS363" i="7" s="1"/>
  <c r="DL363" i="7"/>
  <c r="DQ89" i="1"/>
  <c r="DL89" i="1"/>
  <c r="DQ352" i="2"/>
  <c r="DS352" i="2" s="1"/>
  <c r="DL352" i="2"/>
  <c r="DQ108" i="7"/>
  <c r="DS108" i="7" s="1"/>
  <c r="DL108" i="7"/>
  <c r="DQ40" i="2"/>
  <c r="DS40" i="2" s="1"/>
  <c r="DL40" i="2"/>
  <c r="DQ115" i="2"/>
  <c r="DS115" i="2" s="1"/>
  <c r="DL115" i="2"/>
  <c r="DQ241" i="2"/>
  <c r="DS241" i="2" s="1"/>
  <c r="DL241" i="2"/>
  <c r="DQ80" i="1"/>
  <c r="DS80" i="1" s="1"/>
  <c r="DL80" i="1"/>
  <c r="DQ368" i="2"/>
  <c r="DL368" i="2"/>
  <c r="DJ371" i="2"/>
  <c r="DL371" i="2" s="1"/>
  <c r="DQ109" i="7"/>
  <c r="DS109" i="7" s="1"/>
  <c r="DL109" i="7"/>
  <c r="DQ39" i="7"/>
  <c r="DS39" i="7" s="1"/>
  <c r="DL39" i="7"/>
  <c r="DQ33" i="2"/>
  <c r="DS33" i="2" s="1"/>
  <c r="DL33" i="2"/>
  <c r="DQ141" i="2"/>
  <c r="DS141" i="2" s="1"/>
  <c r="DL141" i="2"/>
  <c r="DK61" i="7"/>
  <c r="DR25" i="7"/>
  <c r="DR61" i="7" s="1"/>
  <c r="DQ233" i="2"/>
  <c r="DS233" i="2" s="1"/>
  <c r="DL233" i="2"/>
  <c r="DQ253" i="2"/>
  <c r="DS253" i="2" s="1"/>
  <c r="DL253" i="2"/>
  <c r="DQ72" i="2"/>
  <c r="DL72" i="2"/>
  <c r="DJ75" i="2"/>
  <c r="DQ105" i="3"/>
  <c r="DS105" i="3" s="1"/>
  <c r="DL105" i="3"/>
  <c r="DQ420" i="2"/>
  <c r="DS420" i="2" s="1"/>
  <c r="DL420" i="2"/>
  <c r="DQ242" i="2"/>
  <c r="DS242" i="2" s="1"/>
  <c r="DL242" i="2"/>
  <c r="DQ206" i="2"/>
  <c r="DS206" i="2" s="1"/>
  <c r="DL206" i="2"/>
  <c r="DQ334" i="2"/>
  <c r="DS334" i="2" s="1"/>
  <c r="DL334" i="2"/>
  <c r="DR45" i="21"/>
  <c r="DK48" i="21"/>
  <c r="DM45" i="21"/>
  <c r="DD24" i="3"/>
  <c r="DQ20" i="5"/>
  <c r="DD135" i="3"/>
  <c r="DQ89" i="2"/>
  <c r="DS89" i="2" s="1"/>
  <c r="DL89" i="2"/>
  <c r="DQ217" i="7"/>
  <c r="DS217" i="7" s="1"/>
  <c r="DL217" i="7"/>
  <c r="DZ45" i="5"/>
  <c r="EH45" i="5"/>
  <c r="J45" i="25" s="1"/>
  <c r="DQ159" i="7"/>
  <c r="DS159" i="7" s="1"/>
  <c r="DL159" i="7"/>
  <c r="DQ155" i="2"/>
  <c r="DS155" i="2" s="1"/>
  <c r="DL155" i="2"/>
  <c r="DQ193" i="7"/>
  <c r="DS193" i="7" s="1"/>
  <c r="DJ196" i="7"/>
  <c r="DL196" i="7" s="1"/>
  <c r="DL193" i="7"/>
  <c r="DQ52" i="7"/>
  <c r="DS52" i="7" s="1"/>
  <c r="DL52" i="7"/>
  <c r="DQ287" i="1"/>
  <c r="DS287" i="1" s="1"/>
  <c r="DL287" i="1"/>
  <c r="DD170" i="1"/>
  <c r="DE137" i="1"/>
  <c r="DQ211" i="1"/>
  <c r="DS211" i="1" s="1"/>
  <c r="DL211" i="1"/>
  <c r="DQ255" i="2"/>
  <c r="DS255" i="2" s="1"/>
  <c r="DL255" i="2"/>
  <c r="DQ42" i="2"/>
  <c r="DS42" i="2" s="1"/>
  <c r="DL42" i="2"/>
  <c r="DQ14" i="7"/>
  <c r="DS14" i="7" s="1"/>
  <c r="DL14" i="7"/>
  <c r="DQ43" i="7"/>
  <c r="DS43" i="7" s="1"/>
  <c r="DL43" i="7"/>
  <c r="DQ240" i="2"/>
  <c r="DS240" i="2" s="1"/>
  <c r="DL240" i="2"/>
  <c r="DQ249" i="7"/>
  <c r="DS249" i="7" s="1"/>
  <c r="DL249" i="7"/>
  <c r="DQ276" i="2"/>
  <c r="DS276" i="2" s="1"/>
  <c r="DL276" i="2"/>
  <c r="DQ137" i="7"/>
  <c r="DS137" i="7" s="1"/>
  <c r="DL137" i="7"/>
  <c r="DQ60" i="7"/>
  <c r="DS60" i="7" s="1"/>
  <c r="DL60" i="7"/>
  <c r="DQ99" i="7"/>
  <c r="DS99" i="7" s="1"/>
  <c r="DL99" i="7"/>
  <c r="DQ178" i="7"/>
  <c r="DS178" i="7" s="1"/>
  <c r="DL178" i="7"/>
  <c r="DL79" i="2"/>
  <c r="DQ79" i="2"/>
  <c r="DJ108" i="2"/>
  <c r="DL5" i="2"/>
  <c r="DK34" i="2"/>
  <c r="DR5" i="2"/>
  <c r="DQ30" i="3"/>
  <c r="DS30" i="3" s="1"/>
  <c r="DL30" i="3"/>
  <c r="DQ317" i="2"/>
  <c r="DS317" i="2" s="1"/>
  <c r="DL317" i="2"/>
  <c r="DR324" i="1"/>
  <c r="DS324" i="1" s="1"/>
  <c r="DL324" i="1"/>
  <c r="CX112" i="3"/>
  <c r="DQ44" i="7"/>
  <c r="DS44" i="7" s="1"/>
  <c r="DL44" i="7"/>
  <c r="DR52" i="21"/>
  <c r="DT52" i="21" s="1"/>
  <c r="DM52" i="21"/>
  <c r="DR326" i="1"/>
  <c r="DS326" i="1" s="1"/>
  <c r="DL326" i="1"/>
  <c r="DQ87" i="7"/>
  <c r="DS87" i="7" s="1"/>
  <c r="DL87" i="7"/>
  <c r="DQ314" i="2"/>
  <c r="DS314" i="2" s="1"/>
  <c r="DL314" i="2"/>
  <c r="DR139" i="1"/>
  <c r="DR164" i="1" s="1"/>
  <c r="DK164" i="1"/>
  <c r="DQ150" i="7"/>
  <c r="DS150" i="7" s="1"/>
  <c r="DL150" i="7"/>
  <c r="DF33" i="21"/>
  <c r="DD82" i="21"/>
  <c r="DD54" i="21"/>
  <c r="DS66" i="21"/>
  <c r="DS69" i="21" s="1"/>
  <c r="DL69" i="21"/>
  <c r="DQ323" i="2"/>
  <c r="DS323" i="2" s="1"/>
  <c r="DL323" i="2"/>
  <c r="CX282" i="1"/>
  <c r="DF69" i="21"/>
  <c r="DE61" i="7"/>
  <c r="DQ32" i="7"/>
  <c r="DS32" i="7" s="1"/>
  <c r="DL32" i="7"/>
  <c r="DQ92" i="7"/>
  <c r="DS92" i="7" s="1"/>
  <c r="DL92" i="7"/>
  <c r="DQ250" i="7"/>
  <c r="DS250" i="7" s="1"/>
  <c r="DL250" i="7"/>
  <c r="DQ61" i="3"/>
  <c r="DS61" i="3" s="1"/>
  <c r="DL61" i="3"/>
  <c r="DQ65" i="2"/>
  <c r="DS65" i="2" s="1"/>
  <c r="DL65" i="2"/>
  <c r="DQ274" i="2"/>
  <c r="DS274" i="2" s="1"/>
  <c r="DL274" i="2"/>
  <c r="DQ286" i="1"/>
  <c r="DS286" i="1" s="1"/>
  <c r="DL286" i="1"/>
  <c r="DQ350" i="7"/>
  <c r="DQ386" i="7" s="1"/>
  <c r="DJ386" i="7"/>
  <c r="DQ32" i="3"/>
  <c r="DS32" i="3" s="1"/>
  <c r="DL32" i="3"/>
  <c r="DQ282" i="2"/>
  <c r="DS282" i="2" s="1"/>
  <c r="DL282" i="2"/>
  <c r="DQ289" i="1"/>
  <c r="DS289" i="1" s="1"/>
  <c r="DL289" i="1"/>
  <c r="DE321" i="7"/>
  <c r="DQ376" i="7"/>
  <c r="DS376" i="7" s="1"/>
  <c r="DL376" i="7"/>
  <c r="DQ303" i="2"/>
  <c r="DS303" i="2" s="1"/>
  <c r="DL303" i="2"/>
  <c r="DC76" i="2"/>
  <c r="DE34" i="2"/>
  <c r="DQ21" i="3"/>
  <c r="DS21" i="3" s="1"/>
  <c r="DL21" i="3"/>
  <c r="DQ144" i="7"/>
  <c r="DS144" i="7" s="1"/>
  <c r="DL144" i="7"/>
  <c r="DQ94" i="3"/>
  <c r="DS94" i="3" s="1"/>
  <c r="DL94" i="3"/>
  <c r="DQ170" i="2"/>
  <c r="DS170" i="2" s="1"/>
  <c r="DL170" i="2"/>
  <c r="DQ239" i="7"/>
  <c r="DS239" i="7" s="1"/>
  <c r="DL239" i="7"/>
  <c r="DQ271" i="2"/>
  <c r="DS271" i="2" s="1"/>
  <c r="DL271" i="2"/>
  <c r="DK348" i="7"/>
  <c r="DR330" i="7"/>
  <c r="DR348" i="7" s="1"/>
  <c r="DQ191" i="2"/>
  <c r="DS191" i="2" s="1"/>
  <c r="DL191" i="2"/>
  <c r="EG26" i="4"/>
  <c r="EI26" i="4" s="1"/>
  <c r="EA26" i="4"/>
  <c r="DQ6" i="3"/>
  <c r="DS6" i="3" s="1"/>
  <c r="DL6" i="3"/>
  <c r="DQ14" i="9"/>
  <c r="DS14" i="9" s="1"/>
  <c r="DL14" i="9"/>
  <c r="EF49" i="5"/>
  <c r="DZ49" i="5"/>
  <c r="DQ91" i="2"/>
  <c r="DS91" i="2" s="1"/>
  <c r="DL91" i="2"/>
  <c r="DQ118" i="2"/>
  <c r="DS118" i="2" s="1"/>
  <c r="DL118" i="2"/>
  <c r="DQ81" i="3"/>
  <c r="DS81" i="3" s="1"/>
  <c r="DL81" i="3"/>
  <c r="DH42" i="5"/>
  <c r="CW84" i="21"/>
  <c r="CY81" i="21"/>
  <c r="DQ205" i="2"/>
  <c r="DS205" i="2" s="1"/>
  <c r="DL205" i="2"/>
  <c r="DQ194" i="2"/>
  <c r="DS194" i="2" s="1"/>
  <c r="DL194" i="2"/>
  <c r="DQ29" i="2"/>
  <c r="DS29" i="2" s="1"/>
  <c r="DL29" i="2"/>
  <c r="DK64" i="21"/>
  <c r="DR61" i="21"/>
  <c r="DM61" i="21"/>
  <c r="DQ418" i="2"/>
  <c r="DS418" i="2" s="1"/>
  <c r="DL418" i="2"/>
  <c r="DQ39" i="3"/>
  <c r="DS39" i="3" s="1"/>
  <c r="DL39" i="3"/>
  <c r="DQ205" i="1"/>
  <c r="DS205" i="1" s="1"/>
  <c r="DL205" i="1"/>
  <c r="DQ296" i="7"/>
  <c r="DS296" i="7" s="1"/>
  <c r="DL296" i="7"/>
  <c r="DE82" i="21"/>
  <c r="DQ43" i="5" s="1"/>
  <c r="DE54" i="21"/>
  <c r="DQ231" i="7"/>
  <c r="DS231" i="7" s="1"/>
  <c r="DL231" i="7"/>
  <c r="DQ127" i="2"/>
  <c r="DS127" i="2" s="1"/>
  <c r="DL127" i="2"/>
  <c r="DQ426" i="2"/>
  <c r="DS426" i="2" s="1"/>
  <c r="DL426" i="2"/>
  <c r="DQ48" i="7"/>
  <c r="DS48" i="7" s="1"/>
  <c r="DL48" i="7"/>
  <c r="DQ169" i="2"/>
  <c r="DS169" i="2" s="1"/>
  <c r="DL169" i="2"/>
  <c r="DQ199" i="2"/>
  <c r="DS199" i="2" s="1"/>
  <c r="DL199" i="2"/>
  <c r="DQ251" i="7"/>
  <c r="DS251" i="7" s="1"/>
  <c r="DL251" i="7"/>
  <c r="DQ380" i="2"/>
  <c r="DS380" i="2" s="1"/>
  <c r="DL380" i="2"/>
  <c r="DQ368" i="7"/>
  <c r="DS368" i="7" s="1"/>
  <c r="DL368" i="7"/>
  <c r="DQ414" i="2"/>
  <c r="DS414" i="2" s="1"/>
  <c r="DL414" i="2"/>
  <c r="DQ88" i="3"/>
  <c r="DS88" i="3" s="1"/>
  <c r="DL88" i="3"/>
  <c r="DR50" i="5"/>
  <c r="DQ277" i="2"/>
  <c r="DS277" i="2" s="1"/>
  <c r="DL277" i="2"/>
  <c r="DQ87" i="3"/>
  <c r="DS87" i="3" s="1"/>
  <c r="DQ410" i="2"/>
  <c r="DS410" i="2" s="1"/>
  <c r="DL410" i="2"/>
  <c r="DQ407" i="2"/>
  <c r="DS407" i="2" s="1"/>
  <c r="DL407" i="2"/>
  <c r="DQ167" i="7"/>
  <c r="DS167" i="7" s="1"/>
  <c r="DL167" i="7"/>
  <c r="DQ345" i="2"/>
  <c r="DS345" i="2" s="1"/>
  <c r="DL345" i="2"/>
  <c r="DQ238" i="2"/>
  <c r="DS238" i="2" s="1"/>
  <c r="DL238" i="2"/>
  <c r="DQ164" i="2"/>
  <c r="DS164" i="2" s="1"/>
  <c r="DL164" i="2"/>
  <c r="DQ103" i="3"/>
  <c r="DS103" i="3" s="1"/>
  <c r="DL103" i="3"/>
  <c r="DQ47" i="1"/>
  <c r="DS47" i="1" s="1"/>
  <c r="DL47" i="1"/>
  <c r="DQ123" i="7"/>
  <c r="DS123" i="7" s="1"/>
  <c r="DL123" i="7"/>
  <c r="DQ291" i="7"/>
  <c r="DS291" i="7" s="1"/>
  <c r="DL291" i="7"/>
  <c r="DQ181" i="7"/>
  <c r="DS181" i="7" s="1"/>
  <c r="DL181" i="7"/>
  <c r="DQ57" i="2"/>
  <c r="DS57" i="2" s="1"/>
  <c r="DL57" i="2"/>
  <c r="DS12" i="4"/>
  <c r="DC90" i="3"/>
  <c r="DE77" i="3"/>
  <c r="DQ232" i="2"/>
  <c r="DS232" i="2" s="1"/>
  <c r="DL232" i="2"/>
  <c r="DQ313" i="2"/>
  <c r="DS313" i="2" s="1"/>
  <c r="DL313" i="2"/>
  <c r="DQ379" i="2"/>
  <c r="DS379" i="2" s="1"/>
  <c r="DL379" i="2"/>
  <c r="DQ120" i="1"/>
  <c r="DS120" i="1" s="1"/>
  <c r="DL120" i="1"/>
  <c r="DQ337" i="2"/>
  <c r="DS337" i="2" s="1"/>
  <c r="DL337" i="2"/>
  <c r="DQ14" i="3"/>
  <c r="DS14" i="3" s="1"/>
  <c r="DL14" i="3"/>
  <c r="DQ206" i="7"/>
  <c r="DS206" i="7" s="1"/>
  <c r="DL206" i="7"/>
  <c r="DQ128" i="2"/>
  <c r="DS128" i="2" s="1"/>
  <c r="DL128" i="2"/>
  <c r="DQ332" i="7"/>
  <c r="DS332" i="7" s="1"/>
  <c r="DL332" i="7"/>
  <c r="DQ84" i="2"/>
  <c r="DS84" i="2" s="1"/>
  <c r="DL84" i="2"/>
  <c r="DQ8" i="9"/>
  <c r="DS8" i="9" s="1"/>
  <c r="DL8" i="9"/>
  <c r="DQ293" i="7"/>
  <c r="DS293" i="7" s="1"/>
  <c r="DL293" i="7"/>
  <c r="DQ122" i="1"/>
  <c r="DS122" i="1" s="1"/>
  <c r="DL122" i="1"/>
  <c r="DR47" i="21"/>
  <c r="DT47" i="21" s="1"/>
  <c r="DM47" i="21"/>
  <c r="DK249" i="1"/>
  <c r="DR229" i="1"/>
  <c r="DR249" i="1" s="1"/>
  <c r="DQ321" i="2"/>
  <c r="DS321" i="2" s="1"/>
  <c r="DL321" i="2"/>
  <c r="DQ27" i="7"/>
  <c r="DS27" i="7" s="1"/>
  <c r="DL27" i="7"/>
  <c r="DQ123" i="2"/>
  <c r="DS123" i="2" s="1"/>
  <c r="DL123" i="2"/>
  <c r="DR110" i="2"/>
  <c r="DR144" i="2" s="1"/>
  <c r="DK144" i="2"/>
  <c r="DK59" i="21"/>
  <c r="DR56" i="21"/>
  <c r="DM56" i="21"/>
  <c r="DQ307" i="7"/>
  <c r="DS307" i="7" s="1"/>
  <c r="DL307" i="7"/>
  <c r="DQ287" i="2"/>
  <c r="DS287" i="2" s="1"/>
  <c r="DL287" i="2"/>
  <c r="DQ125" i="2"/>
  <c r="DS125" i="2" s="1"/>
  <c r="DL125" i="2"/>
  <c r="DQ304" i="7"/>
  <c r="DS304" i="7" s="1"/>
  <c r="DL304" i="7"/>
  <c r="DQ74" i="7"/>
  <c r="DS74" i="7" s="1"/>
  <c r="DL74" i="7"/>
  <c r="DQ59" i="2"/>
  <c r="DS59" i="2" s="1"/>
  <c r="DL59" i="2"/>
  <c r="DQ167" i="1"/>
  <c r="DL167" i="1"/>
  <c r="DQ211" i="7"/>
  <c r="DS211" i="7" s="1"/>
  <c r="DL211" i="7"/>
  <c r="DQ160" i="2"/>
  <c r="DS160" i="2" s="1"/>
  <c r="DL160" i="2"/>
  <c r="DQ319" i="7"/>
  <c r="DS319" i="7" s="1"/>
  <c r="DL319" i="7"/>
  <c r="DR251" i="1"/>
  <c r="DR276" i="1" s="1"/>
  <c r="DK276" i="1"/>
  <c r="DK153" i="7"/>
  <c r="DR135" i="7"/>
  <c r="DR153" i="7" s="1"/>
  <c r="DQ97" i="1"/>
  <c r="DS97" i="1" s="1"/>
  <c r="DL97" i="1"/>
  <c r="DL375" i="2"/>
  <c r="DQ375" i="2"/>
  <c r="DJ404" i="2"/>
  <c r="DJ129" i="3"/>
  <c r="DQ123" i="3"/>
  <c r="DL123" i="3"/>
  <c r="DR322" i="1"/>
  <c r="DS322" i="1" s="1"/>
  <c r="DL322" i="1"/>
  <c r="DQ176" i="7"/>
  <c r="DS176" i="7" s="1"/>
  <c r="DL176" i="7"/>
  <c r="DQ114" i="7"/>
  <c r="DS114" i="7" s="1"/>
  <c r="DL114" i="7"/>
  <c r="DQ38" i="7"/>
  <c r="DS38" i="7" s="1"/>
  <c r="DL38" i="7"/>
  <c r="DQ200" i="2"/>
  <c r="DS200" i="2" s="1"/>
  <c r="DL200" i="2"/>
  <c r="DQ39" i="2"/>
  <c r="DS39" i="2" s="1"/>
  <c r="DL39" i="2"/>
  <c r="DQ144" i="1"/>
  <c r="DS144" i="1" s="1"/>
  <c r="DL144" i="1"/>
  <c r="DQ107" i="1"/>
  <c r="DS107" i="1" s="1"/>
  <c r="DL107" i="1"/>
  <c r="DQ220" i="2"/>
  <c r="DL220" i="2"/>
  <c r="DJ223" i="2"/>
  <c r="DL223" i="2" s="1"/>
  <c r="DQ394" i="2"/>
  <c r="DS394" i="2" s="1"/>
  <c r="DL394" i="2"/>
  <c r="DQ121" i="7"/>
  <c r="DS121" i="7" s="1"/>
  <c r="DL121" i="7"/>
  <c r="EG15" i="4"/>
  <c r="EI15" i="4" s="1"/>
  <c r="EA15" i="4"/>
  <c r="DQ215" i="7"/>
  <c r="DS215" i="7" s="1"/>
  <c r="DL215" i="7"/>
  <c r="DQ210" i="2"/>
  <c r="DS210" i="2" s="1"/>
  <c r="DL210" i="2"/>
  <c r="DQ181" i="1"/>
  <c r="DS181" i="1" s="1"/>
  <c r="DL181" i="1"/>
  <c r="DQ126" i="2"/>
  <c r="DS126" i="2" s="1"/>
  <c r="DL126" i="2"/>
  <c r="DQ225" i="7"/>
  <c r="DS225" i="7" s="1"/>
  <c r="DL225" i="7"/>
  <c r="DQ327" i="2"/>
  <c r="DS327" i="2" s="1"/>
  <c r="DL327" i="2"/>
  <c r="DQ187" i="2"/>
  <c r="DS187" i="2" s="1"/>
  <c r="DL187" i="2"/>
  <c r="DQ86" i="1"/>
  <c r="DS86" i="1" s="1"/>
  <c r="DL86" i="1"/>
  <c r="DQ316" i="2"/>
  <c r="DS316" i="2" s="1"/>
  <c r="DL316" i="2"/>
  <c r="DQ32" i="2"/>
  <c r="DS32" i="2" s="1"/>
  <c r="DL32" i="2"/>
  <c r="DQ286" i="2"/>
  <c r="DS286" i="2" s="1"/>
  <c r="DL286" i="2"/>
  <c r="DQ228" i="2"/>
  <c r="DS228" i="2" s="1"/>
  <c r="DL228" i="2"/>
  <c r="DY27" i="4"/>
  <c r="EG19" i="4"/>
  <c r="EA19" i="4"/>
  <c r="DR57" i="21"/>
  <c r="DM57" i="21"/>
  <c r="DR14" i="21"/>
  <c r="DK17" i="21"/>
  <c r="DM14" i="21"/>
  <c r="DQ189" i="2"/>
  <c r="DS189" i="2" s="1"/>
  <c r="DL189" i="2"/>
  <c r="DQ370" i="7"/>
  <c r="DS370" i="7" s="1"/>
  <c r="DL370" i="7"/>
  <c r="DQ13" i="2"/>
  <c r="DS13" i="2" s="1"/>
  <c r="DL13" i="2"/>
  <c r="DQ175" i="1"/>
  <c r="DS175" i="1" s="1"/>
  <c r="DL175" i="1"/>
  <c r="DQ232" i="1"/>
  <c r="DS232" i="1" s="1"/>
  <c r="DL232" i="1"/>
  <c r="DQ18" i="2"/>
  <c r="DS18" i="2" s="1"/>
  <c r="DL18" i="2"/>
  <c r="DQ80" i="2"/>
  <c r="DS80" i="2" s="1"/>
  <c r="DL80" i="2"/>
  <c r="DQ167" i="2"/>
  <c r="DS167" i="2" s="1"/>
  <c r="DL167" i="2"/>
  <c r="EG24" i="4"/>
  <c r="EI24" i="4" s="1"/>
  <c r="EA24" i="4"/>
  <c r="DQ100" i="2"/>
  <c r="DS100" i="2" s="1"/>
  <c r="DL100" i="2"/>
  <c r="DQ207" i="7"/>
  <c r="DS207" i="7" s="1"/>
  <c r="DL207" i="7"/>
  <c r="DQ353" i="7"/>
  <c r="DS353" i="7" s="1"/>
  <c r="DL353" i="7"/>
  <c r="DQ241" i="1"/>
  <c r="DS241" i="1" s="1"/>
  <c r="DL241" i="1"/>
  <c r="DQ297" i="7"/>
  <c r="DS297" i="7" s="1"/>
  <c r="DL297" i="7"/>
  <c r="DJ29" i="9"/>
  <c r="DQ22" i="9"/>
  <c r="DL22" i="9"/>
  <c r="DQ63" i="7"/>
  <c r="DL63" i="7"/>
  <c r="DJ66" i="7"/>
  <c r="DQ36" i="3"/>
  <c r="DS36" i="3" s="1"/>
  <c r="DL36" i="3"/>
  <c r="DQ78" i="7"/>
  <c r="DS78" i="7" s="1"/>
  <c r="DL78" i="7"/>
  <c r="DQ347" i="7"/>
  <c r="DS347" i="7" s="1"/>
  <c r="DL347" i="7"/>
  <c r="DR20" i="3"/>
  <c r="DR23" i="3" s="1"/>
  <c r="DK23" i="3"/>
  <c r="DQ210" i="7"/>
  <c r="DS210" i="7" s="1"/>
  <c r="DL210" i="7"/>
  <c r="DQ230" i="7"/>
  <c r="DS230" i="7" s="1"/>
  <c r="DL230" i="7"/>
  <c r="DQ252" i="1"/>
  <c r="DS252" i="1" s="1"/>
  <c r="DL252" i="1"/>
  <c r="DQ119" i="7"/>
  <c r="DS119" i="7" s="1"/>
  <c r="DL119" i="7"/>
  <c r="DQ302" i="7"/>
  <c r="DS302" i="7" s="1"/>
  <c r="DL302" i="7"/>
  <c r="DQ275" i="7"/>
  <c r="DS275" i="7" s="1"/>
  <c r="DL275" i="7"/>
  <c r="DQ400" i="2"/>
  <c r="DS400" i="2" s="1"/>
  <c r="DL400" i="2"/>
  <c r="DQ7" i="9"/>
  <c r="DS7" i="9" s="1"/>
  <c r="DL7" i="9"/>
  <c r="DQ43" i="3"/>
  <c r="DS43" i="3" s="1"/>
  <c r="DL43" i="3"/>
  <c r="DQ57" i="7"/>
  <c r="DS57" i="7" s="1"/>
  <c r="DL57" i="7"/>
  <c r="DQ21" i="7"/>
  <c r="DS21" i="7" s="1"/>
  <c r="DL21" i="7"/>
  <c r="DQ116" i="3"/>
  <c r="DS116" i="3" s="1"/>
  <c r="DL116" i="3"/>
  <c r="DQ93" i="3"/>
  <c r="DJ99" i="3"/>
  <c r="DL93" i="3"/>
  <c r="DQ351" i="2"/>
  <c r="DS351" i="2" s="1"/>
  <c r="DL351" i="2"/>
  <c r="DQ200" i="7"/>
  <c r="DL200" i="7"/>
  <c r="DJ218" i="7"/>
  <c r="DL129" i="7"/>
  <c r="DQ129" i="7"/>
  <c r="DS129" i="7" s="1"/>
  <c r="DC134" i="3"/>
  <c r="DE121" i="3"/>
  <c r="DQ28" i="2"/>
  <c r="DS28" i="2" s="1"/>
  <c r="DL28" i="2"/>
  <c r="DQ93" i="7"/>
  <c r="DS93" i="7" s="1"/>
  <c r="DL93" i="7"/>
  <c r="DQ333" i="2"/>
  <c r="DS333" i="2" s="1"/>
  <c r="DL333" i="2"/>
  <c r="DQ126" i="3"/>
  <c r="DS126" i="3" s="1"/>
  <c r="DL126" i="3"/>
  <c r="DQ49" i="1"/>
  <c r="DS49" i="1" s="1"/>
  <c r="DL49" i="1"/>
  <c r="DQ18" i="3"/>
  <c r="DS18" i="3" s="1"/>
  <c r="DL18" i="3"/>
  <c r="DQ15" i="3"/>
  <c r="DS15" i="3" s="1"/>
  <c r="DL15" i="3"/>
  <c r="DQ37" i="2"/>
  <c r="DS37" i="2" s="1"/>
  <c r="DL37" i="2"/>
  <c r="DQ236" i="2"/>
  <c r="DS236" i="2" s="1"/>
  <c r="DL236" i="2"/>
  <c r="DC224" i="2"/>
  <c r="DE182" i="2"/>
  <c r="DL360" i="7"/>
  <c r="DQ360" i="7"/>
  <c r="DS360" i="7" s="1"/>
  <c r="DQ306" i="2"/>
  <c r="DS306" i="2" s="1"/>
  <c r="DL306" i="2"/>
  <c r="CX134" i="3"/>
  <c r="CX327" i="7"/>
  <c r="DQ86" i="3"/>
  <c r="DL86" i="3"/>
  <c r="DQ173" i="1"/>
  <c r="DL173" i="1"/>
  <c r="EG40" i="4"/>
  <c r="EI40" i="4" s="1"/>
  <c r="EA40" i="4"/>
  <c r="DQ317" i="7"/>
  <c r="DS317" i="7" s="1"/>
  <c r="DL317" i="7"/>
  <c r="DQ373" i="7"/>
  <c r="DS373" i="7" s="1"/>
  <c r="DL373" i="7"/>
  <c r="DQ10" i="3"/>
  <c r="DS10" i="3" s="1"/>
  <c r="DL10" i="3"/>
  <c r="DC392" i="7"/>
  <c r="DE348" i="7"/>
  <c r="DQ111" i="2"/>
  <c r="DS111" i="2" s="1"/>
  <c r="DL111" i="2"/>
  <c r="DQ74" i="2"/>
  <c r="DS74" i="2" s="1"/>
  <c r="DL74" i="2"/>
  <c r="DQ235" i="7"/>
  <c r="DS235" i="7" s="1"/>
  <c r="DL235" i="7"/>
  <c r="DQ17" i="2"/>
  <c r="DS17" i="2" s="1"/>
  <c r="DL17" i="2"/>
  <c r="DK23" i="7"/>
  <c r="DR5" i="7"/>
  <c r="DR23" i="7" s="1"/>
  <c r="DQ28" i="7"/>
  <c r="DS28" i="7" s="1"/>
  <c r="DL28" i="7"/>
  <c r="DQ294" i="7"/>
  <c r="DS294" i="7" s="1"/>
  <c r="DL294" i="7"/>
  <c r="DQ37" i="3"/>
  <c r="DS37" i="3" s="1"/>
  <c r="DL37" i="3"/>
  <c r="DR224" i="1"/>
  <c r="DS224" i="1" s="1"/>
  <c r="DL224" i="1"/>
  <c r="DQ346" i="2"/>
  <c r="DS346" i="2" s="1"/>
  <c r="DL346" i="2"/>
  <c r="DQ199" i="1"/>
  <c r="DS199" i="1" s="1"/>
  <c r="DL199" i="1"/>
  <c r="DQ347" i="2"/>
  <c r="DS347" i="2" s="1"/>
  <c r="DL347" i="2"/>
  <c r="DQ243" i="2"/>
  <c r="DS243" i="2" s="1"/>
  <c r="DL243" i="2"/>
  <c r="DQ344" i="7"/>
  <c r="DS344" i="7" s="1"/>
  <c r="DL344" i="7"/>
  <c r="DQ219" i="1"/>
  <c r="DS219" i="1" s="1"/>
  <c r="DL219" i="1"/>
  <c r="DQ288" i="7"/>
  <c r="DS288" i="7" s="1"/>
  <c r="DL288" i="7"/>
  <c r="DQ11" i="1"/>
  <c r="DS11" i="1" s="1"/>
  <c r="DL11" i="1"/>
  <c r="DQ20" i="3"/>
  <c r="DJ23" i="3"/>
  <c r="DL20" i="3"/>
  <c r="DQ329" i="2"/>
  <c r="DS329" i="2" s="1"/>
  <c r="DL329" i="2"/>
  <c r="DJ9" i="9"/>
  <c r="DQ4" i="9"/>
  <c r="DL4" i="9"/>
  <c r="DK107" i="3"/>
  <c r="DR101" i="3"/>
  <c r="DR107" i="3" s="1"/>
  <c r="DC46" i="3"/>
  <c r="DE33" i="3"/>
  <c r="DQ18" i="9"/>
  <c r="DS18" i="9" s="1"/>
  <c r="DL18" i="9"/>
  <c r="DQ427" i="2"/>
  <c r="DS427" i="2" s="1"/>
  <c r="DL427" i="2"/>
  <c r="DQ73" i="3"/>
  <c r="DS73" i="3" s="1"/>
  <c r="DL73" i="3"/>
  <c r="DS56" i="21"/>
  <c r="DS59" i="21" s="1"/>
  <c r="DL59" i="21"/>
  <c r="DQ178" i="2"/>
  <c r="DS178" i="2" s="1"/>
  <c r="DL178" i="2"/>
  <c r="DR68" i="21"/>
  <c r="DT68" i="21" s="1"/>
  <c r="DM68" i="21"/>
  <c r="DQ118" i="7"/>
  <c r="DS118" i="7" s="1"/>
  <c r="DL118" i="7"/>
  <c r="DQ114" i="2"/>
  <c r="DS114" i="2" s="1"/>
  <c r="DL114" i="2"/>
  <c r="EH39" i="4"/>
  <c r="EH41" i="4" s="1"/>
  <c r="DZ41" i="4"/>
  <c r="DQ229" i="2"/>
  <c r="DS229" i="2" s="1"/>
  <c r="DL229" i="2"/>
  <c r="DQ134" i="2"/>
  <c r="DS134" i="2" s="1"/>
  <c r="DL134" i="2"/>
  <c r="DQ58" i="3"/>
  <c r="DS58" i="3" s="1"/>
  <c r="DL58" i="3"/>
  <c r="DQ398" i="2"/>
  <c r="DS398" i="2" s="1"/>
  <c r="DL398" i="2"/>
  <c r="DQ56" i="2"/>
  <c r="DS56" i="2" s="1"/>
  <c r="DL56" i="2"/>
  <c r="DQ146" i="7"/>
  <c r="DS146" i="7" s="1"/>
  <c r="DL146" i="7"/>
  <c r="DQ247" i="7"/>
  <c r="DS247" i="7" s="1"/>
  <c r="DL247" i="7"/>
  <c r="DQ152" i="7"/>
  <c r="DS152" i="7" s="1"/>
  <c r="DL152" i="7"/>
  <c r="DR26" i="21"/>
  <c r="DT26" i="21" s="1"/>
  <c r="DM26" i="21"/>
  <c r="DQ25" i="2"/>
  <c r="DS25" i="2" s="1"/>
  <c r="DL25" i="2"/>
  <c r="DQ71" i="1"/>
  <c r="DS71" i="1" s="1"/>
  <c r="DL71" i="1"/>
  <c r="DQ349" i="2"/>
  <c r="DS349" i="2" s="1"/>
  <c r="DL349" i="2"/>
  <c r="DQ62" i="2"/>
  <c r="DS62" i="2" s="1"/>
  <c r="DL62" i="2"/>
  <c r="DR266" i="1"/>
  <c r="DS266" i="1" s="1"/>
  <c r="DL266" i="1"/>
  <c r="DQ40" i="7"/>
  <c r="DS40" i="7" s="1"/>
  <c r="DL40" i="7"/>
  <c r="DQ86" i="2"/>
  <c r="DS86" i="2" s="1"/>
  <c r="DL86" i="2"/>
  <c r="EG48" i="5"/>
  <c r="DY50" i="5"/>
  <c r="DQ361" i="2"/>
  <c r="DS361" i="2" s="1"/>
  <c r="DL361" i="2"/>
  <c r="DQ269" i="2"/>
  <c r="DS269" i="2" s="1"/>
  <c r="DL269" i="2"/>
  <c r="DQ323" i="7"/>
  <c r="DL323" i="7"/>
  <c r="DJ326" i="7"/>
  <c r="DL326" i="7" s="1"/>
  <c r="DQ94" i="1"/>
  <c r="DS94" i="1" s="1"/>
  <c r="DL94" i="1"/>
  <c r="DQ293" i="1"/>
  <c r="DS293" i="1" s="1"/>
  <c r="DL293" i="1"/>
  <c r="DQ88" i="2"/>
  <c r="DS88" i="2" s="1"/>
  <c r="DL88" i="2"/>
  <c r="DQ248" i="1"/>
  <c r="DS248" i="1" s="1"/>
  <c r="DL248" i="1"/>
  <c r="DQ348" i="2"/>
  <c r="DS348" i="2" s="1"/>
  <c r="DL348" i="2"/>
  <c r="DQ73" i="1"/>
  <c r="DS73" i="1" s="1"/>
  <c r="DL73" i="1"/>
  <c r="DQ334" i="1"/>
  <c r="DL334" i="1"/>
  <c r="DQ118" i="3"/>
  <c r="DS118" i="3" s="1"/>
  <c r="DL118" i="3"/>
  <c r="DQ389" i="2"/>
  <c r="DS389" i="2" s="1"/>
  <c r="DL389" i="2"/>
  <c r="DR11" i="21"/>
  <c r="DT11" i="21" s="1"/>
  <c r="DM11" i="21"/>
  <c r="DQ237" i="2"/>
  <c r="DS237" i="2" s="1"/>
  <c r="DL237" i="2"/>
  <c r="DQ274" i="1"/>
  <c r="DS274" i="1" s="1"/>
  <c r="DL274" i="1"/>
  <c r="DR79" i="2"/>
  <c r="DR108" i="2" s="1"/>
  <c r="DK108" i="2"/>
  <c r="DQ64" i="3"/>
  <c r="DJ67" i="3"/>
  <c r="DL67" i="3" s="1"/>
  <c r="DL64" i="3"/>
  <c r="DR77" i="21"/>
  <c r="DT77" i="21" s="1"/>
  <c r="DM77" i="21"/>
  <c r="DQ161" i="1"/>
  <c r="DS161" i="1" s="1"/>
  <c r="DL161" i="1"/>
  <c r="DQ224" i="7"/>
  <c r="DS224" i="7" s="1"/>
  <c r="DL224" i="7"/>
  <c r="DQ78" i="1"/>
  <c r="DS78" i="1" s="1"/>
  <c r="DL78" i="1"/>
  <c r="DD132" i="7"/>
  <c r="DS355" i="2"/>
  <c r="DQ204" i="7"/>
  <c r="DS204" i="7" s="1"/>
  <c r="DL204" i="7"/>
  <c r="DQ277" i="7"/>
  <c r="DS277" i="7" s="1"/>
  <c r="DL277" i="7"/>
  <c r="DQ217" i="2"/>
  <c r="DS217" i="2" s="1"/>
  <c r="DL217" i="2"/>
  <c r="DQ235" i="2"/>
  <c r="DS235" i="2" s="1"/>
  <c r="DL235" i="2"/>
  <c r="DQ16" i="9"/>
  <c r="DS16" i="9" s="1"/>
  <c r="DL16" i="9"/>
  <c r="DQ325" i="2"/>
  <c r="DS325" i="2" s="1"/>
  <c r="DL325" i="2"/>
  <c r="DY32" i="4"/>
  <c r="EG30" i="4"/>
  <c r="EA30" i="4"/>
  <c r="DR110" i="1"/>
  <c r="DK113" i="1"/>
  <c r="DL113" i="1" s="1"/>
  <c r="DL110" i="1"/>
  <c r="DQ269" i="7"/>
  <c r="DS269" i="7" s="1"/>
  <c r="DL269" i="7"/>
  <c r="DQ159" i="2"/>
  <c r="DS159" i="2" s="1"/>
  <c r="DL159" i="2"/>
  <c r="DQ379" i="7"/>
  <c r="DS379" i="7" s="1"/>
  <c r="DL379" i="7"/>
  <c r="DR35" i="21"/>
  <c r="DK38" i="21"/>
  <c r="DM35" i="21"/>
  <c r="DQ421" i="2"/>
  <c r="DS421" i="2" s="1"/>
  <c r="DL421" i="2"/>
  <c r="DL301" i="2"/>
  <c r="DQ301" i="2"/>
  <c r="DJ330" i="2"/>
  <c r="DQ163" i="2"/>
  <c r="DS163" i="2" s="1"/>
  <c r="DL163" i="2"/>
  <c r="DQ26" i="9"/>
  <c r="DS26" i="9" s="1"/>
  <c r="DL26" i="9"/>
  <c r="DQ425" i="2"/>
  <c r="DS425" i="2" s="1"/>
  <c r="DL425" i="2"/>
  <c r="DQ376" i="2"/>
  <c r="DS376" i="2" s="1"/>
  <c r="DL376" i="2"/>
  <c r="DQ267" i="7"/>
  <c r="DS267" i="7" s="1"/>
  <c r="DL267" i="7"/>
  <c r="DQ305" i="7"/>
  <c r="DS305" i="7" s="1"/>
  <c r="DL305" i="7"/>
  <c r="DQ208" i="7"/>
  <c r="DS208" i="7" s="1"/>
  <c r="DL208" i="7"/>
  <c r="DQ8" i="3"/>
  <c r="DS8" i="3" s="1"/>
  <c r="DL8" i="3"/>
  <c r="DQ252" i="2"/>
  <c r="DS252" i="2" s="1"/>
  <c r="DL252" i="2"/>
  <c r="DQ319" i="2"/>
  <c r="DS319" i="2" s="1"/>
  <c r="DL319" i="2"/>
  <c r="DQ209" i="1"/>
  <c r="DS209" i="1" s="1"/>
  <c r="DL209" i="1"/>
  <c r="DJ33" i="3"/>
  <c r="DQ27" i="3"/>
  <c r="DL27" i="3"/>
  <c r="DL5" i="1"/>
  <c r="DQ428" i="2"/>
  <c r="DS428" i="2" s="1"/>
  <c r="DL428" i="2"/>
  <c r="DQ175" i="7"/>
  <c r="DS175" i="7" s="1"/>
  <c r="DL175" i="7"/>
  <c r="DR6" i="21"/>
  <c r="DT6" i="21" s="1"/>
  <c r="DM6" i="21"/>
  <c r="DQ403" i="2"/>
  <c r="DS403" i="2" s="1"/>
  <c r="DL403" i="2"/>
  <c r="DQ342" i="2"/>
  <c r="DS342" i="2" s="1"/>
  <c r="DL342" i="2"/>
  <c r="DQ22" i="2"/>
  <c r="DS22" i="2" s="1"/>
  <c r="DL22" i="2"/>
  <c r="DQ402" i="2"/>
  <c r="DS402" i="2" s="1"/>
  <c r="DL402" i="2"/>
  <c r="DQ247" i="2"/>
  <c r="DS247" i="2" s="1"/>
  <c r="DL247" i="2"/>
  <c r="DQ314" i="7"/>
  <c r="DS314" i="7" s="1"/>
  <c r="DL314" i="7"/>
  <c r="DQ302" i="2"/>
  <c r="DS302" i="2" s="1"/>
  <c r="DL302" i="2"/>
  <c r="DQ69" i="2"/>
  <c r="DS69" i="2" s="1"/>
  <c r="DL69" i="2"/>
  <c r="DQ381" i="7"/>
  <c r="DS381" i="7" s="1"/>
  <c r="DL381" i="7"/>
  <c r="DQ7" i="3"/>
  <c r="DS7" i="3" s="1"/>
  <c r="DL7" i="3"/>
  <c r="DQ15" i="1"/>
  <c r="DS15" i="1" s="1"/>
  <c r="DL15" i="1"/>
  <c r="DQ139" i="2"/>
  <c r="DS139" i="2" s="1"/>
  <c r="DL139" i="2"/>
  <c r="DQ175" i="2"/>
  <c r="DS175" i="2" s="1"/>
  <c r="DL175" i="2"/>
  <c r="DQ355" i="7"/>
  <c r="DS355" i="7" s="1"/>
  <c r="DL355" i="7"/>
  <c r="DQ51" i="3"/>
  <c r="DS51" i="3" s="1"/>
  <c r="DL51" i="3"/>
  <c r="DQ216" i="7"/>
  <c r="DS216" i="7" s="1"/>
  <c r="DL216" i="7"/>
  <c r="DQ98" i="7"/>
  <c r="DS98" i="7" s="1"/>
  <c r="DL98" i="7"/>
  <c r="DQ105" i="2"/>
  <c r="DS105" i="2" s="1"/>
  <c r="DL105" i="2"/>
  <c r="DQ76" i="1"/>
  <c r="DS76" i="1" s="1"/>
  <c r="DL76" i="1"/>
  <c r="DQ118" i="1"/>
  <c r="DS118" i="1" s="1"/>
  <c r="DL118" i="1"/>
  <c r="DQ213" i="2"/>
  <c r="DS213" i="2" s="1"/>
  <c r="DL213" i="2"/>
  <c r="DQ318" i="7"/>
  <c r="DS318" i="7" s="1"/>
  <c r="DL318" i="7"/>
  <c r="DQ69" i="1"/>
  <c r="DS69" i="1" s="1"/>
  <c r="DL69" i="1"/>
  <c r="DL13" i="3"/>
  <c r="DQ13" i="3"/>
  <c r="DJ19" i="3"/>
  <c r="DR155" i="7"/>
  <c r="DR191" i="7" s="1"/>
  <c r="DK191" i="7"/>
  <c r="DQ161" i="2"/>
  <c r="DS161" i="2" s="1"/>
  <c r="DL161" i="2"/>
  <c r="DQ328" i="2"/>
  <c r="DS328" i="2" s="1"/>
  <c r="DL328" i="2"/>
  <c r="DQ182" i="7"/>
  <c r="DS182" i="7" s="1"/>
  <c r="DL182" i="7"/>
  <c r="DY41" i="4"/>
  <c r="EG39" i="4"/>
  <c r="EA39" i="4"/>
  <c r="DQ260" i="7"/>
  <c r="DS260" i="7" s="1"/>
  <c r="DL260" i="7"/>
  <c r="DQ92" i="2"/>
  <c r="DS92" i="2" s="1"/>
  <c r="DL92" i="2"/>
  <c r="DQ53" i="3"/>
  <c r="DS53" i="3" s="1"/>
  <c r="DL53" i="3"/>
  <c r="DQ424" i="2"/>
  <c r="DS424" i="2" s="1"/>
  <c r="DL424" i="2"/>
  <c r="DQ395" i="2"/>
  <c r="DS395" i="2" s="1"/>
  <c r="DL395" i="2"/>
  <c r="DQ250" i="2"/>
  <c r="DS250" i="2" s="1"/>
  <c r="DL250" i="2"/>
  <c r="DQ45" i="7"/>
  <c r="DS45" i="7" s="1"/>
  <c r="DL45" i="7"/>
  <c r="DQ265" i="7"/>
  <c r="DL265" i="7"/>
  <c r="DJ283" i="7"/>
  <c r="DQ131" i="2"/>
  <c r="DS131" i="2" s="1"/>
  <c r="DL131" i="2"/>
  <c r="DQ245" i="7"/>
  <c r="DS245" i="7" s="1"/>
  <c r="DL245" i="7"/>
  <c r="DQ17" i="7"/>
  <c r="DS17" i="7" s="1"/>
  <c r="DL17" i="7"/>
  <c r="DQ60" i="2"/>
  <c r="DS60" i="2" s="1"/>
  <c r="DL60" i="2"/>
  <c r="DQ303" i="7"/>
  <c r="DS303" i="7" s="1"/>
  <c r="DL303" i="7"/>
  <c r="DQ326" i="2"/>
  <c r="DS326" i="2" s="1"/>
  <c r="DL326" i="2"/>
  <c r="DQ315" i="2"/>
  <c r="DS315" i="2" s="1"/>
  <c r="DL315" i="2"/>
  <c r="DQ48" i="2"/>
  <c r="DS48" i="2" s="1"/>
  <c r="DL48" i="2"/>
  <c r="DQ226" i="7"/>
  <c r="DS226" i="7" s="1"/>
  <c r="DL226" i="7"/>
  <c r="DR19" i="21"/>
  <c r="DK22" i="21"/>
  <c r="DM19" i="21"/>
  <c r="DQ342" i="7"/>
  <c r="DS342" i="7" s="1"/>
  <c r="DL342" i="7"/>
  <c r="DQ345" i="7"/>
  <c r="DS345" i="7" s="1"/>
  <c r="DL345" i="7"/>
  <c r="DQ67" i="1"/>
  <c r="DS67" i="1" s="1"/>
  <c r="DL67" i="1"/>
  <c r="DR270" i="1"/>
  <c r="DS270" i="1" s="1"/>
  <c r="DL270" i="1"/>
  <c r="DQ356" i="7"/>
  <c r="DS356" i="7" s="1"/>
  <c r="DL356" i="7"/>
  <c r="DQ367" i="7"/>
  <c r="DS367" i="7" s="1"/>
  <c r="DL367" i="7"/>
  <c r="DQ289" i="7"/>
  <c r="DS289" i="7" s="1"/>
  <c r="DL289" i="7"/>
  <c r="DQ86" i="7"/>
  <c r="DS86" i="7" s="1"/>
  <c r="DL86" i="7"/>
  <c r="DQ143" i="7"/>
  <c r="DS143" i="7" s="1"/>
  <c r="DL143" i="7"/>
  <c r="DQ203" i="7"/>
  <c r="DS203" i="7" s="1"/>
  <c r="DL203" i="7"/>
  <c r="DQ289" i="2"/>
  <c r="DS289" i="2" s="1"/>
  <c r="DL289" i="2"/>
  <c r="DQ295" i="1"/>
  <c r="DS295" i="1" s="1"/>
  <c r="DL295" i="1"/>
  <c r="DQ97" i="2"/>
  <c r="DS97" i="2" s="1"/>
  <c r="DL97" i="2"/>
  <c r="DS207" i="2"/>
  <c r="DQ185" i="7"/>
  <c r="DS185" i="7" s="1"/>
  <c r="DL185" i="7"/>
  <c r="DQ197" i="2"/>
  <c r="DS197" i="2" s="1"/>
  <c r="DL197" i="2"/>
  <c r="DQ439" i="2"/>
  <c r="DS439" i="2" s="1"/>
  <c r="DL439" i="2"/>
  <c r="DQ31" i="2"/>
  <c r="DS31" i="2" s="1"/>
  <c r="DL31" i="2"/>
  <c r="DQ51" i="7"/>
  <c r="DS51" i="7" s="1"/>
  <c r="DL51" i="7"/>
  <c r="DQ104" i="3"/>
  <c r="DS104" i="3" s="1"/>
  <c r="DL104" i="3"/>
  <c r="DK11" i="3"/>
  <c r="DR5" i="3"/>
  <c r="DR11" i="3" s="1"/>
  <c r="DQ72" i="7"/>
  <c r="DS72" i="7" s="1"/>
  <c r="DL72" i="7"/>
  <c r="DQ157" i="1"/>
  <c r="DS157" i="1" s="1"/>
  <c r="DL157" i="1"/>
  <c r="DS35" i="21"/>
  <c r="DS38" i="21" s="1"/>
  <c r="DL38" i="21"/>
  <c r="DQ262" i="2"/>
  <c r="DS262" i="2" s="1"/>
  <c r="DL262" i="2"/>
  <c r="DR184" i="2"/>
  <c r="DR218" i="2" s="1"/>
  <c r="DK218" i="2"/>
  <c r="DQ54" i="2"/>
  <c r="DS54" i="2" s="1"/>
  <c r="DL54" i="2"/>
  <c r="DQ186" i="7"/>
  <c r="DS186" i="7" s="1"/>
  <c r="DL186" i="7"/>
  <c r="DS279" i="1"/>
  <c r="DD372" i="2"/>
  <c r="DQ294" i="2"/>
  <c r="DL294" i="2"/>
  <c r="DJ297" i="2"/>
  <c r="DL297" i="2" s="1"/>
  <c r="DE108" i="2"/>
  <c r="DC150" i="2"/>
  <c r="DQ246" i="1"/>
  <c r="DS246" i="1" s="1"/>
  <c r="DL246" i="1"/>
  <c r="DR78" i="21"/>
  <c r="DT78" i="21" s="1"/>
  <c r="DM78" i="21"/>
  <c r="DQ55" i="2"/>
  <c r="DS55" i="2" s="1"/>
  <c r="DL55" i="2"/>
  <c r="DK29" i="9"/>
  <c r="DR22" i="9"/>
  <c r="DR29" i="9" s="1"/>
  <c r="EG37" i="5" s="1"/>
  <c r="I37" i="25" s="1"/>
  <c r="DK33" i="21"/>
  <c r="DR30" i="21"/>
  <c r="DM30" i="21"/>
  <c r="DQ273" i="2"/>
  <c r="DS273" i="2" s="1"/>
  <c r="DL273" i="2"/>
  <c r="DR4" i="9"/>
  <c r="DR9" i="9" s="1"/>
  <c r="DK9" i="9"/>
  <c r="DY35" i="5" s="1"/>
  <c r="DJ63" i="3"/>
  <c r="DL63" i="3" s="1"/>
  <c r="DL57" i="3"/>
  <c r="DQ57" i="3"/>
  <c r="DQ36" i="7"/>
  <c r="DS36" i="7" s="1"/>
  <c r="DL36" i="7"/>
  <c r="DQ341" i="7"/>
  <c r="DS341" i="7" s="1"/>
  <c r="DL341" i="7"/>
  <c r="DK42" i="4"/>
  <c r="DJ39" i="5" s="1"/>
  <c r="DR66" i="21"/>
  <c r="DK69" i="21"/>
  <c r="DM66" i="21"/>
  <c r="DL369" i="2"/>
  <c r="DQ369" i="2"/>
  <c r="DS369" i="2" s="1"/>
  <c r="DQ244" i="7"/>
  <c r="DS244" i="7" s="1"/>
  <c r="DL244" i="7"/>
  <c r="DQ136" i="2"/>
  <c r="DS136" i="2" s="1"/>
  <c r="DL136" i="2"/>
  <c r="DR25" i="21"/>
  <c r="DM25" i="21"/>
  <c r="DQ164" i="7"/>
  <c r="DS164" i="7" s="1"/>
  <c r="DL164" i="7"/>
  <c r="DQ266" i="7"/>
  <c r="DS266" i="7" s="1"/>
  <c r="DL266" i="7"/>
  <c r="DQ28" i="1"/>
  <c r="DS28" i="1" s="1"/>
  <c r="DL28" i="1"/>
  <c r="DR31" i="21"/>
  <c r="DT31" i="21" s="1"/>
  <c r="DM31" i="21"/>
  <c r="DQ16" i="2"/>
  <c r="DS16" i="2" s="1"/>
  <c r="DL16" i="2"/>
  <c r="DR35" i="3"/>
  <c r="DR41" i="3" s="1"/>
  <c r="DK41" i="3"/>
  <c r="DQ186" i="2"/>
  <c r="DS186" i="2" s="1"/>
  <c r="DL186" i="2"/>
  <c r="DQ138" i="2"/>
  <c r="DS138" i="2" s="1"/>
  <c r="DL138" i="2"/>
  <c r="DR72" i="21"/>
  <c r="DM72" i="21"/>
  <c r="DQ122" i="7"/>
  <c r="DS122" i="7" s="1"/>
  <c r="DL122" i="7"/>
  <c r="DQ19" i="2"/>
  <c r="DS19" i="2" s="1"/>
  <c r="DL19" i="2"/>
  <c r="DQ58" i="2"/>
  <c r="DS58" i="2" s="1"/>
  <c r="DL58" i="2"/>
  <c r="DQ24" i="2"/>
  <c r="DS24" i="2" s="1"/>
  <c r="DL24" i="2"/>
  <c r="DR93" i="3"/>
  <c r="DR99" i="3" s="1"/>
  <c r="DK99" i="3"/>
  <c r="DQ337" i="7"/>
  <c r="DS337" i="7" s="1"/>
  <c r="DL337" i="7"/>
  <c r="DQ17" i="1"/>
  <c r="DS17" i="1" s="1"/>
  <c r="DL17" i="1"/>
  <c r="DQ361" i="7"/>
  <c r="DS361" i="7" s="1"/>
  <c r="DL361" i="7"/>
  <c r="DQ423" i="2"/>
  <c r="DS423" i="2" s="1"/>
  <c r="DL423" i="2"/>
  <c r="DQ116" i="2"/>
  <c r="DL116" i="2"/>
  <c r="DJ144" i="2"/>
  <c r="DJ45" i="3"/>
  <c r="DL45" i="3" s="1"/>
  <c r="DQ42" i="3"/>
  <c r="DL42" i="3"/>
  <c r="DS30" i="21"/>
  <c r="DS33" i="21" s="1"/>
  <c r="DL33" i="21"/>
  <c r="DQ195" i="7"/>
  <c r="DS195" i="7" s="1"/>
  <c r="DL195" i="7"/>
  <c r="DQ278" i="2"/>
  <c r="DS278" i="2" s="1"/>
  <c r="DL278" i="2"/>
  <c r="CW138" i="3"/>
  <c r="DQ147" i="7"/>
  <c r="DS147" i="7" s="1"/>
  <c r="DL147" i="7"/>
  <c r="DL73" i="2"/>
  <c r="DQ73" i="2"/>
  <c r="DS73" i="2" s="1"/>
  <c r="DD136" i="3"/>
  <c r="DQ21" i="5"/>
  <c r="DD327" i="7"/>
  <c r="DY12" i="4"/>
  <c r="EG9" i="4"/>
  <c r="EA9" i="4"/>
  <c r="DQ56" i="7"/>
  <c r="DS56" i="7" s="1"/>
  <c r="DL56" i="7"/>
  <c r="DQ31" i="7"/>
  <c r="DS31" i="7" s="1"/>
  <c r="DL31" i="7"/>
  <c r="DQ267" i="2"/>
  <c r="DS267" i="2" s="1"/>
  <c r="DL267" i="2"/>
  <c r="DQ358" i="2"/>
  <c r="DS358" i="2" s="1"/>
  <c r="DL358" i="2"/>
  <c r="DQ104" i="7"/>
  <c r="DS104" i="7" s="1"/>
  <c r="DL104" i="7"/>
  <c r="CW450" i="2"/>
  <c r="DQ201" i="7"/>
  <c r="DS201" i="7" s="1"/>
  <c r="DL201" i="7"/>
  <c r="DQ107" i="2"/>
  <c r="DS107" i="2" s="1"/>
  <c r="DL107" i="2"/>
  <c r="DQ231" i="1"/>
  <c r="DS231" i="1" s="1"/>
  <c r="DL231" i="1"/>
  <c r="DQ106" i="7"/>
  <c r="DS106" i="7" s="1"/>
  <c r="DL106" i="7"/>
  <c r="DQ352" i="7"/>
  <c r="DS352" i="7" s="1"/>
  <c r="DL352" i="7"/>
  <c r="DQ71" i="7"/>
  <c r="DS71" i="7" s="1"/>
  <c r="DL71" i="7"/>
  <c r="EG29" i="4"/>
  <c r="EA29" i="4"/>
  <c r="DQ158" i="2"/>
  <c r="DS158" i="2" s="1"/>
  <c r="DL158" i="2"/>
  <c r="DQ343" i="2"/>
  <c r="DS343" i="2" s="1"/>
  <c r="DL343" i="2"/>
  <c r="DR42" i="4"/>
  <c r="DQ39" i="5" s="1"/>
  <c r="DD282" i="1"/>
  <c r="DR36" i="21"/>
  <c r="DT36" i="21" s="1"/>
  <c r="DM36" i="21"/>
  <c r="DQ55" i="7"/>
  <c r="DS55" i="7" s="1"/>
  <c r="DL55" i="7"/>
  <c r="DQ119" i="3"/>
  <c r="DS119" i="3" s="1"/>
  <c r="DL119" i="3"/>
  <c r="DQ128" i="3"/>
  <c r="DS128" i="3" s="1"/>
  <c r="DL128" i="3"/>
  <c r="DQ65" i="7"/>
  <c r="DS65" i="7" s="1"/>
  <c r="DL65" i="7"/>
  <c r="DQ271" i="7"/>
  <c r="DS271" i="7" s="1"/>
  <c r="DL271" i="7"/>
  <c r="DQ19" i="9"/>
  <c r="DS19" i="9" s="1"/>
  <c r="DL19" i="9"/>
  <c r="DQ312" i="1"/>
  <c r="DS312" i="1" s="1"/>
  <c r="DL312" i="1"/>
  <c r="DQ415" i="2"/>
  <c r="DS415" i="2" s="1"/>
  <c r="DL415" i="2"/>
  <c r="DQ339" i="7"/>
  <c r="DS339" i="7" s="1"/>
  <c r="DL339" i="7"/>
  <c r="DQ12" i="9"/>
  <c r="DS12" i="9" s="1"/>
  <c r="DL12" i="9"/>
  <c r="DQ52" i="2"/>
  <c r="DS52" i="2" s="1"/>
  <c r="DL52" i="2"/>
  <c r="DQ253" i="7"/>
  <c r="DS253" i="7" s="1"/>
  <c r="DL253" i="7"/>
  <c r="DQ173" i="7"/>
  <c r="DS173" i="7" s="1"/>
  <c r="DL173" i="7"/>
  <c r="DQ42" i="4"/>
  <c r="DP39" i="5" s="1"/>
  <c r="DS7" i="4"/>
  <c r="DQ185" i="2"/>
  <c r="DS185" i="2" s="1"/>
  <c r="DL185" i="2"/>
  <c r="DQ85" i="7"/>
  <c r="DS85" i="7" s="1"/>
  <c r="DL85" i="7"/>
  <c r="DQ99" i="2"/>
  <c r="DS99" i="2" s="1"/>
  <c r="DL99" i="2"/>
  <c r="DQ7" i="7"/>
  <c r="DS7" i="7" s="1"/>
  <c r="DL7" i="7"/>
  <c r="DQ46" i="2"/>
  <c r="DS46" i="2" s="1"/>
  <c r="DL46" i="2"/>
  <c r="DQ372" i="7"/>
  <c r="DS372" i="7" s="1"/>
  <c r="DL372" i="7"/>
  <c r="DQ40" i="3"/>
  <c r="DS40" i="3" s="1"/>
  <c r="DL40" i="3"/>
  <c r="EG20" i="4"/>
  <c r="EI20" i="4" s="1"/>
  <c r="EA20" i="4"/>
  <c r="DQ124" i="2"/>
  <c r="DS124" i="2" s="1"/>
  <c r="DL124" i="2"/>
  <c r="EG5" i="4"/>
  <c r="EI5" i="4" s="1"/>
  <c r="EA5" i="4"/>
  <c r="DQ258" i="7"/>
  <c r="DS258" i="7" s="1"/>
  <c r="DJ261" i="7"/>
  <c r="DL261" i="7" s="1"/>
  <c r="DL258" i="7"/>
  <c r="DQ192" i="2"/>
  <c r="DS192" i="2" s="1"/>
  <c r="DL192" i="2"/>
  <c r="DB42" i="5"/>
  <c r="DB46" i="5" s="1"/>
  <c r="CR84" i="21"/>
  <c r="DD197" i="7"/>
  <c r="DQ385" i="7"/>
  <c r="DS385" i="7" s="1"/>
  <c r="DL385" i="7"/>
  <c r="DQ286" i="7"/>
  <c r="DS286" i="7" s="1"/>
  <c r="DL286" i="7"/>
  <c r="DJ20" i="5"/>
  <c r="DQ230" i="2"/>
  <c r="DS230" i="2" s="1"/>
  <c r="DL230" i="2"/>
  <c r="DQ235" i="1"/>
  <c r="DS235" i="1" s="1"/>
  <c r="DL235" i="1"/>
  <c r="DR32" i="21"/>
  <c r="DT32" i="21" s="1"/>
  <c r="DM32" i="21"/>
  <c r="DQ244" i="1"/>
  <c r="DS244" i="1" s="1"/>
  <c r="DL244" i="1"/>
  <c r="DQ409" i="2"/>
  <c r="DS409" i="2" s="1"/>
  <c r="DL409" i="2"/>
  <c r="DQ237" i="7"/>
  <c r="DS237" i="7" s="1"/>
  <c r="DL237" i="7"/>
  <c r="DQ298" i="7"/>
  <c r="DS298" i="7" s="1"/>
  <c r="DL298" i="7"/>
  <c r="DQ358" i="7"/>
  <c r="DS358" i="7" s="1"/>
  <c r="DL358" i="7"/>
  <c r="DQ380" i="7"/>
  <c r="DS380" i="7" s="1"/>
  <c r="DL380" i="7"/>
  <c r="DQ388" i="7"/>
  <c r="DL388" i="7"/>
  <c r="DJ391" i="7"/>
  <c r="DQ223" i="1"/>
  <c r="DJ225" i="1"/>
  <c r="DL225" i="1" s="1"/>
  <c r="DJ17" i="5"/>
  <c r="DQ155" i="7"/>
  <c r="DL155" i="7"/>
  <c r="DJ191" i="7"/>
  <c r="DQ329" i="1"/>
  <c r="DS329" i="1" s="1"/>
  <c r="DL329" i="1"/>
  <c r="DQ382" i="2"/>
  <c r="DS382" i="2" s="1"/>
  <c r="DL382" i="2"/>
  <c r="DQ227" i="7"/>
  <c r="DS227" i="7" s="1"/>
  <c r="DL227" i="7"/>
  <c r="DQ282" i="7"/>
  <c r="DS282" i="7" s="1"/>
  <c r="DL282" i="7"/>
  <c r="DQ311" i="7"/>
  <c r="DS311" i="7" s="1"/>
  <c r="DL311" i="7"/>
  <c r="DR212" i="1"/>
  <c r="DS212" i="1" s="1"/>
  <c r="DL212" i="1"/>
  <c r="DQ238" i="7"/>
  <c r="DS238" i="7" s="1"/>
  <c r="DL238" i="7"/>
  <c r="DE28" i="21"/>
  <c r="DE81" i="21"/>
  <c r="DQ442" i="2"/>
  <c r="DS442" i="2" s="1"/>
  <c r="DJ445" i="2"/>
  <c r="DL442" i="2"/>
  <c r="DQ170" i="7"/>
  <c r="DS170" i="7" s="1"/>
  <c r="DL170" i="7"/>
  <c r="DQ162" i="1"/>
  <c r="DJ164" i="1"/>
  <c r="DL162" i="1"/>
  <c r="DE29" i="9"/>
  <c r="DR37" i="5" s="1"/>
  <c r="DP37" i="5"/>
  <c r="DR9" i="21"/>
  <c r="DK12" i="21"/>
  <c r="DM9" i="21"/>
  <c r="DK25" i="1"/>
  <c r="DK58" i="1" s="1"/>
  <c r="DR5" i="1"/>
  <c r="DR68" i="3"/>
  <c r="DC282" i="1"/>
  <c r="DQ15" i="7"/>
  <c r="DS15" i="7" s="1"/>
  <c r="DL15" i="7"/>
  <c r="DQ249" i="2"/>
  <c r="DS249" i="2" s="1"/>
  <c r="DL249" i="2"/>
  <c r="DQ213" i="7"/>
  <c r="DS213" i="7" s="1"/>
  <c r="DL213" i="7"/>
  <c r="DR268" i="1"/>
  <c r="DS268" i="1" s="1"/>
  <c r="DL268" i="1"/>
  <c r="DQ145" i="7"/>
  <c r="DS145" i="7" s="1"/>
  <c r="DL145" i="7"/>
  <c r="DQ127" i="3"/>
  <c r="DS127" i="3" s="1"/>
  <c r="DL127" i="3"/>
  <c r="DQ430" i="2"/>
  <c r="DS430" i="2" s="1"/>
  <c r="DL430" i="2"/>
  <c r="DQ81" i="7"/>
  <c r="DS81" i="7" s="1"/>
  <c r="DL81" i="7"/>
  <c r="DQ230" i="1"/>
  <c r="DS230" i="1" s="1"/>
  <c r="DL230" i="1"/>
  <c r="DQ384" i="2"/>
  <c r="DS384" i="2" s="1"/>
  <c r="DL384" i="2"/>
  <c r="DQ331" i="7"/>
  <c r="DS331" i="7" s="1"/>
  <c r="DL331" i="7"/>
  <c r="DQ255" i="7"/>
  <c r="DS255" i="7" s="1"/>
  <c r="DL255" i="7"/>
  <c r="DC262" i="7"/>
  <c r="DE218" i="7"/>
  <c r="DQ243" i="7"/>
  <c r="DS243" i="7" s="1"/>
  <c r="DL243" i="7"/>
  <c r="DQ120" i="2"/>
  <c r="DS120" i="2" s="1"/>
  <c r="DL120" i="2"/>
  <c r="EH14" i="4"/>
  <c r="EH17" i="4" s="1"/>
  <c r="DZ17" i="4"/>
  <c r="DQ365" i="2"/>
  <c r="DS365" i="2" s="1"/>
  <c r="DL365" i="2"/>
  <c r="DQ28" i="3"/>
  <c r="DS28" i="3" s="1"/>
  <c r="DL28" i="3"/>
  <c r="DQ158" i="7"/>
  <c r="DS158" i="7" s="1"/>
  <c r="DL158" i="7"/>
  <c r="DQ354" i="2"/>
  <c r="DS354" i="2" s="1"/>
  <c r="DL354" i="2"/>
  <c r="DQ8" i="7"/>
  <c r="DS8" i="7" s="1"/>
  <c r="DL8" i="7"/>
  <c r="DQ189" i="7"/>
  <c r="DS189" i="7" s="1"/>
  <c r="DL189" i="7"/>
  <c r="EG6" i="4"/>
  <c r="EI6" i="4" s="1"/>
  <c r="EA6" i="4"/>
  <c r="DQ265" i="2"/>
  <c r="DS265" i="2" s="1"/>
  <c r="DL265" i="2"/>
  <c r="DQ27" i="2"/>
  <c r="DS27" i="2" s="1"/>
  <c r="DL27" i="2"/>
  <c r="EG10" i="4"/>
  <c r="EI10" i="4" s="1"/>
  <c r="EA10" i="4"/>
  <c r="DQ177" i="7"/>
  <c r="DS177" i="7" s="1"/>
  <c r="DL177" i="7"/>
  <c r="DY37" i="4"/>
  <c r="EG35" i="4"/>
  <c r="EA35" i="4"/>
  <c r="DQ72" i="3"/>
  <c r="DS72" i="3" s="1"/>
  <c r="DL72" i="3"/>
  <c r="DQ312" i="2"/>
  <c r="DS312" i="2" s="1"/>
  <c r="DL312" i="2"/>
  <c r="DF27" i="21"/>
  <c r="DQ336" i="2"/>
  <c r="DS336" i="2" s="1"/>
  <c r="DL336" i="2"/>
  <c r="DQ30" i="2"/>
  <c r="DS30" i="2" s="1"/>
  <c r="DL30" i="2"/>
  <c r="EG21" i="4"/>
  <c r="EI21" i="4" s="1"/>
  <c r="EA21" i="4"/>
  <c r="DZ37" i="4"/>
  <c r="EH34" i="4"/>
  <c r="EH37" i="4" s="1"/>
  <c r="DQ417" i="2"/>
  <c r="DS417" i="2" s="1"/>
  <c r="DL417" i="2"/>
  <c r="DQ275" i="2"/>
  <c r="DS275" i="2" s="1"/>
  <c r="DL275" i="2"/>
  <c r="DQ103" i="2"/>
  <c r="DS103" i="2" s="1"/>
  <c r="DL103" i="2"/>
  <c r="DQ272" i="7"/>
  <c r="DS272" i="7" s="1"/>
  <c r="DL272" i="7"/>
  <c r="DQ120" i="3"/>
  <c r="DS120" i="3" s="1"/>
  <c r="DL120" i="3"/>
  <c r="DQ377" i="7"/>
  <c r="DS377" i="7" s="1"/>
  <c r="DL377" i="7"/>
  <c r="DQ350" i="2"/>
  <c r="DS350" i="2" s="1"/>
  <c r="DL350" i="2"/>
  <c r="DL220" i="7"/>
  <c r="DJ256" i="7"/>
  <c r="DQ220" i="7"/>
  <c r="DR10" i="21"/>
  <c r="DM10" i="21"/>
  <c r="DQ315" i="1"/>
  <c r="DS315" i="1" s="1"/>
  <c r="DL315" i="1"/>
  <c r="DQ154" i="2"/>
  <c r="DS154" i="2" s="1"/>
  <c r="DL154" i="2"/>
  <c r="DQ62" i="3"/>
  <c r="DS62" i="3" s="1"/>
  <c r="DL62" i="3"/>
  <c r="DQ20" i="2"/>
  <c r="DS20" i="2" s="1"/>
  <c r="DL20" i="2"/>
  <c r="DL330" i="7"/>
  <c r="DJ348" i="7"/>
  <c r="DQ330" i="7"/>
  <c r="DQ49" i="7"/>
  <c r="DS49" i="7" s="1"/>
  <c r="DL49" i="7"/>
  <c r="DQ310" i="7"/>
  <c r="DS310" i="7" s="1"/>
  <c r="DL310" i="7"/>
  <c r="DQ179" i="2"/>
  <c r="DS179" i="2" s="1"/>
  <c r="DL179" i="2"/>
  <c r="DD67" i="7"/>
  <c r="DD393" i="7"/>
  <c r="DQ278" i="1"/>
  <c r="DJ281" i="1"/>
  <c r="DL281" i="1" s="1"/>
  <c r="DL278" i="1"/>
  <c r="DQ143" i="2"/>
  <c r="DS143" i="2" s="1"/>
  <c r="DL143" i="2"/>
  <c r="DQ310" i="2"/>
  <c r="DS310" i="2" s="1"/>
  <c r="DL310" i="2"/>
  <c r="DR198" i="1"/>
  <c r="DS198" i="1" s="1"/>
  <c r="DL198" i="1"/>
  <c r="DQ13" i="1"/>
  <c r="DS13" i="1" s="1"/>
  <c r="DL13" i="1"/>
  <c r="DQ239" i="2"/>
  <c r="DS239" i="2" s="1"/>
  <c r="DL239" i="2"/>
  <c r="DR36" i="2"/>
  <c r="DR70" i="2" s="1"/>
  <c r="DK70" i="2"/>
  <c r="DK218" i="7"/>
  <c r="DR200" i="7"/>
  <c r="DR218" i="7" s="1"/>
  <c r="DK53" i="21"/>
  <c r="DR50" i="21"/>
  <c r="DM50" i="21"/>
  <c r="DC30" i="9"/>
  <c r="DP35" i="5"/>
  <c r="DE9" i="9"/>
  <c r="DR35" i="5" s="1"/>
  <c r="DQ214" i="7"/>
  <c r="DS214" i="7" s="1"/>
  <c r="DL214" i="7"/>
  <c r="DQ33" i="7"/>
  <c r="DS33" i="7" s="1"/>
  <c r="DL33" i="7"/>
  <c r="DQ182" i="1"/>
  <c r="DS182" i="1" s="1"/>
  <c r="DL182" i="1"/>
  <c r="DQ20" i="7"/>
  <c r="DS20" i="7" s="1"/>
  <c r="DL20" i="7"/>
  <c r="DQ202" i="7"/>
  <c r="DS202" i="7" s="1"/>
  <c r="DL202" i="7"/>
  <c r="DQ401" i="2"/>
  <c r="DS401" i="2" s="1"/>
  <c r="DL401" i="2"/>
  <c r="DR190" i="1"/>
  <c r="DS190" i="1" s="1"/>
  <c r="DL190" i="1"/>
  <c r="DR79" i="3"/>
  <c r="DR85" i="3" s="1"/>
  <c r="DK85" i="3"/>
  <c r="DK33" i="3"/>
  <c r="DR27" i="3"/>
  <c r="DR33" i="3" s="1"/>
  <c r="DE70" i="2"/>
  <c r="BH23" i="6"/>
  <c r="BI1" i="6"/>
  <c r="DE5" i="5" s="1"/>
  <c r="CZ38" i="5" s="1"/>
  <c r="CZ40" i="5" s="1"/>
  <c r="BH1" i="17"/>
  <c r="BG1" i="17"/>
  <c r="BD1" i="17"/>
  <c r="BE1" i="17"/>
  <c r="BB23" i="17"/>
  <c r="BC1" i="17"/>
  <c r="DS444" i="2"/>
  <c r="DK449" i="2"/>
  <c r="DY17" i="5"/>
  <c r="CQ396" i="7"/>
  <c r="DL64" i="7"/>
  <c r="DC395" i="7"/>
  <c r="DE395" i="7" s="1"/>
  <c r="DE66" i="7"/>
  <c r="DL6" i="7"/>
  <c r="DS6" i="7"/>
  <c r="DL5" i="7"/>
  <c r="CX393" i="7"/>
  <c r="CV396" i="7"/>
  <c r="DC393" i="7"/>
  <c r="DE23" i="7"/>
  <c r="DK395" i="7"/>
  <c r="DL389" i="7"/>
  <c r="DL350" i="7"/>
  <c r="DD392" i="7"/>
  <c r="DE386" i="7"/>
  <c r="DS124" i="7"/>
  <c r="DL124" i="7"/>
  <c r="DL90" i="7"/>
  <c r="CX394" i="7"/>
  <c r="DS27" i="1"/>
  <c r="DS83" i="1"/>
  <c r="EG50" i="5" l="1"/>
  <c r="I50" i="25" s="1"/>
  <c r="I48" i="25"/>
  <c r="EH49" i="5"/>
  <c r="J49" i="25" s="1"/>
  <c r="H49" i="25"/>
  <c r="EH32" i="5"/>
  <c r="J32" i="25" s="1"/>
  <c r="H32" i="25"/>
  <c r="EH29" i="5"/>
  <c r="J29" i="25" s="1"/>
  <c r="H29" i="25"/>
  <c r="EH30" i="5"/>
  <c r="J30" i="25" s="1"/>
  <c r="H30" i="25"/>
  <c r="DJ89" i="3"/>
  <c r="DL89" i="3" s="1"/>
  <c r="DU5" i="5"/>
  <c r="DP38" i="5" s="1"/>
  <c r="DP40" i="5" s="1"/>
  <c r="CO5" i="5"/>
  <c r="CJ38" i="5" s="1"/>
  <c r="CJ40" i="5" s="1"/>
  <c r="EK5" i="5"/>
  <c r="EF38" i="5" s="1"/>
  <c r="AC5" i="5"/>
  <c r="X38" i="5" s="1"/>
  <c r="X40" i="5" s="1"/>
  <c r="AK5" i="5"/>
  <c r="AF38" i="5" s="1"/>
  <c r="U5" i="5"/>
  <c r="P38" i="5" s="1"/>
  <c r="M5" i="5"/>
  <c r="H38" i="5" s="1"/>
  <c r="AS5" i="5"/>
  <c r="AN38" i="5" s="1"/>
  <c r="BQ5" i="5"/>
  <c r="BL38" i="5" s="1"/>
  <c r="BL40" i="5" s="1"/>
  <c r="BA5" i="5"/>
  <c r="AV38" i="5" s="1"/>
  <c r="BI5" i="5"/>
  <c r="BD38" i="5" s="1"/>
  <c r="EC5" i="5"/>
  <c r="DX38" i="5" s="1"/>
  <c r="CW5" i="5"/>
  <c r="CR38" i="5" s="1"/>
  <c r="CR40" i="5" s="1"/>
  <c r="DM5" i="5"/>
  <c r="DH38" i="5" s="1"/>
  <c r="DH40" i="5" s="1"/>
  <c r="CX448" i="2"/>
  <c r="DP33" i="5"/>
  <c r="DR406" i="2"/>
  <c r="DR440" i="2" s="1"/>
  <c r="DR448" i="2" s="1"/>
  <c r="DK440" i="2"/>
  <c r="DL440" i="2" s="1"/>
  <c r="DQ25" i="5"/>
  <c r="DR25" i="5" s="1"/>
  <c r="DI33" i="5"/>
  <c r="DJ33" i="5" s="1"/>
  <c r="DD448" i="2"/>
  <c r="DQ16" i="5"/>
  <c r="DX25" i="5"/>
  <c r="DX28" i="5"/>
  <c r="DR28" i="5"/>
  <c r="DD446" i="2"/>
  <c r="DD450" i="2" s="1"/>
  <c r="DX27" i="5"/>
  <c r="DR27" i="5"/>
  <c r="DX26" i="5"/>
  <c r="DR26" i="5"/>
  <c r="DM48" i="21"/>
  <c r="AG18" i="14"/>
  <c r="E18" i="14" s="1"/>
  <c r="AG17" i="14"/>
  <c r="E17" i="14" s="1"/>
  <c r="DE90" i="3"/>
  <c r="AC15" i="14"/>
  <c r="AE13" i="14"/>
  <c r="CS18" i="5"/>
  <c r="DB18" i="5"/>
  <c r="AG14" i="14"/>
  <c r="E14" i="14" s="1"/>
  <c r="CT18" i="5"/>
  <c r="AE12" i="14"/>
  <c r="AF13" i="14"/>
  <c r="DA18" i="5"/>
  <c r="DB15" i="5"/>
  <c r="DI15" i="5"/>
  <c r="CR18" i="5"/>
  <c r="DJ11" i="5"/>
  <c r="AG7" i="14"/>
  <c r="AF8" i="14"/>
  <c r="AD10" i="14"/>
  <c r="AE8" i="14"/>
  <c r="DQ11" i="5"/>
  <c r="DC132" i="7"/>
  <c r="DE132" i="7" s="1"/>
  <c r="CV342" i="1"/>
  <c r="DH13" i="5" s="1"/>
  <c r="CX339" i="1"/>
  <c r="CX340" i="1"/>
  <c r="DE305" i="1"/>
  <c r="DR10" i="5" s="1"/>
  <c r="DC339" i="1"/>
  <c r="DJ339" i="1" s="1"/>
  <c r="DQ339" i="1" s="1"/>
  <c r="DS339" i="1" s="1"/>
  <c r="CW342" i="1"/>
  <c r="DD114" i="1"/>
  <c r="DE114" i="1" s="1"/>
  <c r="DQ50" i="1"/>
  <c r="DS50" i="1" s="1"/>
  <c r="DL50" i="1"/>
  <c r="DE108" i="1"/>
  <c r="DR11" i="5" s="1"/>
  <c r="DD340" i="1"/>
  <c r="DK340" i="1" s="1"/>
  <c r="DR340" i="1" s="1"/>
  <c r="DQ106" i="1"/>
  <c r="DS106" i="1" s="1"/>
  <c r="DL106" i="1"/>
  <c r="DJ305" i="1"/>
  <c r="DL305" i="1" s="1"/>
  <c r="DQ104" i="1"/>
  <c r="DS104" i="1" s="1"/>
  <c r="DL104" i="1"/>
  <c r="DQ201" i="1"/>
  <c r="DS201" i="1" s="1"/>
  <c r="DL201" i="1"/>
  <c r="DP11" i="5"/>
  <c r="DR87" i="1"/>
  <c r="DL87" i="1"/>
  <c r="DK108" i="1"/>
  <c r="DL108" i="1" s="1"/>
  <c r="DK112" i="3"/>
  <c r="DR25" i="1"/>
  <c r="DQ291" i="1"/>
  <c r="DS291" i="1" s="1"/>
  <c r="DL291" i="1"/>
  <c r="CQ342" i="1"/>
  <c r="DB13" i="5" s="1"/>
  <c r="DM17" i="21"/>
  <c r="DC226" i="1"/>
  <c r="DE226" i="1" s="1"/>
  <c r="DQ97" i="7"/>
  <c r="DS97" i="7" s="1"/>
  <c r="DL97" i="7"/>
  <c r="DL68" i="2"/>
  <c r="DQ68" i="2"/>
  <c r="DS68" i="2" s="1"/>
  <c r="DC394" i="7"/>
  <c r="DC396" i="7" s="1"/>
  <c r="DQ94" i="7"/>
  <c r="DJ126" i="7"/>
  <c r="DJ132" i="7" s="1"/>
  <c r="DL94" i="7"/>
  <c r="DQ281" i="2"/>
  <c r="DS281" i="2" s="1"/>
  <c r="DL281" i="2"/>
  <c r="DP16" i="5"/>
  <c r="DL249" i="1"/>
  <c r="DK46" i="3"/>
  <c r="DK262" i="7"/>
  <c r="EI29" i="4"/>
  <c r="DL218" i="2"/>
  <c r="DR169" i="1"/>
  <c r="DR170" i="1" s="1"/>
  <c r="DQ238" i="1"/>
  <c r="DS238" i="1" s="1"/>
  <c r="DL238" i="1"/>
  <c r="DQ136" i="1"/>
  <c r="DS136" i="1" s="1"/>
  <c r="DL136" i="1"/>
  <c r="DT45" i="21"/>
  <c r="DQ440" i="2"/>
  <c r="DC448" i="2"/>
  <c r="DQ234" i="1"/>
  <c r="DS234" i="1" s="1"/>
  <c r="DL234" i="1"/>
  <c r="CV298" i="2"/>
  <c r="DH15" i="5"/>
  <c r="CV447" i="2"/>
  <c r="CX447" i="2" s="1"/>
  <c r="CX256" i="2"/>
  <c r="EA12" i="4"/>
  <c r="CO450" i="2"/>
  <c r="CQ298" i="2"/>
  <c r="DJ251" i="2"/>
  <c r="DC256" i="2"/>
  <c r="DE251" i="2"/>
  <c r="DR135" i="3"/>
  <c r="DL195" i="1"/>
  <c r="DQ195" i="1"/>
  <c r="DS195" i="1" s="1"/>
  <c r="DE30" i="9"/>
  <c r="DM12" i="21"/>
  <c r="DJ220" i="1"/>
  <c r="DL220" i="1" s="1"/>
  <c r="DQ285" i="2"/>
  <c r="DL285" i="2"/>
  <c r="DJ292" i="2"/>
  <c r="DL292" i="2" s="1"/>
  <c r="DQ101" i="1"/>
  <c r="DS101" i="1" s="1"/>
  <c r="DL101" i="1"/>
  <c r="DQ149" i="1"/>
  <c r="DS149" i="1" s="1"/>
  <c r="DL149" i="1"/>
  <c r="DQ267" i="1"/>
  <c r="DS267" i="1" s="1"/>
  <c r="DL267" i="1"/>
  <c r="DQ188" i="1"/>
  <c r="DS188" i="1" s="1"/>
  <c r="DL188" i="1"/>
  <c r="DQ191" i="1"/>
  <c r="DS191" i="1" s="1"/>
  <c r="DL191" i="1"/>
  <c r="DQ30" i="1"/>
  <c r="DS30" i="1" s="1"/>
  <c r="DL30" i="1"/>
  <c r="DT9" i="21"/>
  <c r="DR281" i="1"/>
  <c r="DR282" i="1" s="1"/>
  <c r="DT76" i="21"/>
  <c r="DQ127" i="1"/>
  <c r="DS127" i="1" s="1"/>
  <c r="DL127" i="1"/>
  <c r="DQ292" i="1"/>
  <c r="DS292" i="1" s="1"/>
  <c r="DL292" i="1"/>
  <c r="DQ137" i="1"/>
  <c r="DS137" i="1" s="1"/>
  <c r="DQ70" i="1"/>
  <c r="DS70" i="1" s="1"/>
  <c r="DL70" i="1"/>
  <c r="DQ183" i="1"/>
  <c r="DS183" i="1" s="1"/>
  <c r="DL183" i="1"/>
  <c r="DR137" i="3"/>
  <c r="DL321" i="7"/>
  <c r="DQ273" i="1"/>
  <c r="DS273" i="1" s="1"/>
  <c r="DL273" i="1"/>
  <c r="DQ142" i="1"/>
  <c r="DS142" i="1" s="1"/>
  <c r="DL142" i="1"/>
  <c r="DM53" i="21"/>
  <c r="DQ300" i="1"/>
  <c r="DS300" i="1" s="1"/>
  <c r="DL300" i="1"/>
  <c r="DQ240" i="1"/>
  <c r="DS240" i="1" s="1"/>
  <c r="DL240" i="1"/>
  <c r="DR262" i="7"/>
  <c r="DC338" i="1"/>
  <c r="DE338" i="1" s="1"/>
  <c r="DQ366" i="2"/>
  <c r="DS366" i="2" s="1"/>
  <c r="DC340" i="1"/>
  <c r="DJ340" i="1" s="1"/>
  <c r="DQ340" i="1" s="1"/>
  <c r="DQ218" i="2"/>
  <c r="DS218" i="2" s="1"/>
  <c r="DK170" i="1"/>
  <c r="DR12" i="5"/>
  <c r="DE150" i="2"/>
  <c r="DE112" i="3"/>
  <c r="DS139" i="1"/>
  <c r="DE46" i="3"/>
  <c r="DS285" i="1"/>
  <c r="DE224" i="2"/>
  <c r="DL144" i="2"/>
  <c r="DS258" i="2"/>
  <c r="DS350" i="7"/>
  <c r="DE262" i="7"/>
  <c r="DJ446" i="2"/>
  <c r="DE282" i="1"/>
  <c r="DS251" i="1"/>
  <c r="DE392" i="7"/>
  <c r="EA27" i="4"/>
  <c r="DS229" i="1"/>
  <c r="DL445" i="2"/>
  <c r="DL164" i="1"/>
  <c r="DE67" i="7"/>
  <c r="DS5" i="7"/>
  <c r="DJ58" i="1"/>
  <c r="DL58" i="1" s="1"/>
  <c r="DF54" i="21"/>
  <c r="EA37" i="4"/>
  <c r="EA32" i="4"/>
  <c r="DS42" i="4"/>
  <c r="DR39" i="5" s="1"/>
  <c r="DE136" i="3"/>
  <c r="DL129" i="3"/>
  <c r="DE134" i="3"/>
  <c r="DR46" i="3"/>
  <c r="DQ23" i="7"/>
  <c r="DD396" i="7"/>
  <c r="DR57" i="1"/>
  <c r="DQ319" i="1"/>
  <c r="DS319" i="1" s="1"/>
  <c r="DL319" i="1"/>
  <c r="DJ114" i="1"/>
  <c r="DL25" i="1"/>
  <c r="DR16" i="5"/>
  <c r="DE341" i="1"/>
  <c r="DS332" i="2"/>
  <c r="DL256" i="7"/>
  <c r="DH46" i="5"/>
  <c r="DS117" i="1"/>
  <c r="DS90" i="7"/>
  <c r="DS184" i="2"/>
  <c r="DK394" i="7"/>
  <c r="DQ336" i="1"/>
  <c r="DS336" i="1" s="1"/>
  <c r="DL336" i="1"/>
  <c r="DZ31" i="5"/>
  <c r="EF31" i="5"/>
  <c r="DR136" i="3"/>
  <c r="DR298" i="2"/>
  <c r="DR132" i="7"/>
  <c r="DM43" i="21"/>
  <c r="DK372" i="2"/>
  <c r="DR24" i="3"/>
  <c r="DS5" i="1"/>
  <c r="DM22" i="21"/>
  <c r="DE170" i="1"/>
  <c r="DS110" i="2"/>
  <c r="DY10" i="5"/>
  <c r="DR21" i="5"/>
  <c r="DR372" i="2"/>
  <c r="DM79" i="21"/>
  <c r="DL191" i="7"/>
  <c r="DM69" i="21"/>
  <c r="DL404" i="2"/>
  <c r="DS131" i="3"/>
  <c r="DK132" i="7"/>
  <c r="EA41" i="4"/>
  <c r="DR112" i="3"/>
  <c r="DE76" i="2"/>
  <c r="DQ81" i="1"/>
  <c r="DK282" i="1"/>
  <c r="DR79" i="21"/>
  <c r="DT79" i="21" s="1"/>
  <c r="DL348" i="7"/>
  <c r="DJ392" i="7"/>
  <c r="DQ256" i="7"/>
  <c r="DS256" i="7" s="1"/>
  <c r="DS220" i="7"/>
  <c r="DQ164" i="1"/>
  <c r="DS162" i="1"/>
  <c r="DQ191" i="7"/>
  <c r="DS191" i="7" s="1"/>
  <c r="DS155" i="7"/>
  <c r="DQ45" i="3"/>
  <c r="DS45" i="3" s="1"/>
  <c r="DS42" i="3"/>
  <c r="DS116" i="2"/>
  <c r="DQ144" i="2"/>
  <c r="DS144" i="2" s="1"/>
  <c r="DR74" i="21"/>
  <c r="DT74" i="21" s="1"/>
  <c r="DT72" i="21"/>
  <c r="DK30" i="9"/>
  <c r="DY37" i="5"/>
  <c r="DQ283" i="7"/>
  <c r="DS265" i="7"/>
  <c r="EG41" i="4"/>
  <c r="EI41" i="4" s="1"/>
  <c r="EI39" i="4"/>
  <c r="DJ46" i="3"/>
  <c r="DL33" i="3"/>
  <c r="DR38" i="21"/>
  <c r="DT38" i="21" s="1"/>
  <c r="DT35" i="21"/>
  <c r="DR150" i="2"/>
  <c r="DL83" i="21"/>
  <c r="DY44" i="5" s="1"/>
  <c r="DL80" i="21"/>
  <c r="DQ23" i="3"/>
  <c r="DS20" i="3"/>
  <c r="DS173" i="1"/>
  <c r="DX37" i="5"/>
  <c r="DL29" i="9"/>
  <c r="DZ37" i="5" s="1"/>
  <c r="DK83" i="21"/>
  <c r="DM59" i="21"/>
  <c r="DK80" i="21"/>
  <c r="DM64" i="21"/>
  <c r="DK76" i="2"/>
  <c r="DK447" i="2"/>
  <c r="DD138" i="3"/>
  <c r="DL75" i="2"/>
  <c r="DJ449" i="2"/>
  <c r="DL449" i="2" s="1"/>
  <c r="DX17" i="5"/>
  <c r="DS36" i="2"/>
  <c r="DS130" i="3"/>
  <c r="DQ133" i="3"/>
  <c r="DS133" i="3" s="1"/>
  <c r="DF80" i="21"/>
  <c r="DS227" i="2"/>
  <c r="DQ25" i="1"/>
  <c r="DR48" i="21"/>
  <c r="DT48" i="21" s="1"/>
  <c r="DT46" i="21"/>
  <c r="DJ24" i="3"/>
  <c r="DL11" i="3"/>
  <c r="DX20" i="5"/>
  <c r="DJ135" i="3"/>
  <c r="DJ224" i="2"/>
  <c r="DL182" i="2"/>
  <c r="DS70" i="7"/>
  <c r="DQ88" i="7"/>
  <c r="DF28" i="21"/>
  <c r="EH42" i="4"/>
  <c r="EG39" i="5" s="1"/>
  <c r="I39" i="25" s="1"/>
  <c r="DR43" i="21"/>
  <c r="DT43" i="21" s="1"/>
  <c r="DT40" i="21"/>
  <c r="DR327" i="7"/>
  <c r="EF50" i="5"/>
  <c r="H50" i="25" s="1"/>
  <c r="EH48" i="5"/>
  <c r="DQ20" i="9"/>
  <c r="DS11" i="9"/>
  <c r="DR7" i="21"/>
  <c r="DT5" i="21"/>
  <c r="DL61" i="7"/>
  <c r="DQ196" i="7"/>
  <c r="DS196" i="7" s="1"/>
  <c r="DS194" i="7"/>
  <c r="DS35" i="3"/>
  <c r="DQ41" i="3"/>
  <c r="DS41" i="3" s="1"/>
  <c r="DK28" i="21"/>
  <c r="DK81" i="21"/>
  <c r="DM7" i="21"/>
  <c r="DQ77" i="3"/>
  <c r="DS71" i="3"/>
  <c r="DJ112" i="3"/>
  <c r="DL107" i="3"/>
  <c r="DR225" i="1"/>
  <c r="DR226" i="1" s="1"/>
  <c r="DQ281" i="1"/>
  <c r="DS278" i="1"/>
  <c r="EG37" i="4"/>
  <c r="EI37" i="4" s="1"/>
  <c r="EI35" i="4"/>
  <c r="DL54" i="21"/>
  <c r="DL82" i="21"/>
  <c r="DY43" i="5" s="1"/>
  <c r="DQ63" i="3"/>
  <c r="DS63" i="3" s="1"/>
  <c r="DS57" i="3"/>
  <c r="DR30" i="9"/>
  <c r="EG35" i="5"/>
  <c r="I35" i="25" s="1"/>
  <c r="DR33" i="21"/>
  <c r="DT30" i="21"/>
  <c r="DJ372" i="2"/>
  <c r="DL330" i="2"/>
  <c r="DR113" i="1"/>
  <c r="DS113" i="1" s="1"/>
  <c r="DS110" i="1"/>
  <c r="DS80" i="21"/>
  <c r="DS83" i="21"/>
  <c r="EG44" i="5" s="1"/>
  <c r="I44" i="25" s="1"/>
  <c r="DS200" i="7"/>
  <c r="DQ218" i="7"/>
  <c r="DL99" i="3"/>
  <c r="DS63" i="7"/>
  <c r="DQ66" i="7"/>
  <c r="DR59" i="21"/>
  <c r="DT57" i="21"/>
  <c r="DS220" i="2"/>
  <c r="DQ223" i="2"/>
  <c r="DS223" i="2" s="1"/>
  <c r="DQ169" i="1"/>
  <c r="DS167" i="1"/>
  <c r="DJ170" i="1"/>
  <c r="DQ261" i="7"/>
  <c r="DS261" i="7" s="1"/>
  <c r="DS259" i="7"/>
  <c r="DL276" i="1"/>
  <c r="DQ182" i="2"/>
  <c r="DS153" i="2"/>
  <c r="DQ111" i="3"/>
  <c r="DS111" i="3" s="1"/>
  <c r="DS108" i="3"/>
  <c r="DL88" i="7"/>
  <c r="DE372" i="2"/>
  <c r="EG7" i="4"/>
  <c r="EI4" i="4"/>
  <c r="DK327" i="7"/>
  <c r="DL34" i="2"/>
  <c r="DJ76" i="2"/>
  <c r="DS25" i="7"/>
  <c r="DQ61" i="7"/>
  <c r="DS61" i="7" s="1"/>
  <c r="DL41" i="3"/>
  <c r="DE135" i="3"/>
  <c r="DQ121" i="3"/>
  <c r="DS115" i="3"/>
  <c r="DT4" i="21"/>
  <c r="DJ90" i="3"/>
  <c r="DL77" i="3"/>
  <c r="EG17" i="4"/>
  <c r="EI17" i="4" s="1"/>
  <c r="EI14" i="4"/>
  <c r="DJ68" i="3"/>
  <c r="DL55" i="3"/>
  <c r="DL68" i="3" s="1"/>
  <c r="DS128" i="7"/>
  <c r="DQ131" i="7"/>
  <c r="DS131" i="7" s="1"/>
  <c r="DJ67" i="7"/>
  <c r="EG12" i="4"/>
  <c r="EI12" i="4" s="1"/>
  <c r="EI9" i="4"/>
  <c r="DS54" i="21"/>
  <c r="DS82" i="21"/>
  <c r="EG43" i="5" s="1"/>
  <c r="I43" i="25" s="1"/>
  <c r="DR27" i="21"/>
  <c r="DT27" i="21" s="1"/>
  <c r="DT25" i="21"/>
  <c r="DK54" i="21"/>
  <c r="DK82" i="21"/>
  <c r="DM33" i="21"/>
  <c r="DK24" i="3"/>
  <c r="DK135" i="3"/>
  <c r="DY20" i="5"/>
  <c r="DJ327" i="7"/>
  <c r="DL283" i="7"/>
  <c r="DJ136" i="3"/>
  <c r="DX21" i="5"/>
  <c r="DL19" i="3"/>
  <c r="DQ330" i="2"/>
  <c r="DS301" i="2"/>
  <c r="DQ67" i="3"/>
  <c r="DS67" i="3" s="1"/>
  <c r="DS64" i="3"/>
  <c r="DS323" i="7"/>
  <c r="DQ326" i="7"/>
  <c r="DS326" i="7" s="1"/>
  <c r="DQ249" i="1"/>
  <c r="DS249" i="1" s="1"/>
  <c r="DQ9" i="9"/>
  <c r="DS4" i="9"/>
  <c r="DR67" i="7"/>
  <c r="DR393" i="7"/>
  <c r="DL193" i="1"/>
  <c r="DQ99" i="3"/>
  <c r="DS99" i="3" s="1"/>
  <c r="DS93" i="3"/>
  <c r="DQ404" i="2"/>
  <c r="DS404" i="2" s="1"/>
  <c r="DS375" i="2"/>
  <c r="DR197" i="7"/>
  <c r="DJ150" i="2"/>
  <c r="DL108" i="2"/>
  <c r="DS72" i="2"/>
  <c r="DQ75" i="2"/>
  <c r="DS89" i="1"/>
  <c r="DS135" i="7"/>
  <c r="DQ153" i="7"/>
  <c r="DL85" i="3"/>
  <c r="DP44" i="5"/>
  <c r="DF83" i="21"/>
  <c r="DR44" i="5" s="1"/>
  <c r="EI34" i="4"/>
  <c r="DQ276" i="1"/>
  <c r="DS276" i="1" s="1"/>
  <c r="DS146" i="2"/>
  <c r="DQ149" i="2"/>
  <c r="DL81" i="21"/>
  <c r="DL28" i="21"/>
  <c r="DD84" i="21"/>
  <c r="DF81" i="21"/>
  <c r="DP42" i="5"/>
  <c r="DY42" i="4"/>
  <c r="DX39" i="5" s="1"/>
  <c r="EA7" i="4"/>
  <c r="DQ57" i="1"/>
  <c r="DS55" i="1"/>
  <c r="DR90" i="3"/>
  <c r="DZ42" i="4"/>
  <c r="DY39" i="5" s="1"/>
  <c r="DE327" i="7"/>
  <c r="DR81" i="1"/>
  <c r="DS61" i="1"/>
  <c r="DE197" i="7"/>
  <c r="DM27" i="21"/>
  <c r="DR20" i="5"/>
  <c r="DR134" i="3"/>
  <c r="DK224" i="2"/>
  <c r="DL121" i="3"/>
  <c r="DJ134" i="3"/>
  <c r="EA17" i="4"/>
  <c r="DM74" i="21"/>
  <c r="DE84" i="21"/>
  <c r="DQ42" i="5"/>
  <c r="DS388" i="7"/>
  <c r="DQ391" i="7"/>
  <c r="DR53" i="21"/>
  <c r="DT53" i="21" s="1"/>
  <c r="DT50" i="21"/>
  <c r="DQ348" i="7"/>
  <c r="DS330" i="7"/>
  <c r="DR12" i="21"/>
  <c r="DT12" i="21" s="1"/>
  <c r="DT10" i="21"/>
  <c r="DQ225" i="1"/>
  <c r="DS223" i="1"/>
  <c r="DR69" i="21"/>
  <c r="DT69" i="21" s="1"/>
  <c r="DT66" i="21"/>
  <c r="DS294" i="2"/>
  <c r="DQ297" i="2"/>
  <c r="DS297" i="2" s="1"/>
  <c r="DR22" i="21"/>
  <c r="DT22" i="21" s="1"/>
  <c r="DT19" i="21"/>
  <c r="DQ19" i="3"/>
  <c r="DS13" i="3"/>
  <c r="DQ33" i="3"/>
  <c r="DS27" i="3"/>
  <c r="DM38" i="21"/>
  <c r="EG32" i="4"/>
  <c r="EI32" i="4" s="1"/>
  <c r="EI30" i="4"/>
  <c r="DK150" i="2"/>
  <c r="DS334" i="1"/>
  <c r="DL9" i="9"/>
  <c r="DZ35" i="5" s="1"/>
  <c r="DX35" i="5"/>
  <c r="DL70" i="2"/>
  <c r="DK67" i="7"/>
  <c r="DK393" i="7"/>
  <c r="DQ89" i="3"/>
  <c r="DS89" i="3" s="1"/>
  <c r="DS86" i="3"/>
  <c r="DJ262" i="7"/>
  <c r="DL218" i="7"/>
  <c r="DK137" i="3"/>
  <c r="DQ29" i="9"/>
  <c r="DS22" i="9"/>
  <c r="DR17" i="21"/>
  <c r="DT17" i="21" s="1"/>
  <c r="DT14" i="21"/>
  <c r="EG27" i="4"/>
  <c r="EI27" i="4" s="1"/>
  <c r="EI19" i="4"/>
  <c r="DQ129" i="3"/>
  <c r="DS129" i="3" s="1"/>
  <c r="DS123" i="3"/>
  <c r="DK197" i="7"/>
  <c r="DT56" i="21"/>
  <c r="DR64" i="21"/>
  <c r="DT64" i="21" s="1"/>
  <c r="DT61" i="21"/>
  <c r="CY84" i="21"/>
  <c r="DJ42" i="5"/>
  <c r="DJ46" i="5" s="1"/>
  <c r="DF82" i="21"/>
  <c r="DR43" i="5" s="1"/>
  <c r="DP43" i="5"/>
  <c r="DR34" i="2"/>
  <c r="DS5" i="2"/>
  <c r="DQ108" i="2"/>
  <c r="DS108" i="2" s="1"/>
  <c r="DS79" i="2"/>
  <c r="DS368" i="2"/>
  <c r="DQ371" i="2"/>
  <c r="DS371" i="2" s="1"/>
  <c r="DJ197" i="7"/>
  <c r="DL153" i="7"/>
  <c r="DJ282" i="1"/>
  <c r="DL133" i="3"/>
  <c r="DQ85" i="3"/>
  <c r="DS85" i="3" s="1"/>
  <c r="DS79" i="3"/>
  <c r="DQ321" i="7"/>
  <c r="DS321" i="7" s="1"/>
  <c r="DS285" i="7"/>
  <c r="DQ11" i="3"/>
  <c r="DS5" i="3"/>
  <c r="DQ445" i="2"/>
  <c r="DS443" i="2"/>
  <c r="DS28" i="21"/>
  <c r="DS81" i="21"/>
  <c r="DY21" i="5"/>
  <c r="DK136" i="3"/>
  <c r="DZ50" i="5"/>
  <c r="DJ30" i="9"/>
  <c r="DL20" i="9"/>
  <c r="DZ36" i="5" s="1"/>
  <c r="DX36" i="5"/>
  <c r="DS21" i="2"/>
  <c r="DQ34" i="2"/>
  <c r="DK90" i="3"/>
  <c r="DK298" i="2"/>
  <c r="DT24" i="21"/>
  <c r="DK134" i="3"/>
  <c r="DR224" i="2"/>
  <c r="DQ55" i="3"/>
  <c r="DS49" i="3"/>
  <c r="DQ107" i="3"/>
  <c r="DS101" i="3"/>
  <c r="DT71" i="21"/>
  <c r="DL81" i="1"/>
  <c r="BY5" i="5"/>
  <c r="CG5" i="5"/>
  <c r="BE23" i="17"/>
  <c r="BF1" i="17"/>
  <c r="BI1" i="17"/>
  <c r="BH23" i="17"/>
  <c r="DR449" i="2"/>
  <c r="CX396" i="7"/>
  <c r="DS64" i="7"/>
  <c r="DJ395" i="7"/>
  <c r="DL395" i="7" s="1"/>
  <c r="DL66" i="7"/>
  <c r="DX12" i="5"/>
  <c r="DJ393" i="7"/>
  <c r="DL23" i="7"/>
  <c r="DE393" i="7"/>
  <c r="DL341" i="1"/>
  <c r="DQ341" i="1"/>
  <c r="DS341" i="1" s="1"/>
  <c r="DR394" i="7"/>
  <c r="DL386" i="7"/>
  <c r="DK392" i="7"/>
  <c r="DS389" i="7"/>
  <c r="DR395" i="7"/>
  <c r="DL391" i="7"/>
  <c r="DY12" i="5"/>
  <c r="DK446" i="2" l="1"/>
  <c r="DR446" i="2"/>
  <c r="EH50" i="5"/>
  <c r="J50" i="25" s="1"/>
  <c r="J48" i="25"/>
  <c r="EH31" i="5"/>
  <c r="J31" i="25" s="1"/>
  <c r="H31" i="25"/>
  <c r="J39" i="25"/>
  <c r="DS406" i="2"/>
  <c r="DS440" i="2"/>
  <c r="AN40" i="5"/>
  <c r="AF40" i="5"/>
  <c r="H40" i="5"/>
  <c r="H51" i="5" s="1"/>
  <c r="Q5" i="5"/>
  <c r="I5" i="5"/>
  <c r="AG5" i="5"/>
  <c r="AW5" i="5"/>
  <c r="AO5" i="5"/>
  <c r="BE5" i="5"/>
  <c r="CX450" i="2"/>
  <c r="BD40" i="5"/>
  <c r="AV40" i="5"/>
  <c r="P40" i="5"/>
  <c r="DY16" i="5"/>
  <c r="DK448" i="2"/>
  <c r="DE448" i="2"/>
  <c r="DX33" i="5"/>
  <c r="EF27" i="5"/>
  <c r="DZ27" i="5"/>
  <c r="DE446" i="2"/>
  <c r="EF28" i="5"/>
  <c r="DZ28" i="5"/>
  <c r="DQ33" i="5"/>
  <c r="DY25" i="5"/>
  <c r="EF26" i="5"/>
  <c r="DZ26" i="5"/>
  <c r="EF25" i="5"/>
  <c r="H25" i="25" s="1"/>
  <c r="DQ46" i="5"/>
  <c r="EG20" i="5"/>
  <c r="I20" i="25" s="1"/>
  <c r="AH18" i="14"/>
  <c r="AH17" i="14"/>
  <c r="EG21" i="5"/>
  <c r="I21" i="25" s="1"/>
  <c r="AG13" i="14"/>
  <c r="E13" i="14" s="1"/>
  <c r="AD15" i="14"/>
  <c r="AF12" i="14"/>
  <c r="EG17" i="5"/>
  <c r="I17" i="25" s="1"/>
  <c r="AE15" i="14"/>
  <c r="DJ15" i="5"/>
  <c r="DQ15" i="5"/>
  <c r="DQ70" i="2"/>
  <c r="AH14" i="14"/>
  <c r="CZ18" i="5"/>
  <c r="AE10" i="14"/>
  <c r="AG9" i="14"/>
  <c r="AH9" i="14"/>
  <c r="AH7" i="14"/>
  <c r="AF10" i="14"/>
  <c r="AG8" i="14"/>
  <c r="DE394" i="7"/>
  <c r="DE396" i="7" s="1"/>
  <c r="DE339" i="1"/>
  <c r="CX342" i="1"/>
  <c r="DJ13" i="5" s="1"/>
  <c r="DL339" i="1"/>
  <c r="DR58" i="1"/>
  <c r="DI13" i="5"/>
  <c r="DS25" i="1"/>
  <c r="DQ52" i="1"/>
  <c r="DS52" i="1" s="1"/>
  <c r="DQ108" i="1"/>
  <c r="DQ114" i="1" s="1"/>
  <c r="DD342" i="1"/>
  <c r="DK342" i="1" s="1"/>
  <c r="DR342" i="1" s="1"/>
  <c r="DS340" i="1"/>
  <c r="DX10" i="5"/>
  <c r="DJ338" i="1"/>
  <c r="DL338" i="1" s="1"/>
  <c r="DS87" i="1"/>
  <c r="DR108" i="1"/>
  <c r="DL126" i="7"/>
  <c r="DZ11" i="5" s="1"/>
  <c r="DS169" i="1"/>
  <c r="DR138" i="3"/>
  <c r="DX11" i="5"/>
  <c r="DY11" i="5"/>
  <c r="DK114" i="1"/>
  <c r="DL114" i="1" s="1"/>
  <c r="DJ394" i="7"/>
  <c r="DL394" i="7" s="1"/>
  <c r="DJ226" i="1"/>
  <c r="DL226" i="1" s="1"/>
  <c r="DS94" i="7"/>
  <c r="DQ126" i="7"/>
  <c r="DQ394" i="7" s="1"/>
  <c r="DL262" i="7"/>
  <c r="DJ448" i="2"/>
  <c r="DX16" i="5"/>
  <c r="DL132" i="7"/>
  <c r="DZ17" i="5"/>
  <c r="DS285" i="2"/>
  <c r="DQ292" i="2"/>
  <c r="DS292" i="2" s="1"/>
  <c r="DQ220" i="1"/>
  <c r="DS220" i="1" s="1"/>
  <c r="DL327" i="7"/>
  <c r="DP15" i="5"/>
  <c r="DC298" i="2"/>
  <c r="DE256" i="2"/>
  <c r="DR15" i="5" s="1"/>
  <c r="DC447" i="2"/>
  <c r="DE447" i="2" s="1"/>
  <c r="CV450" i="2"/>
  <c r="CX298" i="2"/>
  <c r="DL251" i="2"/>
  <c r="DJ256" i="2"/>
  <c r="DQ251" i="2"/>
  <c r="DS281" i="1"/>
  <c r="DL170" i="1"/>
  <c r="DQ193" i="1"/>
  <c r="DS193" i="1" s="1"/>
  <c r="DQ305" i="1"/>
  <c r="DS305" i="1" s="1"/>
  <c r="DC342" i="1"/>
  <c r="DJ342" i="1" s="1"/>
  <c r="DQ342" i="1" s="1"/>
  <c r="DL340" i="1"/>
  <c r="DE340" i="1"/>
  <c r="DS225" i="1"/>
  <c r="DL446" i="2"/>
  <c r="DZ16" i="5"/>
  <c r="DQ332" i="1"/>
  <c r="DL197" i="7"/>
  <c r="DL112" i="3"/>
  <c r="DL372" i="2"/>
  <c r="DQ446" i="2"/>
  <c r="DL392" i="7"/>
  <c r="DQ337" i="1"/>
  <c r="DS337" i="1" s="1"/>
  <c r="DS57" i="1"/>
  <c r="DL30" i="9"/>
  <c r="DL67" i="7"/>
  <c r="DK396" i="7"/>
  <c r="DL76" i="2"/>
  <c r="DL282" i="1"/>
  <c r="DK450" i="2"/>
  <c r="DZ10" i="5"/>
  <c r="DS445" i="2"/>
  <c r="DQ67" i="7"/>
  <c r="DS67" i="7" s="1"/>
  <c r="DL134" i="3"/>
  <c r="DX40" i="5"/>
  <c r="DL136" i="3"/>
  <c r="EA42" i="4"/>
  <c r="DZ39" i="5" s="1"/>
  <c r="DL150" i="2"/>
  <c r="DQ282" i="1"/>
  <c r="DS282" i="1" s="1"/>
  <c r="DZ12" i="5"/>
  <c r="DM82" i="21"/>
  <c r="DZ43" i="5" s="1"/>
  <c r="DX43" i="5"/>
  <c r="DL90" i="3"/>
  <c r="DS121" i="3"/>
  <c r="DS134" i="3" s="1"/>
  <c r="DQ134" i="3"/>
  <c r="DQ90" i="3"/>
  <c r="DS77" i="3"/>
  <c r="DS90" i="3" s="1"/>
  <c r="EF36" i="5"/>
  <c r="H36" i="25" s="1"/>
  <c r="DS20" i="9"/>
  <c r="EH36" i="5" s="1"/>
  <c r="J36" i="25" s="1"/>
  <c r="DZ20" i="5"/>
  <c r="DM80" i="21"/>
  <c r="DQ68" i="3"/>
  <c r="DS55" i="3"/>
  <c r="DS68" i="3" s="1"/>
  <c r="DQ46" i="3"/>
  <c r="DS33" i="3"/>
  <c r="DS46" i="3" s="1"/>
  <c r="DQ197" i="7"/>
  <c r="DS197" i="7" s="1"/>
  <c r="DS153" i="7"/>
  <c r="DS75" i="2"/>
  <c r="EF17" i="5"/>
  <c r="H17" i="25" s="1"/>
  <c r="DQ449" i="2"/>
  <c r="DS449" i="2" s="1"/>
  <c r="DK138" i="3"/>
  <c r="DS182" i="2"/>
  <c r="DQ224" i="2"/>
  <c r="DS224" i="2" s="1"/>
  <c r="DM28" i="21"/>
  <c r="DL224" i="2"/>
  <c r="DX44" i="5"/>
  <c r="DM83" i="21"/>
  <c r="DZ44" i="5" s="1"/>
  <c r="DS34" i="2"/>
  <c r="DS84" i="21"/>
  <c r="EG42" i="5"/>
  <c r="EG46" i="5" s="1"/>
  <c r="DR447" i="2"/>
  <c r="DR76" i="2"/>
  <c r="DR450" i="2" s="1"/>
  <c r="DQ30" i="9"/>
  <c r="DS30" i="9" s="1"/>
  <c r="EF37" i="5"/>
  <c r="H37" i="25" s="1"/>
  <c r="DS29" i="9"/>
  <c r="EH37" i="5" s="1"/>
  <c r="J37" i="25" s="1"/>
  <c r="DS81" i="1"/>
  <c r="EG10" i="5"/>
  <c r="I10" i="25" s="1"/>
  <c r="DP46" i="5"/>
  <c r="DL84" i="21"/>
  <c r="DY42" i="5"/>
  <c r="DY46" i="5" s="1"/>
  <c r="DS330" i="2"/>
  <c r="DQ372" i="2"/>
  <c r="DS372" i="2" s="1"/>
  <c r="EG42" i="4"/>
  <c r="EF39" i="5" s="1"/>
  <c r="H39" i="25" s="1"/>
  <c r="EI7" i="4"/>
  <c r="EI42" i="4" s="1"/>
  <c r="EH39" i="5" s="1"/>
  <c r="DR80" i="21"/>
  <c r="DR83" i="21"/>
  <c r="DT59" i="21"/>
  <c r="DT80" i="21" s="1"/>
  <c r="DQ262" i="7"/>
  <c r="DS262" i="7" s="1"/>
  <c r="DS218" i="7"/>
  <c r="DK84" i="21"/>
  <c r="DX42" i="5"/>
  <c r="DM81" i="21"/>
  <c r="DR28" i="21"/>
  <c r="DR81" i="21"/>
  <c r="DT7" i="21"/>
  <c r="DT28" i="21" s="1"/>
  <c r="DS88" i="7"/>
  <c r="DL135" i="3"/>
  <c r="DL46" i="3"/>
  <c r="DQ112" i="3"/>
  <c r="DS107" i="3"/>
  <c r="DS112" i="3" s="1"/>
  <c r="DQ135" i="3"/>
  <c r="DS135" i="3" s="1"/>
  <c r="EF20" i="5"/>
  <c r="H20" i="25" s="1"/>
  <c r="DS11" i="3"/>
  <c r="DQ24" i="3"/>
  <c r="DQ136" i="3"/>
  <c r="DS136" i="3" s="1"/>
  <c r="EF21" i="5"/>
  <c r="H21" i="25" s="1"/>
  <c r="DS19" i="3"/>
  <c r="DS348" i="7"/>
  <c r="DQ392" i="7"/>
  <c r="DF84" i="21"/>
  <c r="DR42" i="5"/>
  <c r="DQ150" i="2"/>
  <c r="DS150" i="2" s="1"/>
  <c r="DS149" i="2"/>
  <c r="DS9" i="9"/>
  <c r="EH35" i="5" s="1"/>
  <c r="J35" i="25" s="1"/>
  <c r="EF35" i="5"/>
  <c r="H35" i="25" s="1"/>
  <c r="DZ21" i="5"/>
  <c r="DM54" i="21"/>
  <c r="DR54" i="21"/>
  <c r="DR82" i="21"/>
  <c r="DT33" i="21"/>
  <c r="DT54" i="21" s="1"/>
  <c r="DQ327" i="7"/>
  <c r="DS327" i="7" s="1"/>
  <c r="DS283" i="7"/>
  <c r="DQ170" i="1"/>
  <c r="DS170" i="1" s="1"/>
  <c r="DS164" i="1"/>
  <c r="CB38" i="5"/>
  <c r="BT38" i="5"/>
  <c r="BT40" i="5" s="1"/>
  <c r="Y5" i="5"/>
  <c r="AA38" i="5" s="1"/>
  <c r="AA40" i="5" s="1"/>
  <c r="EG5" i="5"/>
  <c r="BM5" i="5"/>
  <c r="CC5" i="5"/>
  <c r="DY5" i="5"/>
  <c r="CK5" i="5"/>
  <c r="DA5" i="5"/>
  <c r="DQ5" i="5"/>
  <c r="BU5" i="5"/>
  <c r="CS5" i="5"/>
  <c r="DI5" i="5"/>
  <c r="DR396" i="7"/>
  <c r="DQ395" i="7"/>
  <c r="DS395" i="7" s="1"/>
  <c r="DS66" i="7"/>
  <c r="DQ393" i="7"/>
  <c r="DS23" i="7"/>
  <c r="DL393" i="7"/>
  <c r="DS391" i="7"/>
  <c r="EG12" i="5"/>
  <c r="I12" i="25" s="1"/>
  <c r="DR392" i="7"/>
  <c r="DS386" i="7"/>
  <c r="DS446" i="2" l="1"/>
  <c r="EH27" i="5"/>
  <c r="J27" i="25" s="1"/>
  <c r="H27" i="25"/>
  <c r="EH26" i="5"/>
  <c r="J26" i="25" s="1"/>
  <c r="H26" i="25"/>
  <c r="EH28" i="5"/>
  <c r="J28" i="25" s="1"/>
  <c r="H28" i="25"/>
  <c r="I42" i="25"/>
  <c r="I46" i="25"/>
  <c r="DE450" i="2"/>
  <c r="BG38" i="5"/>
  <c r="BE38" i="5"/>
  <c r="BH38" i="5"/>
  <c r="BH40" i="5" s="1"/>
  <c r="Q38" i="5"/>
  <c r="S38" i="5"/>
  <c r="T38" i="5"/>
  <c r="T40" i="5" s="1"/>
  <c r="T51" i="5" s="1"/>
  <c r="AO38" i="5"/>
  <c r="AR38" i="5"/>
  <c r="AR40" i="5" s="1"/>
  <c r="AQ38" i="5"/>
  <c r="I38" i="5"/>
  <c r="L38" i="5"/>
  <c r="L40" i="5" s="1"/>
  <c r="L51" i="5" s="1"/>
  <c r="K38" i="5"/>
  <c r="AY38" i="5"/>
  <c r="AW38" i="5"/>
  <c r="AZ38" i="5"/>
  <c r="AZ40" i="5" s="1"/>
  <c r="AI38" i="5"/>
  <c r="AJ38" i="5"/>
  <c r="AJ40" i="5" s="1"/>
  <c r="AG38" i="5"/>
  <c r="DL448" i="2"/>
  <c r="EF33" i="5"/>
  <c r="H33" i="25" s="1"/>
  <c r="EG25" i="5"/>
  <c r="DY33" i="5"/>
  <c r="DZ33" i="5" s="1"/>
  <c r="DZ25" i="5"/>
  <c r="DR33" i="5"/>
  <c r="CB40" i="5"/>
  <c r="H38" i="25"/>
  <c r="EB38" i="5"/>
  <c r="EB40" i="5" s="1"/>
  <c r="EA38" i="5"/>
  <c r="EA40" i="5" s="1"/>
  <c r="CN38" i="5"/>
  <c r="CN40" i="5" s="1"/>
  <c r="CM38" i="5"/>
  <c r="CM40" i="5" s="1"/>
  <c r="CF38" i="5"/>
  <c r="CF40" i="5" s="1"/>
  <c r="CE38" i="5"/>
  <c r="CE40" i="5" s="1"/>
  <c r="DL38" i="5"/>
  <c r="DL40" i="5" s="1"/>
  <c r="DK38" i="5"/>
  <c r="DK40" i="5" s="1"/>
  <c r="BP38" i="5"/>
  <c r="BP40" i="5" s="1"/>
  <c r="BO38" i="5"/>
  <c r="BO40" i="5" s="1"/>
  <c r="CV38" i="5"/>
  <c r="CV40" i="5" s="1"/>
  <c r="CU38" i="5"/>
  <c r="CU40" i="5" s="1"/>
  <c r="EJ38" i="5"/>
  <c r="EJ40" i="5" s="1"/>
  <c r="EI38" i="5"/>
  <c r="EI40" i="5" s="1"/>
  <c r="BX38" i="5"/>
  <c r="BX40" i="5" s="1"/>
  <c r="BW38" i="5"/>
  <c r="BW40" i="5" s="1"/>
  <c r="DR46" i="5"/>
  <c r="DT38" i="5"/>
  <c r="DT40" i="5" s="1"/>
  <c r="DS38" i="5"/>
  <c r="DS40" i="5" s="1"/>
  <c r="DD38" i="5"/>
  <c r="DD40" i="5" s="1"/>
  <c r="DC38" i="5"/>
  <c r="DC40" i="5" s="1"/>
  <c r="AI17" i="14"/>
  <c r="C17" i="14" s="1"/>
  <c r="AI18" i="14"/>
  <c r="C18" i="14" s="1"/>
  <c r="DS70" i="2"/>
  <c r="EH16" i="5" s="1"/>
  <c r="EG16" i="5"/>
  <c r="I16" i="25" s="1"/>
  <c r="AI14" i="14"/>
  <c r="C14" i="14" s="1"/>
  <c r="AH13" i="14"/>
  <c r="DJ18" i="5"/>
  <c r="DI18" i="5"/>
  <c r="AG12" i="14"/>
  <c r="E12" i="14" s="1"/>
  <c r="DY15" i="5"/>
  <c r="DQ76" i="2"/>
  <c r="DS76" i="2" s="1"/>
  <c r="DH18" i="5"/>
  <c r="EG11" i="5"/>
  <c r="I11" i="25" s="1"/>
  <c r="DS126" i="7"/>
  <c r="DQ132" i="7"/>
  <c r="DS132" i="7" s="1"/>
  <c r="AI7" i="14"/>
  <c r="C7" i="14" s="1"/>
  <c r="AI9" i="14"/>
  <c r="C9" i="14" s="1"/>
  <c r="AI8" i="14"/>
  <c r="AH8" i="14"/>
  <c r="DJ396" i="7"/>
  <c r="DY13" i="5" s="1"/>
  <c r="DQ58" i="1"/>
  <c r="DS58" i="1" s="1"/>
  <c r="DR114" i="1"/>
  <c r="DS114" i="1" s="1"/>
  <c r="DQ13" i="5"/>
  <c r="EF11" i="5"/>
  <c r="H11" i="25" s="1"/>
  <c r="DE342" i="1"/>
  <c r="DR13" i="5" s="1"/>
  <c r="DL342" i="1"/>
  <c r="DS108" i="1"/>
  <c r="DS342" i="1"/>
  <c r="DQ448" i="2"/>
  <c r="DS448" i="2" s="1"/>
  <c r="EF16" i="5"/>
  <c r="H16" i="25" s="1"/>
  <c r="D7" i="13"/>
  <c r="D12" i="13"/>
  <c r="DS251" i="2"/>
  <c r="DQ256" i="2"/>
  <c r="EF12" i="5"/>
  <c r="H12" i="25" s="1"/>
  <c r="DQ226" i="1"/>
  <c r="DS226" i="1" s="1"/>
  <c r="DC450" i="2"/>
  <c r="DR18" i="5" s="1"/>
  <c r="DE298" i="2"/>
  <c r="DJ447" i="2"/>
  <c r="DL447" i="2" s="1"/>
  <c r="DX15" i="5"/>
  <c r="DJ298" i="2"/>
  <c r="DL256" i="2"/>
  <c r="DZ15" i="5" s="1"/>
  <c r="DS332" i="1"/>
  <c r="DP13" i="5"/>
  <c r="EH20" i="5"/>
  <c r="EF10" i="5"/>
  <c r="H10" i="25" s="1"/>
  <c r="DQ338" i="1"/>
  <c r="DS338" i="1" s="1"/>
  <c r="EH17" i="5"/>
  <c r="EF40" i="5"/>
  <c r="DS392" i="7"/>
  <c r="DX46" i="5"/>
  <c r="EH21" i="5"/>
  <c r="EH10" i="5"/>
  <c r="EF43" i="5"/>
  <c r="H43" i="25" s="1"/>
  <c r="DT82" i="21"/>
  <c r="EH43" i="5" s="1"/>
  <c r="J43" i="25" s="1"/>
  <c r="DR84" i="21"/>
  <c r="DT81" i="21"/>
  <c r="EF42" i="5"/>
  <c r="H42" i="25" s="1"/>
  <c r="DT83" i="21"/>
  <c r="EH44" i="5" s="1"/>
  <c r="J44" i="25" s="1"/>
  <c r="EF44" i="5"/>
  <c r="H44" i="25" s="1"/>
  <c r="DZ42" i="5"/>
  <c r="DZ46" i="5" s="1"/>
  <c r="DM84" i="21"/>
  <c r="DI38" i="5"/>
  <c r="DA38" i="5"/>
  <c r="BM38" i="5"/>
  <c r="CS38" i="5"/>
  <c r="CK38" i="5"/>
  <c r="EG38" i="5"/>
  <c r="BU38" i="5"/>
  <c r="DY38" i="5"/>
  <c r="Y38" i="5"/>
  <c r="AB38" i="5"/>
  <c r="DQ38" i="5"/>
  <c r="CC38" i="5"/>
  <c r="EH12" i="5"/>
  <c r="DL396" i="7"/>
  <c r="EG13" i="5" s="1"/>
  <c r="DQ396" i="7"/>
  <c r="DS393" i="7"/>
  <c r="DS394" i="7"/>
  <c r="DL450" i="2" l="1"/>
  <c r="J16" i="25"/>
  <c r="F10" i="13"/>
  <c r="J17" i="25"/>
  <c r="F11" i="13"/>
  <c r="I13" i="25"/>
  <c r="J10" i="25"/>
  <c r="F4" i="13"/>
  <c r="F14" i="13"/>
  <c r="J20" i="25"/>
  <c r="EG33" i="5"/>
  <c r="I33" i="25" s="1"/>
  <c r="I25" i="25"/>
  <c r="J12" i="25"/>
  <c r="F6" i="13"/>
  <c r="C8" i="14"/>
  <c r="G8" i="14" s="1"/>
  <c r="F15" i="13"/>
  <c r="J21" i="25"/>
  <c r="H40" i="25"/>
  <c r="G14" i="14"/>
  <c r="H14" i="14"/>
  <c r="I14" i="14" s="1"/>
  <c r="H18" i="14"/>
  <c r="I18" i="14" s="1"/>
  <c r="G18" i="14"/>
  <c r="H9" i="14"/>
  <c r="I9" i="14" s="1"/>
  <c r="G9" i="14"/>
  <c r="H17" i="14"/>
  <c r="I17" i="14" s="1"/>
  <c r="G17" i="14"/>
  <c r="H7" i="14"/>
  <c r="I7" i="14" s="1"/>
  <c r="G7" i="14"/>
  <c r="AW40" i="5"/>
  <c r="AX38" i="5"/>
  <c r="AX40" i="5" s="1"/>
  <c r="Q40" i="5"/>
  <c r="R38" i="5"/>
  <c r="R40" i="5" s="1"/>
  <c r="AO40" i="5"/>
  <c r="AP38" i="5"/>
  <c r="AP40" i="5" s="1"/>
  <c r="AG40" i="5"/>
  <c r="AH38" i="5"/>
  <c r="AH40" i="5" s="1"/>
  <c r="I40" i="5"/>
  <c r="I51" i="5" s="1"/>
  <c r="J38" i="5"/>
  <c r="J40" i="5" s="1"/>
  <c r="J51" i="5" s="1"/>
  <c r="BE40" i="5"/>
  <c r="BF38" i="5"/>
  <c r="BF40" i="5" s="1"/>
  <c r="AY40" i="5"/>
  <c r="X37" i="14" s="1"/>
  <c r="X35" i="14"/>
  <c r="S40" i="5"/>
  <c r="T35" i="14"/>
  <c r="S35" i="14"/>
  <c r="K40" i="5"/>
  <c r="AI40" i="5"/>
  <c r="V37" i="14" s="1"/>
  <c r="V35" i="14"/>
  <c r="AQ40" i="5"/>
  <c r="W37" i="14" s="1"/>
  <c r="W35" i="14"/>
  <c r="BG40" i="5"/>
  <c r="Y37" i="14" s="1"/>
  <c r="Y35" i="14"/>
  <c r="EH25" i="5"/>
  <c r="J25" i="25" s="1"/>
  <c r="I38" i="25"/>
  <c r="DX13" i="5"/>
  <c r="AI13" i="14"/>
  <c r="C13" i="14" s="1"/>
  <c r="DQ18" i="5"/>
  <c r="AF15" i="14"/>
  <c r="EG15" i="5"/>
  <c r="I15" i="25" s="1"/>
  <c r="DP18" i="5"/>
  <c r="AG10" i="14"/>
  <c r="E10" i="14" s="1"/>
  <c r="EF13" i="5"/>
  <c r="H13" i="25" s="1"/>
  <c r="EH11" i="5"/>
  <c r="DZ13" i="5"/>
  <c r="DS256" i="2"/>
  <c r="EH15" i="5" s="1"/>
  <c r="EF15" i="5"/>
  <c r="H15" i="25" s="1"/>
  <c r="DQ447" i="2"/>
  <c r="DS447" i="2" s="1"/>
  <c r="DS450" i="2" s="1"/>
  <c r="DQ298" i="2"/>
  <c r="DJ450" i="2"/>
  <c r="DL298" i="2"/>
  <c r="EF46" i="5"/>
  <c r="H46" i="25" s="1"/>
  <c r="DT84" i="21"/>
  <c r="EH42" i="5"/>
  <c r="DS396" i="7"/>
  <c r="EH13" i="5" s="1"/>
  <c r="J13" i="25" s="1"/>
  <c r="AO35" i="14"/>
  <c r="AM35" i="14"/>
  <c r="AK35" i="14"/>
  <c r="AT35" i="14"/>
  <c r="AQ35" i="14"/>
  <c r="AL35" i="14"/>
  <c r="AU35" i="14"/>
  <c r="AS35" i="14"/>
  <c r="AR35" i="14"/>
  <c r="AW35" i="14"/>
  <c r="AP35" i="14"/>
  <c r="AJ35" i="14"/>
  <c r="AN35" i="14"/>
  <c r="AV35" i="14"/>
  <c r="DR38" i="5"/>
  <c r="DQ40" i="5"/>
  <c r="DZ38" i="5"/>
  <c r="DZ40" i="5" s="1"/>
  <c r="DY40" i="5"/>
  <c r="AI35" i="14"/>
  <c r="CS40" i="5"/>
  <c r="CT38" i="5"/>
  <c r="CT40" i="5" s="1"/>
  <c r="AE35" i="14"/>
  <c r="AB35" i="14"/>
  <c r="AH35" i="14"/>
  <c r="EH38" i="5"/>
  <c r="EH40" i="5" s="1"/>
  <c r="EG40" i="5"/>
  <c r="AD35" i="14"/>
  <c r="DA40" i="5"/>
  <c r="DB38" i="5"/>
  <c r="DB40" i="5" s="1"/>
  <c r="CC40" i="5"/>
  <c r="CD38" i="5"/>
  <c r="CD40" i="5" s="1"/>
  <c r="AB40" i="5"/>
  <c r="U35" i="14"/>
  <c r="AA35" i="14"/>
  <c r="AC35" i="14"/>
  <c r="BM40" i="5"/>
  <c r="BN38" i="5"/>
  <c r="BN40" i="5" s="1"/>
  <c r="AF35" i="14"/>
  <c r="AG35" i="14"/>
  <c r="Y40" i="5"/>
  <c r="Z38" i="5"/>
  <c r="Z40" i="5" s="1"/>
  <c r="BU40" i="5"/>
  <c r="BV38" i="5"/>
  <c r="BV40" i="5" s="1"/>
  <c r="CK40" i="5"/>
  <c r="CL38" i="5"/>
  <c r="CL40" i="5" s="1"/>
  <c r="Z35" i="14"/>
  <c r="DI40" i="5"/>
  <c r="DJ38" i="5"/>
  <c r="DJ40" i="5" s="1"/>
  <c r="P22" i="5"/>
  <c r="P24" i="3"/>
  <c r="R23" i="3"/>
  <c r="R22" i="5" s="1"/>
  <c r="P137" i="3"/>
  <c r="R137" i="3" s="1"/>
  <c r="R138" i="3" s="1"/>
  <c r="R23" i="5" s="1"/>
  <c r="AD137" i="3"/>
  <c r="EH33" i="5" l="1"/>
  <c r="J33" i="25" s="1"/>
  <c r="H8" i="14"/>
  <c r="I8" i="14" s="1"/>
  <c r="F5" i="13"/>
  <c r="F7" i="13" s="1"/>
  <c r="E7" i="13" s="1"/>
  <c r="J11" i="25"/>
  <c r="E11" i="13"/>
  <c r="C11" i="13"/>
  <c r="E15" i="13"/>
  <c r="C15" i="13"/>
  <c r="C10" i="13"/>
  <c r="E10" i="13"/>
  <c r="E4" i="13"/>
  <c r="C4" i="13"/>
  <c r="E6" i="13"/>
  <c r="C6" i="13"/>
  <c r="EH46" i="5"/>
  <c r="J46" i="25" s="1"/>
  <c r="J42" i="25"/>
  <c r="J15" i="25"/>
  <c r="F9" i="13"/>
  <c r="F12" i="13" s="1"/>
  <c r="C12" i="13" s="1"/>
  <c r="E14" i="13"/>
  <c r="C14" i="13"/>
  <c r="H13" i="14"/>
  <c r="I13" i="14" s="1"/>
  <c r="G13" i="14"/>
  <c r="K51" i="5"/>
  <c r="S48" i="14" s="1"/>
  <c r="M7" i="14" s="1"/>
  <c r="S37" i="14"/>
  <c r="T37" i="14"/>
  <c r="S51" i="5"/>
  <c r="T48" i="14" s="1"/>
  <c r="M8" i="14" s="1"/>
  <c r="D35" i="14"/>
  <c r="F35" i="14"/>
  <c r="E35" i="14"/>
  <c r="I40" i="25"/>
  <c r="DR40" i="5"/>
  <c r="J40" i="25" s="1"/>
  <c r="J38" i="25"/>
  <c r="R51" i="5"/>
  <c r="AH12" i="14"/>
  <c r="DY18" i="5"/>
  <c r="DZ18" i="5"/>
  <c r="AG15" i="14"/>
  <c r="AH15" i="14"/>
  <c r="EG18" i="5"/>
  <c r="I18" i="25" s="1"/>
  <c r="DX18" i="5"/>
  <c r="AH10" i="14"/>
  <c r="DS298" i="2"/>
  <c r="DQ450" i="2"/>
  <c r="EF18" i="5" s="1"/>
  <c r="H18" i="25" s="1"/>
  <c r="C35" i="14"/>
  <c r="G35" i="14" s="1"/>
  <c r="R24" i="3"/>
  <c r="AJ37" i="14"/>
  <c r="AS37" i="14"/>
  <c r="AW37" i="14"/>
  <c r="AP37" i="14"/>
  <c r="AN37" i="14"/>
  <c r="AO37" i="14"/>
  <c r="AM37" i="14"/>
  <c r="AU37" i="14"/>
  <c r="AL37" i="14"/>
  <c r="AQ37" i="14"/>
  <c r="AT37" i="14"/>
  <c r="AR37" i="14"/>
  <c r="AV37" i="14"/>
  <c r="AK37" i="14"/>
  <c r="AF37" i="14"/>
  <c r="AC37" i="14"/>
  <c r="AB51" i="5"/>
  <c r="U37" i="14"/>
  <c r="AB37" i="14"/>
  <c r="Z37" i="14"/>
  <c r="AG37" i="14"/>
  <c r="AA37" i="14"/>
  <c r="AD37" i="14"/>
  <c r="AH37" i="14"/>
  <c r="AE37" i="14"/>
  <c r="AI37" i="14"/>
  <c r="P138" i="3"/>
  <c r="AD138" i="3"/>
  <c r="AF137" i="3"/>
  <c r="AF138" i="3" s="1"/>
  <c r="AI51" i="5" s="1"/>
  <c r="Y23" i="3"/>
  <c r="U19" i="14" s="1"/>
  <c r="AF23" i="3"/>
  <c r="AF22" i="5"/>
  <c r="W137" i="3"/>
  <c r="X22" i="5"/>
  <c r="E37" i="14" l="1"/>
  <c r="C9" i="13"/>
  <c r="E9" i="13"/>
  <c r="C5" i="13"/>
  <c r="E5" i="13"/>
  <c r="D37" i="14"/>
  <c r="F37" i="14"/>
  <c r="AF23" i="5"/>
  <c r="AF51" i="5" s="1"/>
  <c r="AG23" i="5"/>
  <c r="AG51" i="5" s="1"/>
  <c r="AH23" i="5"/>
  <c r="AH51" i="5" s="1"/>
  <c r="P23" i="5"/>
  <c r="Q23" i="5"/>
  <c r="AI12" i="14"/>
  <c r="C12" i="14" s="1"/>
  <c r="EH18" i="5"/>
  <c r="J18" i="25" s="1"/>
  <c r="AI10" i="14"/>
  <c r="C10" i="14" s="1"/>
  <c r="C7" i="13"/>
  <c r="E12" i="13"/>
  <c r="C37" i="14"/>
  <c r="G37" i="14" s="1"/>
  <c r="H35" i="14"/>
  <c r="I35" i="14" s="1"/>
  <c r="AH22" i="5"/>
  <c r="AF24" i="3"/>
  <c r="Z22" i="5"/>
  <c r="Y24" i="3"/>
  <c r="Y137" i="3"/>
  <c r="Y138" i="3" s="1"/>
  <c r="W138" i="3"/>
  <c r="AM23" i="3"/>
  <c r="AN22" i="5"/>
  <c r="AK137" i="3"/>
  <c r="H12" i="14" l="1"/>
  <c r="I12" i="14" s="1"/>
  <c r="G12" i="14"/>
  <c r="H10" i="14"/>
  <c r="I10" i="14" s="1"/>
  <c r="G10" i="14"/>
  <c r="Q51" i="5"/>
  <c r="P51" i="5"/>
  <c r="X23" i="5"/>
  <c r="X51" i="5" s="1"/>
  <c r="Y23" i="5"/>
  <c r="Y51" i="5" s="1"/>
  <c r="V19" i="14"/>
  <c r="Z23" i="5"/>
  <c r="Z51" i="5" s="1"/>
  <c r="V20" i="14"/>
  <c r="AJ51" i="5"/>
  <c r="AI15" i="14"/>
  <c r="C15" i="14" s="1"/>
  <c r="H37" i="14"/>
  <c r="I37" i="14" s="1"/>
  <c r="AT23" i="3"/>
  <c r="AV22" i="5"/>
  <c r="AR137" i="3"/>
  <c r="AP22" i="5"/>
  <c r="AM24" i="3"/>
  <c r="AM137" i="3"/>
  <c r="AM138" i="3" s="1"/>
  <c r="AK138" i="3"/>
  <c r="AO23" i="5" s="1"/>
  <c r="AO51" i="5" s="1"/>
  <c r="H15" i="14" l="1"/>
  <c r="I15" i="14" s="1"/>
  <c r="G15" i="14"/>
  <c r="V48" i="14"/>
  <c r="M10" i="14" s="1"/>
  <c r="W19" i="14"/>
  <c r="AP23" i="5"/>
  <c r="AP51" i="5" s="1"/>
  <c r="AR51" i="5"/>
  <c r="AN23" i="5"/>
  <c r="AN51" i="5" s="1"/>
  <c r="U20" i="14"/>
  <c r="AA51" i="5"/>
  <c r="U48" i="14" s="1"/>
  <c r="BD22" i="5"/>
  <c r="BA23" i="3"/>
  <c r="AY137" i="3"/>
  <c r="AX22" i="5"/>
  <c r="AT24" i="3"/>
  <c r="AT137" i="3"/>
  <c r="AT138" i="3" s="1"/>
  <c r="AX23" i="5" s="1"/>
  <c r="AX51" i="5" s="1"/>
  <c r="AR138" i="3"/>
  <c r="M9" i="14" l="1"/>
  <c r="AY51" i="5"/>
  <c r="AW23" i="5"/>
  <c r="AW51" i="5" s="1"/>
  <c r="BM22" i="5"/>
  <c r="Y19" i="14"/>
  <c r="X19" i="14"/>
  <c r="W20" i="14"/>
  <c r="AQ51" i="5"/>
  <c r="W48" i="14" s="1"/>
  <c r="M11" i="14" s="1"/>
  <c r="AV23" i="5"/>
  <c r="AV51" i="5" s="1"/>
  <c r="BA137" i="3"/>
  <c r="BA138" i="3" s="1"/>
  <c r="AY138" i="3"/>
  <c r="BF22" i="5"/>
  <c r="BA24" i="3"/>
  <c r="BH23" i="3"/>
  <c r="BL22" i="5"/>
  <c r="BF137" i="3"/>
  <c r="BG51" i="5" l="1"/>
  <c r="BE23" i="5"/>
  <c r="BE51" i="5" s="1"/>
  <c r="BU22" i="5"/>
  <c r="Z19" i="14"/>
  <c r="BD23" i="5"/>
  <c r="BD51" i="5" s="1"/>
  <c r="BF23" i="5"/>
  <c r="BF51" i="5" s="1"/>
  <c r="BM23" i="5"/>
  <c r="BM51" i="5" s="1"/>
  <c r="X20" i="14"/>
  <c r="AZ51" i="5"/>
  <c r="BT22" i="5"/>
  <c r="BM137" i="3"/>
  <c r="BO23" i="3"/>
  <c r="BH137" i="3"/>
  <c r="BH138" i="3" s="1"/>
  <c r="BF138" i="3"/>
  <c r="BO51" i="5" s="1"/>
  <c r="BN22" i="5"/>
  <c r="BH24" i="3"/>
  <c r="X48" i="14" l="1"/>
  <c r="CC22" i="5"/>
  <c r="AA19" i="14"/>
  <c r="BL23" i="5"/>
  <c r="BL51" i="5" s="1"/>
  <c r="Y20" i="14"/>
  <c r="BH51" i="5"/>
  <c r="Y48" i="14" s="1"/>
  <c r="M13" i="14" s="1"/>
  <c r="BN23" i="5"/>
  <c r="BN51" i="5" s="1"/>
  <c r="BV22" i="5"/>
  <c r="BO24" i="3"/>
  <c r="BM138" i="3"/>
  <c r="BU23" i="5" s="1"/>
  <c r="BU51" i="5" s="1"/>
  <c r="BO137" i="3"/>
  <c r="BO138" i="3" s="1"/>
  <c r="BV23" i="5" s="1"/>
  <c r="BV51" i="5" s="1"/>
  <c r="BV23" i="3"/>
  <c r="CB22" i="5"/>
  <c r="BT137" i="3"/>
  <c r="D19" i="14" l="1"/>
  <c r="F19" i="14"/>
  <c r="M12" i="14"/>
  <c r="BX51" i="5"/>
  <c r="BW51" i="5"/>
  <c r="CK22" i="5"/>
  <c r="Z20" i="14"/>
  <c r="BP51" i="5"/>
  <c r="Z48" i="14" s="1"/>
  <c r="M14" i="14" s="1"/>
  <c r="BT23" i="5"/>
  <c r="BT51" i="5" s="1"/>
  <c r="CC23" i="5"/>
  <c r="CC51" i="5" s="1"/>
  <c r="CJ22" i="5"/>
  <c r="CC23" i="3"/>
  <c r="CA137" i="3"/>
  <c r="BT138" i="3"/>
  <c r="BV137" i="3"/>
  <c r="BV138" i="3" s="1"/>
  <c r="CD22" i="5"/>
  <c r="BV24" i="3"/>
  <c r="CS22" i="5" l="1"/>
  <c r="AC19" i="14"/>
  <c r="AB19" i="14"/>
  <c r="AA48" i="14"/>
  <c r="F48" i="14" s="1"/>
  <c r="CF51" i="5"/>
  <c r="CE51" i="5"/>
  <c r="AA20" i="14"/>
  <c r="F20" i="14" s="1"/>
  <c r="CB23" i="5"/>
  <c r="CB51" i="5" s="1"/>
  <c r="CD23" i="5"/>
  <c r="CD51" i="5" s="1"/>
  <c r="CL22" i="5"/>
  <c r="CC24" i="3"/>
  <c r="CR22" i="5"/>
  <c r="CJ23" i="3"/>
  <c r="DA22" i="5" s="1"/>
  <c r="CH137" i="3"/>
  <c r="CC137" i="3"/>
  <c r="CC138" i="3" s="1"/>
  <c r="CA138" i="3"/>
  <c r="CN51" i="5" s="1"/>
  <c r="E48" i="14" l="1"/>
  <c r="D48" i="14"/>
  <c r="E20" i="14"/>
  <c r="D20" i="14"/>
  <c r="M15" i="14"/>
  <c r="CK23" i="5"/>
  <c r="CK51" i="5" s="1"/>
  <c r="AD19" i="14"/>
  <c r="CU51" i="5"/>
  <c r="AB48" i="14"/>
  <c r="M16" i="14" s="1"/>
  <c r="AB20" i="14"/>
  <c r="CJ23" i="5"/>
  <c r="CJ51" i="5" s="1"/>
  <c r="CL23" i="5"/>
  <c r="CL51" i="5" s="1"/>
  <c r="AC20" i="14"/>
  <c r="CM51" i="5"/>
  <c r="AC48" i="14" s="1"/>
  <c r="M17" i="14" s="1"/>
  <c r="CQ23" i="3"/>
  <c r="DI22" i="5" s="1"/>
  <c r="CO137" i="3"/>
  <c r="CZ22" i="5"/>
  <c r="CH138" i="3"/>
  <c r="CJ137" i="3"/>
  <c r="CJ138" i="3" s="1"/>
  <c r="CJ24" i="3"/>
  <c r="CT22" i="5"/>
  <c r="CS23" i="5" l="1"/>
  <c r="CS51" i="5" s="1"/>
  <c r="AE19" i="14"/>
  <c r="CT23" i="5"/>
  <c r="CT51" i="5" s="1"/>
  <c r="CR23" i="5"/>
  <c r="CR51" i="5" s="1"/>
  <c r="AD20" i="14"/>
  <c r="CV51" i="5"/>
  <c r="AD48" i="14" s="1"/>
  <c r="M18" i="14" s="1"/>
  <c r="CO138" i="3"/>
  <c r="CQ137" i="3"/>
  <c r="CQ138" i="3" s="1"/>
  <c r="DB23" i="5" s="1"/>
  <c r="DB51" i="5" s="1"/>
  <c r="CQ24" i="3"/>
  <c r="DB22" i="5"/>
  <c r="DH22" i="5"/>
  <c r="CX23" i="3"/>
  <c r="CV137" i="3"/>
  <c r="DA23" i="5" l="1"/>
  <c r="DA51" i="5" s="1"/>
  <c r="DD51" i="5"/>
  <c r="DQ22" i="5"/>
  <c r="DY22" i="5"/>
  <c r="AF19" i="14"/>
  <c r="CZ23" i="5"/>
  <c r="CZ51" i="5" s="1"/>
  <c r="DP22" i="5"/>
  <c r="DE23" i="3"/>
  <c r="DC137" i="3"/>
  <c r="DJ22" i="5"/>
  <c r="CX24" i="3"/>
  <c r="CX137" i="3"/>
  <c r="CX138" i="3" s="1"/>
  <c r="CV138" i="3"/>
  <c r="AE20" i="14" l="1"/>
  <c r="DI23" i="5"/>
  <c r="DI51" i="5" s="1"/>
  <c r="AG19" i="14"/>
  <c r="E19" i="14" s="1"/>
  <c r="DK51" i="5"/>
  <c r="DC51" i="5"/>
  <c r="AE48" i="14" s="1"/>
  <c r="DQ23" i="5"/>
  <c r="DH23" i="5"/>
  <c r="DH51" i="5" s="1"/>
  <c r="DL51" i="5"/>
  <c r="DJ23" i="5"/>
  <c r="DJ51" i="5" s="1"/>
  <c r="DE137" i="3"/>
  <c r="DE138" i="3" s="1"/>
  <c r="DC138" i="3"/>
  <c r="DE24" i="3"/>
  <c r="DR22" i="5"/>
  <c r="DX22" i="5"/>
  <c r="DL23" i="3"/>
  <c r="EG22" i="5" s="1"/>
  <c r="I22" i="25" s="1"/>
  <c r="DJ137" i="3"/>
  <c r="M19" i="14" l="1"/>
  <c r="DQ51" i="5"/>
  <c r="AH19" i="14"/>
  <c r="DS51" i="5"/>
  <c r="DT51" i="5"/>
  <c r="AF48" i="14"/>
  <c r="M20" i="14" s="1"/>
  <c r="AF20" i="14"/>
  <c r="DP23" i="5"/>
  <c r="DR23" i="5"/>
  <c r="D17" i="13"/>
  <c r="DS23" i="3"/>
  <c r="DQ137" i="3"/>
  <c r="EF22" i="5"/>
  <c r="H22" i="25" s="1"/>
  <c r="DL137" i="3"/>
  <c r="DL138" i="3" s="1"/>
  <c r="DJ138" i="3"/>
  <c r="DY23" i="5" s="1"/>
  <c r="DY51" i="5" s="1"/>
  <c r="DL24" i="3"/>
  <c r="DZ22" i="5"/>
  <c r="DR51" i="5" l="1"/>
  <c r="DP51" i="5"/>
  <c r="AG48" i="14"/>
  <c r="M21" i="14" s="1"/>
  <c r="DZ23" i="5"/>
  <c r="DZ51" i="5" s="1"/>
  <c r="AG20" i="14"/>
  <c r="EA51" i="5"/>
  <c r="AI19" i="14"/>
  <c r="C19" i="14" s="1"/>
  <c r="DX23" i="5"/>
  <c r="DX51" i="5" s="1"/>
  <c r="EB51" i="5"/>
  <c r="DQ138" i="3"/>
  <c r="EF23" i="5" s="1"/>
  <c r="EF51" i="5" s="1"/>
  <c r="DS137" i="3"/>
  <c r="DS138" i="3" s="1"/>
  <c r="EH23" i="5" s="1"/>
  <c r="EH51" i="5" s="1"/>
  <c r="EH22" i="5"/>
  <c r="DS24" i="3"/>
  <c r="J23" i="25" l="1"/>
  <c r="H23" i="25"/>
  <c r="H51" i="25"/>
  <c r="J51" i="25"/>
  <c r="F16" i="13"/>
  <c r="F17" i="13" s="1"/>
  <c r="J22" i="25"/>
  <c r="H19" i="14"/>
  <c r="I19" i="14" s="1"/>
  <c r="G19" i="14"/>
  <c r="EG23" i="5"/>
  <c r="AH48" i="14"/>
  <c r="M22" i="14" s="1"/>
  <c r="EI51" i="5"/>
  <c r="AH20" i="14"/>
  <c r="EJ51" i="5"/>
  <c r="EG51" i="5" l="1"/>
  <c r="I51" i="25" s="1"/>
  <c r="I23" i="25"/>
  <c r="C16" i="13"/>
  <c r="E16" i="13"/>
  <c r="AL48" i="14"/>
  <c r="AP48" i="14"/>
  <c r="AK48" i="14"/>
  <c r="AT48" i="14"/>
  <c r="AS48" i="14"/>
  <c r="AN48" i="14"/>
  <c r="AQ48" i="14"/>
  <c r="AJ48" i="14"/>
  <c r="AV48" i="14"/>
  <c r="AO48" i="14"/>
  <c r="AM48" i="14"/>
  <c r="AU48" i="14"/>
  <c r="AW48" i="14"/>
  <c r="AR48" i="14"/>
  <c r="AI48" i="14"/>
  <c r="M23" i="14" s="1"/>
  <c r="AI20" i="14"/>
  <c r="C20" i="14" s="1"/>
  <c r="C17" i="13"/>
  <c r="E17" i="13"/>
  <c r="G48" i="25"/>
  <c r="C48" i="14" l="1"/>
  <c r="G20" i="14"/>
  <c r="H20" i="14"/>
  <c r="I20" i="14" s="1"/>
  <c r="M26" i="14"/>
  <c r="M30" i="14"/>
  <c r="M36" i="14"/>
  <c r="M32" i="14"/>
  <c r="M25" i="14"/>
  <c r="M34" i="14"/>
  <c r="M27" i="14"/>
  <c r="M37" i="14"/>
  <c r="M29" i="14"/>
  <c r="M24" i="14"/>
  <c r="M33" i="14"/>
  <c r="M31" i="14"/>
  <c r="M28" i="14"/>
  <c r="M35" i="14"/>
  <c r="G48" i="14" l="1"/>
  <c r="H48" i="14"/>
  <c r="I48"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Ming Hu</author>
    <author>Jahnavi Gopi Krishnan</author>
  </authors>
  <commentList>
    <comment ref="B2" authorId="0" shapeId="0" xr:uid="{00000000-0006-0000-0100-000001000000}">
      <text>
        <r>
          <rPr>
            <sz val="9"/>
            <color indexed="81"/>
            <rFont val="Tahoma"/>
            <family val="2"/>
          </rPr>
          <t xml:space="preserve">Base point for Original Budget
Empty if it is the Original PPS Estimate </t>
        </r>
      </text>
    </comment>
    <comment ref="C2" authorId="0" shapeId="0" xr:uid="{00000000-0006-0000-0100-000002000000}">
      <text>
        <r>
          <rPr>
            <sz val="9"/>
            <color indexed="81"/>
            <rFont val="Tahoma"/>
            <family val="2"/>
          </rPr>
          <t>Approved Change Proposal</t>
        </r>
      </text>
    </comment>
    <comment ref="D2" authorId="0" shapeId="0" xr:uid="{00000000-0006-0000-0100-000003000000}">
      <text>
        <r>
          <rPr>
            <sz val="9"/>
            <color indexed="81"/>
            <rFont val="Tahoma"/>
            <family val="2"/>
          </rPr>
          <t>Previous submitted Change Proposal</t>
        </r>
      </text>
    </comment>
    <comment ref="E2" authorId="1" shapeId="0" xr:uid="{00000000-0006-0000-0100-000004000000}">
      <text>
        <r>
          <rPr>
            <b/>
            <sz val="9"/>
            <color indexed="81"/>
            <rFont val="Tahoma"/>
            <family val="2"/>
          </rPr>
          <t>Jahnavi Gopi Krishnan:</t>
        </r>
        <r>
          <rPr>
            <sz val="9"/>
            <color indexed="81"/>
            <rFont val="Tahoma"/>
            <family val="2"/>
          </rPr>
          <t xml:space="preserve">
Rejected CP</t>
        </r>
      </text>
    </comment>
    <comment ref="F2" authorId="0" shapeId="0" xr:uid="{00000000-0006-0000-0100-000005000000}">
      <text>
        <r>
          <rPr>
            <sz val="9"/>
            <color indexed="81"/>
            <rFont val="Tahoma"/>
            <family val="2"/>
          </rPr>
          <t>Current Change Proposal</t>
        </r>
      </text>
    </comment>
  </commentList>
</comments>
</file>

<file path=xl/sharedStrings.xml><?xml version="1.0" encoding="utf-8"?>
<sst xmlns="http://schemas.openxmlformats.org/spreadsheetml/2006/main" count="6396" uniqueCount="599">
  <si>
    <t>TOTAL</t>
  </si>
  <si>
    <t>Foundations</t>
  </si>
  <si>
    <t>Structures</t>
  </si>
  <si>
    <t>Hardware</t>
  </si>
  <si>
    <t>Conductor</t>
  </si>
  <si>
    <t xml:space="preserve">Detailed Engineering </t>
  </si>
  <si>
    <t>Survey</t>
  </si>
  <si>
    <t xml:space="preserve">Construction </t>
  </si>
  <si>
    <t>Commissioning</t>
  </si>
  <si>
    <t>Reactor bank</t>
  </si>
  <si>
    <t>Control Building</t>
  </si>
  <si>
    <t>Protection, Control, Metering</t>
  </si>
  <si>
    <t>SCADA</t>
  </si>
  <si>
    <t>Labour</t>
  </si>
  <si>
    <t>Radio Equipment</t>
  </si>
  <si>
    <t>Switchyard</t>
  </si>
  <si>
    <t>Bus Structure and Network</t>
  </si>
  <si>
    <t>Station Service</t>
  </si>
  <si>
    <t>Civil</t>
  </si>
  <si>
    <t>Electric</t>
  </si>
  <si>
    <t>P&amp;C and SCADA</t>
  </si>
  <si>
    <t>Line</t>
  </si>
  <si>
    <t>Yards</t>
  </si>
  <si>
    <t>Foundation</t>
  </si>
  <si>
    <t>Structure Installation</t>
  </si>
  <si>
    <t>Site Preparation</t>
  </si>
  <si>
    <t>ha</t>
  </si>
  <si>
    <t>km</t>
  </si>
  <si>
    <t>Capacitor Bank</t>
  </si>
  <si>
    <t>size</t>
  </si>
  <si>
    <t>height</t>
  </si>
  <si>
    <t>km, type</t>
  </si>
  <si>
    <t>Fibre</t>
  </si>
  <si>
    <t>Access Road</t>
  </si>
  <si>
    <t>number and size</t>
  </si>
  <si>
    <t>size and duration</t>
  </si>
  <si>
    <t xml:space="preserve"> </t>
  </si>
  <si>
    <t>E&amp;S</t>
  </si>
  <si>
    <t>AFUDC</t>
  </si>
  <si>
    <t>Land Remediation and Reclamation</t>
  </si>
  <si>
    <t>Substation Labour</t>
  </si>
  <si>
    <t>Transmission Line Labour</t>
  </si>
  <si>
    <t>Construction Management</t>
  </si>
  <si>
    <t>Project Management</t>
  </si>
  <si>
    <t>Procurement</t>
  </si>
  <si>
    <t>Land - Acquisitions</t>
  </si>
  <si>
    <t>Land - Damage Claims</t>
  </si>
  <si>
    <t>Land Rights - Easements</t>
  </si>
  <si>
    <t>Facility Applications</t>
  </si>
  <si>
    <t>Proposal to Provide Service</t>
  </si>
  <si>
    <t>Material</t>
  </si>
  <si>
    <t>Contingency</t>
  </si>
  <si>
    <t>Escalation</t>
  </si>
  <si>
    <t>Include: power and control cables, trenching and closing</t>
  </si>
  <si>
    <t>Include: camp services and site security</t>
  </si>
  <si>
    <t>Include: permanent and temporary roads</t>
  </si>
  <si>
    <t>Include: line conductors and OHSW &amp; OPGW</t>
  </si>
  <si>
    <t>Other</t>
  </si>
  <si>
    <t>Geotechnical</t>
  </si>
  <si>
    <t>number of modules</t>
  </si>
  <si>
    <t>Type / quality / description</t>
  </si>
  <si>
    <t>type / quality</t>
  </si>
  <si>
    <t>Pre-PPS cost</t>
  </si>
  <si>
    <t>Mobilization / demobilization</t>
  </si>
  <si>
    <t>type, number, duration</t>
  </si>
  <si>
    <t>type, size</t>
  </si>
  <si>
    <t>ASSUMPTIONS</t>
  </si>
  <si>
    <t>SYSTEM</t>
  </si>
  <si>
    <t>Include soil type assumption</t>
  </si>
  <si>
    <t>Screwpiles</t>
  </si>
  <si>
    <t>Driven Piles</t>
  </si>
  <si>
    <t>Include: steel, concrete</t>
  </si>
  <si>
    <t>Include: support structures, bus pipe, connectors, bus (rigid &amp; flex), surge arresters and all junction boxes</t>
  </si>
  <si>
    <t>Clearing</t>
  </si>
  <si>
    <t>Helical Piles &amp; Caps</t>
  </si>
  <si>
    <t>Pipe Piles &amp; Caps</t>
  </si>
  <si>
    <t>Caission Piles &amp; bolt cage</t>
  </si>
  <si>
    <t>Structure &amp; Bus Work Installation</t>
  </si>
  <si>
    <t>Include: transmission (i.e. power transformer), transfer switch, AC/DC supply, distribution supply from distribution company.</t>
  </si>
  <si>
    <t>MATERIALS</t>
  </si>
  <si>
    <t>LABOUR</t>
  </si>
  <si>
    <t>Caisson Piles</t>
  </si>
  <si>
    <t>Access Road(s)</t>
  </si>
  <si>
    <t>Stringing - Shieldwires &amp; Conductor</t>
  </si>
  <si>
    <t>Other type</t>
  </si>
  <si>
    <t>quantity</t>
  </si>
  <si>
    <t>Right of Way</t>
  </si>
  <si>
    <t>Construction</t>
  </si>
  <si>
    <t>Include: assembly, lay-down, fly, storage yards</t>
  </si>
  <si>
    <t>Camp Services &amp; Catering</t>
  </si>
  <si>
    <t>Include: camp services, security, etc.</t>
  </si>
  <si>
    <t>quantity, voltage</t>
  </si>
  <si>
    <t>quantity, voltage, rating</t>
  </si>
  <si>
    <t>*quantity, voltage, type &lt;AIS, GIS, Metal Clad&gt;</t>
  </si>
  <si>
    <t>quantity, voltage, rating, type</t>
  </si>
  <si>
    <t>Current Transformer</t>
  </si>
  <si>
    <t>Potential Transformer</t>
  </si>
  <si>
    <t>Transformer</t>
  </si>
  <si>
    <t>Circuit Breaker</t>
  </si>
  <si>
    <t>Other major equipment</t>
  </si>
  <si>
    <t>Major Equipment</t>
  </si>
  <si>
    <t>Disconnect Switch</t>
  </si>
  <si>
    <t>quality, type, description</t>
  </si>
  <si>
    <t xml:space="preserve">quantity, voltage, type </t>
  </si>
  <si>
    <t>Survey - ROW and structures</t>
  </si>
  <si>
    <t>quantity, type</t>
  </si>
  <si>
    <t>Cabling</t>
  </si>
  <si>
    <t>Structure</t>
  </si>
  <si>
    <t>Riser Structure</t>
  </si>
  <si>
    <t>Civil Work</t>
  </si>
  <si>
    <t>Duct Bank</t>
  </si>
  <si>
    <t>Manhole</t>
  </si>
  <si>
    <t>Cable Installation</t>
  </si>
  <si>
    <t>Cable Bridge</t>
  </si>
  <si>
    <t>Cable</t>
  </si>
  <si>
    <t>Cable Splice</t>
  </si>
  <si>
    <t>Termination</t>
  </si>
  <si>
    <t>Cable Splicing</t>
  </si>
  <si>
    <t>size, quantity</t>
  </si>
  <si>
    <t>Soil Thermal Resistivity Test</t>
  </si>
  <si>
    <t>Procurement Management</t>
  </si>
  <si>
    <t>Terminator</t>
  </si>
  <si>
    <t>TFO or AESO to consolidate Land costs (acquisition, damage claims, easements) into Other category, if deemed an issue.</t>
  </si>
  <si>
    <t>E&amp;S/Overhead</t>
  </si>
  <si>
    <t>Trenching &amp; Closing</t>
  </si>
  <si>
    <t xml:space="preserve">Directional Drilling </t>
  </si>
  <si>
    <t>type, size, bundle</t>
  </si>
  <si>
    <t>P&amp;C</t>
  </si>
  <si>
    <t>Cable Vault</t>
  </si>
  <si>
    <t>P&amp;C: relays and control modules, control wiring and layout</t>
  </si>
  <si>
    <t>Electric: electrical equipment and structures installation</t>
  </si>
  <si>
    <t>Other (please specify)</t>
  </si>
  <si>
    <t>Break down by facility if possible</t>
  </si>
  <si>
    <t>Civil: site prep. &amp; grading, foundations, structures and fencing</t>
  </si>
  <si>
    <t>list all angles and quantities</t>
  </si>
  <si>
    <t>To be filled in on Tab 3</t>
  </si>
  <si>
    <t>To be filled in on Tab 4</t>
  </si>
  <si>
    <t>Project Management Office</t>
  </si>
  <si>
    <t>Supply and Install</t>
  </si>
  <si>
    <t>Prepared by:</t>
  </si>
  <si>
    <t xml:space="preserve">Construction Management </t>
  </si>
  <si>
    <t>To be filled in on Tab 2</t>
  </si>
  <si>
    <t>&lt;Other resource&gt;</t>
  </si>
  <si>
    <t>Projects and Controls</t>
  </si>
  <si>
    <t>&lt;Other costs&gt;</t>
  </si>
  <si>
    <t>Include Structure Type/Family (Lattice Tower, Steel Pole, Wood Pole, H-frame, etc.)</t>
  </si>
  <si>
    <t>Include Angle (Tangent, Light Angle, Dead end, etc.)</t>
  </si>
  <si>
    <t>Explain structure, family, breakdown.</t>
  </si>
  <si>
    <t>SUPPLY &amp; INSTALL</t>
  </si>
  <si>
    <t>Provide an explanation of the cost breakdown for deliverables in Stages 0,1,2,3; i.e. Functional Spec, Study Scope, ESR, Connection Plan.</t>
  </si>
  <si>
    <t>Supply &amp; Install</t>
  </si>
  <si>
    <t>SUBTOTAL MATERIALS</t>
  </si>
  <si>
    <t>Include structure type</t>
  </si>
  <si>
    <t>SUBTOTAL LABOUR</t>
  </si>
  <si>
    <t>SUBTOTAL SUPPLY &amp; INSTALL</t>
  </si>
  <si>
    <t>SUBTOTAL LINE (2)</t>
  </si>
  <si>
    <t>SUBTOTAL LINE (1)</t>
  </si>
  <si>
    <t>SUBTOTAL LINE (3)</t>
  </si>
  <si>
    <t>TOTAL SUBSTATION (1)</t>
  </si>
  <si>
    <t>TOTAL TRANSMISSION OH LINE</t>
  </si>
  <si>
    <t>TOTAL SUBSTATION (3)</t>
  </si>
  <si>
    <t>TOTAL SUBSTATION</t>
  </si>
  <si>
    <t>Include if substation building not utilized</t>
  </si>
  <si>
    <t xml:space="preserve">Building </t>
  </si>
  <si>
    <t>TELECOM SITE (1)</t>
  </si>
  <si>
    <t>TELECOM SITE (2)</t>
  </si>
  <si>
    <t>PROCUREMENT</t>
  </si>
  <si>
    <t>PROJECT MANAGEMENT</t>
  </si>
  <si>
    <t>CONSTRUCTION</t>
  </si>
  <si>
    <t>TOTAL PROCUREMENT</t>
  </si>
  <si>
    <t>TOTAL PROJECT MANAGEMENT</t>
  </si>
  <si>
    <t>TOTAL CONSTRUCTION</t>
  </si>
  <si>
    <t>Supply &amp; Install 1</t>
  </si>
  <si>
    <t>Supply &amp; Install 2</t>
  </si>
  <si>
    <t>Supply &amp; Install 3</t>
  </si>
  <si>
    <t>TOTAL TRANSMISSION UG LINE</t>
  </si>
  <si>
    <t xml:space="preserve">Commissioning </t>
  </si>
  <si>
    <t>TOTAL SUBSTATION (2)</t>
  </si>
  <si>
    <t>TOTAL TELECOMMUNICATIONS</t>
  </si>
  <si>
    <t>Estimate Basis</t>
  </si>
  <si>
    <t>Date of Estimate:</t>
  </si>
  <si>
    <t>RISK</t>
  </si>
  <si>
    <t>DESCRIPTION</t>
  </si>
  <si>
    <t>IMPACT</t>
  </si>
  <si>
    <t>PROB</t>
  </si>
  <si>
    <t>COST IMPACT</t>
  </si>
  <si>
    <t>ACTION</t>
  </si>
  <si>
    <t>Line &lt;Line#, Location - from substation to substation&gt;</t>
  </si>
  <si>
    <t>Substation &lt; Name, # &gt;</t>
  </si>
  <si>
    <t>AIS: air insulated switchgear, GIS: gas insulated switchgear, Metal Clad: indoor switchgear  and building</t>
  </si>
  <si>
    <t>Telecommunication Site &lt; Name, Location &gt;</t>
  </si>
  <si>
    <t>Total used in Summary-Tab 1</t>
  </si>
  <si>
    <t>TOTAL TRANSMISSION LINE</t>
  </si>
  <si>
    <t>TOTAL TELECOMMUNCATIONS</t>
  </si>
  <si>
    <t>TOTAL OWNERS COST</t>
  </si>
  <si>
    <t xml:space="preserve">SUBSTATION  </t>
  </si>
  <si>
    <t>TELECOMMUNICATION</t>
  </si>
  <si>
    <t>DISTRIBUTED</t>
  </si>
  <si>
    <t>OWNERS</t>
  </si>
  <si>
    <t>TOTAL DISTRIBUTED</t>
  </si>
  <si>
    <t>SALVAGE</t>
  </si>
  <si>
    <t>TOTAL SALVAGE</t>
  </si>
  <si>
    <t>TOTAL OTHER</t>
  </si>
  <si>
    <t>TOTAL PROJECT</t>
  </si>
  <si>
    <t>TRANSMISSION LINE OVERHEAD SUMMARY</t>
  </si>
  <si>
    <t>TRANSMISSION LINE UNDERGROUND SUMMARY</t>
  </si>
  <si>
    <t>SUBSTATION SUMMARY</t>
  </si>
  <si>
    <t>TELECOMMUNICATIONS SUMMARY</t>
  </si>
  <si>
    <t>DISTRIBUTED LABOUR SUMMARY</t>
  </si>
  <si>
    <t>ESCALATION SUMMARY</t>
  </si>
  <si>
    <t xml:space="preserve">TRANSMISSION LINE  </t>
  </si>
  <si>
    <t>OTHER</t>
  </si>
  <si>
    <t>TOTAL TRANSMISSION</t>
  </si>
  <si>
    <t>TOTAL ESCALATION</t>
  </si>
  <si>
    <t>OTHER COSTS</t>
  </si>
  <si>
    <t>TOTAL OWNERS</t>
  </si>
  <si>
    <t>TELECOMMUNICATIONS</t>
  </si>
  <si>
    <t>Include: Concrete</t>
  </si>
  <si>
    <t>Include: Cabling, Cable Terminations, Ground and related switchyard facilities.</t>
  </si>
  <si>
    <t>Installation of equipment</t>
  </si>
  <si>
    <t>hours</t>
  </si>
  <si>
    <t>Include: concrete</t>
  </si>
  <si>
    <t>Regulatory Approvals/Permits</t>
  </si>
  <si>
    <t>Moving Existing Facilities</t>
  </si>
  <si>
    <t>Duct Banks</t>
  </si>
  <si>
    <t>High Range</t>
  </si>
  <si>
    <t>Low Range</t>
  </si>
  <si>
    <t>Totals used in Summary-Tab 1</t>
  </si>
  <si>
    <t>ESCALATION</t>
  </si>
  <si>
    <t>CONTINGENCY</t>
  </si>
  <si>
    <t>SCADA: all required SCADA engineering</t>
  </si>
  <si>
    <t>Access Matting Rental</t>
  </si>
  <si>
    <t>type, quantity, duration</t>
  </si>
  <si>
    <t>Access Matting Lay/Removal</t>
  </si>
  <si>
    <t>Major Equipment Rental</t>
  </si>
  <si>
    <t>Include: clearing, brushing, earthworks, grading</t>
  </si>
  <si>
    <t>Environment Management</t>
  </si>
  <si>
    <t>Building &amp; Equipment</t>
  </si>
  <si>
    <t>Type / quality</t>
  </si>
  <si>
    <t>Describe: other in the assumptions field</t>
  </si>
  <si>
    <t>Tower Construction</t>
  </si>
  <si>
    <t>Shield Wire</t>
  </si>
  <si>
    <t>OPGW</t>
  </si>
  <si>
    <t xml:space="preserve">Transmission Wires </t>
  </si>
  <si>
    <t xml:space="preserve"> Structure Type</t>
  </si>
  <si>
    <t>Regulatory &amp; Compliance</t>
  </si>
  <si>
    <t>Regularory costs include: Information Requests, Cost Oversight Manager activities, Compliance or Performance audits, etc.</t>
  </si>
  <si>
    <t>AC Mitigation</t>
  </si>
  <si>
    <t>Include: only major or special type of rental; i.e. helicopter, large cranes</t>
  </si>
  <si>
    <t>Indirects</t>
  </si>
  <si>
    <t>Include: assembly, lay-down, fly, storage yards, security</t>
  </si>
  <si>
    <t>Include: clearing, brushing, earthworks, grading, grounding conductor/rod/structure material</t>
  </si>
  <si>
    <t>Include: assumptions made for number of resources, days or hours of effort</t>
  </si>
  <si>
    <t>Regulatory Approvals / Permits</t>
  </si>
  <si>
    <t>Shelter Facility</t>
  </si>
  <si>
    <t>Mobilization / Demobilization</t>
  </si>
  <si>
    <t>Manhole/Vault Installation</t>
  </si>
  <si>
    <t>Engineered backfill</t>
  </si>
  <si>
    <t>Soil Removal and Landscaping</t>
  </si>
  <si>
    <t>Pothead Structure</t>
  </si>
  <si>
    <t>Manhole/Vault</t>
  </si>
  <si>
    <t>Engineered Backfill</t>
  </si>
  <si>
    <t>Site Construction</t>
  </si>
  <si>
    <t>Include: telecom, engineering services, geotechnical</t>
  </si>
  <si>
    <t>Include: clearing, brushing, earthworks, grading, surveys, foundations, access roads, permits, mtigations, equipment rental, mob/demob,yards,shelters, camps,site supervisions,indirects</t>
  </si>
  <si>
    <t>Include: assembly, erecdtion and tower equipment installation</t>
  </si>
  <si>
    <t>Include: fabrication,transport and equipment installation</t>
  </si>
  <si>
    <t>Tower</t>
  </si>
  <si>
    <t xml:space="preserve">Include antennas and other </t>
  </si>
  <si>
    <t>Significant known risks are factored into the contingency calculation. Measures of these risks are generally known even at the earliest stages of project definition. As such, contingency can be viewed as an allowance for known risks, which are  likely to occur while yhe estimate accuracy range is an allowance for unknown” risks or systemetic risk; thus, should not be included in Contingency.</t>
  </si>
  <si>
    <t>Typically, users should populate the “known” risks section and use the accuracy range for “unknown” risks. However, if the Facility Owner feels it necessary to identify additional contingency for “unknown” risks in addition to the accuracy range, the user may utilize the “unknown” risks line on the Contingency / Risk.Register, along with reasoning.</t>
  </si>
  <si>
    <t xml:space="preserve"> CONTINGENCY P70</t>
  </si>
  <si>
    <t>AFUDC applies to project costs that are not funded through construction contribution.</t>
  </si>
  <si>
    <t xml:space="preserve">Indirects </t>
  </si>
  <si>
    <t>Field Supervision</t>
  </si>
  <si>
    <t>Include: wash station, erosion control. May be included here or under Distributed Labour - Construction Management (Tab 5).</t>
  </si>
  <si>
    <t>Include: field supervisors, managers. May be included here or in Distributed Labour - Construction Managmeent (Tab 5)</t>
  </si>
  <si>
    <t>Includes: trailers, fences, water, porta potties, etc. May be included here or under Distributed Labour - Construction Management (Tab 5).</t>
  </si>
  <si>
    <t>Includes: trailers, fences, water, porta potties, etc. May be included here or in Distributed Labour - Construction Managmeent (Tab 5).</t>
  </si>
  <si>
    <t>Include: assumptions made for number of resources, days or hours of effort. Field supervision may be included here or in Tabs 2,3,4.</t>
  </si>
  <si>
    <t>Include: assumptions made for number of resources, days or hours of effort. May be included here or in Tabs 2,3,4.</t>
  </si>
  <si>
    <t>Includes: trailers, fences, water, porta potties, etc. May be included here or in Tabs 2,3,4.</t>
  </si>
  <si>
    <t xml:space="preserve"> CONTINGENCY P50</t>
  </si>
  <si>
    <t>INSERT RISK SIMULATION TABLE OR GRAPH HERE</t>
  </si>
  <si>
    <t>AACE Class:</t>
  </si>
  <si>
    <t>Risk Simulation Use Only (below)</t>
  </si>
  <si>
    <t>Use this total if NOT using Risk Simulations totals below</t>
  </si>
  <si>
    <t>Use either the P50 or P70 Total on the summary sheet if using Risk Simulation results</t>
  </si>
  <si>
    <t>RESPONSE STRATEGY</t>
  </si>
  <si>
    <t>Land - Other</t>
  </si>
  <si>
    <t>Mitigation of a Transmission AC circuit (current) corroding a parallel metallic object; i.e. pipeline, railway</t>
  </si>
  <si>
    <t>SVS (Static VAR System)</t>
  </si>
  <si>
    <t>Includes: SVC (Static VAR Compensator)</t>
  </si>
  <si>
    <t>AESO Project Name &amp; No.</t>
  </si>
  <si>
    <t>TRANSMISSION LINE</t>
  </si>
  <si>
    <t>Assumption Changes or Comments</t>
  </si>
  <si>
    <t>PCP</t>
  </si>
  <si>
    <t>Final Cost Report</t>
  </si>
  <si>
    <t>CHANGE</t>
  </si>
  <si>
    <t>LS</t>
  </si>
  <si>
    <t>LT</t>
  </si>
  <si>
    <t>ST</t>
  </si>
  <si>
    <t>COMMENT ON CHANGE</t>
  </si>
  <si>
    <t>LLS</t>
  </si>
  <si>
    <t>s_LLS</t>
  </si>
  <si>
    <t>LMF</t>
  </si>
  <si>
    <t>s_LMF</t>
  </si>
  <si>
    <t>s_LMS</t>
  </si>
  <si>
    <t>LMS</t>
  </si>
  <si>
    <t>s_LMH</t>
  </si>
  <si>
    <t>LMH</t>
  </si>
  <si>
    <t>s_LMW</t>
  </si>
  <si>
    <t>LMW</t>
  </si>
  <si>
    <t>s_LM</t>
  </si>
  <si>
    <t>s_LLE</t>
  </si>
  <si>
    <t>LLE</t>
  </si>
  <si>
    <t>LLR</t>
  </si>
  <si>
    <t>s_LLR</t>
  </si>
  <si>
    <t>LLC</t>
  </si>
  <si>
    <t>s_LLC</t>
  </si>
  <si>
    <t>LLM</t>
  </si>
  <si>
    <t>s_LLM</t>
  </si>
  <si>
    <t>s_LL</t>
  </si>
  <si>
    <t>s_LS</t>
  </si>
  <si>
    <t>s_LT</t>
  </si>
  <si>
    <t>s_s_LS</t>
  </si>
  <si>
    <t>s_s_LM</t>
  </si>
  <si>
    <t>s_S_LL</t>
  </si>
  <si>
    <t>TOTAL OH LINE MATERIAL</t>
  </si>
  <si>
    <t>TOTAL OH LINE LABOUR</t>
  </si>
  <si>
    <t>TOTAL OH LINE SUPPLY &amp; INSTALL</t>
  </si>
  <si>
    <t>for Version tracking</t>
  </si>
  <si>
    <t>LMC</t>
  </si>
  <si>
    <t>s_LMC</t>
  </si>
  <si>
    <t>LLV</t>
  </si>
  <si>
    <t>s_LLV</t>
  </si>
  <si>
    <t>SME</t>
  </si>
  <si>
    <t>s_SME</t>
  </si>
  <si>
    <t>SMS</t>
  </si>
  <si>
    <t>s_SMS</t>
  </si>
  <si>
    <t>SMC</t>
  </si>
  <si>
    <t>s_SMC</t>
  </si>
  <si>
    <t>s_SM</t>
  </si>
  <si>
    <t>SLE</t>
  </si>
  <si>
    <t>s_SLE</t>
  </si>
  <si>
    <t>SLC</t>
  </si>
  <si>
    <t>s_SLC</t>
  </si>
  <si>
    <t>SLF</t>
  </si>
  <si>
    <t>s_SLF</t>
  </si>
  <si>
    <t>SLL</t>
  </si>
  <si>
    <t>s_SLL</t>
  </si>
  <si>
    <t>SLP</t>
  </si>
  <si>
    <t>s_SLP</t>
  </si>
  <si>
    <t>SLM</t>
  </si>
  <si>
    <t>s_SLM</t>
  </si>
  <si>
    <t>SLS</t>
  </si>
  <si>
    <t>s_SLS</t>
  </si>
  <si>
    <t>s_SL</t>
  </si>
  <si>
    <t>s_s_SM</t>
  </si>
  <si>
    <t>s_S_SL</t>
  </si>
  <si>
    <t>s_ST</t>
  </si>
  <si>
    <t>TL</t>
  </si>
  <si>
    <t>s_TL</t>
  </si>
  <si>
    <t>TM</t>
  </si>
  <si>
    <t>s_TM</t>
  </si>
  <si>
    <t>TS</t>
  </si>
  <si>
    <t>TT</t>
  </si>
  <si>
    <t>s_TS</t>
  </si>
  <si>
    <t>TOTAL SUBSTATION MATERIAL</t>
  </si>
  <si>
    <t>TOTAL SUBSTATION LABOUR</t>
  </si>
  <si>
    <t>TOTAL SUBSTATION SUPPLY &amp; INSTALL</t>
  </si>
  <si>
    <t>TOTAL TELECOM MATERIAL</t>
  </si>
  <si>
    <t>TOTAL TELECOM LABOUR</t>
  </si>
  <si>
    <t>TOTAL TELECOM SUPPLY &amp; INSTALL</t>
  </si>
  <si>
    <t>s_s_TM</t>
  </si>
  <si>
    <t>s_TT</t>
  </si>
  <si>
    <t>s_s_TL</t>
  </si>
  <si>
    <t>s_s_TS</t>
  </si>
  <si>
    <t>PR</t>
  </si>
  <si>
    <t>s_PR</t>
  </si>
  <si>
    <t>PM</t>
  </si>
  <si>
    <t>s_PM</t>
  </si>
  <si>
    <t>CM</t>
  </si>
  <si>
    <t>s_CM</t>
  </si>
  <si>
    <t>EL</t>
  </si>
  <si>
    <t>s_EL</t>
  </si>
  <si>
    <t>ES</t>
  </si>
  <si>
    <t>s_ES</t>
  </si>
  <si>
    <t>ET</t>
  </si>
  <si>
    <t>s_ET</t>
  </si>
  <si>
    <t>EO</t>
  </si>
  <si>
    <t>s_EO</t>
  </si>
  <si>
    <t>ED</t>
  </si>
  <si>
    <t>s_ED</t>
  </si>
  <si>
    <t>EV</t>
  </si>
  <si>
    <t>s_EV</t>
  </si>
  <si>
    <t>ER</t>
  </si>
  <si>
    <t>s_ER</t>
  </si>
  <si>
    <t>EE</t>
  </si>
  <si>
    <t>Original Budget (based off of estimate)</t>
  </si>
  <si>
    <t>Select the base point</t>
  </si>
  <si>
    <t>All previous Pending Changes</t>
  </si>
  <si>
    <t>s_s_SLS</t>
  </si>
  <si>
    <t>Tab Name</t>
  </si>
  <si>
    <t>General comments</t>
  </si>
  <si>
    <t>Description</t>
  </si>
  <si>
    <t>SYSTEM CHANGE</t>
  </si>
  <si>
    <t>Accepted</t>
  </si>
  <si>
    <t>Rejected</t>
  </si>
  <si>
    <t>Pending</t>
  </si>
  <si>
    <t>Reports</t>
  </si>
  <si>
    <t>Status</t>
  </si>
  <si>
    <t>Current</t>
  </si>
  <si>
    <t>SP 180</t>
  </si>
  <si>
    <t>SP update</t>
  </si>
  <si>
    <t>Final Cost Estimate</t>
  </si>
  <si>
    <t>Authorized  Changes (Total accepted changes)</t>
  </si>
  <si>
    <t xml:space="preserve">List procurements in accordance with ISO Rule 9.1.5.10. </t>
  </si>
  <si>
    <t>SOLE SOURCED</t>
  </si>
  <si>
    <t>%</t>
  </si>
  <si>
    <t>COMPETITIVE BIDS</t>
  </si>
  <si>
    <t>TRANSMISSION LINES</t>
  </si>
  <si>
    <t>Materials</t>
  </si>
  <si>
    <t>TOTAL TRANSMISSION LINES</t>
  </si>
  <si>
    <t>SUBSTATIONS</t>
  </si>
  <si>
    <t>TOTAL SUBSTATIONS</t>
  </si>
  <si>
    <t>TELECOM</t>
  </si>
  <si>
    <t>TOTAL TELECOM</t>
  </si>
  <si>
    <t>SUBTOTAL LINE (4)</t>
  </si>
  <si>
    <t>SUBTOTAL LINE (5)</t>
  </si>
  <si>
    <t>SUBTOTAL LINE (6)</t>
  </si>
  <si>
    <t>TOTAL SUBSTATION (4)</t>
  </si>
  <si>
    <t>TOTAL SUBSTATION (5)</t>
  </si>
  <si>
    <t>TOTAL SUBSTATION (6)</t>
  </si>
  <si>
    <t>TELECOM SITE (3)</t>
  </si>
  <si>
    <t>TELECOM SITE (4)</t>
  </si>
  <si>
    <t>TELECOM SITE (5)</t>
  </si>
  <si>
    <t>TELECOM SITE (6)</t>
  </si>
  <si>
    <t>Difference (from Original Budget)</t>
  </si>
  <si>
    <t>Rejected PCPs</t>
  </si>
  <si>
    <t>Original Estimate</t>
  </si>
  <si>
    <t>Summary Change</t>
  </si>
  <si>
    <t>Current PCP</t>
  </si>
  <si>
    <t>Revised Authorized Budget (Original + Authorized)</t>
  </si>
  <si>
    <t>Total of Procurement, Project and Construction management</t>
  </si>
  <si>
    <t>Telecom Labour</t>
  </si>
  <si>
    <t>SALVAGE SUMMARY</t>
  </si>
  <si>
    <t>Conductor Salvage</t>
  </si>
  <si>
    <t>Structure Salvage</t>
  </si>
  <si>
    <t>SL</t>
  </si>
  <si>
    <t>SS</t>
  </si>
  <si>
    <t>s_SS</t>
  </si>
  <si>
    <t>Transformer Salvage</t>
  </si>
  <si>
    <t>Other Major Equipment Salvage</t>
  </si>
  <si>
    <t>Hazardous Removal</t>
  </si>
  <si>
    <t>TOTAL TRANSMISSION LINE SALVAGE</t>
  </si>
  <si>
    <t>Tower Salvage</t>
  </si>
  <si>
    <t>Equipment Salvage</t>
  </si>
  <si>
    <t>TOTAL TELECOMMUNICATIONS (1)</t>
  </si>
  <si>
    <t>TOTAL TELECOMMUNICATIONS (2)</t>
  </si>
  <si>
    <t>TOTAL TELECOMMUNICATIONS (3)</t>
  </si>
  <si>
    <t>TOTAL TELECOMMUNICATIONS (4)</t>
  </si>
  <si>
    <t>TOTAL TELECOMMUNICATIONS (5)</t>
  </si>
  <si>
    <t>TOTAL SUBSTATION SALVAGE</t>
  </si>
  <si>
    <t>TOTAL TELECOMMUNICATIONS SALVAGE</t>
  </si>
  <si>
    <t>s_s_SL</t>
  </si>
  <si>
    <t>s_s_SS</t>
  </si>
  <si>
    <t>s_s_ST</t>
  </si>
  <si>
    <t xml:space="preserve">SUBSTATION &lt;Name,#&gt; </t>
  </si>
  <si>
    <t>TRANSMISSION LINE &lt;Line#, Location - from substation to substation&gt;</t>
  </si>
  <si>
    <t>TELECOMMUNICATIONS &lt; Name, Location &gt;</t>
  </si>
  <si>
    <t>TOTAL TRANSMISSION LINE (1)</t>
  </si>
  <si>
    <t>TOTAL TRANSMISSION LINE (2)</t>
  </si>
  <si>
    <t>TOTAL TRANSMISSION LINE (3)</t>
  </si>
  <si>
    <t>TOTAL TRANSMISSION LINE (4)</t>
  </si>
  <si>
    <t>TOTAL TRANSMISSION LINE (5)</t>
  </si>
  <si>
    <t>In Service Date</t>
  </si>
  <si>
    <t>Jan</t>
  </si>
  <si>
    <t>Feb</t>
  </si>
  <si>
    <t>Mar</t>
  </si>
  <si>
    <t>Apr</t>
  </si>
  <si>
    <t>May</t>
  </si>
  <si>
    <t>Jun</t>
  </si>
  <si>
    <t>Jul</t>
  </si>
  <si>
    <t>Aug</t>
  </si>
  <si>
    <t>Sep</t>
  </si>
  <si>
    <t>Oct</t>
  </si>
  <si>
    <t>Nov</t>
  </si>
  <si>
    <t>Dec</t>
  </si>
  <si>
    <t>PARTICIPANT</t>
  </si>
  <si>
    <t>PARTICIPANT CHANGE</t>
  </si>
  <si>
    <t>CHANGE COMMENT</t>
  </si>
  <si>
    <t>Pre-SP Cost</t>
  </si>
  <si>
    <t xml:space="preserve">Service Proposal </t>
  </si>
  <si>
    <t>Version Control</t>
  </si>
  <si>
    <t>Submit all the estimates including the following in the file name: Service Proposal, Project Change Proposal, Service Proposal P&amp;L, Final Cost Estimate and Final Cost Report #; i.e. "P1234 Service Proposal Cost Estimate V1.xlsx"</t>
  </si>
  <si>
    <t>Version</t>
  </si>
  <si>
    <t>Date Issued</t>
  </si>
  <si>
    <t>PCP tab with cost data is linked to other tabs; the Facility Owner is not required to enter any data in this tab. In the column L "Status"; the Facility Owner must pick the current status for each  PCP. For example:  If the Facility Owner is reporting PCP #1 to AESO, then the PCP #1 status will be "Current"
1. Original Budget: Original Service Proposal estimate 
2. Authorized Changes: Original Budget plus approved change proposals
3. Pending PCPs: change proposals not processed
3. Current PCP: current change proposal being submitted
4. Rejected PCP: rejected change proposals
5. PCP Numbering: For properly sequenced, submit all non-cost changes with an updated spreadsheet; assigning a PCP #; and indicated "non-cost change" or "ISD change only" in the comments</t>
  </si>
  <si>
    <t xml:space="preserve">The Facility Owner will  need to provide a change proposal, estimate update and final cost details for each facility if applicable; and will need to enter the information in all tabs similar to how the initial service proposal estimate was entered
</t>
  </si>
  <si>
    <t>This template is to be used for all classes of estimates and final costs, including NID and OOM estimates. Note that it is only the service proposal estimate and all other cost updates that follow that would be included in this consolidated template.</t>
  </si>
  <si>
    <t>Facility Owner action</t>
  </si>
  <si>
    <t>TRANSMISSION PROJECT BUDGET SUMMARY</t>
  </si>
  <si>
    <t>TRANSMISSION PROJECT COST SUMMARY</t>
  </si>
  <si>
    <t>PROCUREMENT SUMMARY</t>
  </si>
  <si>
    <t>PARTICIPANT CONTINGENCY &amp; RISK  SUMMARY</t>
  </si>
  <si>
    <t>SYSTEM CONTINGENCY &amp; RISK SUMMARY</t>
  </si>
  <si>
    <t>In Service Year $</t>
  </si>
  <si>
    <t>Base Year $</t>
  </si>
  <si>
    <t>Revised Budget with Pending Changes</t>
  </si>
  <si>
    <t>Date</t>
  </si>
  <si>
    <t>Total</t>
  </si>
  <si>
    <t>AFUDC (IDC)</t>
  </si>
  <si>
    <t>PCP 0</t>
  </si>
  <si>
    <t>Sum 1</t>
  </si>
  <si>
    <t xml:space="preserve"> Line(OH) 2a
Line(UG) 2b
Subs 3
Tcom 4</t>
  </si>
  <si>
    <t>ID Service Proposal</t>
  </si>
  <si>
    <t>TFO and Market Participant are required to follow the ID</t>
  </si>
  <si>
    <t>Significant known risks are factored into the contingency calculation. Measures of these risks are generally known even at the earliest stages of project definition. As such, contingency can be viewed as an allowance for known risks, which are  likely to occur. while the estimate accuracy range is an allowance for unknown” risks or systemetic risk; thus, should not be included in Contingency.</t>
  </si>
  <si>
    <t>Capital Maintenance</t>
  </si>
  <si>
    <t>Service Proposal</t>
  </si>
  <si>
    <t>OWNERS SUMMARY</t>
  </si>
  <si>
    <t>Total used in Sum-Tab 1</t>
  </si>
  <si>
    <t>Total used in SuM-Tab 1</t>
  </si>
  <si>
    <t>PRE-SP</t>
  </si>
  <si>
    <t>TOTAL PRE-SP</t>
  </si>
  <si>
    <t>SERVICE PROPOSAL</t>
  </si>
  <si>
    <t>TOTAL SERVICE PROPOSAL</t>
  </si>
  <si>
    <t>FACILITY APPLICATION</t>
  </si>
  <si>
    <t>Facility Application</t>
  </si>
  <si>
    <t>TOTAL FACILITY APPLICATION</t>
  </si>
  <si>
    <t>REGULATORY &amp; COMPLIANCE</t>
  </si>
  <si>
    <t>TOTAL REGULATORY &amp; COMPLIANCE</t>
  </si>
  <si>
    <t>LAND RIGHTS -EASEMENTS</t>
  </si>
  <si>
    <t>TOTAL RIGHTS -EASEMENTS</t>
  </si>
  <si>
    <t>LAND - DAMAGE CLAIMS</t>
  </si>
  <si>
    <t>TOTAL LAND - DAMAGE CLAIMS</t>
  </si>
  <si>
    <t>LAND ACQUISITIONS</t>
  </si>
  <si>
    <t>TOTAL Land - Acquisitions</t>
  </si>
  <si>
    <t>LAND - OTHER</t>
  </si>
  <si>
    <t>TOTAL LAND - OTHER</t>
  </si>
  <si>
    <t>PS</t>
  </si>
  <si>
    <t>s_PS</t>
  </si>
  <si>
    <t>SP</t>
  </si>
  <si>
    <t>s_SP</t>
  </si>
  <si>
    <t>FA</t>
  </si>
  <si>
    <t>s_FA</t>
  </si>
  <si>
    <t>RC</t>
  </si>
  <si>
    <t>s_RC</t>
  </si>
  <si>
    <t>LE</t>
  </si>
  <si>
    <t>s_LE</t>
  </si>
  <si>
    <t>LDC</t>
  </si>
  <si>
    <t>s_LDC</t>
  </si>
  <si>
    <t>LA</t>
  </si>
  <si>
    <t>s_LA</t>
  </si>
  <si>
    <t>LO</t>
  </si>
  <si>
    <t>s_LO</t>
  </si>
  <si>
    <t>Total of Owners</t>
  </si>
  <si>
    <t>Labor 6</t>
  </si>
  <si>
    <t>Owrs 5</t>
  </si>
  <si>
    <t>Cont (Sys) 7a
Cont (Part) 7b</t>
  </si>
  <si>
    <t>Escn 8</t>
  </si>
  <si>
    <t>Salv 9</t>
  </si>
  <si>
    <t>Proc 10</t>
  </si>
  <si>
    <t>Capital Mtnc 11</t>
  </si>
  <si>
    <t>Report the major procurement either sole sourced or competitive</t>
  </si>
  <si>
    <t xml:space="preserve">
1. Any new number or change to an old number is colour coded in blue
2. To insert a new line - copy an exiting row and use "insert copied cells" function to paste the formula
3. Columns can be closed or opened by "group" function for easy operation
4. If the formula is already replaced, to retrieve the formula copy and paste the formula from a previous related cell                                             5.The rejected PCP claim will not be carried over to next PCP total, the claimed changes remain in "Change" columns only
6. If additional rows are required, always "COPY" and "INSERT" the copied, otherwise the internal links between spreadsheets will be broken          
7. The Risk Simulation analysis section in Tab 7 is hidden. Unhide if required.                     </t>
  </si>
  <si>
    <t xml:space="preserve">Input capital maintenance cost if applicable </t>
  </si>
  <si>
    <t xml:space="preserve">To enter a new change proposal
1. Cells A-E is the original Service Proposal budget and will not change
2. Cell "G2" enter the change proposal number
3. Cell "H2" enter the estimate type
3. The cost change details are entered in either "system change" or "participant change" column or both. The spreadsheet automatically calculates the new total of system and  participant costs. </t>
  </si>
  <si>
    <t xml:space="preserve">To be filled in on Tab 6 </t>
  </si>
  <si>
    <t>To be filled in on Tab 6</t>
  </si>
  <si>
    <t>To be filled in on Tab 7 (Customer and System Risk allocated based on prorated customer and system costs)</t>
  </si>
  <si>
    <t>To be filled in on Tab 8</t>
  </si>
  <si>
    <t xml:space="preserve">Summarizes the original budget and changes in estimates.
</t>
  </si>
  <si>
    <r>
      <t>The data in summary sheet is linked to respective detailed tabs. For example: substation summary cost is automatically calculated from the "</t>
    </r>
    <r>
      <rPr>
        <b/>
        <sz val="10"/>
        <rFont val="Arial"/>
        <family val="2"/>
      </rPr>
      <t>Substation-Tab3</t>
    </r>
    <r>
      <rPr>
        <sz val="10"/>
        <rFont val="Arial"/>
        <family val="2"/>
      </rPr>
      <t>" 
Note that Other costs do not have detailed tabs; thus, these costs must input in this tab.
The terms of "AFUDC", "IDC", "E&amp;S" and "Overhead" are provided in dropdown lists for users' discretion</t>
    </r>
  </si>
  <si>
    <t xml:space="preserve">Enter the project details in each of the facility tabs.
Enter the project escalation in Escn 8
</t>
  </si>
  <si>
    <t>XX UPGRADE</t>
  </si>
  <si>
    <t>Replacement Cost New Items</t>
  </si>
  <si>
    <t>Additional Particpant Costs</t>
  </si>
  <si>
    <t xml:space="preserve">Substation Equipment </t>
  </si>
  <si>
    <t>Replacement Cost New</t>
  </si>
  <si>
    <t>138 kV Transformer</t>
  </si>
  <si>
    <t>Additional Participant Related Costs</t>
  </si>
  <si>
    <t>Breaker and a half</t>
  </si>
  <si>
    <t xml:space="preserve">Additional Cost (Transfer to Summary Page </t>
  </si>
  <si>
    <t>Category Item</t>
  </si>
  <si>
    <t>Grand Total</t>
  </si>
  <si>
    <t>Book Value or Actual  (For PPS)</t>
  </si>
  <si>
    <t>RCN or Additional Cost For Tariff CCD</t>
  </si>
  <si>
    <t>Other Connection</t>
  </si>
  <si>
    <t>Total CCD Cost</t>
  </si>
  <si>
    <t>Total Project Cost (From SUM1 Tab)</t>
  </si>
  <si>
    <t>ISO Tariff 12</t>
  </si>
  <si>
    <t>Input Replacement Cost New if applicable</t>
  </si>
  <si>
    <r>
      <rPr>
        <b/>
        <sz val="10"/>
        <rFont val="Arial"/>
        <family val="2"/>
      </rPr>
      <t>Replacement Cost New  (ISO Tariff 12 Tab) Usage and Instructions</t>
    </r>
    <r>
      <rPr>
        <sz val="10"/>
        <rFont val="Arial"/>
        <family val="2"/>
      </rPr>
      <t xml:space="preserve">
</t>
    </r>
    <r>
      <rPr>
        <b/>
        <sz val="10"/>
        <rFont val="Arial"/>
        <family val="2"/>
      </rPr>
      <t>Replacement Cost New (RCN)</t>
    </r>
    <r>
      <rPr>
        <sz val="10"/>
        <rFont val="Arial"/>
        <family val="2"/>
      </rPr>
      <t xml:space="preserve">
The actual project costs for a connection project are not necessarily what is ultimately paid by an MP. As an example, an MP doesn’t pay book value for a used transformer. The ISO Tariff  tab is used for calculating additional costs arising from the application of the ISO tariff regarding the following to be charged to the MP as a construction contribution:
1.</t>
    </r>
    <r>
      <rPr>
        <b/>
        <sz val="10"/>
        <rFont val="Arial"/>
        <family val="2"/>
      </rPr>
      <t xml:space="preserve"> Replacement Cost New (RCN).</t>
    </r>
    <r>
      <rPr>
        <sz val="10"/>
        <rFont val="Arial"/>
        <family val="2"/>
      </rPr>
      <t xml:space="preserve"> The tariff dictates that the connection project costs must be based on the RCN value of equipment, which is the current cost of similar new equipment.
2.</t>
    </r>
    <r>
      <rPr>
        <b/>
        <sz val="10"/>
        <rFont val="Arial"/>
        <family val="2"/>
      </rPr>
      <t xml:space="preserve"> Breaker and a half schemes.</t>
    </r>
    <r>
      <rPr>
        <sz val="10"/>
        <rFont val="Arial"/>
        <family val="2"/>
      </rPr>
      <t xml:space="preserve"> When there are two breakers at an existing substation and a new project proposes to add one breaker for an MP, the additional cost of half of a breaker (installed) is charged to the MP.
3. Any other costs as deemed appropriate by the AESO.
4. Enter the RCN and Book Value in the appropriate tabs, ensure the book value costs are the same as in the main estimate tabs (Line(OH) / Subs).
5. These are manual entries for RCN and Book Value columns, the total additional costs are calculated.
</t>
    </r>
  </si>
  <si>
    <t>TRANSMISSION PROJECT COST ESTIMATE TEMPLATE NOTES</t>
  </si>
  <si>
    <t>aeso cost template.v5.xlsx</t>
  </si>
  <si>
    <t>https://www.aeso.ca/assets/Information-Documents/2015-002R-Service-Proposals-and-Cost-Estimating-2022-03-04.pdf</t>
  </si>
  <si>
    <t>PXXXX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</si>
</sst>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409]mmmm\ d\,\ yyyy;@"/>
    <numFmt numFmtId="165" formatCode="mm/dd/yy"/>
    <numFmt numFmtId="166" formatCode="0_);[Red]\(0\)"/>
    <numFmt numFmtId="167" formatCode="_(&quot;$&quot;* #,##0_);_(&quot;$&quot;* \(#,##0\);_(&quot;$&quot;* &quot;-&quot;??_);_(@_)"/>
    <numFmt numFmtId="168" formatCode="_(* #,##0_);_(* \(#,##0\);_(* &quot;-&quot;??_);_(@_)"/>
    <numFmt numFmtId="169" formatCode="_(* #,##0.0_);_(* \(#,##0.0\);_(* &quot;-&quot;??_);_(@_)"/>
    <numFmt numFmtId="170" formatCode="[$-409]d/mmm/yy;@"/>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0"/>
      <name val="Arial"/>
      <family val="2"/>
    </font>
    <font>
      <b/>
      <sz val="10"/>
      <name val="Arial"/>
      <family val="2"/>
    </font>
    <font>
      <b/>
      <sz val="12"/>
      <name val="Arial"/>
      <family val="2"/>
    </font>
    <font>
      <u val="singleAccounting"/>
      <sz val="10"/>
      <name val="Arial"/>
      <family val="2"/>
    </font>
    <font>
      <b/>
      <sz val="18"/>
      <name val="Arial"/>
      <family val="2"/>
    </font>
    <font>
      <b/>
      <sz val="11"/>
      <name val="Arial"/>
      <family val="2"/>
    </font>
    <font>
      <i/>
      <sz val="10"/>
      <name val="Arial"/>
      <family val="2"/>
    </font>
    <font>
      <b/>
      <i/>
      <sz val="10"/>
      <name val="Arial"/>
      <family val="2"/>
    </font>
    <font>
      <b/>
      <i/>
      <sz val="12"/>
      <name val="Arial"/>
      <family val="2"/>
    </font>
    <font>
      <sz val="11"/>
      <name val="Arial"/>
      <family val="2"/>
    </font>
    <font>
      <i/>
      <sz val="11"/>
      <name val="Arial"/>
      <family val="2"/>
    </font>
    <font>
      <sz val="11"/>
      <color rgb="FF006100"/>
      <name val="Calibri"/>
      <family val="2"/>
      <scheme val="minor"/>
    </font>
    <font>
      <b/>
      <sz val="12"/>
      <color theme="0"/>
      <name val="Arial"/>
      <family val="2"/>
    </font>
    <font>
      <sz val="10"/>
      <color rgb="FF333333"/>
      <name val="Segoe UI"/>
      <family val="2"/>
    </font>
    <font>
      <sz val="10"/>
      <color rgb="FF333333"/>
      <name val="Arial"/>
      <family val="2"/>
    </font>
    <font>
      <sz val="9"/>
      <color rgb="FF000000"/>
      <name val="Tahoma"/>
      <family val="2"/>
    </font>
    <font>
      <sz val="11"/>
      <color rgb="FF1F497D"/>
      <name val="Calibri"/>
      <family val="2"/>
    </font>
    <font>
      <sz val="11"/>
      <color rgb="FFFF0000"/>
      <name val="Arial"/>
      <family val="2"/>
    </font>
    <font>
      <sz val="28"/>
      <name val="Arial"/>
      <family val="2"/>
    </font>
    <font>
      <sz val="10"/>
      <color theme="1" tint="0.34998626667073579"/>
      <name val="Arial"/>
      <family val="2"/>
    </font>
    <font>
      <sz val="10"/>
      <color theme="0" tint="-0.249977111117893"/>
      <name val="Arial"/>
      <family val="2"/>
    </font>
    <font>
      <sz val="10"/>
      <color theme="0" tint="-0.14999847407452621"/>
      <name val="Arial"/>
      <family val="2"/>
    </font>
    <font>
      <b/>
      <sz val="10"/>
      <color theme="0" tint="-0.14999847407452621"/>
      <name val="Arial"/>
      <family val="2"/>
    </font>
    <font>
      <sz val="11"/>
      <color theme="0" tint="-0.14999847407452621"/>
      <name val="Arial"/>
      <family val="2"/>
    </font>
    <font>
      <sz val="10"/>
      <color theme="0" tint="-0.34998626667073579"/>
      <name val="Arial"/>
      <family val="2"/>
    </font>
    <font>
      <b/>
      <sz val="10"/>
      <color theme="0" tint="-0.249977111117893"/>
      <name val="Arial"/>
      <family val="2"/>
    </font>
    <font>
      <u val="singleAccounting"/>
      <sz val="11"/>
      <name val="Arial"/>
      <family val="2"/>
    </font>
    <font>
      <sz val="11"/>
      <color theme="0" tint="-0.249977111117893"/>
      <name val="Arial"/>
      <family val="2"/>
    </font>
    <font>
      <sz val="11"/>
      <color theme="0" tint="-0.34998626667073579"/>
      <name val="Arial"/>
      <family val="2"/>
    </font>
    <font>
      <i/>
      <sz val="10"/>
      <color theme="0" tint="-0.34998626667073579"/>
      <name val="Arial"/>
      <family val="2"/>
    </font>
    <font>
      <sz val="9"/>
      <color indexed="81"/>
      <name val="Tahoma"/>
      <family val="2"/>
    </font>
    <font>
      <b/>
      <sz val="10"/>
      <color theme="0" tint="-0.34998626667073579"/>
      <name val="Arial"/>
      <family val="2"/>
    </font>
    <font>
      <sz val="11"/>
      <color theme="0" tint="-4.9989318521683403E-2"/>
      <name val="Arial"/>
      <family val="2"/>
    </font>
    <font>
      <b/>
      <sz val="9"/>
      <color indexed="81"/>
      <name val="Tahoma"/>
      <family val="2"/>
    </font>
    <font>
      <b/>
      <sz val="10"/>
      <color theme="1"/>
      <name val="Arial"/>
      <family val="2"/>
    </font>
    <font>
      <sz val="10"/>
      <color theme="1"/>
      <name val="Arial"/>
      <family val="2"/>
    </font>
    <font>
      <b/>
      <sz val="11"/>
      <color theme="1"/>
      <name val="Arial"/>
      <family val="2"/>
    </font>
    <font>
      <b/>
      <sz val="10"/>
      <color theme="0"/>
      <name val="Arial"/>
      <family val="2"/>
    </font>
    <font>
      <u/>
      <sz val="10"/>
      <color theme="10"/>
      <name val="Arial"/>
      <family val="2"/>
    </font>
    <font>
      <b/>
      <sz val="18"/>
      <color indexed="18"/>
      <name val="Arial"/>
      <family val="2"/>
    </font>
    <font>
      <b/>
      <sz val="12"/>
      <color indexed="18"/>
      <name val="Arial"/>
      <family val="2"/>
    </font>
    <font>
      <b/>
      <i/>
      <sz val="10"/>
      <color indexed="18"/>
      <name val="Arial"/>
      <family val="2"/>
    </font>
    <font>
      <sz val="9"/>
      <name val="Arial"/>
      <family val="2"/>
    </font>
    <font>
      <b/>
      <sz val="11"/>
      <color theme="1"/>
      <name val="Calibri"/>
      <family val="2"/>
      <scheme val="minor"/>
    </font>
    <font>
      <b/>
      <i/>
      <sz val="11"/>
      <color theme="1"/>
      <name val="Calibri"/>
      <family val="2"/>
      <scheme val="minor"/>
    </font>
    <font>
      <b/>
      <i/>
      <u val="singleAccounting"/>
      <sz val="11"/>
      <color theme="1"/>
      <name val="Calibri"/>
      <family val="2"/>
      <scheme val="minor"/>
    </font>
    <font>
      <sz val="11"/>
      <name val="Calibri"/>
      <family val="2"/>
    </font>
  </fonts>
  <fills count="1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1"/>
        <bgColor theme="1"/>
      </patternFill>
    </fill>
    <fill>
      <patternFill patternType="solid">
        <fgColor theme="0" tint="-0.14999847407452621"/>
        <bgColor theme="0" tint="-0.14999847407452621"/>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21">
    <xf numFmtId="0" fontId="0" fillId="0" borderId="0"/>
    <xf numFmtId="165" fontId="6" fillId="0" borderId="0" applyFont="0" applyFill="0" applyBorder="0" applyAlignment="0" applyProtection="0"/>
    <xf numFmtId="166" fontId="6" fillId="0" borderId="0" applyFont="0" applyFill="0" applyBorder="0" applyAlignment="0" applyProtection="0"/>
    <xf numFmtId="49" fontId="6"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6" fillId="0" borderId="0"/>
    <xf numFmtId="44" fontId="4" fillId="0" borderId="0" applyFont="0" applyFill="0" applyBorder="0" applyAlignment="0" applyProtection="0"/>
    <xf numFmtId="0" fontId="17" fillId="8" borderId="0" applyNumberFormat="0" applyBorder="0" applyAlignment="0" applyProtection="0"/>
    <xf numFmtId="165" fontId="4" fillId="0" borderId="0" applyFont="0" applyFill="0" applyBorder="0" applyAlignment="0" applyProtection="0"/>
    <xf numFmtId="166" fontId="4" fillId="0" borderId="0" applyFont="0" applyFill="0" applyBorder="0" applyAlignment="0" applyProtection="0"/>
    <xf numFmtId="49" fontId="4" fillId="0" borderId="0" applyFont="0" applyFill="0" applyBorder="0" applyAlignment="0" applyProtection="0"/>
    <xf numFmtId="0" fontId="4" fillId="0" borderId="0"/>
    <xf numFmtId="0" fontId="44" fillId="0" borderId="0" applyNumberFormat="0" applyFill="0" applyBorder="0" applyAlignment="0" applyProtection="0"/>
    <xf numFmtId="0" fontId="48" fillId="0" borderId="0"/>
    <xf numFmtId="0" fontId="4" fillId="0" borderId="0"/>
    <xf numFmtId="0" fontId="45" fillId="0" borderId="0"/>
    <xf numFmtId="0" fontId="46" fillId="0" borderId="0"/>
    <xf numFmtId="0" fontId="47" fillId="0" borderId="0">
      <alignment vertical="top"/>
    </xf>
    <xf numFmtId="0" fontId="3" fillId="0" borderId="0"/>
    <xf numFmtId="44" fontId="3" fillId="0" borderId="0" applyFont="0" applyFill="0" applyBorder="0" applyAlignment="0" applyProtection="0"/>
  </cellStyleXfs>
  <cellXfs count="792">
    <xf numFmtId="0" fontId="0" fillId="0" borderId="0" xfId="0"/>
    <xf numFmtId="0" fontId="0" fillId="2" borderId="0" xfId="0" applyFill="1"/>
    <xf numFmtId="0" fontId="7" fillId="2" borderId="0" xfId="0" applyFont="1" applyFill="1"/>
    <xf numFmtId="0" fontId="6" fillId="2" borderId="0" xfId="6" applyFill="1"/>
    <xf numFmtId="0" fontId="6" fillId="2" borderId="0" xfId="6" applyFill="1" applyAlignment="1">
      <alignment vertical="top"/>
    </xf>
    <xf numFmtId="0" fontId="5" fillId="2" borderId="0" xfId="6" applyFont="1" applyFill="1"/>
    <xf numFmtId="0" fontId="6" fillId="2" borderId="0" xfId="0" applyFont="1" applyFill="1"/>
    <xf numFmtId="0" fontId="6" fillId="2" borderId="0" xfId="0" applyFont="1" applyFill="1" applyAlignment="1">
      <alignment vertical="top"/>
    </xf>
    <xf numFmtId="0" fontId="4" fillId="2" borderId="0" xfId="0" applyFont="1" applyFill="1"/>
    <xf numFmtId="167" fontId="0" fillId="2" borderId="2" xfId="0" applyNumberFormat="1" applyFill="1" applyBorder="1"/>
    <xf numFmtId="42" fontId="7" fillId="2" borderId="2" xfId="0" applyNumberFormat="1" applyFont="1" applyFill="1" applyBorder="1"/>
    <xf numFmtId="0" fontId="7" fillId="2" borderId="0" xfId="0" applyFont="1" applyFill="1" applyAlignment="1">
      <alignment vertical="top"/>
    </xf>
    <xf numFmtId="0" fontId="4" fillId="2" borderId="0" xfId="0" applyFont="1" applyFill="1" applyAlignment="1">
      <alignment horizontal="center" vertical="center"/>
    </xf>
    <xf numFmtId="0" fontId="12" fillId="2" borderId="0" xfId="6" applyFont="1" applyFill="1" applyAlignment="1">
      <alignment vertical="top"/>
    </xf>
    <xf numFmtId="0" fontId="12" fillId="2" borderId="0" xfId="6" applyFont="1" applyFill="1" applyAlignment="1">
      <alignment horizontal="left" vertical="center"/>
    </xf>
    <xf numFmtId="0" fontId="14" fillId="2" borderId="0" xfId="6" applyFont="1" applyFill="1" applyAlignment="1">
      <alignment horizontal="left" vertical="center"/>
    </xf>
    <xf numFmtId="0" fontId="7" fillId="2" borderId="0" xfId="6" applyFont="1" applyFill="1"/>
    <xf numFmtId="0" fontId="15" fillId="2" borderId="0" xfId="6" applyFont="1" applyFill="1"/>
    <xf numFmtId="0" fontId="12" fillId="2" borderId="0" xfId="0" applyFont="1" applyFill="1"/>
    <xf numFmtId="42" fontId="7" fillId="2" borderId="1" xfId="0" applyNumberFormat="1" applyFont="1" applyFill="1" applyBorder="1" applyAlignment="1" applyProtection="1">
      <alignment vertical="center"/>
      <protection locked="0"/>
    </xf>
    <xf numFmtId="0" fontId="6" fillId="2" borderId="0" xfId="0" applyFont="1" applyFill="1" applyAlignment="1">
      <alignment vertical="center"/>
    </xf>
    <xf numFmtId="0" fontId="4" fillId="2" borderId="0" xfId="0" applyFont="1" applyFill="1" applyAlignment="1">
      <alignment vertical="center"/>
    </xf>
    <xf numFmtId="0" fontId="12" fillId="2" borderId="0" xfId="0" applyFont="1" applyFill="1" applyAlignment="1">
      <alignment vertical="center"/>
    </xf>
    <xf numFmtId="0" fontId="12" fillId="2" borderId="0" xfId="0" applyFont="1" applyFill="1" applyAlignment="1">
      <alignment vertical="top"/>
    </xf>
    <xf numFmtId="42" fontId="4" fillId="2" borderId="1" xfId="6" applyNumberFormat="1" applyFont="1" applyFill="1" applyBorder="1" applyAlignment="1">
      <alignment horizontal="left" vertical="center"/>
    </xf>
    <xf numFmtId="42" fontId="7" fillId="2" borderId="1" xfId="6" applyNumberFormat="1" applyFont="1" applyFill="1" applyBorder="1" applyAlignment="1">
      <alignment horizontal="left" vertical="center"/>
    </xf>
    <xf numFmtId="0" fontId="15" fillId="2" borderId="0" xfId="0" applyFont="1" applyFill="1"/>
    <xf numFmtId="0" fontId="4" fillId="2" borderId="2" xfId="6" applyFont="1" applyFill="1" applyBorder="1" applyAlignment="1">
      <alignment horizontal="left" vertical="center" indent="1"/>
    </xf>
    <xf numFmtId="42" fontId="11" fillId="4" borderId="1" xfId="6" applyNumberFormat="1" applyFont="1" applyFill="1" applyBorder="1" applyAlignment="1">
      <alignment horizontal="left" vertical="center"/>
    </xf>
    <xf numFmtId="42" fontId="11" fillId="4" borderId="2" xfId="0" applyNumberFormat="1" applyFont="1" applyFill="1" applyBorder="1"/>
    <xf numFmtId="0" fontId="16" fillId="4" borderId="1" xfId="0" applyFont="1" applyFill="1" applyBorder="1" applyAlignment="1">
      <alignment horizontal="left"/>
    </xf>
    <xf numFmtId="169" fontId="0" fillId="2" borderId="0" xfId="4" applyNumberFormat="1" applyFont="1" applyFill="1"/>
    <xf numFmtId="0" fontId="4" fillId="2" borderId="1" xfId="6" applyFont="1" applyFill="1" applyBorder="1" applyAlignment="1">
      <alignment horizontal="left" vertical="center" indent="1"/>
    </xf>
    <xf numFmtId="0" fontId="7" fillId="2" borderId="2" xfId="6" applyFont="1" applyFill="1" applyBorder="1" applyAlignment="1">
      <alignment horizontal="left" vertical="center"/>
    </xf>
    <xf numFmtId="0" fontId="7" fillId="2" borderId="1" xfId="6" applyFont="1" applyFill="1" applyBorder="1" applyAlignment="1">
      <alignment horizontal="left" vertical="center"/>
    </xf>
    <xf numFmtId="0" fontId="11" fillId="4" borderId="1" xfId="6" applyFont="1" applyFill="1" applyBorder="1" applyAlignment="1">
      <alignment horizontal="left" vertical="center"/>
    </xf>
    <xf numFmtId="164" fontId="8" fillId="3" borderId="1" xfId="6" applyNumberFormat="1" applyFont="1" applyFill="1" applyBorder="1" applyAlignment="1" applyProtection="1">
      <alignment horizontal="center"/>
      <protection locked="0"/>
    </xf>
    <xf numFmtId="164" fontId="8" fillId="3" borderId="1" xfId="6" applyNumberFormat="1" applyFont="1" applyFill="1" applyBorder="1" applyProtection="1">
      <protection locked="0"/>
    </xf>
    <xf numFmtId="0" fontId="8" fillId="3" borderId="1" xfId="6" applyFont="1" applyFill="1" applyBorder="1" applyAlignment="1" applyProtection="1">
      <alignment horizontal="center"/>
      <protection locked="0"/>
    </xf>
    <xf numFmtId="0" fontId="10" fillId="3" borderId="7" xfId="6" applyFont="1" applyFill="1" applyBorder="1" applyAlignment="1">
      <alignment horizontal="center" vertical="center"/>
    </xf>
    <xf numFmtId="0" fontId="8" fillId="2" borderId="1" xfId="6" applyFont="1" applyFill="1" applyBorder="1" applyAlignment="1" applyProtection="1">
      <alignment horizontal="left"/>
      <protection locked="0"/>
    </xf>
    <xf numFmtId="42" fontId="4" fillId="6" borderId="1" xfId="6" applyNumberFormat="1" applyFont="1" applyFill="1" applyBorder="1" applyAlignment="1" applyProtection="1">
      <alignment horizontal="left" vertical="center"/>
      <protection locked="0"/>
    </xf>
    <xf numFmtId="42" fontId="6" fillId="6" borderId="1" xfId="0" applyNumberFormat="1" applyFont="1" applyFill="1" applyBorder="1" applyAlignment="1" applyProtection="1">
      <alignment horizontal="justify" vertical="center"/>
      <protection locked="0"/>
    </xf>
    <xf numFmtId="42" fontId="4" fillId="6" borderId="1" xfId="0" applyNumberFormat="1" applyFont="1" applyFill="1" applyBorder="1" applyAlignment="1" applyProtection="1">
      <alignment vertical="center"/>
      <protection locked="0"/>
    </xf>
    <xf numFmtId="42" fontId="4" fillId="6" borderId="2" xfId="0" applyNumberFormat="1" applyFont="1" applyFill="1" applyBorder="1" applyAlignment="1" applyProtection="1">
      <alignment vertical="center"/>
      <protection locked="0"/>
    </xf>
    <xf numFmtId="0" fontId="8" fillId="6" borderId="1" xfId="6" applyFont="1" applyFill="1" applyBorder="1" applyAlignment="1" applyProtection="1">
      <alignment horizontal="center"/>
      <protection locked="0"/>
    </xf>
    <xf numFmtId="9" fontId="8" fillId="6" borderId="1" xfId="6" quotePrefix="1" applyNumberFormat="1" applyFont="1" applyFill="1" applyBorder="1" applyAlignment="1" applyProtection="1">
      <alignment horizontal="center"/>
      <protection locked="0"/>
    </xf>
    <xf numFmtId="164" fontId="8" fillId="6" borderId="1" xfId="6" applyNumberFormat="1" applyFont="1" applyFill="1" applyBorder="1" applyAlignment="1" applyProtection="1">
      <alignment horizontal="center"/>
      <protection locked="0"/>
    </xf>
    <xf numFmtId="0" fontId="8" fillId="2" borderId="1" xfId="6" applyFont="1" applyFill="1" applyBorder="1" applyAlignment="1">
      <alignment horizontal="left"/>
    </xf>
    <xf numFmtId="0" fontId="8" fillId="2" borderId="1" xfId="6" applyFont="1" applyFill="1" applyBorder="1"/>
    <xf numFmtId="42" fontId="6" fillId="6" borderId="9" xfId="0" applyNumberFormat="1" applyFont="1" applyFill="1" applyBorder="1" applyAlignment="1" applyProtection="1">
      <alignment horizontal="justify"/>
      <protection locked="0"/>
    </xf>
    <xf numFmtId="42" fontId="6" fillId="6" borderId="7" xfId="0" applyNumberFormat="1" applyFont="1" applyFill="1" applyBorder="1" applyAlignment="1" applyProtection="1">
      <alignment horizontal="justify"/>
      <protection locked="0"/>
    </xf>
    <xf numFmtId="42" fontId="6" fillId="6" borderId="3" xfId="0" applyNumberFormat="1" applyFont="1" applyFill="1" applyBorder="1" applyAlignment="1" applyProtection="1">
      <alignment horizontal="justify"/>
      <protection locked="0"/>
    </xf>
    <xf numFmtId="42" fontId="6" fillId="6" borderId="1" xfId="0" applyNumberFormat="1" applyFont="1" applyFill="1" applyBorder="1" applyAlignment="1" applyProtection="1">
      <alignment horizontal="justify"/>
      <protection locked="0"/>
    </xf>
    <xf numFmtId="42" fontId="6" fillId="6" borderId="5" xfId="0" applyNumberFormat="1" applyFont="1" applyFill="1" applyBorder="1" applyAlignment="1" applyProtection="1">
      <alignment horizontal="justify" vertical="center"/>
      <protection locked="0"/>
    </xf>
    <xf numFmtId="42" fontId="6" fillId="6" borderId="5" xfId="0" applyNumberFormat="1" applyFont="1" applyFill="1" applyBorder="1" applyAlignment="1" applyProtection="1">
      <alignment horizontal="justify"/>
      <protection locked="0"/>
    </xf>
    <xf numFmtId="42" fontId="4" fillId="6" borderId="1" xfId="0" applyNumberFormat="1" applyFont="1" applyFill="1" applyBorder="1" applyAlignment="1" applyProtection="1">
      <alignment horizontal="justify"/>
      <protection locked="0"/>
    </xf>
    <xf numFmtId="42" fontId="4" fillId="6" borderId="5" xfId="0" applyNumberFormat="1" applyFont="1" applyFill="1" applyBorder="1" applyAlignment="1" applyProtection="1">
      <alignment horizontal="justify"/>
      <protection locked="0"/>
    </xf>
    <xf numFmtId="42" fontId="4" fillId="6" borderId="5" xfId="0" applyNumberFormat="1" applyFont="1" applyFill="1" applyBorder="1" applyAlignment="1" applyProtection="1">
      <alignment horizontal="justify" vertical="center"/>
      <protection locked="0"/>
    </xf>
    <xf numFmtId="0" fontId="4" fillId="6" borderId="1" xfId="0" applyFont="1" applyFill="1" applyBorder="1" applyAlignment="1" applyProtection="1">
      <alignment wrapText="1"/>
      <protection locked="0"/>
    </xf>
    <xf numFmtId="0" fontId="8" fillId="6" borderId="1" xfId="6" applyFont="1" applyFill="1" applyBorder="1" applyAlignment="1" applyProtection="1">
      <alignment horizontal="left"/>
      <protection locked="0"/>
    </xf>
    <xf numFmtId="0" fontId="7" fillId="2" borderId="1" xfId="0" applyFont="1" applyFill="1" applyBorder="1" applyAlignment="1" applyProtection="1">
      <alignment horizontal="left" vertical="center" indent="1"/>
      <protection locked="0"/>
    </xf>
    <xf numFmtId="0" fontId="4" fillId="2" borderId="1" xfId="0" applyFont="1" applyFill="1" applyBorder="1" applyAlignment="1" applyProtection="1">
      <alignment vertical="center"/>
      <protection locked="0"/>
    </xf>
    <xf numFmtId="0" fontId="4" fillId="2" borderId="4" xfId="0" applyFont="1" applyFill="1" applyBorder="1" applyAlignment="1" applyProtection="1">
      <alignment vertical="center"/>
      <protection locked="0"/>
    </xf>
    <xf numFmtId="0" fontId="7" fillId="2" borderId="1" xfId="0" applyFont="1" applyFill="1" applyBorder="1" applyAlignment="1" applyProtection="1">
      <alignment vertical="center"/>
      <protection locked="0"/>
    </xf>
    <xf numFmtId="0" fontId="7" fillId="2" borderId="1" xfId="0" applyFont="1" applyFill="1" applyBorder="1" applyAlignment="1" applyProtection="1">
      <alignment vertical="center" wrapText="1"/>
      <protection locked="0"/>
    </xf>
    <xf numFmtId="42" fontId="4" fillId="6" borderId="1" xfId="0" applyNumberFormat="1" applyFont="1" applyFill="1" applyBorder="1" applyAlignment="1" applyProtection="1">
      <alignment horizontal="justify" vertical="center"/>
      <protection locked="0"/>
    </xf>
    <xf numFmtId="0" fontId="7" fillId="4" borderId="1" xfId="0" applyFont="1" applyFill="1" applyBorder="1" applyAlignment="1" applyProtection="1">
      <alignment horizontal="left" vertical="center"/>
      <protection locked="0"/>
    </xf>
    <xf numFmtId="0" fontId="7" fillId="4" borderId="1" xfId="0" applyFont="1" applyFill="1" applyBorder="1" applyAlignment="1" applyProtection="1">
      <alignment vertical="center"/>
      <protection locked="0"/>
    </xf>
    <xf numFmtId="42" fontId="7" fillId="4" borderId="1" xfId="0" applyNumberFormat="1" applyFont="1" applyFill="1" applyBorder="1" applyAlignment="1" applyProtection="1">
      <alignment vertical="center"/>
      <protection locked="0"/>
    </xf>
    <xf numFmtId="42" fontId="9" fillId="4" borderId="1" xfId="0" applyNumberFormat="1" applyFont="1" applyFill="1" applyBorder="1" applyAlignment="1" applyProtection="1">
      <alignment horizontal="left" vertical="center" wrapText="1"/>
      <protection locked="0"/>
    </xf>
    <xf numFmtId="0" fontId="7" fillId="2" borderId="3" xfId="0" applyFont="1" applyFill="1" applyBorder="1" applyAlignment="1" applyProtection="1">
      <alignment vertical="center"/>
      <protection locked="0"/>
    </xf>
    <xf numFmtId="42" fontId="7" fillId="4" borderId="1" xfId="0" applyNumberFormat="1" applyFont="1" applyFill="1" applyBorder="1" applyAlignment="1">
      <alignment vertical="center"/>
    </xf>
    <xf numFmtId="42" fontId="7" fillId="2" borderId="1" xfId="0" applyNumberFormat="1" applyFont="1" applyFill="1" applyBorder="1" applyAlignment="1">
      <alignment horizontal="justify" vertical="center"/>
    </xf>
    <xf numFmtId="42" fontId="4" fillId="2" borderId="1" xfId="0" applyNumberFormat="1" applyFont="1" applyFill="1" applyBorder="1" applyAlignment="1">
      <alignment horizontal="justify" vertical="center"/>
    </xf>
    <xf numFmtId="0" fontId="7" fillId="2" borderId="1" xfId="0" applyFont="1" applyFill="1" applyBorder="1" applyAlignment="1">
      <alignment horizontal="left" vertical="center" indent="1"/>
    </xf>
    <xf numFmtId="0" fontId="7" fillId="2" borderId="2" xfId="0" applyFont="1" applyFill="1" applyBorder="1" applyAlignment="1">
      <alignment horizontal="left" vertical="center" indent="1"/>
    </xf>
    <xf numFmtId="42" fontId="7" fillId="2" borderId="1" xfId="0" applyNumberFormat="1" applyFont="1" applyFill="1" applyBorder="1" applyAlignment="1">
      <alignment vertical="center"/>
    </xf>
    <xf numFmtId="42" fontId="6" fillId="2" borderId="1" xfId="0" applyNumberFormat="1" applyFont="1" applyFill="1" applyBorder="1" applyAlignment="1">
      <alignment horizontal="justify" vertical="center"/>
    </xf>
    <xf numFmtId="42" fontId="4" fillId="2" borderId="1" xfId="0" applyNumberFormat="1" applyFont="1" applyFill="1" applyBorder="1" applyAlignment="1">
      <alignment vertical="center"/>
    </xf>
    <xf numFmtId="42" fontId="7" fillId="2" borderId="1" xfId="0" applyNumberFormat="1" applyFont="1" applyFill="1" applyBorder="1" applyAlignment="1">
      <alignment vertical="center" wrapText="1"/>
    </xf>
    <xf numFmtId="0" fontId="7" fillId="2" borderId="1" xfId="0" applyFont="1" applyFill="1" applyBorder="1" applyAlignment="1">
      <alignment vertical="center"/>
    </xf>
    <xf numFmtId="0" fontId="7" fillId="4" borderId="1" xfId="0" applyFont="1" applyFill="1" applyBorder="1" applyAlignment="1">
      <alignment horizontal="left" vertical="center"/>
    </xf>
    <xf numFmtId="0" fontId="7" fillId="2" borderId="4" xfId="0" applyFont="1" applyFill="1" applyBorder="1" applyAlignment="1" applyProtection="1">
      <alignment vertical="center"/>
      <protection locked="0"/>
    </xf>
    <xf numFmtId="0" fontId="7" fillId="2" borderId="3" xfId="0" applyFont="1" applyFill="1" applyBorder="1" applyAlignment="1" applyProtection="1">
      <alignment vertical="center" wrapText="1"/>
      <protection locked="0"/>
    </xf>
    <xf numFmtId="0" fontId="7" fillId="4" borderId="4" xfId="0" applyFont="1" applyFill="1" applyBorder="1" applyAlignment="1" applyProtection="1">
      <alignment vertical="center"/>
      <protection locked="0"/>
    </xf>
    <xf numFmtId="42" fontId="4" fillId="4" borderId="1" xfId="0" applyNumberFormat="1" applyFont="1" applyFill="1" applyBorder="1" applyAlignment="1" applyProtection="1">
      <alignment vertical="center" wrapText="1"/>
      <protection locked="0"/>
    </xf>
    <xf numFmtId="42" fontId="11" fillId="7" borderId="1" xfId="0" applyNumberFormat="1" applyFont="1" applyFill="1" applyBorder="1" applyAlignment="1" applyProtection="1">
      <alignment vertical="center" wrapText="1"/>
      <protection locked="0"/>
    </xf>
    <xf numFmtId="42" fontId="4" fillId="0" borderId="1" xfId="0" applyNumberFormat="1" applyFont="1" applyBorder="1" applyAlignment="1">
      <alignment vertical="center"/>
    </xf>
    <xf numFmtId="0" fontId="7" fillId="2" borderId="1" xfId="0" applyFont="1" applyFill="1" applyBorder="1" applyAlignment="1">
      <alignment horizontal="left" vertical="center" wrapText="1" indent="1"/>
    </xf>
    <xf numFmtId="42" fontId="7" fillId="2" borderId="2" xfId="0" applyNumberFormat="1" applyFont="1" applyFill="1" applyBorder="1" applyAlignment="1">
      <alignment vertical="center"/>
    </xf>
    <xf numFmtId="42" fontId="11" fillId="7" borderId="1" xfId="0" applyNumberFormat="1" applyFont="1" applyFill="1" applyBorder="1" applyAlignment="1">
      <alignment vertical="center"/>
    </xf>
    <xf numFmtId="0" fontId="4" fillId="2" borderId="1" xfId="0" applyFont="1" applyFill="1" applyBorder="1" applyAlignment="1" applyProtection="1">
      <alignment horizontal="left" vertical="top" wrapText="1" indent="2"/>
      <protection locked="0"/>
    </xf>
    <xf numFmtId="0" fontId="6" fillId="2" borderId="1" xfId="0" applyFont="1" applyFill="1" applyBorder="1" applyAlignment="1" applyProtection="1">
      <alignment horizontal="left" vertical="top" wrapText="1" indent="2"/>
      <protection locked="0"/>
    </xf>
    <xf numFmtId="0" fontId="7" fillId="4" borderId="2" xfId="0" applyFont="1" applyFill="1" applyBorder="1" applyProtection="1">
      <protection locked="0"/>
    </xf>
    <xf numFmtId="0" fontId="4" fillId="4" borderId="1" xfId="0" applyFont="1" applyFill="1" applyBorder="1" applyProtection="1">
      <protection locked="0"/>
    </xf>
    <xf numFmtId="42" fontId="7" fillId="4" borderId="1" xfId="0" applyNumberFormat="1" applyFont="1" applyFill="1" applyBorder="1" applyAlignment="1" applyProtection="1">
      <alignment horizontal="justify"/>
      <protection locked="0"/>
    </xf>
    <xf numFmtId="42" fontId="6" fillId="4" borderId="1" xfId="0" applyNumberFormat="1" applyFont="1" applyFill="1" applyBorder="1" applyAlignment="1" applyProtection="1">
      <alignment horizontal="left"/>
      <protection locked="0"/>
    </xf>
    <xf numFmtId="0" fontId="11" fillId="7" borderId="1" xfId="0" applyFont="1" applyFill="1" applyBorder="1" applyAlignment="1" applyProtection="1">
      <alignment horizontal="right"/>
      <protection locked="0"/>
    </xf>
    <xf numFmtId="42" fontId="11" fillId="7" borderId="1" xfId="0" applyNumberFormat="1" applyFont="1" applyFill="1" applyBorder="1" applyProtection="1">
      <protection locked="0"/>
    </xf>
    <xf numFmtId="0" fontId="7" fillId="2" borderId="1" xfId="0" applyFont="1" applyFill="1" applyBorder="1" applyAlignment="1">
      <alignment horizontal="left" indent="1"/>
    </xf>
    <xf numFmtId="42" fontId="7" fillId="2" borderId="1" xfId="0" applyNumberFormat="1" applyFont="1" applyFill="1" applyBorder="1"/>
    <xf numFmtId="42" fontId="6" fillId="2" borderId="1" xfId="0" applyNumberFormat="1" applyFont="1" applyFill="1" applyBorder="1" applyAlignment="1">
      <alignment horizontal="justify"/>
    </xf>
    <xf numFmtId="42" fontId="7" fillId="2" borderId="1" xfId="0" applyNumberFormat="1" applyFont="1" applyFill="1" applyBorder="1" applyAlignment="1">
      <alignment horizontal="justify"/>
    </xf>
    <xf numFmtId="0" fontId="7" fillId="2" borderId="1" xfId="0" applyFont="1" applyFill="1" applyBorder="1" applyAlignment="1">
      <alignment vertical="top" wrapText="1"/>
    </xf>
    <xf numFmtId="0" fontId="7" fillId="2" borderId="1" xfId="0" applyFont="1" applyFill="1" applyBorder="1" applyAlignment="1">
      <alignment wrapText="1"/>
    </xf>
    <xf numFmtId="42" fontId="7" fillId="2" borderId="4" xfId="0" applyNumberFormat="1" applyFont="1" applyFill="1" applyBorder="1" applyAlignment="1">
      <alignment horizontal="justify"/>
    </xf>
    <xf numFmtId="0" fontId="7" fillId="2" borderId="1" xfId="0" applyFont="1" applyFill="1" applyBorder="1" applyAlignment="1">
      <alignment horizontal="left" wrapText="1" indent="1"/>
    </xf>
    <xf numFmtId="42" fontId="7" fillId="2" borderId="5" xfId="0" applyNumberFormat="1" applyFont="1" applyFill="1" applyBorder="1" applyAlignment="1">
      <alignment horizontal="justify"/>
    </xf>
    <xf numFmtId="42" fontId="7" fillId="2" borderId="5" xfId="0" applyNumberFormat="1" applyFont="1" applyFill="1" applyBorder="1" applyAlignment="1">
      <alignment horizontal="justify" vertical="center"/>
    </xf>
    <xf numFmtId="42" fontId="4" fillId="2" borderId="1" xfId="0" applyNumberFormat="1" applyFont="1" applyFill="1" applyBorder="1" applyAlignment="1">
      <alignment horizontal="justify"/>
    </xf>
    <xf numFmtId="42" fontId="4" fillId="2" borderId="5" xfId="0" applyNumberFormat="1" applyFont="1" applyFill="1" applyBorder="1" applyAlignment="1">
      <alignment horizontal="justify"/>
    </xf>
    <xf numFmtId="0" fontId="7" fillId="2" borderId="1" xfId="0" applyFont="1" applyFill="1" applyBorder="1" applyAlignment="1">
      <alignment horizontal="left"/>
    </xf>
    <xf numFmtId="42" fontId="7" fillId="4" borderId="1" xfId="0" applyNumberFormat="1" applyFont="1" applyFill="1" applyBorder="1" applyAlignment="1">
      <alignment horizontal="justify"/>
    </xf>
    <xf numFmtId="0" fontId="11" fillId="7" borderId="1" xfId="0" applyFont="1" applyFill="1" applyBorder="1" applyAlignment="1">
      <alignment horizontal="left"/>
    </xf>
    <xf numFmtId="42" fontId="11" fillId="7" borderId="1" xfId="0" applyNumberFormat="1" applyFont="1" applyFill="1" applyBorder="1" applyAlignment="1">
      <alignment horizontal="justify"/>
    </xf>
    <xf numFmtId="0" fontId="7" fillId="2" borderId="11" xfId="6" applyFont="1" applyFill="1" applyBorder="1" applyAlignment="1">
      <alignment horizontal="center" vertical="center"/>
    </xf>
    <xf numFmtId="0" fontId="7" fillId="2" borderId="11" xfId="0" applyFont="1" applyFill="1" applyBorder="1" applyAlignment="1">
      <alignment horizontal="center" vertical="center" wrapText="1"/>
    </xf>
    <xf numFmtId="0" fontId="7" fillId="5" borderId="3" xfId="0" applyFont="1" applyFill="1" applyBorder="1" applyProtection="1">
      <protection locked="0"/>
    </xf>
    <xf numFmtId="0" fontId="7" fillId="5" borderId="4" xfId="0" applyFont="1" applyFill="1" applyBorder="1" applyProtection="1">
      <protection locked="0"/>
    </xf>
    <xf numFmtId="0" fontId="7" fillId="2" borderId="1" xfId="0" applyFont="1" applyFill="1" applyBorder="1" applyAlignment="1" applyProtection="1">
      <alignment horizontal="right"/>
      <protection locked="0"/>
    </xf>
    <xf numFmtId="0" fontId="4" fillId="2" borderId="1" xfId="0" applyFont="1" applyFill="1" applyBorder="1" applyAlignment="1" applyProtection="1">
      <alignment horizontal="left" indent="1"/>
      <protection locked="0"/>
    </xf>
    <xf numFmtId="0" fontId="7" fillId="4" borderId="1" xfId="0" applyFont="1" applyFill="1" applyBorder="1" applyProtection="1">
      <protection locked="0"/>
    </xf>
    <xf numFmtId="0" fontId="11" fillId="7" borderId="7" xfId="0" applyFont="1" applyFill="1" applyBorder="1" applyAlignment="1" applyProtection="1">
      <alignment horizontal="right"/>
      <protection locked="0"/>
    </xf>
    <xf numFmtId="0" fontId="15" fillId="7" borderId="1" xfId="0" applyFont="1" applyFill="1" applyBorder="1" applyProtection="1">
      <protection locked="0"/>
    </xf>
    <xf numFmtId="0" fontId="7" fillId="5" borderId="2" xfId="0" applyFont="1" applyFill="1" applyBorder="1"/>
    <xf numFmtId="42" fontId="7" fillId="4" borderId="1" xfId="0" applyNumberFormat="1" applyFont="1" applyFill="1" applyBorder="1"/>
    <xf numFmtId="42" fontId="11" fillId="7" borderId="7" xfId="0" applyNumberFormat="1" applyFont="1" applyFill="1" applyBorder="1" applyAlignment="1">
      <alignment horizontal="justify"/>
    </xf>
    <xf numFmtId="0" fontId="7" fillId="5" borderId="12" xfId="0" applyFont="1" applyFill="1" applyBorder="1"/>
    <xf numFmtId="0" fontId="7" fillId="5" borderId="9" xfId="0" applyFont="1" applyFill="1" applyBorder="1"/>
    <xf numFmtId="0" fontId="7" fillId="5" borderId="9" xfId="0" applyFont="1" applyFill="1" applyBorder="1" applyProtection="1">
      <protection locked="0"/>
    </xf>
    <xf numFmtId="0" fontId="7" fillId="5" borderId="7" xfId="0" applyFont="1" applyFill="1" applyBorder="1" applyProtection="1">
      <protection locked="0"/>
    </xf>
    <xf numFmtId="0" fontId="16" fillId="4" borderId="1" xfId="0" applyFont="1" applyFill="1" applyBorder="1" applyProtection="1">
      <protection locked="0"/>
    </xf>
    <xf numFmtId="42" fontId="11" fillId="4" borderId="1" xfId="0" applyNumberFormat="1" applyFont="1" applyFill="1" applyBorder="1" applyAlignment="1">
      <alignment horizontal="justify"/>
    </xf>
    <xf numFmtId="0" fontId="11" fillId="4" borderId="1" xfId="0" applyFont="1" applyFill="1" applyBorder="1" applyAlignment="1">
      <alignment horizontal="left" indent="1"/>
    </xf>
    <xf numFmtId="0" fontId="7" fillId="2" borderId="11" xfId="0" applyFont="1" applyFill="1" applyBorder="1" applyAlignment="1">
      <alignment horizontal="center" vertical="center"/>
    </xf>
    <xf numFmtId="0" fontId="6" fillId="6" borderId="7" xfId="0" applyFont="1" applyFill="1" applyBorder="1" applyAlignment="1" applyProtection="1">
      <alignment horizontal="center" vertical="center" wrapText="1"/>
      <protection locked="0"/>
    </xf>
    <xf numFmtId="9" fontId="6" fillId="6" borderId="7" xfId="0" applyNumberFormat="1" applyFont="1" applyFill="1" applyBorder="1" applyAlignment="1" applyProtection="1">
      <alignment horizontal="center" vertical="center" wrapText="1"/>
      <protection locked="0"/>
    </xf>
    <xf numFmtId="167" fontId="0" fillId="6" borderId="7" xfId="7" applyNumberFormat="1"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wrapText="1"/>
      <protection locked="0"/>
    </xf>
    <xf numFmtId="0" fontId="16" fillId="4" borderId="1" xfId="0" applyFont="1" applyFill="1" applyBorder="1"/>
    <xf numFmtId="0" fontId="15" fillId="4" borderId="1" xfId="0" applyFont="1" applyFill="1" applyBorder="1"/>
    <xf numFmtId="0" fontId="15" fillId="4" borderId="3" xfId="0" applyFont="1" applyFill="1" applyBorder="1"/>
    <xf numFmtId="0" fontId="15" fillId="4" borderId="4" xfId="0" applyFont="1" applyFill="1" applyBorder="1"/>
    <xf numFmtId="169" fontId="7" fillId="5" borderId="9" xfId="4" applyNumberFormat="1" applyFont="1" applyFill="1" applyBorder="1" applyAlignment="1"/>
    <xf numFmtId="0" fontId="7" fillId="5" borderId="6" xfId="0" applyFont="1" applyFill="1" applyBorder="1"/>
    <xf numFmtId="0" fontId="4" fillId="5" borderId="7" xfId="0" applyFont="1" applyFill="1" applyBorder="1"/>
    <xf numFmtId="49" fontId="4" fillId="2" borderId="1" xfId="0" applyNumberFormat="1" applyFont="1" applyFill="1" applyBorder="1" applyAlignment="1" applyProtection="1">
      <alignment wrapText="1"/>
      <protection locked="0"/>
    </xf>
    <xf numFmtId="49" fontId="4" fillId="2" borderId="1" xfId="0" applyNumberFormat="1" applyFont="1" applyFill="1" applyBorder="1" applyAlignment="1" applyProtection="1">
      <alignment horizontal="justify" wrapText="1"/>
      <protection locked="0"/>
    </xf>
    <xf numFmtId="49" fontId="6" fillId="2" borderId="1" xfId="0" applyNumberFormat="1" applyFont="1" applyFill="1" applyBorder="1" applyAlignment="1" applyProtection="1">
      <alignment horizontal="justify" wrapText="1"/>
      <protection locked="0"/>
    </xf>
    <xf numFmtId="49" fontId="4" fillId="2" borderId="1" xfId="0" applyNumberFormat="1" applyFont="1" applyFill="1" applyBorder="1" applyAlignment="1" applyProtection="1">
      <alignment vertical="center" wrapText="1"/>
      <protection locked="0"/>
    </xf>
    <xf numFmtId="49" fontId="7" fillId="2" borderId="1" xfId="0" applyNumberFormat="1" applyFont="1" applyFill="1" applyBorder="1" applyAlignment="1" applyProtection="1">
      <alignment wrapText="1"/>
      <protection locked="0"/>
    </xf>
    <xf numFmtId="0" fontId="4" fillId="2" borderId="1" xfId="0" applyFont="1" applyFill="1" applyBorder="1" applyAlignment="1" applyProtection="1">
      <alignment horizontal="left" vertical="top" indent="2"/>
      <protection locked="0"/>
    </xf>
    <xf numFmtId="0" fontId="7" fillId="2" borderId="1" xfId="0" applyFont="1" applyFill="1" applyBorder="1" applyAlignment="1">
      <alignment horizontal="left" vertical="top" indent="1"/>
    </xf>
    <xf numFmtId="0" fontId="4" fillId="0" borderId="1" xfId="0" applyFont="1" applyBorder="1" applyAlignment="1" applyProtection="1">
      <alignment horizontal="left" vertical="top" wrapText="1" indent="2"/>
      <protection locked="0"/>
    </xf>
    <xf numFmtId="0" fontId="7" fillId="2" borderId="1" xfId="0" applyFont="1" applyFill="1" applyBorder="1" applyAlignment="1">
      <alignment horizontal="left" vertical="top" wrapText="1" indent="1"/>
    </xf>
    <xf numFmtId="0" fontId="7" fillId="2" borderId="1" xfId="0" applyFont="1" applyFill="1" applyBorder="1" applyAlignment="1">
      <alignment horizontal="left" vertical="top"/>
    </xf>
    <xf numFmtId="49" fontId="4" fillId="6" borderId="1" xfId="0" applyNumberFormat="1" applyFont="1" applyFill="1" applyBorder="1" applyAlignment="1" applyProtection="1">
      <alignment vertical="top" wrapText="1"/>
      <protection locked="0"/>
    </xf>
    <xf numFmtId="49" fontId="7" fillId="2" borderId="1" xfId="0" applyNumberFormat="1" applyFont="1" applyFill="1" applyBorder="1" applyAlignment="1" applyProtection="1">
      <alignment horizontal="left" vertical="top" wrapText="1"/>
      <protection locked="0"/>
    </xf>
    <xf numFmtId="49" fontId="4" fillId="6" borderId="1" xfId="0" applyNumberFormat="1" applyFont="1" applyFill="1" applyBorder="1" applyAlignment="1" applyProtection="1">
      <alignment horizontal="left" vertical="top" wrapText="1"/>
      <protection locked="0"/>
    </xf>
    <xf numFmtId="49" fontId="4" fillId="2" borderId="1" xfId="0" applyNumberFormat="1" applyFont="1" applyFill="1" applyBorder="1" applyAlignment="1" applyProtection="1">
      <alignment vertical="top" wrapText="1"/>
      <protection locked="0"/>
    </xf>
    <xf numFmtId="49" fontId="7" fillId="6" borderId="1" xfId="0" applyNumberFormat="1" applyFont="1" applyFill="1" applyBorder="1" applyAlignment="1" applyProtection="1">
      <alignment horizontal="left" vertical="top" wrapText="1"/>
      <protection locked="0"/>
    </xf>
    <xf numFmtId="49" fontId="7" fillId="2" borderId="1" xfId="0" applyNumberFormat="1" applyFont="1" applyFill="1" applyBorder="1" applyAlignment="1" applyProtection="1">
      <alignment vertical="top" wrapText="1"/>
      <protection locked="0"/>
    </xf>
    <xf numFmtId="49" fontId="6" fillId="2" borderId="1" xfId="0" applyNumberFormat="1" applyFont="1" applyFill="1" applyBorder="1" applyAlignment="1" applyProtection="1">
      <alignment wrapText="1"/>
      <protection locked="0"/>
    </xf>
    <xf numFmtId="49" fontId="9" fillId="2" borderId="5" xfId="0" applyNumberFormat="1" applyFont="1" applyFill="1" applyBorder="1" applyAlignment="1" applyProtection="1">
      <alignment wrapText="1"/>
      <protection locked="0"/>
    </xf>
    <xf numFmtId="49" fontId="7" fillId="2" borderId="3" xfId="0" applyNumberFormat="1" applyFont="1" applyFill="1" applyBorder="1" applyAlignment="1" applyProtection="1">
      <alignment wrapText="1"/>
      <protection locked="0"/>
    </xf>
    <xf numFmtId="49" fontId="4" fillId="6" borderId="1" xfId="0" applyNumberFormat="1" applyFont="1" applyFill="1" applyBorder="1" applyAlignment="1" applyProtection="1">
      <alignment wrapText="1"/>
      <protection locked="0"/>
    </xf>
    <xf numFmtId="49" fontId="6" fillId="6" borderId="1" xfId="0" applyNumberFormat="1" applyFont="1" applyFill="1" applyBorder="1" applyAlignment="1" applyProtection="1">
      <alignment horizontal="left" vertical="top" wrapText="1"/>
      <protection locked="0"/>
    </xf>
    <xf numFmtId="49" fontId="4" fillId="6" borderId="1" xfId="0" applyNumberFormat="1" applyFont="1" applyFill="1" applyBorder="1" applyAlignment="1" applyProtection="1">
      <alignment horizontal="left" vertical="center" wrapText="1"/>
      <protection locked="0"/>
    </xf>
    <xf numFmtId="49" fontId="7" fillId="2" borderId="1" xfId="0" applyNumberFormat="1" applyFont="1" applyFill="1" applyBorder="1" applyAlignment="1" applyProtection="1">
      <alignment horizontal="right" wrapText="1"/>
      <protection locked="0"/>
    </xf>
    <xf numFmtId="49" fontId="6" fillId="6" borderId="1" xfId="0" applyNumberFormat="1" applyFont="1" applyFill="1" applyBorder="1" applyAlignment="1" applyProtection="1">
      <alignment horizontal="left" wrapText="1"/>
      <protection locked="0"/>
    </xf>
    <xf numFmtId="49" fontId="4" fillId="6" borderId="1" xfId="0" applyNumberFormat="1" applyFont="1" applyFill="1" applyBorder="1" applyAlignment="1" applyProtection="1">
      <alignment horizontal="left" wrapText="1"/>
      <protection locked="0"/>
    </xf>
    <xf numFmtId="49" fontId="7" fillId="2" borderId="1" xfId="0" applyNumberFormat="1" applyFont="1" applyFill="1" applyBorder="1" applyAlignment="1" applyProtection="1">
      <alignment horizontal="left" wrapText="1"/>
      <protection locked="0"/>
    </xf>
    <xf numFmtId="49" fontId="7" fillId="6" borderId="1" xfId="0" applyNumberFormat="1" applyFont="1" applyFill="1" applyBorder="1" applyAlignment="1" applyProtection="1">
      <alignment horizontal="left" wrapText="1"/>
      <protection locked="0"/>
    </xf>
    <xf numFmtId="49" fontId="7" fillId="6" borderId="8" xfId="0" applyNumberFormat="1" applyFont="1" applyFill="1" applyBorder="1" applyAlignment="1" applyProtection="1">
      <alignment horizontal="left" wrapText="1"/>
      <protection locked="0"/>
    </xf>
    <xf numFmtId="49" fontId="7" fillId="2" borderId="8" xfId="0" applyNumberFormat="1" applyFont="1" applyFill="1" applyBorder="1" applyAlignment="1" applyProtection="1">
      <alignment horizontal="right" wrapText="1"/>
      <protection locked="0"/>
    </xf>
    <xf numFmtId="49" fontId="6" fillId="2" borderId="5" xfId="0" applyNumberFormat="1" applyFont="1" applyFill="1" applyBorder="1" applyAlignment="1" applyProtection="1">
      <alignment horizontal="justify" wrapText="1"/>
      <protection locked="0"/>
    </xf>
    <xf numFmtId="49" fontId="4" fillId="2" borderId="1" xfId="7" applyNumberFormat="1" applyFont="1" applyFill="1" applyBorder="1" applyAlignment="1" applyProtection="1">
      <alignment vertical="center" wrapText="1"/>
      <protection locked="0"/>
    </xf>
    <xf numFmtId="49" fontId="4" fillId="0" borderId="1" xfId="0" applyNumberFormat="1" applyFont="1" applyBorder="1" applyAlignment="1" applyProtection="1">
      <alignment vertical="center" wrapText="1"/>
      <protection locked="0"/>
    </xf>
    <xf numFmtId="49" fontId="4" fillId="6" borderId="4" xfId="0" applyNumberFormat="1" applyFont="1" applyFill="1" applyBorder="1" applyAlignment="1" applyProtection="1">
      <alignment vertical="center" wrapText="1"/>
      <protection locked="0"/>
    </xf>
    <xf numFmtId="49" fontId="4" fillId="6" borderId="3" xfId="0" applyNumberFormat="1" applyFont="1" applyFill="1" applyBorder="1" applyAlignment="1" applyProtection="1">
      <alignment vertical="center" wrapText="1"/>
      <protection locked="0"/>
    </xf>
    <xf numFmtId="49" fontId="7" fillId="2" borderId="3" xfId="0" applyNumberFormat="1" applyFont="1" applyFill="1" applyBorder="1" applyAlignment="1" applyProtection="1">
      <alignment vertical="center" wrapText="1"/>
      <protection locked="0"/>
    </xf>
    <xf numFmtId="49" fontId="4" fillId="6" borderId="1" xfId="0" applyNumberFormat="1" applyFont="1" applyFill="1" applyBorder="1" applyAlignment="1" applyProtection="1">
      <alignment vertical="center" wrapText="1"/>
      <protection locked="0"/>
    </xf>
    <xf numFmtId="49" fontId="4" fillId="6" borderId="2" xfId="0" applyNumberFormat="1" applyFont="1" applyFill="1" applyBorder="1" applyAlignment="1" applyProtection="1">
      <alignment vertical="center" wrapText="1"/>
      <protection locked="0"/>
    </xf>
    <xf numFmtId="49" fontId="4" fillId="2" borderId="4" xfId="0" applyNumberFormat="1" applyFont="1" applyFill="1" applyBorder="1" applyAlignment="1" applyProtection="1">
      <alignment vertical="center" wrapText="1"/>
      <protection locked="0"/>
    </xf>
    <xf numFmtId="49" fontId="7" fillId="2" borderId="1" xfId="0" applyNumberFormat="1" applyFont="1" applyFill="1" applyBorder="1" applyAlignment="1" applyProtection="1">
      <alignment vertical="center" wrapText="1"/>
      <protection locked="0"/>
    </xf>
    <xf numFmtId="0" fontId="4" fillId="0" borderId="1" xfId="0" applyFont="1" applyBorder="1" applyAlignment="1" applyProtection="1">
      <alignment horizontal="left" vertical="top" indent="2"/>
      <protection locked="0"/>
    </xf>
    <xf numFmtId="49" fontId="6" fillId="2" borderId="1" xfId="0" applyNumberFormat="1" applyFont="1" applyFill="1" applyBorder="1" applyAlignment="1" applyProtection="1">
      <alignment horizontal="left" vertical="center" wrapText="1"/>
      <protection locked="0"/>
    </xf>
    <xf numFmtId="49" fontId="9" fillId="2" borderId="1" xfId="0" applyNumberFormat="1" applyFont="1" applyFill="1" applyBorder="1" applyAlignment="1" applyProtection="1">
      <alignment horizontal="left" vertical="center" wrapText="1"/>
      <protection locked="0"/>
    </xf>
    <xf numFmtId="49" fontId="6" fillId="2" borderId="1" xfId="7" applyNumberFormat="1"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vertical="center" wrapText="1"/>
      <protection locked="0"/>
    </xf>
    <xf numFmtId="49" fontId="4" fillId="2" borderId="1" xfId="0" applyNumberFormat="1" applyFont="1" applyFill="1" applyBorder="1" applyAlignment="1" applyProtection="1">
      <alignment horizontal="left" vertical="center" wrapText="1"/>
      <protection locked="0"/>
    </xf>
    <xf numFmtId="49" fontId="6" fillId="0" borderId="1" xfId="0" applyNumberFormat="1" applyFont="1" applyBorder="1" applyAlignment="1" applyProtection="1">
      <alignment vertical="center" wrapText="1"/>
      <protection locked="0"/>
    </xf>
    <xf numFmtId="49" fontId="6" fillId="6" borderId="1" xfId="0" applyNumberFormat="1" applyFont="1" applyFill="1" applyBorder="1" applyAlignment="1" applyProtection="1">
      <alignment vertical="center" wrapText="1"/>
      <protection locked="0"/>
    </xf>
    <xf numFmtId="49" fontId="7" fillId="2" borderId="1" xfId="0" applyNumberFormat="1" applyFont="1" applyFill="1" applyBorder="1" applyAlignment="1" applyProtection="1">
      <alignment horizontal="right" vertical="center" wrapText="1"/>
      <protection locked="0"/>
    </xf>
    <xf numFmtId="0" fontId="6" fillId="2" borderId="2" xfId="0" applyFont="1" applyFill="1" applyBorder="1" applyAlignment="1" applyProtection="1">
      <alignment horizontal="left" vertical="top" indent="2"/>
      <protection locked="0"/>
    </xf>
    <xf numFmtId="0" fontId="4" fillId="0" borderId="2" xfId="0" applyFont="1" applyBorder="1" applyAlignment="1" applyProtection="1">
      <alignment horizontal="left" vertical="top" indent="2"/>
      <protection locked="0"/>
    </xf>
    <xf numFmtId="0" fontId="7" fillId="2" borderId="2" xfId="0" applyFont="1" applyFill="1" applyBorder="1" applyAlignment="1">
      <alignment horizontal="left" vertical="top" wrapText="1" indent="1"/>
    </xf>
    <xf numFmtId="0" fontId="4" fillId="0" borderId="2" xfId="0" applyFont="1" applyBorder="1" applyAlignment="1" applyProtection="1">
      <alignment horizontal="left" vertical="top" wrapText="1" indent="2"/>
      <protection locked="0"/>
    </xf>
    <xf numFmtId="0" fontId="7" fillId="2" borderId="2" xfId="0" applyFont="1" applyFill="1" applyBorder="1" applyAlignment="1">
      <alignment horizontal="left" vertical="top" indent="1"/>
    </xf>
    <xf numFmtId="0" fontId="4" fillId="2" borderId="2" xfId="0" applyFont="1" applyFill="1" applyBorder="1" applyAlignment="1" applyProtection="1">
      <alignment horizontal="left" vertical="top" indent="2"/>
      <protection locked="0"/>
    </xf>
    <xf numFmtId="0" fontId="6" fillId="2" borderId="2" xfId="0" applyFont="1" applyFill="1" applyBorder="1" applyAlignment="1" applyProtection="1">
      <alignment horizontal="left" vertical="top" wrapText="1" indent="2"/>
      <protection locked="0"/>
    </xf>
    <xf numFmtId="49" fontId="7" fillId="5"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49" fontId="4" fillId="2" borderId="1" xfId="6" applyNumberFormat="1" applyFont="1" applyFill="1" applyBorder="1" applyAlignment="1" applyProtection="1">
      <alignment vertical="center" wrapText="1"/>
      <protection locked="0"/>
    </xf>
    <xf numFmtId="49" fontId="7" fillId="2" borderId="1" xfId="6" applyNumberFormat="1" applyFont="1" applyFill="1" applyBorder="1" applyAlignment="1" applyProtection="1">
      <alignment vertical="center" wrapText="1"/>
      <protection locked="0"/>
    </xf>
    <xf numFmtId="49" fontId="4" fillId="2" borderId="1" xfId="6" applyNumberFormat="1" applyFont="1" applyFill="1" applyBorder="1" applyAlignment="1" applyProtection="1">
      <alignment horizontal="right" vertical="center" wrapText="1"/>
      <protection locked="0"/>
    </xf>
    <xf numFmtId="0" fontId="0" fillId="2" borderId="1" xfId="0" applyFill="1" applyBorder="1"/>
    <xf numFmtId="49" fontId="20" fillId="0" borderId="1" xfId="0" applyNumberFormat="1" applyFont="1" applyBorder="1" applyAlignment="1" applyProtection="1">
      <alignment wrapText="1"/>
      <protection locked="0"/>
    </xf>
    <xf numFmtId="0" fontId="7" fillId="2" borderId="11" xfId="0" applyFont="1" applyFill="1" applyBorder="1" applyAlignment="1" applyProtection="1">
      <alignment horizontal="center" vertical="center"/>
      <protection locked="0"/>
    </xf>
    <xf numFmtId="49" fontId="4" fillId="2" borderId="5" xfId="0" applyNumberFormat="1" applyFont="1" applyFill="1" applyBorder="1" applyAlignment="1" applyProtection="1">
      <alignment horizontal="justify" wrapText="1"/>
      <protection locked="0"/>
    </xf>
    <xf numFmtId="49" fontId="4" fillId="2" borderId="1" xfId="0" applyNumberFormat="1" applyFont="1" applyFill="1" applyBorder="1" applyAlignment="1" applyProtection="1">
      <alignment horizontal="left" wrapText="1"/>
      <protection locked="0"/>
    </xf>
    <xf numFmtId="49" fontId="4" fillId="2" borderId="5" xfId="0" applyNumberFormat="1" applyFont="1" applyFill="1" applyBorder="1" applyAlignment="1" applyProtection="1">
      <alignment wrapText="1"/>
      <protection locked="0"/>
    </xf>
    <xf numFmtId="49" fontId="4" fillId="2" borderId="5" xfId="0" applyNumberFormat="1" applyFont="1" applyFill="1" applyBorder="1" applyAlignment="1" applyProtection="1">
      <alignment horizontal="justify" vertical="center" wrapText="1"/>
      <protection locked="0"/>
    </xf>
    <xf numFmtId="42" fontId="6" fillId="6" borderId="2" xfId="0" applyNumberFormat="1" applyFont="1" applyFill="1" applyBorder="1" applyAlignment="1" applyProtection="1">
      <alignment horizontal="justify" vertical="center"/>
      <protection locked="0"/>
    </xf>
    <xf numFmtId="49" fontId="9" fillId="2" borderId="1" xfId="0" applyNumberFormat="1" applyFont="1" applyFill="1" applyBorder="1" applyAlignment="1" applyProtection="1">
      <alignment wrapText="1"/>
      <protection locked="0"/>
    </xf>
    <xf numFmtId="49" fontId="19" fillId="0" borderId="16" xfId="0" applyNumberFormat="1" applyFont="1" applyBorder="1" applyAlignment="1" applyProtection="1">
      <alignment wrapText="1"/>
      <protection locked="0"/>
    </xf>
    <xf numFmtId="0" fontId="21" fillId="0" borderId="16" xfId="0" applyFont="1" applyBorder="1" applyAlignment="1" applyProtection="1">
      <alignment wrapText="1"/>
      <protection locked="0"/>
    </xf>
    <xf numFmtId="0" fontId="4" fillId="0" borderId="0" xfId="0" applyFont="1"/>
    <xf numFmtId="0" fontId="7" fillId="0" borderId="1" xfId="0" applyFont="1" applyBorder="1" applyAlignment="1">
      <alignment horizontal="left" vertical="top" indent="1"/>
    </xf>
    <xf numFmtId="0" fontId="12" fillId="0" borderId="0" xfId="0" applyFont="1"/>
    <xf numFmtId="0" fontId="7" fillId="0" borderId="1" xfId="0" applyFont="1" applyBorder="1" applyAlignment="1">
      <alignment horizontal="left" wrapText="1" indent="1"/>
    </xf>
    <xf numFmtId="0" fontId="4" fillId="0" borderId="1" xfId="0" applyFont="1" applyBorder="1" applyAlignment="1" applyProtection="1">
      <alignment horizontal="left" indent="1"/>
      <protection locked="0"/>
    </xf>
    <xf numFmtId="0" fontId="4" fillId="0" borderId="1" xfId="6" applyFont="1" applyBorder="1" applyAlignment="1">
      <alignment horizontal="left" vertical="center" indent="1"/>
    </xf>
    <xf numFmtId="0" fontId="7" fillId="0" borderId="1" xfId="0" applyFont="1" applyBorder="1" applyAlignment="1">
      <alignment horizontal="left" vertical="center" indent="1"/>
    </xf>
    <xf numFmtId="0" fontId="4" fillId="0" borderId="2" xfId="0" applyFont="1" applyBorder="1" applyAlignment="1" applyProtection="1">
      <alignment horizontal="left" vertical="center" indent="2"/>
      <protection locked="0"/>
    </xf>
    <xf numFmtId="0" fontId="16" fillId="2" borderId="0" xfId="0" applyFont="1" applyFill="1"/>
    <xf numFmtId="0" fontId="22" fillId="0" borderId="0" xfId="0" applyFont="1" applyAlignment="1">
      <alignment vertical="center"/>
    </xf>
    <xf numFmtId="0" fontId="23" fillId="4" borderId="1" xfId="0" applyFont="1" applyFill="1" applyBorder="1"/>
    <xf numFmtId="0" fontId="23" fillId="4" borderId="3" xfId="0" applyFont="1" applyFill="1" applyBorder="1"/>
    <xf numFmtId="0" fontId="23" fillId="4" borderId="4" xfId="0" applyFont="1" applyFill="1" applyBorder="1"/>
    <xf numFmtId="0" fontId="23" fillId="2" borderId="0" xfId="0" applyFont="1" applyFill="1"/>
    <xf numFmtId="49" fontId="4" fillId="6" borderId="7" xfId="0" applyNumberFormat="1" applyFont="1" applyFill="1" applyBorder="1" applyAlignment="1" applyProtection="1">
      <alignment horizontal="left" vertical="top" wrapText="1"/>
      <protection locked="0"/>
    </xf>
    <xf numFmtId="167" fontId="11" fillId="4" borderId="1" xfId="7" applyNumberFormat="1" applyFont="1" applyFill="1" applyBorder="1" applyAlignment="1" applyProtection="1">
      <alignment horizontal="center"/>
    </xf>
    <xf numFmtId="167" fontId="0" fillId="2" borderId="1" xfId="7" applyNumberFormat="1" applyFont="1" applyFill="1" applyBorder="1" applyAlignment="1" applyProtection="1">
      <alignment horizontal="center" vertical="center"/>
    </xf>
    <xf numFmtId="0" fontId="16" fillId="2" borderId="0" xfId="0" applyFont="1" applyFill="1" applyAlignment="1">
      <alignment wrapText="1"/>
    </xf>
    <xf numFmtId="0" fontId="6" fillId="5" borderId="0" xfId="0" applyFont="1" applyFill="1" applyAlignment="1">
      <alignment vertical="center"/>
    </xf>
    <xf numFmtId="0" fontId="4" fillId="5" borderId="0" xfId="0" applyFont="1" applyFill="1" applyAlignment="1">
      <alignment vertical="center"/>
    </xf>
    <xf numFmtId="0" fontId="6" fillId="4" borderId="0" xfId="0" applyFont="1" applyFill="1" applyAlignment="1">
      <alignment vertical="center"/>
    </xf>
    <xf numFmtId="0" fontId="4" fillId="4" borderId="0" xfId="0" applyFont="1" applyFill="1" applyAlignment="1">
      <alignment vertical="center"/>
    </xf>
    <xf numFmtId="0" fontId="6" fillId="7" borderId="0" xfId="0" applyFont="1" applyFill="1" applyAlignment="1">
      <alignment vertical="center"/>
    </xf>
    <xf numFmtId="0" fontId="6" fillId="3" borderId="0" xfId="0" applyFont="1" applyFill="1" applyAlignment="1">
      <alignment vertical="center"/>
    </xf>
    <xf numFmtId="0" fontId="12" fillId="0" borderId="0" xfId="0" applyFont="1" applyAlignment="1">
      <alignment vertical="center"/>
    </xf>
    <xf numFmtId="0" fontId="7" fillId="2" borderId="5" xfId="0" applyFont="1" applyFill="1" applyBorder="1" applyAlignment="1">
      <alignment horizontal="left" vertical="center" indent="1"/>
    </xf>
    <xf numFmtId="49" fontId="7" fillId="2" borderId="5" xfId="0" applyNumberFormat="1" applyFont="1" applyFill="1" applyBorder="1" applyAlignment="1" applyProtection="1">
      <alignment horizontal="right" vertical="center" wrapText="1"/>
      <protection locked="0"/>
    </xf>
    <xf numFmtId="167" fontId="7" fillId="2" borderId="5" xfId="7" applyNumberFormat="1" applyFont="1" applyFill="1" applyBorder="1" applyAlignment="1" applyProtection="1">
      <alignment horizontal="justify" vertical="center"/>
    </xf>
    <xf numFmtId="49" fontId="6" fillId="2" borderId="5" xfId="0" applyNumberFormat="1" applyFont="1" applyFill="1" applyBorder="1" applyAlignment="1" applyProtection="1">
      <alignment horizontal="left" vertical="center" wrapText="1"/>
      <protection locked="0"/>
    </xf>
    <xf numFmtId="0" fontId="7" fillId="2" borderId="12" xfId="0" applyFont="1" applyFill="1" applyBorder="1" applyAlignment="1">
      <alignment horizontal="left" vertical="top" indent="1"/>
    </xf>
    <xf numFmtId="49" fontId="7" fillId="2" borderId="7" xfId="0" applyNumberFormat="1" applyFont="1" applyFill="1" applyBorder="1" applyAlignment="1" applyProtection="1">
      <alignment vertical="center" wrapText="1"/>
      <protection locked="0"/>
    </xf>
    <xf numFmtId="42" fontId="7" fillId="2" borderId="7" xfId="0" applyNumberFormat="1" applyFont="1" applyFill="1" applyBorder="1" applyAlignment="1">
      <alignment vertical="center"/>
    </xf>
    <xf numFmtId="42" fontId="7" fillId="2" borderId="7" xfId="0" applyNumberFormat="1" applyFont="1" applyFill="1" applyBorder="1" applyAlignment="1">
      <alignment horizontal="justify" vertical="center"/>
    </xf>
    <xf numFmtId="49" fontId="6" fillId="2" borderId="7" xfId="7" applyNumberFormat="1" applyFont="1" applyFill="1" applyBorder="1" applyAlignment="1" applyProtection="1">
      <alignment horizontal="left" vertical="center" wrapText="1"/>
      <protection locked="0"/>
    </xf>
    <xf numFmtId="0" fontId="6" fillId="4" borderId="3" xfId="0" applyFont="1" applyFill="1" applyBorder="1" applyAlignment="1">
      <alignment vertical="center"/>
    </xf>
    <xf numFmtId="167" fontId="6" fillId="4" borderId="3" xfId="7" applyNumberFormat="1" applyFont="1" applyFill="1" applyBorder="1" applyAlignment="1">
      <alignment vertical="center"/>
    </xf>
    <xf numFmtId="0" fontId="7" fillId="2" borderId="28" xfId="0" applyFont="1" applyFill="1" applyBorder="1" applyAlignment="1">
      <alignment horizontal="left" vertical="center" indent="1"/>
    </xf>
    <xf numFmtId="0" fontId="4" fillId="2" borderId="7" xfId="0" applyFont="1" applyFill="1" applyBorder="1" applyAlignment="1" applyProtection="1">
      <alignment horizontal="left" vertical="top" indent="2"/>
      <protection locked="0"/>
    </xf>
    <xf numFmtId="49" fontId="4" fillId="6" borderId="7" xfId="0" applyNumberFormat="1" applyFont="1" applyFill="1" applyBorder="1" applyAlignment="1" applyProtection="1">
      <alignment vertical="center" wrapText="1"/>
      <protection locked="0"/>
    </xf>
    <xf numFmtId="42" fontId="4" fillId="2" borderId="7" xfId="0" applyNumberFormat="1" applyFont="1" applyFill="1" applyBorder="1" applyAlignment="1">
      <alignment horizontal="justify" vertical="center"/>
    </xf>
    <xf numFmtId="49" fontId="6" fillId="2" borderId="7" xfId="0" applyNumberFormat="1" applyFont="1" applyFill="1" applyBorder="1" applyAlignment="1" applyProtection="1">
      <alignment horizontal="left" vertical="center" wrapText="1"/>
      <protection locked="0"/>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4" borderId="0" xfId="7" applyNumberFormat="1" applyFont="1" applyFill="1" applyAlignment="1">
      <alignment vertical="center"/>
    </xf>
    <xf numFmtId="0" fontId="6" fillId="7" borderId="0" xfId="6" applyFill="1"/>
    <xf numFmtId="0" fontId="6" fillId="7" borderId="0" xfId="6" applyFill="1" applyAlignment="1">
      <alignment vertical="top"/>
    </xf>
    <xf numFmtId="0" fontId="7" fillId="7" borderId="0" xfId="6" applyFont="1" applyFill="1"/>
    <xf numFmtId="0" fontId="12" fillId="2" borderId="0" xfId="6" applyFont="1" applyFill="1"/>
    <xf numFmtId="42" fontId="12" fillId="2" borderId="0" xfId="6" applyNumberFormat="1" applyFont="1" applyFill="1" applyAlignment="1">
      <alignment horizontal="left" vertical="center"/>
    </xf>
    <xf numFmtId="42" fontId="13" fillId="2" borderId="0" xfId="6" applyNumberFormat="1" applyFont="1" applyFill="1" applyAlignment="1">
      <alignment horizontal="left" vertical="center"/>
    </xf>
    <xf numFmtId="0" fontId="13" fillId="2" borderId="0" xfId="6" applyFont="1" applyFill="1"/>
    <xf numFmtId="0" fontId="16" fillId="2" borderId="0" xfId="6" applyFont="1" applyFill="1"/>
    <xf numFmtId="0" fontId="26" fillId="4" borderId="0" xfId="0" applyFont="1" applyFill="1" applyAlignment="1">
      <alignment vertical="center"/>
    </xf>
    <xf numFmtId="0" fontId="6" fillId="5" borderId="0" xfId="6" applyFill="1"/>
    <xf numFmtId="42" fontId="4" fillId="5" borderId="1" xfId="6" applyNumberFormat="1" applyFont="1" applyFill="1" applyBorder="1" applyAlignment="1">
      <alignment horizontal="left" vertical="center"/>
    </xf>
    <xf numFmtId="0" fontId="27" fillId="7" borderId="0" xfId="6" applyFont="1" applyFill="1"/>
    <xf numFmtId="0" fontId="28" fillId="7" borderId="0" xfId="6" applyFont="1" applyFill="1"/>
    <xf numFmtId="0" fontId="29" fillId="7" borderId="0" xfId="6" applyFont="1" applyFill="1"/>
    <xf numFmtId="0" fontId="6" fillId="3" borderId="0" xfId="6" applyFill="1"/>
    <xf numFmtId="0" fontId="31" fillId="7" borderId="0" xfId="0" applyFont="1" applyFill="1" applyAlignment="1">
      <alignment vertical="center"/>
    </xf>
    <xf numFmtId="0" fontId="26" fillId="7" borderId="0" xfId="6" applyFont="1" applyFill="1"/>
    <xf numFmtId="0" fontId="7" fillId="7" borderId="1" xfId="0" applyFont="1" applyFill="1" applyBorder="1" applyAlignment="1">
      <alignment horizontal="center" vertical="center"/>
    </xf>
    <xf numFmtId="0" fontId="12" fillId="5" borderId="0" xfId="0" applyFont="1" applyFill="1" applyAlignment="1">
      <alignment vertical="center"/>
    </xf>
    <xf numFmtId="42" fontId="32" fillId="7" borderId="1" xfId="0" applyNumberFormat="1" applyFont="1" applyFill="1" applyBorder="1" applyAlignment="1" applyProtection="1">
      <alignment horizontal="left" vertical="center" wrapText="1"/>
      <protection locked="0"/>
    </xf>
    <xf numFmtId="0" fontId="15" fillId="7" borderId="0" xfId="0" applyFont="1" applyFill="1" applyAlignment="1">
      <alignment vertical="center"/>
    </xf>
    <xf numFmtId="42" fontId="32" fillId="7" borderId="7" xfId="0" applyNumberFormat="1"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protection locked="0"/>
    </xf>
    <xf numFmtId="0" fontId="11" fillId="7" borderId="11" xfId="0" applyFont="1" applyFill="1" applyBorder="1" applyAlignment="1" applyProtection="1">
      <alignment horizontal="right" vertical="center"/>
      <protection locked="0"/>
    </xf>
    <xf numFmtId="42" fontId="11" fillId="7" borderId="11" xfId="0" applyNumberFormat="1" applyFont="1" applyFill="1" applyBorder="1" applyAlignment="1">
      <alignment horizontal="justify" vertical="center"/>
    </xf>
    <xf numFmtId="42" fontId="11" fillId="7" borderId="11" xfId="0" applyNumberFormat="1" applyFont="1" applyFill="1" applyBorder="1" applyAlignment="1" applyProtection="1">
      <alignment horizontal="left" vertical="center" wrapText="1"/>
      <protection locked="0"/>
    </xf>
    <xf numFmtId="0" fontId="15" fillId="7" borderId="26" xfId="0" applyFont="1" applyFill="1" applyBorder="1" applyAlignment="1">
      <alignment vertical="center"/>
    </xf>
    <xf numFmtId="42" fontId="11" fillId="7" borderId="11" xfId="0" applyNumberFormat="1" applyFont="1" applyFill="1" applyBorder="1" applyAlignment="1">
      <alignment vertical="center"/>
    </xf>
    <xf numFmtId="0" fontId="15" fillId="7" borderId="7" xfId="0" applyFont="1" applyFill="1" applyBorder="1" applyAlignment="1" applyProtection="1">
      <alignment horizontal="left" vertical="center"/>
      <protection locked="0"/>
    </xf>
    <xf numFmtId="0" fontId="15" fillId="7" borderId="7" xfId="0" applyFont="1" applyFill="1" applyBorder="1" applyAlignment="1" applyProtection="1">
      <alignment vertical="center"/>
      <protection locked="0"/>
    </xf>
    <xf numFmtId="42" fontId="15" fillId="7" borderId="7" xfId="0" applyNumberFormat="1" applyFont="1" applyFill="1" applyBorder="1" applyAlignment="1">
      <alignment vertical="center"/>
    </xf>
    <xf numFmtId="0" fontId="15" fillId="7" borderId="1" xfId="0" applyFont="1" applyFill="1" applyBorder="1" applyAlignment="1" applyProtection="1">
      <alignment horizontal="left" vertical="center"/>
      <protection locked="0"/>
    </xf>
    <xf numFmtId="0" fontId="15" fillId="7" borderId="1" xfId="0" applyFont="1" applyFill="1" applyBorder="1" applyAlignment="1" applyProtection="1">
      <alignment vertical="center"/>
      <protection locked="0"/>
    </xf>
    <xf numFmtId="42" fontId="15" fillId="7" borderId="1" xfId="0" applyNumberFormat="1" applyFont="1" applyFill="1" applyBorder="1" applyAlignment="1">
      <alignment vertical="center"/>
    </xf>
    <xf numFmtId="0" fontId="26" fillId="3" borderId="0" xfId="0" applyFont="1" applyFill="1" applyAlignment="1">
      <alignment vertical="center"/>
    </xf>
    <xf numFmtId="0" fontId="26" fillId="4" borderId="3" xfId="0" applyFont="1" applyFill="1" applyBorder="1" applyAlignment="1">
      <alignment vertical="center"/>
    </xf>
    <xf numFmtId="0" fontId="33" fillId="7" borderId="0" xfId="0" applyFont="1" applyFill="1" applyAlignment="1">
      <alignment vertical="center"/>
    </xf>
    <xf numFmtId="0" fontId="33" fillId="7" borderId="26" xfId="0" applyFont="1" applyFill="1" applyBorder="1" applyAlignment="1">
      <alignment vertical="center"/>
    </xf>
    <xf numFmtId="0" fontId="30" fillId="4" borderId="0" xfId="0" applyFont="1" applyFill="1" applyAlignment="1">
      <alignment vertical="center"/>
    </xf>
    <xf numFmtId="0" fontId="30" fillId="3" borderId="0" xfId="0" applyFont="1" applyFill="1" applyAlignment="1">
      <alignment vertical="center"/>
    </xf>
    <xf numFmtId="0" fontId="30" fillId="4" borderId="3" xfId="0" applyFont="1" applyFill="1" applyBorder="1" applyAlignment="1">
      <alignment vertical="center"/>
    </xf>
    <xf numFmtId="0" fontId="4" fillId="0" borderId="0" xfId="0" applyFont="1" applyAlignment="1">
      <alignment vertical="center"/>
    </xf>
    <xf numFmtId="0" fontId="4" fillId="0" borderId="0" xfId="0" applyFont="1" applyAlignment="1">
      <alignment horizontal="left" vertical="center"/>
    </xf>
    <xf numFmtId="42" fontId="4" fillId="0" borderId="0" xfId="0" applyNumberFormat="1" applyFont="1" applyAlignment="1">
      <alignment vertical="center"/>
    </xf>
    <xf numFmtId="0" fontId="7" fillId="5" borderId="1" xfId="0" applyFont="1" applyFill="1" applyBorder="1" applyAlignment="1">
      <alignment horizontal="center" vertical="center"/>
    </xf>
    <xf numFmtId="42" fontId="6" fillId="5" borderId="3" xfId="0" applyNumberFormat="1" applyFont="1" applyFill="1" applyBorder="1" applyAlignment="1">
      <alignment horizontal="justify" vertical="center"/>
    </xf>
    <xf numFmtId="0" fontId="25" fillId="3" borderId="0" xfId="4" applyNumberFormat="1" applyFont="1" applyFill="1" applyBorder="1" applyAlignment="1">
      <alignment horizontal="center"/>
    </xf>
    <xf numFmtId="0" fontId="6" fillId="3" borderId="16" xfId="0" applyFont="1" applyFill="1" applyBorder="1" applyAlignment="1">
      <alignment horizontal="center" vertical="center"/>
    </xf>
    <xf numFmtId="167" fontId="4" fillId="4" borderId="0" xfId="7" applyNumberFormat="1" applyFont="1" applyFill="1" applyBorder="1" applyAlignment="1">
      <alignment vertical="center"/>
    </xf>
    <xf numFmtId="0" fontId="4" fillId="4" borderId="16" xfId="0" applyFont="1" applyFill="1" applyBorder="1" applyAlignment="1">
      <alignment vertical="center"/>
    </xf>
    <xf numFmtId="42" fontId="7" fillId="7" borderId="7" xfId="0" applyNumberFormat="1" applyFont="1" applyFill="1" applyBorder="1" applyAlignment="1">
      <alignment vertical="center"/>
    </xf>
    <xf numFmtId="42" fontId="4" fillId="7" borderId="7" xfId="0" applyNumberFormat="1" applyFont="1" applyFill="1" applyBorder="1" applyAlignment="1" applyProtection="1">
      <alignment vertical="center" wrapText="1"/>
      <protection locked="0"/>
    </xf>
    <xf numFmtId="42" fontId="7" fillId="7" borderId="1" xfId="0" applyNumberFormat="1" applyFont="1" applyFill="1" applyBorder="1" applyAlignment="1">
      <alignment vertical="center"/>
    </xf>
    <xf numFmtId="42" fontId="4" fillId="7" borderId="1" xfId="0" applyNumberFormat="1" applyFont="1" applyFill="1" applyBorder="1" applyAlignment="1" applyProtection="1">
      <alignment vertical="center" wrapText="1"/>
      <protection locked="0"/>
    </xf>
    <xf numFmtId="0" fontId="4" fillId="7" borderId="17" xfId="0" applyFont="1" applyFill="1" applyBorder="1" applyAlignment="1" applyProtection="1">
      <alignment vertical="center"/>
      <protection locked="0"/>
    </xf>
    <xf numFmtId="0" fontId="4" fillId="7" borderId="2" xfId="0" applyFont="1" applyFill="1" applyBorder="1" applyAlignment="1" applyProtection="1">
      <alignment vertical="center"/>
      <protection locked="0"/>
    </xf>
    <xf numFmtId="0" fontId="11" fillId="7" borderId="2" xfId="0" applyFont="1" applyFill="1" applyBorder="1" applyAlignment="1">
      <alignment vertical="center"/>
    </xf>
    <xf numFmtId="0" fontId="30" fillId="5" borderId="0" xfId="0" applyFont="1" applyFill="1" applyAlignment="1">
      <alignment vertical="center"/>
    </xf>
    <xf numFmtId="0" fontId="6" fillId="5" borderId="0" xfId="0" applyFont="1" applyFill="1"/>
    <xf numFmtId="0" fontId="30" fillId="5" borderId="0" xfId="0" applyFont="1" applyFill="1"/>
    <xf numFmtId="0" fontId="4" fillId="5" borderId="0" xfId="0" applyFont="1" applyFill="1"/>
    <xf numFmtId="0" fontId="15" fillId="5" borderId="0" xfId="0" applyFont="1" applyFill="1"/>
    <xf numFmtId="42" fontId="6" fillId="5" borderId="3" xfId="0" applyNumberFormat="1" applyFont="1" applyFill="1" applyBorder="1" applyAlignment="1">
      <alignment horizontal="justify"/>
    </xf>
    <xf numFmtId="0" fontId="4" fillId="7" borderId="1" xfId="0" applyFont="1" applyFill="1" applyBorder="1" applyProtection="1">
      <protection locked="0"/>
    </xf>
    <xf numFmtId="42" fontId="7" fillId="7" borderId="1" xfId="0" applyNumberFormat="1" applyFont="1" applyFill="1" applyBorder="1" applyAlignment="1">
      <alignment horizontal="justify"/>
    </xf>
    <xf numFmtId="42" fontId="6" fillId="7" borderId="1" xfId="0" applyNumberFormat="1" applyFont="1" applyFill="1" applyBorder="1" applyAlignment="1" applyProtection="1">
      <alignment horizontal="left"/>
      <protection locked="0"/>
    </xf>
    <xf numFmtId="0" fontId="4" fillId="7" borderId="7" xfId="0" applyFont="1" applyFill="1" applyBorder="1" applyProtection="1">
      <protection locked="0"/>
    </xf>
    <xf numFmtId="42" fontId="7" fillId="7" borderId="7" xfId="0" applyNumberFormat="1" applyFont="1" applyFill="1" applyBorder="1" applyAlignment="1">
      <alignment horizontal="justify"/>
    </xf>
    <xf numFmtId="42" fontId="6" fillId="7" borderId="7" xfId="0" applyNumberFormat="1" applyFont="1" applyFill="1" applyBorder="1" applyAlignment="1" applyProtection="1">
      <alignment horizontal="left"/>
      <protection locked="0"/>
    </xf>
    <xf numFmtId="0" fontId="7" fillId="4" borderId="13" xfId="0" applyFont="1" applyFill="1" applyBorder="1" applyProtection="1">
      <protection locked="0"/>
    </xf>
    <xf numFmtId="0" fontId="4" fillId="2" borderId="1" xfId="0" applyFont="1" applyFill="1" applyBorder="1" applyAlignment="1" applyProtection="1">
      <alignment horizontal="left" vertical="top" indent="1"/>
      <protection locked="0"/>
    </xf>
    <xf numFmtId="0" fontId="4" fillId="2" borderId="1" xfId="0" applyFont="1" applyFill="1" applyBorder="1" applyAlignment="1" applyProtection="1">
      <alignment horizontal="left" vertical="top" wrapText="1" indent="1"/>
      <protection locked="0"/>
    </xf>
    <xf numFmtId="0" fontId="4" fillId="0" borderId="1" xfId="0" applyFont="1" applyBorder="1" applyAlignment="1" applyProtection="1">
      <alignment horizontal="left" vertical="top" indent="1"/>
      <protection locked="0"/>
    </xf>
    <xf numFmtId="0" fontId="4" fillId="0" borderId="1" xfId="0" applyFont="1" applyBorder="1" applyAlignment="1">
      <alignment horizontal="left" vertical="top" indent="1"/>
    </xf>
    <xf numFmtId="0" fontId="4" fillId="0" borderId="1" xfId="0" applyFont="1" applyBorder="1" applyAlignment="1">
      <alignment horizontal="left" vertical="top" wrapText="1" indent="1"/>
    </xf>
    <xf numFmtId="0" fontId="4" fillId="0" borderId="1" xfId="0" applyFont="1" applyBorder="1" applyAlignment="1" applyProtection="1">
      <alignment horizontal="left" vertical="top" wrapText="1" indent="1"/>
      <protection locked="0"/>
    </xf>
    <xf numFmtId="0" fontId="7" fillId="4" borderId="7" xfId="0" applyFont="1" applyFill="1" applyBorder="1" applyProtection="1">
      <protection locked="0"/>
    </xf>
    <xf numFmtId="0" fontId="4" fillId="7" borderId="12" xfId="0" applyFont="1" applyFill="1" applyBorder="1" applyProtection="1">
      <protection locked="0"/>
    </xf>
    <xf numFmtId="0" fontId="4" fillId="7" borderId="2" xfId="0" applyFont="1" applyFill="1" applyBorder="1" applyProtection="1">
      <protection locked="0"/>
    </xf>
    <xf numFmtId="0" fontId="4" fillId="4" borderId="2" xfId="0" applyFont="1" applyFill="1" applyBorder="1" applyProtection="1">
      <protection locked="0"/>
    </xf>
    <xf numFmtId="42" fontId="11" fillId="4" borderId="1" xfId="0" applyNumberFormat="1" applyFont="1" applyFill="1" applyBorder="1"/>
    <xf numFmtId="42" fontId="11" fillId="4" borderId="7" xfId="0" applyNumberFormat="1" applyFont="1" applyFill="1" applyBorder="1"/>
    <xf numFmtId="42" fontId="7" fillId="4" borderId="11" xfId="0" applyNumberFormat="1" applyFont="1" applyFill="1" applyBorder="1"/>
    <xf numFmtId="0" fontId="4" fillId="5" borderId="1" xfId="0" applyFont="1" applyFill="1" applyBorder="1" applyAlignment="1">
      <alignment horizontal="center" vertical="center"/>
    </xf>
    <xf numFmtId="0" fontId="23" fillId="2" borderId="1" xfId="0" applyFont="1" applyFill="1" applyBorder="1"/>
    <xf numFmtId="0" fontId="15" fillId="2" borderId="1" xfId="0" applyFont="1" applyFill="1" applyBorder="1"/>
    <xf numFmtId="0" fontId="0" fillId="7" borderId="0" xfId="0" applyFill="1" applyAlignment="1">
      <alignment horizontal="center" vertical="center"/>
    </xf>
    <xf numFmtId="0" fontId="12" fillId="7" borderId="0" xfId="0" applyFont="1" applyFill="1" applyAlignment="1">
      <alignment wrapText="1"/>
    </xf>
    <xf numFmtId="0" fontId="15" fillId="7" borderId="0" xfId="0" applyFont="1" applyFill="1"/>
    <xf numFmtId="0" fontId="23" fillId="7" borderId="0" xfId="0" applyFont="1" applyFill="1"/>
    <xf numFmtId="0" fontId="4" fillId="5" borderId="0" xfId="0" applyFont="1" applyFill="1" applyAlignment="1">
      <alignment horizontal="center" vertical="center"/>
    </xf>
    <xf numFmtId="169" fontId="7" fillId="2" borderId="11" xfId="6" applyNumberFormat="1" applyFont="1" applyFill="1" applyBorder="1" applyAlignment="1">
      <alignment horizontal="center" vertical="center"/>
    </xf>
    <xf numFmtId="0" fontId="7" fillId="5" borderId="1" xfId="0" applyFont="1" applyFill="1" applyBorder="1" applyProtection="1">
      <protection locked="0"/>
    </xf>
    <xf numFmtId="0" fontId="7" fillId="5" borderId="6" xfId="0" applyFont="1" applyFill="1" applyBorder="1" applyProtection="1">
      <protection locked="0"/>
    </xf>
    <xf numFmtId="0" fontId="0" fillId="5" borderId="0" xfId="0" applyFill="1"/>
    <xf numFmtId="0" fontId="7" fillId="5" borderId="0" xfId="0" applyFont="1" applyFill="1" applyAlignment="1">
      <alignment vertical="top"/>
    </xf>
    <xf numFmtId="0" fontId="34" fillId="5" borderId="0" xfId="0" applyFont="1" applyFill="1"/>
    <xf numFmtId="49" fontId="4" fillId="5" borderId="1" xfId="0" applyNumberFormat="1" applyFont="1" applyFill="1" applyBorder="1" applyAlignment="1" applyProtection="1">
      <alignment wrapText="1"/>
      <protection locked="0"/>
    </xf>
    <xf numFmtId="0" fontId="35" fillId="5" borderId="0" xfId="0" applyFont="1" applyFill="1"/>
    <xf numFmtId="0" fontId="10" fillId="2" borderId="0" xfId="0" applyFont="1" applyFill="1" applyAlignment="1">
      <alignment horizontal="center" vertical="center"/>
    </xf>
    <xf numFmtId="0" fontId="7" fillId="2" borderId="0" xfId="0" applyFont="1" applyFill="1" applyAlignment="1">
      <alignment horizontal="center" vertical="top"/>
    </xf>
    <xf numFmtId="49" fontId="0" fillId="2" borderId="0" xfId="0" applyNumberFormat="1" applyFill="1" applyAlignment="1" applyProtection="1">
      <alignment wrapText="1"/>
      <protection locked="0"/>
    </xf>
    <xf numFmtId="0" fontId="7" fillId="5" borderId="0" xfId="0" applyFont="1" applyFill="1" applyAlignment="1">
      <alignment horizontal="left"/>
    </xf>
    <xf numFmtId="0" fontId="16" fillId="4" borderId="0" xfId="0" applyFont="1" applyFill="1" applyAlignment="1">
      <alignment horizontal="left"/>
    </xf>
    <xf numFmtId="0" fontId="7" fillId="2" borderId="0" xfId="0" applyFont="1" applyFill="1" applyAlignment="1">
      <alignment horizontal="center" vertical="center"/>
    </xf>
    <xf numFmtId="42" fontId="4" fillId="2" borderId="0" xfId="6" applyNumberFormat="1" applyFont="1" applyFill="1" applyAlignment="1">
      <alignment horizontal="left" vertical="center"/>
    </xf>
    <xf numFmtId="0" fontId="26" fillId="2" borderId="0" xfId="6" applyFont="1" applyFill="1"/>
    <xf numFmtId="0" fontId="10" fillId="2" borderId="0" xfId="6" applyFont="1" applyFill="1" applyAlignment="1">
      <alignment horizontal="center" vertical="center"/>
    </xf>
    <xf numFmtId="0" fontId="0" fillId="9" borderId="0" xfId="0" applyFill="1"/>
    <xf numFmtId="0" fontId="4" fillId="9" borderId="0" xfId="0" applyFont="1" applyFill="1"/>
    <xf numFmtId="0" fontId="0" fillId="0" borderId="1" xfId="0" applyBorder="1" applyAlignment="1">
      <alignment horizontal="center"/>
    </xf>
    <xf numFmtId="0" fontId="7" fillId="5" borderId="17" xfId="6" applyFont="1" applyFill="1" applyBorder="1" applyAlignment="1">
      <alignment vertical="center"/>
    </xf>
    <xf numFmtId="0" fontId="7" fillId="5" borderId="18" xfId="6" applyFont="1" applyFill="1" applyBorder="1" applyAlignment="1">
      <alignment vertical="center"/>
    </xf>
    <xf numFmtId="0" fontId="7" fillId="5" borderId="19" xfId="6" applyFont="1" applyFill="1" applyBorder="1" applyAlignment="1">
      <alignment vertical="center"/>
    </xf>
    <xf numFmtId="42" fontId="4" fillId="4" borderId="7" xfId="0" applyNumberFormat="1" applyFont="1" applyFill="1" applyBorder="1"/>
    <xf numFmtId="0" fontId="4" fillId="4" borderId="7" xfId="0" applyFont="1" applyFill="1" applyBorder="1" applyProtection="1">
      <protection locked="0"/>
    </xf>
    <xf numFmtId="0" fontId="4" fillId="4" borderId="12" xfId="0" applyFont="1" applyFill="1" applyBorder="1" applyProtection="1">
      <protection locked="0"/>
    </xf>
    <xf numFmtId="0" fontId="7" fillId="4" borderId="11" xfId="0" applyFont="1" applyFill="1" applyBorder="1" applyProtection="1">
      <protection locked="0"/>
    </xf>
    <xf numFmtId="0" fontId="4" fillId="4" borderId="11" xfId="0" applyFont="1" applyFill="1" applyBorder="1" applyProtection="1">
      <protection locked="0"/>
    </xf>
    <xf numFmtId="0" fontId="6" fillId="2" borderId="1" xfId="0" applyFont="1" applyFill="1" applyBorder="1" applyAlignment="1" applyProtection="1">
      <alignment vertical="center"/>
      <protection locked="0"/>
    </xf>
    <xf numFmtId="0" fontId="6" fillId="2" borderId="5" xfId="0" applyFont="1" applyFill="1" applyBorder="1" applyAlignment="1" applyProtection="1">
      <alignment vertical="center"/>
      <protection locked="0"/>
    </xf>
    <xf numFmtId="0" fontId="6" fillId="4" borderId="3" xfId="0" applyFont="1" applyFill="1" applyBorder="1" applyAlignment="1" applyProtection="1">
      <alignment vertical="center"/>
      <protection locked="0"/>
    </xf>
    <xf numFmtId="0" fontId="6" fillId="2" borderId="7" xfId="0" applyFont="1" applyFill="1" applyBorder="1" applyAlignment="1" applyProtection="1">
      <alignment vertical="center"/>
      <protection locked="0"/>
    </xf>
    <xf numFmtId="0" fontId="6" fillId="4" borderId="1"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0" fontId="15" fillId="7" borderId="29" xfId="0" applyFont="1" applyFill="1" applyBorder="1" applyAlignment="1" applyProtection="1">
      <alignment vertical="center"/>
      <protection locked="0"/>
    </xf>
    <xf numFmtId="0" fontId="15" fillId="7" borderId="10" xfId="0" applyFont="1" applyFill="1" applyBorder="1" applyAlignment="1" applyProtection="1">
      <alignment vertical="center"/>
      <protection locked="0"/>
    </xf>
    <xf numFmtId="0" fontId="15" fillId="7" borderId="30" xfId="0" applyFont="1" applyFill="1" applyBorder="1" applyAlignment="1" applyProtection="1">
      <alignment vertical="center"/>
      <protection locked="0"/>
    </xf>
    <xf numFmtId="167" fontId="4" fillId="2" borderId="1" xfId="7" applyNumberFormat="1" applyFont="1" applyFill="1" applyBorder="1" applyAlignment="1" applyProtection="1">
      <alignment horizontal="right" vertical="center" indent="1"/>
    </xf>
    <xf numFmtId="167" fontId="4" fillId="2" borderId="1" xfId="7" applyNumberFormat="1" applyFont="1" applyFill="1" applyBorder="1" applyAlignment="1" applyProtection="1">
      <alignment horizontal="left" vertical="center"/>
    </xf>
    <xf numFmtId="42" fontId="4" fillId="2" borderId="1" xfId="6" applyNumberFormat="1" applyFont="1" applyFill="1" applyBorder="1" applyAlignment="1" applyProtection="1">
      <alignment horizontal="left" vertical="center"/>
      <protection locked="0"/>
    </xf>
    <xf numFmtId="42" fontId="4" fillId="5" borderId="1" xfId="6" applyNumberFormat="1" applyFont="1" applyFill="1" applyBorder="1" applyAlignment="1" applyProtection="1">
      <alignment horizontal="left" vertical="center"/>
      <protection locked="0"/>
    </xf>
    <xf numFmtId="42" fontId="4" fillId="0" borderId="1" xfId="6" applyNumberFormat="1" applyFont="1" applyBorder="1" applyAlignment="1" applyProtection="1">
      <alignment horizontal="left" vertical="center"/>
      <protection locked="0"/>
    </xf>
    <xf numFmtId="42" fontId="4" fillId="7" borderId="1" xfId="6" applyNumberFormat="1" applyFont="1" applyFill="1" applyBorder="1" applyAlignment="1" applyProtection="1">
      <alignment horizontal="left" vertical="center"/>
      <protection locked="0"/>
    </xf>
    <xf numFmtId="0" fontId="6" fillId="6" borderId="1" xfId="6" applyFill="1" applyBorder="1" applyProtection="1">
      <protection locked="0"/>
    </xf>
    <xf numFmtId="0" fontId="6" fillId="6" borderId="1" xfId="0" applyFont="1" applyFill="1" applyBorder="1" applyAlignment="1" applyProtection="1">
      <alignment horizontal="center" vertical="center"/>
      <protection locked="0"/>
    </xf>
    <xf numFmtId="167" fontId="4" fillId="2" borderId="1" xfId="7" applyNumberFormat="1" applyFont="1" applyFill="1" applyBorder="1" applyAlignment="1" applyProtection="1">
      <alignment vertical="center"/>
    </xf>
    <xf numFmtId="0" fontId="6" fillId="5" borderId="4" xfId="0" applyFont="1" applyFill="1" applyBorder="1" applyAlignment="1" applyProtection="1">
      <alignment vertical="center"/>
      <protection locked="0"/>
    </xf>
    <xf numFmtId="0" fontId="6" fillId="0" borderId="1" xfId="0" applyFont="1" applyBorder="1" applyAlignment="1" applyProtection="1">
      <alignment vertical="center"/>
      <protection locked="0"/>
    </xf>
    <xf numFmtId="0" fontId="4" fillId="0" borderId="1" xfId="0" applyFont="1" applyBorder="1" applyAlignment="1" applyProtection="1">
      <alignment vertical="center"/>
      <protection locked="0"/>
    </xf>
    <xf numFmtId="0" fontId="4" fillId="5" borderId="16" xfId="0" applyFont="1" applyFill="1" applyBorder="1" applyAlignment="1" applyProtection="1">
      <alignment vertical="center"/>
      <protection locked="0"/>
    </xf>
    <xf numFmtId="0" fontId="4" fillId="4" borderId="16" xfId="0" applyFont="1" applyFill="1" applyBorder="1" applyAlignment="1" applyProtection="1">
      <alignment vertical="center"/>
      <protection locked="0"/>
    </xf>
    <xf numFmtId="42" fontId="4" fillId="0" borderId="1" xfId="0" applyNumberFormat="1" applyFont="1" applyBorder="1" applyAlignment="1" applyProtection="1">
      <alignment vertical="center" wrapText="1"/>
      <protection locked="0"/>
    </xf>
    <xf numFmtId="0" fontId="4" fillId="2" borderId="11" xfId="0" applyFont="1" applyFill="1" applyBorder="1" applyAlignment="1" applyProtection="1">
      <alignment vertical="center"/>
      <protection locked="0"/>
    </xf>
    <xf numFmtId="0" fontId="6" fillId="2" borderId="1" xfId="0" applyFont="1" applyFill="1" applyBorder="1" applyProtection="1">
      <protection locked="0"/>
    </xf>
    <xf numFmtId="0" fontId="6" fillId="5" borderId="0" xfId="0" applyFont="1" applyFill="1" applyProtection="1">
      <protection locked="0"/>
    </xf>
    <xf numFmtId="0" fontId="6" fillId="5" borderId="4" xfId="0" applyFont="1" applyFill="1" applyBorder="1" applyProtection="1">
      <protection locked="0"/>
    </xf>
    <xf numFmtId="0" fontId="6" fillId="4" borderId="1" xfId="0" applyFont="1" applyFill="1" applyBorder="1" applyProtection="1">
      <protection locked="0"/>
    </xf>
    <xf numFmtId="0" fontId="15" fillId="2" borderId="1" xfId="0" applyFont="1" applyFill="1" applyBorder="1" applyProtection="1">
      <protection locked="0"/>
    </xf>
    <xf numFmtId="0" fontId="6" fillId="5" borderId="1" xfId="0" applyFont="1" applyFill="1" applyBorder="1" applyProtection="1">
      <protection locked="0"/>
    </xf>
    <xf numFmtId="0" fontId="4" fillId="3" borderId="0" xfId="0" applyFont="1" applyFill="1" applyProtection="1">
      <protection locked="0"/>
    </xf>
    <xf numFmtId="0" fontId="7" fillId="5" borderId="3" xfId="0" applyFont="1" applyFill="1" applyBorder="1"/>
    <xf numFmtId="167" fontId="11" fillId="5" borderId="1" xfId="7" applyNumberFormat="1" applyFont="1" applyFill="1" applyBorder="1" applyAlignment="1" applyProtection="1"/>
    <xf numFmtId="0" fontId="7" fillId="5" borderId="0" xfId="0" applyFont="1" applyFill="1"/>
    <xf numFmtId="0" fontId="4" fillId="2" borderId="26" xfId="0" applyFont="1" applyFill="1" applyBorder="1"/>
    <xf numFmtId="0" fontId="4" fillId="5" borderId="26" xfId="0" applyFont="1" applyFill="1" applyBorder="1"/>
    <xf numFmtId="0" fontId="38" fillId="7" borderId="0" xfId="0" applyFont="1" applyFill="1" applyAlignment="1">
      <alignment vertical="center"/>
    </xf>
    <xf numFmtId="0" fontId="38" fillId="7" borderId="26" xfId="0" applyFont="1" applyFill="1" applyBorder="1" applyAlignment="1">
      <alignment vertical="center"/>
    </xf>
    <xf numFmtId="167" fontId="6" fillId="4" borderId="3" xfId="7" applyNumberFormat="1" applyFont="1" applyFill="1" applyBorder="1" applyAlignment="1" applyProtection="1">
      <alignment vertical="center"/>
    </xf>
    <xf numFmtId="0" fontId="6" fillId="7" borderId="0" xfId="0" applyFont="1" applyFill="1" applyAlignment="1" applyProtection="1">
      <alignment vertical="center"/>
      <protection locked="0"/>
    </xf>
    <xf numFmtId="0" fontId="4" fillId="2" borderId="1" xfId="0" applyFont="1" applyFill="1" applyBorder="1" applyAlignment="1" applyProtection="1">
      <alignment horizontal="center" vertical="center"/>
      <protection locked="0"/>
    </xf>
    <xf numFmtId="0" fontId="4" fillId="4" borderId="0" xfId="7" applyNumberFormat="1" applyFont="1" applyFill="1" applyAlignment="1" applyProtection="1">
      <alignment vertical="center"/>
      <protection locked="0"/>
    </xf>
    <xf numFmtId="167" fontId="6" fillId="4" borderId="3" xfId="7" applyNumberFormat="1" applyFont="1" applyFill="1" applyBorder="1" applyAlignment="1" applyProtection="1">
      <alignment vertical="center"/>
      <protection locked="0"/>
    </xf>
    <xf numFmtId="0" fontId="4" fillId="0" borderId="0" xfId="0" applyFont="1" applyAlignment="1" applyProtection="1">
      <alignment vertical="center"/>
      <protection locked="0"/>
    </xf>
    <xf numFmtId="0" fontId="7" fillId="7" borderId="0" xfId="0" applyFont="1" applyFill="1" applyAlignment="1">
      <alignment vertical="center"/>
    </xf>
    <xf numFmtId="0" fontId="6" fillId="7" borderId="0" xfId="0" applyFont="1" applyFill="1" applyAlignment="1">
      <alignment horizontal="center" vertical="center"/>
    </xf>
    <xf numFmtId="167" fontId="6" fillId="3" borderId="0" xfId="7" applyNumberFormat="1" applyFont="1" applyFill="1" applyAlignment="1" applyProtection="1">
      <alignment horizontal="center" vertical="center"/>
    </xf>
    <xf numFmtId="0" fontId="25" fillId="3" borderId="0" xfId="4" applyNumberFormat="1" applyFont="1" applyFill="1" applyAlignment="1" applyProtection="1">
      <alignment horizontal="center"/>
    </xf>
    <xf numFmtId="167" fontId="4" fillId="4" borderId="0" xfId="7" applyNumberFormat="1" applyFont="1" applyFill="1" applyAlignment="1" applyProtection="1">
      <alignment vertical="center"/>
    </xf>
    <xf numFmtId="167" fontId="7" fillId="2" borderId="1" xfId="7" applyNumberFormat="1" applyFont="1" applyFill="1" applyBorder="1" applyAlignment="1" applyProtection="1">
      <alignment vertical="center"/>
    </xf>
    <xf numFmtId="167" fontId="6" fillId="3" borderId="0" xfId="7" applyNumberFormat="1" applyFont="1" applyFill="1" applyAlignment="1" applyProtection="1">
      <alignment vertical="center"/>
    </xf>
    <xf numFmtId="167" fontId="11" fillId="7" borderId="30" xfId="7" applyNumberFormat="1" applyFont="1" applyFill="1" applyBorder="1" applyAlignment="1" applyProtection="1">
      <alignment vertical="center"/>
    </xf>
    <xf numFmtId="167" fontId="7" fillId="2" borderId="5" xfId="7" applyNumberFormat="1" applyFont="1" applyFill="1" applyBorder="1" applyAlignment="1" applyProtection="1">
      <alignment vertical="center"/>
    </xf>
    <xf numFmtId="167" fontId="6" fillId="2" borderId="1" xfId="7" applyNumberFormat="1" applyFont="1" applyFill="1" applyBorder="1" applyAlignment="1" applyProtection="1">
      <alignment vertical="center"/>
    </xf>
    <xf numFmtId="167" fontId="7" fillId="2" borderId="7" xfId="7" applyNumberFormat="1" applyFont="1" applyFill="1" applyBorder="1" applyAlignment="1" applyProtection="1">
      <alignment vertical="center"/>
    </xf>
    <xf numFmtId="167" fontId="6" fillId="4" borderId="1" xfId="7" applyNumberFormat="1" applyFont="1" applyFill="1" applyBorder="1" applyAlignment="1" applyProtection="1">
      <alignment vertical="center"/>
    </xf>
    <xf numFmtId="42" fontId="11" fillId="7" borderId="7" xfId="0" applyNumberFormat="1" applyFont="1" applyFill="1" applyBorder="1" applyAlignment="1">
      <alignment vertical="center"/>
    </xf>
    <xf numFmtId="167" fontId="11" fillId="7" borderId="29" xfId="7" applyNumberFormat="1" applyFont="1" applyFill="1" applyBorder="1" applyAlignment="1" applyProtection="1">
      <alignment vertical="center"/>
    </xf>
    <xf numFmtId="167" fontId="11" fillId="7" borderId="10" xfId="7" applyNumberFormat="1" applyFont="1" applyFill="1" applyBorder="1" applyAlignment="1" applyProtection="1">
      <alignment vertical="center"/>
    </xf>
    <xf numFmtId="167" fontId="7" fillId="4" borderId="1" xfId="7" applyNumberFormat="1" applyFont="1" applyFill="1" applyBorder="1" applyAlignment="1" applyProtection="1">
      <alignment vertical="center"/>
    </xf>
    <xf numFmtId="42" fontId="4" fillId="0" borderId="1" xfId="6" applyNumberFormat="1" applyFont="1" applyBorder="1" applyAlignment="1">
      <alignment horizontal="left" vertical="center"/>
    </xf>
    <xf numFmtId="42" fontId="7" fillId="0" borderId="1" xfId="6" applyNumberFormat="1" applyFont="1" applyBorder="1" applyAlignment="1">
      <alignment horizontal="left" vertical="center"/>
    </xf>
    <xf numFmtId="42" fontId="7" fillId="0" borderId="1" xfId="0" applyNumberFormat="1" applyFont="1" applyBorder="1" applyAlignment="1">
      <alignment horizontal="justify"/>
    </xf>
    <xf numFmtId="0" fontId="0" fillId="0" borderId="1" xfId="0" applyBorder="1"/>
    <xf numFmtId="167" fontId="0" fillId="0" borderId="0" xfId="7" applyNumberFormat="1" applyFont="1"/>
    <xf numFmtId="0" fontId="30" fillId="11" borderId="0" xfId="7" applyNumberFormat="1" applyFont="1" applyFill="1"/>
    <xf numFmtId="0" fontId="4" fillId="0" borderId="1" xfId="0" applyFont="1" applyBorder="1"/>
    <xf numFmtId="0" fontId="7" fillId="4" borderId="1" xfId="6" applyFont="1" applyFill="1" applyBorder="1" applyAlignment="1">
      <alignment vertical="center"/>
    </xf>
    <xf numFmtId="167" fontId="0" fillId="4" borderId="1" xfId="7" applyNumberFormat="1" applyFont="1" applyFill="1" applyBorder="1"/>
    <xf numFmtId="0" fontId="0" fillId="4" borderId="1" xfId="0" applyFill="1" applyBorder="1"/>
    <xf numFmtId="167" fontId="0" fillId="0" borderId="1" xfId="7" applyNumberFormat="1" applyFont="1" applyBorder="1"/>
    <xf numFmtId="0" fontId="7" fillId="5" borderId="1" xfId="6" applyFont="1" applyFill="1" applyBorder="1" applyAlignment="1">
      <alignment vertical="center"/>
    </xf>
    <xf numFmtId="167" fontId="7" fillId="4" borderId="1" xfId="7" applyNumberFormat="1" applyFont="1" applyFill="1" applyBorder="1" applyAlignment="1">
      <alignment vertical="center"/>
    </xf>
    <xf numFmtId="167" fontId="4" fillId="0" borderId="1" xfId="7" applyNumberFormat="1" applyFont="1" applyBorder="1"/>
    <xf numFmtId="167" fontId="6" fillId="3" borderId="15" xfId="7" applyNumberFormat="1" applyFont="1" applyFill="1" applyBorder="1" applyAlignment="1" applyProtection="1">
      <alignment horizontal="center" vertical="center"/>
    </xf>
    <xf numFmtId="167" fontId="6" fillId="3" borderId="0" xfId="7" applyNumberFormat="1" applyFont="1" applyFill="1" applyBorder="1" applyAlignment="1" applyProtection="1">
      <alignment horizontal="center" vertical="center"/>
    </xf>
    <xf numFmtId="0" fontId="25" fillId="3" borderId="0" xfId="4" applyNumberFormat="1" applyFont="1" applyFill="1" applyBorder="1" applyAlignment="1" applyProtection="1">
      <alignment horizontal="center"/>
    </xf>
    <xf numFmtId="167" fontId="4" fillId="4" borderId="15" xfId="7" applyNumberFormat="1" applyFont="1" applyFill="1" applyBorder="1" applyAlignment="1" applyProtection="1">
      <alignment vertical="center"/>
    </xf>
    <xf numFmtId="167" fontId="4" fillId="4" borderId="0" xfId="7" applyNumberFormat="1" applyFont="1" applyFill="1" applyBorder="1" applyAlignment="1" applyProtection="1">
      <alignment vertical="center"/>
    </xf>
    <xf numFmtId="42" fontId="6" fillId="5" borderId="2" xfId="0" applyNumberFormat="1" applyFont="1" applyFill="1" applyBorder="1" applyAlignment="1">
      <alignment horizontal="justify" vertical="center"/>
    </xf>
    <xf numFmtId="42" fontId="4" fillId="5" borderId="1" xfId="0" applyNumberFormat="1" applyFont="1" applyFill="1" applyBorder="1" applyAlignment="1">
      <alignment vertical="center"/>
    </xf>
    <xf numFmtId="167" fontId="7" fillId="0" borderId="1" xfId="7" applyNumberFormat="1" applyFont="1" applyFill="1" applyBorder="1" applyAlignment="1" applyProtection="1">
      <alignment vertical="center"/>
    </xf>
    <xf numFmtId="167" fontId="15" fillId="7" borderId="29" xfId="7" applyNumberFormat="1" applyFont="1" applyFill="1" applyBorder="1" applyAlignment="1" applyProtection="1">
      <alignment vertical="center"/>
    </xf>
    <xf numFmtId="167" fontId="15" fillId="7" borderId="10" xfId="7" applyNumberFormat="1" applyFont="1" applyFill="1" applyBorder="1" applyAlignment="1" applyProtection="1">
      <alignment vertical="center"/>
    </xf>
    <xf numFmtId="0" fontId="4" fillId="4" borderId="0" xfId="7" applyNumberFormat="1" applyFont="1" applyFill="1" applyAlignment="1" applyProtection="1">
      <alignment vertical="center"/>
    </xf>
    <xf numFmtId="0" fontId="7" fillId="7" borderId="0" xfId="0" applyFont="1" applyFill="1" applyAlignment="1" applyProtection="1">
      <alignment vertical="center"/>
      <protection locked="0"/>
    </xf>
    <xf numFmtId="167" fontId="6" fillId="3" borderId="0" xfId="7" applyNumberFormat="1" applyFont="1" applyFill="1" applyBorder="1" applyAlignment="1" applyProtection="1">
      <alignment horizontal="center" vertical="center"/>
      <protection locked="0"/>
    </xf>
    <xf numFmtId="0" fontId="4" fillId="4" borderId="0" xfId="7" applyNumberFormat="1" applyFont="1" applyFill="1" applyBorder="1" applyAlignment="1" applyProtection="1">
      <alignment vertical="center"/>
      <protection locked="0"/>
    </xf>
    <xf numFmtId="167" fontId="6" fillId="5" borderId="3" xfId="7" applyNumberFormat="1" applyFont="1" applyFill="1" applyBorder="1" applyAlignment="1" applyProtection="1">
      <alignment vertical="center"/>
      <protection locked="0"/>
    </xf>
    <xf numFmtId="0" fontId="4" fillId="5" borderId="0" xfId="0" applyFont="1" applyFill="1" applyAlignment="1" applyProtection="1">
      <alignment vertical="center"/>
      <protection locked="0"/>
    </xf>
    <xf numFmtId="0" fontId="4" fillId="2" borderId="0" xfId="0" applyFont="1" applyFill="1" applyAlignment="1" applyProtection="1">
      <alignment vertical="center"/>
      <protection locked="0"/>
    </xf>
    <xf numFmtId="167" fontId="11" fillId="7" borderId="7" xfId="7" applyNumberFormat="1" applyFont="1" applyFill="1" applyBorder="1" applyAlignment="1" applyProtection="1">
      <alignment vertical="center"/>
    </xf>
    <xf numFmtId="167" fontId="11" fillId="7" borderId="1" xfId="7" applyNumberFormat="1" applyFont="1" applyFill="1" applyBorder="1" applyAlignment="1" applyProtection="1">
      <alignment vertical="center"/>
    </xf>
    <xf numFmtId="167" fontId="6" fillId="0" borderId="1" xfId="7" applyNumberFormat="1" applyFont="1" applyFill="1" applyBorder="1" applyAlignment="1" applyProtection="1">
      <alignment vertical="center"/>
    </xf>
    <xf numFmtId="0" fontId="4" fillId="4" borderId="0" xfId="7" applyNumberFormat="1" applyFont="1" applyFill="1" applyBorder="1" applyAlignment="1" applyProtection="1">
      <alignment vertical="center"/>
    </xf>
    <xf numFmtId="167" fontId="6" fillId="2" borderId="5" xfId="7" applyNumberFormat="1" applyFont="1" applyFill="1" applyBorder="1" applyAlignment="1" applyProtection="1">
      <alignment vertical="center"/>
    </xf>
    <xf numFmtId="167" fontId="15" fillId="7" borderId="7" xfId="7" applyNumberFormat="1" applyFont="1" applyFill="1" applyBorder="1" applyAlignment="1" applyProtection="1">
      <alignment vertical="center"/>
    </xf>
    <xf numFmtId="167" fontId="15" fillId="7" borderId="1" xfId="7" applyNumberFormat="1" applyFont="1" applyFill="1" applyBorder="1" applyAlignment="1" applyProtection="1">
      <alignment vertical="center"/>
    </xf>
    <xf numFmtId="167" fontId="11" fillId="7" borderId="5" xfId="7" applyNumberFormat="1" applyFont="1" applyFill="1" applyBorder="1" applyAlignment="1" applyProtection="1">
      <alignment vertical="center"/>
    </xf>
    <xf numFmtId="0" fontId="7" fillId="5" borderId="0" xfId="0" applyFont="1" applyFill="1" applyAlignment="1">
      <alignment vertical="center"/>
    </xf>
    <xf numFmtId="0" fontId="6" fillId="5" borderId="0" xfId="0" applyFont="1" applyFill="1" applyAlignment="1">
      <alignment horizontal="center" vertical="center"/>
    </xf>
    <xf numFmtId="0" fontId="7" fillId="5" borderId="0" xfId="0" applyFont="1" applyFill="1" applyAlignment="1" applyProtection="1">
      <alignment vertical="center"/>
      <protection locked="0"/>
    </xf>
    <xf numFmtId="167" fontId="6" fillId="5" borderId="0" xfId="7" applyNumberFormat="1" applyFont="1" applyFill="1" applyProtection="1">
      <protection locked="0"/>
    </xf>
    <xf numFmtId="167" fontId="6" fillId="5" borderId="3" xfId="7" applyNumberFormat="1" applyFont="1" applyFill="1" applyBorder="1" applyProtection="1">
      <protection locked="0"/>
    </xf>
    <xf numFmtId="0" fontId="6" fillId="2" borderId="0" xfId="0" applyFont="1" applyFill="1" applyProtection="1">
      <protection locked="0"/>
    </xf>
    <xf numFmtId="167" fontId="7" fillId="2" borderId="1" xfId="7" applyNumberFormat="1" applyFont="1" applyFill="1" applyBorder="1" applyProtection="1"/>
    <xf numFmtId="167" fontId="6" fillId="2" borderId="1" xfId="7" applyNumberFormat="1" applyFont="1" applyFill="1" applyBorder="1" applyProtection="1"/>
    <xf numFmtId="167" fontId="6" fillId="5" borderId="0" xfId="7" applyNumberFormat="1" applyFont="1" applyFill="1" applyProtection="1"/>
    <xf numFmtId="0" fontId="37" fillId="5" borderId="0" xfId="0" applyFont="1" applyFill="1"/>
    <xf numFmtId="0" fontId="4" fillId="3" borderId="0" xfId="0" applyFont="1" applyFill="1"/>
    <xf numFmtId="0" fontId="30" fillId="5" borderId="26" xfId="0" applyFont="1" applyFill="1" applyBorder="1"/>
    <xf numFmtId="167" fontId="11" fillId="7" borderId="1" xfId="7" applyNumberFormat="1" applyFont="1" applyFill="1" applyBorder="1" applyProtection="1"/>
    <xf numFmtId="0" fontId="6" fillId="5" borderId="0" xfId="0" applyFont="1" applyFill="1" applyAlignment="1" applyProtection="1">
      <alignment vertical="center"/>
      <protection locked="0"/>
    </xf>
    <xf numFmtId="0" fontId="4" fillId="2" borderId="0" xfId="0" applyFont="1" applyFill="1" applyProtection="1">
      <protection locked="0"/>
    </xf>
    <xf numFmtId="168" fontId="11" fillId="4" borderId="7" xfId="4" applyNumberFormat="1" applyFont="1" applyFill="1" applyBorder="1" applyProtection="1"/>
    <xf numFmtId="168" fontId="11" fillId="4" borderId="1" xfId="4" applyNumberFormat="1" applyFont="1" applyFill="1" applyBorder="1" applyProtection="1"/>
    <xf numFmtId="167" fontId="6" fillId="5" borderId="1" xfId="7" applyNumberFormat="1" applyFont="1" applyFill="1" applyBorder="1" applyProtection="1"/>
    <xf numFmtId="0" fontId="4" fillId="5" borderId="0" xfId="0" applyFont="1" applyFill="1" applyProtection="1">
      <protection locked="0"/>
    </xf>
    <xf numFmtId="0" fontId="7" fillId="2" borderId="11" xfId="0" applyFont="1" applyFill="1" applyBorder="1" applyAlignment="1" applyProtection="1">
      <alignment horizontal="center" vertical="center" wrapText="1"/>
      <protection locked="0"/>
    </xf>
    <xf numFmtId="0" fontId="0" fillId="2" borderId="0" xfId="0" applyFill="1" applyProtection="1">
      <protection locked="0"/>
    </xf>
    <xf numFmtId="0" fontId="7" fillId="10" borderId="0" xfId="0" applyFont="1" applyFill="1" applyAlignment="1">
      <alignment horizontal="right"/>
    </xf>
    <xf numFmtId="0" fontId="0" fillId="0" borderId="0" xfId="0" applyProtection="1">
      <protection locked="0"/>
    </xf>
    <xf numFmtId="0" fontId="4" fillId="0" borderId="0" xfId="12"/>
    <xf numFmtId="0" fontId="12" fillId="0" borderId="0" xfId="12" applyFont="1"/>
    <xf numFmtId="9" fontId="4" fillId="12" borderId="1" xfId="12" applyNumberFormat="1" applyFill="1" applyBorder="1" applyAlignment="1">
      <alignment wrapText="1"/>
    </xf>
    <xf numFmtId="44" fontId="4" fillId="12" borderId="1" xfId="7" applyFont="1" applyFill="1" applyBorder="1" applyAlignment="1">
      <alignment wrapText="1"/>
    </xf>
    <xf numFmtId="9" fontId="4" fillId="12" borderId="11" xfId="12" applyNumberFormat="1" applyFill="1" applyBorder="1" applyAlignment="1">
      <alignment wrapText="1"/>
    </xf>
    <xf numFmtId="44" fontId="0" fillId="12" borderId="11" xfId="7" applyFont="1" applyFill="1" applyBorder="1" applyAlignment="1">
      <alignment wrapText="1"/>
    </xf>
    <xf numFmtId="167" fontId="7" fillId="4" borderId="1" xfId="7" applyNumberFormat="1" applyFont="1" applyFill="1" applyBorder="1"/>
    <xf numFmtId="167" fontId="7" fillId="0" borderId="1" xfId="7" applyNumberFormat="1" applyFont="1" applyBorder="1"/>
    <xf numFmtId="0" fontId="43" fillId="13" borderId="1" xfId="0" applyFont="1" applyFill="1" applyBorder="1" applyAlignment="1">
      <alignment horizontal="center"/>
    </xf>
    <xf numFmtId="42" fontId="41" fillId="14" borderId="1" xfId="0" applyNumberFormat="1" applyFont="1" applyFill="1" applyBorder="1" applyAlignment="1">
      <alignment horizontal="center" vertical="top"/>
    </xf>
    <xf numFmtId="42" fontId="41" fillId="0" borderId="1" xfId="0" applyNumberFormat="1" applyFont="1" applyBorder="1" applyAlignment="1">
      <alignment horizontal="center" vertical="top"/>
    </xf>
    <xf numFmtId="0" fontId="41" fillId="14" borderId="1" xfId="0" applyFont="1" applyFill="1" applyBorder="1" applyAlignment="1">
      <alignment horizontal="center" vertical="top"/>
    </xf>
    <xf numFmtId="167" fontId="41" fillId="14" borderId="1" xfId="0" applyNumberFormat="1" applyFont="1" applyFill="1" applyBorder="1" applyAlignment="1">
      <alignment horizontal="center" vertical="top"/>
    </xf>
    <xf numFmtId="0" fontId="41" fillId="0" borderId="1" xfId="0" applyFont="1" applyBorder="1" applyAlignment="1">
      <alignment horizontal="center" vertical="top"/>
    </xf>
    <xf numFmtId="0" fontId="0" fillId="0" borderId="1" xfId="7" applyNumberFormat="1" applyFont="1" applyBorder="1"/>
    <xf numFmtId="0" fontId="7" fillId="4" borderId="1" xfId="0" applyFont="1" applyFill="1" applyBorder="1"/>
    <xf numFmtId="0" fontId="7" fillId="0" borderId="1" xfId="0" applyFont="1" applyBorder="1"/>
    <xf numFmtId="0" fontId="6" fillId="10" borderId="5" xfId="0"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42" fontId="7" fillId="4" borderId="1" xfId="7" applyNumberFormat="1" applyFont="1" applyFill="1" applyBorder="1" applyProtection="1"/>
    <xf numFmtId="42" fontId="7" fillId="4" borderId="11" xfId="7" applyNumberFormat="1" applyFont="1" applyFill="1" applyBorder="1" applyProtection="1"/>
    <xf numFmtId="167" fontId="0" fillId="0" borderId="5" xfId="7" applyNumberFormat="1" applyFont="1" applyBorder="1"/>
    <xf numFmtId="0" fontId="0" fillId="0" borderId="5" xfId="7" applyNumberFormat="1" applyFont="1" applyBorder="1"/>
    <xf numFmtId="0" fontId="41" fillId="0" borderId="1" xfId="0" applyFont="1" applyBorder="1" applyAlignment="1" applyProtection="1">
      <alignment horizontal="center" vertical="top"/>
      <protection locked="0"/>
    </xf>
    <xf numFmtId="0" fontId="41" fillId="14" borderId="1" xfId="0" applyFont="1" applyFill="1" applyBorder="1" applyAlignment="1" applyProtection="1">
      <alignment horizontal="center" vertical="top"/>
      <protection locked="0"/>
    </xf>
    <xf numFmtId="167" fontId="7" fillId="4" borderId="1" xfId="7" applyNumberFormat="1" applyFont="1" applyFill="1" applyBorder="1" applyAlignment="1"/>
    <xf numFmtId="167" fontId="0" fillId="6" borderId="2" xfId="0" applyNumberFormat="1" applyFill="1" applyBorder="1" applyProtection="1">
      <protection locked="0"/>
    </xf>
    <xf numFmtId="167" fontId="0" fillId="6" borderId="1" xfId="7" applyNumberFormat="1" applyFont="1" applyFill="1" applyBorder="1" applyAlignment="1" applyProtection="1">
      <alignment horizontal="center" vertical="center"/>
      <protection locked="0"/>
    </xf>
    <xf numFmtId="167" fontId="4" fillId="6" borderId="1" xfId="7" applyNumberFormat="1" applyFont="1" applyFill="1" applyBorder="1" applyAlignment="1" applyProtection="1">
      <alignment vertical="center"/>
      <protection locked="0"/>
    </xf>
    <xf numFmtId="167" fontId="6" fillId="6" borderId="1" xfId="7" applyNumberFormat="1" applyFont="1" applyFill="1" applyBorder="1" applyProtection="1">
      <protection locked="0"/>
    </xf>
    <xf numFmtId="42" fontId="7" fillId="0" borderId="1" xfId="0" applyNumberFormat="1" applyFont="1" applyBorder="1" applyAlignment="1">
      <alignment horizontal="justify" vertical="center"/>
    </xf>
    <xf numFmtId="167" fontId="6" fillId="6" borderId="1" xfId="7" applyNumberFormat="1" applyFont="1" applyFill="1" applyBorder="1" applyAlignment="1" applyProtection="1">
      <alignment vertical="center"/>
      <protection locked="0"/>
    </xf>
    <xf numFmtId="42" fontId="4" fillId="0" borderId="1" xfId="0" applyNumberFormat="1" applyFont="1" applyBorder="1" applyAlignment="1">
      <alignment horizontal="justify" vertical="center"/>
    </xf>
    <xf numFmtId="42" fontId="4" fillId="0" borderId="7" xfId="0" applyNumberFormat="1" applyFont="1" applyBorder="1" applyAlignment="1">
      <alignment horizontal="justify" vertical="center"/>
    </xf>
    <xf numFmtId="42" fontId="4" fillId="0" borderId="1" xfId="7" applyNumberFormat="1" applyFont="1" applyFill="1" applyBorder="1" applyAlignment="1" applyProtection="1">
      <alignment horizontal="left" vertical="center"/>
    </xf>
    <xf numFmtId="0" fontId="7" fillId="5" borderId="2" xfId="0" applyFont="1" applyFill="1" applyBorder="1" applyAlignment="1">
      <alignment horizontal="left"/>
    </xf>
    <xf numFmtId="0" fontId="7" fillId="5" borderId="3" xfId="0" applyFont="1" applyFill="1" applyBorder="1" applyAlignment="1">
      <alignment horizontal="left"/>
    </xf>
    <xf numFmtId="42" fontId="7" fillId="0" borderId="12" xfId="0" applyNumberFormat="1" applyFont="1" applyBorder="1" applyAlignment="1">
      <alignment horizontal="justify"/>
    </xf>
    <xf numFmtId="44" fontId="7" fillId="0" borderId="12" xfId="7" applyFont="1" applyFill="1" applyBorder="1" applyAlignment="1" applyProtection="1">
      <alignment horizontal="justify"/>
    </xf>
    <xf numFmtId="0" fontId="4" fillId="2" borderId="2" xfId="0" applyFont="1" applyFill="1" applyBorder="1"/>
    <xf numFmtId="49" fontId="7" fillId="7" borderId="1" xfId="0" applyNumberFormat="1" applyFont="1" applyFill="1" applyBorder="1" applyAlignment="1" applyProtection="1">
      <alignment vertical="center" wrapText="1"/>
      <protection locked="0"/>
    </xf>
    <xf numFmtId="0" fontId="11" fillId="7" borderId="1" xfId="0" applyFont="1" applyFill="1" applyBorder="1" applyAlignment="1" applyProtection="1">
      <alignment vertical="center"/>
      <protection locked="0"/>
    </xf>
    <xf numFmtId="42" fontId="6" fillId="2" borderId="0" xfId="6" applyNumberFormat="1" applyFill="1"/>
    <xf numFmtId="42" fontId="0" fillId="0" borderId="0" xfId="0" applyNumberFormat="1"/>
    <xf numFmtId="42" fontId="4" fillId="2" borderId="0" xfId="0" applyNumberFormat="1" applyFont="1" applyFill="1" applyAlignment="1">
      <alignment vertical="center"/>
    </xf>
    <xf numFmtId="42" fontId="6" fillId="2" borderId="0" xfId="0" applyNumberFormat="1" applyFont="1" applyFill="1"/>
    <xf numFmtId="167" fontId="4" fillId="2" borderId="0" xfId="0" applyNumberFormat="1" applyFont="1" applyFill="1"/>
    <xf numFmtId="0" fontId="6" fillId="0" borderId="0" xfId="0" applyFont="1" applyAlignment="1">
      <alignment horizontal="center" vertical="center"/>
    </xf>
    <xf numFmtId="167" fontId="0" fillId="2" borderId="0" xfId="0" applyNumberFormat="1" applyFill="1"/>
    <xf numFmtId="42" fontId="4" fillId="2" borderId="0" xfId="0" applyNumberFormat="1" applyFont="1" applyFill="1"/>
    <xf numFmtId="42" fontId="7" fillId="5" borderId="1" xfId="0" applyNumberFormat="1" applyFont="1" applyFill="1" applyBorder="1" applyAlignment="1">
      <alignment horizontal="justify"/>
    </xf>
    <xf numFmtId="42" fontId="0" fillId="2" borderId="0" xfId="0" applyNumberFormat="1" applyFill="1" applyProtection="1">
      <protection locked="0"/>
    </xf>
    <xf numFmtId="0" fontId="15" fillId="7" borderId="33" xfId="0" applyFont="1" applyFill="1" applyBorder="1" applyAlignment="1" applyProtection="1">
      <alignment vertical="center"/>
      <protection locked="0"/>
    </xf>
    <xf numFmtId="0" fontId="15" fillId="7" borderId="16" xfId="0" applyFont="1" applyFill="1" applyBorder="1" applyAlignment="1" applyProtection="1">
      <alignment vertical="center"/>
      <protection locked="0"/>
    </xf>
    <xf numFmtId="0" fontId="15" fillId="7" borderId="34" xfId="0" applyFont="1" applyFill="1" applyBorder="1" applyAlignment="1" applyProtection="1">
      <alignment vertical="center"/>
      <protection locked="0"/>
    </xf>
    <xf numFmtId="167" fontId="11" fillId="7" borderId="35" xfId="7" applyNumberFormat="1" applyFont="1" applyFill="1" applyBorder="1" applyAlignment="1" applyProtection="1">
      <alignment vertical="center"/>
    </xf>
    <xf numFmtId="167" fontId="11" fillId="7" borderId="36" xfId="7" applyNumberFormat="1" applyFont="1" applyFill="1" applyBorder="1" applyAlignment="1" applyProtection="1">
      <alignment vertical="center"/>
    </xf>
    <xf numFmtId="167" fontId="11" fillId="7" borderId="37" xfId="7" applyNumberFormat="1" applyFont="1" applyFill="1" applyBorder="1" applyAlignment="1" applyProtection="1">
      <alignment vertical="center"/>
    </xf>
    <xf numFmtId="0" fontId="8" fillId="0" borderId="1" xfId="6" applyFont="1" applyBorder="1" applyAlignment="1">
      <alignment horizontal="left"/>
    </xf>
    <xf numFmtId="164" fontId="8" fillId="2" borderId="1" xfId="6" applyNumberFormat="1" applyFont="1" applyFill="1" applyBorder="1" applyAlignment="1" applyProtection="1">
      <alignment horizontal="left"/>
      <protection locked="0"/>
    </xf>
    <xf numFmtId="169" fontId="7" fillId="2" borderId="13" xfId="4" applyNumberFormat="1" applyFont="1" applyFill="1" applyBorder="1" applyAlignment="1">
      <alignment horizontal="center" vertical="center"/>
    </xf>
    <xf numFmtId="0" fontId="7" fillId="2" borderId="13" xfId="0" applyFont="1" applyFill="1" applyBorder="1" applyAlignment="1">
      <alignment horizontal="center" vertical="center"/>
    </xf>
    <xf numFmtId="0" fontId="0" fillId="2" borderId="1" xfId="0" applyFill="1" applyBorder="1" applyAlignment="1">
      <alignment vertical="center"/>
    </xf>
    <xf numFmtId="0" fontId="0" fillId="2" borderId="0" xfId="0" applyFill="1" applyAlignment="1">
      <alignment vertical="center"/>
    </xf>
    <xf numFmtId="0" fontId="12" fillId="0" borderId="0" xfId="6" applyFont="1"/>
    <xf numFmtId="9" fontId="4" fillId="0" borderId="1" xfId="5" applyFont="1" applyBorder="1" applyAlignment="1">
      <alignment horizontal="center" wrapText="1"/>
    </xf>
    <xf numFmtId="9" fontId="7" fillId="0" borderId="1" xfId="5" applyFont="1" applyBorder="1" applyAlignment="1">
      <alignment horizontal="center" wrapText="1"/>
    </xf>
    <xf numFmtId="0" fontId="7" fillId="0" borderId="0" xfId="0" applyFont="1" applyAlignment="1">
      <alignment horizontal="center" vertical="center"/>
    </xf>
    <xf numFmtId="0" fontId="4" fillId="0" borderId="0" xfId="0" applyFont="1" applyAlignment="1">
      <alignment vertical="center" wrapText="1"/>
    </xf>
    <xf numFmtId="0" fontId="7" fillId="0" borderId="1" xfId="0" applyFont="1" applyBorder="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xf>
    <xf numFmtId="42" fontId="7" fillId="5" borderId="1" xfId="6" applyNumberFormat="1" applyFont="1" applyFill="1" applyBorder="1" applyAlignment="1">
      <alignment vertical="center"/>
    </xf>
    <xf numFmtId="0" fontId="8" fillId="0" borderId="2" xfId="6" applyFont="1" applyBorder="1" applyProtection="1">
      <protection locked="0"/>
    </xf>
    <xf numFmtId="0" fontId="43" fillId="13" borderId="10" xfId="0" applyFont="1" applyFill="1" applyBorder="1" applyAlignment="1">
      <alignment horizontal="center"/>
    </xf>
    <xf numFmtId="14" fontId="0" fillId="0" borderId="1" xfId="0" applyNumberFormat="1" applyBorder="1"/>
    <xf numFmtId="0" fontId="4" fillId="2" borderId="2" xfId="0" applyFont="1" applyFill="1" applyBorder="1" applyAlignment="1">
      <alignment horizontal="left"/>
    </xf>
    <xf numFmtId="0" fontId="6" fillId="2" borderId="2" xfId="0" applyFont="1" applyFill="1" applyBorder="1" applyAlignment="1">
      <alignment horizontal="left"/>
    </xf>
    <xf numFmtId="0" fontId="7" fillId="2" borderId="2" xfId="0" applyFont="1" applyFill="1" applyBorder="1" applyAlignment="1">
      <alignment horizontal="left"/>
    </xf>
    <xf numFmtId="0" fontId="0" fillId="2" borderId="2" xfId="0" applyFill="1" applyBorder="1" applyAlignment="1">
      <alignment horizontal="left"/>
    </xf>
    <xf numFmtId="0" fontId="11" fillId="4" borderId="2" xfId="0" applyFont="1" applyFill="1" applyBorder="1" applyAlignment="1">
      <alignment horizontal="left"/>
    </xf>
    <xf numFmtId="0" fontId="4" fillId="0" borderId="2" xfId="6" applyFont="1" applyBorder="1" applyAlignment="1">
      <alignment horizontal="left"/>
    </xf>
    <xf numFmtId="44" fontId="0" fillId="12" borderId="1" xfId="7" applyFont="1" applyFill="1" applyBorder="1" applyAlignment="1">
      <alignment wrapText="1"/>
    </xf>
    <xf numFmtId="167" fontId="4" fillId="6" borderId="1" xfId="7" applyNumberFormat="1" applyFont="1" applyFill="1" applyBorder="1" applyAlignment="1" applyProtection="1">
      <alignment wrapText="1"/>
      <protection locked="0"/>
    </xf>
    <xf numFmtId="44" fontId="4" fillId="0" borderId="1" xfId="7" applyFont="1" applyBorder="1" applyAlignment="1">
      <alignment wrapText="1"/>
    </xf>
    <xf numFmtId="167" fontId="42" fillId="2" borderId="1" xfId="7" applyNumberFormat="1" applyFont="1" applyFill="1" applyBorder="1" applyAlignment="1">
      <alignment wrapText="1"/>
    </xf>
    <xf numFmtId="167" fontId="42" fillId="0" borderId="1" xfId="7" applyNumberFormat="1" applyFont="1" applyBorder="1" applyAlignment="1">
      <alignment wrapText="1"/>
    </xf>
    <xf numFmtId="44" fontId="4" fillId="6" borderId="1" xfId="7" applyFont="1" applyFill="1" applyBorder="1" applyAlignment="1" applyProtection="1">
      <alignment wrapText="1"/>
      <protection locked="0"/>
    </xf>
    <xf numFmtId="44" fontId="42" fillId="2" borderId="1" xfId="7" applyFont="1" applyFill="1" applyBorder="1" applyAlignment="1">
      <alignment wrapText="1"/>
    </xf>
    <xf numFmtId="44" fontId="42" fillId="0" borderId="1" xfId="7" applyFont="1" applyBorder="1" applyAlignment="1">
      <alignment wrapText="1"/>
    </xf>
    <xf numFmtId="0" fontId="7" fillId="0" borderId="38" xfId="12" applyFont="1" applyBorder="1" applyAlignment="1">
      <alignment horizontal="center" vertical="center"/>
    </xf>
    <xf numFmtId="49" fontId="7" fillId="0" borderId="39" xfId="12" applyNumberFormat="1" applyFont="1" applyBorder="1" applyAlignment="1">
      <alignment horizontal="center" vertical="center"/>
    </xf>
    <xf numFmtId="49" fontId="7" fillId="0" borderId="39" xfId="12" applyNumberFormat="1" applyFont="1" applyBorder="1" applyAlignment="1">
      <alignment horizontal="center" vertical="center" wrapText="1"/>
    </xf>
    <xf numFmtId="49" fontId="7" fillId="0" borderId="40" xfId="12" applyNumberFormat="1" applyFont="1" applyBorder="1" applyAlignment="1">
      <alignment horizontal="center" vertical="center" wrapText="1"/>
    </xf>
    <xf numFmtId="0" fontId="40" fillId="12" borderId="41" xfId="12" applyFont="1" applyFill="1" applyBorder="1" applyAlignment="1">
      <alignment wrapText="1"/>
    </xf>
    <xf numFmtId="9" fontId="4" fillId="12" borderId="31" xfId="12" applyNumberFormat="1" applyFill="1" applyBorder="1" applyAlignment="1">
      <alignment wrapText="1"/>
    </xf>
    <xf numFmtId="0" fontId="41" fillId="0" borderId="41" xfId="12" applyFont="1" applyBorder="1" applyAlignment="1">
      <alignment horizontal="left" wrapText="1" indent="1"/>
    </xf>
    <xf numFmtId="167" fontId="4" fillId="6" borderId="31" xfId="7" applyNumberFormat="1" applyFont="1" applyFill="1" applyBorder="1" applyAlignment="1" applyProtection="1">
      <alignment wrapText="1"/>
      <protection locked="0"/>
    </xf>
    <xf numFmtId="0" fontId="40" fillId="0" borderId="41" xfId="12" applyFont="1" applyBorder="1" applyAlignment="1">
      <alignment horizontal="left" wrapText="1"/>
    </xf>
    <xf numFmtId="44" fontId="4" fillId="6" borderId="31" xfId="7" applyFont="1" applyFill="1" applyBorder="1" applyAlignment="1" applyProtection="1">
      <alignment wrapText="1"/>
      <protection locked="0"/>
    </xf>
    <xf numFmtId="44" fontId="4" fillId="0" borderId="31" xfId="7" applyFont="1" applyFill="1" applyBorder="1" applyAlignment="1" applyProtection="1">
      <alignment wrapText="1"/>
      <protection locked="0"/>
    </xf>
    <xf numFmtId="0" fontId="40" fillId="12" borderId="42" xfId="12" applyFont="1" applyFill="1" applyBorder="1" applyAlignment="1">
      <alignment wrapText="1"/>
    </xf>
    <xf numFmtId="9" fontId="4" fillId="12" borderId="32" xfId="12" applyNumberFormat="1" applyFill="1" applyBorder="1" applyAlignment="1">
      <alignment wrapText="1"/>
    </xf>
    <xf numFmtId="0" fontId="44" fillId="0" borderId="1" xfId="13" applyBorder="1" applyAlignment="1">
      <alignment horizontal="left" vertical="center"/>
    </xf>
    <xf numFmtId="0" fontId="4" fillId="0" borderId="7" xfId="0" applyFont="1" applyBorder="1" applyAlignment="1">
      <alignment horizontal="left" vertical="center"/>
    </xf>
    <xf numFmtId="0" fontId="8" fillId="6" borderId="31" xfId="6" applyFont="1" applyFill="1" applyBorder="1" applyAlignment="1" applyProtection="1">
      <alignment horizontal="center"/>
      <protection locked="0"/>
    </xf>
    <xf numFmtId="167" fontId="0" fillId="6" borderId="1" xfId="7" applyNumberFormat="1" applyFont="1" applyFill="1" applyBorder="1" applyProtection="1">
      <protection locked="0"/>
    </xf>
    <xf numFmtId="0" fontId="0" fillId="0" borderId="1" xfId="0" applyBorder="1" applyProtection="1">
      <protection locked="0"/>
    </xf>
    <xf numFmtId="0" fontId="7" fillId="0" borderId="1" xfId="0" applyFont="1" applyBorder="1" applyProtection="1">
      <protection locked="0"/>
    </xf>
    <xf numFmtId="167" fontId="7" fillId="4" borderId="1" xfId="7" applyNumberFormat="1" applyFont="1" applyFill="1" applyBorder="1" applyProtection="1">
      <protection locked="0"/>
    </xf>
    <xf numFmtId="167" fontId="7" fillId="0" borderId="1" xfId="7" applyNumberFormat="1" applyFont="1" applyBorder="1" applyProtection="1"/>
    <xf numFmtId="167" fontId="7" fillId="4" borderId="1" xfId="7" applyNumberFormat="1" applyFont="1" applyFill="1" applyBorder="1" applyProtection="1"/>
    <xf numFmtId="0" fontId="8" fillId="2" borderId="38" xfId="6" applyFont="1" applyFill="1" applyBorder="1" applyAlignment="1">
      <alignment horizontal="left"/>
    </xf>
    <xf numFmtId="0" fontId="8" fillId="6" borderId="40" xfId="6" applyFont="1" applyFill="1" applyBorder="1" applyAlignment="1">
      <alignment horizontal="left"/>
    </xf>
    <xf numFmtId="0" fontId="8" fillId="2" borderId="41" xfId="6" applyFont="1" applyFill="1" applyBorder="1" applyAlignment="1">
      <alignment horizontal="left"/>
    </xf>
    <xf numFmtId="0" fontId="8" fillId="6" borderId="1" xfId="6" applyFont="1" applyFill="1" applyBorder="1" applyAlignment="1">
      <alignment horizontal="center"/>
    </xf>
    <xf numFmtId="0" fontId="8" fillId="6" borderId="31" xfId="6" applyFont="1" applyFill="1" applyBorder="1" applyAlignment="1">
      <alignment horizontal="center"/>
    </xf>
    <xf numFmtId="9" fontId="8" fillId="6" borderId="1" xfId="6" quotePrefix="1" applyNumberFormat="1" applyFont="1" applyFill="1" applyBorder="1" applyAlignment="1">
      <alignment horizontal="center"/>
    </xf>
    <xf numFmtId="9" fontId="8" fillId="6" borderId="31" xfId="6" quotePrefix="1" applyNumberFormat="1" applyFont="1" applyFill="1" applyBorder="1" applyAlignment="1">
      <alignment horizontal="center"/>
    </xf>
    <xf numFmtId="164" fontId="8" fillId="6" borderId="1" xfId="6" applyNumberFormat="1" applyFont="1" applyFill="1" applyBorder="1" applyAlignment="1">
      <alignment horizontal="center"/>
    </xf>
    <xf numFmtId="164" fontId="8" fillId="2" borderId="1" xfId="6" applyNumberFormat="1" applyFont="1" applyFill="1" applyBorder="1" applyAlignment="1">
      <alignment horizontal="left"/>
    </xf>
    <xf numFmtId="0" fontId="8" fillId="0" borderId="41" xfId="6" applyFont="1" applyBorder="1" applyAlignment="1">
      <alignment horizontal="left"/>
    </xf>
    <xf numFmtId="0" fontId="8" fillId="0" borderId="2" xfId="6" applyFont="1" applyBorder="1"/>
    <xf numFmtId="0" fontId="7" fillId="0" borderId="1" xfId="6" applyFont="1" applyBorder="1" applyAlignment="1">
      <alignment horizontal="center" vertical="center"/>
    </xf>
    <xf numFmtId="0" fontId="7" fillId="0" borderId="31" xfId="6" applyFont="1" applyBorder="1" applyAlignment="1">
      <alignment horizontal="center" vertical="center"/>
    </xf>
    <xf numFmtId="0" fontId="7" fillId="5" borderId="41" xfId="6" applyFont="1" applyFill="1" applyBorder="1" applyAlignment="1">
      <alignment vertical="center"/>
    </xf>
    <xf numFmtId="0" fontId="7" fillId="5" borderId="31" xfId="6" applyFont="1" applyFill="1" applyBorder="1" applyAlignment="1">
      <alignment vertical="center"/>
    </xf>
    <xf numFmtId="0" fontId="0" fillId="0" borderId="41" xfId="0" applyBorder="1"/>
    <xf numFmtId="167" fontId="0" fillId="0" borderId="1" xfId="7" applyNumberFormat="1" applyFont="1" applyBorder="1" applyProtection="1"/>
    <xf numFmtId="167" fontId="0" fillId="0" borderId="31" xfId="7" applyNumberFormat="1" applyFont="1" applyBorder="1" applyProtection="1"/>
    <xf numFmtId="0" fontId="7" fillId="0" borderId="41" xfId="0" applyFont="1" applyBorder="1"/>
    <xf numFmtId="167" fontId="7" fillId="0" borderId="31" xfId="7" applyNumberFormat="1" applyFont="1" applyBorder="1" applyProtection="1"/>
    <xf numFmtId="0" fontId="7" fillId="5" borderId="42" xfId="6" applyFont="1" applyFill="1" applyBorder="1" applyAlignment="1">
      <alignment vertical="center"/>
    </xf>
    <xf numFmtId="167" fontId="7" fillId="5" borderId="11" xfId="7" applyNumberFormat="1" applyFont="1" applyFill="1" applyBorder="1" applyProtection="1"/>
    <xf numFmtId="167" fontId="7" fillId="5" borderId="32" xfId="7" applyNumberFormat="1" applyFont="1" applyFill="1" applyBorder="1" applyProtection="1"/>
    <xf numFmtId="167" fontId="8" fillId="6" borderId="31" xfId="6" applyNumberFormat="1" applyFont="1" applyFill="1" applyBorder="1" applyAlignment="1">
      <alignment horizontal="center"/>
    </xf>
    <xf numFmtId="0" fontId="11" fillId="0" borderId="0" xfId="6" applyFont="1" applyAlignment="1">
      <alignment horizontal="left" vertical="center"/>
    </xf>
    <xf numFmtId="42" fontId="11" fillId="0" borderId="0" xfId="6" applyNumberFormat="1" applyFont="1" applyAlignment="1">
      <alignment horizontal="left" vertical="center"/>
    </xf>
    <xf numFmtId="42" fontId="11" fillId="0" borderId="0" xfId="6" applyNumberFormat="1" applyFont="1" applyAlignment="1">
      <alignment vertical="center" wrapText="1"/>
    </xf>
    <xf numFmtId="0" fontId="3" fillId="0" borderId="0" xfId="19"/>
    <xf numFmtId="44" fontId="3" fillId="0" borderId="0" xfId="20" applyFont="1"/>
    <xf numFmtId="0" fontId="49" fillId="0" borderId="0" xfId="19" applyFont="1" applyAlignment="1">
      <alignment wrapText="1"/>
    </xf>
    <xf numFmtId="42" fontId="16" fillId="0" borderId="0" xfId="6" applyNumberFormat="1" applyFont="1" applyAlignment="1">
      <alignment horizontal="left" vertical="center"/>
    </xf>
    <xf numFmtId="42" fontId="16" fillId="0" borderId="9" xfId="6" applyNumberFormat="1" applyFont="1" applyBorder="1" applyAlignment="1">
      <alignment horizontal="left" vertical="center"/>
    </xf>
    <xf numFmtId="0" fontId="16" fillId="0" borderId="28" xfId="6" applyFont="1" applyBorder="1" applyAlignment="1">
      <alignment horizontal="left" vertical="center"/>
    </xf>
    <xf numFmtId="42" fontId="16" fillId="0" borderId="43" xfId="6" applyNumberFormat="1" applyFont="1" applyBorder="1" applyAlignment="1">
      <alignment horizontal="left" vertical="center"/>
    </xf>
    <xf numFmtId="0" fontId="16" fillId="0" borderId="15" xfId="6" applyFont="1" applyBorder="1" applyAlignment="1">
      <alignment horizontal="left" vertical="center"/>
    </xf>
    <xf numFmtId="0" fontId="16" fillId="0" borderId="12" xfId="6" applyFont="1" applyBorder="1" applyAlignment="1">
      <alignment horizontal="left" vertical="center"/>
    </xf>
    <xf numFmtId="0" fontId="2" fillId="0" borderId="0" xfId="19" applyFont="1"/>
    <xf numFmtId="42" fontId="3" fillId="0" borderId="0" xfId="19" applyNumberFormat="1"/>
    <xf numFmtId="0" fontId="50" fillId="0" borderId="0" xfId="19" applyFont="1"/>
    <xf numFmtId="44" fontId="50" fillId="0" borderId="0" xfId="20" applyFont="1"/>
    <xf numFmtId="167" fontId="51" fillId="0" borderId="0" xfId="19" applyNumberFormat="1" applyFont="1"/>
    <xf numFmtId="0" fontId="4" fillId="0" borderId="7" xfId="0" applyFont="1" applyBorder="1" applyAlignment="1">
      <alignment horizontal="left" vertical="center" wrapText="1"/>
    </xf>
    <xf numFmtId="0" fontId="1" fillId="0" borderId="0" xfId="19" applyFont="1"/>
    <xf numFmtId="0" fontId="52" fillId="0" borderId="0" xfId="0" applyFont="1" applyAlignment="1">
      <alignment vertical="center"/>
    </xf>
    <xf numFmtId="164" fontId="0" fillId="0" borderId="0" xfId="0" applyNumberFormat="1" applyAlignment="1">
      <alignment horizontal="left"/>
    </xf>
    <xf numFmtId="42" fontId="11" fillId="4" borderId="1" xfId="6" applyNumberFormat="1" applyFont="1" applyFill="1" applyBorder="1" applyAlignment="1">
      <alignment vertical="center" wrapText="1"/>
    </xf>
    <xf numFmtId="42" fontId="16" fillId="0" borderId="8" xfId="6" applyNumberFormat="1" applyFont="1" applyBorder="1" applyAlignment="1" applyProtection="1">
      <alignment vertical="center" wrapText="1"/>
      <protection locked="0"/>
    </xf>
    <xf numFmtId="42" fontId="16" fillId="0" borderId="16" xfId="6" applyNumberFormat="1" applyFont="1" applyBorder="1" applyAlignment="1" applyProtection="1">
      <alignment vertical="center" wrapText="1"/>
      <protection locked="0"/>
    </xf>
    <xf numFmtId="42" fontId="16" fillId="0" borderId="6" xfId="6" applyNumberFormat="1" applyFont="1" applyBorder="1" applyAlignment="1" applyProtection="1">
      <alignment vertical="center" wrapText="1"/>
      <protection locked="0"/>
    </xf>
    <xf numFmtId="42" fontId="16" fillId="0" borderId="43" xfId="6" applyNumberFormat="1" applyFont="1" applyBorder="1" applyAlignment="1" applyProtection="1">
      <alignment horizontal="left" vertical="center"/>
      <protection locked="0"/>
    </xf>
    <xf numFmtId="42" fontId="16" fillId="0" borderId="0" xfId="6" applyNumberFormat="1" applyFont="1" applyAlignment="1" applyProtection="1">
      <alignment horizontal="left" vertical="center"/>
      <protection locked="0"/>
    </xf>
    <xf numFmtId="42" fontId="16" fillId="0" borderId="9" xfId="6" applyNumberFormat="1" applyFont="1" applyBorder="1" applyAlignment="1" applyProtection="1">
      <alignment horizontal="left" vertical="center"/>
      <protection locked="0"/>
    </xf>
    <xf numFmtId="0" fontId="3" fillId="0" borderId="0" xfId="19" applyProtection="1">
      <protection locked="0"/>
    </xf>
    <xf numFmtId="167" fontId="3" fillId="0" borderId="0" xfId="7" applyNumberFormat="1" applyFont="1" applyProtection="1">
      <protection locked="0"/>
    </xf>
    <xf numFmtId="0" fontId="2" fillId="0" borderId="0" xfId="19" applyFont="1" applyProtection="1">
      <protection locked="0"/>
    </xf>
    <xf numFmtId="42" fontId="3" fillId="0" borderId="0" xfId="19" applyNumberFormat="1" applyProtection="1">
      <protection locked="0"/>
    </xf>
    <xf numFmtId="0" fontId="7" fillId="5" borderId="12" xfId="0" applyFont="1" applyFill="1" applyBorder="1" applyProtection="1">
      <protection locked="0"/>
    </xf>
    <xf numFmtId="0" fontId="4" fillId="0" borderId="1" xfId="0" applyFont="1" applyBorder="1" applyAlignment="1">
      <alignment horizontal="left" vertical="center" wrapText="1"/>
    </xf>
    <xf numFmtId="0" fontId="10" fillId="0" borderId="0" xfId="0" applyFont="1" applyAlignment="1">
      <alignment horizontal="center" vertical="center"/>
    </xf>
    <xf numFmtId="0" fontId="4" fillId="0" borderId="5" xfId="0" applyFont="1" applyBorder="1" applyAlignment="1">
      <alignment horizontal="left" vertical="center" wrapText="1"/>
    </xf>
    <xf numFmtId="0" fontId="4" fillId="0" borderId="10" xfId="0" applyFont="1" applyBorder="1" applyAlignment="1">
      <alignment horizontal="left" vertical="center"/>
    </xf>
    <xf numFmtId="0" fontId="4" fillId="0" borderId="7" xfId="0" applyFont="1" applyBorder="1" applyAlignment="1">
      <alignment horizontal="left" vertical="center"/>
    </xf>
    <xf numFmtId="0" fontId="4" fillId="0" borderId="10" xfId="0" applyFont="1" applyBorder="1" applyAlignment="1">
      <alignment horizontal="left" vertical="center" wrapText="1"/>
    </xf>
    <xf numFmtId="0" fontId="4" fillId="0" borderId="7" xfId="0" applyFont="1" applyBorder="1" applyAlignment="1">
      <alignment horizontal="left" vertical="center" wrapText="1"/>
    </xf>
    <xf numFmtId="0" fontId="10" fillId="2" borderId="0" xfId="0" applyFont="1" applyFill="1" applyAlignment="1">
      <alignment horizontal="center" vertical="center"/>
    </xf>
    <xf numFmtId="0" fontId="7" fillId="2" borderId="5" xfId="6" applyFont="1" applyFill="1" applyBorder="1" applyAlignment="1">
      <alignment horizontal="center" vertical="center" wrapText="1"/>
    </xf>
    <xf numFmtId="0" fontId="7" fillId="2" borderId="7" xfId="6" applyFont="1" applyFill="1" applyBorder="1" applyAlignment="1">
      <alignment horizontal="center" vertical="center" wrapText="1"/>
    </xf>
    <xf numFmtId="0" fontId="4" fillId="0" borderId="0" xfId="0" applyFont="1" applyAlignment="1">
      <alignment horizontal="left" vertical="center" wrapText="1"/>
    </xf>
    <xf numFmtId="170" fontId="4" fillId="0" borderId="0" xfId="0" quotePrefix="1" applyNumberFormat="1" applyFont="1" applyAlignment="1">
      <alignment horizontal="left"/>
    </xf>
    <xf numFmtId="0" fontId="7" fillId="2" borderId="1" xfId="6" applyFont="1" applyFill="1" applyBorder="1" applyAlignment="1">
      <alignment horizontal="center" vertical="center" wrapText="1"/>
    </xf>
    <xf numFmtId="0" fontId="8" fillId="2" borderId="1" xfId="6" applyFont="1" applyFill="1" applyBorder="1" applyAlignment="1">
      <alignment horizontal="center" vertical="center" wrapText="1"/>
    </xf>
    <xf numFmtId="0" fontId="7" fillId="0" borderId="1" xfId="6" applyFont="1" applyBorder="1" applyAlignment="1">
      <alignment horizontal="center" vertical="center" wrapText="1"/>
    </xf>
    <xf numFmtId="0" fontId="10" fillId="2" borderId="9" xfId="6" applyFont="1" applyFill="1" applyBorder="1" applyAlignment="1">
      <alignment horizontal="center" vertical="center"/>
    </xf>
    <xf numFmtId="0" fontId="7" fillId="5" borderId="2" xfId="6" applyFont="1" applyFill="1" applyBorder="1" applyAlignment="1">
      <alignment horizontal="left" vertical="center"/>
    </xf>
    <xf numFmtId="0" fontId="7" fillId="5" borderId="3" xfId="6" applyFont="1" applyFill="1" applyBorder="1" applyAlignment="1">
      <alignment horizontal="left" vertical="center"/>
    </xf>
    <xf numFmtId="0" fontId="7" fillId="5" borderId="4" xfId="6" applyFont="1" applyFill="1" applyBorder="1" applyAlignment="1">
      <alignment horizontal="left" vertical="center"/>
    </xf>
    <xf numFmtId="0" fontId="8" fillId="6" borderId="1" xfId="6" applyFont="1" applyFill="1" applyBorder="1" applyAlignment="1" applyProtection="1">
      <alignment horizontal="left"/>
      <protection locked="0"/>
    </xf>
    <xf numFmtId="0" fontId="8" fillId="6" borderId="2" xfId="6" applyFont="1" applyFill="1" applyBorder="1" applyAlignment="1" applyProtection="1">
      <alignment horizontal="left"/>
      <protection locked="0"/>
    </xf>
    <xf numFmtId="0" fontId="8" fillId="6" borderId="3" xfId="6" applyFont="1" applyFill="1" applyBorder="1" applyAlignment="1" applyProtection="1">
      <alignment horizontal="left"/>
      <protection locked="0"/>
    </xf>
    <xf numFmtId="0" fontId="10" fillId="2" borderId="5" xfId="6" applyFont="1" applyFill="1" applyBorder="1" applyAlignment="1">
      <alignment horizontal="center" vertical="center" wrapText="1"/>
    </xf>
    <xf numFmtId="0" fontId="10" fillId="2" borderId="10" xfId="6" applyFont="1" applyFill="1" applyBorder="1" applyAlignment="1">
      <alignment horizontal="center" vertical="center" wrapText="1"/>
    </xf>
    <xf numFmtId="0" fontId="10" fillId="2" borderId="7" xfId="6" applyFont="1" applyFill="1" applyBorder="1" applyAlignment="1">
      <alignment horizontal="center" vertical="center" wrapText="1"/>
    </xf>
    <xf numFmtId="0" fontId="7" fillId="4" borderId="2" xfId="0" applyFont="1" applyFill="1" applyBorder="1" applyAlignment="1" applyProtection="1">
      <alignment horizontal="left" vertical="center"/>
      <protection locked="0"/>
    </xf>
    <xf numFmtId="0" fontId="7" fillId="4" borderId="3" xfId="0" applyFont="1" applyFill="1" applyBorder="1" applyAlignment="1" applyProtection="1">
      <alignment horizontal="left" vertical="center"/>
      <protection locked="0"/>
    </xf>
    <xf numFmtId="0" fontId="7" fillId="4" borderId="4" xfId="0" applyFont="1" applyFill="1" applyBorder="1" applyAlignment="1" applyProtection="1">
      <alignment horizontal="left" vertical="center"/>
      <protection locked="0"/>
    </xf>
    <xf numFmtId="0" fontId="18" fillId="3" borderId="2" xfId="0" applyFont="1" applyFill="1" applyBorder="1" applyAlignment="1" applyProtection="1">
      <alignment horizontal="center"/>
      <protection locked="0"/>
    </xf>
    <xf numFmtId="0" fontId="18" fillId="3" borderId="3" xfId="0" applyFont="1" applyFill="1" applyBorder="1" applyAlignment="1" applyProtection="1">
      <alignment horizontal="center"/>
      <protection locked="0"/>
    </xf>
    <xf numFmtId="0" fontId="18" fillId="3" borderId="4" xfId="0" applyFont="1" applyFill="1" applyBorder="1" applyAlignment="1" applyProtection="1">
      <alignment horizontal="center"/>
      <protection locked="0"/>
    </xf>
    <xf numFmtId="0" fontId="18" fillId="3" borderId="17" xfId="0" applyFont="1" applyFill="1" applyBorder="1" applyAlignment="1" applyProtection="1">
      <alignment horizontal="center"/>
      <protection locked="0"/>
    </xf>
    <xf numFmtId="0" fontId="18" fillId="3" borderId="18" xfId="0" applyFont="1" applyFill="1" applyBorder="1" applyAlignment="1" applyProtection="1">
      <alignment horizontal="center"/>
      <protection locked="0"/>
    </xf>
    <xf numFmtId="0" fontId="18" fillId="3" borderId="19" xfId="0" applyFont="1" applyFill="1" applyBorder="1" applyAlignment="1" applyProtection="1">
      <alignment horizontal="center"/>
      <protection locked="0"/>
    </xf>
    <xf numFmtId="0" fontId="18" fillId="3" borderId="17" xfId="0" applyFont="1" applyFill="1" applyBorder="1" applyAlignment="1" applyProtection="1">
      <alignment horizontal="left"/>
      <protection locked="0"/>
    </xf>
    <xf numFmtId="0" fontId="18" fillId="3" borderId="18" xfId="0" applyFont="1" applyFill="1" applyBorder="1" applyAlignment="1" applyProtection="1">
      <alignment horizontal="left"/>
      <protection locked="0"/>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7" fillId="2" borderId="13"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protection locked="0"/>
    </xf>
    <xf numFmtId="0" fontId="7" fillId="4" borderId="2" xfId="0" applyFont="1" applyFill="1" applyBorder="1" applyAlignment="1">
      <alignment horizontal="left"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18" fillId="3" borderId="12" xfId="0" applyFont="1" applyFill="1" applyBorder="1" applyAlignment="1" applyProtection="1">
      <alignment horizontal="center"/>
      <protection locked="0"/>
    </xf>
    <xf numFmtId="0" fontId="18" fillId="3" borderId="9" xfId="0" applyFont="1" applyFill="1" applyBorder="1" applyAlignment="1" applyProtection="1">
      <alignment horizontal="center"/>
      <protection locked="0"/>
    </xf>
    <xf numFmtId="0" fontId="18" fillId="3" borderId="6" xfId="0" applyFont="1" applyFill="1" applyBorder="1" applyAlignment="1" applyProtection="1">
      <alignment horizontal="center"/>
      <protection locked="0"/>
    </xf>
    <xf numFmtId="0" fontId="7" fillId="5" borderId="2" xfId="0" applyFont="1" applyFill="1" applyBorder="1" applyAlignment="1">
      <alignment horizontal="left" vertical="center"/>
    </xf>
    <xf numFmtId="0" fontId="7" fillId="5" borderId="3" xfId="0" applyFont="1" applyFill="1" applyBorder="1" applyAlignment="1">
      <alignment horizontal="left" vertical="center"/>
    </xf>
    <xf numFmtId="0" fontId="7" fillId="5" borderId="4" xfId="0" applyFont="1" applyFill="1" applyBorder="1" applyAlignment="1">
      <alignment horizontal="left"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7" fillId="2" borderId="13" xfId="0" applyFont="1" applyFill="1" applyBorder="1" applyAlignment="1" applyProtection="1">
      <alignment vertical="center"/>
      <protection locked="0"/>
    </xf>
    <xf numFmtId="0" fontId="7" fillId="2" borderId="14" xfId="0" applyFont="1" applyFill="1" applyBorder="1" applyAlignment="1" applyProtection="1">
      <alignment vertical="center"/>
      <protection locked="0"/>
    </xf>
    <xf numFmtId="0" fontId="7" fillId="5" borderId="2" xfId="0" applyFont="1" applyFill="1" applyBorder="1" applyAlignment="1" applyProtection="1">
      <alignment horizontal="left" vertical="center"/>
      <protection locked="0"/>
    </xf>
    <xf numFmtId="0" fontId="7" fillId="5" borderId="3" xfId="0" applyFont="1" applyFill="1" applyBorder="1" applyAlignment="1" applyProtection="1">
      <alignment horizontal="left" vertical="center"/>
      <protection locked="0"/>
    </xf>
    <xf numFmtId="0" fontId="7" fillId="5" borderId="4" xfId="0" applyFont="1" applyFill="1" applyBorder="1" applyAlignment="1" applyProtection="1">
      <alignment horizontal="left" vertical="center"/>
      <protection locked="0"/>
    </xf>
    <xf numFmtId="0" fontId="7" fillId="5" borderId="2" xfId="0" applyFont="1" applyFill="1" applyBorder="1" applyAlignment="1">
      <alignment horizontal="left"/>
    </xf>
    <xf numFmtId="0" fontId="7" fillId="5" borderId="3" xfId="0" applyFont="1" applyFill="1" applyBorder="1" applyAlignment="1">
      <alignment horizontal="left"/>
    </xf>
    <xf numFmtId="0" fontId="7" fillId="5" borderId="4" xfId="0" applyFont="1" applyFill="1" applyBorder="1" applyAlignment="1">
      <alignment horizontal="left"/>
    </xf>
    <xf numFmtId="0" fontId="7" fillId="2" borderId="13" xfId="0" applyFont="1" applyFill="1" applyBorder="1" applyAlignment="1" applyProtection="1">
      <alignment horizontal="center" vertical="top"/>
      <protection locked="0"/>
    </xf>
    <xf numFmtId="0" fontId="7" fillId="2" borderId="14" xfId="0" applyFont="1" applyFill="1" applyBorder="1" applyAlignment="1" applyProtection="1">
      <alignment horizontal="center" vertical="top"/>
      <protection locked="0"/>
    </xf>
    <xf numFmtId="0" fontId="18" fillId="3" borderId="2" xfId="0" applyFont="1" applyFill="1" applyBorder="1" applyAlignment="1" applyProtection="1">
      <alignment horizontal="left"/>
      <protection locked="0"/>
    </xf>
    <xf numFmtId="0" fontId="18" fillId="3" borderId="3" xfId="0" applyFont="1" applyFill="1" applyBorder="1" applyAlignment="1" applyProtection="1">
      <alignment horizontal="left"/>
      <protection locked="0"/>
    </xf>
    <xf numFmtId="0" fontId="7" fillId="2" borderId="11" xfId="0" applyFont="1" applyFill="1" applyBorder="1" applyAlignment="1" applyProtection="1">
      <alignment horizontal="center" vertical="center"/>
      <protection locked="0"/>
    </xf>
    <xf numFmtId="0" fontId="10" fillId="2" borderId="9" xfId="0" applyFont="1" applyFill="1" applyBorder="1" applyAlignment="1">
      <alignment horizontal="center" vertical="center"/>
    </xf>
    <xf numFmtId="0" fontId="24" fillId="2" borderId="20" xfId="0" applyFont="1" applyFill="1" applyBorder="1" applyAlignment="1">
      <alignment horizontal="center" vertical="center"/>
    </xf>
    <xf numFmtId="0" fontId="24" fillId="2" borderId="21" xfId="0" applyFont="1" applyFill="1" applyBorder="1" applyAlignment="1">
      <alignment horizontal="center" vertical="center"/>
    </xf>
    <xf numFmtId="0" fontId="24" fillId="2" borderId="22"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0" xfId="0" applyFont="1" applyFill="1" applyAlignment="1">
      <alignment horizontal="center" vertical="center"/>
    </xf>
    <xf numFmtId="0" fontId="24" fillId="2" borderId="24" xfId="0" applyFont="1" applyFill="1" applyBorder="1" applyAlignment="1">
      <alignment horizontal="center" vertical="center"/>
    </xf>
    <xf numFmtId="0" fontId="24" fillId="2" borderId="25" xfId="0" applyFont="1" applyFill="1" applyBorder="1" applyAlignment="1">
      <alignment horizontal="center" vertical="center"/>
    </xf>
    <xf numFmtId="0" fontId="24" fillId="2" borderId="26" xfId="0" applyFont="1" applyFill="1" applyBorder="1" applyAlignment="1">
      <alignment horizontal="center" vertical="center"/>
    </xf>
    <xf numFmtId="0" fontId="24" fillId="2" borderId="27" xfId="0" applyFont="1" applyFill="1" applyBorder="1" applyAlignment="1">
      <alignment horizontal="center" vertical="center"/>
    </xf>
    <xf numFmtId="0" fontId="12" fillId="0" borderId="15" xfId="0" applyFont="1" applyBorder="1" applyAlignment="1">
      <alignment horizontal="left" vertical="center" wrapText="1"/>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6" borderId="2"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4" xfId="0" applyFont="1" applyFill="1" applyBorder="1" applyAlignment="1">
      <alignment horizontal="center" vertical="center"/>
    </xf>
    <xf numFmtId="0" fontId="16" fillId="2" borderId="15" xfId="0" applyFont="1" applyFill="1" applyBorder="1" applyAlignment="1">
      <alignment horizontal="left" vertical="center"/>
    </xf>
    <xf numFmtId="49" fontId="15" fillId="7" borderId="5" xfId="8" applyNumberFormat="1" applyFont="1" applyFill="1" applyBorder="1" applyAlignment="1" applyProtection="1">
      <alignment horizontal="center" vertical="center" textRotation="90" wrapText="1"/>
      <protection locked="0"/>
    </xf>
    <xf numFmtId="49" fontId="15" fillId="7" borderId="10" xfId="8" applyNumberFormat="1" applyFont="1" applyFill="1" applyBorder="1" applyAlignment="1" applyProtection="1">
      <alignment horizontal="center" vertical="center" textRotation="90" wrapText="1"/>
      <protection locked="0"/>
    </xf>
    <xf numFmtId="49" fontId="15" fillId="7" borderId="7" xfId="8" applyNumberFormat="1" applyFont="1" applyFill="1" applyBorder="1" applyAlignment="1" applyProtection="1">
      <alignment horizontal="center" vertical="center" textRotation="90" wrapText="1"/>
      <protection locked="0"/>
    </xf>
    <xf numFmtId="0" fontId="4" fillId="2" borderId="1" xfId="0" applyFont="1" applyFill="1" applyBorder="1" applyAlignment="1">
      <alignment horizontal="left"/>
    </xf>
    <xf numFmtId="0" fontId="11" fillId="4" borderId="2" xfId="0" applyFont="1" applyFill="1" applyBorder="1" applyAlignment="1">
      <alignment horizontal="left"/>
    </xf>
    <xf numFmtId="0" fontId="11" fillId="4" borderId="3" xfId="0" applyFont="1" applyFill="1" applyBorder="1" applyAlignment="1">
      <alignment horizontal="left"/>
    </xf>
    <xf numFmtId="0" fontId="7" fillId="2" borderId="2" xfId="0" applyFont="1" applyFill="1" applyBorder="1" applyAlignment="1">
      <alignment horizontal="left"/>
    </xf>
    <xf numFmtId="0" fontId="7" fillId="2" borderId="4" xfId="0" applyFont="1" applyFill="1" applyBorder="1" applyAlignment="1">
      <alignment horizontal="left"/>
    </xf>
    <xf numFmtId="0" fontId="7" fillId="5" borderId="2" xfId="0" applyFont="1" applyFill="1" applyBorder="1" applyAlignment="1" applyProtection="1">
      <alignment horizontal="left"/>
      <protection locked="0"/>
    </xf>
    <xf numFmtId="0" fontId="7" fillId="5" borderId="3"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10" fillId="0" borderId="0" xfId="12" applyFont="1" applyAlignment="1">
      <alignment horizontal="center" vertical="center"/>
    </xf>
    <xf numFmtId="0" fontId="7" fillId="4" borderId="2" xfId="0" applyFont="1" applyFill="1" applyBorder="1" applyAlignment="1" applyProtection="1">
      <alignment horizontal="left"/>
      <protection locked="0"/>
    </xf>
    <xf numFmtId="0" fontId="7" fillId="4" borderId="4" xfId="0" applyFont="1" applyFill="1" applyBorder="1" applyAlignment="1" applyProtection="1">
      <alignment horizontal="left"/>
      <protection locked="0"/>
    </xf>
    <xf numFmtId="0" fontId="7" fillId="0" borderId="1" xfId="0" applyFont="1" applyBorder="1" applyAlignment="1" applyProtection="1">
      <alignment horizontal="center"/>
      <protection locked="0"/>
    </xf>
    <xf numFmtId="0" fontId="7" fillId="0" borderId="44" xfId="0" applyFont="1" applyBorder="1" applyAlignment="1">
      <alignment horizontal="center"/>
    </xf>
    <xf numFmtId="0" fontId="7" fillId="0" borderId="46" xfId="0" applyFont="1" applyBorder="1" applyAlignment="1">
      <alignment horizontal="center"/>
    </xf>
    <xf numFmtId="167" fontId="8" fillId="0" borderId="2" xfId="7" applyNumberFormat="1" applyFont="1" applyBorder="1" applyAlignment="1" applyProtection="1">
      <alignment horizontal="center"/>
    </xf>
    <xf numFmtId="167" fontId="8" fillId="0" borderId="3" xfId="7" applyNumberFormat="1" applyFont="1" applyBorder="1" applyAlignment="1" applyProtection="1">
      <alignment horizontal="center"/>
    </xf>
    <xf numFmtId="167" fontId="8" fillId="0" borderId="45" xfId="7" applyNumberFormat="1" applyFont="1" applyBorder="1" applyAlignment="1" applyProtection="1">
      <alignment horizontal="center"/>
    </xf>
    <xf numFmtId="0" fontId="7" fillId="0" borderId="41" xfId="0" applyFont="1" applyBorder="1" applyAlignment="1">
      <alignment horizontal="center"/>
    </xf>
    <xf numFmtId="0" fontId="8" fillId="0" borderId="1" xfId="0" applyFont="1" applyBorder="1" applyAlignment="1">
      <alignment horizontal="center"/>
    </xf>
    <xf numFmtId="0" fontId="8" fillId="0" borderId="31" xfId="0" applyFont="1" applyBorder="1" applyAlignment="1">
      <alignment horizontal="center"/>
    </xf>
    <xf numFmtId="0" fontId="8" fillId="6" borderId="17" xfId="6" applyFont="1" applyFill="1" applyBorder="1" applyAlignment="1">
      <alignment horizontal="left"/>
    </xf>
    <xf numFmtId="0" fontId="8" fillId="6" borderId="19" xfId="6" applyFont="1" applyFill="1" applyBorder="1" applyAlignment="1">
      <alignment horizontal="left"/>
    </xf>
    <xf numFmtId="0" fontId="8" fillId="6" borderId="1" xfId="6" applyFont="1" applyFill="1" applyBorder="1" applyAlignment="1">
      <alignment horizontal="left"/>
    </xf>
    <xf numFmtId="0" fontId="8" fillId="6" borderId="31" xfId="6" applyFont="1" applyFill="1" applyBorder="1" applyAlignment="1">
      <alignment horizontal="left"/>
    </xf>
    <xf numFmtId="0" fontId="8" fillId="6" borderId="18" xfId="6" applyFont="1" applyFill="1" applyBorder="1" applyAlignment="1">
      <alignment horizontal="left"/>
    </xf>
    <xf numFmtId="0" fontId="8" fillId="6" borderId="31" xfId="6" applyFont="1" applyFill="1" applyBorder="1" applyAlignment="1" applyProtection="1">
      <alignment horizontal="left"/>
      <protection locked="0"/>
    </xf>
  </cellXfs>
  <cellStyles count="21">
    <cellStyle name="Between Paragraphs" xfId="14" xr:uid="{00000000-0005-0000-0000-000000000000}"/>
    <cellStyle name="Comma" xfId="4" builtinId="3"/>
    <cellStyle name="Currency" xfId="7" builtinId="4"/>
    <cellStyle name="Currency 2" xfId="20" xr:uid="{00000000-0005-0000-0000-000003000000}"/>
    <cellStyle name="Date" xfId="1" xr:uid="{00000000-0005-0000-0000-000004000000}"/>
    <cellStyle name="Date 2" xfId="9" xr:uid="{00000000-0005-0000-0000-000005000000}"/>
    <cellStyle name="Fact Sheet Body Text" xfId="15" xr:uid="{00000000-0005-0000-0000-000006000000}"/>
    <cellStyle name="Fact Sheet Heading 1" xfId="16" xr:uid="{00000000-0005-0000-0000-000007000000}"/>
    <cellStyle name="Fact Sheet Heading 2" xfId="17" xr:uid="{00000000-0005-0000-0000-000008000000}"/>
    <cellStyle name="Fact Sheet Heading 3" xfId="18" xr:uid="{00000000-0005-0000-0000-000009000000}"/>
    <cellStyle name="Fixed" xfId="2" xr:uid="{00000000-0005-0000-0000-00000A000000}"/>
    <cellStyle name="Fixed 2" xfId="10" xr:uid="{00000000-0005-0000-0000-00000B000000}"/>
    <cellStyle name="Good" xfId="8" builtinId="26"/>
    <cellStyle name="Hyperlink" xfId="13" builtinId="8"/>
    <cellStyle name="Normal" xfId="0" builtinId="0"/>
    <cellStyle name="Normal 2" xfId="6" xr:uid="{00000000-0005-0000-0000-00000F000000}"/>
    <cellStyle name="Normal 2 2" xfId="12" xr:uid="{00000000-0005-0000-0000-000010000000}"/>
    <cellStyle name="Normal 3" xfId="19" xr:uid="{00000000-0005-0000-0000-000011000000}"/>
    <cellStyle name="Percent" xfId="5" builtinId="5"/>
    <cellStyle name="Text" xfId="3" xr:uid="{00000000-0005-0000-0000-000013000000}"/>
    <cellStyle name="Text 2" xfId="11" xr:uid="{00000000-0005-0000-0000-000014000000}"/>
  </cellStyles>
  <dxfs count="445">
    <dxf>
      <font>
        <color rgb="FF00B050"/>
      </font>
    </dxf>
    <dxf>
      <font>
        <color rgb="FF00CC00"/>
      </font>
    </dxf>
    <dxf>
      <font>
        <color rgb="FFFF0000"/>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FF0000"/>
      </font>
      <fill>
        <patternFill>
          <bgColor rgb="FFFFFF00"/>
        </patternFill>
      </fill>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0000FF"/>
      </font>
    </dxf>
  </dxfs>
  <tableStyles count="0" defaultTableStyle="TableStyleMedium2" defaultPivotStyle="PivotStyleLight16"/>
  <colors>
    <mruColors>
      <color rgb="FF0000FF"/>
      <color rgb="FF00CC00"/>
      <color rgb="FFFFFFC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438150</xdr:colOff>
      <xdr:row>15</xdr:row>
      <xdr:rowOff>47624</xdr:rowOff>
    </xdr:from>
    <xdr:to>
      <xdr:col>4</xdr:col>
      <xdr:colOff>704850</xdr:colOff>
      <xdr:row>40</xdr:row>
      <xdr:rowOff>19050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438150" y="3286124"/>
          <a:ext cx="6143625" cy="401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sng">
              <a:solidFill>
                <a:schemeClr val="dk1"/>
              </a:solidFill>
              <a:effectLst/>
              <a:latin typeface="+mn-lt"/>
              <a:ea typeface="+mn-ea"/>
              <a:cs typeface="+mn-cs"/>
            </a:rPr>
            <a:t>Replacement Cost New  (ISO Tariff 12 Tab) Usage and Instructions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Replacement Cost New (RCN)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actual project costs for a connection project are not necessarily what is ultimately paid by an MP. As an example, an MP doesn’t pay book value for a used transformer. The ISO Tariff  tab is used for calculating additional costs arising from the application of the ISO tariff regarding the following to be charged to the MP as a construction contribution:</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 Replacement Cost New (RCN). The tariff dictates that the connection project costs must be based on the RCN value of equipment, which is the current cost of similar new equipment.</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2. Breaker and a half schemes. When there are two breakers at an existing substation and a new project proposes to add one breaker for an MP, the additional cost of half of a breaker (installed) is charged to the MP.</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Any other costs as deemed appropriate by the AESO.</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4. Enter the RCN and Book Value in the appropriate tabs, ensure the book value costs are the same as in the main estimate tabs (Line(OH) / Subs).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5. These are manual entries for RCN and Book Value columns, the total additional costs are calculated.</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idler\fidler1\PPS_AML_Fidler%20312S%20Stg1%20B.final%20V2%20K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S Estimate Summary"/>
      <sheetName val="Transmission Line Estimate"/>
      <sheetName val="Substation Estimate"/>
      <sheetName val="Telecom Estimate"/>
      <sheetName val="Quote"/>
      <sheetName val="CF SumTotal"/>
      <sheetName val="Start1"/>
      <sheetName val="Castle Rock Ridge 205S"/>
      <sheetName val="Fidler 312S"/>
      <sheetName val="Goose Lake 103S"/>
      <sheetName val="Oldman River Dam 806S"/>
      <sheetName val="Summerview 354S"/>
      <sheetName val="Windy Point 112S"/>
      <sheetName val="T.Windy Point 112S"/>
      <sheetName val="T.Fidler 312S"/>
      <sheetName val="T.Summerview 354S"/>
      <sheetName val="T.Oldman River Dam 806S"/>
      <sheetName val="T.Goose Lake 103S"/>
      <sheetName val="T.Castle Rock Ridge 205S"/>
      <sheetName val="624L"/>
      <sheetName val="893L"/>
      <sheetName val="994L"/>
      <sheetName val="1071L"/>
      <sheetName val="Salvage 893AL"/>
      <sheetName val="PMPC"/>
      <sheetName val="End1"/>
      <sheetName val="Detailed Totals"/>
      <sheetName val="Start2"/>
      <sheetName val="Castle Rock Ridge 205S-AL"/>
      <sheetName val="Fidler 312S-AL"/>
      <sheetName val="Goose Lake 103S-AL"/>
      <sheetName val="Oldman River Dam 806S-AL"/>
      <sheetName val="Summerview 354S-AL"/>
      <sheetName val="Windy Point 112S-AL"/>
      <sheetName val="T.Windy Point 112S-AL"/>
      <sheetName val="T.Fidler 312S-AL"/>
      <sheetName val="T.Summerview 354S-AL"/>
      <sheetName val="T.Oldman River Dam 806S-AL"/>
      <sheetName val="T.Goose Lake 103S-AL"/>
      <sheetName val="T.Castle Rock Ridge 205S-AL"/>
      <sheetName val="624L-AL"/>
      <sheetName val="893L-AL"/>
      <sheetName val="994L-AL"/>
      <sheetName val="1071L-AL"/>
      <sheetName val="Salvage 893AL-AL"/>
      <sheetName val="PMPC-AltaLink"/>
      <sheetName val="End2"/>
      <sheetName val="SubD Totals"/>
      <sheetName val="Start3"/>
      <sheetName val="S.Castle Rock Ridge 205S Stg1 B"/>
      <sheetName val="S.Fidler 312S Stg1 B"/>
      <sheetName val="S.Goose Lake 103S Stg1 B"/>
      <sheetName val="S.Oldman River Dam 806S Stg1"/>
      <sheetName val="S.Summerview 354S Stg1"/>
      <sheetName val="S.Windy Point 112S Stg1"/>
      <sheetName val="T.312S_Stage-1 (A-B-C)_112S"/>
      <sheetName val="T.312S_Stage-1 (A-B-C)_312S"/>
      <sheetName val="T.312S_Stage-1 (A-B-C)_354S"/>
      <sheetName val="T.312S_Stage-1 (A-B-C)_806S"/>
      <sheetName val="T.312S_Stage-1 (B)_103S"/>
      <sheetName val="T.312S_Stage-1 (B)_205S"/>
      <sheetName val="L.624L B"/>
      <sheetName val="L.893L B"/>
      <sheetName val="L.994L B"/>
      <sheetName val="L.1071L B"/>
      <sheetName val="L.Salvage 893AL"/>
      <sheetName val="End3"/>
      <sheetName val="PMPC-ONLY"/>
      <sheetName val="Resource Planning"/>
      <sheetName val="Data Validation (Hidden)"/>
    </sheetNames>
    <sheetDataSet>
      <sheetData sheetId="0">
        <row r="4">
          <cell r="C4" t="str">
            <v>Fidler 312S Stg1 B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D3" t="str">
            <v>S.Castle Rock Ridge 205S Stg1 B</v>
          </cell>
        </row>
      </sheetData>
      <sheetData sheetId="50">
        <row r="3">
          <cell r="D3" t="str">
            <v>S.Fidler 312S Stg1 B</v>
          </cell>
        </row>
      </sheetData>
      <sheetData sheetId="51">
        <row r="3">
          <cell r="D3" t="str">
            <v>S.Goose Lake 103S Stg1 B</v>
          </cell>
        </row>
      </sheetData>
      <sheetData sheetId="52">
        <row r="3">
          <cell r="D3" t="str">
            <v>S.Oldman River Dam 806S Stg1</v>
          </cell>
        </row>
      </sheetData>
      <sheetData sheetId="53">
        <row r="3">
          <cell r="D3" t="str">
            <v>S.Summerview 354S Stg1</v>
          </cell>
        </row>
      </sheetData>
      <sheetData sheetId="54">
        <row r="3">
          <cell r="D3" t="str">
            <v>S.Windy Point 112S Stg1</v>
          </cell>
        </row>
      </sheetData>
      <sheetData sheetId="55">
        <row r="3">
          <cell r="D3" t="str">
            <v>T.312S_Stage-1 (A-B-C)_112S</v>
          </cell>
        </row>
        <row r="5">
          <cell r="E5">
            <v>0</v>
          </cell>
          <cell r="F5">
            <v>49.02000000000001</v>
          </cell>
          <cell r="G5">
            <v>5974.9731583710409</v>
          </cell>
        </row>
        <row r="6">
          <cell r="E6">
            <v>0</v>
          </cell>
          <cell r="F6">
            <v>11.4</v>
          </cell>
          <cell r="G6">
            <v>1744.2</v>
          </cell>
        </row>
        <row r="7">
          <cell r="E7">
            <v>0</v>
          </cell>
          <cell r="F7">
            <v>0</v>
          </cell>
          <cell r="G7">
            <v>0</v>
          </cell>
        </row>
        <row r="8">
          <cell r="E8">
            <v>0</v>
          </cell>
          <cell r="F8">
            <v>5.7</v>
          </cell>
          <cell r="G8">
            <v>637.83000000000004</v>
          </cell>
        </row>
        <row r="9">
          <cell r="E9">
            <v>0</v>
          </cell>
          <cell r="F9">
            <v>5.7</v>
          </cell>
          <cell r="G9">
            <v>717.2361583710408</v>
          </cell>
        </row>
        <row r="10">
          <cell r="E10">
            <v>0</v>
          </cell>
          <cell r="F10">
            <v>11.4</v>
          </cell>
          <cell r="G10">
            <v>1299.6000000000001</v>
          </cell>
        </row>
        <row r="11">
          <cell r="E11">
            <v>0</v>
          </cell>
          <cell r="F11">
            <v>6.84</v>
          </cell>
          <cell r="G11">
            <v>779.76</v>
          </cell>
        </row>
        <row r="12">
          <cell r="E12">
            <v>0</v>
          </cell>
          <cell r="F12">
            <v>0</v>
          </cell>
          <cell r="G12">
            <v>0</v>
          </cell>
        </row>
        <row r="13">
          <cell r="E13">
            <v>0</v>
          </cell>
          <cell r="F13">
            <v>5.7</v>
          </cell>
          <cell r="G13">
            <v>445.22700000000003</v>
          </cell>
        </row>
        <row r="14">
          <cell r="E14">
            <v>0</v>
          </cell>
          <cell r="F14">
            <v>0</v>
          </cell>
          <cell r="G14">
            <v>0</v>
          </cell>
        </row>
        <row r="15">
          <cell r="E15">
            <v>0</v>
          </cell>
          <cell r="F15">
            <v>2.2800000000000002</v>
          </cell>
          <cell r="G15">
            <v>351.12000000000006</v>
          </cell>
        </row>
        <row r="28">
          <cell r="E28">
            <v>0</v>
          </cell>
          <cell r="F28">
            <v>73.936000000000007</v>
          </cell>
          <cell r="G28">
            <v>7967.6083200000003</v>
          </cell>
        </row>
        <row r="29">
          <cell r="E29">
            <v>0</v>
          </cell>
          <cell r="F29">
            <v>2.9540000000000002</v>
          </cell>
          <cell r="G29">
            <v>611.47800000000007</v>
          </cell>
        </row>
        <row r="30">
          <cell r="E30">
            <v>0</v>
          </cell>
          <cell r="F30">
            <v>0</v>
          </cell>
          <cell r="G30">
            <v>0</v>
          </cell>
        </row>
        <row r="31">
          <cell r="E31">
            <v>0</v>
          </cell>
          <cell r="F31">
            <v>8.8620000000000001</v>
          </cell>
          <cell r="G31">
            <v>598.71672000000001</v>
          </cell>
        </row>
        <row r="32">
          <cell r="E32">
            <v>0</v>
          </cell>
          <cell r="F32">
            <v>0</v>
          </cell>
          <cell r="G32">
            <v>0</v>
          </cell>
        </row>
        <row r="33">
          <cell r="E33">
            <v>0</v>
          </cell>
          <cell r="F33">
            <v>38</v>
          </cell>
          <cell r="G33">
            <v>4133.6400000000003</v>
          </cell>
        </row>
        <row r="34">
          <cell r="E34">
            <v>0</v>
          </cell>
          <cell r="F34">
            <v>10</v>
          </cell>
          <cell r="G34">
            <v>1087.8</v>
          </cell>
        </row>
        <row r="35">
          <cell r="E35">
            <v>0</v>
          </cell>
          <cell r="F35">
            <v>5</v>
          </cell>
          <cell r="G35">
            <v>543.9</v>
          </cell>
        </row>
        <row r="36">
          <cell r="E36">
            <v>0</v>
          </cell>
          <cell r="F36">
            <v>0</v>
          </cell>
          <cell r="G36">
            <v>0</v>
          </cell>
        </row>
        <row r="37">
          <cell r="E37">
            <v>0</v>
          </cell>
          <cell r="F37">
            <v>3.9520000000000004</v>
          </cell>
          <cell r="G37">
            <v>429.89855999999997</v>
          </cell>
        </row>
        <row r="38">
          <cell r="E38">
            <v>0</v>
          </cell>
          <cell r="F38">
            <v>1.52</v>
          </cell>
          <cell r="G38">
            <v>165.34559999999999</v>
          </cell>
        </row>
        <row r="39">
          <cell r="E39">
            <v>0</v>
          </cell>
          <cell r="F39">
            <v>0.6080000000000001</v>
          </cell>
          <cell r="G39">
            <v>66.138239999999996</v>
          </cell>
        </row>
        <row r="40">
          <cell r="E40">
            <v>0</v>
          </cell>
          <cell r="F40">
            <v>3.04</v>
          </cell>
          <cell r="G40">
            <v>330.69119999999998</v>
          </cell>
        </row>
        <row r="41">
          <cell r="E41">
            <v>0</v>
          </cell>
          <cell r="F41">
            <v>0</v>
          </cell>
          <cell r="G41">
            <v>0</v>
          </cell>
        </row>
        <row r="42">
          <cell r="E42">
            <v>0</v>
          </cell>
          <cell r="F42">
            <v>0</v>
          </cell>
          <cell r="G42">
            <v>0</v>
          </cell>
        </row>
        <row r="43">
          <cell r="E43">
            <v>0</v>
          </cell>
          <cell r="F43">
            <v>40</v>
          </cell>
          <cell r="G43">
            <v>6467.3759999999984</v>
          </cell>
        </row>
        <row r="44">
          <cell r="E44">
            <v>0</v>
          </cell>
          <cell r="F44">
            <v>0</v>
          </cell>
          <cell r="G44">
            <v>0</v>
          </cell>
        </row>
        <row r="45">
          <cell r="E45">
            <v>0</v>
          </cell>
          <cell r="F45">
            <v>0</v>
          </cell>
          <cell r="G45">
            <v>0</v>
          </cell>
        </row>
        <row r="46">
          <cell r="E46">
            <v>0</v>
          </cell>
          <cell r="F46">
            <v>6.4</v>
          </cell>
          <cell r="G46">
            <v>1235.2</v>
          </cell>
        </row>
        <row r="47">
          <cell r="E47">
            <v>0</v>
          </cell>
          <cell r="F47">
            <v>0</v>
          </cell>
          <cell r="G47">
            <v>0</v>
          </cell>
        </row>
        <row r="48">
          <cell r="E48">
            <v>0</v>
          </cell>
          <cell r="F48">
            <v>0</v>
          </cell>
          <cell r="G48">
            <v>0</v>
          </cell>
        </row>
        <row r="49">
          <cell r="E49">
            <v>0</v>
          </cell>
          <cell r="F49">
            <v>0</v>
          </cell>
          <cell r="G49">
            <v>0</v>
          </cell>
        </row>
        <row r="50">
          <cell r="E50">
            <v>0</v>
          </cell>
          <cell r="F50">
            <v>32</v>
          </cell>
          <cell r="G50">
            <v>5107.1999999999989</v>
          </cell>
        </row>
        <row r="51">
          <cell r="E51">
            <v>0</v>
          </cell>
          <cell r="F51">
            <v>0</v>
          </cell>
          <cell r="G51">
            <v>0</v>
          </cell>
        </row>
        <row r="52">
          <cell r="E52">
            <v>0</v>
          </cell>
          <cell r="F52">
            <v>0</v>
          </cell>
          <cell r="G52">
            <v>0</v>
          </cell>
        </row>
        <row r="53">
          <cell r="E53">
            <v>0</v>
          </cell>
          <cell r="F53">
            <v>1.6</v>
          </cell>
          <cell r="G53">
            <v>124.976</v>
          </cell>
        </row>
        <row r="54">
          <cell r="E54">
            <v>0</v>
          </cell>
          <cell r="F54">
            <v>3.2</v>
          </cell>
          <cell r="G54">
            <v>617.6</v>
          </cell>
        </row>
        <row r="55">
          <cell r="E55">
            <v>0</v>
          </cell>
          <cell r="F55">
            <v>0</v>
          </cell>
          <cell r="G55">
            <v>0</v>
          </cell>
        </row>
        <row r="56">
          <cell r="E56">
            <v>0</v>
          </cell>
          <cell r="F56">
            <v>0</v>
          </cell>
          <cell r="G56">
            <v>0</v>
          </cell>
        </row>
        <row r="57">
          <cell r="E57">
            <v>0</v>
          </cell>
          <cell r="F57">
            <v>3.2</v>
          </cell>
          <cell r="G57">
            <v>617.6</v>
          </cell>
        </row>
        <row r="115">
          <cell r="E115">
            <v>0</v>
          </cell>
          <cell r="F115">
            <v>0</v>
          </cell>
          <cell r="G115">
            <v>2172.2560000000003</v>
          </cell>
        </row>
        <row r="116">
          <cell r="E116">
            <v>0</v>
          </cell>
          <cell r="F116">
            <v>0</v>
          </cell>
          <cell r="G116">
            <v>608.25600000000009</v>
          </cell>
        </row>
        <row r="118">
          <cell r="E118">
            <v>0</v>
          </cell>
          <cell r="F118">
            <v>0</v>
          </cell>
          <cell r="G118">
            <v>1564</v>
          </cell>
        </row>
        <row r="119">
          <cell r="E119">
            <v>0</v>
          </cell>
          <cell r="F119">
            <v>0</v>
          </cell>
          <cell r="G119">
            <v>0</v>
          </cell>
        </row>
        <row r="120">
          <cell r="E120">
            <v>0</v>
          </cell>
          <cell r="F120">
            <v>0</v>
          </cell>
          <cell r="G120">
            <v>0</v>
          </cell>
        </row>
      </sheetData>
      <sheetData sheetId="56">
        <row r="3">
          <cell r="D3" t="str">
            <v>T.312S_Stage-1 (A-B-C)_312S</v>
          </cell>
        </row>
      </sheetData>
      <sheetData sheetId="57">
        <row r="3">
          <cell r="D3" t="str">
            <v>T.312S_Stage-1 (A-B-C)_354S</v>
          </cell>
        </row>
      </sheetData>
      <sheetData sheetId="58">
        <row r="3">
          <cell r="D3" t="str">
            <v>T.312S_Stage-1 (A-B-C)_806S</v>
          </cell>
        </row>
      </sheetData>
      <sheetData sheetId="59">
        <row r="3">
          <cell r="D3" t="str">
            <v>T.312S_Stage-1 (B)_103S</v>
          </cell>
        </row>
      </sheetData>
      <sheetData sheetId="60">
        <row r="3">
          <cell r="D3" t="str">
            <v>T.312S_Stage-1 (B)_205S</v>
          </cell>
        </row>
      </sheetData>
      <sheetData sheetId="61">
        <row r="3">
          <cell r="D3" t="str">
            <v>L.624L B</v>
          </cell>
        </row>
        <row r="5">
          <cell r="E5">
            <v>0</v>
          </cell>
          <cell r="F5">
            <v>432</v>
          </cell>
          <cell r="G5">
            <v>54100.228959276021</v>
          </cell>
        </row>
        <row r="6">
          <cell r="E6">
            <v>0</v>
          </cell>
          <cell r="F6">
            <v>96</v>
          </cell>
          <cell r="G6">
            <v>16416</v>
          </cell>
        </row>
        <row r="7">
          <cell r="E7">
            <v>0</v>
          </cell>
          <cell r="F7">
            <v>32</v>
          </cell>
          <cell r="G7">
            <v>2499.52</v>
          </cell>
        </row>
        <row r="8">
          <cell r="E8">
            <v>0</v>
          </cell>
          <cell r="F8">
            <v>32</v>
          </cell>
          <cell r="G8">
            <v>3580.8</v>
          </cell>
        </row>
        <row r="9">
          <cell r="E9">
            <v>0</v>
          </cell>
          <cell r="F9">
            <v>32</v>
          </cell>
          <cell r="G9">
            <v>3576.96</v>
          </cell>
        </row>
        <row r="10">
          <cell r="E10">
            <v>0</v>
          </cell>
          <cell r="F10">
            <v>48</v>
          </cell>
          <cell r="G10">
            <v>5472</v>
          </cell>
        </row>
        <row r="11">
          <cell r="E11">
            <v>0</v>
          </cell>
          <cell r="F11">
            <v>64</v>
          </cell>
          <cell r="G11">
            <v>7515.08</v>
          </cell>
        </row>
        <row r="12">
          <cell r="E12">
            <v>0</v>
          </cell>
          <cell r="F12">
            <v>0</v>
          </cell>
          <cell r="G12">
            <v>0</v>
          </cell>
        </row>
        <row r="13">
          <cell r="E13">
            <v>0</v>
          </cell>
          <cell r="F13">
            <v>80</v>
          </cell>
          <cell r="G13">
            <v>7775.8689592760184</v>
          </cell>
        </row>
        <row r="14">
          <cell r="E14">
            <v>0</v>
          </cell>
          <cell r="F14">
            <v>16</v>
          </cell>
          <cell r="G14">
            <v>2336</v>
          </cell>
        </row>
        <row r="15">
          <cell r="E15">
            <v>0</v>
          </cell>
          <cell r="F15">
            <v>32</v>
          </cell>
          <cell r="G15">
            <v>4928</v>
          </cell>
        </row>
        <row r="28">
          <cell r="E28">
            <v>0</v>
          </cell>
          <cell r="F28">
            <v>239.49562779984001</v>
          </cell>
          <cell r="G28">
            <v>24966.949330870688</v>
          </cell>
        </row>
        <row r="29">
          <cell r="E29">
            <v>0</v>
          </cell>
          <cell r="F29">
            <v>9.4789844916600003</v>
          </cell>
          <cell r="G29">
            <v>1962.1497897736201</v>
          </cell>
        </row>
        <row r="30">
          <cell r="E30">
            <v>0</v>
          </cell>
          <cell r="F30">
            <v>0</v>
          </cell>
          <cell r="G30">
            <v>0</v>
          </cell>
        </row>
        <row r="31">
          <cell r="E31">
            <v>0</v>
          </cell>
          <cell r="F31">
            <v>28.436953474980001</v>
          </cell>
          <cell r="G31">
            <v>1921.2005767696489</v>
          </cell>
        </row>
        <row r="32">
          <cell r="E32">
            <v>0</v>
          </cell>
          <cell r="F32">
            <v>0</v>
          </cell>
          <cell r="G32">
            <v>0</v>
          </cell>
        </row>
        <row r="33">
          <cell r="E33">
            <v>0</v>
          </cell>
          <cell r="F33">
            <v>38</v>
          </cell>
          <cell r="G33">
            <v>4133.6400000000003</v>
          </cell>
        </row>
        <row r="34">
          <cell r="E34">
            <v>0</v>
          </cell>
          <cell r="F34">
            <v>16</v>
          </cell>
          <cell r="G34">
            <v>1740.48</v>
          </cell>
        </row>
        <row r="35">
          <cell r="E35">
            <v>0</v>
          </cell>
          <cell r="F35">
            <v>5</v>
          </cell>
          <cell r="G35">
            <v>543.9</v>
          </cell>
        </row>
        <row r="36">
          <cell r="E36">
            <v>0</v>
          </cell>
          <cell r="F36">
            <v>0</v>
          </cell>
          <cell r="G36">
            <v>0</v>
          </cell>
        </row>
        <row r="37">
          <cell r="E37">
            <v>0</v>
          </cell>
          <cell r="F37">
            <v>66.984532261053332</v>
          </cell>
          <cell r="G37">
            <v>7286.5774193573816</v>
          </cell>
        </row>
        <row r="38">
          <cell r="E38">
            <v>0</v>
          </cell>
          <cell r="F38">
            <v>25.763281638866665</v>
          </cell>
          <cell r="G38">
            <v>2802.5297766759159</v>
          </cell>
        </row>
        <row r="39">
          <cell r="E39">
            <v>0</v>
          </cell>
          <cell r="F39">
            <v>10.305312655546667</v>
          </cell>
          <cell r="G39">
            <v>1121.0119106703664</v>
          </cell>
        </row>
        <row r="40">
          <cell r="E40">
            <v>0</v>
          </cell>
          <cell r="F40">
            <v>27.526563277733331</v>
          </cell>
          <cell r="G40">
            <v>2150.0998576237503</v>
          </cell>
        </row>
        <row r="41">
          <cell r="E41">
            <v>0</v>
          </cell>
          <cell r="F41">
            <v>9.6000000000000014</v>
          </cell>
          <cell r="G41">
            <v>1044.2880000000002</v>
          </cell>
        </row>
        <row r="42">
          <cell r="E42">
            <v>0</v>
          </cell>
          <cell r="F42">
            <v>2.4000000000000004</v>
          </cell>
          <cell r="G42">
            <v>261.07200000000006</v>
          </cell>
        </row>
        <row r="43">
          <cell r="E43">
            <v>0</v>
          </cell>
          <cell r="F43">
            <v>314.40000000000003</v>
          </cell>
          <cell r="G43">
            <v>50639.508343891401</v>
          </cell>
        </row>
        <row r="44">
          <cell r="E44">
            <v>0</v>
          </cell>
          <cell r="F44">
            <v>4.8000000000000007</v>
          </cell>
          <cell r="G44">
            <v>993.60000000000014</v>
          </cell>
        </row>
        <row r="45">
          <cell r="E45">
            <v>0</v>
          </cell>
          <cell r="F45">
            <v>0</v>
          </cell>
          <cell r="G45">
            <v>0</v>
          </cell>
        </row>
        <row r="46">
          <cell r="E46">
            <v>0</v>
          </cell>
          <cell r="F46">
            <v>48</v>
          </cell>
          <cell r="G46">
            <v>9264</v>
          </cell>
        </row>
        <row r="47">
          <cell r="E47">
            <v>0</v>
          </cell>
          <cell r="F47">
            <v>0</v>
          </cell>
          <cell r="G47">
            <v>0</v>
          </cell>
        </row>
        <row r="48">
          <cell r="E48">
            <v>0</v>
          </cell>
          <cell r="F48">
            <v>0</v>
          </cell>
          <cell r="G48">
            <v>0</v>
          </cell>
        </row>
        <row r="49">
          <cell r="E49">
            <v>0</v>
          </cell>
          <cell r="F49">
            <v>220</v>
          </cell>
          <cell r="G49">
            <v>36448</v>
          </cell>
        </row>
        <row r="50">
          <cell r="E50">
            <v>0</v>
          </cell>
          <cell r="F50">
            <v>0</v>
          </cell>
          <cell r="G50">
            <v>0</v>
          </cell>
        </row>
        <row r="51">
          <cell r="E51">
            <v>0</v>
          </cell>
          <cell r="F51">
            <v>4.8000000000000007</v>
          </cell>
          <cell r="G51">
            <v>603.98834389140279</v>
          </cell>
        </row>
        <row r="52">
          <cell r="E52">
            <v>0</v>
          </cell>
          <cell r="F52">
            <v>4.8000000000000007</v>
          </cell>
          <cell r="G52">
            <v>830.40000000000009</v>
          </cell>
        </row>
        <row r="53">
          <cell r="E53">
            <v>0</v>
          </cell>
          <cell r="F53">
            <v>32</v>
          </cell>
          <cell r="G53">
            <v>2499.52</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115">
          <cell r="E115">
            <v>0</v>
          </cell>
          <cell r="F115">
            <v>0</v>
          </cell>
          <cell r="G115">
            <v>17176</v>
          </cell>
        </row>
        <row r="116">
          <cell r="E116">
            <v>0</v>
          </cell>
          <cell r="F116">
            <v>0</v>
          </cell>
          <cell r="G116">
            <v>4224</v>
          </cell>
        </row>
        <row r="118">
          <cell r="E118">
            <v>0</v>
          </cell>
          <cell r="F118">
            <v>0</v>
          </cell>
          <cell r="G118">
            <v>5552</v>
          </cell>
        </row>
        <row r="119">
          <cell r="E119">
            <v>0</v>
          </cell>
          <cell r="F119">
            <v>0</v>
          </cell>
          <cell r="G119">
            <v>0</v>
          </cell>
        </row>
        <row r="120">
          <cell r="E120">
            <v>0</v>
          </cell>
          <cell r="F120">
            <v>0</v>
          </cell>
          <cell r="G120">
            <v>0</v>
          </cell>
        </row>
      </sheetData>
      <sheetData sheetId="62">
        <row r="3">
          <cell r="D3" t="str">
            <v>L.893L B</v>
          </cell>
        </row>
      </sheetData>
      <sheetData sheetId="63">
        <row r="3">
          <cell r="D3" t="str">
            <v>L.994L B</v>
          </cell>
        </row>
      </sheetData>
      <sheetData sheetId="64">
        <row r="3">
          <cell r="D3" t="str">
            <v>L.1071L B</v>
          </cell>
        </row>
      </sheetData>
      <sheetData sheetId="65">
        <row r="3">
          <cell r="D3" t="str">
            <v>L.Salvage 893AL</v>
          </cell>
        </row>
      </sheetData>
      <sheetData sheetId="66"/>
      <sheetData sheetId="67"/>
      <sheetData sheetId="68"/>
      <sheetData sheetId="6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aeso.ca/assets/Information-Documents/2015-002R-Service-Proposals-and-Cost-Estimating-2022-03-04.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17"/>
  <sheetViews>
    <sheetView topLeftCell="A5" zoomScale="80" zoomScaleNormal="80" workbookViewId="0">
      <selection activeCell="C13" sqref="C13"/>
    </sheetView>
  </sheetViews>
  <sheetFormatPr defaultRowHeight="12.75" x14ac:dyDescent="0.2"/>
  <cols>
    <col min="1" max="1" width="23.140625" customWidth="1"/>
    <col min="2" max="2" width="91.42578125" bestFit="1" customWidth="1"/>
    <col min="3" max="3" width="69.140625" customWidth="1"/>
    <col min="4" max="4" width="60.7109375" customWidth="1"/>
  </cols>
  <sheetData>
    <row r="1" spans="1:4" ht="33" customHeight="1" x14ac:dyDescent="0.2">
      <c r="A1" s="678" t="s">
        <v>595</v>
      </c>
      <c r="B1" s="678"/>
      <c r="C1" s="678"/>
      <c r="D1" s="678"/>
    </row>
    <row r="2" spans="1:4" ht="23.25" customHeight="1" x14ac:dyDescent="0.2">
      <c r="A2" s="579" t="s">
        <v>403</v>
      </c>
      <c r="B2" s="579" t="s">
        <v>405</v>
      </c>
      <c r="C2" s="579" t="s">
        <v>501</v>
      </c>
      <c r="D2" s="579" t="s">
        <v>404</v>
      </c>
    </row>
    <row r="3" spans="1:4" ht="162.75" customHeight="1" x14ac:dyDescent="0.2">
      <c r="A3" s="575" t="s">
        <v>513</v>
      </c>
      <c r="B3" s="576" t="s">
        <v>573</v>
      </c>
      <c r="C3" s="576" t="s">
        <v>498</v>
      </c>
      <c r="D3" s="677" t="s">
        <v>566</v>
      </c>
    </row>
    <row r="4" spans="1:4" ht="105" customHeight="1" x14ac:dyDescent="0.2">
      <c r="A4" s="575" t="s">
        <v>514</v>
      </c>
      <c r="B4" s="576" t="s">
        <v>574</v>
      </c>
      <c r="C4" s="577" t="s">
        <v>568</v>
      </c>
      <c r="D4" s="677"/>
    </row>
    <row r="5" spans="1:4" ht="60" customHeight="1" x14ac:dyDescent="0.2">
      <c r="A5" s="578" t="s">
        <v>515</v>
      </c>
      <c r="B5" s="679" t="s">
        <v>575</v>
      </c>
      <c r="C5" s="679" t="s">
        <v>499</v>
      </c>
      <c r="D5" s="677"/>
    </row>
    <row r="6" spans="1:4" ht="26.25" customHeight="1" x14ac:dyDescent="0.2">
      <c r="A6" s="578" t="s">
        <v>559</v>
      </c>
      <c r="B6" s="680"/>
      <c r="C6" s="682"/>
      <c r="D6" s="677"/>
    </row>
    <row r="7" spans="1:4" ht="23.25" customHeight="1" x14ac:dyDescent="0.2">
      <c r="A7" s="575" t="s">
        <v>558</v>
      </c>
      <c r="B7" s="680"/>
      <c r="C7" s="682"/>
      <c r="D7" s="677"/>
    </row>
    <row r="8" spans="1:4" ht="27" customHeight="1" x14ac:dyDescent="0.2">
      <c r="A8" s="578" t="s">
        <v>560</v>
      </c>
      <c r="B8" s="680"/>
      <c r="C8" s="682"/>
      <c r="D8" s="677"/>
    </row>
    <row r="9" spans="1:4" ht="16.5" customHeight="1" x14ac:dyDescent="0.2">
      <c r="A9" s="575" t="s">
        <v>561</v>
      </c>
      <c r="B9" s="680"/>
      <c r="C9" s="682"/>
      <c r="D9" s="677"/>
    </row>
    <row r="10" spans="1:4" ht="16.5" customHeight="1" x14ac:dyDescent="0.2">
      <c r="A10" s="575" t="s">
        <v>562</v>
      </c>
      <c r="B10" s="681"/>
      <c r="C10" s="682"/>
      <c r="D10" s="677"/>
    </row>
    <row r="11" spans="1:4" ht="16.5" customHeight="1" x14ac:dyDescent="0.2">
      <c r="A11" s="575" t="s">
        <v>563</v>
      </c>
      <c r="B11" s="612" t="s">
        <v>565</v>
      </c>
      <c r="C11" s="682"/>
      <c r="D11" s="677"/>
    </row>
    <row r="12" spans="1:4" ht="16.5" customHeight="1" x14ac:dyDescent="0.2">
      <c r="A12" s="575" t="s">
        <v>564</v>
      </c>
      <c r="B12" s="612" t="s">
        <v>567</v>
      </c>
      <c r="C12" s="683"/>
      <c r="D12" s="677"/>
    </row>
    <row r="13" spans="1:4" ht="374.25" customHeight="1" x14ac:dyDescent="0.2">
      <c r="A13" s="575" t="s">
        <v>592</v>
      </c>
      <c r="B13" s="612" t="s">
        <v>593</v>
      </c>
      <c r="C13" s="661" t="s">
        <v>594</v>
      </c>
      <c r="D13" s="677"/>
    </row>
    <row r="14" spans="1:4" ht="16.5" customHeight="1" x14ac:dyDescent="0.2">
      <c r="A14" s="575" t="s">
        <v>516</v>
      </c>
      <c r="B14" s="611" t="s">
        <v>597</v>
      </c>
      <c r="C14" s="577" t="s">
        <v>517</v>
      </c>
      <c r="D14" s="677"/>
    </row>
    <row r="15" spans="1:4" ht="58.5" customHeight="1" x14ac:dyDescent="0.2">
      <c r="A15" s="575" t="s">
        <v>494</v>
      </c>
      <c r="B15" s="576" t="s">
        <v>500</v>
      </c>
      <c r="C15" s="576" t="s">
        <v>495</v>
      </c>
      <c r="D15" s="677"/>
    </row>
    <row r="16" spans="1:4" ht="15" x14ac:dyDescent="0.2">
      <c r="A16" s="573" t="s">
        <v>496</v>
      </c>
      <c r="B16" s="574" t="s">
        <v>596</v>
      </c>
      <c r="C16" s="663"/>
    </row>
    <row r="17" spans="1:2" x14ac:dyDescent="0.2">
      <c r="A17" s="573" t="s">
        <v>497</v>
      </c>
      <c r="B17" s="664">
        <v>45037</v>
      </c>
    </row>
  </sheetData>
  <sheetProtection algorithmName="SHA-512" hashValue="VVsmESKCva8MeQL81xziJfKn9DX832BaZA+tCDxHEU4hiKhMEmvMYQAS5o7rbdfomfGguX7ptqzxeXGDGphx1w==" saltValue="pqELXE+HeiXkHYVNvORSiA==" spinCount="100000" sheet="1" objects="1" scenarios="1"/>
  <mergeCells count="4">
    <mergeCell ref="D3:D15"/>
    <mergeCell ref="A1:D1"/>
    <mergeCell ref="B5:B10"/>
    <mergeCell ref="C5:C12"/>
  </mergeCells>
  <hyperlinks>
    <hyperlink ref="B14"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BI112"/>
  <sheetViews>
    <sheetView zoomScale="80" zoomScaleNormal="80" zoomScaleSheetLayoutView="100" workbookViewId="0">
      <pane xSplit="9" ySplit="2" topLeftCell="AA3" activePane="bottomRight" state="frozen"/>
      <selection activeCell="G50" sqref="G50"/>
      <selection pane="topRight" activeCell="G50" sqref="G50"/>
      <selection pane="bottomLeft" activeCell="G50" sqref="G50"/>
      <selection pane="bottomRight" activeCell="B29" sqref="B29:I61"/>
    </sheetView>
  </sheetViews>
  <sheetFormatPr defaultRowHeight="12.75" x14ac:dyDescent="0.2"/>
  <cols>
    <col min="1" max="1" width="3.7109375" style="1" customWidth="1"/>
    <col min="2" max="2" width="5.5703125" style="1" bestFit="1" customWidth="1"/>
    <col min="3" max="3" width="13.7109375" style="1" bestFit="1" customWidth="1"/>
    <col min="4" max="4" width="10.140625" style="1" customWidth="1"/>
    <col min="5" max="5" width="7.85546875" style="1" customWidth="1"/>
    <col min="6" max="6" width="15" style="1" bestFit="1" customWidth="1"/>
    <col min="7" max="7" width="17.5703125" style="1" customWidth="1"/>
    <col min="8" max="8" width="10.85546875" style="1" customWidth="1"/>
    <col min="9" max="9" width="31.7109375" style="1" bestFit="1" customWidth="1"/>
    <col min="10" max="10" width="31.42578125" style="1" customWidth="1"/>
    <col min="11" max="11" width="8.7109375" style="1" bestFit="1" customWidth="1"/>
    <col min="12" max="12" width="13.7109375" style="1" bestFit="1" customWidth="1"/>
    <col min="13" max="13" width="23.140625" style="1" bestFit="1" customWidth="1"/>
    <col min="14" max="14" width="8.7109375" style="1" bestFit="1" customWidth="1"/>
    <col min="15" max="15" width="13.7109375" style="1" bestFit="1" customWidth="1"/>
    <col min="16" max="16" width="23.140625" style="1" bestFit="1" customWidth="1"/>
    <col min="17" max="17" width="8.7109375" style="1" bestFit="1" customWidth="1"/>
    <col min="18" max="18" width="13.7109375" style="1" bestFit="1" customWidth="1"/>
    <col min="19" max="19" width="23.140625" style="1" bestFit="1" customWidth="1"/>
    <col min="20" max="20" width="8.7109375" style="1" bestFit="1" customWidth="1"/>
    <col min="21" max="21" width="13.7109375" style="1" bestFit="1" customWidth="1"/>
    <col min="22" max="22" width="23.140625" style="1" bestFit="1" customWidth="1"/>
    <col min="23" max="23" width="8.7109375" style="1" bestFit="1" customWidth="1"/>
    <col min="24" max="24" width="13.7109375" style="1" bestFit="1" customWidth="1"/>
    <col min="25" max="25" width="23.140625" style="1" bestFit="1" customWidth="1"/>
    <col min="26" max="26" width="8.7109375" style="1" bestFit="1" customWidth="1"/>
    <col min="27" max="27" width="13.7109375" style="1" bestFit="1" customWidth="1"/>
    <col min="28" max="28" width="23.140625" style="1" bestFit="1" customWidth="1"/>
    <col min="29" max="29" width="8.7109375" style="1" bestFit="1" customWidth="1"/>
    <col min="30" max="30" width="13.7109375" style="1" bestFit="1" customWidth="1"/>
    <col min="31" max="31" width="23.140625" style="1" bestFit="1" customWidth="1"/>
    <col min="32" max="32" width="8.7109375" style="1" bestFit="1" customWidth="1"/>
    <col min="33" max="33" width="13.7109375" style="1" bestFit="1" customWidth="1"/>
    <col min="34" max="34" width="23.140625" style="1" bestFit="1" customWidth="1"/>
    <col min="35" max="35" width="8.7109375" style="1" bestFit="1" customWidth="1"/>
    <col min="36" max="36" width="13.7109375" style="1" bestFit="1" customWidth="1"/>
    <col min="37" max="37" width="23.140625" style="1" bestFit="1" customWidth="1"/>
    <col min="38" max="38" width="8.7109375" style="1" bestFit="1" customWidth="1"/>
    <col min="39" max="39" width="13.7109375" style="1" bestFit="1" customWidth="1"/>
    <col min="40" max="40" width="23.140625" style="1" bestFit="1" customWidth="1"/>
    <col min="41" max="41" width="8.7109375" style="1" bestFit="1" customWidth="1"/>
    <col min="42" max="42" width="13.7109375" style="1" bestFit="1" customWidth="1"/>
    <col min="43" max="43" width="23.140625" style="1" bestFit="1" customWidth="1"/>
    <col min="44" max="44" width="8.7109375" style="1" bestFit="1" customWidth="1"/>
    <col min="45" max="45" width="13.7109375" style="1" bestFit="1" customWidth="1"/>
    <col min="46" max="46" width="23.140625" style="1" bestFit="1" customWidth="1"/>
    <col min="47" max="47" width="8.7109375" style="1" bestFit="1" customWidth="1"/>
    <col min="48" max="48" width="13.7109375" style="1" bestFit="1" customWidth="1"/>
    <col min="49" max="49" width="23.140625" style="1" bestFit="1" customWidth="1"/>
    <col min="50" max="50" width="8.7109375" style="1" bestFit="1" customWidth="1"/>
    <col min="51" max="51" width="13.7109375" style="1" bestFit="1" customWidth="1"/>
    <col min="52" max="52" width="23.140625" style="1" bestFit="1" customWidth="1"/>
    <col min="53" max="53" width="8.7109375" style="1" bestFit="1" customWidth="1"/>
    <col min="54" max="54" width="13.7109375" style="1" bestFit="1" customWidth="1"/>
    <col min="55" max="55" width="23.140625" style="1" bestFit="1" customWidth="1"/>
    <col min="56" max="56" width="4.42578125" style="1" bestFit="1" customWidth="1"/>
    <col min="57" max="57" width="17.7109375" style="1" bestFit="1" customWidth="1"/>
    <col min="58" max="58" width="23.140625" style="1" bestFit="1" customWidth="1"/>
    <col min="59" max="59" width="4.42578125" style="1" bestFit="1" customWidth="1"/>
    <col min="60" max="60" width="16" style="1" bestFit="1" customWidth="1"/>
    <col min="61" max="61" width="23.140625" style="1" bestFit="1" customWidth="1"/>
    <col min="62" max="16384" width="9.140625" style="1"/>
  </cols>
  <sheetData>
    <row r="1" spans="1:61" ht="27" customHeight="1" x14ac:dyDescent="0.2">
      <c r="B1" s="684" t="s">
        <v>506</v>
      </c>
      <c r="C1" s="684"/>
      <c r="D1" s="684"/>
      <c r="E1" s="684"/>
      <c r="F1" s="684"/>
      <c r="G1" s="684"/>
      <c r="H1" s="684"/>
      <c r="I1" s="684"/>
      <c r="K1" s="349">
        <f>INDEX(tagLab,K112)</f>
        <v>1</v>
      </c>
      <c r="L1" s="349" t="str">
        <f>IF(INDEX(tagLab,K112+1)="","",INDEX(tagLab,K112+1))</f>
        <v>PCP</v>
      </c>
      <c r="M1" s="278" t="str">
        <f>L1&amp; " #" &amp;K1</f>
        <v>PCP #1</v>
      </c>
      <c r="N1" s="349">
        <f>INDEX(tagLab,N112)</f>
        <v>2</v>
      </c>
      <c r="O1" s="349" t="str">
        <f>IF(INDEX(tagLab,N112+1)="","",INDEX(tagLab,N112+1))</f>
        <v>PCP</v>
      </c>
      <c r="P1" s="278" t="str">
        <f>O1&amp; " #" &amp;N1</f>
        <v>PCP #2</v>
      </c>
      <c r="Q1" s="349">
        <f>INDEX(tagLab,Q112)</f>
        <v>3</v>
      </c>
      <c r="R1" s="349" t="str">
        <f>IF(INDEX(tagLab,Q112+1)="","",INDEX(tagLab,Q112+1))</f>
        <v>PCP</v>
      </c>
      <c r="S1" s="278" t="str">
        <f>R1&amp; " #" &amp;Q1</f>
        <v>PCP #3</v>
      </c>
      <c r="T1" s="349">
        <f>INDEX(tagLab,T112)</f>
        <v>4</v>
      </c>
      <c r="U1" s="349" t="str">
        <f>IF(INDEX(tagLab,T112+1)="","",INDEX(tagLab,T112+1))</f>
        <v>PCP</v>
      </c>
      <c r="V1" s="278" t="str">
        <f>U1&amp; " #" &amp;T1</f>
        <v>PCP #4</v>
      </c>
      <c r="W1" s="349">
        <f>INDEX(tagLab,W112)</f>
        <v>5</v>
      </c>
      <c r="X1" s="349" t="str">
        <f>IF(INDEX(tagLab,W112+1)="","",INDEX(tagLab,W112+1))</f>
        <v>PCP</v>
      </c>
      <c r="Y1" s="278" t="str">
        <f>X1&amp; " #" &amp;W1</f>
        <v>PCP #5</v>
      </c>
      <c r="Z1" s="349">
        <f>INDEX(tagLab,Z112)</f>
        <v>6</v>
      </c>
      <c r="AA1" s="349" t="str">
        <f>IF(INDEX(tagLab,Z112+1)="","",INDEX(tagLab,Z112+1))</f>
        <v>PCP</v>
      </c>
      <c r="AB1" s="278" t="str">
        <f>AA1&amp; " #" &amp;Z1</f>
        <v>PCP #6</v>
      </c>
      <c r="AC1" s="349">
        <f>INDEX(tagLab,AC112)</f>
        <v>7</v>
      </c>
      <c r="AD1" s="349" t="str">
        <f>IF(INDEX(tagLab,AC112+1)="","",INDEX(tagLab,AC112+1))</f>
        <v>PCP</v>
      </c>
      <c r="AE1" s="278" t="str">
        <f>AD1&amp; " #" &amp;AC1</f>
        <v>PCP #7</v>
      </c>
      <c r="AF1" s="349">
        <f>INDEX(tagLab,AF112)</f>
        <v>8</v>
      </c>
      <c r="AG1" s="349" t="str">
        <f>IF(INDEX(tagLab,AF112+1)="","",INDEX(tagLab,AF112+1))</f>
        <v>PCP</v>
      </c>
      <c r="AH1" s="278" t="str">
        <f>AG1&amp; " #" &amp;AF1</f>
        <v>PCP #8</v>
      </c>
      <c r="AI1" s="349">
        <f>INDEX(tagLab,AI112)</f>
        <v>9</v>
      </c>
      <c r="AJ1" s="349" t="str">
        <f>IF(INDEX(tagLab,AI112+1)="","",INDEX(tagLab,AI112+1))</f>
        <v>PCP</v>
      </c>
      <c r="AK1" s="278" t="str">
        <f>AJ1&amp; " #" &amp;AI1</f>
        <v>PCP #9</v>
      </c>
      <c r="AL1" s="349">
        <f>INDEX(tagLab,AL112)</f>
        <v>10</v>
      </c>
      <c r="AM1" s="349" t="str">
        <f>IF(INDEX(tagLab,AL112+1)="","",INDEX(tagLab,AL112+1))</f>
        <v>PCP</v>
      </c>
      <c r="AN1" s="278" t="str">
        <f>AM1&amp; " #" &amp;AL1</f>
        <v>PCP #10</v>
      </c>
      <c r="AO1" s="349">
        <f>INDEX(tagLab,AO112)</f>
        <v>11</v>
      </c>
      <c r="AP1" s="349" t="str">
        <f>IF(INDEX(tagLab,AO112+1)="","",INDEX(tagLab,AO112+1))</f>
        <v>PCP</v>
      </c>
      <c r="AQ1" s="278" t="str">
        <f>AP1&amp; " #" &amp;AO1</f>
        <v>PCP #11</v>
      </c>
      <c r="AR1" s="349">
        <f>INDEX(tagLab,AR112)</f>
        <v>12</v>
      </c>
      <c r="AS1" s="349" t="str">
        <f>IF(INDEX(tagLab,AR112+1)="","",INDEX(tagLab,AR112+1))</f>
        <v>PCP</v>
      </c>
      <c r="AT1" s="278" t="str">
        <f>AS1&amp; " #" &amp;AR1</f>
        <v>PCP #12</v>
      </c>
      <c r="AU1" s="349">
        <f>INDEX(tagLab,AU112)</f>
        <v>13</v>
      </c>
      <c r="AV1" s="349" t="str">
        <f>IF(INDEX(tagLab,AU112+1)="","",INDEX(tagLab,AU112+1))</f>
        <v>Final Cost Report</v>
      </c>
      <c r="AW1" s="278" t="str">
        <f>AV1&amp; " #" &amp;AU1</f>
        <v>Final Cost Report #13</v>
      </c>
      <c r="AX1" s="349">
        <f>INDEX(tagLab,AX112)</f>
        <v>14</v>
      </c>
      <c r="AY1" s="349" t="str">
        <f>IF(INDEX(tagLab,AX112+1)="","",INDEX(tagLab,AX112+1))</f>
        <v>PCP</v>
      </c>
      <c r="AZ1" s="278" t="str">
        <f>AY1&amp; " #" &amp;AX1</f>
        <v>PCP #14</v>
      </c>
      <c r="BA1" s="349">
        <f>INDEX(tagLab,BA112)</f>
        <v>15</v>
      </c>
      <c r="BB1" s="349" t="str">
        <f>IF(INDEX(tagLab,BA112+1)="","",INDEX(tagLab,BA112+1))</f>
        <v>PCP</v>
      </c>
      <c r="BC1" s="278" t="str">
        <f>BB1&amp; " #" &amp;BA1</f>
        <v>PCP #15</v>
      </c>
      <c r="BD1" s="349">
        <f>INDEX(tagLab,BD112)</f>
        <v>16</v>
      </c>
      <c r="BE1" s="349" t="str">
        <f>IF(INDEX(tagLab,BD112+1)="","",INDEX(tagLab,BD112+1))</f>
        <v>PCP</v>
      </c>
      <c r="BF1" s="278" t="str">
        <f>BE1&amp; " #" &amp;BD1</f>
        <v>PCP #16</v>
      </c>
      <c r="BG1" s="349">
        <f>INDEX(tagLab,BG112)</f>
        <v>17</v>
      </c>
      <c r="BH1" s="349" t="str">
        <f>IF(INDEX(tagLab,BG112+1)="","",INDEX(tagLab,BG112+1))</f>
        <v>PCP</v>
      </c>
      <c r="BI1" s="278" t="str">
        <f>BH1&amp; " #" &amp;BG1</f>
        <v>PCP #17</v>
      </c>
    </row>
    <row r="2" spans="1:61" ht="24" customHeight="1" thickBot="1" x14ac:dyDescent="0.25">
      <c r="A2" s="207"/>
      <c r="B2" s="135" t="s">
        <v>181</v>
      </c>
      <c r="C2" s="135" t="s">
        <v>182</v>
      </c>
      <c r="D2" s="135" t="s">
        <v>183</v>
      </c>
      <c r="E2" s="135" t="s">
        <v>184</v>
      </c>
      <c r="F2" s="117" t="s">
        <v>185</v>
      </c>
      <c r="G2" s="117" t="s">
        <v>229</v>
      </c>
      <c r="H2" s="135" t="s">
        <v>186</v>
      </c>
      <c r="I2" s="117" t="s">
        <v>288</v>
      </c>
      <c r="K2" s="428">
        <f>'PCP 0'!$L7</f>
        <v>0</v>
      </c>
      <c r="L2" s="135" t="s">
        <v>298</v>
      </c>
      <c r="M2" s="117" t="s">
        <v>491</v>
      </c>
      <c r="N2" s="428">
        <f>'PCP 0'!$L8</f>
        <v>0</v>
      </c>
      <c r="O2" s="135" t="s">
        <v>298</v>
      </c>
      <c r="P2" s="117" t="s">
        <v>491</v>
      </c>
      <c r="Q2" s="428">
        <f>'PCP 0'!$L9</f>
        <v>0</v>
      </c>
      <c r="R2" s="135" t="s">
        <v>298</v>
      </c>
      <c r="S2" s="117" t="s">
        <v>491</v>
      </c>
      <c r="T2" s="428">
        <f>'PCP 0'!$L10</f>
        <v>0</v>
      </c>
      <c r="U2" s="135" t="s">
        <v>298</v>
      </c>
      <c r="V2" s="117" t="s">
        <v>491</v>
      </c>
      <c r="W2" s="428">
        <f>'PCP 0'!$L11</f>
        <v>0</v>
      </c>
      <c r="X2" s="135" t="s">
        <v>298</v>
      </c>
      <c r="Y2" s="117" t="s">
        <v>491</v>
      </c>
      <c r="Z2" s="428">
        <f>'PCP 0'!$L12</f>
        <v>0</v>
      </c>
      <c r="AA2" s="135" t="s">
        <v>298</v>
      </c>
      <c r="AB2" s="117" t="s">
        <v>491</v>
      </c>
      <c r="AC2" s="428">
        <f>'PCP 0'!$L13</f>
        <v>0</v>
      </c>
      <c r="AD2" s="135" t="s">
        <v>298</v>
      </c>
      <c r="AE2" s="117" t="s">
        <v>491</v>
      </c>
      <c r="AF2" s="428">
        <f>'PCP 0'!$L14</f>
        <v>0</v>
      </c>
      <c r="AG2" s="135" t="s">
        <v>298</v>
      </c>
      <c r="AH2" s="117" t="s">
        <v>491</v>
      </c>
      <c r="AI2" s="428">
        <f>'PCP 0'!$L15</f>
        <v>0</v>
      </c>
      <c r="AJ2" s="135" t="s">
        <v>298</v>
      </c>
      <c r="AK2" s="117" t="s">
        <v>491</v>
      </c>
      <c r="AL2" s="428">
        <f>'PCP 0'!$L16</f>
        <v>0</v>
      </c>
      <c r="AM2" s="135" t="s">
        <v>298</v>
      </c>
      <c r="AN2" s="117" t="s">
        <v>491</v>
      </c>
      <c r="AO2" s="428">
        <f>'PCP 0'!$L17</f>
        <v>0</v>
      </c>
      <c r="AP2" s="135" t="s">
        <v>298</v>
      </c>
      <c r="AQ2" s="117" t="s">
        <v>491</v>
      </c>
      <c r="AR2" s="428">
        <f>'PCP 0'!$L18</f>
        <v>0</v>
      </c>
      <c r="AS2" s="135" t="s">
        <v>298</v>
      </c>
      <c r="AT2" s="117" t="s">
        <v>491</v>
      </c>
      <c r="AU2" s="428">
        <f>'PCP 0'!$L19</f>
        <v>0</v>
      </c>
      <c r="AV2" s="135" t="s">
        <v>298</v>
      </c>
      <c r="AW2" s="117" t="s">
        <v>491</v>
      </c>
      <c r="AX2" s="428">
        <f>'PCP 0'!$L20</f>
        <v>0</v>
      </c>
      <c r="AY2" s="135" t="s">
        <v>298</v>
      </c>
      <c r="AZ2" s="117" t="s">
        <v>491</v>
      </c>
      <c r="BA2" s="428">
        <f>'PCP 0'!$L21</f>
        <v>0</v>
      </c>
      <c r="BB2" s="135" t="s">
        <v>298</v>
      </c>
      <c r="BC2" s="117" t="s">
        <v>491</v>
      </c>
      <c r="BD2" s="428">
        <f>'PCP 0'!$L22</f>
        <v>0</v>
      </c>
      <c r="BE2" s="135" t="s">
        <v>298</v>
      </c>
      <c r="BF2" s="117" t="s">
        <v>491</v>
      </c>
      <c r="BG2" s="428">
        <f>'PCP 0'!$L23</f>
        <v>0</v>
      </c>
      <c r="BH2" s="135" t="s">
        <v>298</v>
      </c>
      <c r="BI2" s="117" t="s">
        <v>491</v>
      </c>
    </row>
    <row r="3" spans="1:61" s="2" customFormat="1" ht="24" customHeight="1" x14ac:dyDescent="0.2">
      <c r="A3" s="761"/>
      <c r="B3" s="232"/>
      <c r="C3" s="232"/>
      <c r="D3" s="136"/>
      <c r="E3" s="137"/>
      <c r="F3" s="138"/>
      <c r="G3" s="234">
        <f t="shared" ref="G3:G22" si="0">F3*E3</f>
        <v>0</v>
      </c>
      <c r="H3" s="136"/>
      <c r="I3" s="232"/>
      <c r="J3" s="753" t="s">
        <v>518</v>
      </c>
      <c r="K3" s="350"/>
      <c r="L3" s="533"/>
      <c r="M3" s="232"/>
      <c r="N3" s="350"/>
      <c r="O3" s="533"/>
      <c r="P3" s="232"/>
      <c r="Q3" s="350"/>
      <c r="R3" s="533"/>
      <c r="S3" s="232"/>
      <c r="T3" s="350"/>
      <c r="U3" s="533"/>
      <c r="V3" s="232"/>
      <c r="W3" s="350"/>
      <c r="X3" s="533"/>
      <c r="Y3" s="232"/>
      <c r="Z3" s="350"/>
      <c r="AA3" s="533"/>
      <c r="AB3" s="232"/>
      <c r="AC3" s="350"/>
      <c r="AD3" s="533"/>
      <c r="AE3" s="232"/>
      <c r="AF3" s="350"/>
      <c r="AG3" s="533"/>
      <c r="AH3" s="232"/>
      <c r="AI3" s="350"/>
      <c r="AJ3" s="533"/>
      <c r="AK3" s="232"/>
      <c r="AL3" s="350"/>
      <c r="AM3" s="533"/>
      <c r="AN3" s="232"/>
      <c r="AO3" s="350"/>
      <c r="AP3" s="533"/>
      <c r="AQ3" s="232"/>
      <c r="AR3" s="350"/>
      <c r="AS3" s="533"/>
      <c r="AT3" s="232"/>
      <c r="AU3" s="350"/>
      <c r="AV3" s="533"/>
      <c r="AW3" s="232"/>
      <c r="AX3" s="350"/>
      <c r="AY3" s="533"/>
      <c r="AZ3" s="232"/>
      <c r="BA3" s="350"/>
      <c r="BB3" s="533"/>
      <c r="BC3" s="232"/>
      <c r="BD3" s="350"/>
      <c r="BE3" s="533"/>
      <c r="BF3" s="232"/>
      <c r="BG3" s="350"/>
      <c r="BH3" s="533"/>
      <c r="BI3" s="232"/>
    </row>
    <row r="4" spans="1:61" s="2" customFormat="1" x14ac:dyDescent="0.2">
      <c r="A4" s="762"/>
      <c r="B4" s="232"/>
      <c r="C4" s="232"/>
      <c r="D4" s="136"/>
      <c r="E4" s="137"/>
      <c r="F4" s="138"/>
      <c r="G4" s="234">
        <f t="shared" si="0"/>
        <v>0</v>
      </c>
      <c r="H4" s="136"/>
      <c r="I4" s="232"/>
      <c r="J4" s="753"/>
      <c r="K4" s="350"/>
      <c r="L4" s="533"/>
      <c r="M4" s="232"/>
      <c r="N4" s="350"/>
      <c r="O4" s="533"/>
      <c r="P4" s="232"/>
      <c r="Q4" s="350"/>
      <c r="R4" s="533"/>
      <c r="S4" s="232"/>
      <c r="T4" s="350"/>
      <c r="U4" s="533"/>
      <c r="V4" s="232"/>
      <c r="W4" s="350"/>
      <c r="X4" s="533"/>
      <c r="Y4" s="232"/>
      <c r="Z4" s="350"/>
      <c r="AA4" s="533"/>
      <c r="AB4" s="232"/>
      <c r="AC4" s="350"/>
      <c r="AD4" s="533"/>
      <c r="AE4" s="232"/>
      <c r="AF4" s="350"/>
      <c r="AG4" s="533"/>
      <c r="AH4" s="232"/>
      <c r="AI4" s="350"/>
      <c r="AJ4" s="533"/>
      <c r="AK4" s="232"/>
      <c r="AL4" s="350"/>
      <c r="AM4" s="533"/>
      <c r="AN4" s="232"/>
      <c r="AO4" s="350"/>
      <c r="AP4" s="533"/>
      <c r="AQ4" s="232"/>
      <c r="AR4" s="350"/>
      <c r="AS4" s="533"/>
      <c r="AT4" s="232"/>
      <c r="AU4" s="350"/>
      <c r="AV4" s="533"/>
      <c r="AW4" s="232"/>
      <c r="AX4" s="350"/>
      <c r="AY4" s="533"/>
      <c r="AZ4" s="232"/>
      <c r="BA4" s="350"/>
      <c r="BB4" s="533"/>
      <c r="BC4" s="232"/>
      <c r="BD4" s="350"/>
      <c r="BE4" s="533"/>
      <c r="BF4" s="232"/>
      <c r="BG4" s="350"/>
      <c r="BH4" s="533"/>
      <c r="BI4" s="232"/>
    </row>
    <row r="5" spans="1:61" x14ac:dyDescent="0.2">
      <c r="A5" s="762"/>
      <c r="B5" s="167"/>
      <c r="C5" s="167"/>
      <c r="D5" s="139"/>
      <c r="E5" s="137"/>
      <c r="F5" s="138"/>
      <c r="G5" s="234">
        <f t="shared" si="0"/>
        <v>0</v>
      </c>
      <c r="H5" s="139"/>
      <c r="I5" s="167"/>
      <c r="J5" s="753"/>
      <c r="K5" s="350"/>
      <c r="L5" s="533"/>
      <c r="M5" s="167"/>
      <c r="N5" s="350"/>
      <c r="O5" s="533"/>
      <c r="P5" s="167"/>
      <c r="Q5" s="350"/>
      <c r="R5" s="533"/>
      <c r="S5" s="167"/>
      <c r="T5" s="350"/>
      <c r="U5" s="533"/>
      <c r="V5" s="167"/>
      <c r="W5" s="350"/>
      <c r="X5" s="533"/>
      <c r="Y5" s="167"/>
      <c r="Z5" s="350"/>
      <c r="AA5" s="533"/>
      <c r="AB5" s="167"/>
      <c r="AC5" s="350"/>
      <c r="AD5" s="533"/>
      <c r="AE5" s="167"/>
      <c r="AF5" s="350"/>
      <c r="AG5" s="533"/>
      <c r="AH5" s="167"/>
      <c r="AI5" s="350"/>
      <c r="AJ5" s="533"/>
      <c r="AK5" s="167"/>
      <c r="AL5" s="350"/>
      <c r="AM5" s="533"/>
      <c r="AN5" s="167"/>
      <c r="AO5" s="350"/>
      <c r="AP5" s="533"/>
      <c r="AQ5" s="167"/>
      <c r="AR5" s="350"/>
      <c r="AS5" s="533"/>
      <c r="AT5" s="167"/>
      <c r="AU5" s="350"/>
      <c r="AV5" s="533"/>
      <c r="AW5" s="167"/>
      <c r="AX5" s="350"/>
      <c r="AY5" s="533"/>
      <c r="AZ5" s="167"/>
      <c r="BA5" s="350"/>
      <c r="BB5" s="533"/>
      <c r="BC5" s="167"/>
      <c r="BD5" s="350"/>
      <c r="BE5" s="533"/>
      <c r="BF5" s="167"/>
      <c r="BG5" s="350"/>
      <c r="BH5" s="533"/>
      <c r="BI5" s="167"/>
    </row>
    <row r="6" spans="1:61" x14ac:dyDescent="0.2">
      <c r="A6" s="762"/>
      <c r="B6" s="159"/>
      <c r="C6" s="167"/>
      <c r="D6" s="139"/>
      <c r="E6" s="137"/>
      <c r="F6" s="138"/>
      <c r="G6" s="234">
        <f t="shared" si="0"/>
        <v>0</v>
      </c>
      <c r="H6" s="139"/>
      <c r="I6" s="167"/>
      <c r="J6" s="753"/>
      <c r="K6" s="350"/>
      <c r="L6" s="533"/>
      <c r="M6" s="167"/>
      <c r="N6" s="350"/>
      <c r="O6" s="533"/>
      <c r="P6" s="167"/>
      <c r="Q6" s="350"/>
      <c r="R6" s="533"/>
      <c r="S6" s="167"/>
      <c r="T6" s="350"/>
      <c r="U6" s="533"/>
      <c r="V6" s="167"/>
      <c r="W6" s="350"/>
      <c r="X6" s="533"/>
      <c r="Y6" s="167"/>
      <c r="Z6" s="350"/>
      <c r="AA6" s="533"/>
      <c r="AB6" s="167"/>
      <c r="AC6" s="350"/>
      <c r="AD6" s="533"/>
      <c r="AE6" s="167"/>
      <c r="AF6" s="350"/>
      <c r="AG6" s="533"/>
      <c r="AH6" s="167"/>
      <c r="AI6" s="350"/>
      <c r="AJ6" s="533"/>
      <c r="AK6" s="167"/>
      <c r="AL6" s="350"/>
      <c r="AM6" s="533"/>
      <c r="AN6" s="167"/>
      <c r="AO6" s="350"/>
      <c r="AP6" s="533"/>
      <c r="AQ6" s="167"/>
      <c r="AR6" s="350"/>
      <c r="AS6" s="533"/>
      <c r="AT6" s="167"/>
      <c r="AU6" s="350"/>
      <c r="AV6" s="533"/>
      <c r="AW6" s="167"/>
      <c r="AX6" s="350"/>
      <c r="AY6" s="533"/>
      <c r="AZ6" s="167"/>
      <c r="BA6" s="350"/>
      <c r="BB6" s="533"/>
      <c r="BC6" s="167"/>
      <c r="BD6" s="350"/>
      <c r="BE6" s="533"/>
      <c r="BF6" s="167"/>
      <c r="BG6" s="350"/>
      <c r="BH6" s="533"/>
      <c r="BI6" s="167"/>
    </row>
    <row r="7" spans="1:61" x14ac:dyDescent="0.2">
      <c r="A7" s="762"/>
      <c r="B7" s="167"/>
      <c r="C7" s="167"/>
      <c r="D7" s="139"/>
      <c r="E7" s="137"/>
      <c r="F7" s="138"/>
      <c r="G7" s="234">
        <f t="shared" si="0"/>
        <v>0</v>
      </c>
      <c r="H7" s="139"/>
      <c r="I7" s="167"/>
      <c r="J7" s="753"/>
      <c r="K7" s="350"/>
      <c r="L7" s="533"/>
      <c r="M7" s="167"/>
      <c r="N7" s="350"/>
      <c r="O7" s="533"/>
      <c r="P7" s="167"/>
      <c r="Q7" s="350"/>
      <c r="R7" s="533"/>
      <c r="S7" s="167"/>
      <c r="T7" s="350"/>
      <c r="U7" s="533"/>
      <c r="V7" s="167"/>
      <c r="W7" s="350"/>
      <c r="X7" s="533"/>
      <c r="Y7" s="167"/>
      <c r="Z7" s="350"/>
      <c r="AA7" s="533"/>
      <c r="AB7" s="167"/>
      <c r="AC7" s="350"/>
      <c r="AD7" s="533"/>
      <c r="AE7" s="167"/>
      <c r="AF7" s="350"/>
      <c r="AG7" s="533"/>
      <c r="AH7" s="167"/>
      <c r="AI7" s="350"/>
      <c r="AJ7" s="533"/>
      <c r="AK7" s="167"/>
      <c r="AL7" s="350"/>
      <c r="AM7" s="533"/>
      <c r="AN7" s="167"/>
      <c r="AO7" s="350"/>
      <c r="AP7" s="533"/>
      <c r="AQ7" s="167"/>
      <c r="AR7" s="350"/>
      <c r="AS7" s="533"/>
      <c r="AT7" s="167"/>
      <c r="AU7" s="350"/>
      <c r="AV7" s="533"/>
      <c r="AW7" s="167"/>
      <c r="AX7" s="350"/>
      <c r="AY7" s="533"/>
      <c r="AZ7" s="167"/>
      <c r="BA7" s="350"/>
      <c r="BB7" s="533"/>
      <c r="BC7" s="167"/>
      <c r="BD7" s="350"/>
      <c r="BE7" s="533"/>
      <c r="BF7" s="167"/>
      <c r="BG7" s="350"/>
      <c r="BH7" s="533"/>
      <c r="BI7" s="167"/>
    </row>
    <row r="8" spans="1:61" x14ac:dyDescent="0.2">
      <c r="A8" s="762"/>
      <c r="B8" s="167"/>
      <c r="C8" s="159"/>
      <c r="D8" s="139"/>
      <c r="E8" s="137"/>
      <c r="F8" s="138"/>
      <c r="G8" s="234">
        <f t="shared" si="0"/>
        <v>0</v>
      </c>
      <c r="H8" s="139"/>
      <c r="I8" s="167"/>
      <c r="J8" s="753"/>
      <c r="K8" s="350"/>
      <c r="L8" s="533"/>
      <c r="M8" s="167"/>
      <c r="N8" s="350"/>
      <c r="O8" s="533"/>
      <c r="P8" s="167"/>
      <c r="Q8" s="350"/>
      <c r="R8" s="533"/>
      <c r="S8" s="167"/>
      <c r="T8" s="350"/>
      <c r="U8" s="533"/>
      <c r="V8" s="167"/>
      <c r="W8" s="350"/>
      <c r="X8" s="533"/>
      <c r="Y8" s="167"/>
      <c r="Z8" s="350"/>
      <c r="AA8" s="533"/>
      <c r="AB8" s="167"/>
      <c r="AC8" s="350"/>
      <c r="AD8" s="533"/>
      <c r="AE8" s="167"/>
      <c r="AF8" s="350"/>
      <c r="AG8" s="533"/>
      <c r="AH8" s="167"/>
      <c r="AI8" s="350"/>
      <c r="AJ8" s="533"/>
      <c r="AK8" s="167"/>
      <c r="AL8" s="350"/>
      <c r="AM8" s="533"/>
      <c r="AN8" s="167"/>
      <c r="AO8" s="350"/>
      <c r="AP8" s="533"/>
      <c r="AQ8" s="167"/>
      <c r="AR8" s="350"/>
      <c r="AS8" s="533"/>
      <c r="AT8" s="167"/>
      <c r="AU8" s="350"/>
      <c r="AV8" s="533"/>
      <c r="AW8" s="167"/>
      <c r="AX8" s="350"/>
      <c r="AY8" s="533"/>
      <c r="AZ8" s="167"/>
      <c r="BA8" s="350"/>
      <c r="BB8" s="533"/>
      <c r="BC8" s="167"/>
      <c r="BD8" s="350"/>
      <c r="BE8" s="533"/>
      <c r="BF8" s="167"/>
      <c r="BG8" s="350"/>
      <c r="BH8" s="533"/>
      <c r="BI8" s="167"/>
    </row>
    <row r="9" spans="1:61" x14ac:dyDescent="0.2">
      <c r="A9" s="762"/>
      <c r="B9" s="167"/>
      <c r="C9" s="167"/>
      <c r="D9" s="139"/>
      <c r="E9" s="137"/>
      <c r="F9" s="138"/>
      <c r="G9" s="234">
        <f t="shared" si="0"/>
        <v>0</v>
      </c>
      <c r="H9" s="139"/>
      <c r="I9" s="167"/>
      <c r="J9" s="753"/>
      <c r="K9" s="350"/>
      <c r="L9" s="533"/>
      <c r="M9" s="167"/>
      <c r="N9" s="350"/>
      <c r="O9" s="533"/>
      <c r="P9" s="167"/>
      <c r="Q9" s="350"/>
      <c r="R9" s="533"/>
      <c r="S9" s="167"/>
      <c r="T9" s="350"/>
      <c r="U9" s="533"/>
      <c r="V9" s="167"/>
      <c r="W9" s="350"/>
      <c r="X9" s="533"/>
      <c r="Y9" s="167"/>
      <c r="Z9" s="350"/>
      <c r="AA9" s="533"/>
      <c r="AB9" s="167"/>
      <c r="AC9" s="350"/>
      <c r="AD9" s="533"/>
      <c r="AE9" s="167"/>
      <c r="AF9" s="350"/>
      <c r="AG9" s="533"/>
      <c r="AH9" s="167"/>
      <c r="AI9" s="350"/>
      <c r="AJ9" s="533"/>
      <c r="AK9" s="167"/>
      <c r="AL9" s="350"/>
      <c r="AM9" s="533"/>
      <c r="AN9" s="167"/>
      <c r="AO9" s="350"/>
      <c r="AP9" s="533"/>
      <c r="AQ9" s="167"/>
      <c r="AR9" s="350"/>
      <c r="AS9" s="533"/>
      <c r="AT9" s="167"/>
      <c r="AU9" s="350"/>
      <c r="AV9" s="533"/>
      <c r="AW9" s="167"/>
      <c r="AX9" s="350"/>
      <c r="AY9" s="533"/>
      <c r="AZ9" s="167"/>
      <c r="BA9" s="350"/>
      <c r="BB9" s="533"/>
      <c r="BC9" s="167"/>
      <c r="BD9" s="350"/>
      <c r="BE9" s="533"/>
      <c r="BF9" s="167"/>
      <c r="BG9" s="350"/>
      <c r="BH9" s="533"/>
      <c r="BI9" s="167"/>
    </row>
    <row r="10" spans="1:61" x14ac:dyDescent="0.2">
      <c r="A10" s="762"/>
      <c r="B10" s="167"/>
      <c r="C10" s="167"/>
      <c r="D10" s="139"/>
      <c r="E10" s="137"/>
      <c r="F10" s="138"/>
      <c r="G10" s="234">
        <f t="shared" si="0"/>
        <v>0</v>
      </c>
      <c r="H10" s="139"/>
      <c r="I10" s="159"/>
      <c r="J10" s="753"/>
      <c r="K10" s="350"/>
      <c r="L10" s="533"/>
      <c r="M10" s="159"/>
      <c r="N10" s="350"/>
      <c r="O10" s="533"/>
      <c r="P10" s="159"/>
      <c r="Q10" s="350"/>
      <c r="R10" s="533"/>
      <c r="S10" s="159"/>
      <c r="T10" s="350"/>
      <c r="U10" s="533"/>
      <c r="V10" s="159"/>
      <c r="W10" s="350"/>
      <c r="X10" s="533"/>
      <c r="Y10" s="159"/>
      <c r="Z10" s="350"/>
      <c r="AA10" s="533"/>
      <c r="AB10" s="159"/>
      <c r="AC10" s="350"/>
      <c r="AD10" s="533"/>
      <c r="AE10" s="159"/>
      <c r="AF10" s="350"/>
      <c r="AG10" s="533"/>
      <c r="AH10" s="159"/>
      <c r="AI10" s="350"/>
      <c r="AJ10" s="533"/>
      <c r="AK10" s="159"/>
      <c r="AL10" s="350"/>
      <c r="AM10" s="533"/>
      <c r="AN10" s="159"/>
      <c r="AO10" s="350"/>
      <c r="AP10" s="533"/>
      <c r="AQ10" s="159"/>
      <c r="AR10" s="350"/>
      <c r="AS10" s="533"/>
      <c r="AT10" s="159"/>
      <c r="AU10" s="350"/>
      <c r="AV10" s="533"/>
      <c r="AW10" s="159"/>
      <c r="AX10" s="350"/>
      <c r="AY10" s="533"/>
      <c r="AZ10" s="159"/>
      <c r="BA10" s="350"/>
      <c r="BB10" s="533"/>
      <c r="BC10" s="159"/>
      <c r="BD10" s="350"/>
      <c r="BE10" s="533"/>
      <c r="BF10" s="159"/>
      <c r="BG10" s="350"/>
      <c r="BH10" s="533"/>
      <c r="BI10" s="159"/>
    </row>
    <row r="11" spans="1:61" x14ac:dyDescent="0.2">
      <c r="A11" s="762"/>
      <c r="B11" s="167"/>
      <c r="C11" s="167"/>
      <c r="D11" s="139"/>
      <c r="E11" s="137"/>
      <c r="F11" s="138"/>
      <c r="G11" s="234">
        <f t="shared" si="0"/>
        <v>0</v>
      </c>
      <c r="H11" s="139"/>
      <c r="I11" s="167"/>
      <c r="J11" s="753"/>
      <c r="K11" s="350"/>
      <c r="L11" s="533"/>
      <c r="M11" s="167"/>
      <c r="N11" s="350"/>
      <c r="O11" s="533"/>
      <c r="P11" s="167"/>
      <c r="Q11" s="350"/>
      <c r="R11" s="533"/>
      <c r="S11" s="167"/>
      <c r="T11" s="350"/>
      <c r="U11" s="533"/>
      <c r="V11" s="167"/>
      <c r="W11" s="350"/>
      <c r="X11" s="533"/>
      <c r="Y11" s="167"/>
      <c r="Z11" s="350"/>
      <c r="AA11" s="533"/>
      <c r="AB11" s="167"/>
      <c r="AC11" s="350"/>
      <c r="AD11" s="533"/>
      <c r="AE11" s="167"/>
      <c r="AF11" s="350"/>
      <c r="AG11" s="533"/>
      <c r="AH11" s="167"/>
      <c r="AI11" s="350"/>
      <c r="AJ11" s="533"/>
      <c r="AK11" s="167"/>
      <c r="AL11" s="350"/>
      <c r="AM11" s="533"/>
      <c r="AN11" s="167"/>
      <c r="AO11" s="350"/>
      <c r="AP11" s="533"/>
      <c r="AQ11" s="167"/>
      <c r="AR11" s="350"/>
      <c r="AS11" s="533"/>
      <c r="AT11" s="167"/>
      <c r="AU11" s="350"/>
      <c r="AV11" s="533"/>
      <c r="AW11" s="167"/>
      <c r="AX11" s="350"/>
      <c r="AY11" s="533"/>
      <c r="AZ11" s="167"/>
      <c r="BA11" s="350"/>
      <c r="BB11" s="533"/>
      <c r="BC11" s="167"/>
      <c r="BD11" s="350"/>
      <c r="BE11" s="533"/>
      <c r="BF11" s="167"/>
      <c r="BG11" s="350"/>
      <c r="BH11" s="533"/>
      <c r="BI11" s="167"/>
    </row>
    <row r="12" spans="1:61" x14ac:dyDescent="0.2">
      <c r="A12" s="762"/>
      <c r="B12" s="167"/>
      <c r="C12" s="167"/>
      <c r="D12" s="139"/>
      <c r="E12" s="137"/>
      <c r="F12" s="138"/>
      <c r="G12" s="234">
        <f t="shared" si="0"/>
        <v>0</v>
      </c>
      <c r="H12" s="139"/>
      <c r="I12" s="159"/>
      <c r="J12" s="753"/>
      <c r="K12" s="350"/>
      <c r="L12" s="533"/>
      <c r="M12" s="159"/>
      <c r="N12" s="350"/>
      <c r="O12" s="533"/>
      <c r="P12" s="159"/>
      <c r="Q12" s="350"/>
      <c r="R12" s="533"/>
      <c r="S12" s="159"/>
      <c r="T12" s="350"/>
      <c r="U12" s="533"/>
      <c r="V12" s="159"/>
      <c r="W12" s="350"/>
      <c r="X12" s="533"/>
      <c r="Y12" s="159"/>
      <c r="Z12" s="350"/>
      <c r="AA12" s="533"/>
      <c r="AB12" s="159"/>
      <c r="AC12" s="350"/>
      <c r="AD12" s="533"/>
      <c r="AE12" s="159"/>
      <c r="AF12" s="350"/>
      <c r="AG12" s="533"/>
      <c r="AH12" s="159"/>
      <c r="AI12" s="350"/>
      <c r="AJ12" s="533"/>
      <c r="AK12" s="159"/>
      <c r="AL12" s="350"/>
      <c r="AM12" s="533"/>
      <c r="AN12" s="159"/>
      <c r="AO12" s="350"/>
      <c r="AP12" s="533"/>
      <c r="AQ12" s="159"/>
      <c r="AR12" s="350"/>
      <c r="AS12" s="533"/>
      <c r="AT12" s="159"/>
      <c r="AU12" s="350"/>
      <c r="AV12" s="533"/>
      <c r="AW12" s="159"/>
      <c r="AX12" s="350"/>
      <c r="AY12" s="533"/>
      <c r="AZ12" s="159"/>
      <c r="BA12" s="350"/>
      <c r="BB12" s="533"/>
      <c r="BC12" s="159"/>
      <c r="BD12" s="350"/>
      <c r="BE12" s="533"/>
      <c r="BF12" s="159"/>
      <c r="BG12" s="350"/>
      <c r="BH12" s="533"/>
      <c r="BI12" s="159"/>
    </row>
    <row r="13" spans="1:61" x14ac:dyDescent="0.2">
      <c r="A13" s="762"/>
      <c r="B13" s="167"/>
      <c r="C13" s="159"/>
      <c r="D13" s="139"/>
      <c r="E13" s="137"/>
      <c r="F13" s="138"/>
      <c r="G13" s="234">
        <f t="shared" si="0"/>
        <v>0</v>
      </c>
      <c r="H13" s="139"/>
      <c r="I13" s="167"/>
      <c r="J13" s="753"/>
      <c r="K13" s="350"/>
      <c r="L13" s="533"/>
      <c r="M13" s="167"/>
      <c r="N13" s="350"/>
      <c r="O13" s="533"/>
      <c r="P13" s="167"/>
      <c r="Q13" s="350"/>
      <c r="R13" s="533"/>
      <c r="S13" s="167"/>
      <c r="T13" s="350"/>
      <c r="U13" s="533"/>
      <c r="V13" s="167"/>
      <c r="W13" s="350"/>
      <c r="X13" s="533"/>
      <c r="Y13" s="167"/>
      <c r="Z13" s="350"/>
      <c r="AA13" s="533"/>
      <c r="AB13" s="167"/>
      <c r="AC13" s="350"/>
      <c r="AD13" s="533"/>
      <c r="AE13" s="167"/>
      <c r="AF13" s="350"/>
      <c r="AG13" s="533"/>
      <c r="AH13" s="167"/>
      <c r="AI13" s="350"/>
      <c r="AJ13" s="533"/>
      <c r="AK13" s="167"/>
      <c r="AL13" s="350"/>
      <c r="AM13" s="533"/>
      <c r="AN13" s="167"/>
      <c r="AO13" s="350"/>
      <c r="AP13" s="533"/>
      <c r="AQ13" s="167"/>
      <c r="AR13" s="350"/>
      <c r="AS13" s="533"/>
      <c r="AT13" s="167"/>
      <c r="AU13" s="350"/>
      <c r="AV13" s="533"/>
      <c r="AW13" s="167"/>
      <c r="AX13" s="350"/>
      <c r="AY13" s="533"/>
      <c r="AZ13" s="167"/>
      <c r="BA13" s="350"/>
      <c r="BB13" s="533"/>
      <c r="BC13" s="167"/>
      <c r="BD13" s="350"/>
      <c r="BE13" s="533"/>
      <c r="BF13" s="167"/>
      <c r="BG13" s="350"/>
      <c r="BH13" s="533"/>
      <c r="BI13" s="167"/>
    </row>
    <row r="14" spans="1:61" x14ac:dyDescent="0.2">
      <c r="A14" s="762"/>
      <c r="B14" s="167"/>
      <c r="C14" s="167"/>
      <c r="D14" s="139"/>
      <c r="E14" s="137"/>
      <c r="F14" s="138"/>
      <c r="G14" s="234">
        <f t="shared" si="0"/>
        <v>0</v>
      </c>
      <c r="H14" s="139"/>
      <c r="I14" s="167"/>
      <c r="J14" s="753"/>
      <c r="K14" s="350"/>
      <c r="L14" s="533"/>
      <c r="M14" s="167"/>
      <c r="N14" s="350"/>
      <c r="O14" s="533"/>
      <c r="P14" s="167"/>
      <c r="Q14" s="350"/>
      <c r="R14" s="533"/>
      <c r="S14" s="167"/>
      <c r="T14" s="350"/>
      <c r="U14" s="533"/>
      <c r="V14" s="167"/>
      <c r="W14" s="350"/>
      <c r="X14" s="533"/>
      <c r="Y14" s="167"/>
      <c r="Z14" s="350"/>
      <c r="AA14" s="533"/>
      <c r="AB14" s="167"/>
      <c r="AC14" s="350"/>
      <c r="AD14" s="533"/>
      <c r="AE14" s="167"/>
      <c r="AF14" s="350"/>
      <c r="AG14" s="533"/>
      <c r="AH14" s="167"/>
      <c r="AI14" s="350"/>
      <c r="AJ14" s="533"/>
      <c r="AK14" s="167"/>
      <c r="AL14" s="350"/>
      <c r="AM14" s="533"/>
      <c r="AN14" s="167"/>
      <c r="AO14" s="350"/>
      <c r="AP14" s="533"/>
      <c r="AQ14" s="167"/>
      <c r="AR14" s="350"/>
      <c r="AS14" s="533"/>
      <c r="AT14" s="167"/>
      <c r="AU14" s="350"/>
      <c r="AV14" s="533"/>
      <c r="AW14" s="167"/>
      <c r="AX14" s="350"/>
      <c r="AY14" s="533"/>
      <c r="AZ14" s="167"/>
      <c r="BA14" s="350"/>
      <c r="BB14" s="533"/>
      <c r="BC14" s="167"/>
      <c r="BD14" s="350"/>
      <c r="BE14" s="533"/>
      <c r="BF14" s="167"/>
      <c r="BG14" s="350"/>
      <c r="BH14" s="533"/>
      <c r="BI14" s="167"/>
    </row>
    <row r="15" spans="1:61" x14ac:dyDescent="0.2">
      <c r="A15" s="762"/>
      <c r="B15" s="167"/>
      <c r="C15" s="167"/>
      <c r="D15" s="139"/>
      <c r="E15" s="137"/>
      <c r="F15" s="138"/>
      <c r="G15" s="234">
        <f t="shared" si="0"/>
        <v>0</v>
      </c>
      <c r="H15" s="139"/>
      <c r="I15" s="159"/>
      <c r="J15" s="753"/>
      <c r="K15" s="350"/>
      <c r="L15" s="533"/>
      <c r="M15" s="159"/>
      <c r="N15" s="350"/>
      <c r="O15" s="533"/>
      <c r="P15" s="159"/>
      <c r="Q15" s="350"/>
      <c r="R15" s="533"/>
      <c r="S15" s="159"/>
      <c r="T15" s="350"/>
      <c r="U15" s="533"/>
      <c r="V15" s="159"/>
      <c r="W15" s="350"/>
      <c r="X15" s="533"/>
      <c r="Y15" s="159"/>
      <c r="Z15" s="350"/>
      <c r="AA15" s="533"/>
      <c r="AB15" s="159"/>
      <c r="AC15" s="350"/>
      <c r="AD15" s="533"/>
      <c r="AE15" s="159"/>
      <c r="AF15" s="350"/>
      <c r="AG15" s="533"/>
      <c r="AH15" s="159"/>
      <c r="AI15" s="350"/>
      <c r="AJ15" s="533"/>
      <c r="AK15" s="159"/>
      <c r="AL15" s="350"/>
      <c r="AM15" s="533"/>
      <c r="AN15" s="159"/>
      <c r="AO15" s="350"/>
      <c r="AP15" s="533"/>
      <c r="AQ15" s="159"/>
      <c r="AR15" s="350"/>
      <c r="AS15" s="533"/>
      <c r="AT15" s="159"/>
      <c r="AU15" s="350"/>
      <c r="AV15" s="533"/>
      <c r="AW15" s="159"/>
      <c r="AX15" s="350"/>
      <c r="AY15" s="533"/>
      <c r="AZ15" s="159"/>
      <c r="BA15" s="350"/>
      <c r="BB15" s="533"/>
      <c r="BC15" s="159"/>
      <c r="BD15" s="350"/>
      <c r="BE15" s="533"/>
      <c r="BF15" s="159"/>
      <c r="BG15" s="350"/>
      <c r="BH15" s="533"/>
      <c r="BI15" s="159"/>
    </row>
    <row r="16" spans="1:61" x14ac:dyDescent="0.2">
      <c r="A16" s="762"/>
      <c r="B16" s="167"/>
      <c r="C16" s="167"/>
      <c r="D16" s="139"/>
      <c r="E16" s="137"/>
      <c r="F16" s="138"/>
      <c r="G16" s="234">
        <f t="shared" si="0"/>
        <v>0</v>
      </c>
      <c r="H16" s="139"/>
      <c r="I16" s="167"/>
      <c r="J16" s="753"/>
      <c r="K16" s="350"/>
      <c r="L16" s="533"/>
      <c r="M16" s="167"/>
      <c r="N16" s="350"/>
      <c r="O16" s="533"/>
      <c r="P16" s="167"/>
      <c r="Q16" s="350"/>
      <c r="R16" s="533"/>
      <c r="S16" s="167"/>
      <c r="T16" s="350"/>
      <c r="U16" s="533"/>
      <c r="V16" s="167"/>
      <c r="W16" s="350"/>
      <c r="X16" s="533"/>
      <c r="Y16" s="167"/>
      <c r="Z16" s="350"/>
      <c r="AA16" s="533"/>
      <c r="AB16" s="167"/>
      <c r="AC16" s="350"/>
      <c r="AD16" s="533"/>
      <c r="AE16" s="167"/>
      <c r="AF16" s="350"/>
      <c r="AG16" s="533"/>
      <c r="AH16" s="167"/>
      <c r="AI16" s="350"/>
      <c r="AJ16" s="533"/>
      <c r="AK16" s="167"/>
      <c r="AL16" s="350"/>
      <c r="AM16" s="533"/>
      <c r="AN16" s="167"/>
      <c r="AO16" s="350"/>
      <c r="AP16" s="533"/>
      <c r="AQ16" s="167"/>
      <c r="AR16" s="350"/>
      <c r="AS16" s="533"/>
      <c r="AT16" s="167"/>
      <c r="AU16" s="350"/>
      <c r="AV16" s="533"/>
      <c r="AW16" s="167"/>
      <c r="AX16" s="350"/>
      <c r="AY16" s="533"/>
      <c r="AZ16" s="167"/>
      <c r="BA16" s="350"/>
      <c r="BB16" s="533"/>
      <c r="BC16" s="167"/>
      <c r="BD16" s="350"/>
      <c r="BE16" s="533"/>
      <c r="BF16" s="167"/>
      <c r="BG16" s="350"/>
      <c r="BH16" s="533"/>
      <c r="BI16" s="167"/>
    </row>
    <row r="17" spans="1:61" x14ac:dyDescent="0.2">
      <c r="A17" s="762"/>
      <c r="B17" s="167"/>
      <c r="C17" s="167"/>
      <c r="D17" s="139"/>
      <c r="E17" s="137"/>
      <c r="F17" s="138"/>
      <c r="G17" s="234">
        <f t="shared" si="0"/>
        <v>0</v>
      </c>
      <c r="H17" s="139"/>
      <c r="I17" s="159"/>
      <c r="J17" s="753"/>
      <c r="K17" s="350"/>
      <c r="L17" s="533"/>
      <c r="M17" s="159"/>
      <c r="N17" s="350"/>
      <c r="O17" s="533"/>
      <c r="P17" s="159"/>
      <c r="Q17" s="350"/>
      <c r="R17" s="533"/>
      <c r="S17" s="159"/>
      <c r="T17" s="350"/>
      <c r="U17" s="533"/>
      <c r="V17" s="159"/>
      <c r="W17" s="350"/>
      <c r="X17" s="533"/>
      <c r="Y17" s="159"/>
      <c r="Z17" s="350"/>
      <c r="AA17" s="533"/>
      <c r="AB17" s="159"/>
      <c r="AC17" s="350"/>
      <c r="AD17" s="533"/>
      <c r="AE17" s="159"/>
      <c r="AF17" s="350"/>
      <c r="AG17" s="533"/>
      <c r="AH17" s="159"/>
      <c r="AI17" s="350"/>
      <c r="AJ17" s="533"/>
      <c r="AK17" s="159"/>
      <c r="AL17" s="350"/>
      <c r="AM17" s="533"/>
      <c r="AN17" s="159"/>
      <c r="AO17" s="350"/>
      <c r="AP17" s="533"/>
      <c r="AQ17" s="159"/>
      <c r="AR17" s="350"/>
      <c r="AS17" s="533"/>
      <c r="AT17" s="159"/>
      <c r="AU17" s="350"/>
      <c r="AV17" s="533"/>
      <c r="AW17" s="159"/>
      <c r="AX17" s="350"/>
      <c r="AY17" s="533"/>
      <c r="AZ17" s="159"/>
      <c r="BA17" s="350"/>
      <c r="BB17" s="533"/>
      <c r="BC17" s="159"/>
      <c r="BD17" s="350"/>
      <c r="BE17" s="533"/>
      <c r="BF17" s="159"/>
      <c r="BG17" s="350"/>
      <c r="BH17" s="533"/>
      <c r="BI17" s="159"/>
    </row>
    <row r="18" spans="1:61" ht="42" customHeight="1" x14ac:dyDescent="0.2">
      <c r="A18" s="762"/>
      <c r="B18" s="159"/>
      <c r="C18" s="159"/>
      <c r="D18" s="139"/>
      <c r="E18" s="137"/>
      <c r="F18" s="138"/>
      <c r="G18" s="234">
        <f t="shared" si="0"/>
        <v>0</v>
      </c>
      <c r="H18" s="139"/>
      <c r="I18" s="159"/>
      <c r="J18" s="235"/>
      <c r="K18" s="350"/>
      <c r="L18" s="533"/>
      <c r="M18" s="159"/>
      <c r="N18" s="350"/>
      <c r="O18" s="533"/>
      <c r="P18" s="159"/>
      <c r="Q18" s="350"/>
      <c r="R18" s="533"/>
      <c r="S18" s="159"/>
      <c r="T18" s="350"/>
      <c r="U18" s="533"/>
      <c r="V18" s="159"/>
      <c r="W18" s="350"/>
      <c r="X18" s="533"/>
      <c r="Y18" s="159"/>
      <c r="Z18" s="350"/>
      <c r="AA18" s="533"/>
      <c r="AB18" s="159"/>
      <c r="AC18" s="350"/>
      <c r="AD18" s="533"/>
      <c r="AE18" s="159"/>
      <c r="AF18" s="350"/>
      <c r="AG18" s="533"/>
      <c r="AH18" s="159"/>
      <c r="AI18" s="350"/>
      <c r="AJ18" s="533"/>
      <c r="AK18" s="159"/>
      <c r="AL18" s="350"/>
      <c r="AM18" s="533"/>
      <c r="AN18" s="159"/>
      <c r="AO18" s="350"/>
      <c r="AP18" s="533"/>
      <c r="AQ18" s="159"/>
      <c r="AR18" s="350"/>
      <c r="AS18" s="533"/>
      <c r="AT18" s="159"/>
      <c r="AU18" s="350"/>
      <c r="AV18" s="533"/>
      <c r="AW18" s="159"/>
      <c r="AX18" s="350"/>
      <c r="AY18" s="533"/>
      <c r="AZ18" s="159"/>
      <c r="BA18" s="350"/>
      <c r="BB18" s="533"/>
      <c r="BC18" s="159"/>
      <c r="BD18" s="350"/>
      <c r="BE18" s="533"/>
      <c r="BF18" s="159"/>
      <c r="BG18" s="350"/>
      <c r="BH18" s="533"/>
      <c r="BI18" s="159"/>
    </row>
    <row r="19" spans="1:61" ht="14.25" x14ac:dyDescent="0.2">
      <c r="A19" s="762"/>
      <c r="B19" s="159"/>
      <c r="C19" s="159"/>
      <c r="D19" s="139"/>
      <c r="E19" s="137"/>
      <c r="F19" s="138"/>
      <c r="G19" s="234">
        <f t="shared" si="0"/>
        <v>0</v>
      </c>
      <c r="H19" s="139"/>
      <c r="I19" s="159"/>
      <c r="J19" s="235"/>
      <c r="K19" s="350"/>
      <c r="L19" s="533"/>
      <c r="M19" s="159"/>
      <c r="N19" s="350"/>
      <c r="O19" s="533"/>
      <c r="P19" s="159"/>
      <c r="Q19" s="350"/>
      <c r="R19" s="533"/>
      <c r="S19" s="159"/>
      <c r="T19" s="350"/>
      <c r="U19" s="533"/>
      <c r="V19" s="159"/>
      <c r="W19" s="350"/>
      <c r="X19" s="533"/>
      <c r="Y19" s="159"/>
      <c r="Z19" s="350"/>
      <c r="AA19" s="533"/>
      <c r="AB19" s="159"/>
      <c r="AC19" s="350"/>
      <c r="AD19" s="533"/>
      <c r="AE19" s="159"/>
      <c r="AF19" s="350"/>
      <c r="AG19" s="533"/>
      <c r="AH19" s="159"/>
      <c r="AI19" s="350"/>
      <c r="AJ19" s="533"/>
      <c r="AK19" s="159"/>
      <c r="AL19" s="350"/>
      <c r="AM19" s="533"/>
      <c r="AN19" s="159"/>
      <c r="AO19" s="350"/>
      <c r="AP19" s="533"/>
      <c r="AQ19" s="159"/>
      <c r="AR19" s="350"/>
      <c r="AS19" s="533"/>
      <c r="AT19" s="159"/>
      <c r="AU19" s="350"/>
      <c r="AV19" s="533"/>
      <c r="AW19" s="159"/>
      <c r="AX19" s="350"/>
      <c r="AY19" s="533"/>
      <c r="AZ19" s="159"/>
      <c r="BA19" s="350"/>
      <c r="BB19" s="533"/>
      <c r="BC19" s="159"/>
      <c r="BD19" s="350"/>
      <c r="BE19" s="533"/>
      <c r="BF19" s="159"/>
      <c r="BG19" s="350"/>
      <c r="BH19" s="533"/>
      <c r="BI19" s="159"/>
    </row>
    <row r="20" spans="1:61" ht="14.25" x14ac:dyDescent="0.2">
      <c r="A20" s="762"/>
      <c r="B20" s="159"/>
      <c r="C20" s="159"/>
      <c r="D20" s="139"/>
      <c r="E20" s="137"/>
      <c r="F20" s="138"/>
      <c r="G20" s="234">
        <f t="shared" si="0"/>
        <v>0</v>
      </c>
      <c r="H20" s="139"/>
      <c r="I20" s="159"/>
      <c r="J20" s="235"/>
      <c r="K20" s="350"/>
      <c r="L20" s="533"/>
      <c r="M20" s="159"/>
      <c r="N20" s="350"/>
      <c r="O20" s="533"/>
      <c r="P20" s="159"/>
      <c r="Q20" s="350"/>
      <c r="R20" s="533"/>
      <c r="S20" s="159"/>
      <c r="T20" s="350"/>
      <c r="U20" s="533"/>
      <c r="V20" s="159"/>
      <c r="W20" s="350"/>
      <c r="X20" s="533"/>
      <c r="Y20" s="159"/>
      <c r="Z20" s="350"/>
      <c r="AA20" s="533"/>
      <c r="AB20" s="159"/>
      <c r="AC20" s="350"/>
      <c r="AD20" s="533"/>
      <c r="AE20" s="159"/>
      <c r="AF20" s="350"/>
      <c r="AG20" s="533"/>
      <c r="AH20" s="159"/>
      <c r="AI20" s="350"/>
      <c r="AJ20" s="533"/>
      <c r="AK20" s="159"/>
      <c r="AL20" s="350"/>
      <c r="AM20" s="533"/>
      <c r="AN20" s="159"/>
      <c r="AO20" s="350"/>
      <c r="AP20" s="533"/>
      <c r="AQ20" s="159"/>
      <c r="AR20" s="350"/>
      <c r="AS20" s="533"/>
      <c r="AT20" s="159"/>
      <c r="AU20" s="350"/>
      <c r="AV20" s="533"/>
      <c r="AW20" s="159"/>
      <c r="AX20" s="350"/>
      <c r="AY20" s="533"/>
      <c r="AZ20" s="159"/>
      <c r="BA20" s="350"/>
      <c r="BB20" s="533"/>
      <c r="BC20" s="159"/>
      <c r="BD20" s="350"/>
      <c r="BE20" s="533"/>
      <c r="BF20" s="159"/>
      <c r="BG20" s="350"/>
      <c r="BH20" s="533"/>
      <c r="BI20" s="159"/>
    </row>
    <row r="21" spans="1:61" ht="14.25" x14ac:dyDescent="0.2">
      <c r="A21" s="762"/>
      <c r="B21" s="159"/>
      <c r="C21" s="159"/>
      <c r="D21" s="139"/>
      <c r="E21" s="137"/>
      <c r="F21" s="138"/>
      <c r="G21" s="234">
        <f t="shared" si="0"/>
        <v>0</v>
      </c>
      <c r="H21" s="139"/>
      <c r="I21" s="159"/>
      <c r="J21" s="235"/>
      <c r="K21" s="350"/>
      <c r="L21" s="533"/>
      <c r="M21" s="159"/>
      <c r="N21" s="350"/>
      <c r="O21" s="533"/>
      <c r="P21" s="159"/>
      <c r="Q21" s="350"/>
      <c r="R21" s="533"/>
      <c r="S21" s="159"/>
      <c r="T21" s="350"/>
      <c r="U21" s="533"/>
      <c r="V21" s="159"/>
      <c r="W21" s="350"/>
      <c r="X21" s="533"/>
      <c r="Y21" s="159"/>
      <c r="Z21" s="350"/>
      <c r="AA21" s="533"/>
      <c r="AB21" s="159"/>
      <c r="AC21" s="350"/>
      <c r="AD21" s="533"/>
      <c r="AE21" s="159"/>
      <c r="AF21" s="350"/>
      <c r="AG21" s="533"/>
      <c r="AH21" s="159"/>
      <c r="AI21" s="350"/>
      <c r="AJ21" s="533"/>
      <c r="AK21" s="159"/>
      <c r="AL21" s="350"/>
      <c r="AM21" s="533"/>
      <c r="AN21" s="159"/>
      <c r="AO21" s="350"/>
      <c r="AP21" s="533"/>
      <c r="AQ21" s="159"/>
      <c r="AR21" s="350"/>
      <c r="AS21" s="533"/>
      <c r="AT21" s="159"/>
      <c r="AU21" s="350"/>
      <c r="AV21" s="533"/>
      <c r="AW21" s="159"/>
      <c r="AX21" s="350"/>
      <c r="AY21" s="533"/>
      <c r="AZ21" s="159"/>
      <c r="BA21" s="350"/>
      <c r="BB21" s="533"/>
      <c r="BC21" s="159"/>
      <c r="BD21" s="350"/>
      <c r="BE21" s="533"/>
      <c r="BF21" s="159"/>
      <c r="BG21" s="350"/>
      <c r="BH21" s="533"/>
      <c r="BI21" s="159"/>
    </row>
    <row r="22" spans="1:61" ht="14.25" x14ac:dyDescent="0.2">
      <c r="A22" s="763"/>
      <c r="B22" s="159"/>
      <c r="C22" s="159"/>
      <c r="D22" s="139"/>
      <c r="E22" s="137"/>
      <c r="F22" s="138"/>
      <c r="G22" s="234">
        <f t="shared" si="0"/>
        <v>0</v>
      </c>
      <c r="H22" s="139"/>
      <c r="I22" s="159"/>
      <c r="J22" s="235"/>
      <c r="K22" s="350"/>
      <c r="L22" s="533"/>
      <c r="M22" s="159"/>
      <c r="N22" s="350"/>
      <c r="O22" s="533"/>
      <c r="P22" s="159"/>
      <c r="Q22" s="350"/>
      <c r="R22" s="533"/>
      <c r="S22" s="159"/>
      <c r="T22" s="350"/>
      <c r="U22" s="533"/>
      <c r="V22" s="159"/>
      <c r="W22" s="350"/>
      <c r="X22" s="533"/>
      <c r="Y22" s="159"/>
      <c r="Z22" s="350"/>
      <c r="AA22" s="533"/>
      <c r="AB22" s="159"/>
      <c r="AC22" s="350"/>
      <c r="AD22" s="533"/>
      <c r="AE22" s="159"/>
      <c r="AF22" s="350"/>
      <c r="AG22" s="533"/>
      <c r="AH22" s="159"/>
      <c r="AI22" s="350"/>
      <c r="AJ22" s="533"/>
      <c r="AK22" s="159"/>
      <c r="AL22" s="350"/>
      <c r="AM22" s="533"/>
      <c r="AN22" s="159"/>
      <c r="AO22" s="350"/>
      <c r="AP22" s="533"/>
      <c r="AQ22" s="159"/>
      <c r="AR22" s="350"/>
      <c r="AS22" s="533"/>
      <c r="AT22" s="159"/>
      <c r="AU22" s="350"/>
      <c r="AV22" s="533"/>
      <c r="AW22" s="159"/>
      <c r="AX22" s="350"/>
      <c r="AY22" s="533"/>
      <c r="AZ22" s="159"/>
      <c r="BA22" s="350"/>
      <c r="BB22" s="533"/>
      <c r="BC22" s="159"/>
      <c r="BD22" s="350"/>
      <c r="BE22" s="533"/>
      <c r="BF22" s="159"/>
      <c r="BG22" s="350"/>
      <c r="BH22" s="533"/>
      <c r="BI22" s="159"/>
    </row>
    <row r="23" spans="1:61" s="26" customFormat="1" ht="15" hidden="1" customHeight="1" x14ac:dyDescent="0.25">
      <c r="A23" s="141"/>
      <c r="B23" s="142"/>
      <c r="C23" s="143"/>
      <c r="D23" s="754" t="s">
        <v>229</v>
      </c>
      <c r="E23" s="755"/>
      <c r="F23" s="756"/>
      <c r="G23" s="233">
        <f>SUM(G3:G22)</f>
        <v>0</v>
      </c>
      <c r="H23" s="141"/>
      <c r="I23" s="140" t="s">
        <v>191</v>
      </c>
      <c r="J23" s="226" t="s">
        <v>286</v>
      </c>
      <c r="K23" s="351"/>
      <c r="L23" s="233">
        <f>IF(L$1="","",SUM(L$3:L$22))</f>
        <v>0</v>
      </c>
      <c r="M23" s="348"/>
      <c r="N23" s="351"/>
      <c r="O23" s="233">
        <f>IF(O$1="","",SUM(O$3:O$22))</f>
        <v>0</v>
      </c>
      <c r="P23" s="348"/>
      <c r="Q23" s="351"/>
      <c r="R23" s="233">
        <f>IF(R$1="","",SUM(R$3:R$22))</f>
        <v>0</v>
      </c>
      <c r="S23" s="348"/>
      <c r="T23" s="351"/>
      <c r="U23" s="233">
        <f>IF(U$1="","",SUM(U$3:U$22))</f>
        <v>0</v>
      </c>
      <c r="V23" s="348"/>
      <c r="W23" s="351"/>
      <c r="X23" s="233">
        <f>IF(X$1="","",SUM(X$3:X$22))</f>
        <v>0</v>
      </c>
      <c r="Y23" s="348"/>
      <c r="Z23" s="351"/>
      <c r="AA23" s="233">
        <f>IF(AA$1="","",SUM(AA$3:AA$22))</f>
        <v>0</v>
      </c>
      <c r="AB23" s="348"/>
      <c r="AC23" s="351"/>
      <c r="AD23" s="233">
        <f>IF(AD$1="","",SUM(AD$3:AD$22))</f>
        <v>0</v>
      </c>
      <c r="AE23" s="348"/>
      <c r="AF23" s="351"/>
      <c r="AG23" s="233">
        <f>IF(AG$1="","",SUM(AG$3:AG$22))</f>
        <v>0</v>
      </c>
      <c r="AH23" s="348"/>
      <c r="AI23" s="351"/>
      <c r="AJ23" s="233">
        <f>IF(AJ$1="","",SUM(AJ$3:AJ$22))</f>
        <v>0</v>
      </c>
      <c r="AK23" s="348"/>
      <c r="AL23" s="351"/>
      <c r="AM23" s="233">
        <f>IF(AM$1="","",SUM(AM$3:AM$22))</f>
        <v>0</v>
      </c>
      <c r="AN23" s="348"/>
      <c r="AO23" s="351"/>
      <c r="AP23" s="233">
        <f>IF(AP$1="","",SUM(AP$3:AP$22))</f>
        <v>0</v>
      </c>
      <c r="AQ23" s="348"/>
      <c r="AR23" s="351"/>
      <c r="AS23" s="233">
        <f>IF(AS$1="","",SUM(AS$3:AS$22))</f>
        <v>0</v>
      </c>
      <c r="AT23" s="348"/>
      <c r="AU23" s="351"/>
      <c r="AV23" s="233">
        <f>IF(AV$1="","",SUM(AV$3:AV$22))</f>
        <v>0</v>
      </c>
      <c r="AW23" s="348"/>
      <c r="AX23" s="351"/>
      <c r="AY23" s="233">
        <f>IF(AY$1="","",SUM(AY$3:AY$22))</f>
        <v>0</v>
      </c>
      <c r="AZ23" s="348"/>
      <c r="BA23" s="351"/>
      <c r="BB23" s="233">
        <f>IF(BB$1="","",SUM(BB$3:BB$22))</f>
        <v>0</v>
      </c>
      <c r="BC23" s="348"/>
      <c r="BD23" s="351"/>
      <c r="BE23" s="233">
        <f>IF(BE$1="","",SUM(BE$3:BE$22))</f>
        <v>0</v>
      </c>
      <c r="BF23" s="348"/>
      <c r="BG23" s="351"/>
      <c r="BH23" s="233">
        <f>IF(BH$1="","",SUM(BH$3:BH$22))</f>
        <v>0</v>
      </c>
      <c r="BI23" s="348"/>
    </row>
    <row r="24" spans="1:61" s="26" customFormat="1" ht="27" hidden="1" customHeight="1" x14ac:dyDescent="0.2">
      <c r="A24" s="757" t="s">
        <v>285</v>
      </c>
      <c r="B24" s="758"/>
      <c r="C24" s="758"/>
      <c r="D24" s="758"/>
      <c r="E24" s="758"/>
      <c r="F24" s="758"/>
      <c r="G24" s="758"/>
      <c r="H24" s="758"/>
      <c r="I24" s="759"/>
      <c r="J24" s="226"/>
      <c r="K24" s="351"/>
      <c r="N24" s="351"/>
      <c r="Q24" s="351"/>
      <c r="T24" s="351"/>
      <c r="W24" s="351"/>
      <c r="Z24" s="351"/>
      <c r="AC24" s="351"/>
      <c r="AF24" s="351"/>
      <c r="AI24" s="351"/>
      <c r="AL24" s="351"/>
      <c r="AO24" s="351"/>
      <c r="AR24" s="351"/>
      <c r="AU24" s="351"/>
      <c r="AX24" s="351"/>
      <c r="BA24" s="351"/>
      <c r="BD24" s="351"/>
      <c r="BG24" s="351"/>
    </row>
    <row r="25" spans="1:61" s="231" customFormat="1" ht="15" hidden="1" customHeight="1" x14ac:dyDescent="0.25">
      <c r="A25" s="228"/>
      <c r="B25" s="229"/>
      <c r="C25" s="230"/>
      <c r="D25" s="754" t="s">
        <v>282</v>
      </c>
      <c r="E25" s="755"/>
      <c r="F25" s="756"/>
      <c r="G25" s="233"/>
      <c r="H25" s="228"/>
      <c r="I25" s="140" t="s">
        <v>191</v>
      </c>
      <c r="J25" s="760" t="s">
        <v>287</v>
      </c>
      <c r="K25" s="352"/>
      <c r="L25" s="233">
        <f>IF(K$2="Rejected",G25,SUM(G25,L$3:L$22))</f>
        <v>0</v>
      </c>
      <c r="M25" s="347"/>
      <c r="N25" s="352"/>
      <c r="O25" s="233">
        <f>IF(N$2="Rejected",L25,SUM(L25,O$3:O$22))</f>
        <v>0</v>
      </c>
      <c r="P25" s="347"/>
      <c r="Q25" s="352"/>
      <c r="R25" s="233">
        <f>IF(Q$2="Rejected",O25,SUM(O25,R$3:R$22))</f>
        <v>0</v>
      </c>
      <c r="S25" s="347"/>
      <c r="T25" s="352"/>
      <c r="U25" s="233">
        <f>IF(T$2="Rejected",R25,SUM(R25,U$3:U$22))</f>
        <v>0</v>
      </c>
      <c r="V25" s="347"/>
      <c r="W25" s="352"/>
      <c r="X25" s="233">
        <f>IF(W$2="Rejected",U25,SUM(U25,X$3:X$22))</f>
        <v>0</v>
      </c>
      <c r="Y25" s="347"/>
      <c r="Z25" s="352"/>
      <c r="AA25" s="233">
        <f>IF(Z$2="Rejected",X25,SUM(X25,AA$3:AA$22))</f>
        <v>0</v>
      </c>
      <c r="AB25" s="347"/>
      <c r="AC25" s="352"/>
      <c r="AD25" s="233">
        <f>IF(AC$2="Rejected",AA25,SUM(AA25,AD$3:AD$22))</f>
        <v>0</v>
      </c>
      <c r="AE25" s="347"/>
      <c r="AF25" s="352"/>
      <c r="AG25" s="233">
        <f>IF(AF$2="Rejected",AD25,SUM(AD25,AG$3:AG$22))</f>
        <v>0</v>
      </c>
      <c r="AH25" s="347"/>
      <c r="AI25" s="352"/>
      <c r="AJ25" s="233">
        <f>IF(AI$2="Rejected",AG25,SUM(AG25,AJ$3:AJ$22))</f>
        <v>0</v>
      </c>
      <c r="AK25" s="347"/>
      <c r="AL25" s="352"/>
      <c r="AM25" s="233">
        <f>IF(AL$2="Rejected",AJ25,SUM(AJ25,AM$3:AM$22))</f>
        <v>0</v>
      </c>
      <c r="AN25" s="347"/>
      <c r="AO25" s="352"/>
      <c r="AP25" s="233">
        <f>IF(AO$2="Rejected",AM25,SUM(AM25,AP$3:AP$22))</f>
        <v>0</v>
      </c>
      <c r="AQ25" s="347"/>
      <c r="AR25" s="352"/>
      <c r="AS25" s="233">
        <f>IF(AR$2="Rejected",AP25,SUM(AP25,AS$3:AS$22))</f>
        <v>0</v>
      </c>
      <c r="AT25" s="347"/>
      <c r="AU25" s="352"/>
      <c r="AV25" s="233">
        <f>IF(AU$2="Rejected",AS25,SUM(AS25,AV$3:AV$22))</f>
        <v>0</v>
      </c>
      <c r="AW25" s="347"/>
      <c r="AX25" s="352"/>
      <c r="AY25" s="233">
        <f>IF(AX$2="Rejected",AV25,SUM(AV25,AY$3:AY$22))</f>
        <v>0</v>
      </c>
      <c r="AZ25" s="347"/>
      <c r="BA25" s="352"/>
      <c r="BB25" s="233">
        <f>IF(BA$2="Rejected",AY25,SUM(AY25,BB$3:BB$22))</f>
        <v>0</v>
      </c>
      <c r="BC25" s="347"/>
      <c r="BD25" s="352"/>
      <c r="BE25" s="233">
        <f>IF(BD$2="Rejected",BB25,SUM(BB25,BE$3:BE$22))</f>
        <v>0</v>
      </c>
      <c r="BF25" s="347"/>
      <c r="BG25" s="352"/>
      <c r="BH25" s="233">
        <f>IF(BG$2="Rejected",BE25,SUM(BE25,BH$3:BH$22))</f>
        <v>0</v>
      </c>
      <c r="BI25" s="347"/>
    </row>
    <row r="26" spans="1:61" s="231" customFormat="1" ht="15" hidden="1" customHeight="1" x14ac:dyDescent="0.25">
      <c r="A26" s="228"/>
      <c r="B26" s="229"/>
      <c r="C26" s="230"/>
      <c r="D26" s="754" t="s">
        <v>271</v>
      </c>
      <c r="E26" s="755"/>
      <c r="F26" s="756"/>
      <c r="G26" s="233"/>
      <c r="H26" s="228"/>
      <c r="I26" s="140" t="s">
        <v>191</v>
      </c>
      <c r="J26" s="760"/>
      <c r="K26" s="352"/>
      <c r="L26" s="233">
        <f>IF(K$2="Rejected",G26,SUM(G26,L$3:L$22))</f>
        <v>0</v>
      </c>
      <c r="M26" s="347"/>
      <c r="N26" s="352"/>
      <c r="O26" s="233">
        <f>IF(N$2="Rejected",L26,SUM(L26,O$3:O$22))</f>
        <v>0</v>
      </c>
      <c r="P26" s="347"/>
      <c r="Q26" s="352"/>
      <c r="R26" s="233">
        <f>IF(Q$2="Rejected",O26,SUM(O26,R$3:R$22))</f>
        <v>0</v>
      </c>
      <c r="S26" s="347"/>
      <c r="T26" s="352"/>
      <c r="U26" s="233">
        <f>IF(T$2="Rejected",R26,SUM(R26,U$3:U$22))</f>
        <v>0</v>
      </c>
      <c r="V26" s="347"/>
      <c r="W26" s="352"/>
      <c r="X26" s="233">
        <f>IF(W$2="Rejected",U26,SUM(U26,X$3:X$22))</f>
        <v>0</v>
      </c>
      <c r="Y26" s="347"/>
      <c r="Z26" s="352"/>
      <c r="AA26" s="233">
        <f>IF(Z$2="Rejected",X26,SUM(X26,AA$3:AA$22))</f>
        <v>0</v>
      </c>
      <c r="AB26" s="347"/>
      <c r="AC26" s="352"/>
      <c r="AD26" s="233">
        <f>IF(AC$2="Rejected",AA26,SUM(AA26,AD$3:AD$22))</f>
        <v>0</v>
      </c>
      <c r="AE26" s="347"/>
      <c r="AF26" s="352"/>
      <c r="AG26" s="233">
        <f>IF(AF$2="Rejected",AD26,SUM(AD26,AG$3:AG$22))</f>
        <v>0</v>
      </c>
      <c r="AH26" s="347"/>
      <c r="AI26" s="352"/>
      <c r="AJ26" s="233">
        <f>IF(AI$2="Rejected",AG26,SUM(AG26,AJ$3:AJ$22))</f>
        <v>0</v>
      </c>
      <c r="AK26" s="347"/>
      <c r="AL26" s="352"/>
      <c r="AM26" s="233">
        <f>IF(AL$2="Rejected",AJ26,SUM(AJ26,AM$3:AM$22))</f>
        <v>0</v>
      </c>
      <c r="AN26" s="347"/>
      <c r="AO26" s="352"/>
      <c r="AP26" s="233">
        <f>IF(AO$2="Rejected",AM26,SUM(AM26,AP$3:AP$22))</f>
        <v>0</v>
      </c>
      <c r="AQ26" s="347"/>
      <c r="AR26" s="352"/>
      <c r="AS26" s="233">
        <f>IF(AR$2="Rejected",AP26,SUM(AP26,AS$3:AS$22))</f>
        <v>0</v>
      </c>
      <c r="AT26" s="347"/>
      <c r="AU26" s="352"/>
      <c r="AV26" s="233">
        <f>IF(AU$2="Rejected",AS26,SUM(AS26,AV$3:AV$22))</f>
        <v>0</v>
      </c>
      <c r="AW26" s="347"/>
      <c r="AX26" s="352"/>
      <c r="AY26" s="233">
        <f>IF(AX$2="Rejected",AV26,SUM(AV26,AY$3:AY$22))</f>
        <v>0</v>
      </c>
      <c r="AZ26" s="347"/>
      <c r="BA26" s="352"/>
      <c r="BB26" s="233">
        <f>IF(BA$2="Rejected",AY26,SUM(AY26,BB$3:BB$22))</f>
        <v>0</v>
      </c>
      <c r="BC26" s="347"/>
      <c r="BD26" s="352"/>
      <c r="BE26" s="233">
        <f>IF(BD$2="Rejected",BB26,SUM(BB26,BE$3:BE$22))</f>
        <v>0</v>
      </c>
      <c r="BF26" s="347"/>
      <c r="BG26" s="352"/>
      <c r="BH26" s="233">
        <f>IF(BG$2="Rejected",BE26,SUM(BE26,BH$3:BH$22))</f>
        <v>0</v>
      </c>
      <c r="BI26" s="347"/>
    </row>
    <row r="27" spans="1:61" ht="15" hidden="1" x14ac:dyDescent="0.25">
      <c r="G27" s="233">
        <f>IF(SUM(G25:G26)=0,G23,MAX(G25:G26))</f>
        <v>0</v>
      </c>
      <c r="J27" s="8"/>
      <c r="L27" s="233">
        <f>IF(K$2="Rejected",G27,SUM(G27,L$3:L$22))</f>
        <v>0</v>
      </c>
      <c r="O27" s="233">
        <f>IF(N$2="Rejected",L27,SUM(L27,O$3:O$22))</f>
        <v>0</v>
      </c>
      <c r="R27" s="233">
        <f>IF(Q$2="Rejected",O27,SUM(O27,R$3:R$22))</f>
        <v>0</v>
      </c>
      <c r="U27" s="233">
        <f>IF(T$2="Rejected",R27,SUM(R27,U$3:U$22))</f>
        <v>0</v>
      </c>
      <c r="X27" s="233">
        <f>IF(W$2="Rejected",U27,SUM(U27,X$3:X$22))</f>
        <v>0</v>
      </c>
      <c r="AA27" s="233">
        <f>IF(Z$2="Rejected",X27,SUM(X27,AA$3:AA$22))</f>
        <v>0</v>
      </c>
      <c r="AD27" s="233">
        <f>IF(AC$2="Rejected",AA27,SUM(AA27,AD$3:AD$22))</f>
        <v>0</v>
      </c>
      <c r="AG27" s="233">
        <f>IF(AF$2="Rejected",AD27,SUM(AD27,AG$3:AG$22))</f>
        <v>0</v>
      </c>
      <c r="AJ27" s="233">
        <f>IF(AI$2="Rejected",AG27,SUM(AG27,AJ$3:AJ$22))</f>
        <v>0</v>
      </c>
      <c r="AM27" s="233">
        <f>IF(AL$2="Rejected",AJ27,SUM(AJ27,AM$3:AM$22))</f>
        <v>0</v>
      </c>
      <c r="AP27" s="233">
        <f>IF(AO$2="Rejected",AM27,SUM(AM27,AP$3:AP$22))</f>
        <v>0</v>
      </c>
      <c r="AS27" s="233">
        <f>IF(AR$2="Rejected",AP27,SUM(AP27,AS$3:AS$22))</f>
        <v>0</v>
      </c>
      <c r="AV27" s="233">
        <f>IF(AU$2="Rejected",AS27,SUM(AS27,AV$3:AV$22))</f>
        <v>0</v>
      </c>
      <c r="AY27" s="233">
        <f>IF(AX$2="Rejected",AV27,SUM(AV27,AY$3:AY$22))</f>
        <v>0</v>
      </c>
      <c r="BB27" s="233">
        <f>IF(BA$2="Rejected",AY27,SUM(AY27,BB$3:BB$22))</f>
        <v>0</v>
      </c>
      <c r="BE27" s="233">
        <f>IF(BD$2="Rejected",BB27,SUM(BB27,BE$3:BE$22))</f>
        <v>0</v>
      </c>
      <c r="BH27" s="233">
        <f>IF(BG$2="Rejected",BE27,SUM(BE27,BH$3:BH$22))</f>
        <v>0</v>
      </c>
    </row>
    <row r="28" spans="1:61" ht="13.5" hidden="1" thickBot="1" x14ac:dyDescent="0.25"/>
    <row r="29" spans="1:61" hidden="1" x14ac:dyDescent="0.2">
      <c r="B29" s="744" t="s">
        <v>283</v>
      </c>
      <c r="C29" s="745"/>
      <c r="D29" s="745"/>
      <c r="E29" s="745"/>
      <c r="F29" s="745"/>
      <c r="G29" s="745"/>
      <c r="H29" s="745"/>
      <c r="I29" s="746"/>
    </row>
    <row r="30" spans="1:61" hidden="1" x14ac:dyDescent="0.2">
      <c r="B30" s="747"/>
      <c r="C30" s="748"/>
      <c r="D30" s="748"/>
      <c r="E30" s="748"/>
      <c r="F30" s="748"/>
      <c r="G30" s="748"/>
      <c r="H30" s="748"/>
      <c r="I30" s="749"/>
    </row>
    <row r="31" spans="1:61" hidden="1" x14ac:dyDescent="0.2">
      <c r="B31" s="747"/>
      <c r="C31" s="748"/>
      <c r="D31" s="748"/>
      <c r="E31" s="748"/>
      <c r="F31" s="748"/>
      <c r="G31" s="748"/>
      <c r="H31" s="748"/>
      <c r="I31" s="749"/>
    </row>
    <row r="32" spans="1:61" hidden="1" x14ac:dyDescent="0.2">
      <c r="B32" s="747"/>
      <c r="C32" s="748"/>
      <c r="D32" s="748"/>
      <c r="E32" s="748"/>
      <c r="F32" s="748"/>
      <c r="G32" s="748"/>
      <c r="H32" s="748"/>
      <c r="I32" s="749"/>
    </row>
    <row r="33" spans="2:9" hidden="1" x14ac:dyDescent="0.2">
      <c r="B33" s="747"/>
      <c r="C33" s="748"/>
      <c r="D33" s="748"/>
      <c r="E33" s="748"/>
      <c r="F33" s="748"/>
      <c r="G33" s="748"/>
      <c r="H33" s="748"/>
      <c r="I33" s="749"/>
    </row>
    <row r="34" spans="2:9" hidden="1" x14ac:dyDescent="0.2">
      <c r="B34" s="747"/>
      <c r="C34" s="748"/>
      <c r="D34" s="748"/>
      <c r="E34" s="748"/>
      <c r="F34" s="748"/>
      <c r="G34" s="748"/>
      <c r="H34" s="748"/>
      <c r="I34" s="749"/>
    </row>
    <row r="35" spans="2:9" hidden="1" x14ac:dyDescent="0.2">
      <c r="B35" s="747"/>
      <c r="C35" s="748"/>
      <c r="D35" s="748"/>
      <c r="E35" s="748"/>
      <c r="F35" s="748"/>
      <c r="G35" s="748"/>
      <c r="H35" s="748"/>
      <c r="I35" s="749"/>
    </row>
    <row r="36" spans="2:9" hidden="1" x14ac:dyDescent="0.2">
      <c r="B36" s="747"/>
      <c r="C36" s="748"/>
      <c r="D36" s="748"/>
      <c r="E36" s="748"/>
      <c r="F36" s="748"/>
      <c r="G36" s="748"/>
      <c r="H36" s="748"/>
      <c r="I36" s="749"/>
    </row>
    <row r="37" spans="2:9" hidden="1" x14ac:dyDescent="0.2">
      <c r="B37" s="747"/>
      <c r="C37" s="748"/>
      <c r="D37" s="748"/>
      <c r="E37" s="748"/>
      <c r="F37" s="748"/>
      <c r="G37" s="748"/>
      <c r="H37" s="748"/>
      <c r="I37" s="749"/>
    </row>
    <row r="38" spans="2:9" hidden="1" x14ac:dyDescent="0.2">
      <c r="B38" s="747"/>
      <c r="C38" s="748"/>
      <c r="D38" s="748"/>
      <c r="E38" s="748"/>
      <c r="F38" s="748"/>
      <c r="G38" s="748"/>
      <c r="H38" s="748"/>
      <c r="I38" s="749"/>
    </row>
    <row r="39" spans="2:9" hidden="1" x14ac:dyDescent="0.2">
      <c r="B39" s="747"/>
      <c r="C39" s="748"/>
      <c r="D39" s="748"/>
      <c r="E39" s="748"/>
      <c r="F39" s="748"/>
      <c r="G39" s="748"/>
      <c r="H39" s="748"/>
      <c r="I39" s="749"/>
    </row>
    <row r="40" spans="2:9" hidden="1" x14ac:dyDescent="0.2">
      <c r="B40" s="747"/>
      <c r="C40" s="748"/>
      <c r="D40" s="748"/>
      <c r="E40" s="748"/>
      <c r="F40" s="748"/>
      <c r="G40" s="748"/>
      <c r="H40" s="748"/>
      <c r="I40" s="749"/>
    </row>
    <row r="41" spans="2:9" hidden="1" x14ac:dyDescent="0.2">
      <c r="B41" s="747"/>
      <c r="C41" s="748"/>
      <c r="D41" s="748"/>
      <c r="E41" s="748"/>
      <c r="F41" s="748"/>
      <c r="G41" s="748"/>
      <c r="H41" s="748"/>
      <c r="I41" s="749"/>
    </row>
    <row r="42" spans="2:9" hidden="1" x14ac:dyDescent="0.2">
      <c r="B42" s="747"/>
      <c r="C42" s="748"/>
      <c r="D42" s="748"/>
      <c r="E42" s="748"/>
      <c r="F42" s="748"/>
      <c r="G42" s="748"/>
      <c r="H42" s="748"/>
      <c r="I42" s="749"/>
    </row>
    <row r="43" spans="2:9" hidden="1" x14ac:dyDescent="0.2">
      <c r="B43" s="747"/>
      <c r="C43" s="748"/>
      <c r="D43" s="748"/>
      <c r="E43" s="748"/>
      <c r="F43" s="748"/>
      <c r="G43" s="748"/>
      <c r="H43" s="748"/>
      <c r="I43" s="749"/>
    </row>
    <row r="44" spans="2:9" hidden="1" x14ac:dyDescent="0.2">
      <c r="B44" s="747"/>
      <c r="C44" s="748"/>
      <c r="D44" s="748"/>
      <c r="E44" s="748"/>
      <c r="F44" s="748"/>
      <c r="G44" s="748"/>
      <c r="H44" s="748"/>
      <c r="I44" s="749"/>
    </row>
    <row r="45" spans="2:9" hidden="1" x14ac:dyDescent="0.2">
      <c r="B45" s="747"/>
      <c r="C45" s="748"/>
      <c r="D45" s="748"/>
      <c r="E45" s="748"/>
      <c r="F45" s="748"/>
      <c r="G45" s="748"/>
      <c r="H45" s="748"/>
      <c r="I45" s="749"/>
    </row>
    <row r="46" spans="2:9" hidden="1" x14ac:dyDescent="0.2">
      <c r="B46" s="747"/>
      <c r="C46" s="748"/>
      <c r="D46" s="748"/>
      <c r="E46" s="748"/>
      <c r="F46" s="748"/>
      <c r="G46" s="748"/>
      <c r="H46" s="748"/>
      <c r="I46" s="749"/>
    </row>
    <row r="47" spans="2:9" hidden="1" x14ac:dyDescent="0.2">
      <c r="B47" s="747"/>
      <c r="C47" s="748"/>
      <c r="D47" s="748"/>
      <c r="E47" s="748"/>
      <c r="F47" s="748"/>
      <c r="G47" s="748"/>
      <c r="H47" s="748"/>
      <c r="I47" s="749"/>
    </row>
    <row r="48" spans="2:9" hidden="1" x14ac:dyDescent="0.2">
      <c r="B48" s="747"/>
      <c r="C48" s="748"/>
      <c r="D48" s="748"/>
      <c r="E48" s="748"/>
      <c r="F48" s="748"/>
      <c r="G48" s="748"/>
      <c r="H48" s="748"/>
      <c r="I48" s="749"/>
    </row>
    <row r="49" spans="2:9" hidden="1" x14ac:dyDescent="0.2">
      <c r="B49" s="747"/>
      <c r="C49" s="748"/>
      <c r="D49" s="748"/>
      <c r="E49" s="748"/>
      <c r="F49" s="748"/>
      <c r="G49" s="748"/>
      <c r="H49" s="748"/>
      <c r="I49" s="749"/>
    </row>
    <row r="50" spans="2:9" hidden="1" x14ac:dyDescent="0.2">
      <c r="B50" s="747"/>
      <c r="C50" s="748"/>
      <c r="D50" s="748"/>
      <c r="E50" s="748"/>
      <c r="F50" s="748"/>
      <c r="G50" s="748"/>
      <c r="H50" s="748"/>
      <c r="I50" s="749"/>
    </row>
    <row r="51" spans="2:9" hidden="1" x14ac:dyDescent="0.2">
      <c r="B51" s="747"/>
      <c r="C51" s="748"/>
      <c r="D51" s="748"/>
      <c r="E51" s="748"/>
      <c r="F51" s="748"/>
      <c r="G51" s="748"/>
      <c r="H51" s="748"/>
      <c r="I51" s="749"/>
    </row>
    <row r="52" spans="2:9" hidden="1" x14ac:dyDescent="0.2">
      <c r="B52" s="747"/>
      <c r="C52" s="748"/>
      <c r="D52" s="748"/>
      <c r="E52" s="748"/>
      <c r="F52" s="748"/>
      <c r="G52" s="748"/>
      <c r="H52" s="748"/>
      <c r="I52" s="749"/>
    </row>
    <row r="53" spans="2:9" hidden="1" x14ac:dyDescent="0.2">
      <c r="B53" s="747"/>
      <c r="C53" s="748"/>
      <c r="D53" s="748"/>
      <c r="E53" s="748"/>
      <c r="F53" s="748"/>
      <c r="G53" s="748"/>
      <c r="H53" s="748"/>
      <c r="I53" s="749"/>
    </row>
    <row r="54" spans="2:9" hidden="1" x14ac:dyDescent="0.2">
      <c r="B54" s="747"/>
      <c r="C54" s="748"/>
      <c r="D54" s="748"/>
      <c r="E54" s="748"/>
      <c r="F54" s="748"/>
      <c r="G54" s="748"/>
      <c r="H54" s="748"/>
      <c r="I54" s="749"/>
    </row>
    <row r="55" spans="2:9" hidden="1" x14ac:dyDescent="0.2">
      <c r="B55" s="747"/>
      <c r="C55" s="748"/>
      <c r="D55" s="748"/>
      <c r="E55" s="748"/>
      <c r="F55" s="748"/>
      <c r="G55" s="748"/>
      <c r="H55" s="748"/>
      <c r="I55" s="749"/>
    </row>
    <row r="56" spans="2:9" hidden="1" x14ac:dyDescent="0.2">
      <c r="B56" s="747"/>
      <c r="C56" s="748"/>
      <c r="D56" s="748"/>
      <c r="E56" s="748"/>
      <c r="F56" s="748"/>
      <c r="G56" s="748"/>
      <c r="H56" s="748"/>
      <c r="I56" s="749"/>
    </row>
    <row r="57" spans="2:9" hidden="1" x14ac:dyDescent="0.2">
      <c r="B57" s="747"/>
      <c r="C57" s="748"/>
      <c r="D57" s="748"/>
      <c r="E57" s="748"/>
      <c r="F57" s="748"/>
      <c r="G57" s="748"/>
      <c r="H57" s="748"/>
      <c r="I57" s="749"/>
    </row>
    <row r="58" spans="2:9" hidden="1" x14ac:dyDescent="0.2">
      <c r="B58" s="747"/>
      <c r="C58" s="748"/>
      <c r="D58" s="748"/>
      <c r="E58" s="748"/>
      <c r="F58" s="748"/>
      <c r="G58" s="748"/>
      <c r="H58" s="748"/>
      <c r="I58" s="749"/>
    </row>
    <row r="59" spans="2:9" hidden="1" x14ac:dyDescent="0.2">
      <c r="B59" s="747"/>
      <c r="C59" s="748"/>
      <c r="D59" s="748"/>
      <c r="E59" s="748"/>
      <c r="F59" s="748"/>
      <c r="G59" s="748"/>
      <c r="H59" s="748"/>
      <c r="I59" s="749"/>
    </row>
    <row r="60" spans="2:9" hidden="1" x14ac:dyDescent="0.2">
      <c r="B60" s="747"/>
      <c r="C60" s="748"/>
      <c r="D60" s="748"/>
      <c r="E60" s="748"/>
      <c r="F60" s="748"/>
      <c r="G60" s="748"/>
      <c r="H60" s="748"/>
      <c r="I60" s="749"/>
    </row>
    <row r="61" spans="2:9" ht="13.5" hidden="1" thickBot="1" x14ac:dyDescent="0.25">
      <c r="B61" s="750"/>
      <c r="C61" s="751"/>
      <c r="D61" s="751"/>
      <c r="E61" s="751"/>
      <c r="F61" s="751"/>
      <c r="G61" s="751"/>
      <c r="H61" s="751"/>
      <c r="I61" s="752"/>
    </row>
    <row r="111" spans="7:59" s="371" customFormat="1" x14ac:dyDescent="0.2">
      <c r="G111" s="371">
        <v>0</v>
      </c>
      <c r="K111" s="371">
        <f>SUM(1,MAX($A111:J111))</f>
        <v>1</v>
      </c>
      <c r="N111" s="371">
        <f>SUM(1,MAX($A111:M111))</f>
        <v>2</v>
      </c>
      <c r="Q111" s="371">
        <f>SUM(1,MAX($A111:P111))</f>
        <v>3</v>
      </c>
      <c r="T111" s="371">
        <f>SUM(1,MAX($A111:S111))</f>
        <v>4</v>
      </c>
      <c r="W111" s="371">
        <f>SUM(1,MAX($A111:V111))</f>
        <v>5</v>
      </c>
      <c r="Z111" s="371">
        <f>SUM(1,MAX($A111:Y111))</f>
        <v>6</v>
      </c>
      <c r="AC111" s="371">
        <f>SUM(1,MAX($A111:AB111))</f>
        <v>7</v>
      </c>
      <c r="AF111" s="371">
        <f>SUM(1,MAX($A111:AE111))</f>
        <v>8</v>
      </c>
      <c r="AI111" s="371">
        <f>SUM(1,MAX($A111:AH111))</f>
        <v>9</v>
      </c>
      <c r="AL111" s="371">
        <f>SUM(1,MAX($A111:AK111))</f>
        <v>10</v>
      </c>
      <c r="AO111" s="371">
        <f>SUM(1,MAX($A111:AN111))</f>
        <v>11</v>
      </c>
      <c r="AR111" s="371">
        <f>SUM(1,MAX($A111:AQ111))</f>
        <v>12</v>
      </c>
      <c r="AU111" s="371">
        <f>SUM(1,MAX($A111:AT111))</f>
        <v>13</v>
      </c>
      <c r="AX111" s="371">
        <f>SUM(1,MAX($A111:AW111))</f>
        <v>14</v>
      </c>
      <c r="BA111" s="371">
        <f>SUM(1,MAX($A111:AZ111))</f>
        <v>15</v>
      </c>
      <c r="BD111" s="371">
        <f>SUM(1,MAX($A111:BC111))</f>
        <v>16</v>
      </c>
      <c r="BG111" s="371">
        <f>SUM(1,MAX($A111:BF111))</f>
        <v>17</v>
      </c>
    </row>
    <row r="112" spans="7:59" s="371" customFormat="1" x14ac:dyDescent="0.2">
      <c r="K112" s="372">
        <f>MATCH(K111,idxCol,0)</f>
        <v>7</v>
      </c>
      <c r="N112" s="372">
        <f>MATCH(N111,idxCol,0)</f>
        <v>15</v>
      </c>
      <c r="Q112" s="372">
        <f>MATCH(Q111,idxCol,0)</f>
        <v>23</v>
      </c>
      <c r="T112" s="372">
        <f>MATCH(T111,idxCol,0)</f>
        <v>31</v>
      </c>
      <c r="W112" s="372">
        <f>MATCH(W111,idxCol,0)</f>
        <v>39</v>
      </c>
      <c r="Z112" s="372">
        <f>MATCH(Z111,idxCol,0)</f>
        <v>47</v>
      </c>
      <c r="AC112" s="372">
        <f>MATCH(AC111,idxCol,0)</f>
        <v>55</v>
      </c>
      <c r="AF112" s="372">
        <f>MATCH(AF111,idxCol,0)</f>
        <v>63</v>
      </c>
      <c r="AI112" s="372">
        <f>MATCH(AI111,idxCol,0)</f>
        <v>71</v>
      </c>
      <c r="AL112" s="372">
        <f>MATCH(AL111,idxCol,0)</f>
        <v>79</v>
      </c>
      <c r="AO112" s="372">
        <f>MATCH(AO111,idxCol,0)</f>
        <v>87</v>
      </c>
      <c r="AR112" s="372">
        <f>MATCH(AR111,idxCol,0)</f>
        <v>95</v>
      </c>
      <c r="AU112" s="372">
        <f>MATCH(AU111,idxCol,0)</f>
        <v>103</v>
      </c>
      <c r="AX112" s="372">
        <f>MATCH(AX111,idxCol,0)</f>
        <v>111</v>
      </c>
      <c r="BA112" s="372">
        <f>MATCH(BA111,idxCol,0)</f>
        <v>119</v>
      </c>
      <c r="BD112" s="372">
        <f>MATCH(BD111,idxCol,0)</f>
        <v>127</v>
      </c>
      <c r="BG112" s="372">
        <f>MATCH(BG111,idxCol,0)</f>
        <v>135</v>
      </c>
    </row>
  </sheetData>
  <sheetProtection algorithmName="SHA-512" hashValue="Apd+bdiqYjV3GKDIKJ32/L5lQKeDYaJiqaSuR03cQ6MaUODROKnKN6wPUYTksIbE4gzj44Og879vErYe+dtTMA==" saltValue="UU7sADx9SXcUjTS8pmkRHA==" spinCount="100000" sheet="1" objects="1" scenarios="1" formatCells="0" formatColumns="0" formatRows="0" insertColumns="0" insertRows="0"/>
  <sortState xmlns:xlrd2="http://schemas.microsoft.com/office/spreadsheetml/2017/richdata2" ref="B2:L10">
    <sortCondition ref="E2:E10"/>
  </sortState>
  <mergeCells count="9">
    <mergeCell ref="B29:I61"/>
    <mergeCell ref="B1:I1"/>
    <mergeCell ref="J3:J17"/>
    <mergeCell ref="D23:F23"/>
    <mergeCell ref="D26:F26"/>
    <mergeCell ref="D25:F25"/>
    <mergeCell ref="A24:I24"/>
    <mergeCell ref="J25:J26"/>
    <mergeCell ref="A3:A22"/>
  </mergeCells>
  <conditionalFormatting sqref="K2">
    <cfRule type="containsText" dxfId="117" priority="18" operator="containsText" text="Rejected">
      <formula>NOT(ISERROR(SEARCH("Rejected",K2)))</formula>
    </cfRule>
  </conditionalFormatting>
  <conditionalFormatting sqref="N2">
    <cfRule type="containsText" dxfId="116" priority="17" operator="containsText" text="Rejected">
      <formula>NOT(ISERROR(SEARCH("Rejected",N2)))</formula>
    </cfRule>
  </conditionalFormatting>
  <conditionalFormatting sqref="Q2">
    <cfRule type="containsText" dxfId="115" priority="15" operator="containsText" text="Rejected">
      <formula>NOT(ISERROR(SEARCH("Rejected",Q2)))</formula>
    </cfRule>
  </conditionalFormatting>
  <conditionalFormatting sqref="T2">
    <cfRule type="containsText" dxfId="114" priority="14" operator="containsText" text="Rejected">
      <formula>NOT(ISERROR(SEARCH("Rejected",T2)))</formula>
    </cfRule>
  </conditionalFormatting>
  <conditionalFormatting sqref="W2">
    <cfRule type="containsText" dxfId="113" priority="13" operator="containsText" text="Rejected">
      <formula>NOT(ISERROR(SEARCH("Rejected",W2)))</formula>
    </cfRule>
  </conditionalFormatting>
  <conditionalFormatting sqref="Z2">
    <cfRule type="containsText" dxfId="112" priority="12" operator="containsText" text="Rejected">
      <formula>NOT(ISERROR(SEARCH("Rejected",Z2)))</formula>
    </cfRule>
  </conditionalFormatting>
  <conditionalFormatting sqref="AC2">
    <cfRule type="containsText" dxfId="111" priority="11" operator="containsText" text="Rejected">
      <formula>NOT(ISERROR(SEARCH("Rejected",AC2)))</formula>
    </cfRule>
  </conditionalFormatting>
  <conditionalFormatting sqref="AF2">
    <cfRule type="containsText" dxfId="110" priority="10" operator="containsText" text="Rejected">
      <formula>NOT(ISERROR(SEARCH("Rejected",AF2)))</formula>
    </cfRule>
  </conditionalFormatting>
  <conditionalFormatting sqref="AI2">
    <cfRule type="containsText" dxfId="109" priority="9" operator="containsText" text="Rejected">
      <formula>NOT(ISERROR(SEARCH("Rejected",AI2)))</formula>
    </cfRule>
  </conditionalFormatting>
  <conditionalFormatting sqref="AL2">
    <cfRule type="containsText" dxfId="108" priority="8" operator="containsText" text="Rejected">
      <formula>NOT(ISERROR(SEARCH("Rejected",AL2)))</formula>
    </cfRule>
  </conditionalFormatting>
  <conditionalFormatting sqref="AO2">
    <cfRule type="containsText" dxfId="107" priority="7" operator="containsText" text="Rejected">
      <formula>NOT(ISERROR(SEARCH("Rejected",AO2)))</formula>
    </cfRule>
  </conditionalFormatting>
  <conditionalFormatting sqref="AR2">
    <cfRule type="containsText" dxfId="106" priority="6" operator="containsText" text="Rejected">
      <formula>NOT(ISERROR(SEARCH("Rejected",AR2)))</formula>
    </cfRule>
  </conditionalFormatting>
  <conditionalFormatting sqref="AU2">
    <cfRule type="containsText" dxfId="105" priority="5" operator="containsText" text="Rejected">
      <formula>NOT(ISERROR(SEARCH("Rejected",AU2)))</formula>
    </cfRule>
  </conditionalFormatting>
  <conditionalFormatting sqref="AX2">
    <cfRule type="containsText" dxfId="104" priority="4" operator="containsText" text="Rejected">
      <formula>NOT(ISERROR(SEARCH("Rejected",AX2)))</formula>
    </cfRule>
  </conditionalFormatting>
  <conditionalFormatting sqref="BA2">
    <cfRule type="containsText" dxfId="103" priority="3" operator="containsText" text="Rejected">
      <formula>NOT(ISERROR(SEARCH("Rejected",BA2)))</formula>
    </cfRule>
  </conditionalFormatting>
  <conditionalFormatting sqref="BD2">
    <cfRule type="containsText" dxfId="102" priority="2" operator="containsText" text="Rejected">
      <formula>NOT(ISERROR(SEARCH("Rejected",BD2)))</formula>
    </cfRule>
  </conditionalFormatting>
  <conditionalFormatting sqref="BG2">
    <cfRule type="containsText" dxfId="101" priority="1" operator="containsText" text="Rejected">
      <formula>NOT(ISERROR(SEARCH("Rejected",BG2)))</formula>
    </cfRule>
  </conditionalFormatting>
  <dataValidations count="3">
    <dataValidation type="list" allowBlank="1" showInputMessage="1" showErrorMessage="1" sqref="H3:H22" xr:uid="{00000000-0002-0000-0900-000000000000}">
      <formula1>"Accept, Mitigate, Eliminate, Transfer"</formula1>
    </dataValidation>
    <dataValidation type="list" allowBlank="1" showInputMessage="1" showErrorMessage="1" sqref="D3:D22" xr:uid="{00000000-0002-0000-0900-000001000000}">
      <formula1>"Low, Medium, High"</formula1>
    </dataValidation>
    <dataValidation type="list" allowBlank="1" showInputMessage="1" showErrorMessage="1" sqref="E3:E22" xr:uid="{00000000-0002-0000-0900-000002000000}">
      <formula1>"10%,20%,30%,40%,50%,60%,70%,80%,90%"</formula1>
    </dataValidation>
  </dataValidations>
  <pageMargins left="0.7" right="0.7" top="0.48" bottom="0.75" header="0.3" footer="0.3"/>
  <pageSetup paperSize="17" orientation="landscape" r:id="rId1"/>
  <headerFooter>
    <oddFooter>&amp;L&amp;"Arial,Bold"Confidential &amp;C&amp;F
&amp;A&amp;R&amp;P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BI112"/>
  <sheetViews>
    <sheetView zoomScale="80" zoomScaleNormal="80" zoomScaleSheetLayoutView="100" workbookViewId="0">
      <pane xSplit="9" ySplit="2" topLeftCell="J3" activePane="bottomRight" state="frozen"/>
      <selection activeCell="G50" sqref="G50"/>
      <selection pane="topRight" activeCell="G50" sqref="G50"/>
      <selection pane="bottomLeft" activeCell="G50" sqref="G50"/>
      <selection pane="bottomRight" activeCell="B29" sqref="B29:I61"/>
    </sheetView>
  </sheetViews>
  <sheetFormatPr defaultRowHeight="12.75" x14ac:dyDescent="0.2"/>
  <cols>
    <col min="1" max="1" width="3.7109375" style="1" customWidth="1"/>
    <col min="2" max="2" width="5.5703125" style="1" bestFit="1" customWidth="1"/>
    <col min="3" max="3" width="13.7109375" style="1" bestFit="1" customWidth="1"/>
    <col min="4" max="4" width="10.140625" style="1" customWidth="1"/>
    <col min="5" max="5" width="7.85546875" style="1" customWidth="1"/>
    <col min="6" max="6" width="15" style="1" bestFit="1" customWidth="1"/>
    <col min="7" max="7" width="17.5703125" style="1" customWidth="1"/>
    <col min="8" max="8" width="10.85546875" style="1" customWidth="1"/>
    <col min="9" max="9" width="31.7109375" style="1" bestFit="1" customWidth="1"/>
    <col min="10" max="10" width="34.85546875" style="1" customWidth="1"/>
    <col min="11" max="11" width="8.28515625" style="1" bestFit="1" customWidth="1"/>
    <col min="12" max="12" width="12.85546875" style="1" bestFit="1" customWidth="1"/>
    <col min="13" max="13" width="22.42578125" style="1" bestFit="1" customWidth="1"/>
    <col min="14" max="14" width="8.85546875" style="1" bestFit="1" customWidth="1"/>
    <col min="15" max="15" width="11.85546875" style="1" bestFit="1" customWidth="1"/>
    <col min="16" max="16" width="22.42578125" style="1" bestFit="1" customWidth="1"/>
    <col min="17" max="17" width="8.85546875" style="1" bestFit="1" customWidth="1"/>
    <col min="18" max="18" width="11.85546875" style="1" bestFit="1" customWidth="1"/>
    <col min="19" max="19" width="22.42578125" style="1" bestFit="1" customWidth="1"/>
    <col min="20" max="20" width="8.85546875" style="1" bestFit="1" customWidth="1"/>
    <col min="21" max="21" width="11.85546875" style="1" bestFit="1" customWidth="1"/>
    <col min="22" max="22" width="22.42578125" style="1" bestFit="1" customWidth="1"/>
    <col min="23" max="23" width="8.85546875" style="1" bestFit="1" customWidth="1"/>
    <col min="24" max="24" width="11.85546875" style="1" bestFit="1" customWidth="1"/>
    <col min="25" max="25" width="22.42578125" style="1" bestFit="1" customWidth="1"/>
    <col min="26" max="26" width="8.85546875" style="1" bestFit="1" customWidth="1"/>
    <col min="27" max="27" width="11.85546875" style="1" bestFit="1" customWidth="1"/>
    <col min="28" max="28" width="22.42578125" style="1" bestFit="1" customWidth="1"/>
    <col min="29" max="29" width="8.85546875" style="1" bestFit="1" customWidth="1"/>
    <col min="30" max="30" width="11.85546875" style="1" bestFit="1" customWidth="1"/>
    <col min="31" max="31" width="22.42578125" style="1" bestFit="1" customWidth="1"/>
    <col min="32" max="32" width="8.85546875" style="1" bestFit="1" customWidth="1"/>
    <col min="33" max="33" width="11.85546875" style="1" bestFit="1" customWidth="1"/>
    <col min="34" max="34" width="22.42578125" style="1" bestFit="1" customWidth="1"/>
    <col min="35" max="35" width="8.85546875" style="1" bestFit="1" customWidth="1"/>
    <col min="36" max="36" width="11.85546875" style="1" bestFit="1" customWidth="1"/>
    <col min="37" max="37" width="22.42578125" style="1" bestFit="1" customWidth="1"/>
    <col min="38" max="38" width="8.85546875" style="1" bestFit="1" customWidth="1"/>
    <col min="39" max="39" width="11.85546875" style="1" bestFit="1" customWidth="1"/>
    <col min="40" max="40" width="22.42578125" style="1" bestFit="1" customWidth="1"/>
    <col min="41" max="41" width="8.85546875" style="1" bestFit="1" customWidth="1"/>
    <col min="42" max="42" width="11.85546875" style="1" bestFit="1" customWidth="1"/>
    <col min="43" max="43" width="22.42578125" style="1" bestFit="1" customWidth="1"/>
    <col min="44" max="44" width="8.85546875" style="1" bestFit="1" customWidth="1"/>
    <col min="45" max="45" width="11.85546875" style="1" bestFit="1" customWidth="1"/>
    <col min="46" max="46" width="22.42578125" style="1" bestFit="1" customWidth="1"/>
    <col min="47" max="47" width="8.85546875" style="1" bestFit="1" customWidth="1"/>
    <col min="48" max="48" width="11.85546875" style="1" bestFit="1" customWidth="1"/>
    <col min="49" max="49" width="22.42578125" style="1" bestFit="1" customWidth="1"/>
    <col min="50" max="50" width="8.85546875" style="1" bestFit="1" customWidth="1"/>
    <col min="51" max="51" width="11.85546875" style="1" bestFit="1" customWidth="1"/>
    <col min="52" max="52" width="22.42578125" style="1" bestFit="1" customWidth="1"/>
    <col min="53" max="53" width="8.85546875" style="1" bestFit="1" customWidth="1"/>
    <col min="54" max="54" width="11.85546875" style="1" bestFit="1" customWidth="1"/>
    <col min="55" max="55" width="22.42578125" style="1" bestFit="1" customWidth="1"/>
    <col min="56" max="56" width="2.7109375" style="1" customWidth="1"/>
    <col min="57" max="57" width="15.5703125" style="1" customWidth="1"/>
    <col min="58" max="58" width="50.7109375" style="1" customWidth="1"/>
    <col min="59" max="59" width="2.7109375" style="1" customWidth="1"/>
    <col min="60" max="60" width="15.5703125" style="1" customWidth="1"/>
    <col min="61" max="61" width="50.7109375" style="1" customWidth="1"/>
    <col min="62" max="16384" width="9.140625" style="1"/>
  </cols>
  <sheetData>
    <row r="1" spans="1:61" ht="27" customHeight="1" x14ac:dyDescent="0.2">
      <c r="B1" s="684" t="s">
        <v>505</v>
      </c>
      <c r="C1" s="684"/>
      <c r="D1" s="684"/>
      <c r="E1" s="684"/>
      <c r="F1" s="684"/>
      <c r="G1" s="684"/>
      <c r="H1" s="684"/>
      <c r="I1" s="684"/>
      <c r="K1" s="349">
        <f>INDEX(tagLab,K112)</f>
        <v>1</v>
      </c>
      <c r="L1" s="349" t="str">
        <f>IF(INDEX(tagLab,K112+1)="","",INDEX(tagLab,K112+1))</f>
        <v>PCP</v>
      </c>
      <c r="M1" s="278" t="str">
        <f>L1&amp; " #" &amp;K1</f>
        <v>PCP #1</v>
      </c>
      <c r="N1" s="349">
        <f>INDEX(tagLab,N112)</f>
        <v>2</v>
      </c>
      <c r="O1" s="349" t="str">
        <f>IF(INDEX(tagLab,N112+1)="","",INDEX(tagLab,N112+1))</f>
        <v>PCP</v>
      </c>
      <c r="P1" s="278" t="str">
        <f>O1&amp; " #" &amp;N1</f>
        <v>PCP #2</v>
      </c>
      <c r="Q1" s="349">
        <f>INDEX(tagLab,Q112)</f>
        <v>3</v>
      </c>
      <c r="R1" s="349" t="str">
        <f>IF(INDEX(tagLab,Q112+1)="","",INDEX(tagLab,Q112+1))</f>
        <v>PCP</v>
      </c>
      <c r="S1" s="278" t="str">
        <f>R1&amp; " #" &amp;Q1</f>
        <v>PCP #3</v>
      </c>
      <c r="T1" s="349">
        <f>INDEX(tagLab,T112)</f>
        <v>4</v>
      </c>
      <c r="U1" s="349" t="str">
        <f>IF(INDEX(tagLab,T112+1)="","",INDEX(tagLab,T112+1))</f>
        <v>PCP</v>
      </c>
      <c r="V1" s="278" t="str">
        <f>U1&amp; " #" &amp;T1</f>
        <v>PCP #4</v>
      </c>
      <c r="W1" s="349">
        <f>INDEX(tagLab,W112)</f>
        <v>5</v>
      </c>
      <c r="X1" s="349" t="str">
        <f>IF(INDEX(tagLab,W112+1)="","",INDEX(tagLab,W112+1))</f>
        <v>PCP</v>
      </c>
      <c r="Y1" s="278" t="str">
        <f>X1&amp; " #" &amp;W1</f>
        <v>PCP #5</v>
      </c>
      <c r="Z1" s="349">
        <f>INDEX(tagLab,Z112)</f>
        <v>6</v>
      </c>
      <c r="AA1" s="349" t="str">
        <f>IF(INDEX(tagLab,Z112+1)="","",INDEX(tagLab,Z112+1))</f>
        <v>PCP</v>
      </c>
      <c r="AB1" s="278" t="str">
        <f>AA1&amp; " #" &amp;Z1</f>
        <v>PCP #6</v>
      </c>
      <c r="AC1" s="349">
        <f>INDEX(tagLab,AC112)</f>
        <v>7</v>
      </c>
      <c r="AD1" s="349" t="str">
        <f>IF(INDEX(tagLab,AC112+1)="","",INDEX(tagLab,AC112+1))</f>
        <v>PCP</v>
      </c>
      <c r="AE1" s="278" t="str">
        <f>AD1&amp; " #" &amp;AC1</f>
        <v>PCP #7</v>
      </c>
      <c r="AF1" s="349">
        <f>INDEX(tagLab,AF112)</f>
        <v>8</v>
      </c>
      <c r="AG1" s="349" t="str">
        <f>IF(INDEX(tagLab,AF112+1)="","",INDEX(tagLab,AF112+1))</f>
        <v>PCP</v>
      </c>
      <c r="AH1" s="278" t="str">
        <f>AG1&amp; " #" &amp;AF1</f>
        <v>PCP #8</v>
      </c>
      <c r="AI1" s="349">
        <f>INDEX(tagLab,AI112)</f>
        <v>9</v>
      </c>
      <c r="AJ1" s="349" t="str">
        <f>IF(INDEX(tagLab,AI112+1)="","",INDEX(tagLab,AI112+1))</f>
        <v>PCP</v>
      </c>
      <c r="AK1" s="278" t="str">
        <f>AJ1&amp; " #" &amp;AI1</f>
        <v>PCP #9</v>
      </c>
      <c r="AL1" s="349">
        <f>INDEX(tagLab,AL112)</f>
        <v>10</v>
      </c>
      <c r="AM1" s="349" t="str">
        <f>IF(INDEX(tagLab,AL112+1)="","",INDEX(tagLab,AL112+1))</f>
        <v>PCP</v>
      </c>
      <c r="AN1" s="278" t="str">
        <f>AM1&amp; " #" &amp;AL1</f>
        <v>PCP #10</v>
      </c>
      <c r="AO1" s="349">
        <f>INDEX(tagLab,AO112)</f>
        <v>11</v>
      </c>
      <c r="AP1" s="349" t="str">
        <f>IF(INDEX(tagLab,AO112+1)="","",INDEX(tagLab,AO112+1))</f>
        <v>PCP</v>
      </c>
      <c r="AQ1" s="278" t="str">
        <f>AP1&amp; " #" &amp;AO1</f>
        <v>PCP #11</v>
      </c>
      <c r="AR1" s="349">
        <f>INDEX(tagLab,AR112)</f>
        <v>12</v>
      </c>
      <c r="AS1" s="349" t="str">
        <f>IF(INDEX(tagLab,AR112+1)="","",INDEX(tagLab,AR112+1))</f>
        <v>PCP</v>
      </c>
      <c r="AT1" s="278" t="str">
        <f>AS1&amp; " #" &amp;AR1</f>
        <v>PCP #12</v>
      </c>
      <c r="AU1" s="349">
        <f>INDEX(tagLab,AU112)</f>
        <v>13</v>
      </c>
      <c r="AV1" s="349" t="str">
        <f>IF(INDEX(tagLab,AU112+1)="","",INDEX(tagLab,AU112+1))</f>
        <v>Final Cost Report</v>
      </c>
      <c r="AW1" s="278" t="str">
        <f>AV1&amp; " #" &amp;AU1</f>
        <v>Final Cost Report #13</v>
      </c>
      <c r="AX1" s="349">
        <f>INDEX(tagLab,AX112)</f>
        <v>14</v>
      </c>
      <c r="AY1" s="349" t="str">
        <f>IF(INDEX(tagLab,AX112+1)="","",INDEX(tagLab,AX112+1))</f>
        <v>PCP</v>
      </c>
      <c r="AZ1" s="278" t="str">
        <f>AY1&amp; " #" &amp;AX1</f>
        <v>PCP #14</v>
      </c>
      <c r="BA1" s="349">
        <f>INDEX(tagLab,BA112)</f>
        <v>15</v>
      </c>
      <c r="BB1" s="349" t="str">
        <f>IF(INDEX(tagLab,BA112+1)="","",INDEX(tagLab,BA112+1))</f>
        <v>PCP</v>
      </c>
      <c r="BC1" s="278" t="str">
        <f>BB1&amp; " #" &amp;BA1</f>
        <v>PCP #15</v>
      </c>
      <c r="BD1" s="349">
        <f>INDEX(tagLab,BD112)</f>
        <v>16</v>
      </c>
      <c r="BE1" s="349" t="str">
        <f>IF(INDEX(tagLab,BD112+1)="","",INDEX(tagLab,BD112+1))</f>
        <v>PCP</v>
      </c>
      <c r="BF1" s="278" t="str">
        <f>BE1&amp; " #" &amp;BD1</f>
        <v>PCP #16</v>
      </c>
      <c r="BG1" s="349">
        <f>INDEX(tagLab,BG112)</f>
        <v>17</v>
      </c>
      <c r="BH1" s="349" t="str">
        <f>IF(INDEX(tagLab,BG112+1)="","",INDEX(tagLab,BG112+1))</f>
        <v>PCP</v>
      </c>
      <c r="BI1" s="278" t="str">
        <f>BH1&amp; " #" &amp;BG1</f>
        <v>PCP #17</v>
      </c>
    </row>
    <row r="2" spans="1:61" s="569" customFormat="1" ht="24" customHeight="1" thickBot="1" x14ac:dyDescent="0.25">
      <c r="A2" s="568"/>
      <c r="B2" s="135" t="s">
        <v>181</v>
      </c>
      <c r="C2" s="135" t="s">
        <v>182</v>
      </c>
      <c r="D2" s="135" t="s">
        <v>183</v>
      </c>
      <c r="E2" s="135" t="s">
        <v>184</v>
      </c>
      <c r="F2" s="117" t="s">
        <v>185</v>
      </c>
      <c r="G2" s="117" t="s">
        <v>229</v>
      </c>
      <c r="H2" s="135" t="s">
        <v>186</v>
      </c>
      <c r="I2" s="117" t="s">
        <v>288</v>
      </c>
      <c r="K2" s="428">
        <f>'PCP 0'!$L7</f>
        <v>0</v>
      </c>
      <c r="L2" s="135" t="s">
        <v>298</v>
      </c>
      <c r="M2" s="117" t="s">
        <v>491</v>
      </c>
      <c r="N2" s="428">
        <f>'PCP 0'!$L8</f>
        <v>0</v>
      </c>
      <c r="O2" s="135" t="s">
        <v>298</v>
      </c>
      <c r="P2" s="117" t="s">
        <v>491</v>
      </c>
      <c r="Q2" s="428">
        <f>'PCP 0'!$L9</f>
        <v>0</v>
      </c>
      <c r="R2" s="135" t="s">
        <v>298</v>
      </c>
      <c r="S2" s="117" t="s">
        <v>491</v>
      </c>
      <c r="T2" s="428">
        <f>'PCP 0'!$L10</f>
        <v>0</v>
      </c>
      <c r="U2" s="135" t="s">
        <v>298</v>
      </c>
      <c r="V2" s="117" t="s">
        <v>491</v>
      </c>
      <c r="W2" s="428">
        <f>'PCP 0'!$L11</f>
        <v>0</v>
      </c>
      <c r="X2" s="135" t="s">
        <v>298</v>
      </c>
      <c r="Y2" s="117" t="s">
        <v>491</v>
      </c>
      <c r="Z2" s="428">
        <f>'PCP 0'!$L12</f>
        <v>0</v>
      </c>
      <c r="AA2" s="135" t="s">
        <v>298</v>
      </c>
      <c r="AB2" s="117" t="s">
        <v>491</v>
      </c>
      <c r="AC2" s="428">
        <f>'PCP 0'!$L13</f>
        <v>0</v>
      </c>
      <c r="AD2" s="135" t="s">
        <v>298</v>
      </c>
      <c r="AE2" s="117" t="s">
        <v>491</v>
      </c>
      <c r="AF2" s="428">
        <f>'PCP 0'!$L14</f>
        <v>0</v>
      </c>
      <c r="AG2" s="135" t="s">
        <v>298</v>
      </c>
      <c r="AH2" s="117" t="s">
        <v>491</v>
      </c>
      <c r="AI2" s="428">
        <f>'PCP 0'!$L15</f>
        <v>0</v>
      </c>
      <c r="AJ2" s="135" t="s">
        <v>298</v>
      </c>
      <c r="AK2" s="117" t="s">
        <v>491</v>
      </c>
      <c r="AL2" s="428">
        <f>'PCP 0'!$L16</f>
        <v>0</v>
      </c>
      <c r="AM2" s="135" t="s">
        <v>298</v>
      </c>
      <c r="AN2" s="117" t="s">
        <v>491</v>
      </c>
      <c r="AO2" s="428">
        <f>'PCP 0'!$L17</f>
        <v>0</v>
      </c>
      <c r="AP2" s="135" t="s">
        <v>298</v>
      </c>
      <c r="AQ2" s="117" t="s">
        <v>491</v>
      </c>
      <c r="AR2" s="428">
        <f>'PCP 0'!$L18</f>
        <v>0</v>
      </c>
      <c r="AS2" s="135" t="s">
        <v>298</v>
      </c>
      <c r="AT2" s="117" t="s">
        <v>491</v>
      </c>
      <c r="AU2" s="428">
        <f>'PCP 0'!$L19</f>
        <v>0</v>
      </c>
      <c r="AV2" s="135" t="s">
        <v>298</v>
      </c>
      <c r="AW2" s="117" t="s">
        <v>491</v>
      </c>
      <c r="AX2" s="428">
        <f>'PCP 0'!$L20</f>
        <v>0</v>
      </c>
      <c r="AY2" s="135" t="s">
        <v>298</v>
      </c>
      <c r="AZ2" s="117" t="s">
        <v>491</v>
      </c>
      <c r="BA2" s="428">
        <f>'PCP 0'!$L21</f>
        <v>0</v>
      </c>
      <c r="BB2" s="135" t="s">
        <v>298</v>
      </c>
      <c r="BC2" s="117" t="s">
        <v>491</v>
      </c>
      <c r="BD2" s="428">
        <f>'PCP 0'!$L22</f>
        <v>0</v>
      </c>
      <c r="BE2" s="135" t="s">
        <v>298</v>
      </c>
      <c r="BF2" s="117" t="s">
        <v>491</v>
      </c>
      <c r="BG2" s="428">
        <f>'PCP 0'!$L23</f>
        <v>0</v>
      </c>
      <c r="BH2" s="135" t="s">
        <v>298</v>
      </c>
      <c r="BI2" s="117" t="s">
        <v>491</v>
      </c>
    </row>
    <row r="3" spans="1:61" s="2" customFormat="1" x14ac:dyDescent="0.2">
      <c r="A3" s="761"/>
      <c r="B3" s="232"/>
      <c r="C3" s="232"/>
      <c r="D3" s="136"/>
      <c r="E3" s="137"/>
      <c r="F3" s="138"/>
      <c r="G3" s="234">
        <f t="shared" ref="G3:G22" si="0">F3*E3</f>
        <v>0</v>
      </c>
      <c r="H3" s="136"/>
      <c r="I3" s="232"/>
      <c r="J3" s="753" t="s">
        <v>269</v>
      </c>
      <c r="K3" s="350"/>
      <c r="L3" s="533"/>
      <c r="M3" s="232"/>
      <c r="N3" s="350"/>
      <c r="O3" s="533"/>
      <c r="P3" s="232"/>
      <c r="Q3" s="350"/>
      <c r="R3" s="533"/>
      <c r="S3" s="232"/>
      <c r="T3" s="350"/>
      <c r="U3" s="533"/>
      <c r="V3" s="232"/>
      <c r="W3" s="350"/>
      <c r="X3" s="533"/>
      <c r="Y3" s="232"/>
      <c r="Z3" s="350"/>
      <c r="AA3" s="533"/>
      <c r="AB3" s="232"/>
      <c r="AC3" s="350"/>
      <c r="AD3" s="533"/>
      <c r="AE3" s="232"/>
      <c r="AF3" s="350"/>
      <c r="AG3" s="533"/>
      <c r="AH3" s="232"/>
      <c r="AI3" s="350"/>
      <c r="AJ3" s="533"/>
      <c r="AK3" s="232"/>
      <c r="AL3" s="350"/>
      <c r="AM3" s="533"/>
      <c r="AN3" s="232"/>
      <c r="AO3" s="350"/>
      <c r="AP3" s="533"/>
      <c r="AQ3" s="232"/>
      <c r="AR3" s="350"/>
      <c r="AS3" s="533"/>
      <c r="AT3" s="232"/>
      <c r="AU3" s="350"/>
      <c r="AV3" s="533"/>
      <c r="AW3" s="232"/>
      <c r="AX3" s="350"/>
      <c r="AY3" s="533"/>
      <c r="AZ3" s="232"/>
      <c r="BA3" s="350"/>
      <c r="BB3" s="533"/>
      <c r="BC3" s="232"/>
      <c r="BD3" s="350"/>
      <c r="BE3" s="533"/>
      <c r="BF3" s="232"/>
      <c r="BG3" s="350"/>
      <c r="BH3" s="533"/>
      <c r="BI3" s="232"/>
    </row>
    <row r="4" spans="1:61" s="2" customFormat="1" x14ac:dyDescent="0.2">
      <c r="A4" s="762"/>
      <c r="B4" s="232"/>
      <c r="C4" s="232"/>
      <c r="D4" s="136"/>
      <c r="E4" s="137"/>
      <c r="F4" s="138"/>
      <c r="G4" s="234">
        <f t="shared" si="0"/>
        <v>0</v>
      </c>
      <c r="H4" s="136"/>
      <c r="I4" s="232"/>
      <c r="J4" s="753"/>
      <c r="K4" s="350"/>
      <c r="L4" s="533"/>
      <c r="M4" s="232"/>
      <c r="N4" s="350"/>
      <c r="O4" s="533"/>
      <c r="P4" s="232"/>
      <c r="Q4" s="350"/>
      <c r="R4" s="533"/>
      <c r="S4" s="232"/>
      <c r="T4" s="350"/>
      <c r="U4" s="533"/>
      <c r="V4" s="232"/>
      <c r="W4" s="350"/>
      <c r="X4" s="533"/>
      <c r="Y4" s="232"/>
      <c r="Z4" s="350"/>
      <c r="AA4" s="533"/>
      <c r="AB4" s="232"/>
      <c r="AC4" s="350"/>
      <c r="AD4" s="533"/>
      <c r="AE4" s="232"/>
      <c r="AF4" s="350"/>
      <c r="AG4" s="533"/>
      <c r="AH4" s="232"/>
      <c r="AI4" s="350"/>
      <c r="AJ4" s="533"/>
      <c r="AK4" s="232"/>
      <c r="AL4" s="350"/>
      <c r="AM4" s="533"/>
      <c r="AN4" s="232"/>
      <c r="AO4" s="350"/>
      <c r="AP4" s="533"/>
      <c r="AQ4" s="232"/>
      <c r="AR4" s="350"/>
      <c r="AS4" s="533"/>
      <c r="AT4" s="232"/>
      <c r="AU4" s="350"/>
      <c r="AV4" s="533"/>
      <c r="AW4" s="232"/>
      <c r="AX4" s="350"/>
      <c r="AY4" s="533"/>
      <c r="AZ4" s="232"/>
      <c r="BA4" s="350"/>
      <c r="BB4" s="533"/>
      <c r="BC4" s="232"/>
      <c r="BD4" s="350"/>
      <c r="BE4" s="533"/>
      <c r="BF4" s="232"/>
      <c r="BG4" s="350"/>
      <c r="BH4" s="533"/>
      <c r="BI4" s="232"/>
    </row>
    <row r="5" spans="1:61" x14ac:dyDescent="0.2">
      <c r="A5" s="762"/>
      <c r="B5" s="167"/>
      <c r="C5" s="167"/>
      <c r="D5" s="139"/>
      <c r="E5" s="137"/>
      <c r="F5" s="138"/>
      <c r="G5" s="234">
        <f t="shared" si="0"/>
        <v>0</v>
      </c>
      <c r="H5" s="139"/>
      <c r="I5" s="167"/>
      <c r="J5" s="753"/>
      <c r="K5" s="350"/>
      <c r="L5" s="533"/>
      <c r="M5" s="167"/>
      <c r="N5" s="350"/>
      <c r="O5" s="533"/>
      <c r="P5" s="167"/>
      <c r="Q5" s="350"/>
      <c r="R5" s="533"/>
      <c r="S5" s="167"/>
      <c r="T5" s="350"/>
      <c r="U5" s="533"/>
      <c r="V5" s="167"/>
      <c r="W5" s="350"/>
      <c r="X5" s="533"/>
      <c r="Y5" s="167"/>
      <c r="Z5" s="350"/>
      <c r="AA5" s="533"/>
      <c r="AB5" s="167"/>
      <c r="AC5" s="350"/>
      <c r="AD5" s="533"/>
      <c r="AE5" s="167"/>
      <c r="AF5" s="350"/>
      <c r="AG5" s="533"/>
      <c r="AH5" s="167"/>
      <c r="AI5" s="350"/>
      <c r="AJ5" s="533"/>
      <c r="AK5" s="167"/>
      <c r="AL5" s="350"/>
      <c r="AM5" s="533"/>
      <c r="AN5" s="167"/>
      <c r="AO5" s="350"/>
      <c r="AP5" s="533"/>
      <c r="AQ5" s="167"/>
      <c r="AR5" s="350"/>
      <c r="AS5" s="533"/>
      <c r="AT5" s="167"/>
      <c r="AU5" s="350"/>
      <c r="AV5" s="533"/>
      <c r="AW5" s="167"/>
      <c r="AX5" s="350"/>
      <c r="AY5" s="533"/>
      <c r="AZ5" s="167"/>
      <c r="BA5" s="350"/>
      <c r="BB5" s="533"/>
      <c r="BC5" s="167"/>
      <c r="BD5" s="350"/>
      <c r="BE5" s="533"/>
      <c r="BF5" s="167"/>
      <c r="BG5" s="350"/>
      <c r="BH5" s="533"/>
      <c r="BI5" s="167"/>
    </row>
    <row r="6" spans="1:61" x14ac:dyDescent="0.2">
      <c r="A6" s="762"/>
      <c r="B6" s="159"/>
      <c r="C6" s="167"/>
      <c r="D6" s="139"/>
      <c r="E6" s="137"/>
      <c r="F6" s="138"/>
      <c r="G6" s="234">
        <f t="shared" si="0"/>
        <v>0</v>
      </c>
      <c r="H6" s="139"/>
      <c r="I6" s="167"/>
      <c r="J6" s="753"/>
      <c r="K6" s="350"/>
      <c r="L6" s="533"/>
      <c r="M6" s="167"/>
      <c r="N6" s="350"/>
      <c r="O6" s="533"/>
      <c r="P6" s="167"/>
      <c r="Q6" s="350"/>
      <c r="R6" s="533"/>
      <c r="S6" s="167"/>
      <c r="T6" s="350"/>
      <c r="U6" s="533"/>
      <c r="V6" s="167"/>
      <c r="W6" s="350"/>
      <c r="X6" s="533"/>
      <c r="Y6" s="167"/>
      <c r="Z6" s="350"/>
      <c r="AA6" s="533"/>
      <c r="AB6" s="167"/>
      <c r="AC6" s="350"/>
      <c r="AD6" s="533"/>
      <c r="AE6" s="167"/>
      <c r="AF6" s="350"/>
      <c r="AG6" s="533"/>
      <c r="AH6" s="167"/>
      <c r="AI6" s="350"/>
      <c r="AJ6" s="533"/>
      <c r="AK6" s="167"/>
      <c r="AL6" s="350"/>
      <c r="AM6" s="533"/>
      <c r="AN6" s="167"/>
      <c r="AO6" s="350"/>
      <c r="AP6" s="533"/>
      <c r="AQ6" s="167"/>
      <c r="AR6" s="350"/>
      <c r="AS6" s="533"/>
      <c r="AT6" s="167"/>
      <c r="AU6" s="350"/>
      <c r="AV6" s="533"/>
      <c r="AW6" s="167"/>
      <c r="AX6" s="350"/>
      <c r="AY6" s="533"/>
      <c r="AZ6" s="167"/>
      <c r="BA6" s="350"/>
      <c r="BB6" s="533"/>
      <c r="BC6" s="167"/>
      <c r="BD6" s="350"/>
      <c r="BE6" s="533"/>
      <c r="BF6" s="167"/>
      <c r="BG6" s="350"/>
      <c r="BH6" s="533"/>
      <c r="BI6" s="167"/>
    </row>
    <row r="7" spans="1:61" x14ac:dyDescent="0.2">
      <c r="A7" s="762"/>
      <c r="B7" s="167"/>
      <c r="C7" s="167"/>
      <c r="D7" s="139"/>
      <c r="E7" s="137"/>
      <c r="F7" s="138"/>
      <c r="G7" s="234">
        <f t="shared" si="0"/>
        <v>0</v>
      </c>
      <c r="H7" s="139"/>
      <c r="I7" s="167"/>
      <c r="J7" s="753"/>
      <c r="K7" s="350"/>
      <c r="L7" s="533"/>
      <c r="M7" s="167"/>
      <c r="N7" s="350"/>
      <c r="O7" s="533"/>
      <c r="P7" s="167"/>
      <c r="Q7" s="350"/>
      <c r="R7" s="533"/>
      <c r="S7" s="167"/>
      <c r="T7" s="350"/>
      <c r="U7" s="533"/>
      <c r="V7" s="167"/>
      <c r="W7" s="350"/>
      <c r="X7" s="533"/>
      <c r="Y7" s="167"/>
      <c r="Z7" s="350"/>
      <c r="AA7" s="533"/>
      <c r="AB7" s="167"/>
      <c r="AC7" s="350"/>
      <c r="AD7" s="533"/>
      <c r="AE7" s="167"/>
      <c r="AF7" s="350"/>
      <c r="AG7" s="533"/>
      <c r="AH7" s="167"/>
      <c r="AI7" s="350"/>
      <c r="AJ7" s="533"/>
      <c r="AK7" s="167"/>
      <c r="AL7" s="350"/>
      <c r="AM7" s="533"/>
      <c r="AN7" s="167"/>
      <c r="AO7" s="350"/>
      <c r="AP7" s="533"/>
      <c r="AQ7" s="167"/>
      <c r="AR7" s="350"/>
      <c r="AS7" s="533"/>
      <c r="AT7" s="167"/>
      <c r="AU7" s="350"/>
      <c r="AV7" s="533"/>
      <c r="AW7" s="167"/>
      <c r="AX7" s="350"/>
      <c r="AY7" s="533"/>
      <c r="AZ7" s="167"/>
      <c r="BA7" s="350"/>
      <c r="BB7" s="533"/>
      <c r="BC7" s="167"/>
      <c r="BD7" s="350"/>
      <c r="BE7" s="533"/>
      <c r="BF7" s="167"/>
      <c r="BG7" s="350"/>
      <c r="BH7" s="533"/>
      <c r="BI7" s="167"/>
    </row>
    <row r="8" spans="1:61" x14ac:dyDescent="0.2">
      <c r="A8" s="762"/>
      <c r="B8" s="167"/>
      <c r="C8" s="159"/>
      <c r="D8" s="139"/>
      <c r="E8" s="137"/>
      <c r="F8" s="138"/>
      <c r="G8" s="234">
        <f t="shared" si="0"/>
        <v>0</v>
      </c>
      <c r="H8" s="139"/>
      <c r="I8" s="167"/>
      <c r="J8" s="753"/>
      <c r="K8" s="350"/>
      <c r="L8" s="533"/>
      <c r="M8" s="167"/>
      <c r="N8" s="350"/>
      <c r="O8" s="533"/>
      <c r="P8" s="167"/>
      <c r="Q8" s="350"/>
      <c r="R8" s="533"/>
      <c r="S8" s="167"/>
      <c r="T8" s="350"/>
      <c r="U8" s="533"/>
      <c r="V8" s="167"/>
      <c r="W8" s="350"/>
      <c r="X8" s="533"/>
      <c r="Y8" s="167"/>
      <c r="Z8" s="350"/>
      <c r="AA8" s="533"/>
      <c r="AB8" s="167"/>
      <c r="AC8" s="350"/>
      <c r="AD8" s="533"/>
      <c r="AE8" s="167"/>
      <c r="AF8" s="350"/>
      <c r="AG8" s="533"/>
      <c r="AH8" s="167"/>
      <c r="AI8" s="350"/>
      <c r="AJ8" s="533"/>
      <c r="AK8" s="167"/>
      <c r="AL8" s="350"/>
      <c r="AM8" s="533"/>
      <c r="AN8" s="167"/>
      <c r="AO8" s="350"/>
      <c r="AP8" s="533"/>
      <c r="AQ8" s="167"/>
      <c r="AR8" s="350"/>
      <c r="AS8" s="533"/>
      <c r="AT8" s="167"/>
      <c r="AU8" s="350"/>
      <c r="AV8" s="533"/>
      <c r="AW8" s="167"/>
      <c r="AX8" s="350"/>
      <c r="AY8" s="533"/>
      <c r="AZ8" s="167"/>
      <c r="BA8" s="350"/>
      <c r="BB8" s="533"/>
      <c r="BC8" s="167"/>
      <c r="BD8" s="350"/>
      <c r="BE8" s="533"/>
      <c r="BF8" s="167"/>
      <c r="BG8" s="350"/>
      <c r="BH8" s="533"/>
      <c r="BI8" s="167"/>
    </row>
    <row r="9" spans="1:61" x14ac:dyDescent="0.2">
      <c r="A9" s="762"/>
      <c r="B9" s="167"/>
      <c r="C9" s="167"/>
      <c r="D9" s="139"/>
      <c r="E9" s="137"/>
      <c r="F9" s="138"/>
      <c r="G9" s="234">
        <f t="shared" si="0"/>
        <v>0</v>
      </c>
      <c r="H9" s="139"/>
      <c r="I9" s="167"/>
      <c r="J9" s="753"/>
      <c r="K9" s="350"/>
      <c r="L9" s="533"/>
      <c r="M9" s="167"/>
      <c r="N9" s="350"/>
      <c r="O9" s="533"/>
      <c r="P9" s="167"/>
      <c r="Q9" s="350"/>
      <c r="R9" s="533"/>
      <c r="S9" s="167"/>
      <c r="T9" s="350"/>
      <c r="U9" s="533"/>
      <c r="V9" s="167"/>
      <c r="W9" s="350"/>
      <c r="X9" s="533"/>
      <c r="Y9" s="167"/>
      <c r="Z9" s="350"/>
      <c r="AA9" s="533"/>
      <c r="AB9" s="167"/>
      <c r="AC9" s="350"/>
      <c r="AD9" s="533"/>
      <c r="AE9" s="167"/>
      <c r="AF9" s="350"/>
      <c r="AG9" s="533"/>
      <c r="AH9" s="167"/>
      <c r="AI9" s="350"/>
      <c r="AJ9" s="533"/>
      <c r="AK9" s="167"/>
      <c r="AL9" s="350"/>
      <c r="AM9" s="533"/>
      <c r="AN9" s="167"/>
      <c r="AO9" s="350"/>
      <c r="AP9" s="533"/>
      <c r="AQ9" s="167"/>
      <c r="AR9" s="350"/>
      <c r="AS9" s="533"/>
      <c r="AT9" s="167"/>
      <c r="AU9" s="350"/>
      <c r="AV9" s="533"/>
      <c r="AW9" s="167"/>
      <c r="AX9" s="350"/>
      <c r="AY9" s="533"/>
      <c r="AZ9" s="167"/>
      <c r="BA9" s="350"/>
      <c r="BB9" s="533"/>
      <c r="BC9" s="167"/>
      <c r="BD9" s="350"/>
      <c r="BE9" s="533"/>
      <c r="BF9" s="167"/>
      <c r="BG9" s="350"/>
      <c r="BH9" s="533"/>
      <c r="BI9" s="167"/>
    </row>
    <row r="10" spans="1:61" x14ac:dyDescent="0.2">
      <c r="A10" s="762"/>
      <c r="B10" s="167"/>
      <c r="C10" s="159"/>
      <c r="D10" s="139"/>
      <c r="E10" s="137"/>
      <c r="F10" s="138"/>
      <c r="G10" s="234">
        <f t="shared" si="0"/>
        <v>0</v>
      </c>
      <c r="H10" s="139"/>
      <c r="I10" s="167"/>
      <c r="J10" s="753"/>
      <c r="K10" s="350"/>
      <c r="L10" s="533"/>
      <c r="M10" s="167"/>
      <c r="N10" s="350"/>
      <c r="O10" s="533"/>
      <c r="P10" s="167"/>
      <c r="Q10" s="350"/>
      <c r="R10" s="533"/>
      <c r="S10" s="167"/>
      <c r="T10" s="350"/>
      <c r="U10" s="533"/>
      <c r="V10" s="167"/>
      <c r="W10" s="350"/>
      <c r="X10" s="533"/>
      <c r="Y10" s="167"/>
      <c r="Z10" s="350"/>
      <c r="AA10" s="533"/>
      <c r="AB10" s="167"/>
      <c r="AC10" s="350"/>
      <c r="AD10" s="533"/>
      <c r="AE10" s="167"/>
      <c r="AF10" s="350"/>
      <c r="AG10" s="533"/>
      <c r="AH10" s="167"/>
      <c r="AI10" s="350"/>
      <c r="AJ10" s="533"/>
      <c r="AK10" s="167"/>
      <c r="AL10" s="350"/>
      <c r="AM10" s="533"/>
      <c r="AN10" s="167"/>
      <c r="AO10" s="350"/>
      <c r="AP10" s="533"/>
      <c r="AQ10" s="167"/>
      <c r="AR10" s="350"/>
      <c r="AS10" s="533"/>
      <c r="AT10" s="167"/>
      <c r="AU10" s="350"/>
      <c r="AV10" s="533"/>
      <c r="AW10" s="167"/>
      <c r="AX10" s="350"/>
      <c r="AY10" s="533"/>
      <c r="AZ10" s="167"/>
      <c r="BA10" s="350"/>
      <c r="BB10" s="533"/>
      <c r="BC10" s="167"/>
      <c r="BD10" s="350"/>
      <c r="BE10" s="533"/>
      <c r="BF10" s="167"/>
      <c r="BG10" s="350"/>
      <c r="BH10" s="533"/>
      <c r="BI10" s="167"/>
    </row>
    <row r="11" spans="1:61" x14ac:dyDescent="0.2">
      <c r="A11" s="762"/>
      <c r="B11" s="167"/>
      <c r="C11" s="167"/>
      <c r="D11" s="139"/>
      <c r="E11" s="137"/>
      <c r="F11" s="138"/>
      <c r="G11" s="234">
        <f t="shared" si="0"/>
        <v>0</v>
      </c>
      <c r="H11" s="139"/>
      <c r="I11" s="167"/>
      <c r="J11" s="753"/>
      <c r="K11" s="350"/>
      <c r="L11" s="533"/>
      <c r="M11" s="167"/>
      <c r="N11" s="350"/>
      <c r="O11" s="533"/>
      <c r="P11" s="167"/>
      <c r="Q11" s="350"/>
      <c r="R11" s="533"/>
      <c r="S11" s="167"/>
      <c r="T11" s="350"/>
      <c r="U11" s="533"/>
      <c r="V11" s="167"/>
      <c r="W11" s="350"/>
      <c r="X11" s="533"/>
      <c r="Y11" s="167"/>
      <c r="Z11" s="350"/>
      <c r="AA11" s="533"/>
      <c r="AB11" s="167"/>
      <c r="AC11" s="350"/>
      <c r="AD11" s="533"/>
      <c r="AE11" s="167"/>
      <c r="AF11" s="350"/>
      <c r="AG11" s="533"/>
      <c r="AH11" s="167"/>
      <c r="AI11" s="350"/>
      <c r="AJ11" s="533"/>
      <c r="AK11" s="167"/>
      <c r="AL11" s="350"/>
      <c r="AM11" s="533"/>
      <c r="AN11" s="167"/>
      <c r="AO11" s="350"/>
      <c r="AP11" s="533"/>
      <c r="AQ11" s="167"/>
      <c r="AR11" s="350"/>
      <c r="AS11" s="533"/>
      <c r="AT11" s="167"/>
      <c r="AU11" s="350"/>
      <c r="AV11" s="533"/>
      <c r="AW11" s="167"/>
      <c r="AX11" s="350"/>
      <c r="AY11" s="533"/>
      <c r="AZ11" s="167"/>
      <c r="BA11" s="350"/>
      <c r="BB11" s="533"/>
      <c r="BC11" s="167"/>
      <c r="BD11" s="350"/>
      <c r="BE11" s="533"/>
      <c r="BF11" s="167"/>
      <c r="BG11" s="350"/>
      <c r="BH11" s="533"/>
      <c r="BI11" s="167"/>
    </row>
    <row r="12" spans="1:61" x14ac:dyDescent="0.2">
      <c r="A12" s="762"/>
      <c r="B12" s="167"/>
      <c r="C12" s="167"/>
      <c r="D12" s="139"/>
      <c r="E12" s="137"/>
      <c r="F12" s="138"/>
      <c r="G12" s="234">
        <f t="shared" si="0"/>
        <v>0</v>
      </c>
      <c r="H12" s="139"/>
      <c r="I12" s="159"/>
      <c r="J12" s="753"/>
      <c r="K12" s="350"/>
      <c r="L12" s="533"/>
      <c r="M12" s="159"/>
      <c r="N12" s="350"/>
      <c r="O12" s="533"/>
      <c r="P12" s="159"/>
      <c r="Q12" s="350"/>
      <c r="R12" s="533"/>
      <c r="S12" s="159"/>
      <c r="T12" s="350"/>
      <c r="U12" s="533"/>
      <c r="V12" s="159"/>
      <c r="W12" s="350"/>
      <c r="X12" s="533"/>
      <c r="Y12" s="159"/>
      <c r="Z12" s="350"/>
      <c r="AA12" s="533"/>
      <c r="AB12" s="159"/>
      <c r="AC12" s="350"/>
      <c r="AD12" s="533"/>
      <c r="AE12" s="159"/>
      <c r="AF12" s="350"/>
      <c r="AG12" s="533"/>
      <c r="AH12" s="159"/>
      <c r="AI12" s="350"/>
      <c r="AJ12" s="533"/>
      <c r="AK12" s="159"/>
      <c r="AL12" s="350"/>
      <c r="AM12" s="533"/>
      <c r="AN12" s="159"/>
      <c r="AO12" s="350"/>
      <c r="AP12" s="533"/>
      <c r="AQ12" s="159"/>
      <c r="AR12" s="350"/>
      <c r="AS12" s="533"/>
      <c r="AT12" s="159"/>
      <c r="AU12" s="350"/>
      <c r="AV12" s="533"/>
      <c r="AW12" s="159"/>
      <c r="AX12" s="350"/>
      <c r="AY12" s="533"/>
      <c r="AZ12" s="159"/>
      <c r="BA12" s="350"/>
      <c r="BB12" s="533"/>
      <c r="BC12" s="159"/>
      <c r="BD12" s="350"/>
      <c r="BE12" s="533"/>
      <c r="BF12" s="159"/>
      <c r="BG12" s="350"/>
      <c r="BH12" s="533"/>
      <c r="BI12" s="159"/>
    </row>
    <row r="13" spans="1:61" x14ac:dyDescent="0.2">
      <c r="A13" s="762"/>
      <c r="B13" s="167"/>
      <c r="C13" s="159"/>
      <c r="D13" s="139"/>
      <c r="E13" s="137"/>
      <c r="F13" s="138"/>
      <c r="G13" s="234">
        <f t="shared" si="0"/>
        <v>0</v>
      </c>
      <c r="H13" s="139"/>
      <c r="I13" s="167"/>
      <c r="J13" s="753"/>
      <c r="K13" s="350"/>
      <c r="L13" s="533"/>
      <c r="M13" s="167"/>
      <c r="N13" s="350"/>
      <c r="O13" s="533"/>
      <c r="P13" s="167"/>
      <c r="Q13" s="350"/>
      <c r="R13" s="533"/>
      <c r="S13" s="167"/>
      <c r="T13" s="350"/>
      <c r="U13" s="533"/>
      <c r="V13" s="167"/>
      <c r="W13" s="350"/>
      <c r="X13" s="533"/>
      <c r="Y13" s="167"/>
      <c r="Z13" s="350"/>
      <c r="AA13" s="533"/>
      <c r="AB13" s="167"/>
      <c r="AC13" s="350"/>
      <c r="AD13" s="533"/>
      <c r="AE13" s="167"/>
      <c r="AF13" s="350"/>
      <c r="AG13" s="533"/>
      <c r="AH13" s="167"/>
      <c r="AI13" s="350"/>
      <c r="AJ13" s="533"/>
      <c r="AK13" s="167"/>
      <c r="AL13" s="350"/>
      <c r="AM13" s="533"/>
      <c r="AN13" s="167"/>
      <c r="AO13" s="350"/>
      <c r="AP13" s="533"/>
      <c r="AQ13" s="167"/>
      <c r="AR13" s="350"/>
      <c r="AS13" s="533"/>
      <c r="AT13" s="167"/>
      <c r="AU13" s="350"/>
      <c r="AV13" s="533"/>
      <c r="AW13" s="167"/>
      <c r="AX13" s="350"/>
      <c r="AY13" s="533"/>
      <c r="AZ13" s="167"/>
      <c r="BA13" s="350"/>
      <c r="BB13" s="533"/>
      <c r="BC13" s="167"/>
      <c r="BD13" s="350"/>
      <c r="BE13" s="533"/>
      <c r="BF13" s="167"/>
      <c r="BG13" s="350"/>
      <c r="BH13" s="533"/>
      <c r="BI13" s="167"/>
    </row>
    <row r="14" spans="1:61" x14ac:dyDescent="0.2">
      <c r="A14" s="762"/>
      <c r="B14" s="167"/>
      <c r="C14" s="167"/>
      <c r="D14" s="139"/>
      <c r="E14" s="137"/>
      <c r="F14" s="138"/>
      <c r="G14" s="234">
        <f t="shared" si="0"/>
        <v>0</v>
      </c>
      <c r="H14" s="139"/>
      <c r="I14" s="167"/>
      <c r="J14" s="753"/>
      <c r="K14" s="350"/>
      <c r="L14" s="533"/>
      <c r="M14" s="167"/>
      <c r="N14" s="350"/>
      <c r="O14" s="533"/>
      <c r="P14" s="167"/>
      <c r="Q14" s="350"/>
      <c r="R14" s="533"/>
      <c r="S14" s="167"/>
      <c r="T14" s="350"/>
      <c r="U14" s="533"/>
      <c r="V14" s="167"/>
      <c r="W14" s="350"/>
      <c r="X14" s="533"/>
      <c r="Y14" s="167"/>
      <c r="Z14" s="350"/>
      <c r="AA14" s="533"/>
      <c r="AB14" s="167"/>
      <c r="AC14" s="350"/>
      <c r="AD14" s="533"/>
      <c r="AE14" s="167"/>
      <c r="AF14" s="350"/>
      <c r="AG14" s="533"/>
      <c r="AH14" s="167"/>
      <c r="AI14" s="350"/>
      <c r="AJ14" s="533"/>
      <c r="AK14" s="167"/>
      <c r="AL14" s="350"/>
      <c r="AM14" s="533"/>
      <c r="AN14" s="167"/>
      <c r="AO14" s="350"/>
      <c r="AP14" s="533"/>
      <c r="AQ14" s="167"/>
      <c r="AR14" s="350"/>
      <c r="AS14" s="533"/>
      <c r="AT14" s="167"/>
      <c r="AU14" s="350"/>
      <c r="AV14" s="533"/>
      <c r="AW14" s="167"/>
      <c r="AX14" s="350"/>
      <c r="AY14" s="533"/>
      <c r="AZ14" s="167"/>
      <c r="BA14" s="350"/>
      <c r="BB14" s="533"/>
      <c r="BC14" s="167"/>
      <c r="BD14" s="350"/>
      <c r="BE14" s="533"/>
      <c r="BF14" s="167"/>
      <c r="BG14" s="350"/>
      <c r="BH14" s="533"/>
      <c r="BI14" s="167"/>
    </row>
    <row r="15" spans="1:61" x14ac:dyDescent="0.2">
      <c r="A15" s="762"/>
      <c r="B15" s="167"/>
      <c r="C15" s="159"/>
      <c r="D15" s="139"/>
      <c r="E15" s="137"/>
      <c r="F15" s="138"/>
      <c r="G15" s="234">
        <f t="shared" si="0"/>
        <v>0</v>
      </c>
      <c r="H15" s="139"/>
      <c r="I15" s="167"/>
      <c r="J15" s="753"/>
      <c r="K15" s="350"/>
      <c r="L15" s="533"/>
      <c r="M15" s="167"/>
      <c r="N15" s="350"/>
      <c r="O15" s="533"/>
      <c r="P15" s="167"/>
      <c r="Q15" s="350"/>
      <c r="R15" s="533"/>
      <c r="S15" s="167"/>
      <c r="T15" s="350"/>
      <c r="U15" s="533"/>
      <c r="V15" s="167"/>
      <c r="W15" s="350"/>
      <c r="X15" s="533"/>
      <c r="Y15" s="167"/>
      <c r="Z15" s="350"/>
      <c r="AA15" s="533"/>
      <c r="AB15" s="167"/>
      <c r="AC15" s="350"/>
      <c r="AD15" s="533"/>
      <c r="AE15" s="167"/>
      <c r="AF15" s="350"/>
      <c r="AG15" s="533"/>
      <c r="AH15" s="167"/>
      <c r="AI15" s="350"/>
      <c r="AJ15" s="533"/>
      <c r="AK15" s="167"/>
      <c r="AL15" s="350"/>
      <c r="AM15" s="533"/>
      <c r="AN15" s="167"/>
      <c r="AO15" s="350"/>
      <c r="AP15" s="533"/>
      <c r="AQ15" s="167"/>
      <c r="AR15" s="350"/>
      <c r="AS15" s="533"/>
      <c r="AT15" s="167"/>
      <c r="AU15" s="350"/>
      <c r="AV15" s="533"/>
      <c r="AW15" s="167"/>
      <c r="AX15" s="350"/>
      <c r="AY15" s="533"/>
      <c r="AZ15" s="167"/>
      <c r="BA15" s="350"/>
      <c r="BB15" s="533"/>
      <c r="BC15" s="167"/>
      <c r="BD15" s="350"/>
      <c r="BE15" s="533"/>
      <c r="BF15" s="167"/>
      <c r="BG15" s="350"/>
      <c r="BH15" s="533"/>
      <c r="BI15" s="167"/>
    </row>
    <row r="16" spans="1:61" x14ac:dyDescent="0.2">
      <c r="A16" s="762"/>
      <c r="B16" s="167"/>
      <c r="C16" s="167"/>
      <c r="D16" s="139"/>
      <c r="E16" s="137"/>
      <c r="F16" s="138"/>
      <c r="G16" s="234">
        <f t="shared" si="0"/>
        <v>0</v>
      </c>
      <c r="H16" s="139"/>
      <c r="I16" s="167"/>
      <c r="J16" s="753"/>
      <c r="K16" s="350"/>
      <c r="L16" s="533"/>
      <c r="M16" s="167"/>
      <c r="N16" s="350"/>
      <c r="O16" s="533"/>
      <c r="P16" s="167"/>
      <c r="Q16" s="350"/>
      <c r="R16" s="533"/>
      <c r="S16" s="167"/>
      <c r="T16" s="350"/>
      <c r="U16" s="533"/>
      <c r="V16" s="167"/>
      <c r="W16" s="350"/>
      <c r="X16" s="533"/>
      <c r="Y16" s="167"/>
      <c r="Z16" s="350"/>
      <c r="AA16" s="533"/>
      <c r="AB16" s="167"/>
      <c r="AC16" s="350"/>
      <c r="AD16" s="533"/>
      <c r="AE16" s="167"/>
      <c r="AF16" s="350"/>
      <c r="AG16" s="533"/>
      <c r="AH16" s="167"/>
      <c r="AI16" s="350"/>
      <c r="AJ16" s="533"/>
      <c r="AK16" s="167"/>
      <c r="AL16" s="350"/>
      <c r="AM16" s="533"/>
      <c r="AN16" s="167"/>
      <c r="AO16" s="350"/>
      <c r="AP16" s="533"/>
      <c r="AQ16" s="167"/>
      <c r="AR16" s="350"/>
      <c r="AS16" s="533"/>
      <c r="AT16" s="167"/>
      <c r="AU16" s="350"/>
      <c r="AV16" s="533"/>
      <c r="AW16" s="167"/>
      <c r="AX16" s="350"/>
      <c r="AY16" s="533"/>
      <c r="AZ16" s="167"/>
      <c r="BA16" s="350"/>
      <c r="BB16" s="533"/>
      <c r="BC16" s="167"/>
      <c r="BD16" s="350"/>
      <c r="BE16" s="533"/>
      <c r="BF16" s="167"/>
      <c r="BG16" s="350"/>
      <c r="BH16" s="533"/>
      <c r="BI16" s="167"/>
    </row>
    <row r="17" spans="1:61" x14ac:dyDescent="0.2">
      <c r="A17" s="762"/>
      <c r="B17" s="167"/>
      <c r="C17" s="167"/>
      <c r="D17" s="139"/>
      <c r="E17" s="137"/>
      <c r="F17" s="138"/>
      <c r="G17" s="234">
        <f t="shared" si="0"/>
        <v>0</v>
      </c>
      <c r="H17" s="139"/>
      <c r="I17" s="159"/>
      <c r="J17" s="753"/>
      <c r="K17" s="350"/>
      <c r="L17" s="533"/>
      <c r="M17" s="159"/>
      <c r="N17" s="350"/>
      <c r="O17" s="533"/>
      <c r="P17" s="159"/>
      <c r="Q17" s="350"/>
      <c r="R17" s="533"/>
      <c r="S17" s="159"/>
      <c r="T17" s="350"/>
      <c r="U17" s="533"/>
      <c r="V17" s="159"/>
      <c r="W17" s="350"/>
      <c r="X17" s="533"/>
      <c r="Y17" s="159"/>
      <c r="Z17" s="350"/>
      <c r="AA17" s="533"/>
      <c r="AB17" s="159"/>
      <c r="AC17" s="350"/>
      <c r="AD17" s="533"/>
      <c r="AE17" s="159"/>
      <c r="AF17" s="350"/>
      <c r="AG17" s="533"/>
      <c r="AH17" s="159"/>
      <c r="AI17" s="350"/>
      <c r="AJ17" s="533"/>
      <c r="AK17" s="159"/>
      <c r="AL17" s="350"/>
      <c r="AM17" s="533"/>
      <c r="AN17" s="159"/>
      <c r="AO17" s="350"/>
      <c r="AP17" s="533"/>
      <c r="AQ17" s="159"/>
      <c r="AR17" s="350"/>
      <c r="AS17" s="533"/>
      <c r="AT17" s="159"/>
      <c r="AU17" s="350"/>
      <c r="AV17" s="533"/>
      <c r="AW17" s="159"/>
      <c r="AX17" s="350"/>
      <c r="AY17" s="533"/>
      <c r="AZ17" s="159"/>
      <c r="BA17" s="350"/>
      <c r="BB17" s="533"/>
      <c r="BC17" s="159"/>
      <c r="BD17" s="350"/>
      <c r="BE17" s="533"/>
      <c r="BF17" s="159"/>
      <c r="BG17" s="350"/>
      <c r="BH17" s="533"/>
      <c r="BI17" s="159"/>
    </row>
    <row r="18" spans="1:61" ht="25.5" customHeight="1" x14ac:dyDescent="0.2">
      <c r="A18" s="762"/>
      <c r="B18" s="159"/>
      <c r="C18" s="159"/>
      <c r="D18" s="139"/>
      <c r="E18" s="137"/>
      <c r="F18" s="138"/>
      <c r="G18" s="234">
        <f t="shared" si="0"/>
        <v>0</v>
      </c>
      <c r="H18" s="139"/>
      <c r="I18" s="159"/>
      <c r="J18" s="235" t="s">
        <v>270</v>
      </c>
      <c r="K18" s="350"/>
      <c r="L18" s="533"/>
      <c r="M18" s="159"/>
      <c r="N18" s="350"/>
      <c r="O18" s="533"/>
      <c r="P18" s="159"/>
      <c r="Q18" s="350"/>
      <c r="R18" s="533"/>
      <c r="S18" s="159"/>
      <c r="T18" s="350"/>
      <c r="U18" s="533"/>
      <c r="V18" s="159"/>
      <c r="W18" s="350"/>
      <c r="X18" s="533"/>
      <c r="Y18" s="159"/>
      <c r="Z18" s="350"/>
      <c r="AA18" s="533"/>
      <c r="AB18" s="159"/>
      <c r="AC18" s="350"/>
      <c r="AD18" s="533"/>
      <c r="AE18" s="159"/>
      <c r="AF18" s="350"/>
      <c r="AG18" s="533"/>
      <c r="AH18" s="159"/>
      <c r="AI18" s="350"/>
      <c r="AJ18" s="533"/>
      <c r="AK18" s="159"/>
      <c r="AL18" s="350"/>
      <c r="AM18" s="533"/>
      <c r="AN18" s="159"/>
      <c r="AO18" s="350"/>
      <c r="AP18" s="533"/>
      <c r="AQ18" s="159"/>
      <c r="AR18" s="350"/>
      <c r="AS18" s="533"/>
      <c r="AT18" s="159"/>
      <c r="AU18" s="350"/>
      <c r="AV18" s="533"/>
      <c r="AW18" s="159"/>
      <c r="AX18" s="350"/>
      <c r="AY18" s="533"/>
      <c r="AZ18" s="159"/>
      <c r="BA18" s="350"/>
      <c r="BB18" s="533"/>
      <c r="BC18" s="159"/>
      <c r="BD18" s="350"/>
      <c r="BE18" s="533"/>
      <c r="BF18" s="159"/>
      <c r="BG18" s="350"/>
      <c r="BH18" s="533"/>
      <c r="BI18" s="159"/>
    </row>
    <row r="19" spans="1:61" ht="14.25" x14ac:dyDescent="0.2">
      <c r="A19" s="762"/>
      <c r="B19" s="159"/>
      <c r="C19" s="159"/>
      <c r="D19" s="139"/>
      <c r="E19" s="137"/>
      <c r="F19" s="138"/>
      <c r="G19" s="234">
        <f t="shared" si="0"/>
        <v>0</v>
      </c>
      <c r="H19" s="139"/>
      <c r="I19" s="159"/>
      <c r="J19" s="235"/>
      <c r="K19" s="350"/>
      <c r="L19" s="533"/>
      <c r="M19" s="159"/>
      <c r="N19" s="350"/>
      <c r="O19" s="533"/>
      <c r="P19" s="159"/>
      <c r="Q19" s="350"/>
      <c r="R19" s="533"/>
      <c r="S19" s="159"/>
      <c r="T19" s="350"/>
      <c r="U19" s="533"/>
      <c r="V19" s="159"/>
      <c r="W19" s="350"/>
      <c r="X19" s="533"/>
      <c r="Y19" s="159"/>
      <c r="Z19" s="350"/>
      <c r="AA19" s="533"/>
      <c r="AB19" s="159"/>
      <c r="AC19" s="350"/>
      <c r="AD19" s="533"/>
      <c r="AE19" s="159"/>
      <c r="AF19" s="350"/>
      <c r="AG19" s="533"/>
      <c r="AH19" s="159"/>
      <c r="AI19" s="350"/>
      <c r="AJ19" s="533"/>
      <c r="AK19" s="159"/>
      <c r="AL19" s="350"/>
      <c r="AM19" s="533"/>
      <c r="AN19" s="159"/>
      <c r="AO19" s="350"/>
      <c r="AP19" s="533"/>
      <c r="AQ19" s="159"/>
      <c r="AR19" s="350"/>
      <c r="AS19" s="533"/>
      <c r="AT19" s="159"/>
      <c r="AU19" s="350"/>
      <c r="AV19" s="533"/>
      <c r="AW19" s="159"/>
      <c r="AX19" s="350"/>
      <c r="AY19" s="533"/>
      <c r="AZ19" s="159"/>
      <c r="BA19" s="350"/>
      <c r="BB19" s="533"/>
      <c r="BC19" s="159"/>
      <c r="BD19" s="350"/>
      <c r="BE19" s="533"/>
      <c r="BF19" s="159"/>
      <c r="BG19" s="350"/>
      <c r="BH19" s="533"/>
      <c r="BI19" s="159"/>
    </row>
    <row r="20" spans="1:61" ht="14.25" x14ac:dyDescent="0.2">
      <c r="A20" s="762"/>
      <c r="B20" s="159"/>
      <c r="C20" s="159"/>
      <c r="D20" s="139"/>
      <c r="E20" s="137"/>
      <c r="F20" s="138"/>
      <c r="G20" s="234">
        <f t="shared" si="0"/>
        <v>0</v>
      </c>
      <c r="H20" s="139"/>
      <c r="I20" s="159"/>
      <c r="J20" s="235"/>
      <c r="K20" s="350"/>
      <c r="L20" s="533"/>
      <c r="M20" s="159"/>
      <c r="N20" s="350"/>
      <c r="O20" s="533"/>
      <c r="P20" s="159"/>
      <c r="Q20" s="350"/>
      <c r="R20" s="533"/>
      <c r="S20" s="159"/>
      <c r="T20" s="350"/>
      <c r="U20" s="533"/>
      <c r="V20" s="159"/>
      <c r="W20" s="350"/>
      <c r="X20" s="533"/>
      <c r="Y20" s="159"/>
      <c r="Z20" s="350"/>
      <c r="AA20" s="533"/>
      <c r="AB20" s="159"/>
      <c r="AC20" s="350"/>
      <c r="AD20" s="533"/>
      <c r="AE20" s="159"/>
      <c r="AF20" s="350"/>
      <c r="AG20" s="533"/>
      <c r="AH20" s="159"/>
      <c r="AI20" s="350"/>
      <c r="AJ20" s="533"/>
      <c r="AK20" s="159"/>
      <c r="AL20" s="350"/>
      <c r="AM20" s="533"/>
      <c r="AN20" s="159"/>
      <c r="AO20" s="350"/>
      <c r="AP20" s="533"/>
      <c r="AQ20" s="159"/>
      <c r="AR20" s="350"/>
      <c r="AS20" s="533"/>
      <c r="AT20" s="159"/>
      <c r="AU20" s="350"/>
      <c r="AV20" s="533"/>
      <c r="AW20" s="159"/>
      <c r="AX20" s="350"/>
      <c r="AY20" s="533"/>
      <c r="AZ20" s="159"/>
      <c r="BA20" s="350"/>
      <c r="BB20" s="533"/>
      <c r="BC20" s="159"/>
      <c r="BD20" s="350"/>
      <c r="BE20" s="533"/>
      <c r="BF20" s="159"/>
      <c r="BG20" s="350"/>
      <c r="BH20" s="533"/>
      <c r="BI20" s="159"/>
    </row>
    <row r="21" spans="1:61" ht="14.25" x14ac:dyDescent="0.2">
      <c r="A21" s="762"/>
      <c r="B21" s="159"/>
      <c r="C21" s="159"/>
      <c r="D21" s="139"/>
      <c r="E21" s="137"/>
      <c r="F21" s="138"/>
      <c r="G21" s="234">
        <f t="shared" si="0"/>
        <v>0</v>
      </c>
      <c r="H21" s="139"/>
      <c r="I21" s="159"/>
      <c r="J21" s="235"/>
      <c r="K21" s="350"/>
      <c r="L21" s="533"/>
      <c r="M21" s="159"/>
      <c r="N21" s="350"/>
      <c r="O21" s="533"/>
      <c r="P21" s="159"/>
      <c r="Q21" s="350"/>
      <c r="R21" s="533"/>
      <c r="S21" s="159"/>
      <c r="T21" s="350"/>
      <c r="U21" s="533"/>
      <c r="V21" s="159"/>
      <c r="W21" s="350"/>
      <c r="X21" s="533"/>
      <c r="Y21" s="159"/>
      <c r="Z21" s="350"/>
      <c r="AA21" s="533"/>
      <c r="AB21" s="159"/>
      <c r="AC21" s="350"/>
      <c r="AD21" s="533"/>
      <c r="AE21" s="159"/>
      <c r="AF21" s="350"/>
      <c r="AG21" s="533"/>
      <c r="AH21" s="159"/>
      <c r="AI21" s="350"/>
      <c r="AJ21" s="533"/>
      <c r="AK21" s="159"/>
      <c r="AL21" s="350"/>
      <c r="AM21" s="533"/>
      <c r="AN21" s="159"/>
      <c r="AO21" s="350"/>
      <c r="AP21" s="533"/>
      <c r="AQ21" s="159"/>
      <c r="AR21" s="350"/>
      <c r="AS21" s="533"/>
      <c r="AT21" s="159"/>
      <c r="AU21" s="350"/>
      <c r="AV21" s="533"/>
      <c r="AW21" s="159"/>
      <c r="AX21" s="350"/>
      <c r="AY21" s="533"/>
      <c r="AZ21" s="159"/>
      <c r="BA21" s="350"/>
      <c r="BB21" s="533"/>
      <c r="BC21" s="159"/>
      <c r="BD21" s="350"/>
      <c r="BE21" s="533"/>
      <c r="BF21" s="159"/>
      <c r="BG21" s="350"/>
      <c r="BH21" s="533"/>
      <c r="BI21" s="159"/>
    </row>
    <row r="22" spans="1:61" ht="14.25" x14ac:dyDescent="0.2">
      <c r="A22" s="763"/>
      <c r="B22" s="159"/>
      <c r="C22" s="159"/>
      <c r="D22" s="139"/>
      <c r="E22" s="137"/>
      <c r="F22" s="138"/>
      <c r="G22" s="234">
        <f t="shared" si="0"/>
        <v>0</v>
      </c>
      <c r="H22" s="139"/>
      <c r="I22" s="159"/>
      <c r="J22" s="235"/>
      <c r="K22" s="350"/>
      <c r="L22" s="533"/>
      <c r="M22" s="159"/>
      <c r="N22" s="350"/>
      <c r="O22" s="533"/>
      <c r="P22" s="159"/>
      <c r="Q22" s="350"/>
      <c r="R22" s="533"/>
      <c r="S22" s="159"/>
      <c r="T22" s="350"/>
      <c r="U22" s="533"/>
      <c r="V22" s="159"/>
      <c r="W22" s="350"/>
      <c r="X22" s="533"/>
      <c r="Y22" s="159"/>
      <c r="Z22" s="350"/>
      <c r="AA22" s="533"/>
      <c r="AB22" s="159"/>
      <c r="AC22" s="350"/>
      <c r="AD22" s="533"/>
      <c r="AE22" s="159"/>
      <c r="AF22" s="350"/>
      <c r="AG22" s="533"/>
      <c r="AH22" s="159"/>
      <c r="AI22" s="350"/>
      <c r="AJ22" s="533"/>
      <c r="AK22" s="159"/>
      <c r="AL22" s="350"/>
      <c r="AM22" s="533"/>
      <c r="AN22" s="159"/>
      <c r="AO22" s="350"/>
      <c r="AP22" s="533"/>
      <c r="AQ22" s="159"/>
      <c r="AR22" s="350"/>
      <c r="AS22" s="533"/>
      <c r="AT22" s="159"/>
      <c r="AU22" s="350"/>
      <c r="AV22" s="533"/>
      <c r="AW22" s="159"/>
      <c r="AX22" s="350"/>
      <c r="AY22" s="533"/>
      <c r="AZ22" s="159"/>
      <c r="BA22" s="350"/>
      <c r="BB22" s="533"/>
      <c r="BC22" s="159"/>
      <c r="BD22" s="350"/>
      <c r="BE22" s="533"/>
      <c r="BF22" s="159"/>
      <c r="BG22" s="350"/>
      <c r="BH22" s="533"/>
      <c r="BI22" s="159"/>
    </row>
    <row r="23" spans="1:61" s="26" customFormat="1" ht="15" hidden="1" customHeight="1" x14ac:dyDescent="0.25">
      <c r="A23" s="141"/>
      <c r="B23" s="142"/>
      <c r="C23" s="143"/>
      <c r="D23" s="754" t="s">
        <v>229</v>
      </c>
      <c r="E23" s="755"/>
      <c r="F23" s="756"/>
      <c r="G23" s="233">
        <f>SUM(G3:G22)</f>
        <v>0</v>
      </c>
      <c r="H23" s="141"/>
      <c r="I23" s="140" t="s">
        <v>191</v>
      </c>
      <c r="J23" s="226" t="s">
        <v>286</v>
      </c>
      <c r="K23" s="351"/>
      <c r="L23" s="233">
        <f>IF(L$1="","",SUM(L$3:L$22))</f>
        <v>0</v>
      </c>
      <c r="M23" s="348"/>
      <c r="N23" s="351"/>
      <c r="O23" s="233">
        <f>IF(O$1="","",SUM(O$3:O$22))</f>
        <v>0</v>
      </c>
      <c r="P23" s="348"/>
      <c r="Q23" s="351"/>
      <c r="R23" s="233">
        <f>IF(R$1="","",SUM(R$3:R$22))</f>
        <v>0</v>
      </c>
      <c r="S23" s="348"/>
      <c r="T23" s="351"/>
      <c r="U23" s="233">
        <f>IF(U$1="","",SUM(U$3:U$22))</f>
        <v>0</v>
      </c>
      <c r="V23" s="348"/>
      <c r="W23" s="351"/>
      <c r="X23" s="233">
        <f>IF(X$1="","",SUM(X$3:X$22))</f>
        <v>0</v>
      </c>
      <c r="Y23" s="348"/>
      <c r="Z23" s="351"/>
      <c r="AA23" s="233">
        <f>IF(AA$1="","",SUM(AA$3:AA$22))</f>
        <v>0</v>
      </c>
      <c r="AB23" s="348"/>
      <c r="AC23" s="351"/>
      <c r="AD23" s="233">
        <f>IF(AD$1="","",SUM(AD$3:AD$22))</f>
        <v>0</v>
      </c>
      <c r="AE23" s="348"/>
      <c r="AF23" s="351"/>
      <c r="AG23" s="233">
        <f>IF(AG$1="","",SUM(AG$3:AG$22))</f>
        <v>0</v>
      </c>
      <c r="AH23" s="348"/>
      <c r="AI23" s="351"/>
      <c r="AJ23" s="233">
        <f>IF(AJ$1="","",SUM(AJ$3:AJ$22))</f>
        <v>0</v>
      </c>
      <c r="AK23" s="348"/>
      <c r="AL23" s="351"/>
      <c r="AM23" s="233">
        <f>IF(AM$1="","",SUM(AM$3:AM$22))</f>
        <v>0</v>
      </c>
      <c r="AN23" s="348"/>
      <c r="AO23" s="351"/>
      <c r="AP23" s="233">
        <f>IF(AP$1="","",SUM(AP$3:AP$22))</f>
        <v>0</v>
      </c>
      <c r="AQ23" s="348"/>
      <c r="AR23" s="351"/>
      <c r="AS23" s="233">
        <f>IF(AS$1="","",SUM(AS$3:AS$22))</f>
        <v>0</v>
      </c>
      <c r="AT23" s="348"/>
      <c r="AU23" s="351"/>
      <c r="AV23" s="233">
        <f>IF(AV$1="","",SUM(AV$3:AV$22))</f>
        <v>0</v>
      </c>
      <c r="AW23" s="348"/>
      <c r="AX23" s="351"/>
      <c r="AY23" s="233">
        <f>IF(AY$1="","",SUM(AY$3:AY$22))</f>
        <v>0</v>
      </c>
      <c r="AZ23" s="348"/>
      <c r="BA23" s="351"/>
      <c r="BB23" s="233">
        <f>IF(BB$1="","",SUM(BB$3:BB$22))</f>
        <v>0</v>
      </c>
      <c r="BC23" s="348"/>
      <c r="BD23" s="351"/>
      <c r="BE23" s="233">
        <f>IF(BE$1="","",SUM(BE$3:BE$22))</f>
        <v>0</v>
      </c>
      <c r="BF23" s="348"/>
      <c r="BG23" s="351"/>
      <c r="BH23" s="233">
        <f>IF(BH$1="","",SUM(BH$3:BH$22))</f>
        <v>0</v>
      </c>
      <c r="BI23" s="348"/>
    </row>
    <row r="24" spans="1:61" s="26" customFormat="1" ht="27" hidden="1" customHeight="1" x14ac:dyDescent="0.2">
      <c r="A24" s="757" t="s">
        <v>285</v>
      </c>
      <c r="B24" s="758"/>
      <c r="C24" s="758"/>
      <c r="D24" s="758"/>
      <c r="E24" s="758"/>
      <c r="F24" s="758"/>
      <c r="G24" s="758"/>
      <c r="H24" s="758"/>
      <c r="I24" s="759"/>
      <c r="J24" s="226"/>
      <c r="K24" s="351"/>
      <c r="N24" s="351"/>
      <c r="Q24" s="351"/>
      <c r="T24" s="351"/>
      <c r="W24" s="351"/>
      <c r="Z24" s="351"/>
      <c r="AC24" s="351"/>
      <c r="AF24" s="351"/>
      <c r="AI24" s="351"/>
      <c r="AL24" s="351"/>
      <c r="AO24" s="351"/>
      <c r="AR24" s="351"/>
      <c r="AU24" s="351"/>
      <c r="AX24" s="351"/>
      <c r="BA24" s="351"/>
      <c r="BD24" s="351"/>
      <c r="BG24" s="351"/>
    </row>
    <row r="25" spans="1:61" s="231" customFormat="1" ht="15" hidden="1" customHeight="1" x14ac:dyDescent="0.25">
      <c r="A25" s="228"/>
      <c r="B25" s="229"/>
      <c r="C25" s="230"/>
      <c r="D25" s="754" t="s">
        <v>282</v>
      </c>
      <c r="E25" s="755"/>
      <c r="F25" s="756"/>
      <c r="G25" s="233"/>
      <c r="H25" s="228"/>
      <c r="I25" s="140" t="s">
        <v>191</v>
      </c>
      <c r="J25" s="760" t="s">
        <v>287</v>
      </c>
      <c r="K25" s="352"/>
      <c r="L25" s="233">
        <f>IF(K$2="Rejected",G25,SUM(G25,L$3:L$22))</f>
        <v>0</v>
      </c>
      <c r="M25" s="347"/>
      <c r="N25" s="352"/>
      <c r="O25" s="233">
        <f>IF(N$2="Rejected",L25,SUM(L25,O$3:O$22))</f>
        <v>0</v>
      </c>
      <c r="P25" s="347"/>
      <c r="Q25" s="352"/>
      <c r="R25" s="233">
        <f>IF(Q$2="Rejected",O25,SUM(O25,R$3:R$22))</f>
        <v>0</v>
      </c>
      <c r="S25" s="347"/>
      <c r="T25" s="352"/>
      <c r="U25" s="233">
        <f>IF(T$2="Rejected",R25,SUM(R25,U$3:U$22))</f>
        <v>0</v>
      </c>
      <c r="V25" s="347"/>
      <c r="W25" s="352"/>
      <c r="X25" s="233">
        <f>IF(W$2="Rejected",U25,SUM(U25,X$3:X$22))</f>
        <v>0</v>
      </c>
      <c r="Y25" s="347"/>
      <c r="Z25" s="352"/>
      <c r="AA25" s="233">
        <f>IF(Z$2="Rejected",X25,SUM(X25,AA$3:AA$22))</f>
        <v>0</v>
      </c>
      <c r="AB25" s="347"/>
      <c r="AC25" s="352"/>
      <c r="AD25" s="233">
        <f>IF(AC$2="Rejected",AA25,SUM(AA25,AD$3:AD$22))</f>
        <v>0</v>
      </c>
      <c r="AE25" s="347"/>
      <c r="AF25" s="352"/>
      <c r="AG25" s="233">
        <f>IF(AF$2="Rejected",AD25,SUM(AD25,AG$3:AG$22))</f>
        <v>0</v>
      </c>
      <c r="AH25" s="347"/>
      <c r="AI25" s="352"/>
      <c r="AJ25" s="233">
        <f>IF(AI$2="Rejected",AG25,SUM(AG25,AJ$3:AJ$22))</f>
        <v>0</v>
      </c>
      <c r="AK25" s="347"/>
      <c r="AL25" s="352"/>
      <c r="AM25" s="233">
        <f>IF(AL$2="Rejected",AJ25,SUM(AJ25,AM$3:AM$22))</f>
        <v>0</v>
      </c>
      <c r="AN25" s="347"/>
      <c r="AO25" s="352"/>
      <c r="AP25" s="233">
        <f>IF(AO$2="Rejected",AM25,SUM(AM25,AP$3:AP$22))</f>
        <v>0</v>
      </c>
      <c r="AQ25" s="347"/>
      <c r="AR25" s="352"/>
      <c r="AS25" s="233">
        <f>IF(AR$2="Rejected",AP25,SUM(AP25,AS$3:AS$22))</f>
        <v>0</v>
      </c>
      <c r="AT25" s="347"/>
      <c r="AU25" s="352"/>
      <c r="AV25" s="233">
        <f>IF(AU$2="Rejected",AS25,SUM(AS25,AV$3:AV$22))</f>
        <v>0</v>
      </c>
      <c r="AW25" s="347"/>
      <c r="AX25" s="352"/>
      <c r="AY25" s="233">
        <f>IF(AX$2="Rejected",AV25,SUM(AV25,AY$3:AY$22))</f>
        <v>0</v>
      </c>
      <c r="AZ25" s="347"/>
      <c r="BA25" s="352"/>
      <c r="BB25" s="233">
        <f>IF(BA$2="Rejected",AY25,SUM(AY25,BB$3:BB$22))</f>
        <v>0</v>
      </c>
      <c r="BC25" s="347"/>
      <c r="BD25" s="352"/>
      <c r="BE25" s="233">
        <f>IF(BD$2="Rejected",BB25,SUM(BB25,BE$3:BE$22))</f>
        <v>0</v>
      </c>
      <c r="BF25" s="347"/>
      <c r="BG25" s="352"/>
      <c r="BH25" s="233">
        <f>IF(BG$2="Rejected",BE25,SUM(BE25,BH$3:BH$22))</f>
        <v>0</v>
      </c>
      <c r="BI25" s="347"/>
    </row>
    <row r="26" spans="1:61" s="231" customFormat="1" ht="15" hidden="1" customHeight="1" x14ac:dyDescent="0.25">
      <c r="A26" s="228"/>
      <c r="B26" s="229"/>
      <c r="C26" s="230"/>
      <c r="D26" s="754" t="s">
        <v>271</v>
      </c>
      <c r="E26" s="755"/>
      <c r="F26" s="756"/>
      <c r="G26" s="233"/>
      <c r="H26" s="228"/>
      <c r="I26" s="140" t="s">
        <v>191</v>
      </c>
      <c r="J26" s="760"/>
      <c r="K26" s="352"/>
      <c r="L26" s="233">
        <f>IF(K$2="Rejected",G26,SUM(G26,L$3:L$22))</f>
        <v>0</v>
      </c>
      <c r="M26" s="347"/>
      <c r="N26" s="352"/>
      <c r="O26" s="233">
        <f>IF(N$2="Rejected",L26,SUM(L26,O$3:O$22))</f>
        <v>0</v>
      </c>
      <c r="P26" s="347"/>
      <c r="Q26" s="352"/>
      <c r="R26" s="233">
        <f>IF(Q$2="Rejected",O26,SUM(O26,R$3:R$22))</f>
        <v>0</v>
      </c>
      <c r="S26" s="347"/>
      <c r="T26" s="352"/>
      <c r="U26" s="233">
        <f>IF(T$2="Rejected",R26,SUM(R26,U$3:U$22))</f>
        <v>0</v>
      </c>
      <c r="V26" s="347"/>
      <c r="W26" s="352"/>
      <c r="X26" s="233">
        <f>IF(W$2="Rejected",U26,SUM(U26,X$3:X$22))</f>
        <v>0</v>
      </c>
      <c r="Y26" s="347"/>
      <c r="Z26" s="352"/>
      <c r="AA26" s="233">
        <f>IF(Z$2="Rejected",X26,SUM(X26,AA$3:AA$22))</f>
        <v>0</v>
      </c>
      <c r="AB26" s="347"/>
      <c r="AC26" s="352"/>
      <c r="AD26" s="233">
        <f>IF(AC$2="Rejected",AA26,SUM(AA26,AD$3:AD$22))</f>
        <v>0</v>
      </c>
      <c r="AE26" s="347"/>
      <c r="AF26" s="352"/>
      <c r="AG26" s="233">
        <f>IF(AF$2="Rejected",AD26,SUM(AD26,AG$3:AG$22))</f>
        <v>0</v>
      </c>
      <c r="AH26" s="347"/>
      <c r="AI26" s="352"/>
      <c r="AJ26" s="233">
        <f>IF(AI$2="Rejected",AG26,SUM(AG26,AJ$3:AJ$22))</f>
        <v>0</v>
      </c>
      <c r="AK26" s="347"/>
      <c r="AL26" s="352"/>
      <c r="AM26" s="233">
        <f>IF(AL$2="Rejected",AJ26,SUM(AJ26,AM$3:AM$22))</f>
        <v>0</v>
      </c>
      <c r="AN26" s="347"/>
      <c r="AO26" s="352"/>
      <c r="AP26" s="233">
        <f>IF(AO$2="Rejected",AM26,SUM(AM26,AP$3:AP$22))</f>
        <v>0</v>
      </c>
      <c r="AQ26" s="347"/>
      <c r="AR26" s="352"/>
      <c r="AS26" s="233">
        <f>IF(AR$2="Rejected",AP26,SUM(AP26,AS$3:AS$22))</f>
        <v>0</v>
      </c>
      <c r="AT26" s="347"/>
      <c r="AU26" s="352"/>
      <c r="AV26" s="233">
        <f>IF(AU$2="Rejected",AS26,SUM(AS26,AV$3:AV$22))</f>
        <v>0</v>
      </c>
      <c r="AW26" s="347"/>
      <c r="AX26" s="352"/>
      <c r="AY26" s="233">
        <f>IF(AX$2="Rejected",AV26,SUM(AV26,AY$3:AY$22))</f>
        <v>0</v>
      </c>
      <c r="AZ26" s="347"/>
      <c r="BA26" s="352"/>
      <c r="BB26" s="233">
        <f>IF(BA$2="Rejected",AY26,SUM(AY26,BB$3:BB$22))</f>
        <v>0</v>
      </c>
      <c r="BC26" s="347"/>
      <c r="BD26" s="352"/>
      <c r="BE26" s="233">
        <f>IF(BD$2="Rejected",BB26,SUM(BB26,BE$3:BE$22))</f>
        <v>0</v>
      </c>
      <c r="BF26" s="347"/>
      <c r="BG26" s="352"/>
      <c r="BH26" s="233">
        <f>IF(BG$2="Rejected",BE26,SUM(BE26,BH$3:BH$22))</f>
        <v>0</v>
      </c>
      <c r="BI26" s="347"/>
    </row>
    <row r="27" spans="1:61" ht="15" hidden="1" x14ac:dyDescent="0.25">
      <c r="G27" s="233">
        <f>IF(SUM(G25:G26)=0,G23,MAX(G25:G26))</f>
        <v>0</v>
      </c>
      <c r="J27" s="8"/>
      <c r="L27" s="233">
        <f>IF(K$2="Rejected",G27,SUM(G27,L$3:L$22))</f>
        <v>0</v>
      </c>
      <c r="O27" s="233">
        <f>IF(N$2="Rejected",L27,SUM(L27,O$3:O$22))</f>
        <v>0</v>
      </c>
      <c r="R27" s="233">
        <f>IF(Q$2="Rejected",O27,SUM(O27,R$3:R$22))</f>
        <v>0</v>
      </c>
      <c r="U27" s="233">
        <f>IF(T$2="Rejected",R27,SUM(R27,U$3:U$22))</f>
        <v>0</v>
      </c>
      <c r="X27" s="233">
        <f>IF(W$2="Rejected",U27,SUM(U27,X$3:X$22))</f>
        <v>0</v>
      </c>
      <c r="AA27" s="233">
        <f>IF(Z$2="Rejected",X27,SUM(X27,AA$3:AA$22))</f>
        <v>0</v>
      </c>
      <c r="AD27" s="233">
        <f>IF(AC$2="Rejected",AA27,SUM(AA27,AD$3:AD$22))</f>
        <v>0</v>
      </c>
      <c r="AG27" s="233">
        <f>IF(AF$2="Rejected",AD27,SUM(AD27,AG$3:AG$22))</f>
        <v>0</v>
      </c>
      <c r="AJ27" s="233">
        <f>IF(AI$2="Rejected",AG27,SUM(AG27,AJ$3:AJ$22))</f>
        <v>0</v>
      </c>
      <c r="AM27" s="233">
        <f>IF(AL$2="Rejected",AJ27,SUM(AJ27,AM$3:AM$22))</f>
        <v>0</v>
      </c>
      <c r="AP27" s="233">
        <f>IF(AO$2="Rejected",AM27,SUM(AM27,AP$3:AP$22))</f>
        <v>0</v>
      </c>
      <c r="AS27" s="233">
        <f>IF(AR$2="Rejected",AP27,SUM(AP27,AS$3:AS$22))</f>
        <v>0</v>
      </c>
      <c r="AV27" s="233">
        <f>IF(AU$2="Rejected",AS27,SUM(AS27,AV$3:AV$22))</f>
        <v>0</v>
      </c>
      <c r="AY27" s="233">
        <f>IF(AX$2="Rejected",AV27,SUM(AV27,AY$3:AY$22))</f>
        <v>0</v>
      </c>
      <c r="BB27" s="233">
        <f>IF(BA$2="Rejected",AY27,SUM(AY27,BB$3:BB$22))</f>
        <v>0</v>
      </c>
      <c r="BE27" s="233">
        <f>IF(BD$2="Rejected",BB27,SUM(BB27,BE$3:BE$22))</f>
        <v>0</v>
      </c>
      <c r="BH27" s="233">
        <f>IF(BG$2="Rejected",BE27,SUM(BE27,BH$3:BH$22))</f>
        <v>0</v>
      </c>
    </row>
    <row r="28" spans="1:61" ht="13.5" hidden="1" thickBot="1" x14ac:dyDescent="0.25"/>
    <row r="29" spans="1:61" hidden="1" x14ac:dyDescent="0.2">
      <c r="B29" s="744" t="s">
        <v>283</v>
      </c>
      <c r="C29" s="745"/>
      <c r="D29" s="745"/>
      <c r="E29" s="745"/>
      <c r="F29" s="745"/>
      <c r="G29" s="745"/>
      <c r="H29" s="745"/>
      <c r="I29" s="746"/>
    </row>
    <row r="30" spans="1:61" hidden="1" x14ac:dyDescent="0.2">
      <c r="B30" s="747"/>
      <c r="C30" s="748"/>
      <c r="D30" s="748"/>
      <c r="E30" s="748"/>
      <c r="F30" s="748"/>
      <c r="G30" s="748"/>
      <c r="H30" s="748"/>
      <c r="I30" s="749"/>
      <c r="O30" s="554"/>
    </row>
    <row r="31" spans="1:61" hidden="1" x14ac:dyDescent="0.2">
      <c r="B31" s="747"/>
      <c r="C31" s="748"/>
      <c r="D31" s="748"/>
      <c r="E31" s="748"/>
      <c r="F31" s="748"/>
      <c r="G31" s="748"/>
      <c r="H31" s="748"/>
      <c r="I31" s="749"/>
    </row>
    <row r="32" spans="1:61" hidden="1" x14ac:dyDescent="0.2">
      <c r="B32" s="747"/>
      <c r="C32" s="748"/>
      <c r="D32" s="748"/>
      <c r="E32" s="748"/>
      <c r="F32" s="748"/>
      <c r="G32" s="748"/>
      <c r="H32" s="748"/>
      <c r="I32" s="749"/>
    </row>
    <row r="33" spans="2:9" hidden="1" x14ac:dyDescent="0.2">
      <c r="B33" s="747"/>
      <c r="C33" s="748"/>
      <c r="D33" s="748"/>
      <c r="E33" s="748"/>
      <c r="F33" s="748"/>
      <c r="G33" s="748"/>
      <c r="H33" s="748"/>
      <c r="I33" s="749"/>
    </row>
    <row r="34" spans="2:9" hidden="1" x14ac:dyDescent="0.2">
      <c r="B34" s="747"/>
      <c r="C34" s="748"/>
      <c r="D34" s="748"/>
      <c r="E34" s="748"/>
      <c r="F34" s="748"/>
      <c r="G34" s="748"/>
      <c r="H34" s="748"/>
      <c r="I34" s="749"/>
    </row>
    <row r="35" spans="2:9" hidden="1" x14ac:dyDescent="0.2">
      <c r="B35" s="747"/>
      <c r="C35" s="748"/>
      <c r="D35" s="748"/>
      <c r="E35" s="748"/>
      <c r="F35" s="748"/>
      <c r="G35" s="748"/>
      <c r="H35" s="748"/>
      <c r="I35" s="749"/>
    </row>
    <row r="36" spans="2:9" hidden="1" x14ac:dyDescent="0.2">
      <c r="B36" s="747"/>
      <c r="C36" s="748"/>
      <c r="D36" s="748"/>
      <c r="E36" s="748"/>
      <c r="F36" s="748"/>
      <c r="G36" s="748"/>
      <c r="H36" s="748"/>
      <c r="I36" s="749"/>
    </row>
    <row r="37" spans="2:9" hidden="1" x14ac:dyDescent="0.2">
      <c r="B37" s="747"/>
      <c r="C37" s="748"/>
      <c r="D37" s="748"/>
      <c r="E37" s="748"/>
      <c r="F37" s="748"/>
      <c r="G37" s="748"/>
      <c r="H37" s="748"/>
      <c r="I37" s="749"/>
    </row>
    <row r="38" spans="2:9" hidden="1" x14ac:dyDescent="0.2">
      <c r="B38" s="747"/>
      <c r="C38" s="748"/>
      <c r="D38" s="748"/>
      <c r="E38" s="748"/>
      <c r="F38" s="748"/>
      <c r="G38" s="748"/>
      <c r="H38" s="748"/>
      <c r="I38" s="749"/>
    </row>
    <row r="39" spans="2:9" hidden="1" x14ac:dyDescent="0.2">
      <c r="B39" s="747"/>
      <c r="C39" s="748"/>
      <c r="D39" s="748"/>
      <c r="E39" s="748"/>
      <c r="F39" s="748"/>
      <c r="G39" s="748"/>
      <c r="H39" s="748"/>
      <c r="I39" s="749"/>
    </row>
    <row r="40" spans="2:9" hidden="1" x14ac:dyDescent="0.2">
      <c r="B40" s="747"/>
      <c r="C40" s="748"/>
      <c r="D40" s="748"/>
      <c r="E40" s="748"/>
      <c r="F40" s="748"/>
      <c r="G40" s="748"/>
      <c r="H40" s="748"/>
      <c r="I40" s="749"/>
    </row>
    <row r="41" spans="2:9" hidden="1" x14ac:dyDescent="0.2">
      <c r="B41" s="747"/>
      <c r="C41" s="748"/>
      <c r="D41" s="748"/>
      <c r="E41" s="748"/>
      <c r="F41" s="748"/>
      <c r="G41" s="748"/>
      <c r="H41" s="748"/>
      <c r="I41" s="749"/>
    </row>
    <row r="42" spans="2:9" hidden="1" x14ac:dyDescent="0.2">
      <c r="B42" s="747"/>
      <c r="C42" s="748"/>
      <c r="D42" s="748"/>
      <c r="E42" s="748"/>
      <c r="F42" s="748"/>
      <c r="G42" s="748"/>
      <c r="H42" s="748"/>
      <c r="I42" s="749"/>
    </row>
    <row r="43" spans="2:9" hidden="1" x14ac:dyDescent="0.2">
      <c r="B43" s="747"/>
      <c r="C43" s="748"/>
      <c r="D43" s="748"/>
      <c r="E43" s="748"/>
      <c r="F43" s="748"/>
      <c r="G43" s="748"/>
      <c r="H43" s="748"/>
      <c r="I43" s="749"/>
    </row>
    <row r="44" spans="2:9" hidden="1" x14ac:dyDescent="0.2">
      <c r="B44" s="747"/>
      <c r="C44" s="748"/>
      <c r="D44" s="748"/>
      <c r="E44" s="748"/>
      <c r="F44" s="748"/>
      <c r="G44" s="748"/>
      <c r="H44" s="748"/>
      <c r="I44" s="749"/>
    </row>
    <row r="45" spans="2:9" hidden="1" x14ac:dyDescent="0.2">
      <c r="B45" s="747"/>
      <c r="C45" s="748"/>
      <c r="D45" s="748"/>
      <c r="E45" s="748"/>
      <c r="F45" s="748"/>
      <c r="G45" s="748"/>
      <c r="H45" s="748"/>
      <c r="I45" s="749"/>
    </row>
    <row r="46" spans="2:9" hidden="1" x14ac:dyDescent="0.2">
      <c r="B46" s="747"/>
      <c r="C46" s="748"/>
      <c r="D46" s="748"/>
      <c r="E46" s="748"/>
      <c r="F46" s="748"/>
      <c r="G46" s="748"/>
      <c r="H46" s="748"/>
      <c r="I46" s="749"/>
    </row>
    <row r="47" spans="2:9" hidden="1" x14ac:dyDescent="0.2">
      <c r="B47" s="747"/>
      <c r="C47" s="748"/>
      <c r="D47" s="748"/>
      <c r="E47" s="748"/>
      <c r="F47" s="748"/>
      <c r="G47" s="748"/>
      <c r="H47" s="748"/>
      <c r="I47" s="749"/>
    </row>
    <row r="48" spans="2:9" hidden="1" x14ac:dyDescent="0.2">
      <c r="B48" s="747"/>
      <c r="C48" s="748"/>
      <c r="D48" s="748"/>
      <c r="E48" s="748"/>
      <c r="F48" s="748"/>
      <c r="G48" s="748"/>
      <c r="H48" s="748"/>
      <c r="I48" s="749"/>
    </row>
    <row r="49" spans="2:9" hidden="1" x14ac:dyDescent="0.2">
      <c r="B49" s="747"/>
      <c r="C49" s="748"/>
      <c r="D49" s="748"/>
      <c r="E49" s="748"/>
      <c r="F49" s="748"/>
      <c r="G49" s="748"/>
      <c r="H49" s="748"/>
      <c r="I49" s="749"/>
    </row>
    <row r="50" spans="2:9" hidden="1" x14ac:dyDescent="0.2">
      <c r="B50" s="747"/>
      <c r="C50" s="748"/>
      <c r="D50" s="748"/>
      <c r="E50" s="748"/>
      <c r="F50" s="748"/>
      <c r="G50" s="748"/>
      <c r="H50" s="748"/>
      <c r="I50" s="749"/>
    </row>
    <row r="51" spans="2:9" hidden="1" x14ac:dyDescent="0.2">
      <c r="B51" s="747"/>
      <c r="C51" s="748"/>
      <c r="D51" s="748"/>
      <c r="E51" s="748"/>
      <c r="F51" s="748"/>
      <c r="G51" s="748"/>
      <c r="H51" s="748"/>
      <c r="I51" s="749"/>
    </row>
    <row r="52" spans="2:9" hidden="1" x14ac:dyDescent="0.2">
      <c r="B52" s="747"/>
      <c r="C52" s="748"/>
      <c r="D52" s="748"/>
      <c r="E52" s="748"/>
      <c r="F52" s="748"/>
      <c r="G52" s="748"/>
      <c r="H52" s="748"/>
      <c r="I52" s="749"/>
    </row>
    <row r="53" spans="2:9" hidden="1" x14ac:dyDescent="0.2">
      <c r="B53" s="747"/>
      <c r="C53" s="748"/>
      <c r="D53" s="748"/>
      <c r="E53" s="748"/>
      <c r="F53" s="748"/>
      <c r="G53" s="748"/>
      <c r="H53" s="748"/>
      <c r="I53" s="749"/>
    </row>
    <row r="54" spans="2:9" hidden="1" x14ac:dyDescent="0.2">
      <c r="B54" s="747"/>
      <c r="C54" s="748"/>
      <c r="D54" s="748"/>
      <c r="E54" s="748"/>
      <c r="F54" s="748"/>
      <c r="G54" s="748"/>
      <c r="H54" s="748"/>
      <c r="I54" s="749"/>
    </row>
    <row r="55" spans="2:9" hidden="1" x14ac:dyDescent="0.2">
      <c r="B55" s="747"/>
      <c r="C55" s="748"/>
      <c r="D55" s="748"/>
      <c r="E55" s="748"/>
      <c r="F55" s="748"/>
      <c r="G55" s="748"/>
      <c r="H55" s="748"/>
      <c r="I55" s="749"/>
    </row>
    <row r="56" spans="2:9" hidden="1" x14ac:dyDescent="0.2">
      <c r="B56" s="747"/>
      <c r="C56" s="748"/>
      <c r="D56" s="748"/>
      <c r="E56" s="748"/>
      <c r="F56" s="748"/>
      <c r="G56" s="748"/>
      <c r="H56" s="748"/>
      <c r="I56" s="749"/>
    </row>
    <row r="57" spans="2:9" hidden="1" x14ac:dyDescent="0.2">
      <c r="B57" s="747"/>
      <c r="C57" s="748"/>
      <c r="D57" s="748"/>
      <c r="E57" s="748"/>
      <c r="F57" s="748"/>
      <c r="G57" s="748"/>
      <c r="H57" s="748"/>
      <c r="I57" s="749"/>
    </row>
    <row r="58" spans="2:9" hidden="1" x14ac:dyDescent="0.2">
      <c r="B58" s="747"/>
      <c r="C58" s="748"/>
      <c r="D58" s="748"/>
      <c r="E58" s="748"/>
      <c r="F58" s="748"/>
      <c r="G58" s="748"/>
      <c r="H58" s="748"/>
      <c r="I58" s="749"/>
    </row>
    <row r="59" spans="2:9" hidden="1" x14ac:dyDescent="0.2">
      <c r="B59" s="747"/>
      <c r="C59" s="748"/>
      <c r="D59" s="748"/>
      <c r="E59" s="748"/>
      <c r="F59" s="748"/>
      <c r="G59" s="748"/>
      <c r="H59" s="748"/>
      <c r="I59" s="749"/>
    </row>
    <row r="60" spans="2:9" hidden="1" x14ac:dyDescent="0.2">
      <c r="B60" s="747"/>
      <c r="C60" s="748"/>
      <c r="D60" s="748"/>
      <c r="E60" s="748"/>
      <c r="F60" s="748"/>
      <c r="G60" s="748"/>
      <c r="H60" s="748"/>
      <c r="I60" s="749"/>
    </row>
    <row r="61" spans="2:9" ht="13.5" hidden="1" thickBot="1" x14ac:dyDescent="0.25">
      <c r="B61" s="750"/>
      <c r="C61" s="751"/>
      <c r="D61" s="751"/>
      <c r="E61" s="751"/>
      <c r="F61" s="751"/>
      <c r="G61" s="751"/>
      <c r="H61" s="751"/>
      <c r="I61" s="752"/>
    </row>
    <row r="111" spans="7:59" s="371" customFormat="1" x14ac:dyDescent="0.2">
      <c r="G111" s="371">
        <v>0</v>
      </c>
      <c r="K111" s="371">
        <f>SUM(1,MAX($A111:J111))</f>
        <v>1</v>
      </c>
      <c r="N111" s="371">
        <f>SUM(1,MAX($A111:M111))</f>
        <v>2</v>
      </c>
      <c r="Q111" s="371">
        <f>SUM(1,MAX($A111:P111))</f>
        <v>3</v>
      </c>
      <c r="T111" s="371">
        <f>SUM(1,MAX($A111:S111))</f>
        <v>4</v>
      </c>
      <c r="W111" s="371">
        <f>SUM(1,MAX($A111:V111))</f>
        <v>5</v>
      </c>
      <c r="Z111" s="371">
        <f>SUM(1,MAX($A111:Y111))</f>
        <v>6</v>
      </c>
      <c r="AC111" s="371">
        <f>SUM(1,MAX($A111:AB111))</f>
        <v>7</v>
      </c>
      <c r="AF111" s="371">
        <f>SUM(1,MAX($A111:AE111))</f>
        <v>8</v>
      </c>
      <c r="AI111" s="371">
        <f>SUM(1,MAX($A111:AH111))</f>
        <v>9</v>
      </c>
      <c r="AL111" s="371">
        <f>SUM(1,MAX($A111:AK111))</f>
        <v>10</v>
      </c>
      <c r="AO111" s="371">
        <f>SUM(1,MAX($A111:AN111))</f>
        <v>11</v>
      </c>
      <c r="AR111" s="371">
        <f>SUM(1,MAX($A111:AQ111))</f>
        <v>12</v>
      </c>
      <c r="AU111" s="371">
        <f>SUM(1,MAX($A111:AT111))</f>
        <v>13</v>
      </c>
      <c r="AX111" s="371">
        <f>SUM(1,MAX($A111:AW111))</f>
        <v>14</v>
      </c>
      <c r="BA111" s="371">
        <f>SUM(1,MAX($A111:AZ111))</f>
        <v>15</v>
      </c>
      <c r="BD111" s="371">
        <f>SUM(1,MAX($A111:BC111))</f>
        <v>16</v>
      </c>
      <c r="BG111" s="371">
        <f>SUM(1,MAX($A111:BF111))</f>
        <v>17</v>
      </c>
    </row>
    <row r="112" spans="7:59" s="371" customFormat="1" x14ac:dyDescent="0.2">
      <c r="K112" s="372">
        <f>MATCH(K111,idxCol,0)</f>
        <v>7</v>
      </c>
      <c r="N112" s="372">
        <f>MATCH(N111,idxCol,0)</f>
        <v>15</v>
      </c>
      <c r="Q112" s="372">
        <f>MATCH(Q111,idxCol,0)</f>
        <v>23</v>
      </c>
      <c r="T112" s="372">
        <f>MATCH(T111,idxCol,0)</f>
        <v>31</v>
      </c>
      <c r="W112" s="372">
        <f>MATCH(W111,idxCol,0)</f>
        <v>39</v>
      </c>
      <c r="Z112" s="372">
        <f>MATCH(Z111,idxCol,0)</f>
        <v>47</v>
      </c>
      <c r="AC112" s="372">
        <f>MATCH(AC111,idxCol,0)</f>
        <v>55</v>
      </c>
      <c r="AF112" s="372">
        <f>MATCH(AF111,idxCol,0)</f>
        <v>63</v>
      </c>
      <c r="AI112" s="372">
        <f>MATCH(AI111,idxCol,0)</f>
        <v>71</v>
      </c>
      <c r="AL112" s="372">
        <f>MATCH(AL111,idxCol,0)</f>
        <v>79</v>
      </c>
      <c r="AO112" s="372">
        <f>MATCH(AO111,idxCol,0)</f>
        <v>87</v>
      </c>
      <c r="AR112" s="372">
        <f>MATCH(AR111,idxCol,0)</f>
        <v>95</v>
      </c>
      <c r="AU112" s="372">
        <f>MATCH(AU111,idxCol,0)</f>
        <v>103</v>
      </c>
      <c r="AX112" s="372">
        <f>MATCH(AX111,idxCol,0)</f>
        <v>111</v>
      </c>
      <c r="BA112" s="372">
        <f>MATCH(BA111,idxCol,0)</f>
        <v>119</v>
      </c>
      <c r="BD112" s="372">
        <f>MATCH(BD111,idxCol,0)</f>
        <v>127</v>
      </c>
      <c r="BG112" s="372">
        <f>MATCH(BG111,idxCol,0)</f>
        <v>135</v>
      </c>
    </row>
  </sheetData>
  <sheetProtection algorithmName="SHA-512" hashValue="G8qKzgLhN0AL/58A47VbgmVoWS5pjbrzHQTPXD3wctidYBEVP2FeoZM5q2pAQjqcqfQavEMZ42Wn8sK6mIuMhw==" saltValue="nG+xrkqzhPhme/NyJq4nKw==" spinCount="100000" sheet="1" objects="1" scenarios="1" formatCells="0" formatColumns="0" formatRows="0" insertColumns="0" insertRows="0"/>
  <mergeCells count="9">
    <mergeCell ref="B29:I61"/>
    <mergeCell ref="B1:I1"/>
    <mergeCell ref="J3:J17"/>
    <mergeCell ref="D23:F23"/>
    <mergeCell ref="A24:I24"/>
    <mergeCell ref="D25:F25"/>
    <mergeCell ref="J25:J26"/>
    <mergeCell ref="D26:F26"/>
    <mergeCell ref="A3:A22"/>
  </mergeCells>
  <conditionalFormatting sqref="K2">
    <cfRule type="containsText" dxfId="100" priority="17" operator="containsText" text="Rejected">
      <formula>NOT(ISERROR(SEARCH("Rejected",K2)))</formula>
    </cfRule>
  </conditionalFormatting>
  <conditionalFormatting sqref="N2">
    <cfRule type="containsText" dxfId="99" priority="16" operator="containsText" text="Rejected">
      <formula>NOT(ISERROR(SEARCH("Rejected",N2)))</formula>
    </cfRule>
  </conditionalFormatting>
  <conditionalFormatting sqref="Q2">
    <cfRule type="containsText" dxfId="98" priority="15" operator="containsText" text="Rejected">
      <formula>NOT(ISERROR(SEARCH("Rejected",Q2)))</formula>
    </cfRule>
  </conditionalFormatting>
  <conditionalFormatting sqref="T2">
    <cfRule type="containsText" dxfId="97" priority="14" operator="containsText" text="Rejected">
      <formula>NOT(ISERROR(SEARCH("Rejected",T2)))</formula>
    </cfRule>
  </conditionalFormatting>
  <conditionalFormatting sqref="W2">
    <cfRule type="containsText" dxfId="96" priority="13" operator="containsText" text="Rejected">
      <formula>NOT(ISERROR(SEARCH("Rejected",W2)))</formula>
    </cfRule>
  </conditionalFormatting>
  <conditionalFormatting sqref="Z2">
    <cfRule type="containsText" dxfId="95" priority="12" operator="containsText" text="Rejected">
      <formula>NOT(ISERROR(SEARCH("Rejected",Z2)))</formula>
    </cfRule>
  </conditionalFormatting>
  <conditionalFormatting sqref="AC2">
    <cfRule type="containsText" dxfId="94" priority="11" operator="containsText" text="Rejected">
      <formula>NOT(ISERROR(SEARCH("Rejected",AC2)))</formula>
    </cfRule>
  </conditionalFormatting>
  <conditionalFormatting sqref="AF2">
    <cfRule type="containsText" dxfId="93" priority="10" operator="containsText" text="Rejected">
      <formula>NOT(ISERROR(SEARCH("Rejected",AF2)))</formula>
    </cfRule>
  </conditionalFormatting>
  <conditionalFormatting sqref="AI2">
    <cfRule type="containsText" dxfId="92" priority="9" operator="containsText" text="Rejected">
      <formula>NOT(ISERROR(SEARCH("Rejected",AI2)))</formula>
    </cfRule>
  </conditionalFormatting>
  <conditionalFormatting sqref="AL2">
    <cfRule type="containsText" dxfId="91" priority="8" operator="containsText" text="Rejected">
      <formula>NOT(ISERROR(SEARCH("Rejected",AL2)))</formula>
    </cfRule>
  </conditionalFormatting>
  <conditionalFormatting sqref="AO2">
    <cfRule type="containsText" dxfId="90" priority="7" operator="containsText" text="Rejected">
      <formula>NOT(ISERROR(SEARCH("Rejected",AO2)))</formula>
    </cfRule>
  </conditionalFormatting>
  <conditionalFormatting sqref="AR2">
    <cfRule type="containsText" dxfId="89" priority="6" operator="containsText" text="Rejected">
      <formula>NOT(ISERROR(SEARCH("Rejected",AR2)))</formula>
    </cfRule>
  </conditionalFormatting>
  <conditionalFormatting sqref="AU2">
    <cfRule type="containsText" dxfId="88" priority="5" operator="containsText" text="Rejected">
      <formula>NOT(ISERROR(SEARCH("Rejected",AU2)))</formula>
    </cfRule>
  </conditionalFormatting>
  <conditionalFormatting sqref="AX2">
    <cfRule type="containsText" dxfId="87" priority="4" operator="containsText" text="Rejected">
      <formula>NOT(ISERROR(SEARCH("Rejected",AX2)))</formula>
    </cfRule>
  </conditionalFormatting>
  <conditionalFormatting sqref="BA2">
    <cfRule type="containsText" dxfId="86" priority="3" operator="containsText" text="Rejected">
      <formula>NOT(ISERROR(SEARCH("Rejected",BA2)))</formula>
    </cfRule>
  </conditionalFormatting>
  <conditionalFormatting sqref="BD2">
    <cfRule type="containsText" dxfId="85" priority="2" operator="containsText" text="Rejected">
      <formula>NOT(ISERROR(SEARCH("Rejected",BD2)))</formula>
    </cfRule>
  </conditionalFormatting>
  <conditionalFormatting sqref="BG2">
    <cfRule type="containsText" dxfId="84" priority="1" operator="containsText" text="Rejected">
      <formula>NOT(ISERROR(SEARCH("Rejected",BG2)))</formula>
    </cfRule>
  </conditionalFormatting>
  <dataValidations count="3">
    <dataValidation type="list" allowBlank="1" showInputMessage="1" showErrorMessage="1" sqref="E3:E22" xr:uid="{00000000-0002-0000-0A00-000000000000}">
      <formula1>"10%,20%,30%,40%,50%,60%,70%,80%,90%"</formula1>
    </dataValidation>
    <dataValidation type="list" allowBlank="1" showInputMessage="1" showErrorMessage="1" sqref="D3:D22" xr:uid="{00000000-0002-0000-0A00-000001000000}">
      <formula1>"Low, Medium, High"</formula1>
    </dataValidation>
    <dataValidation type="list" allowBlank="1" showInputMessage="1" showErrorMessage="1" sqref="H3:H22" xr:uid="{00000000-0002-0000-0A00-000002000000}">
      <formula1>"Accept, Mitigate, Eliminate, Transfer"</formula1>
    </dataValidation>
  </dataValidations>
  <pageMargins left="0.7" right="0.7" top="0.48" bottom="0.75" header="0.3" footer="0.3"/>
  <pageSetup paperSize="17" orientation="landscape" r:id="rId1"/>
  <headerFooter>
    <oddFooter>&amp;L&amp;"Arial,Bold"Confidential &amp;C&amp;F
&amp;A&amp;R&amp;P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EM49"/>
  <sheetViews>
    <sheetView zoomScale="80" zoomScaleNormal="80" workbookViewId="0">
      <pane xSplit="1" topLeftCell="B1" activePane="topRight" state="frozen"/>
      <selection activeCell="G50" sqref="G50"/>
      <selection pane="topRight" activeCell="G50" sqref="G50"/>
    </sheetView>
  </sheetViews>
  <sheetFormatPr defaultRowHeight="12.75" outlineLevelCol="1" x14ac:dyDescent="0.2"/>
  <cols>
    <col min="1" max="1" width="31.42578125" style="1" customWidth="1"/>
    <col min="2" max="2" width="16" style="31" customWidth="1"/>
    <col min="3" max="3" width="16.42578125" style="31" customWidth="1"/>
    <col min="4" max="4" width="16.28515625" style="1" customWidth="1"/>
    <col min="5" max="5" width="31.140625" style="1" bestFit="1" customWidth="1"/>
    <col min="6" max="7" width="3.28515625" style="1" customWidth="1" outlineLevel="1"/>
    <col min="8" max="8" width="12.5703125" style="8" customWidth="1" outlineLevel="1"/>
    <col min="9" max="9" width="20.140625" style="1" customWidth="1" outlineLevel="1"/>
    <col min="10" max="10" width="22.85546875" style="1" customWidth="1" outlineLevel="1"/>
    <col min="11" max="11" width="14.140625" style="1" customWidth="1" outlineLevel="1"/>
    <col min="12" max="12" width="23.5703125" style="502" bestFit="1" customWidth="1"/>
    <col min="13" max="13" width="20" style="502" bestFit="1" customWidth="1"/>
    <col min="14" max="14" width="33.140625" style="1" bestFit="1" customWidth="1"/>
    <col min="15" max="15" width="1.85546875" style="1" customWidth="1" outlineLevel="1"/>
    <col min="16" max="16" width="10.5703125" style="8" customWidth="1" outlineLevel="1"/>
    <col min="17" max="17" width="14.85546875" style="1" customWidth="1" outlineLevel="1"/>
    <col min="18" max="18" width="12.5703125" style="1" customWidth="1" outlineLevel="1"/>
    <col min="19" max="19" width="14.140625" style="1" customWidth="1" outlineLevel="1"/>
    <col min="20" max="20" width="17.85546875" style="502" customWidth="1"/>
    <col min="21" max="21" width="20" style="502" bestFit="1" customWidth="1"/>
    <col min="22" max="22" width="33.140625" style="1" bestFit="1" customWidth="1"/>
    <col min="23" max="23" width="1.85546875" style="1" customWidth="1" outlineLevel="1"/>
    <col min="24" max="24" width="5.42578125" style="8" customWidth="1" outlineLevel="1"/>
    <col min="25" max="25" width="14.85546875" style="1" customWidth="1" outlineLevel="1"/>
    <col min="26" max="26" width="12.5703125" style="1" customWidth="1" outlineLevel="1"/>
    <col min="27" max="27" width="14.140625" style="1" customWidth="1" outlineLevel="1"/>
    <col min="28" max="28" width="17.85546875" style="502" customWidth="1"/>
    <col min="29" max="29" width="20" style="502" bestFit="1" customWidth="1"/>
    <col min="30" max="30" width="33.140625" style="1" bestFit="1" customWidth="1"/>
    <col min="31" max="31" width="1.85546875" style="1" customWidth="1" outlineLevel="1"/>
    <col min="32" max="32" width="5.42578125" style="8" customWidth="1" outlineLevel="1"/>
    <col min="33" max="33" width="14.85546875" style="1" customWidth="1" outlineLevel="1"/>
    <col min="34" max="34" width="12.5703125" style="1" customWidth="1" outlineLevel="1"/>
    <col min="35" max="35" width="14.140625" style="1" customWidth="1" outlineLevel="1"/>
    <col min="36" max="36" width="17.85546875" style="502" customWidth="1"/>
    <col min="37" max="37" width="20" style="502" bestFit="1" customWidth="1"/>
    <col min="38" max="38" width="33.140625" style="1" bestFit="1" customWidth="1"/>
    <col min="39" max="39" width="1.85546875" style="1" customWidth="1" outlineLevel="1"/>
    <col min="40" max="40" width="5.42578125" style="8" customWidth="1" outlineLevel="1"/>
    <col min="41" max="41" width="14.85546875" style="1" customWidth="1" outlineLevel="1"/>
    <col min="42" max="42" width="12.5703125" style="1" customWidth="1" outlineLevel="1"/>
    <col min="43" max="43" width="14.140625" style="1" customWidth="1" outlineLevel="1"/>
    <col min="44" max="44" width="17.85546875" style="502" customWidth="1"/>
    <col min="45" max="45" width="20" style="502" bestFit="1" customWidth="1"/>
    <col min="46" max="46" width="33.140625" style="1" bestFit="1" customWidth="1"/>
    <col min="47" max="47" width="1.85546875" style="1" customWidth="1" outlineLevel="1"/>
    <col min="48" max="48" width="5.42578125" style="8" customWidth="1" outlineLevel="1"/>
    <col min="49" max="49" width="14.85546875" style="1" customWidth="1" outlineLevel="1"/>
    <col min="50" max="50" width="12.5703125" style="1" customWidth="1" outlineLevel="1"/>
    <col min="51" max="51" width="14.140625" style="1" customWidth="1" outlineLevel="1"/>
    <col min="52" max="52" width="17.85546875" style="502" customWidth="1"/>
    <col min="53" max="53" width="20" style="502" bestFit="1" customWidth="1"/>
    <col min="54" max="54" width="33.140625" style="1" bestFit="1" customWidth="1"/>
    <col min="55" max="55" width="1.85546875" style="1" customWidth="1" outlineLevel="1"/>
    <col min="56" max="56" width="5.42578125" style="8" customWidth="1" outlineLevel="1"/>
    <col min="57" max="57" width="14.85546875" style="1" customWidth="1" outlineLevel="1"/>
    <col min="58" max="58" width="12.5703125" style="1" customWidth="1" outlineLevel="1"/>
    <col min="59" max="59" width="14.140625" style="1" customWidth="1" outlineLevel="1"/>
    <col min="60" max="60" width="17.85546875" style="502" customWidth="1"/>
    <col min="61" max="61" width="20" style="502" bestFit="1" customWidth="1"/>
    <col min="62" max="62" width="33.140625" style="1" bestFit="1" customWidth="1"/>
    <col min="63" max="63" width="1.85546875" style="1" customWidth="1" outlineLevel="1"/>
    <col min="64" max="64" width="5.42578125" style="8" customWidth="1" outlineLevel="1"/>
    <col min="65" max="65" width="14.85546875" style="1" customWidth="1" outlineLevel="1"/>
    <col min="66" max="66" width="12.5703125" style="1" customWidth="1" outlineLevel="1"/>
    <col min="67" max="67" width="14.140625" style="1" customWidth="1" outlineLevel="1"/>
    <col min="68" max="68" width="17.85546875" style="502" customWidth="1"/>
    <col min="69" max="69" width="20" style="502" bestFit="1" customWidth="1"/>
    <col min="70" max="70" width="33.140625" style="1" bestFit="1" customWidth="1"/>
    <col min="71" max="71" width="1.85546875" style="1" customWidth="1" outlineLevel="1"/>
    <col min="72" max="72" width="5.42578125" style="8" customWidth="1" outlineLevel="1"/>
    <col min="73" max="73" width="14.85546875" style="1" customWidth="1" outlineLevel="1"/>
    <col min="74" max="74" width="12.5703125" style="1" customWidth="1" outlineLevel="1"/>
    <col min="75" max="75" width="14.140625" style="1" customWidth="1" outlineLevel="1"/>
    <col min="76" max="76" width="17.85546875" style="502" customWidth="1"/>
    <col min="77" max="77" width="20" style="502" bestFit="1" customWidth="1"/>
    <col min="78" max="78" width="33.140625" style="1" bestFit="1" customWidth="1"/>
    <col min="79" max="79" width="1.85546875" style="1" customWidth="1" outlineLevel="1"/>
    <col min="80" max="80" width="5.42578125" style="8" customWidth="1" outlineLevel="1"/>
    <col min="81" max="81" width="14.85546875" style="1" customWidth="1" outlineLevel="1"/>
    <col min="82" max="82" width="12.5703125" style="1" customWidth="1" outlineLevel="1"/>
    <col min="83" max="83" width="14.140625" style="1" customWidth="1" outlineLevel="1"/>
    <col min="84" max="84" width="17.85546875" style="502" customWidth="1"/>
    <col min="85" max="85" width="20" style="502" bestFit="1" customWidth="1"/>
    <col min="86" max="86" width="33.140625" style="1" bestFit="1" customWidth="1"/>
    <col min="87" max="87" width="1.85546875" style="1" customWidth="1" outlineLevel="1"/>
    <col min="88" max="88" width="5.42578125" style="8" customWidth="1" outlineLevel="1"/>
    <col min="89" max="89" width="14.85546875" style="1" customWidth="1" outlineLevel="1"/>
    <col min="90" max="90" width="12.5703125" style="1" customWidth="1" outlineLevel="1"/>
    <col min="91" max="91" width="14.140625" style="1" customWidth="1" outlineLevel="1"/>
    <col min="92" max="92" width="17.85546875" style="502" customWidth="1"/>
    <col min="93" max="93" width="20" style="502" bestFit="1" customWidth="1"/>
    <col min="94" max="94" width="33.140625" style="1" bestFit="1" customWidth="1"/>
    <col min="95" max="95" width="1.85546875" style="1" customWidth="1" outlineLevel="1"/>
    <col min="96" max="96" width="5.42578125" style="8" customWidth="1" outlineLevel="1"/>
    <col min="97" max="97" width="14.85546875" style="1" customWidth="1" outlineLevel="1"/>
    <col min="98" max="98" width="12.5703125" style="1" customWidth="1" outlineLevel="1"/>
    <col min="99" max="99" width="14.140625" style="1" customWidth="1" outlineLevel="1"/>
    <col min="100" max="100" width="17.85546875" style="502" customWidth="1"/>
    <col min="101" max="101" width="20" style="502" bestFit="1" customWidth="1"/>
    <col min="102" max="102" width="33.140625" style="1" bestFit="1" customWidth="1"/>
    <col min="103" max="103" width="1.85546875" style="1" customWidth="1" outlineLevel="1"/>
    <col min="104" max="104" width="5.42578125" style="8" customWidth="1" outlineLevel="1"/>
    <col min="105" max="105" width="14.85546875" style="1" customWidth="1" outlineLevel="1"/>
    <col min="106" max="106" width="12.5703125" style="1" customWidth="1" outlineLevel="1"/>
    <col min="107" max="107" width="14.140625" style="1" customWidth="1" outlineLevel="1"/>
    <col min="108" max="108" width="17.85546875" style="502" customWidth="1"/>
    <col min="109" max="109" width="20" style="502" bestFit="1" customWidth="1"/>
    <col min="110" max="110" width="33.140625" style="1" bestFit="1" customWidth="1"/>
    <col min="111" max="111" width="1.85546875" style="1" customWidth="1" outlineLevel="1"/>
    <col min="112" max="112" width="5.42578125" style="8" customWidth="1" outlineLevel="1"/>
    <col min="113" max="113" width="14.85546875" style="1" customWidth="1" outlineLevel="1"/>
    <col min="114" max="114" width="14" style="1" customWidth="1" outlineLevel="1"/>
    <col min="115" max="115" width="14.140625" style="1" customWidth="1" outlineLevel="1"/>
    <col min="116" max="116" width="17.85546875" style="502" customWidth="1"/>
    <col min="117" max="117" width="20" style="502" bestFit="1" customWidth="1"/>
    <col min="118" max="118" width="33.140625" style="1" bestFit="1" customWidth="1"/>
    <col min="119" max="119" width="1.85546875" style="1" customWidth="1" outlineLevel="1"/>
    <col min="120" max="120" width="5.42578125" style="8" customWidth="1" outlineLevel="1"/>
    <col min="121" max="121" width="14.85546875" style="1" customWidth="1" outlineLevel="1"/>
    <col min="122" max="122" width="14" style="1" customWidth="1" outlineLevel="1"/>
    <col min="123" max="123" width="14.140625" style="1" customWidth="1" outlineLevel="1"/>
    <col min="124" max="124" width="17.85546875" style="502" customWidth="1"/>
    <col min="125" max="125" width="20" style="502" bestFit="1" customWidth="1"/>
    <col min="126" max="126" width="33.140625" style="1" bestFit="1" customWidth="1"/>
    <col min="127" max="127" width="1.85546875" style="1" customWidth="1" outlineLevel="1"/>
    <col min="128" max="128" width="5.42578125" style="8" customWidth="1" outlineLevel="1"/>
    <col min="129" max="129" width="14.85546875" style="1" customWidth="1" outlineLevel="1"/>
    <col min="130" max="130" width="21.28515625" style="1" customWidth="1" outlineLevel="1"/>
    <col min="131" max="131" width="14.140625" style="1" customWidth="1" outlineLevel="1"/>
    <col min="132" max="132" width="17.85546875" style="502" customWidth="1"/>
    <col min="133" max="133" width="20" style="502" bestFit="1" customWidth="1"/>
    <col min="134" max="134" width="33.140625" style="1" bestFit="1" customWidth="1"/>
    <col min="135" max="135" width="1.85546875" style="1" customWidth="1" outlineLevel="1"/>
    <col min="136" max="136" width="5.42578125" style="8" customWidth="1" outlineLevel="1"/>
    <col min="137" max="137" width="14.85546875" style="1" customWidth="1" outlineLevel="1"/>
    <col min="138" max="138" width="19.28515625" style="1" customWidth="1" outlineLevel="1"/>
    <col min="139" max="139" width="14.140625" style="1" customWidth="1" outlineLevel="1"/>
    <col min="140" max="140" width="17.85546875" style="502" customWidth="1"/>
    <col min="141" max="141" width="20" style="502" bestFit="1" customWidth="1"/>
    <col min="142" max="142" width="33.140625" style="1" bestFit="1" customWidth="1"/>
    <col min="143" max="143" width="1.85546875" style="1" customWidth="1" outlineLevel="1"/>
    <col min="144" max="16384" width="9.140625" style="1"/>
  </cols>
  <sheetData>
    <row r="1" spans="1:143" ht="27" customHeight="1" x14ac:dyDescent="0.2">
      <c r="A1" s="727" t="s">
        <v>209</v>
      </c>
      <c r="B1" s="728"/>
      <c r="C1" s="728"/>
      <c r="D1" s="728"/>
      <c r="E1" s="729"/>
      <c r="F1" s="362"/>
      <c r="G1" s="362"/>
      <c r="H1" s="323">
        <f>'Sum 1'!G2</f>
        <v>1</v>
      </c>
      <c r="I1" s="323" t="str">
        <f>IF('Sum 1'!H2="","",'Sum 1'!H2)</f>
        <v>PCP</v>
      </c>
      <c r="J1" s="323" t="str">
        <f>I1&amp; " #" &amp;H1</f>
        <v>PCP #1</v>
      </c>
      <c r="K1" s="483">
        <f>'PCP 0'!$L7</f>
        <v>0</v>
      </c>
      <c r="L1" s="323" t="str">
        <f>I1&amp;" # " &amp;H1</f>
        <v>PCP # 1</v>
      </c>
      <c r="M1" s="500"/>
      <c r="N1" s="323"/>
      <c r="O1" s="357"/>
      <c r="P1" s="323">
        <f>'Sum 1'!O2</f>
        <v>2</v>
      </c>
      <c r="Q1" s="323" t="str">
        <f>IF('Sum 1'!P2="","",'Sum 1'!P2)</f>
        <v>PCP</v>
      </c>
      <c r="R1" s="323" t="str">
        <f>Q1&amp; " #" &amp;P1</f>
        <v>PCP #2</v>
      </c>
      <c r="S1" s="483">
        <f>'PCP 0'!$L8</f>
        <v>0</v>
      </c>
      <c r="T1" s="500" t="str">
        <f>Q1&amp;" # " &amp;P1</f>
        <v>PCP # 2</v>
      </c>
      <c r="U1" s="500"/>
      <c r="V1" s="323"/>
      <c r="W1" s="357"/>
      <c r="X1" s="323">
        <f>'Sum 1'!W2</f>
        <v>3</v>
      </c>
      <c r="Y1" s="323" t="str">
        <f>IF('Sum 1'!X2="","",'Sum 1'!X2)</f>
        <v>PCP</v>
      </c>
      <c r="Z1" s="323" t="str">
        <f>Y1&amp; " #" &amp;X1</f>
        <v>PCP #3</v>
      </c>
      <c r="AA1" s="483">
        <f>'PCP 0'!$L9</f>
        <v>0</v>
      </c>
      <c r="AB1" s="500" t="str">
        <f>Y1&amp;" # " &amp;X1</f>
        <v>PCP # 3</v>
      </c>
      <c r="AC1" s="500"/>
      <c r="AD1" s="323"/>
      <c r="AE1" s="357"/>
      <c r="AF1" s="323">
        <f>'Sum 1'!AE2</f>
        <v>4</v>
      </c>
      <c r="AG1" s="323" t="str">
        <f>IF('Sum 1'!AF2="","",'Sum 1'!AF2)</f>
        <v>PCP</v>
      </c>
      <c r="AH1" s="323" t="str">
        <f>AG1&amp; " #" &amp;AF1</f>
        <v>PCP #4</v>
      </c>
      <c r="AI1" s="483">
        <f>'PCP 0'!$L10</f>
        <v>0</v>
      </c>
      <c r="AJ1" s="500" t="str">
        <f>AG1&amp;" # " &amp;AF1</f>
        <v>PCP # 4</v>
      </c>
      <c r="AK1" s="500"/>
      <c r="AL1" s="323"/>
      <c r="AM1" s="357"/>
      <c r="AN1" s="323">
        <f>'Sum 1'!AM2</f>
        <v>5</v>
      </c>
      <c r="AO1" s="323" t="str">
        <f>IF('Sum 1'!AN2="","",'Sum 1'!AN2)</f>
        <v>PCP</v>
      </c>
      <c r="AP1" s="323" t="str">
        <f>AO1&amp; " #" &amp;AN1</f>
        <v>PCP #5</v>
      </c>
      <c r="AQ1" s="483">
        <f>'PCP 0'!$L11</f>
        <v>0</v>
      </c>
      <c r="AR1" s="500" t="str">
        <f>AO1&amp;" # " &amp;AN1</f>
        <v>PCP # 5</v>
      </c>
      <c r="AS1" s="500"/>
      <c r="AT1" s="323"/>
      <c r="AU1" s="357"/>
      <c r="AV1" s="323">
        <f>'Sum 1'!AU2</f>
        <v>6</v>
      </c>
      <c r="AW1" s="323" t="str">
        <f>IF('Sum 1'!AV2="","",'Sum 1'!AV2)</f>
        <v>PCP</v>
      </c>
      <c r="AX1" s="323" t="str">
        <f>AW1&amp; " #" &amp;AV1</f>
        <v>PCP #6</v>
      </c>
      <c r="AY1" s="483">
        <f>'PCP 0'!$L12</f>
        <v>0</v>
      </c>
      <c r="AZ1" s="500" t="str">
        <f>AW1&amp;" # " &amp;AV1</f>
        <v>PCP # 6</v>
      </c>
      <c r="BA1" s="500"/>
      <c r="BB1" s="323"/>
      <c r="BC1" s="357"/>
      <c r="BD1" s="323">
        <f>'Sum 1'!BC2</f>
        <v>7</v>
      </c>
      <c r="BE1" s="323" t="str">
        <f>IF('Sum 1'!BD2="","",'Sum 1'!BD2)</f>
        <v>PCP</v>
      </c>
      <c r="BF1" s="323" t="str">
        <f>BE1&amp; " #" &amp;BD1</f>
        <v>PCP #7</v>
      </c>
      <c r="BG1" s="483">
        <f>'PCP 0'!$L13</f>
        <v>0</v>
      </c>
      <c r="BH1" s="500" t="str">
        <f>BE1&amp;" # " &amp;BD1</f>
        <v>PCP # 7</v>
      </c>
      <c r="BI1" s="500"/>
      <c r="BJ1" s="323"/>
      <c r="BK1" s="357"/>
      <c r="BL1" s="323">
        <f>'Sum 1'!BK2</f>
        <v>8</v>
      </c>
      <c r="BM1" s="323" t="str">
        <f>IF('Sum 1'!BL2="","",'Sum 1'!BL2)</f>
        <v>PCP</v>
      </c>
      <c r="BN1" s="323" t="str">
        <f>BM1&amp; " #" &amp;BL1</f>
        <v>PCP #8</v>
      </c>
      <c r="BO1" s="483">
        <f>'PCP 0'!$L14</f>
        <v>0</v>
      </c>
      <c r="BP1" s="500" t="str">
        <f>BM1&amp;" # " &amp;BL1</f>
        <v>PCP # 8</v>
      </c>
      <c r="BQ1" s="500"/>
      <c r="BR1" s="323"/>
      <c r="BS1" s="357"/>
      <c r="BT1" s="323">
        <f>'Sum 1'!BS2</f>
        <v>9</v>
      </c>
      <c r="BU1" s="323" t="str">
        <f>IF('Sum 1'!BT2="","",'Sum 1'!BT2)</f>
        <v>PCP</v>
      </c>
      <c r="BV1" s="323" t="str">
        <f>BU1&amp; " #" &amp;BT1</f>
        <v>PCP #9</v>
      </c>
      <c r="BW1" s="483">
        <f>'PCP 0'!$L15</f>
        <v>0</v>
      </c>
      <c r="BX1" s="500" t="str">
        <f>BU1&amp;" # " &amp;BT1</f>
        <v>PCP # 9</v>
      </c>
      <c r="BY1" s="500"/>
      <c r="BZ1" s="323"/>
      <c r="CA1" s="357"/>
      <c r="CB1" s="323">
        <f>'Sum 1'!CA2</f>
        <v>10</v>
      </c>
      <c r="CC1" s="323" t="str">
        <f>IF('Sum 1'!CB2="","",'Sum 1'!CB2)</f>
        <v>PCP</v>
      </c>
      <c r="CD1" s="323" t="str">
        <f>CC1&amp; " #" &amp;CB1</f>
        <v>PCP #10</v>
      </c>
      <c r="CE1" s="483">
        <f>'PCP 0'!$L16</f>
        <v>0</v>
      </c>
      <c r="CF1" s="500" t="str">
        <f>CC1&amp;" # " &amp;CB1</f>
        <v>PCP # 10</v>
      </c>
      <c r="CG1" s="500"/>
      <c r="CH1" s="323"/>
      <c r="CI1" s="357"/>
      <c r="CJ1" s="323">
        <f>'Sum 1'!CI2</f>
        <v>11</v>
      </c>
      <c r="CK1" s="323" t="str">
        <f>IF('Sum 1'!CJ2="","",'Sum 1'!CJ2)</f>
        <v>PCP</v>
      </c>
      <c r="CL1" s="323" t="str">
        <f>CK1&amp; " #" &amp;CJ1</f>
        <v>PCP #11</v>
      </c>
      <c r="CM1" s="483">
        <f>'PCP 0'!$L17</f>
        <v>0</v>
      </c>
      <c r="CN1" s="500" t="str">
        <f>CK1&amp;" # " &amp;CJ1</f>
        <v>PCP # 11</v>
      </c>
      <c r="CO1" s="500"/>
      <c r="CP1" s="323"/>
      <c r="CQ1" s="357"/>
      <c r="CR1" s="323">
        <f>'Sum 1'!CQ2</f>
        <v>12</v>
      </c>
      <c r="CS1" s="323" t="str">
        <f>IF('Sum 1'!CR2="","",'Sum 1'!CR2)</f>
        <v>PCP</v>
      </c>
      <c r="CT1" s="323" t="str">
        <f>CS1&amp; " #" &amp;CR1</f>
        <v>PCP #12</v>
      </c>
      <c r="CU1" s="483">
        <f>'PCP 0'!$L18</f>
        <v>0</v>
      </c>
      <c r="CV1" s="500" t="str">
        <f>CS1&amp;" # " &amp;CR1</f>
        <v>PCP # 12</v>
      </c>
      <c r="CW1" s="500"/>
      <c r="CX1" s="323"/>
      <c r="CY1" s="357"/>
      <c r="CZ1" s="323">
        <f>'Sum 1'!CY2</f>
        <v>13</v>
      </c>
      <c r="DA1" s="323" t="str">
        <f>IF('Sum 1'!CZ2="","",'Sum 1'!CZ2)</f>
        <v>Final Cost Report</v>
      </c>
      <c r="DB1" s="323" t="str">
        <f>DA1&amp; " #" &amp;CZ1</f>
        <v>Final Cost Report #13</v>
      </c>
      <c r="DC1" s="483">
        <f>'PCP 0'!$L19</f>
        <v>0</v>
      </c>
      <c r="DD1" s="500" t="str">
        <f>DA1&amp;" # " &amp;CZ1</f>
        <v>Final Cost Report # 13</v>
      </c>
      <c r="DE1" s="500"/>
      <c r="DF1" s="323"/>
      <c r="DG1" s="357"/>
      <c r="DH1" s="323">
        <f>'Sum 1'!DG2</f>
        <v>14</v>
      </c>
      <c r="DI1" s="323" t="str">
        <f>IF('Sum 1'!DH2="","",'Sum 1'!DH2)</f>
        <v>PCP</v>
      </c>
      <c r="DJ1" s="323" t="str">
        <f>DI1&amp; " #" &amp;DH1</f>
        <v>PCP #14</v>
      </c>
      <c r="DK1" s="483">
        <f>'PCP 0'!$L20</f>
        <v>0</v>
      </c>
      <c r="DL1" s="500" t="str">
        <f>DI1&amp;" # " &amp;DH1</f>
        <v>PCP # 14</v>
      </c>
      <c r="DM1" s="500"/>
      <c r="DN1" s="323"/>
      <c r="DO1" s="357"/>
      <c r="DP1" s="323">
        <f>'Sum 1'!DO2</f>
        <v>15</v>
      </c>
      <c r="DQ1" s="323" t="str">
        <f>IF('Sum 1'!DP2="","",'Sum 1'!DP2)</f>
        <v>PCP</v>
      </c>
      <c r="DR1" s="323" t="str">
        <f>DQ1&amp; " #" &amp;DP1</f>
        <v>PCP #15</v>
      </c>
      <c r="DS1" s="483">
        <f>'PCP 0'!$L21</f>
        <v>0</v>
      </c>
      <c r="DT1" s="500" t="str">
        <f>DQ1&amp;" # " &amp;DP1</f>
        <v>PCP # 15</v>
      </c>
      <c r="DU1" s="500"/>
      <c r="DV1" s="323"/>
      <c r="DW1" s="357"/>
      <c r="DX1" s="323">
        <f>'Sum 1'!DW2</f>
        <v>16</v>
      </c>
      <c r="DY1" s="323" t="str">
        <f>IF('Sum 1'!DX2="","",'Sum 1'!DX2)</f>
        <v>PCP</v>
      </c>
      <c r="DZ1" s="323" t="str">
        <f>DY1&amp; " #" &amp;DX1</f>
        <v>PCP #16</v>
      </c>
      <c r="EA1" s="483">
        <f>'PCP 0'!$L22</f>
        <v>0</v>
      </c>
      <c r="EB1" s="500" t="str">
        <f>DY1&amp;" # " &amp;DX1</f>
        <v>PCP # 16</v>
      </c>
      <c r="EC1" s="500"/>
      <c r="ED1" s="323"/>
      <c r="EE1" s="357"/>
      <c r="EF1" s="323">
        <f>'Sum 1'!EE2</f>
        <v>17</v>
      </c>
      <c r="EG1" s="323" t="str">
        <f>IF('Sum 1'!EF2="","",'Sum 1'!EF2)</f>
        <v>PCP</v>
      </c>
      <c r="EH1" s="323" t="str">
        <f>EG1&amp; " #" &amp;EF1</f>
        <v>PCP #17</v>
      </c>
      <c r="EI1" s="483">
        <f>'PCP 0'!$L23</f>
        <v>0</v>
      </c>
      <c r="EJ1" s="500" t="str">
        <f>EG1&amp;" # " &amp;EF1</f>
        <v>PCP # 17</v>
      </c>
      <c r="EK1" s="500"/>
      <c r="EL1" s="323"/>
      <c r="EM1" s="357"/>
    </row>
    <row r="2" spans="1:143" s="11" customFormat="1" ht="24" customHeight="1" thickBot="1" x14ac:dyDescent="0.25">
      <c r="A2" s="567"/>
      <c r="B2" s="566" t="s">
        <v>67</v>
      </c>
      <c r="C2" s="566" t="s">
        <v>489</v>
      </c>
      <c r="D2" s="567" t="s">
        <v>228</v>
      </c>
      <c r="E2" s="135" t="s">
        <v>66</v>
      </c>
      <c r="F2" s="363"/>
      <c r="G2" s="363"/>
      <c r="H2" s="353"/>
      <c r="I2" s="354" t="str">
        <f>B2</f>
        <v>SYSTEM</v>
      </c>
      <c r="J2" s="354" t="str">
        <f>C2</f>
        <v>PARTICIPANT</v>
      </c>
      <c r="K2" s="354" t="str">
        <f>D2</f>
        <v>ESCALATION</v>
      </c>
      <c r="L2" s="501" t="s">
        <v>406</v>
      </c>
      <c r="M2" s="501" t="s">
        <v>490</v>
      </c>
      <c r="N2" s="117" t="s">
        <v>295</v>
      </c>
      <c r="O2" s="358"/>
      <c r="P2" s="353"/>
      <c r="Q2" s="354" t="str">
        <f>I2</f>
        <v>SYSTEM</v>
      </c>
      <c r="R2" s="354" t="str">
        <f>J2</f>
        <v>PARTICIPANT</v>
      </c>
      <c r="S2" s="354" t="str">
        <f>K2</f>
        <v>ESCALATION</v>
      </c>
      <c r="T2" s="501" t="s">
        <v>406</v>
      </c>
      <c r="U2" s="501" t="s">
        <v>490</v>
      </c>
      <c r="V2" s="117" t="s">
        <v>295</v>
      </c>
      <c r="W2" s="358"/>
      <c r="X2" s="353"/>
      <c r="Y2" s="354" t="str">
        <f>Q2</f>
        <v>SYSTEM</v>
      </c>
      <c r="Z2" s="354" t="str">
        <f>R2</f>
        <v>PARTICIPANT</v>
      </c>
      <c r="AA2" s="354" t="str">
        <f>S2</f>
        <v>ESCALATION</v>
      </c>
      <c r="AB2" s="501" t="s">
        <v>406</v>
      </c>
      <c r="AC2" s="501" t="s">
        <v>490</v>
      </c>
      <c r="AD2" s="117" t="s">
        <v>295</v>
      </c>
      <c r="AE2" s="358"/>
      <c r="AF2" s="353"/>
      <c r="AG2" s="354" t="str">
        <f>Y2</f>
        <v>SYSTEM</v>
      </c>
      <c r="AH2" s="354" t="str">
        <f>Z2</f>
        <v>PARTICIPANT</v>
      </c>
      <c r="AI2" s="354" t="str">
        <f>AA2</f>
        <v>ESCALATION</v>
      </c>
      <c r="AJ2" s="501" t="s">
        <v>406</v>
      </c>
      <c r="AK2" s="501" t="s">
        <v>490</v>
      </c>
      <c r="AL2" s="117" t="s">
        <v>295</v>
      </c>
      <c r="AM2" s="358"/>
      <c r="AN2" s="353"/>
      <c r="AO2" s="354" t="str">
        <f>AG2</f>
        <v>SYSTEM</v>
      </c>
      <c r="AP2" s="354" t="str">
        <f>AH2</f>
        <v>PARTICIPANT</v>
      </c>
      <c r="AQ2" s="354" t="str">
        <f>AI2</f>
        <v>ESCALATION</v>
      </c>
      <c r="AR2" s="501" t="s">
        <v>406</v>
      </c>
      <c r="AS2" s="501" t="s">
        <v>490</v>
      </c>
      <c r="AT2" s="117" t="s">
        <v>295</v>
      </c>
      <c r="AU2" s="358"/>
      <c r="AV2" s="353"/>
      <c r="AW2" s="354" t="str">
        <f>AO2</f>
        <v>SYSTEM</v>
      </c>
      <c r="AX2" s="354" t="str">
        <f>AP2</f>
        <v>PARTICIPANT</v>
      </c>
      <c r="AY2" s="354" t="str">
        <f>AQ2</f>
        <v>ESCALATION</v>
      </c>
      <c r="AZ2" s="501" t="s">
        <v>406</v>
      </c>
      <c r="BA2" s="501" t="s">
        <v>490</v>
      </c>
      <c r="BB2" s="117" t="s">
        <v>295</v>
      </c>
      <c r="BC2" s="358"/>
      <c r="BD2" s="353"/>
      <c r="BE2" s="354" t="str">
        <f>AW2</f>
        <v>SYSTEM</v>
      </c>
      <c r="BF2" s="354" t="str">
        <f>AX2</f>
        <v>PARTICIPANT</v>
      </c>
      <c r="BG2" s="354" t="str">
        <f>AY2</f>
        <v>ESCALATION</v>
      </c>
      <c r="BH2" s="501" t="s">
        <v>406</v>
      </c>
      <c r="BI2" s="501" t="s">
        <v>490</v>
      </c>
      <c r="BJ2" s="117" t="s">
        <v>295</v>
      </c>
      <c r="BK2" s="358"/>
      <c r="BL2" s="353"/>
      <c r="BM2" s="354" t="str">
        <f>BE2</f>
        <v>SYSTEM</v>
      </c>
      <c r="BN2" s="354" t="str">
        <f>BF2</f>
        <v>PARTICIPANT</v>
      </c>
      <c r="BO2" s="354" t="str">
        <f>BG2</f>
        <v>ESCALATION</v>
      </c>
      <c r="BP2" s="501" t="s">
        <v>406</v>
      </c>
      <c r="BQ2" s="501" t="s">
        <v>490</v>
      </c>
      <c r="BR2" s="117" t="s">
        <v>295</v>
      </c>
      <c r="BS2" s="358"/>
      <c r="BT2" s="353"/>
      <c r="BU2" s="354" t="str">
        <f>BM2</f>
        <v>SYSTEM</v>
      </c>
      <c r="BV2" s="354" t="str">
        <f>BN2</f>
        <v>PARTICIPANT</v>
      </c>
      <c r="BW2" s="354" t="str">
        <f>BO2</f>
        <v>ESCALATION</v>
      </c>
      <c r="BX2" s="501" t="s">
        <v>406</v>
      </c>
      <c r="BY2" s="501" t="s">
        <v>490</v>
      </c>
      <c r="BZ2" s="117" t="s">
        <v>295</v>
      </c>
      <c r="CA2" s="358"/>
      <c r="CB2" s="353"/>
      <c r="CC2" s="354" t="str">
        <f>BU2</f>
        <v>SYSTEM</v>
      </c>
      <c r="CD2" s="354" t="str">
        <f>BV2</f>
        <v>PARTICIPANT</v>
      </c>
      <c r="CE2" s="354" t="str">
        <f>BW2</f>
        <v>ESCALATION</v>
      </c>
      <c r="CF2" s="501" t="s">
        <v>406</v>
      </c>
      <c r="CG2" s="501" t="s">
        <v>490</v>
      </c>
      <c r="CH2" s="117" t="s">
        <v>295</v>
      </c>
      <c r="CI2" s="358"/>
      <c r="CJ2" s="353"/>
      <c r="CK2" s="354" t="str">
        <f>CC2</f>
        <v>SYSTEM</v>
      </c>
      <c r="CL2" s="354" t="str">
        <f>CD2</f>
        <v>PARTICIPANT</v>
      </c>
      <c r="CM2" s="354" t="str">
        <f>CE2</f>
        <v>ESCALATION</v>
      </c>
      <c r="CN2" s="501" t="s">
        <v>406</v>
      </c>
      <c r="CO2" s="501" t="s">
        <v>490</v>
      </c>
      <c r="CP2" s="117" t="s">
        <v>295</v>
      </c>
      <c r="CQ2" s="358"/>
      <c r="CR2" s="353"/>
      <c r="CS2" s="354" t="str">
        <f>CK2</f>
        <v>SYSTEM</v>
      </c>
      <c r="CT2" s="354" t="str">
        <f>CL2</f>
        <v>PARTICIPANT</v>
      </c>
      <c r="CU2" s="354" t="str">
        <f>CM2</f>
        <v>ESCALATION</v>
      </c>
      <c r="CV2" s="501" t="s">
        <v>406</v>
      </c>
      <c r="CW2" s="501" t="s">
        <v>490</v>
      </c>
      <c r="CX2" s="117" t="s">
        <v>295</v>
      </c>
      <c r="CY2" s="358"/>
      <c r="CZ2" s="353"/>
      <c r="DA2" s="354" t="str">
        <f>CS2</f>
        <v>SYSTEM</v>
      </c>
      <c r="DB2" s="354" t="str">
        <f>CT2</f>
        <v>PARTICIPANT</v>
      </c>
      <c r="DC2" s="354" t="str">
        <f>CU2</f>
        <v>ESCALATION</v>
      </c>
      <c r="DD2" s="501" t="s">
        <v>406</v>
      </c>
      <c r="DE2" s="501" t="s">
        <v>490</v>
      </c>
      <c r="DF2" s="117" t="s">
        <v>295</v>
      </c>
      <c r="DG2" s="358"/>
      <c r="DH2" s="353"/>
      <c r="DI2" s="354" t="str">
        <f>DA2</f>
        <v>SYSTEM</v>
      </c>
      <c r="DJ2" s="354" t="str">
        <f>DB2</f>
        <v>PARTICIPANT</v>
      </c>
      <c r="DK2" s="354" t="str">
        <f>DC2</f>
        <v>ESCALATION</v>
      </c>
      <c r="DL2" s="501" t="s">
        <v>406</v>
      </c>
      <c r="DM2" s="501" t="s">
        <v>490</v>
      </c>
      <c r="DN2" s="117" t="s">
        <v>295</v>
      </c>
      <c r="DO2" s="358"/>
      <c r="DP2" s="353"/>
      <c r="DQ2" s="354" t="str">
        <f>DI2</f>
        <v>SYSTEM</v>
      </c>
      <c r="DR2" s="354" t="str">
        <f>DJ2</f>
        <v>PARTICIPANT</v>
      </c>
      <c r="DS2" s="354" t="str">
        <f>DK2</f>
        <v>ESCALATION</v>
      </c>
      <c r="DT2" s="501" t="s">
        <v>406</v>
      </c>
      <c r="DU2" s="501" t="s">
        <v>490</v>
      </c>
      <c r="DV2" s="117" t="s">
        <v>295</v>
      </c>
      <c r="DW2" s="358"/>
      <c r="DX2" s="353"/>
      <c r="DY2" s="354" t="str">
        <f>DQ2</f>
        <v>SYSTEM</v>
      </c>
      <c r="DZ2" s="354" t="str">
        <f>DR2</f>
        <v>PARTICIPANT</v>
      </c>
      <c r="EA2" s="354" t="str">
        <f>DS2</f>
        <v>ESCALATION</v>
      </c>
      <c r="EB2" s="501" t="s">
        <v>406</v>
      </c>
      <c r="EC2" s="501" t="s">
        <v>490</v>
      </c>
      <c r="ED2" s="117" t="s">
        <v>295</v>
      </c>
      <c r="EE2" s="358"/>
      <c r="EF2" s="353"/>
      <c r="EG2" s="354" t="str">
        <f>DY2</f>
        <v>SYSTEM</v>
      </c>
      <c r="EH2" s="354" t="str">
        <f>DZ2</f>
        <v>PARTICIPANT</v>
      </c>
      <c r="EI2" s="354" t="str">
        <f>EA2</f>
        <v>ESCALATION</v>
      </c>
      <c r="EJ2" s="501" t="s">
        <v>406</v>
      </c>
      <c r="EK2" s="501" t="s">
        <v>490</v>
      </c>
      <c r="EL2" s="117" t="s">
        <v>295</v>
      </c>
      <c r="EM2" s="358"/>
    </row>
    <row r="3" spans="1:143" s="8" customFormat="1" x14ac:dyDescent="0.2">
      <c r="A3" s="128" t="s">
        <v>210</v>
      </c>
      <c r="B3" s="144"/>
      <c r="C3" s="144"/>
      <c r="D3" s="145"/>
      <c r="E3" s="146"/>
      <c r="F3" s="323"/>
      <c r="G3" s="323"/>
      <c r="H3" s="322"/>
      <c r="I3" s="128"/>
      <c r="J3" s="129"/>
      <c r="K3" s="129"/>
      <c r="L3" s="130"/>
      <c r="M3" s="130"/>
      <c r="N3" s="131"/>
      <c r="O3" s="322"/>
      <c r="P3" s="322"/>
      <c r="Q3" s="128"/>
      <c r="R3" s="129"/>
      <c r="S3" s="129"/>
      <c r="T3" s="130"/>
      <c r="U3" s="130"/>
      <c r="V3" s="131"/>
      <c r="W3" s="322"/>
      <c r="X3" s="322"/>
      <c r="Y3" s="128"/>
      <c r="Z3" s="129"/>
      <c r="AA3" s="129"/>
      <c r="AB3" s="130"/>
      <c r="AC3" s="130"/>
      <c r="AD3" s="131"/>
      <c r="AE3" s="322"/>
      <c r="AF3" s="322"/>
      <c r="AG3" s="128"/>
      <c r="AH3" s="129"/>
      <c r="AI3" s="129"/>
      <c r="AJ3" s="130"/>
      <c r="AK3" s="130"/>
      <c r="AL3" s="131"/>
      <c r="AM3" s="322"/>
      <c r="AN3" s="322"/>
      <c r="AO3" s="128"/>
      <c r="AP3" s="129"/>
      <c r="AQ3" s="129"/>
      <c r="AR3" s="130"/>
      <c r="AS3" s="130"/>
      <c r="AT3" s="131"/>
      <c r="AU3" s="322"/>
      <c r="AV3" s="322"/>
      <c r="AW3" s="128"/>
      <c r="AX3" s="129"/>
      <c r="AY3" s="129"/>
      <c r="AZ3" s="130"/>
      <c r="BA3" s="130"/>
      <c r="BB3" s="131"/>
      <c r="BC3" s="322"/>
      <c r="BD3" s="322"/>
      <c r="BE3" s="128"/>
      <c r="BF3" s="129"/>
      <c r="BG3" s="129"/>
      <c r="BH3" s="130"/>
      <c r="BI3" s="130"/>
      <c r="BJ3" s="131"/>
      <c r="BK3" s="322"/>
      <c r="BL3" s="322"/>
      <c r="BM3" s="128"/>
      <c r="BN3" s="129"/>
      <c r="BO3" s="129"/>
      <c r="BP3" s="130"/>
      <c r="BQ3" s="130"/>
      <c r="BR3" s="131"/>
      <c r="BS3" s="322"/>
      <c r="BT3" s="322"/>
      <c r="BU3" s="128"/>
      <c r="BV3" s="129"/>
      <c r="BW3" s="129"/>
      <c r="BX3" s="130"/>
      <c r="BY3" s="130"/>
      <c r="BZ3" s="131"/>
      <c r="CA3" s="322"/>
      <c r="CB3" s="322"/>
      <c r="CC3" s="128"/>
      <c r="CD3" s="129"/>
      <c r="CE3" s="129"/>
      <c r="CF3" s="130"/>
      <c r="CG3" s="130"/>
      <c r="CH3" s="131"/>
      <c r="CI3" s="322"/>
      <c r="CJ3" s="322"/>
      <c r="CK3" s="128"/>
      <c r="CL3" s="129"/>
      <c r="CM3" s="129"/>
      <c r="CN3" s="130"/>
      <c r="CO3" s="130"/>
      <c r="CP3" s="131"/>
      <c r="CQ3" s="322"/>
      <c r="CR3" s="322"/>
      <c r="CS3" s="128"/>
      <c r="CT3" s="129"/>
      <c r="CU3" s="129"/>
      <c r="CV3" s="130"/>
      <c r="CW3" s="130"/>
      <c r="CX3" s="131"/>
      <c r="CY3" s="322"/>
      <c r="CZ3" s="322"/>
      <c r="DA3" s="128"/>
      <c r="DB3" s="129"/>
      <c r="DC3" s="129"/>
      <c r="DD3" s="130"/>
      <c r="DE3" s="130"/>
      <c r="DF3" s="131"/>
      <c r="DG3" s="322"/>
      <c r="DH3" s="322"/>
      <c r="DI3" s="128"/>
      <c r="DJ3" s="129"/>
      <c r="DK3" s="129"/>
      <c r="DL3" s="130"/>
      <c r="DM3" s="130"/>
      <c r="DN3" s="131"/>
      <c r="DO3" s="322"/>
      <c r="DP3" s="322"/>
      <c r="DQ3" s="128"/>
      <c r="DR3" s="129"/>
      <c r="DS3" s="129"/>
      <c r="DT3" s="130"/>
      <c r="DU3" s="130"/>
      <c r="DV3" s="131"/>
      <c r="DW3" s="322"/>
      <c r="DX3" s="322"/>
      <c r="DY3" s="128"/>
      <c r="DZ3" s="129"/>
      <c r="EA3" s="129"/>
      <c r="EB3" s="130"/>
      <c r="EC3" s="130"/>
      <c r="ED3" s="131"/>
      <c r="EE3" s="322"/>
      <c r="EF3" s="322"/>
      <c r="EG3" s="128"/>
      <c r="EH3" s="129"/>
      <c r="EI3" s="129"/>
      <c r="EJ3" s="130"/>
      <c r="EK3" s="130"/>
      <c r="EL3" s="131"/>
      <c r="EM3" s="322"/>
    </row>
    <row r="4" spans="1:143" x14ac:dyDescent="0.2">
      <c r="A4" s="584" t="s">
        <v>50</v>
      </c>
      <c r="B4" s="532"/>
      <c r="C4" s="532"/>
      <c r="D4" s="9">
        <f>B4+C4</f>
        <v>0</v>
      </c>
      <c r="E4" s="203"/>
      <c r="F4" s="364"/>
      <c r="G4" s="364"/>
      <c r="H4" s="322" t="s">
        <v>384</v>
      </c>
      <c r="I4" s="79">
        <f>IF(K$1="Rejected",B4,IF(L4="",B4,SUM(B4,L4)))</f>
        <v>0</v>
      </c>
      <c r="J4" s="79">
        <f>IF(K$1="Rejected",C4,IF(M4="",C4,SUM(C4,M4)))</f>
        <v>0</v>
      </c>
      <c r="K4" s="110">
        <f>IF(I$1="","",SUM(I4:J4))</f>
        <v>0</v>
      </c>
      <c r="L4" s="56"/>
      <c r="M4" s="56"/>
      <c r="N4" s="147"/>
      <c r="O4" s="322"/>
      <c r="P4" s="322" t="s">
        <v>384</v>
      </c>
      <c r="Q4" s="79">
        <f>IF(S$1="Rejected",I4,IF(T4="",I4,SUM(I4,T4)))</f>
        <v>0</v>
      </c>
      <c r="R4" s="79">
        <f>IF(S$1="Rejected",J4,IF(U4="",J4,SUM(J4,U4)))</f>
        <v>0</v>
      </c>
      <c r="S4" s="110">
        <f>IF(Q$1="","",SUM(Q4:R4))</f>
        <v>0</v>
      </c>
      <c r="T4" s="56"/>
      <c r="U4" s="56"/>
      <c r="V4" s="147"/>
      <c r="W4" s="322"/>
      <c r="X4" s="322" t="s">
        <v>384</v>
      </c>
      <c r="Y4" s="79">
        <f>IF(AA$1="Rejected",Q4,IF(AB4="",Q4,SUM(Q4,AB4)))</f>
        <v>0</v>
      </c>
      <c r="Z4" s="79">
        <f>IF(AA$1="Rejected",R4,IF(AC4="",R4,SUM(R4,AC4)))</f>
        <v>0</v>
      </c>
      <c r="AA4" s="110">
        <f>IF(Y$1="","",SUM(Y4:Z4))</f>
        <v>0</v>
      </c>
      <c r="AB4" s="56"/>
      <c r="AC4" s="56"/>
      <c r="AD4" s="147"/>
      <c r="AE4" s="322"/>
      <c r="AF4" s="322" t="s">
        <v>384</v>
      </c>
      <c r="AG4" s="79">
        <f>IF(AI$1="Rejected",Y4,IF(AJ4="",Y4,SUM(Y4,AJ4)))</f>
        <v>0</v>
      </c>
      <c r="AH4" s="79">
        <f>IF(AI$1="Rejected",Z4,IF(AK4="",Z4,SUM(Z4,AK4)))</f>
        <v>0</v>
      </c>
      <c r="AI4" s="110">
        <f>IF(AG$1="","",SUM(AG4:AH4))</f>
        <v>0</v>
      </c>
      <c r="AJ4" s="56"/>
      <c r="AK4" s="56"/>
      <c r="AL4" s="147"/>
      <c r="AM4" s="322"/>
      <c r="AN4" s="322" t="s">
        <v>384</v>
      </c>
      <c r="AO4" s="79">
        <f>IF(AQ$1="Rejected",AG4,IF(AR4="",AG4,SUM(AG4,AR4)))</f>
        <v>0</v>
      </c>
      <c r="AP4" s="79">
        <f>IF(AQ$1="Rejected",AH4,IF(AS4="",AH4,SUM(AH4,AS4)))</f>
        <v>0</v>
      </c>
      <c r="AQ4" s="110">
        <f>IF(AO$1="","",SUM(AO4:AP4))</f>
        <v>0</v>
      </c>
      <c r="AR4" s="56"/>
      <c r="AS4" s="56"/>
      <c r="AT4" s="147"/>
      <c r="AU4" s="322"/>
      <c r="AV4" s="322" t="s">
        <v>384</v>
      </c>
      <c r="AW4" s="79">
        <f>IF(AY$1="Rejected",AO4,IF(AZ4="",AO4,SUM(AO4,AZ4)))</f>
        <v>0</v>
      </c>
      <c r="AX4" s="79">
        <f>IF(AY$1="Rejected",AP4,IF(BA4="",AP4,SUM(AP4,BA4)))</f>
        <v>0</v>
      </c>
      <c r="AY4" s="110">
        <f>IF(AW$1="","",SUM(AW4:AX4))</f>
        <v>0</v>
      </c>
      <c r="AZ4" s="56"/>
      <c r="BA4" s="56"/>
      <c r="BB4" s="147"/>
      <c r="BC4" s="322"/>
      <c r="BD4" s="322" t="s">
        <v>384</v>
      </c>
      <c r="BE4" s="79">
        <f>IF(BG$1="Rejected",AW4,IF(BH4="",AW4,SUM(AW4,BH4)))</f>
        <v>0</v>
      </c>
      <c r="BF4" s="79">
        <f>IF(BG$1="Rejected",AX4,IF(BI4="",AX4,SUM(AX4,BI4)))</f>
        <v>0</v>
      </c>
      <c r="BG4" s="110">
        <f>IF(BE$1="","",SUM(BE4:BF4))</f>
        <v>0</v>
      </c>
      <c r="BH4" s="56"/>
      <c r="BI4" s="56"/>
      <c r="BJ4" s="147"/>
      <c r="BK4" s="322"/>
      <c r="BL4" s="322" t="s">
        <v>384</v>
      </c>
      <c r="BM4" s="79">
        <f>IF(BO$1="Rejected",BE4,IF(BP4="",BE4,SUM(BE4,BP4)))</f>
        <v>0</v>
      </c>
      <c r="BN4" s="79">
        <f>IF(BO$1="Rejected",BF4,IF(BQ4="",BF4,SUM(BF4,BQ4)))</f>
        <v>0</v>
      </c>
      <c r="BO4" s="110">
        <f>IF(BM$1="","",SUM(BM4:BN4))</f>
        <v>0</v>
      </c>
      <c r="BP4" s="56"/>
      <c r="BQ4" s="56"/>
      <c r="BR4" s="147"/>
      <c r="BS4" s="322"/>
      <c r="BT4" s="322" t="s">
        <v>384</v>
      </c>
      <c r="BU4" s="79">
        <f>IF(BW$1="Rejected",BM4,IF(BX4="",BM4,SUM(BM4,BX4)))</f>
        <v>0</v>
      </c>
      <c r="BV4" s="79">
        <f>IF(BW$1="Rejected",BN4,IF(BY4="",BN4,SUM(BN4,BY4)))</f>
        <v>0</v>
      </c>
      <c r="BW4" s="110">
        <f>IF(BU$1="","",SUM(BU4:BV4))</f>
        <v>0</v>
      </c>
      <c r="BX4" s="56"/>
      <c r="BY4" s="56"/>
      <c r="BZ4" s="147"/>
      <c r="CA4" s="322"/>
      <c r="CB4" s="322" t="s">
        <v>384</v>
      </c>
      <c r="CC4" s="79">
        <f>IF(CE$1="Rejected",BU4,IF(CF4="",BU4,SUM(BU4,CF4)))</f>
        <v>0</v>
      </c>
      <c r="CD4" s="79">
        <f>IF(CE$1="Rejected",BV4,IF(CG4="",BV4,SUM(BV4,CG4)))</f>
        <v>0</v>
      </c>
      <c r="CE4" s="110">
        <f>IF(CC$1="","",SUM(CC4:CD4))</f>
        <v>0</v>
      </c>
      <c r="CF4" s="56"/>
      <c r="CG4" s="56"/>
      <c r="CH4" s="147"/>
      <c r="CI4" s="322"/>
      <c r="CJ4" s="322" t="s">
        <v>384</v>
      </c>
      <c r="CK4" s="79">
        <f>IF(CM$1="Rejected",CC4,IF(CN4="",CC4,SUM(CC4,CN4)))</f>
        <v>0</v>
      </c>
      <c r="CL4" s="79">
        <f>IF(CM$1="Rejected",CD4,IF(CO4="",CD4,SUM(CD4,CO4)))</f>
        <v>0</v>
      </c>
      <c r="CM4" s="110">
        <f>IF(CK$1="","",SUM(CK4:CL4))</f>
        <v>0</v>
      </c>
      <c r="CN4" s="56"/>
      <c r="CO4" s="56"/>
      <c r="CP4" s="147"/>
      <c r="CQ4" s="322"/>
      <c r="CR4" s="322" t="s">
        <v>384</v>
      </c>
      <c r="CS4" s="79">
        <f>IF(CU$1="Rejected",CK4,IF(CV4="",CK4,SUM(CK4,CV4)))</f>
        <v>0</v>
      </c>
      <c r="CT4" s="79">
        <f>IF(CU$1="Rejected",CL4,IF(CW4="",CL4,SUM(CL4,CW4)))</f>
        <v>0</v>
      </c>
      <c r="CU4" s="110">
        <f>IF(CS$1="","",SUM(CS4:CT4))</f>
        <v>0</v>
      </c>
      <c r="CV4" s="56"/>
      <c r="CW4" s="56"/>
      <c r="CX4" s="147"/>
      <c r="CY4" s="322"/>
      <c r="CZ4" s="322" t="s">
        <v>384</v>
      </c>
      <c r="DA4" s="79">
        <f>IF(DC$1="Rejected",CS4,IF(DD4="",CS4,SUM(CS4,DD4)))</f>
        <v>0</v>
      </c>
      <c r="DB4" s="79">
        <f>IF(DC$1="Rejected",CT4,IF(DE4="",CT4,SUM(CT4,DE4)))</f>
        <v>0</v>
      </c>
      <c r="DC4" s="110">
        <f>IF(DA$1="","",SUM(DA4:DB4))</f>
        <v>0</v>
      </c>
      <c r="DD4" s="56"/>
      <c r="DE4" s="56"/>
      <c r="DF4" s="147"/>
      <c r="DG4" s="322"/>
      <c r="DH4" s="322" t="s">
        <v>384</v>
      </c>
      <c r="DI4" s="79">
        <f>IF(DK$1="Rejected",DA4,IF(DL4="",DA4,SUM(DA4,DL4)))</f>
        <v>0</v>
      </c>
      <c r="DJ4" s="79">
        <f>IF(DK$1="Rejected",DB4,IF(DM4="",DB4,SUM(DB4,DM4)))</f>
        <v>0</v>
      </c>
      <c r="DK4" s="110">
        <f>IF(DI$1="","",SUM(DI4:DJ4))</f>
        <v>0</v>
      </c>
      <c r="DL4" s="56"/>
      <c r="DM4" s="56"/>
      <c r="DN4" s="147"/>
      <c r="DO4" s="322"/>
      <c r="DP4" s="322" t="s">
        <v>384</v>
      </c>
      <c r="DQ4" s="79">
        <f>IF(DS$1="Rejected",DI4,IF(DT4="",DI4,SUM(DI4,DT4)))</f>
        <v>0</v>
      </c>
      <c r="DR4" s="79">
        <f>IF(DS$1="Rejected",DJ4,IF(DU4="",DJ4,SUM(DJ4,DU4)))</f>
        <v>0</v>
      </c>
      <c r="DS4" s="110">
        <f>IF(DQ$1="","",SUM(DQ4:DR4))</f>
        <v>0</v>
      </c>
      <c r="DT4" s="56"/>
      <c r="DU4" s="56"/>
      <c r="DV4" s="147"/>
      <c r="DW4" s="322"/>
      <c r="DX4" s="322" t="s">
        <v>384</v>
      </c>
      <c r="DY4" s="79">
        <f>IF(EA$1="Rejected",DQ4,IF(EB4="",DQ4,SUM(DQ4,EB4)))</f>
        <v>0</v>
      </c>
      <c r="DZ4" s="79">
        <f>IF(EA$1="Rejected",DR4,IF(EC4="",DR4,SUM(DR4,EC4)))</f>
        <v>0</v>
      </c>
      <c r="EA4" s="110">
        <f>IF(DY$1="","",SUM(DY4:DZ4))</f>
        <v>0</v>
      </c>
      <c r="EB4" s="56"/>
      <c r="EC4" s="56"/>
      <c r="ED4" s="147"/>
      <c r="EE4" s="322"/>
      <c r="EF4" s="322" t="s">
        <v>384</v>
      </c>
      <c r="EG4" s="79">
        <f>IF(EI$1="Rejected",DY4,IF(EJ4="",DY4,SUM(DY4,EJ4)))</f>
        <v>0</v>
      </c>
      <c r="EH4" s="79">
        <f>IF(EI$1="Rejected",DZ4,IF(EK4="",DZ4,SUM(DZ4,EK4)))</f>
        <v>0</v>
      </c>
      <c r="EI4" s="110">
        <f>IF(EG$1="","",SUM(EG4:EH4))</f>
        <v>0</v>
      </c>
      <c r="EJ4" s="56"/>
      <c r="EK4" s="56"/>
      <c r="EL4" s="147"/>
      <c r="EM4" s="322"/>
    </row>
    <row r="5" spans="1:143" x14ac:dyDescent="0.2">
      <c r="A5" s="545" t="s">
        <v>13</v>
      </c>
      <c r="B5" s="532"/>
      <c r="C5" s="532"/>
      <c r="D5" s="9">
        <f>B5+C5</f>
        <v>0</v>
      </c>
      <c r="E5" s="203"/>
      <c r="F5" s="364"/>
      <c r="G5" s="364"/>
      <c r="H5" s="322" t="s">
        <v>384</v>
      </c>
      <c r="I5" s="79">
        <f>IF(K$1="Rejected",B5,IF(L5="",B5,SUM(B5,L5)))</f>
        <v>0</v>
      </c>
      <c r="J5" s="79">
        <f>IF(K$1="Rejected",C5,IF(M5="",C5,SUM(C5,M5)))</f>
        <v>0</v>
      </c>
      <c r="K5" s="110">
        <f>IF(I$1="","",SUM(I5:J5))</f>
        <v>0</v>
      </c>
      <c r="L5" s="56"/>
      <c r="M5" s="56"/>
      <c r="N5" s="147"/>
      <c r="O5" s="322"/>
      <c r="P5" s="322" t="s">
        <v>384</v>
      </c>
      <c r="Q5" s="79">
        <f>IF(S$1="Rejected",I5,IF(T5="",I5,SUM(I5,T5)))</f>
        <v>0</v>
      </c>
      <c r="R5" s="79">
        <f>IF(S$1="Rejected",J5,IF(U5="",J5,SUM(J5,U5)))</f>
        <v>0</v>
      </c>
      <c r="S5" s="110">
        <f>IF(Q$1="","",SUM(Q5:R5))</f>
        <v>0</v>
      </c>
      <c r="T5" s="56"/>
      <c r="U5" s="56"/>
      <c r="V5" s="147"/>
      <c r="W5" s="322"/>
      <c r="X5" s="322" t="s">
        <v>384</v>
      </c>
      <c r="Y5" s="79">
        <f>IF(AA$1="Rejected",Q5,IF(AB5="",Q5,SUM(Q5,AB5)))</f>
        <v>0</v>
      </c>
      <c r="Z5" s="79">
        <f>IF(AA$1="Rejected",R5,IF(AC5="",R5,SUM(R5,AC5)))</f>
        <v>0</v>
      </c>
      <c r="AA5" s="110">
        <f>IF(Y$1="","",SUM(Y5:Z5))</f>
        <v>0</v>
      </c>
      <c r="AB5" s="56"/>
      <c r="AC5" s="56"/>
      <c r="AD5" s="147"/>
      <c r="AE5" s="322"/>
      <c r="AF5" s="322" t="s">
        <v>384</v>
      </c>
      <c r="AG5" s="79">
        <f>IF(AI$1="Rejected",Y5,IF(AJ5="",Y5,SUM(Y5,AJ5)))</f>
        <v>0</v>
      </c>
      <c r="AH5" s="79">
        <f>IF(AI$1="Rejected",Z5,IF(AK5="",Z5,SUM(Z5,AK5)))</f>
        <v>0</v>
      </c>
      <c r="AI5" s="110">
        <f>IF(AG$1="","",SUM(AG5:AH5))</f>
        <v>0</v>
      </c>
      <c r="AJ5" s="56"/>
      <c r="AK5" s="56"/>
      <c r="AL5" s="147"/>
      <c r="AM5" s="322"/>
      <c r="AN5" s="322" t="s">
        <v>384</v>
      </c>
      <c r="AO5" s="79">
        <f>IF(AQ$1="Rejected",AG5,IF(AR5="",AG5,SUM(AG5,AR5)))</f>
        <v>0</v>
      </c>
      <c r="AP5" s="79">
        <f>IF(AQ$1="Rejected",AH5,IF(AS5="",AH5,SUM(AH5,AS5)))</f>
        <v>0</v>
      </c>
      <c r="AQ5" s="110">
        <f>IF(AO$1="","",SUM(AO5:AP5))</f>
        <v>0</v>
      </c>
      <c r="AR5" s="56"/>
      <c r="AS5" s="56"/>
      <c r="AT5" s="147"/>
      <c r="AU5" s="322"/>
      <c r="AV5" s="322" t="s">
        <v>384</v>
      </c>
      <c r="AW5" s="79">
        <f>IF(AY$1="Rejected",AO5,IF(AZ5="",AO5,SUM(AO5,AZ5)))</f>
        <v>0</v>
      </c>
      <c r="AX5" s="79">
        <f>IF(AY$1="Rejected",AP5,IF(BA5="",AP5,SUM(AP5,BA5)))</f>
        <v>0</v>
      </c>
      <c r="AY5" s="110">
        <f>IF(AW$1="","",SUM(AW5:AX5))</f>
        <v>0</v>
      </c>
      <c r="AZ5" s="56"/>
      <c r="BA5" s="56"/>
      <c r="BB5" s="147"/>
      <c r="BC5" s="322"/>
      <c r="BD5" s="322" t="s">
        <v>384</v>
      </c>
      <c r="BE5" s="79">
        <f>IF(BG$1="Rejected",AW5,IF(BH5="",AW5,SUM(AW5,BH5)))</f>
        <v>0</v>
      </c>
      <c r="BF5" s="79">
        <f>IF(BG$1="Rejected",AX5,IF(BI5="",AX5,SUM(AX5,BI5)))</f>
        <v>0</v>
      </c>
      <c r="BG5" s="110">
        <f>IF(BE$1="","",SUM(BE5:BF5))</f>
        <v>0</v>
      </c>
      <c r="BH5" s="56"/>
      <c r="BI5" s="56"/>
      <c r="BJ5" s="147"/>
      <c r="BK5" s="322"/>
      <c r="BL5" s="322" t="s">
        <v>384</v>
      </c>
      <c r="BM5" s="79">
        <f>IF(BO$1="Rejected",BE5,IF(BP5="",BE5,SUM(BE5,BP5)))</f>
        <v>0</v>
      </c>
      <c r="BN5" s="79">
        <f>IF(BO$1="Rejected",BF5,IF(BQ5="",BF5,SUM(BF5,BQ5)))</f>
        <v>0</v>
      </c>
      <c r="BO5" s="110">
        <f>IF(BM$1="","",SUM(BM5:BN5))</f>
        <v>0</v>
      </c>
      <c r="BP5" s="56"/>
      <c r="BQ5" s="56"/>
      <c r="BR5" s="147"/>
      <c r="BS5" s="322"/>
      <c r="BT5" s="322" t="s">
        <v>384</v>
      </c>
      <c r="BU5" s="79">
        <f>IF(BW$1="Rejected",BM5,IF(BX5="",BM5,SUM(BM5,BX5)))</f>
        <v>0</v>
      </c>
      <c r="BV5" s="79">
        <f>IF(BW$1="Rejected",BN5,IF(BY5="",BN5,SUM(BN5,BY5)))</f>
        <v>0</v>
      </c>
      <c r="BW5" s="110">
        <f>IF(BU$1="","",SUM(BU5:BV5))</f>
        <v>0</v>
      </c>
      <c r="BX5" s="56"/>
      <c r="BY5" s="56"/>
      <c r="BZ5" s="147"/>
      <c r="CA5" s="322"/>
      <c r="CB5" s="322" t="s">
        <v>384</v>
      </c>
      <c r="CC5" s="79">
        <f>IF(CE$1="Rejected",BU5,IF(CF5="",BU5,SUM(BU5,CF5)))</f>
        <v>0</v>
      </c>
      <c r="CD5" s="79">
        <f>IF(CE$1="Rejected",BV5,IF(CG5="",BV5,SUM(BV5,CG5)))</f>
        <v>0</v>
      </c>
      <c r="CE5" s="110">
        <f>IF(CC$1="","",SUM(CC5:CD5))</f>
        <v>0</v>
      </c>
      <c r="CF5" s="56"/>
      <c r="CG5" s="56"/>
      <c r="CH5" s="147"/>
      <c r="CI5" s="322"/>
      <c r="CJ5" s="322" t="s">
        <v>384</v>
      </c>
      <c r="CK5" s="79">
        <f>IF(CM$1="Rejected",CC5,IF(CN5="",CC5,SUM(CC5,CN5)))</f>
        <v>0</v>
      </c>
      <c r="CL5" s="79">
        <f>IF(CM$1="Rejected",CD5,IF(CO5="",CD5,SUM(CD5,CO5)))</f>
        <v>0</v>
      </c>
      <c r="CM5" s="110">
        <f>IF(CK$1="","",SUM(CK5:CL5))</f>
        <v>0</v>
      </c>
      <c r="CN5" s="56"/>
      <c r="CO5" s="56"/>
      <c r="CP5" s="147"/>
      <c r="CQ5" s="322"/>
      <c r="CR5" s="322" t="s">
        <v>384</v>
      </c>
      <c r="CS5" s="79">
        <f>IF(CU$1="Rejected",CK5,IF(CV5="",CK5,SUM(CK5,CV5)))</f>
        <v>0</v>
      </c>
      <c r="CT5" s="79">
        <f>IF(CU$1="Rejected",CL5,IF(CW5="",CL5,SUM(CL5,CW5)))</f>
        <v>0</v>
      </c>
      <c r="CU5" s="110">
        <f>IF(CS$1="","",SUM(CS5:CT5))</f>
        <v>0</v>
      </c>
      <c r="CV5" s="56"/>
      <c r="CW5" s="56"/>
      <c r="CX5" s="147"/>
      <c r="CY5" s="322"/>
      <c r="CZ5" s="322" t="s">
        <v>384</v>
      </c>
      <c r="DA5" s="79">
        <f>IF(DC$1="Rejected",CS5,IF(DD5="",CS5,SUM(CS5,DD5)))</f>
        <v>0</v>
      </c>
      <c r="DB5" s="79">
        <f>IF(DC$1="Rejected",CT5,IF(DE5="",CT5,SUM(CT5,DE5)))</f>
        <v>0</v>
      </c>
      <c r="DC5" s="110">
        <f>IF(DA$1="","",SUM(DA5:DB5))</f>
        <v>0</v>
      </c>
      <c r="DD5" s="56"/>
      <c r="DE5" s="56"/>
      <c r="DF5" s="147"/>
      <c r="DG5" s="322"/>
      <c r="DH5" s="322" t="s">
        <v>384</v>
      </c>
      <c r="DI5" s="79">
        <f>IF(DK$1="Rejected",DA5,IF(DL5="",DA5,SUM(DA5,DL5)))</f>
        <v>0</v>
      </c>
      <c r="DJ5" s="79">
        <f>IF(DK$1="Rejected",DB5,IF(DM5="",DB5,SUM(DB5,DM5)))</f>
        <v>0</v>
      </c>
      <c r="DK5" s="110">
        <f>IF(DI$1="","",SUM(DI5:DJ5))</f>
        <v>0</v>
      </c>
      <c r="DL5" s="56"/>
      <c r="DM5" s="56"/>
      <c r="DN5" s="147"/>
      <c r="DO5" s="322"/>
      <c r="DP5" s="322" t="s">
        <v>384</v>
      </c>
      <c r="DQ5" s="79">
        <f>IF(DS$1="Rejected",DI5,IF(DT5="",DI5,SUM(DI5,DT5)))</f>
        <v>0</v>
      </c>
      <c r="DR5" s="79">
        <f>IF(DS$1="Rejected",DJ5,IF(DU5="",DJ5,SUM(DJ5,DU5)))</f>
        <v>0</v>
      </c>
      <c r="DS5" s="110">
        <f>IF(DQ$1="","",SUM(DQ5:DR5))</f>
        <v>0</v>
      </c>
      <c r="DT5" s="56"/>
      <c r="DU5" s="56"/>
      <c r="DV5" s="147"/>
      <c r="DW5" s="322"/>
      <c r="DX5" s="322" t="s">
        <v>384</v>
      </c>
      <c r="DY5" s="79">
        <f>IF(EA$1="Rejected",DQ5,IF(EB5="",DQ5,SUM(DQ5,EB5)))</f>
        <v>0</v>
      </c>
      <c r="DZ5" s="79">
        <f>IF(EA$1="Rejected",DR5,IF(EC5="",DR5,SUM(DR5,EC5)))</f>
        <v>0</v>
      </c>
      <c r="EA5" s="110">
        <f>IF(DY$1="","",SUM(DY5:DZ5))</f>
        <v>0</v>
      </c>
      <c r="EB5" s="56"/>
      <c r="EC5" s="56"/>
      <c r="ED5" s="147"/>
      <c r="EE5" s="322"/>
      <c r="EF5" s="322" t="s">
        <v>384</v>
      </c>
      <c r="EG5" s="79">
        <f>IF(EI$1="Rejected",DY5,IF(EJ5="",DY5,SUM(DY5,EJ5)))</f>
        <v>0</v>
      </c>
      <c r="EH5" s="79">
        <f>IF(EI$1="Rejected",DZ5,IF(EK5="",DZ5,SUM(DZ5,EK5)))</f>
        <v>0</v>
      </c>
      <c r="EI5" s="110">
        <f>IF(EG$1="","",SUM(EG5:EH5))</f>
        <v>0</v>
      </c>
      <c r="EJ5" s="56"/>
      <c r="EK5" s="56"/>
      <c r="EL5" s="147"/>
      <c r="EM5" s="322"/>
    </row>
    <row r="6" spans="1:143" x14ac:dyDescent="0.2">
      <c r="A6" s="545" t="s">
        <v>138</v>
      </c>
      <c r="B6" s="532"/>
      <c r="C6" s="532"/>
      <c r="D6" s="9">
        <f>B6+C6</f>
        <v>0</v>
      </c>
      <c r="E6" s="203"/>
      <c r="F6" s="364"/>
      <c r="G6" s="364"/>
      <c r="H6" s="322" t="s">
        <v>384</v>
      </c>
      <c r="I6" s="79">
        <f>IF(K$1="Rejected",B6,IF(L6="",B6,SUM(B6,L6)))</f>
        <v>0</v>
      </c>
      <c r="J6" s="79">
        <f>IF(K$1="Rejected",C6,IF(M6="",C6,SUM(C6,M6)))</f>
        <v>0</v>
      </c>
      <c r="K6" s="110">
        <f>IF(I$1="","",SUM(I6:J6))</f>
        <v>0</v>
      </c>
      <c r="L6" s="56"/>
      <c r="M6" s="56"/>
      <c r="N6" s="147"/>
      <c r="O6" s="322"/>
      <c r="P6" s="322" t="s">
        <v>384</v>
      </c>
      <c r="Q6" s="79">
        <f>IF(S$1="Rejected",I6,IF(T6="",I6,SUM(I6,T6)))</f>
        <v>0</v>
      </c>
      <c r="R6" s="79">
        <f>IF(S$1="Rejected",J6,IF(U6="",J6,SUM(J6,U6)))</f>
        <v>0</v>
      </c>
      <c r="S6" s="110">
        <f>IF(Q$1="","",SUM(Q6:R6))</f>
        <v>0</v>
      </c>
      <c r="T6" s="56"/>
      <c r="U6" s="56"/>
      <c r="V6" s="147"/>
      <c r="W6" s="322"/>
      <c r="X6" s="322" t="s">
        <v>384</v>
      </c>
      <c r="Y6" s="79">
        <f>IF(AA$1="Rejected",Q6,IF(AB6="",Q6,SUM(Q6,AB6)))</f>
        <v>0</v>
      </c>
      <c r="Z6" s="79">
        <f>IF(AA$1="Rejected",R6,IF(AC6="",R6,SUM(R6,AC6)))</f>
        <v>0</v>
      </c>
      <c r="AA6" s="110">
        <f>IF(Y$1="","",SUM(Y6:Z6))</f>
        <v>0</v>
      </c>
      <c r="AB6" s="56"/>
      <c r="AC6" s="56"/>
      <c r="AD6" s="147"/>
      <c r="AE6" s="322"/>
      <c r="AF6" s="322" t="s">
        <v>384</v>
      </c>
      <c r="AG6" s="79">
        <f>IF(AI$1="Rejected",Y6,IF(AJ6="",Y6,SUM(Y6,AJ6)))</f>
        <v>0</v>
      </c>
      <c r="AH6" s="79">
        <f>IF(AI$1="Rejected",Z6,IF(AK6="",Z6,SUM(Z6,AK6)))</f>
        <v>0</v>
      </c>
      <c r="AI6" s="110">
        <f>IF(AG$1="","",SUM(AG6:AH6))</f>
        <v>0</v>
      </c>
      <c r="AJ6" s="56"/>
      <c r="AK6" s="56"/>
      <c r="AL6" s="147"/>
      <c r="AM6" s="322"/>
      <c r="AN6" s="322" t="s">
        <v>384</v>
      </c>
      <c r="AO6" s="79">
        <f>IF(AQ$1="Rejected",AG6,IF(AR6="",AG6,SUM(AG6,AR6)))</f>
        <v>0</v>
      </c>
      <c r="AP6" s="79">
        <f>IF(AQ$1="Rejected",AH6,IF(AS6="",AH6,SUM(AH6,AS6)))</f>
        <v>0</v>
      </c>
      <c r="AQ6" s="110">
        <f>IF(AO$1="","",SUM(AO6:AP6))</f>
        <v>0</v>
      </c>
      <c r="AR6" s="56"/>
      <c r="AS6" s="56"/>
      <c r="AT6" s="147"/>
      <c r="AU6" s="322"/>
      <c r="AV6" s="322" t="s">
        <v>384</v>
      </c>
      <c r="AW6" s="79">
        <f>IF(AY$1="Rejected",AO6,IF(AZ6="",AO6,SUM(AO6,AZ6)))</f>
        <v>0</v>
      </c>
      <c r="AX6" s="79">
        <f>IF(AY$1="Rejected",AP6,IF(BA6="",AP6,SUM(AP6,BA6)))</f>
        <v>0</v>
      </c>
      <c r="AY6" s="110">
        <f>IF(AW$1="","",SUM(AW6:AX6))</f>
        <v>0</v>
      </c>
      <c r="AZ6" s="56"/>
      <c r="BA6" s="56"/>
      <c r="BB6" s="147"/>
      <c r="BC6" s="322"/>
      <c r="BD6" s="322" t="s">
        <v>384</v>
      </c>
      <c r="BE6" s="79">
        <f>IF(BG$1="Rejected",AW6,IF(BH6="",AW6,SUM(AW6,BH6)))</f>
        <v>0</v>
      </c>
      <c r="BF6" s="79">
        <f>IF(BG$1="Rejected",AX6,IF(BI6="",AX6,SUM(AX6,BI6)))</f>
        <v>0</v>
      </c>
      <c r="BG6" s="110">
        <f>IF(BE$1="","",SUM(BE6:BF6))</f>
        <v>0</v>
      </c>
      <c r="BH6" s="56"/>
      <c r="BI6" s="56"/>
      <c r="BJ6" s="147"/>
      <c r="BK6" s="322"/>
      <c r="BL6" s="322" t="s">
        <v>384</v>
      </c>
      <c r="BM6" s="79">
        <f>IF(BO$1="Rejected",BE6,IF(BP6="",BE6,SUM(BE6,BP6)))</f>
        <v>0</v>
      </c>
      <c r="BN6" s="79">
        <f>IF(BO$1="Rejected",BF6,IF(BQ6="",BF6,SUM(BF6,BQ6)))</f>
        <v>0</v>
      </c>
      <c r="BO6" s="110">
        <f>IF(BM$1="","",SUM(BM6:BN6))</f>
        <v>0</v>
      </c>
      <c r="BP6" s="56"/>
      <c r="BQ6" s="56"/>
      <c r="BR6" s="147"/>
      <c r="BS6" s="322"/>
      <c r="BT6" s="322" t="s">
        <v>384</v>
      </c>
      <c r="BU6" s="79">
        <f>IF(BW$1="Rejected",BM6,IF(BX6="",BM6,SUM(BM6,BX6)))</f>
        <v>0</v>
      </c>
      <c r="BV6" s="79">
        <f>IF(BW$1="Rejected",BN6,IF(BY6="",BN6,SUM(BN6,BY6)))</f>
        <v>0</v>
      </c>
      <c r="BW6" s="110">
        <f>IF(BU$1="","",SUM(BU6:BV6))</f>
        <v>0</v>
      </c>
      <c r="BX6" s="56"/>
      <c r="BY6" s="56"/>
      <c r="BZ6" s="147"/>
      <c r="CA6" s="322"/>
      <c r="CB6" s="322" t="s">
        <v>384</v>
      </c>
      <c r="CC6" s="79">
        <f>IF(CE$1="Rejected",BU6,IF(CF6="",BU6,SUM(BU6,CF6)))</f>
        <v>0</v>
      </c>
      <c r="CD6" s="79">
        <f>IF(CE$1="Rejected",BV6,IF(CG6="",BV6,SUM(BV6,CG6)))</f>
        <v>0</v>
      </c>
      <c r="CE6" s="110">
        <f>IF(CC$1="","",SUM(CC6:CD6))</f>
        <v>0</v>
      </c>
      <c r="CF6" s="56"/>
      <c r="CG6" s="56"/>
      <c r="CH6" s="147"/>
      <c r="CI6" s="322"/>
      <c r="CJ6" s="322" t="s">
        <v>384</v>
      </c>
      <c r="CK6" s="79">
        <f>IF(CM$1="Rejected",CC6,IF(CN6="",CC6,SUM(CC6,CN6)))</f>
        <v>0</v>
      </c>
      <c r="CL6" s="79">
        <f>IF(CM$1="Rejected",CD6,IF(CO6="",CD6,SUM(CD6,CO6)))</f>
        <v>0</v>
      </c>
      <c r="CM6" s="110">
        <f>IF(CK$1="","",SUM(CK6:CL6))</f>
        <v>0</v>
      </c>
      <c r="CN6" s="56"/>
      <c r="CO6" s="56"/>
      <c r="CP6" s="147"/>
      <c r="CQ6" s="322"/>
      <c r="CR6" s="322" t="s">
        <v>384</v>
      </c>
      <c r="CS6" s="79">
        <f>IF(CU$1="Rejected",CK6,IF(CV6="",CK6,SUM(CK6,CV6)))</f>
        <v>0</v>
      </c>
      <c r="CT6" s="79">
        <f>IF(CU$1="Rejected",CL6,IF(CW6="",CL6,SUM(CL6,CW6)))</f>
        <v>0</v>
      </c>
      <c r="CU6" s="110">
        <f>IF(CS$1="","",SUM(CS6:CT6))</f>
        <v>0</v>
      </c>
      <c r="CV6" s="56"/>
      <c r="CW6" s="56"/>
      <c r="CX6" s="147"/>
      <c r="CY6" s="322"/>
      <c r="CZ6" s="322" t="s">
        <v>384</v>
      </c>
      <c r="DA6" s="79">
        <f>IF(DC$1="Rejected",CS6,IF(DD6="",CS6,SUM(CS6,DD6)))</f>
        <v>0</v>
      </c>
      <c r="DB6" s="79">
        <f>IF(DC$1="Rejected",CT6,IF(DE6="",CT6,SUM(CT6,DE6)))</f>
        <v>0</v>
      </c>
      <c r="DC6" s="110">
        <f>IF(DA$1="","",SUM(DA6:DB6))</f>
        <v>0</v>
      </c>
      <c r="DD6" s="56"/>
      <c r="DE6" s="56"/>
      <c r="DF6" s="147"/>
      <c r="DG6" s="322"/>
      <c r="DH6" s="322" t="s">
        <v>384</v>
      </c>
      <c r="DI6" s="79">
        <f>IF(DK$1="Rejected",DA6,IF(DL6="",DA6,SUM(DA6,DL6)))</f>
        <v>0</v>
      </c>
      <c r="DJ6" s="79">
        <f>IF(DK$1="Rejected",DB6,IF(DM6="",DB6,SUM(DB6,DM6)))</f>
        <v>0</v>
      </c>
      <c r="DK6" s="110">
        <f>IF(DI$1="","",SUM(DI6:DJ6))</f>
        <v>0</v>
      </c>
      <c r="DL6" s="56"/>
      <c r="DM6" s="56"/>
      <c r="DN6" s="147"/>
      <c r="DO6" s="322"/>
      <c r="DP6" s="322" t="s">
        <v>384</v>
      </c>
      <c r="DQ6" s="79">
        <f>IF(DS$1="Rejected",DI6,IF(DT6="",DI6,SUM(DI6,DT6)))</f>
        <v>0</v>
      </c>
      <c r="DR6" s="79">
        <f>IF(DS$1="Rejected",DJ6,IF(DU6="",DJ6,SUM(DJ6,DU6)))</f>
        <v>0</v>
      </c>
      <c r="DS6" s="110">
        <f>IF(DQ$1="","",SUM(DQ6:DR6))</f>
        <v>0</v>
      </c>
      <c r="DT6" s="56"/>
      <c r="DU6" s="56"/>
      <c r="DV6" s="147"/>
      <c r="DW6" s="322"/>
      <c r="DX6" s="322" t="s">
        <v>384</v>
      </c>
      <c r="DY6" s="79">
        <f>IF(EA$1="Rejected",DQ6,IF(EB6="",DQ6,SUM(DQ6,EB6)))</f>
        <v>0</v>
      </c>
      <c r="DZ6" s="79">
        <f>IF(EA$1="Rejected",DR6,IF(EC6="",DR6,SUM(DR6,EC6)))</f>
        <v>0</v>
      </c>
      <c r="EA6" s="110">
        <f>IF(DY$1="","",SUM(DY6:DZ6))</f>
        <v>0</v>
      </c>
      <c r="EB6" s="56"/>
      <c r="EC6" s="56"/>
      <c r="ED6" s="147"/>
      <c r="EE6" s="322"/>
      <c r="EF6" s="322" t="s">
        <v>384</v>
      </c>
      <c r="EG6" s="79">
        <f>IF(EI$1="Rejected",DY6,IF(EJ6="",DY6,SUM(DY6,EJ6)))</f>
        <v>0</v>
      </c>
      <c r="EH6" s="79">
        <f>IF(EI$1="Rejected",DZ6,IF(EK6="",DZ6,SUM(DZ6,EK6)))</f>
        <v>0</v>
      </c>
      <c r="EI6" s="110">
        <f>IF(EG$1="","",SUM(EG6:EH6))</f>
        <v>0</v>
      </c>
      <c r="EJ6" s="56"/>
      <c r="EK6" s="56"/>
      <c r="EL6" s="147"/>
      <c r="EM6" s="322"/>
    </row>
    <row r="7" spans="1:143" x14ac:dyDescent="0.2">
      <c r="A7" s="586" t="s">
        <v>212</v>
      </c>
      <c r="B7" s="10">
        <f>SUM(B4:B6)</f>
        <v>0</v>
      </c>
      <c r="C7" s="10">
        <f>SUM(C4:C6)</f>
        <v>0</v>
      </c>
      <c r="D7" s="10">
        <f>SUM(D4:D6)</f>
        <v>0</v>
      </c>
      <c r="E7" s="203"/>
      <c r="F7" s="364"/>
      <c r="G7" s="364"/>
      <c r="H7" s="322" t="s">
        <v>385</v>
      </c>
      <c r="I7" s="445">
        <f>IF(I$1=" ","",SUM(I4:I6))</f>
        <v>0</v>
      </c>
      <c r="J7" s="445">
        <f>IF(I$1=" ","",SUM(J4:J6))</f>
        <v>0</v>
      </c>
      <c r="K7" s="103">
        <f>IF(I$1="","",SUM(I7:J7))</f>
        <v>0</v>
      </c>
      <c r="L7" s="445">
        <f>IF(I$1="","",SUMIF($H3:$H7,MID($H7,3,10),L3:L7))</f>
        <v>0</v>
      </c>
      <c r="M7" s="445">
        <f>IF(I$1="","",SUMIF($H3:$H7,MID($H7,3,10),M3:M7))</f>
        <v>0</v>
      </c>
      <c r="N7" s="147"/>
      <c r="O7" s="322"/>
      <c r="P7" s="322" t="s">
        <v>385</v>
      </c>
      <c r="Q7" s="445">
        <f>IF(Q$1=" ","",SUM(Q4:Q6))</f>
        <v>0</v>
      </c>
      <c r="R7" s="445">
        <f>IF(Q$1=" ","",SUM(R4:R6))</f>
        <v>0</v>
      </c>
      <c r="S7" s="103">
        <f>IF(Q$1="","",SUM(Q7:R7))</f>
        <v>0</v>
      </c>
      <c r="T7" s="445">
        <f>IF(Q$1="","",SUMIF($H3:$H7,MID($H7,3,10),T3:T7))</f>
        <v>0</v>
      </c>
      <c r="U7" s="445">
        <f>IF(Q$1="","",SUMIF($H3:$H7,MID($H7,3,10),U3:U7))</f>
        <v>0</v>
      </c>
      <c r="V7" s="147"/>
      <c r="W7" s="322"/>
      <c r="X7" s="322" t="s">
        <v>385</v>
      </c>
      <c r="Y7" s="445">
        <f>IF(Y$1=" ","",SUM(Y4:Y6))</f>
        <v>0</v>
      </c>
      <c r="Z7" s="445">
        <f>IF(Y$1=" ","",SUM(Z4:Z6))</f>
        <v>0</v>
      </c>
      <c r="AA7" s="103">
        <f>IF(Y$1="","",SUM(Y7:Z7))</f>
        <v>0</v>
      </c>
      <c r="AB7" s="445">
        <f>IF(Y$1="","",SUMIF($H3:$H7,MID($H7,3,10),AB3:AB7))</f>
        <v>0</v>
      </c>
      <c r="AC7" s="445">
        <f>IF(Y$1="","",SUMIF($H3:$H7,MID($H7,3,10),AC3:AC7))</f>
        <v>0</v>
      </c>
      <c r="AD7" s="147"/>
      <c r="AE7" s="322"/>
      <c r="AF7" s="322" t="s">
        <v>385</v>
      </c>
      <c r="AG7" s="445">
        <f>IF(AG$1=" ","",SUM(AG4:AG6))</f>
        <v>0</v>
      </c>
      <c r="AH7" s="445">
        <f>IF(AG$1=" ","",SUM(AH4:AH6))</f>
        <v>0</v>
      </c>
      <c r="AI7" s="103">
        <f>IF(AG$1="","",SUM(AG7:AH7))</f>
        <v>0</v>
      </c>
      <c r="AJ7" s="445">
        <f>IF(AG$1="","",SUMIF($H3:$H7,MID($H7,3,10),AJ3:AJ7))</f>
        <v>0</v>
      </c>
      <c r="AK7" s="445">
        <f>IF(AG$1="","",SUMIF($H3:$H7,MID($H7,3,10),AK3:AK7))</f>
        <v>0</v>
      </c>
      <c r="AL7" s="147"/>
      <c r="AM7" s="322"/>
      <c r="AN7" s="322" t="s">
        <v>385</v>
      </c>
      <c r="AO7" s="445">
        <f>IF(AO$1=" ","",SUM(AO4:AO6))</f>
        <v>0</v>
      </c>
      <c r="AP7" s="445">
        <f>IF(AO$1=" ","",SUM(AP4:AP6))</f>
        <v>0</v>
      </c>
      <c r="AQ7" s="103">
        <f>IF(AO$1="","",SUM(AO7:AP7))</f>
        <v>0</v>
      </c>
      <c r="AR7" s="445">
        <f>IF(AO$1="","",SUMIF($H3:$H7,MID($H7,3,10),AR3:AR7))</f>
        <v>0</v>
      </c>
      <c r="AS7" s="445">
        <f>IF(AO$1="","",SUMIF($H3:$H7,MID($H7,3,10),AS3:AS7))</f>
        <v>0</v>
      </c>
      <c r="AT7" s="147"/>
      <c r="AU7" s="322"/>
      <c r="AV7" s="322" t="s">
        <v>385</v>
      </c>
      <c r="AW7" s="445">
        <f>IF(AW$1=" ","",SUM(AW4:AW6))</f>
        <v>0</v>
      </c>
      <c r="AX7" s="445">
        <f>IF(AW$1=" ","",SUM(AX4:AX6))</f>
        <v>0</v>
      </c>
      <c r="AY7" s="103">
        <f>IF(AW$1="","",SUM(AW7:AX7))</f>
        <v>0</v>
      </c>
      <c r="AZ7" s="445">
        <f>IF(AW$1="","",SUMIF($H3:$H7,MID($H7,3,10),AZ3:AZ7))</f>
        <v>0</v>
      </c>
      <c r="BA7" s="445">
        <f>IF(AW$1="","",SUMIF($H3:$H7,MID($H7,3,10),BA3:BA7))</f>
        <v>0</v>
      </c>
      <c r="BB7" s="147"/>
      <c r="BC7" s="322"/>
      <c r="BD7" s="322" t="s">
        <v>385</v>
      </c>
      <c r="BE7" s="445">
        <f>IF(BE$1=" ","",SUM(BE4:BE6))</f>
        <v>0</v>
      </c>
      <c r="BF7" s="445">
        <f>IF(BE$1=" ","",SUM(BF4:BF6))</f>
        <v>0</v>
      </c>
      <c r="BG7" s="103">
        <f>IF(BE$1="","",SUM(BE7:BF7))</f>
        <v>0</v>
      </c>
      <c r="BH7" s="445">
        <f>IF(BE$1="","",SUMIF($H3:$H7,MID($H7,3,10),BH3:BH7))</f>
        <v>0</v>
      </c>
      <c r="BI7" s="445">
        <f>IF(BE$1="","",SUMIF($H3:$H7,MID($H7,3,10),BI3:BI7))</f>
        <v>0</v>
      </c>
      <c r="BJ7" s="147"/>
      <c r="BK7" s="322"/>
      <c r="BL7" s="322" t="s">
        <v>385</v>
      </c>
      <c r="BM7" s="445">
        <f>IF(BM$1=" ","",SUM(BM4:BM6))</f>
        <v>0</v>
      </c>
      <c r="BN7" s="445">
        <f>IF(BM$1=" ","",SUM(BN4:BN6))</f>
        <v>0</v>
      </c>
      <c r="BO7" s="103">
        <f>IF(BM$1="","",SUM(BM7:BN7))</f>
        <v>0</v>
      </c>
      <c r="BP7" s="445">
        <f>IF(BM$1="","",SUMIF($H3:$H7,MID($H7,3,10),BP3:BP7))</f>
        <v>0</v>
      </c>
      <c r="BQ7" s="445">
        <f>IF(BM$1="","",SUMIF($H3:$H7,MID($H7,3,10),BQ3:BQ7))</f>
        <v>0</v>
      </c>
      <c r="BR7" s="147"/>
      <c r="BS7" s="322"/>
      <c r="BT7" s="322" t="s">
        <v>385</v>
      </c>
      <c r="BU7" s="445">
        <f>IF(BU$1=" ","",SUM(BU4:BU6))</f>
        <v>0</v>
      </c>
      <c r="BV7" s="445">
        <f>IF(BU$1=" ","",SUM(BV4:BV6))</f>
        <v>0</v>
      </c>
      <c r="BW7" s="103">
        <f>IF(BU$1="","",SUM(BU7:BV7))</f>
        <v>0</v>
      </c>
      <c r="BX7" s="445">
        <f>IF(BU$1="","",SUMIF($H3:$H7,MID($H7,3,10),BX3:BX7))</f>
        <v>0</v>
      </c>
      <c r="BY7" s="445">
        <f>IF(BU$1="","",SUMIF($H3:$H7,MID($H7,3,10),BY3:BY7))</f>
        <v>0</v>
      </c>
      <c r="BZ7" s="147"/>
      <c r="CA7" s="322"/>
      <c r="CB7" s="322" t="s">
        <v>385</v>
      </c>
      <c r="CC7" s="445">
        <f>IF(CC$1=" ","",SUM(CC4:CC6))</f>
        <v>0</v>
      </c>
      <c r="CD7" s="445">
        <f>IF(CC$1=" ","",SUM(CD4:CD6))</f>
        <v>0</v>
      </c>
      <c r="CE7" s="103">
        <f>IF(CC$1="","",SUM(CC7:CD7))</f>
        <v>0</v>
      </c>
      <c r="CF7" s="445">
        <f>IF(CC$1="","",SUMIF($H3:$H7,MID($H7,3,10),CF3:CF7))</f>
        <v>0</v>
      </c>
      <c r="CG7" s="445">
        <f>IF(CC$1="","",SUMIF($H3:$H7,MID($H7,3,10),CG3:CG7))</f>
        <v>0</v>
      </c>
      <c r="CH7" s="147"/>
      <c r="CI7" s="322"/>
      <c r="CJ7" s="322" t="s">
        <v>385</v>
      </c>
      <c r="CK7" s="445">
        <f>IF(CK$1=" ","",SUM(CK4:CK6))</f>
        <v>0</v>
      </c>
      <c r="CL7" s="445">
        <f>IF(CK$1=" ","",SUM(CL4:CL6))</f>
        <v>0</v>
      </c>
      <c r="CM7" s="103">
        <f>IF(CK$1="","",SUM(CK7:CL7))</f>
        <v>0</v>
      </c>
      <c r="CN7" s="445">
        <f>IF(CK$1="","",SUMIF($H3:$H7,MID($H7,3,10),CN3:CN7))</f>
        <v>0</v>
      </c>
      <c r="CO7" s="445">
        <f>IF(CK$1="","",SUMIF($H3:$H7,MID($H7,3,10),CO3:CO7))</f>
        <v>0</v>
      </c>
      <c r="CP7" s="147"/>
      <c r="CQ7" s="322"/>
      <c r="CR7" s="322" t="s">
        <v>385</v>
      </c>
      <c r="CS7" s="445">
        <f>IF(CS$1=" ","",SUM(CS4:CS6))</f>
        <v>0</v>
      </c>
      <c r="CT7" s="445">
        <f>IF(CS$1=" ","",SUM(CT4:CT6))</f>
        <v>0</v>
      </c>
      <c r="CU7" s="103">
        <f>IF(CS$1="","",SUM(CS7:CT7))</f>
        <v>0</v>
      </c>
      <c r="CV7" s="445">
        <f>IF(CS$1="","",SUMIF($H3:$H7,MID($H7,3,10),CV3:CV7))</f>
        <v>0</v>
      </c>
      <c r="CW7" s="445">
        <f>IF(CS$1="","",SUMIF($H3:$H7,MID($H7,3,10),CW3:CW7))</f>
        <v>0</v>
      </c>
      <c r="CX7" s="147"/>
      <c r="CY7" s="322"/>
      <c r="CZ7" s="322" t="s">
        <v>385</v>
      </c>
      <c r="DA7" s="445">
        <f>IF(DA$1=" ","",SUM(DA4:DA6))</f>
        <v>0</v>
      </c>
      <c r="DB7" s="445">
        <f>IF(DA$1=" ","",SUM(DB4:DB6))</f>
        <v>0</v>
      </c>
      <c r="DC7" s="103">
        <f>IF(DA$1="","",SUM(DA7:DB7))</f>
        <v>0</v>
      </c>
      <c r="DD7" s="445">
        <f>IF(DA$1="","",SUMIF($H3:$H7,MID($H7,3,10),DD3:DD7))</f>
        <v>0</v>
      </c>
      <c r="DE7" s="445">
        <f>IF(DA$1="","",SUMIF($H3:$H7,MID($H7,3,10),DE3:DE7))</f>
        <v>0</v>
      </c>
      <c r="DF7" s="147"/>
      <c r="DG7" s="322"/>
      <c r="DH7" s="322" t="s">
        <v>385</v>
      </c>
      <c r="DI7" s="445">
        <f>IF(DI$1=" ","",SUM(DI4:DI6))</f>
        <v>0</v>
      </c>
      <c r="DJ7" s="445">
        <f>IF(DI$1=" ","",SUM(DJ4:DJ6))</f>
        <v>0</v>
      </c>
      <c r="DK7" s="103">
        <f>IF(DI$1="","",SUM(DI7:DJ7))</f>
        <v>0</v>
      </c>
      <c r="DL7" s="445">
        <f>IF(DI$1="","",SUMIF($H3:$H7,MID($H7,3,10),DL3:DL7))</f>
        <v>0</v>
      </c>
      <c r="DM7" s="445">
        <f>IF(DI$1="","",SUMIF($H3:$H7,MID($H7,3,10),DM3:DM7))</f>
        <v>0</v>
      </c>
      <c r="DN7" s="147"/>
      <c r="DO7" s="322"/>
      <c r="DP7" s="322" t="s">
        <v>385</v>
      </c>
      <c r="DQ7" s="445">
        <f>IF(DQ$1=" ","",SUM(DQ4:DQ6))</f>
        <v>0</v>
      </c>
      <c r="DR7" s="445">
        <f>IF(DQ$1=" ","",SUM(DR4:DR6))</f>
        <v>0</v>
      </c>
      <c r="DS7" s="103">
        <f>IF(DQ$1="","",SUM(DQ7:DR7))</f>
        <v>0</v>
      </c>
      <c r="DT7" s="445">
        <f>IF(DQ$1="","",SUMIF($H3:$H7,MID($H7,3,10),DT3:DT7))</f>
        <v>0</v>
      </c>
      <c r="DU7" s="445">
        <f>IF(DQ$1="","",SUMIF($H3:$H7,MID($H7,3,10),DU3:DU7))</f>
        <v>0</v>
      </c>
      <c r="DV7" s="147"/>
      <c r="DW7" s="322"/>
      <c r="DX7" s="322" t="s">
        <v>385</v>
      </c>
      <c r="DY7" s="445">
        <f>IF(DY$1=" ","",SUM(DY4:DY6))</f>
        <v>0</v>
      </c>
      <c r="DZ7" s="445">
        <f>IF(DY$1=" ","",SUM(DZ4:DZ6))</f>
        <v>0</v>
      </c>
      <c r="EA7" s="103">
        <f>IF(DY$1="","",SUM(DY7:DZ7))</f>
        <v>0</v>
      </c>
      <c r="EB7" s="445">
        <f>IF(DY$1="","",SUMIF($H3:$H7,MID($H7,3,10),EB3:EB7))</f>
        <v>0</v>
      </c>
      <c r="EC7" s="445">
        <f>IF(DY$1="","",SUMIF($H3:$H7,MID($H7,3,10),EC3:EC7))</f>
        <v>0</v>
      </c>
      <c r="ED7" s="147"/>
      <c r="EE7" s="322"/>
      <c r="EF7" s="322" t="s">
        <v>385</v>
      </c>
      <c r="EG7" s="445">
        <f>IF(EG$1=" ","",SUM(EG4:EG6))</f>
        <v>0</v>
      </c>
      <c r="EH7" s="445">
        <f>IF(EG$1=" ","",SUM(EH4:EH6))</f>
        <v>0</v>
      </c>
      <c r="EI7" s="103">
        <f>IF(EG$1="","",SUM(EG7:EH7))</f>
        <v>0</v>
      </c>
      <c r="EJ7" s="445">
        <f>IF(EG$1="","",SUMIF($H3:$H7,MID($H7,3,10),EJ3:EJ7))</f>
        <v>0</v>
      </c>
      <c r="EK7" s="445">
        <f>IF(EG$1="","",SUMIF($H3:$H7,MID($H7,3,10),EK3:EK7))</f>
        <v>0</v>
      </c>
      <c r="EL7" s="147"/>
      <c r="EM7" s="322"/>
    </row>
    <row r="8" spans="1:143" s="8" customFormat="1" x14ac:dyDescent="0.2">
      <c r="A8" s="735" t="s">
        <v>195</v>
      </c>
      <c r="B8" s="736"/>
      <c r="C8" s="736"/>
      <c r="D8" s="736"/>
      <c r="E8" s="737"/>
      <c r="F8" s="365"/>
      <c r="G8" s="365"/>
      <c r="H8" s="322"/>
      <c r="I8" s="128"/>
      <c r="J8" s="129"/>
      <c r="K8" s="129"/>
      <c r="L8" s="130"/>
      <c r="M8" s="130"/>
      <c r="N8" s="360"/>
      <c r="O8" s="322"/>
      <c r="P8" s="322"/>
      <c r="Q8" s="128"/>
      <c r="R8" s="129"/>
      <c r="S8" s="129"/>
      <c r="T8" s="130"/>
      <c r="U8" s="130"/>
      <c r="V8" s="360"/>
      <c r="W8" s="322"/>
      <c r="X8" s="322"/>
      <c r="Y8" s="128"/>
      <c r="Z8" s="129"/>
      <c r="AA8" s="129"/>
      <c r="AB8" s="130"/>
      <c r="AC8" s="130"/>
      <c r="AD8" s="360"/>
      <c r="AE8" s="322"/>
      <c r="AF8" s="322"/>
      <c r="AG8" s="128"/>
      <c r="AH8" s="129"/>
      <c r="AI8" s="129"/>
      <c r="AJ8" s="130"/>
      <c r="AK8" s="130"/>
      <c r="AL8" s="360"/>
      <c r="AM8" s="322"/>
      <c r="AN8" s="322"/>
      <c r="AO8" s="128"/>
      <c r="AP8" s="129"/>
      <c r="AQ8" s="129"/>
      <c r="AR8" s="130"/>
      <c r="AS8" s="130"/>
      <c r="AT8" s="360"/>
      <c r="AU8" s="322"/>
      <c r="AV8" s="322"/>
      <c r="AW8" s="128"/>
      <c r="AX8" s="129"/>
      <c r="AY8" s="129"/>
      <c r="AZ8" s="130"/>
      <c r="BA8" s="130"/>
      <c r="BB8" s="360"/>
      <c r="BC8" s="322"/>
      <c r="BD8" s="322"/>
      <c r="BE8" s="128"/>
      <c r="BF8" s="129"/>
      <c r="BG8" s="129"/>
      <c r="BH8" s="130"/>
      <c r="BI8" s="130"/>
      <c r="BJ8" s="360"/>
      <c r="BK8" s="322"/>
      <c r="BL8" s="322"/>
      <c r="BM8" s="128"/>
      <c r="BN8" s="129"/>
      <c r="BO8" s="129"/>
      <c r="BP8" s="130"/>
      <c r="BQ8" s="130"/>
      <c r="BR8" s="360"/>
      <c r="BS8" s="322"/>
      <c r="BT8" s="322"/>
      <c r="BU8" s="128"/>
      <c r="BV8" s="129"/>
      <c r="BW8" s="129"/>
      <c r="BX8" s="130"/>
      <c r="BY8" s="130"/>
      <c r="BZ8" s="360"/>
      <c r="CA8" s="322"/>
      <c r="CB8" s="322"/>
      <c r="CC8" s="128"/>
      <c r="CD8" s="129"/>
      <c r="CE8" s="129"/>
      <c r="CF8" s="130"/>
      <c r="CG8" s="130"/>
      <c r="CH8" s="360"/>
      <c r="CI8" s="322"/>
      <c r="CJ8" s="322"/>
      <c r="CK8" s="128"/>
      <c r="CL8" s="129"/>
      <c r="CM8" s="129"/>
      <c r="CN8" s="130"/>
      <c r="CO8" s="130"/>
      <c r="CP8" s="360"/>
      <c r="CQ8" s="322"/>
      <c r="CR8" s="322"/>
      <c r="CS8" s="128"/>
      <c r="CT8" s="129"/>
      <c r="CU8" s="129"/>
      <c r="CV8" s="130"/>
      <c r="CW8" s="130"/>
      <c r="CX8" s="360"/>
      <c r="CY8" s="322"/>
      <c r="CZ8" s="322"/>
      <c r="DA8" s="128"/>
      <c r="DB8" s="129"/>
      <c r="DC8" s="129"/>
      <c r="DD8" s="130"/>
      <c r="DE8" s="130"/>
      <c r="DF8" s="360"/>
      <c r="DG8" s="322"/>
      <c r="DH8" s="322"/>
      <c r="DI8" s="128"/>
      <c r="DJ8" s="129"/>
      <c r="DK8" s="129"/>
      <c r="DL8" s="130"/>
      <c r="DM8" s="130"/>
      <c r="DN8" s="360"/>
      <c r="DO8" s="322"/>
      <c r="DP8" s="322"/>
      <c r="DQ8" s="128"/>
      <c r="DR8" s="129"/>
      <c r="DS8" s="129"/>
      <c r="DT8" s="130"/>
      <c r="DU8" s="130"/>
      <c r="DV8" s="360"/>
      <c r="DW8" s="322"/>
      <c r="DX8" s="322"/>
      <c r="DY8" s="128"/>
      <c r="DZ8" s="129"/>
      <c r="EA8" s="129"/>
      <c r="EB8" s="130"/>
      <c r="EC8" s="130"/>
      <c r="ED8" s="360"/>
      <c r="EE8" s="322"/>
      <c r="EF8" s="322"/>
      <c r="EG8" s="128"/>
      <c r="EH8" s="129"/>
      <c r="EI8" s="129"/>
      <c r="EJ8" s="130"/>
      <c r="EK8" s="130"/>
      <c r="EL8" s="360"/>
      <c r="EM8" s="322"/>
    </row>
    <row r="9" spans="1:143" x14ac:dyDescent="0.2">
      <c r="A9" s="584" t="s">
        <v>50</v>
      </c>
      <c r="B9" s="532"/>
      <c r="C9" s="532"/>
      <c r="D9" s="9">
        <f>B9+C9</f>
        <v>0</v>
      </c>
      <c r="E9" s="203"/>
      <c r="F9" s="364"/>
      <c r="G9" s="364"/>
      <c r="H9" s="322" t="s">
        <v>386</v>
      </c>
      <c r="I9" s="79">
        <f>IF(K$1="Rejected",B9,IF(L9="",B9,SUM(B9,L9)))</f>
        <v>0</v>
      </c>
      <c r="J9" s="79">
        <f>IF(K$1="Rejected",C9,IF(M9="",C9,SUM(C9,M9)))</f>
        <v>0</v>
      </c>
      <c r="K9" s="110">
        <f>IF(I$1="","",SUM(I9:J9))</f>
        <v>0</v>
      </c>
      <c r="L9" s="56"/>
      <c r="M9" s="56"/>
      <c r="N9" s="147"/>
      <c r="O9" s="322"/>
      <c r="P9" s="322" t="s">
        <v>386</v>
      </c>
      <c r="Q9" s="79">
        <f>IF(S$1="Rejected",I9,IF(T9="",I9,SUM(I9,T9)))</f>
        <v>0</v>
      </c>
      <c r="R9" s="79">
        <f>IF(S$1="Rejected",J9,IF(U9="",J9,SUM(J9,U9)))</f>
        <v>0</v>
      </c>
      <c r="S9" s="110">
        <f>IF(Q$1="","",SUM(Q9:R9))</f>
        <v>0</v>
      </c>
      <c r="T9" s="56"/>
      <c r="U9" s="56"/>
      <c r="V9" s="147"/>
      <c r="W9" s="322"/>
      <c r="X9" s="322" t="s">
        <v>386</v>
      </c>
      <c r="Y9" s="79">
        <f>IF(AA$1="Rejected",Q9,IF(AB9="",Q9,SUM(Q9,AB9)))</f>
        <v>0</v>
      </c>
      <c r="Z9" s="79">
        <f>IF(AA$1="Rejected",R9,IF(AC9="",R9,SUM(R9,AC9)))</f>
        <v>0</v>
      </c>
      <c r="AA9" s="110">
        <f>IF(Y$1="","",SUM(Y9:Z9))</f>
        <v>0</v>
      </c>
      <c r="AB9" s="56"/>
      <c r="AC9" s="56"/>
      <c r="AD9" s="147"/>
      <c r="AE9" s="322"/>
      <c r="AF9" s="322" t="s">
        <v>386</v>
      </c>
      <c r="AG9" s="79">
        <f>IF(AI$1="Rejected",Y9,IF(AJ9="",Y9,SUM(Y9,AJ9)))</f>
        <v>0</v>
      </c>
      <c r="AH9" s="79">
        <f>IF(AI$1="Rejected",Z9,IF(AK9="",Z9,SUM(Z9,AK9)))</f>
        <v>0</v>
      </c>
      <c r="AI9" s="110">
        <f>IF(AG$1="","",SUM(AG9:AH9))</f>
        <v>0</v>
      </c>
      <c r="AJ9" s="56"/>
      <c r="AK9" s="56"/>
      <c r="AL9" s="147"/>
      <c r="AM9" s="322"/>
      <c r="AN9" s="322" t="s">
        <v>386</v>
      </c>
      <c r="AO9" s="79">
        <f>IF(AQ$1="Rejected",AG9,IF(AR9="",AG9,SUM(AG9,AR9)))</f>
        <v>0</v>
      </c>
      <c r="AP9" s="79">
        <f>IF(AQ$1="Rejected",AH9,IF(AS9="",AH9,SUM(AH9,AS9)))</f>
        <v>0</v>
      </c>
      <c r="AQ9" s="110">
        <f>IF(AO$1="","",SUM(AO9:AP9))</f>
        <v>0</v>
      </c>
      <c r="AR9" s="56"/>
      <c r="AS9" s="56"/>
      <c r="AT9" s="147"/>
      <c r="AU9" s="322"/>
      <c r="AV9" s="322" t="s">
        <v>386</v>
      </c>
      <c r="AW9" s="79">
        <f>IF(AY$1="Rejected",AO9,IF(AZ9="",AO9,SUM(AO9,AZ9)))</f>
        <v>0</v>
      </c>
      <c r="AX9" s="79">
        <f>IF(AY$1="Rejected",AP9,IF(BA9="",AP9,SUM(AP9,BA9)))</f>
        <v>0</v>
      </c>
      <c r="AY9" s="110">
        <f>IF(AW$1="","",SUM(AW9:AX9))</f>
        <v>0</v>
      </c>
      <c r="AZ9" s="56"/>
      <c r="BA9" s="56"/>
      <c r="BB9" s="147"/>
      <c r="BC9" s="322"/>
      <c r="BD9" s="322" t="s">
        <v>386</v>
      </c>
      <c r="BE9" s="79">
        <f>IF(BG$1="Rejected",AW9,IF(BH9="",AW9,SUM(AW9,BH9)))</f>
        <v>0</v>
      </c>
      <c r="BF9" s="79">
        <f>IF(BG$1="Rejected",AX9,IF(BI9="",AX9,SUM(AX9,BI9)))</f>
        <v>0</v>
      </c>
      <c r="BG9" s="110">
        <f>IF(BE$1="","",SUM(BE9:BF9))</f>
        <v>0</v>
      </c>
      <c r="BH9" s="56"/>
      <c r="BI9" s="56"/>
      <c r="BJ9" s="147"/>
      <c r="BK9" s="322"/>
      <c r="BL9" s="322" t="s">
        <v>386</v>
      </c>
      <c r="BM9" s="79">
        <f>IF(BO$1="Rejected",BE9,IF(BP9="",BE9,SUM(BE9,BP9)))</f>
        <v>0</v>
      </c>
      <c r="BN9" s="79">
        <f>IF(BO$1="Rejected",BF9,IF(BQ9="",BF9,SUM(BF9,BQ9)))</f>
        <v>0</v>
      </c>
      <c r="BO9" s="110">
        <f>IF(BM$1="","",SUM(BM9:BN9))</f>
        <v>0</v>
      </c>
      <c r="BP9" s="56"/>
      <c r="BQ9" s="56"/>
      <c r="BR9" s="147"/>
      <c r="BS9" s="322"/>
      <c r="BT9" s="322" t="s">
        <v>386</v>
      </c>
      <c r="BU9" s="79">
        <f>IF(BW$1="Rejected",BM9,IF(BX9="",BM9,SUM(BM9,BX9)))</f>
        <v>0</v>
      </c>
      <c r="BV9" s="79">
        <f>IF(BW$1="Rejected",BN9,IF(BY9="",BN9,SUM(BN9,BY9)))</f>
        <v>0</v>
      </c>
      <c r="BW9" s="110">
        <f>IF(BU$1="","",SUM(BU9:BV9))</f>
        <v>0</v>
      </c>
      <c r="BX9" s="56"/>
      <c r="BY9" s="56"/>
      <c r="BZ9" s="147"/>
      <c r="CA9" s="322"/>
      <c r="CB9" s="322" t="s">
        <v>386</v>
      </c>
      <c r="CC9" s="79">
        <f>IF(CE$1="Rejected",BU9,IF(CF9="",BU9,SUM(BU9,CF9)))</f>
        <v>0</v>
      </c>
      <c r="CD9" s="79">
        <f>IF(CE$1="Rejected",BV9,IF(CG9="",BV9,SUM(BV9,CG9)))</f>
        <v>0</v>
      </c>
      <c r="CE9" s="110">
        <f>IF(CC$1="","",SUM(CC9:CD9))</f>
        <v>0</v>
      </c>
      <c r="CF9" s="56"/>
      <c r="CG9" s="56"/>
      <c r="CH9" s="147"/>
      <c r="CI9" s="322"/>
      <c r="CJ9" s="322" t="s">
        <v>386</v>
      </c>
      <c r="CK9" s="79">
        <f>IF(CM$1="Rejected",CC9,IF(CN9="",CC9,SUM(CC9,CN9)))</f>
        <v>0</v>
      </c>
      <c r="CL9" s="79">
        <f>IF(CM$1="Rejected",CD9,IF(CO9="",CD9,SUM(CD9,CO9)))</f>
        <v>0</v>
      </c>
      <c r="CM9" s="110">
        <f>IF(CK$1="","",SUM(CK9:CL9))</f>
        <v>0</v>
      </c>
      <c r="CN9" s="56"/>
      <c r="CO9" s="56"/>
      <c r="CP9" s="147"/>
      <c r="CQ9" s="322"/>
      <c r="CR9" s="322" t="s">
        <v>386</v>
      </c>
      <c r="CS9" s="79">
        <f>IF(CU$1="Rejected",CK9,IF(CV9="",CK9,SUM(CK9,CV9)))</f>
        <v>0</v>
      </c>
      <c r="CT9" s="79">
        <f>IF(CU$1="Rejected",CL9,IF(CW9="",CL9,SUM(CL9,CW9)))</f>
        <v>0</v>
      </c>
      <c r="CU9" s="110">
        <f>IF(CS$1="","",SUM(CS9:CT9))</f>
        <v>0</v>
      </c>
      <c r="CV9" s="56"/>
      <c r="CW9" s="56"/>
      <c r="CX9" s="147"/>
      <c r="CY9" s="322"/>
      <c r="CZ9" s="322" t="s">
        <v>386</v>
      </c>
      <c r="DA9" s="79">
        <f>IF(DC$1="Rejected",CS9,IF(DD9="",CS9,SUM(CS9,DD9)))</f>
        <v>0</v>
      </c>
      <c r="DB9" s="79">
        <f>IF(DC$1="Rejected",CT9,IF(DE9="",CT9,SUM(CT9,DE9)))</f>
        <v>0</v>
      </c>
      <c r="DC9" s="110">
        <f>IF(DA$1="","",SUM(DA9:DB9))</f>
        <v>0</v>
      </c>
      <c r="DD9" s="56"/>
      <c r="DE9" s="56"/>
      <c r="DF9" s="147"/>
      <c r="DG9" s="322"/>
      <c r="DH9" s="322" t="s">
        <v>386</v>
      </c>
      <c r="DI9" s="79">
        <f>IF(DK$1="Rejected",DA9,IF(DL9="",DA9,SUM(DA9,DL9)))</f>
        <v>0</v>
      </c>
      <c r="DJ9" s="79">
        <f>IF(DK$1="Rejected",DB9,IF(DM9="",DB9,SUM(DB9,DM9)))</f>
        <v>0</v>
      </c>
      <c r="DK9" s="110">
        <f>IF(DI$1="","",SUM(DI9:DJ9))</f>
        <v>0</v>
      </c>
      <c r="DL9" s="56"/>
      <c r="DM9" s="56"/>
      <c r="DN9" s="147"/>
      <c r="DO9" s="322"/>
      <c r="DP9" s="322" t="s">
        <v>386</v>
      </c>
      <c r="DQ9" s="79">
        <f>IF(DS$1="Rejected",DI9,IF(DT9="",DI9,SUM(DI9,DT9)))</f>
        <v>0</v>
      </c>
      <c r="DR9" s="79">
        <f>IF(DS$1="Rejected",DJ9,IF(DU9="",DJ9,SUM(DJ9,DU9)))</f>
        <v>0</v>
      </c>
      <c r="DS9" s="110">
        <f>IF(DQ$1="","",SUM(DQ9:DR9))</f>
        <v>0</v>
      </c>
      <c r="DT9" s="56"/>
      <c r="DU9" s="56"/>
      <c r="DV9" s="147"/>
      <c r="DW9" s="322"/>
      <c r="DX9" s="322" t="s">
        <v>386</v>
      </c>
      <c r="DY9" s="79">
        <f>IF(EA$1="Rejected",DQ9,IF(EB9="",DQ9,SUM(DQ9,EB9)))</f>
        <v>0</v>
      </c>
      <c r="DZ9" s="79">
        <f>IF(EA$1="Rejected",DR9,IF(EC9="",DR9,SUM(DR9,EC9)))</f>
        <v>0</v>
      </c>
      <c r="EA9" s="110">
        <f>IF(DY$1="","",SUM(DY9:DZ9))</f>
        <v>0</v>
      </c>
      <c r="EB9" s="56"/>
      <c r="EC9" s="56"/>
      <c r="ED9" s="147"/>
      <c r="EE9" s="322"/>
      <c r="EF9" s="322" t="s">
        <v>386</v>
      </c>
      <c r="EG9" s="79">
        <f>IF(EI$1="Rejected",DY9,IF(EJ9="",DY9,SUM(DY9,EJ9)))</f>
        <v>0</v>
      </c>
      <c r="EH9" s="79">
        <f>IF(EI$1="Rejected",DZ9,IF(EK9="",DZ9,SUM(DZ9,EK9)))</f>
        <v>0</v>
      </c>
      <c r="EI9" s="110">
        <f>IF(EG$1="","",SUM(EG9:EH9))</f>
        <v>0</v>
      </c>
      <c r="EJ9" s="56"/>
      <c r="EK9" s="56"/>
      <c r="EL9" s="147"/>
      <c r="EM9" s="322"/>
    </row>
    <row r="10" spans="1:143" x14ac:dyDescent="0.2">
      <c r="A10" s="584" t="s">
        <v>13</v>
      </c>
      <c r="B10" s="532"/>
      <c r="C10" s="532"/>
      <c r="D10" s="9">
        <f>B10+C10</f>
        <v>0</v>
      </c>
      <c r="E10" s="203"/>
      <c r="F10" s="364"/>
      <c r="G10" s="364"/>
      <c r="H10" s="322" t="s">
        <v>386</v>
      </c>
      <c r="I10" s="79">
        <f>IF(K$1="Rejected",B10,IF(L10="",B10,SUM(B10,L10)))</f>
        <v>0</v>
      </c>
      <c r="J10" s="79">
        <f>IF(K$1="Rejected",C10,IF(M10="",C10,SUM(C10,M10)))</f>
        <v>0</v>
      </c>
      <c r="K10" s="110">
        <f t="shared" ref="K10:K40" si="0">IF(I$1="","",SUM(I10:J10))</f>
        <v>0</v>
      </c>
      <c r="L10" s="56"/>
      <c r="M10" s="56"/>
      <c r="N10" s="147"/>
      <c r="O10" s="322"/>
      <c r="P10" s="322" t="s">
        <v>386</v>
      </c>
      <c r="Q10" s="79">
        <f>IF(S$1="Rejected",I10,IF(T10="",I10,SUM(I10,T10)))</f>
        <v>0</v>
      </c>
      <c r="R10" s="79">
        <f>IF(S$1="Rejected",J10,IF(U10="",J10,SUM(J10,U10)))</f>
        <v>0</v>
      </c>
      <c r="S10" s="110">
        <f>IF(Q$1="","",SUM(Q10:R10))</f>
        <v>0</v>
      </c>
      <c r="T10" s="56"/>
      <c r="U10" s="56"/>
      <c r="V10" s="147"/>
      <c r="W10" s="322"/>
      <c r="X10" s="322" t="s">
        <v>386</v>
      </c>
      <c r="Y10" s="79">
        <f>IF(AA$1="Rejected",Q10,IF(AB10="",Q10,SUM(Q10,AB10)))</f>
        <v>0</v>
      </c>
      <c r="Z10" s="79">
        <f>IF(AA$1="Rejected",R10,IF(AC10="",R10,SUM(R10,AC10)))</f>
        <v>0</v>
      </c>
      <c r="AA10" s="110">
        <f>IF(Y$1="","",SUM(Y10:Z10))</f>
        <v>0</v>
      </c>
      <c r="AB10" s="56"/>
      <c r="AC10" s="56"/>
      <c r="AD10" s="147"/>
      <c r="AE10" s="322"/>
      <c r="AF10" s="322" t="s">
        <v>386</v>
      </c>
      <c r="AG10" s="79">
        <f>IF(AI$1="Rejected",Y10,IF(AJ10="",Y10,SUM(Y10,AJ10)))</f>
        <v>0</v>
      </c>
      <c r="AH10" s="79">
        <f>IF(AI$1="Rejected",Z10,IF(AK10="",Z10,SUM(Z10,AK10)))</f>
        <v>0</v>
      </c>
      <c r="AI10" s="110">
        <f>IF(AG$1="","",SUM(AG10:AH10))</f>
        <v>0</v>
      </c>
      <c r="AJ10" s="56"/>
      <c r="AK10" s="56"/>
      <c r="AL10" s="147"/>
      <c r="AM10" s="322"/>
      <c r="AN10" s="322" t="s">
        <v>386</v>
      </c>
      <c r="AO10" s="79">
        <f>IF(AQ$1="Rejected",AG10,IF(AR10="",AG10,SUM(AG10,AR10)))</f>
        <v>0</v>
      </c>
      <c r="AP10" s="79">
        <f>IF(AQ$1="Rejected",AH10,IF(AS10="",AH10,SUM(AH10,AS10)))</f>
        <v>0</v>
      </c>
      <c r="AQ10" s="110">
        <f>IF(AO$1="","",SUM(AO10:AP10))</f>
        <v>0</v>
      </c>
      <c r="AR10" s="56"/>
      <c r="AS10" s="56"/>
      <c r="AT10" s="147"/>
      <c r="AU10" s="322"/>
      <c r="AV10" s="322" t="s">
        <v>386</v>
      </c>
      <c r="AW10" s="79">
        <f>IF(AY$1="Rejected",AO10,IF(AZ10="",AO10,SUM(AO10,AZ10)))</f>
        <v>0</v>
      </c>
      <c r="AX10" s="79">
        <f>IF(AY$1="Rejected",AP10,IF(BA10="",AP10,SUM(AP10,BA10)))</f>
        <v>0</v>
      </c>
      <c r="AY10" s="110">
        <f>IF(AW$1="","",SUM(AW10:AX10))</f>
        <v>0</v>
      </c>
      <c r="AZ10" s="56"/>
      <c r="BA10" s="56"/>
      <c r="BB10" s="147"/>
      <c r="BC10" s="322"/>
      <c r="BD10" s="322" t="s">
        <v>386</v>
      </c>
      <c r="BE10" s="79">
        <f>IF(BG$1="Rejected",AW10,IF(BH10="",AW10,SUM(AW10,BH10)))</f>
        <v>0</v>
      </c>
      <c r="BF10" s="79">
        <f>IF(BG$1="Rejected",AX10,IF(BI10="",AX10,SUM(AX10,BI10)))</f>
        <v>0</v>
      </c>
      <c r="BG10" s="110">
        <f>IF(BE$1="","",SUM(BE10:BF10))</f>
        <v>0</v>
      </c>
      <c r="BH10" s="56"/>
      <c r="BI10" s="56"/>
      <c r="BJ10" s="147"/>
      <c r="BK10" s="322"/>
      <c r="BL10" s="322" t="s">
        <v>386</v>
      </c>
      <c r="BM10" s="79">
        <f>IF(BO$1="Rejected",BE10,IF(BP10="",BE10,SUM(BE10,BP10)))</f>
        <v>0</v>
      </c>
      <c r="BN10" s="79">
        <f>IF(BO$1="Rejected",BF10,IF(BQ10="",BF10,SUM(BF10,BQ10)))</f>
        <v>0</v>
      </c>
      <c r="BO10" s="110">
        <f>IF(BM$1="","",SUM(BM10:BN10))</f>
        <v>0</v>
      </c>
      <c r="BP10" s="56"/>
      <c r="BQ10" s="56"/>
      <c r="BR10" s="147"/>
      <c r="BS10" s="322"/>
      <c r="BT10" s="322" t="s">
        <v>386</v>
      </c>
      <c r="BU10" s="79">
        <f>IF(BW$1="Rejected",BM10,IF(BX10="",BM10,SUM(BM10,BX10)))</f>
        <v>0</v>
      </c>
      <c r="BV10" s="79">
        <f>IF(BW$1="Rejected",BN10,IF(BY10="",BN10,SUM(BN10,BY10)))</f>
        <v>0</v>
      </c>
      <c r="BW10" s="110">
        <f>IF(BU$1="","",SUM(BU10:BV10))</f>
        <v>0</v>
      </c>
      <c r="BX10" s="56"/>
      <c r="BY10" s="56"/>
      <c r="BZ10" s="147"/>
      <c r="CA10" s="322"/>
      <c r="CB10" s="322" t="s">
        <v>386</v>
      </c>
      <c r="CC10" s="79">
        <f>IF(CE$1="Rejected",BU10,IF(CF10="",BU10,SUM(BU10,CF10)))</f>
        <v>0</v>
      </c>
      <c r="CD10" s="79">
        <f>IF(CE$1="Rejected",BV10,IF(CG10="",BV10,SUM(BV10,CG10)))</f>
        <v>0</v>
      </c>
      <c r="CE10" s="110">
        <f>IF(CC$1="","",SUM(CC10:CD10))</f>
        <v>0</v>
      </c>
      <c r="CF10" s="56"/>
      <c r="CG10" s="56"/>
      <c r="CH10" s="147"/>
      <c r="CI10" s="322"/>
      <c r="CJ10" s="322" t="s">
        <v>386</v>
      </c>
      <c r="CK10" s="79">
        <f>IF(CM$1="Rejected",CC10,IF(CN10="",CC10,SUM(CC10,CN10)))</f>
        <v>0</v>
      </c>
      <c r="CL10" s="79">
        <f>IF(CM$1="Rejected",CD10,IF(CO10="",CD10,SUM(CD10,CO10)))</f>
        <v>0</v>
      </c>
      <c r="CM10" s="110">
        <f>IF(CK$1="","",SUM(CK10:CL10))</f>
        <v>0</v>
      </c>
      <c r="CN10" s="56"/>
      <c r="CO10" s="56"/>
      <c r="CP10" s="147"/>
      <c r="CQ10" s="322"/>
      <c r="CR10" s="322" t="s">
        <v>386</v>
      </c>
      <c r="CS10" s="79">
        <f>IF(CU$1="Rejected",CK10,IF(CV10="",CK10,SUM(CK10,CV10)))</f>
        <v>0</v>
      </c>
      <c r="CT10" s="79">
        <f>IF(CU$1="Rejected",CL10,IF(CW10="",CL10,SUM(CL10,CW10)))</f>
        <v>0</v>
      </c>
      <c r="CU10" s="110">
        <f>IF(CS$1="","",SUM(CS10:CT10))</f>
        <v>0</v>
      </c>
      <c r="CV10" s="56"/>
      <c r="CW10" s="56"/>
      <c r="CX10" s="147"/>
      <c r="CY10" s="322"/>
      <c r="CZ10" s="322" t="s">
        <v>386</v>
      </c>
      <c r="DA10" s="79">
        <f>IF(DC$1="Rejected",CS10,IF(DD10="",CS10,SUM(CS10,DD10)))</f>
        <v>0</v>
      </c>
      <c r="DB10" s="79">
        <f>IF(DC$1="Rejected",CT10,IF(DE10="",CT10,SUM(CT10,DE10)))</f>
        <v>0</v>
      </c>
      <c r="DC10" s="110">
        <f>IF(DA$1="","",SUM(DA10:DB10))</f>
        <v>0</v>
      </c>
      <c r="DD10" s="56"/>
      <c r="DE10" s="56"/>
      <c r="DF10" s="147"/>
      <c r="DG10" s="322"/>
      <c r="DH10" s="322" t="s">
        <v>386</v>
      </c>
      <c r="DI10" s="79">
        <f>IF(DK$1="Rejected",DA10,IF(DL10="",DA10,SUM(DA10,DL10)))</f>
        <v>0</v>
      </c>
      <c r="DJ10" s="79">
        <f>IF(DK$1="Rejected",DB10,IF(DM10="",DB10,SUM(DB10,DM10)))</f>
        <v>0</v>
      </c>
      <c r="DK10" s="110">
        <f>IF(DI$1="","",SUM(DI10:DJ10))</f>
        <v>0</v>
      </c>
      <c r="DL10" s="56"/>
      <c r="DM10" s="56"/>
      <c r="DN10" s="147"/>
      <c r="DO10" s="322"/>
      <c r="DP10" s="322" t="s">
        <v>386</v>
      </c>
      <c r="DQ10" s="79">
        <f>IF(DS$1="Rejected",DI10,IF(DT10="",DI10,SUM(DI10,DT10)))</f>
        <v>0</v>
      </c>
      <c r="DR10" s="79">
        <f>IF(DS$1="Rejected",DJ10,IF(DU10="",DJ10,SUM(DJ10,DU10)))</f>
        <v>0</v>
      </c>
      <c r="DS10" s="110">
        <f>IF(DQ$1="","",SUM(DQ10:DR10))</f>
        <v>0</v>
      </c>
      <c r="DT10" s="56"/>
      <c r="DU10" s="56"/>
      <c r="DV10" s="147"/>
      <c r="DW10" s="322"/>
      <c r="DX10" s="322" t="s">
        <v>386</v>
      </c>
      <c r="DY10" s="79">
        <f>IF(EA$1="Rejected",DQ10,IF(EB10="",DQ10,SUM(DQ10,EB10)))</f>
        <v>0</v>
      </c>
      <c r="DZ10" s="79">
        <f>IF(EA$1="Rejected",DR10,IF(EC10="",DR10,SUM(DR10,EC10)))</f>
        <v>0</v>
      </c>
      <c r="EA10" s="110">
        <f>IF(DY$1="","",SUM(DY10:DZ10))</f>
        <v>0</v>
      </c>
      <c r="EB10" s="56"/>
      <c r="EC10" s="56"/>
      <c r="ED10" s="147"/>
      <c r="EE10" s="322"/>
      <c r="EF10" s="322" t="s">
        <v>386</v>
      </c>
      <c r="EG10" s="79">
        <f>IF(EI$1="Rejected",DY10,IF(EJ10="",DY10,SUM(DY10,EJ10)))</f>
        <v>0</v>
      </c>
      <c r="EH10" s="79">
        <f>IF(EI$1="Rejected",DZ10,IF(EK10="",DZ10,SUM(DZ10,EK10)))</f>
        <v>0</v>
      </c>
      <c r="EI10" s="110">
        <f>IF(EG$1="","",SUM(EG10:EH10))</f>
        <v>0</v>
      </c>
      <c r="EJ10" s="56"/>
      <c r="EK10" s="56"/>
      <c r="EL10" s="147"/>
      <c r="EM10" s="322"/>
    </row>
    <row r="11" spans="1:143" x14ac:dyDescent="0.2">
      <c r="A11" s="545" t="s">
        <v>138</v>
      </c>
      <c r="B11" s="532"/>
      <c r="C11" s="532"/>
      <c r="D11" s="9">
        <f>B11+C11</f>
        <v>0</v>
      </c>
      <c r="E11" s="203"/>
      <c r="F11" s="364"/>
      <c r="G11" s="364"/>
      <c r="H11" s="322" t="s">
        <v>386</v>
      </c>
      <c r="I11" s="79">
        <f>IF(K$1="Rejected",B11,IF(L11="",B11,SUM(B11,L11)))</f>
        <v>0</v>
      </c>
      <c r="J11" s="79">
        <f>IF(K$1="Rejected",C11,IF(M11="",C11,SUM(C11,M11)))</f>
        <v>0</v>
      </c>
      <c r="K11" s="110">
        <f t="shared" si="0"/>
        <v>0</v>
      </c>
      <c r="L11" s="56"/>
      <c r="M11" s="56"/>
      <c r="N11" s="147"/>
      <c r="O11" s="322"/>
      <c r="P11" s="322" t="s">
        <v>386</v>
      </c>
      <c r="Q11" s="79">
        <f>IF(S$1="Rejected",I11,IF(T11="",I11,SUM(I11,T11)))</f>
        <v>0</v>
      </c>
      <c r="R11" s="79">
        <f>IF(S$1="Rejected",J11,IF(U11="",J11,SUM(J11,U11)))</f>
        <v>0</v>
      </c>
      <c r="S11" s="110">
        <f>IF(Q$1="","",SUM(Q11:R11))</f>
        <v>0</v>
      </c>
      <c r="T11" s="56"/>
      <c r="U11" s="56"/>
      <c r="V11" s="147"/>
      <c r="W11" s="322"/>
      <c r="X11" s="322" t="s">
        <v>386</v>
      </c>
      <c r="Y11" s="79">
        <f>IF(AA$1="Rejected",Q11,IF(AB11="",Q11,SUM(Q11,AB11)))</f>
        <v>0</v>
      </c>
      <c r="Z11" s="79">
        <f>IF(AA$1="Rejected",R11,IF(AC11="",R11,SUM(R11,AC11)))</f>
        <v>0</v>
      </c>
      <c r="AA11" s="110">
        <f>IF(Y$1="","",SUM(Y11:Z11))</f>
        <v>0</v>
      </c>
      <c r="AB11" s="56"/>
      <c r="AC11" s="56"/>
      <c r="AD11" s="147"/>
      <c r="AE11" s="322"/>
      <c r="AF11" s="322" t="s">
        <v>386</v>
      </c>
      <c r="AG11" s="79">
        <f>IF(AI$1="Rejected",Y11,IF(AJ11="",Y11,SUM(Y11,AJ11)))</f>
        <v>0</v>
      </c>
      <c r="AH11" s="79">
        <f>IF(AI$1="Rejected",Z11,IF(AK11="",Z11,SUM(Z11,AK11)))</f>
        <v>0</v>
      </c>
      <c r="AI11" s="110">
        <f>IF(AG$1="","",SUM(AG11:AH11))</f>
        <v>0</v>
      </c>
      <c r="AJ11" s="56"/>
      <c r="AK11" s="56"/>
      <c r="AL11" s="147"/>
      <c r="AM11" s="322"/>
      <c r="AN11" s="322" t="s">
        <v>386</v>
      </c>
      <c r="AO11" s="79">
        <f>IF(AQ$1="Rejected",AG11,IF(AR11="",AG11,SUM(AG11,AR11)))</f>
        <v>0</v>
      </c>
      <c r="AP11" s="79">
        <f>IF(AQ$1="Rejected",AH11,IF(AS11="",AH11,SUM(AH11,AS11)))</f>
        <v>0</v>
      </c>
      <c r="AQ11" s="110">
        <f>IF(AO$1="","",SUM(AO11:AP11))</f>
        <v>0</v>
      </c>
      <c r="AR11" s="56"/>
      <c r="AS11" s="56"/>
      <c r="AT11" s="147"/>
      <c r="AU11" s="322"/>
      <c r="AV11" s="322" t="s">
        <v>386</v>
      </c>
      <c r="AW11" s="79">
        <f>IF(AY$1="Rejected",AO11,IF(AZ11="",AO11,SUM(AO11,AZ11)))</f>
        <v>0</v>
      </c>
      <c r="AX11" s="79">
        <f>IF(AY$1="Rejected",AP11,IF(BA11="",AP11,SUM(AP11,BA11)))</f>
        <v>0</v>
      </c>
      <c r="AY11" s="110">
        <f>IF(AW$1="","",SUM(AW11:AX11))</f>
        <v>0</v>
      </c>
      <c r="AZ11" s="56"/>
      <c r="BA11" s="56"/>
      <c r="BB11" s="147"/>
      <c r="BC11" s="322"/>
      <c r="BD11" s="322" t="s">
        <v>386</v>
      </c>
      <c r="BE11" s="79">
        <f>IF(BG$1="Rejected",AW11,IF(BH11="",AW11,SUM(AW11,BH11)))</f>
        <v>0</v>
      </c>
      <c r="BF11" s="79">
        <f>IF(BG$1="Rejected",AX11,IF(BI11="",AX11,SUM(AX11,BI11)))</f>
        <v>0</v>
      </c>
      <c r="BG11" s="110">
        <f>IF(BE$1="","",SUM(BE11:BF11))</f>
        <v>0</v>
      </c>
      <c r="BH11" s="56"/>
      <c r="BI11" s="56"/>
      <c r="BJ11" s="147"/>
      <c r="BK11" s="322"/>
      <c r="BL11" s="322" t="s">
        <v>386</v>
      </c>
      <c r="BM11" s="79">
        <f>IF(BO$1="Rejected",BE11,IF(BP11="",BE11,SUM(BE11,BP11)))</f>
        <v>0</v>
      </c>
      <c r="BN11" s="79">
        <f>IF(BO$1="Rejected",BF11,IF(BQ11="",BF11,SUM(BF11,BQ11)))</f>
        <v>0</v>
      </c>
      <c r="BO11" s="110">
        <f>IF(BM$1="","",SUM(BM11:BN11))</f>
        <v>0</v>
      </c>
      <c r="BP11" s="56"/>
      <c r="BQ11" s="56"/>
      <c r="BR11" s="147"/>
      <c r="BS11" s="322"/>
      <c r="BT11" s="322" t="s">
        <v>386</v>
      </c>
      <c r="BU11" s="79">
        <f>IF(BW$1="Rejected",BM11,IF(BX11="",BM11,SUM(BM11,BX11)))</f>
        <v>0</v>
      </c>
      <c r="BV11" s="79">
        <f>IF(BW$1="Rejected",BN11,IF(BY11="",BN11,SUM(BN11,BY11)))</f>
        <v>0</v>
      </c>
      <c r="BW11" s="110">
        <f>IF(BU$1="","",SUM(BU11:BV11))</f>
        <v>0</v>
      </c>
      <c r="BX11" s="56"/>
      <c r="BY11" s="56"/>
      <c r="BZ11" s="147"/>
      <c r="CA11" s="322"/>
      <c r="CB11" s="322" t="s">
        <v>386</v>
      </c>
      <c r="CC11" s="79">
        <f>IF(CE$1="Rejected",BU11,IF(CF11="",BU11,SUM(BU11,CF11)))</f>
        <v>0</v>
      </c>
      <c r="CD11" s="79">
        <f>IF(CE$1="Rejected",BV11,IF(CG11="",BV11,SUM(BV11,CG11)))</f>
        <v>0</v>
      </c>
      <c r="CE11" s="110">
        <f>IF(CC$1="","",SUM(CC11:CD11))</f>
        <v>0</v>
      </c>
      <c r="CF11" s="56"/>
      <c r="CG11" s="56"/>
      <c r="CH11" s="147"/>
      <c r="CI11" s="322"/>
      <c r="CJ11" s="322" t="s">
        <v>386</v>
      </c>
      <c r="CK11" s="79">
        <f>IF(CM$1="Rejected",CC11,IF(CN11="",CC11,SUM(CC11,CN11)))</f>
        <v>0</v>
      </c>
      <c r="CL11" s="79">
        <f>IF(CM$1="Rejected",CD11,IF(CO11="",CD11,SUM(CD11,CO11)))</f>
        <v>0</v>
      </c>
      <c r="CM11" s="110">
        <f>IF(CK$1="","",SUM(CK11:CL11))</f>
        <v>0</v>
      </c>
      <c r="CN11" s="56"/>
      <c r="CO11" s="56"/>
      <c r="CP11" s="147"/>
      <c r="CQ11" s="322"/>
      <c r="CR11" s="322" t="s">
        <v>386</v>
      </c>
      <c r="CS11" s="79">
        <f>IF(CU$1="Rejected",CK11,IF(CV11="",CK11,SUM(CK11,CV11)))</f>
        <v>0</v>
      </c>
      <c r="CT11" s="79">
        <f>IF(CU$1="Rejected",CL11,IF(CW11="",CL11,SUM(CL11,CW11)))</f>
        <v>0</v>
      </c>
      <c r="CU11" s="110">
        <f>IF(CS$1="","",SUM(CS11:CT11))</f>
        <v>0</v>
      </c>
      <c r="CV11" s="56"/>
      <c r="CW11" s="56"/>
      <c r="CX11" s="147"/>
      <c r="CY11" s="322"/>
      <c r="CZ11" s="322" t="s">
        <v>386</v>
      </c>
      <c r="DA11" s="79">
        <f>IF(DC$1="Rejected",CS11,IF(DD11="",CS11,SUM(CS11,DD11)))</f>
        <v>0</v>
      </c>
      <c r="DB11" s="79">
        <f>IF(DC$1="Rejected",CT11,IF(DE11="",CT11,SUM(CT11,DE11)))</f>
        <v>0</v>
      </c>
      <c r="DC11" s="110">
        <f>IF(DA$1="","",SUM(DA11:DB11))</f>
        <v>0</v>
      </c>
      <c r="DD11" s="56"/>
      <c r="DE11" s="56"/>
      <c r="DF11" s="147"/>
      <c r="DG11" s="322"/>
      <c r="DH11" s="322" t="s">
        <v>386</v>
      </c>
      <c r="DI11" s="79">
        <f>IF(DK$1="Rejected",DA11,IF(DL11="",DA11,SUM(DA11,DL11)))</f>
        <v>0</v>
      </c>
      <c r="DJ11" s="79">
        <f>IF(DK$1="Rejected",DB11,IF(DM11="",DB11,SUM(DB11,DM11)))</f>
        <v>0</v>
      </c>
      <c r="DK11" s="110">
        <f>IF(DI$1="","",SUM(DI11:DJ11))</f>
        <v>0</v>
      </c>
      <c r="DL11" s="56"/>
      <c r="DM11" s="56"/>
      <c r="DN11" s="147"/>
      <c r="DO11" s="322"/>
      <c r="DP11" s="322" t="s">
        <v>386</v>
      </c>
      <c r="DQ11" s="79">
        <f>IF(DS$1="Rejected",DI11,IF(DT11="",DI11,SUM(DI11,DT11)))</f>
        <v>0</v>
      </c>
      <c r="DR11" s="79">
        <f>IF(DS$1="Rejected",DJ11,IF(DU11="",DJ11,SUM(DJ11,DU11)))</f>
        <v>0</v>
      </c>
      <c r="DS11" s="110">
        <f>IF(DQ$1="","",SUM(DQ11:DR11))</f>
        <v>0</v>
      </c>
      <c r="DT11" s="56"/>
      <c r="DU11" s="56"/>
      <c r="DV11" s="147"/>
      <c r="DW11" s="322"/>
      <c r="DX11" s="322" t="s">
        <v>386</v>
      </c>
      <c r="DY11" s="79">
        <f>IF(EA$1="Rejected",DQ11,IF(EB11="",DQ11,SUM(DQ11,EB11)))</f>
        <v>0</v>
      </c>
      <c r="DZ11" s="79">
        <f>IF(EA$1="Rejected",DR11,IF(EC11="",DR11,SUM(DR11,EC11)))</f>
        <v>0</v>
      </c>
      <c r="EA11" s="110">
        <f>IF(DY$1="","",SUM(DY11:DZ11))</f>
        <v>0</v>
      </c>
      <c r="EB11" s="56"/>
      <c r="EC11" s="56"/>
      <c r="ED11" s="147"/>
      <c r="EE11" s="322"/>
      <c r="EF11" s="322" t="s">
        <v>386</v>
      </c>
      <c r="EG11" s="79">
        <f>IF(EI$1="Rejected",DY11,IF(EJ11="",DY11,SUM(DY11,EJ11)))</f>
        <v>0</v>
      </c>
      <c r="EH11" s="79">
        <f>IF(EI$1="Rejected",DZ11,IF(EK11="",DZ11,SUM(DZ11,EK11)))</f>
        <v>0</v>
      </c>
      <c r="EI11" s="110">
        <f>IF(EG$1="","",SUM(EG11:EH11))</f>
        <v>0</v>
      </c>
      <c r="EJ11" s="56"/>
      <c r="EK11" s="56"/>
      <c r="EL11" s="147"/>
      <c r="EM11" s="322"/>
    </row>
    <row r="12" spans="1:143" x14ac:dyDescent="0.2">
      <c r="A12" s="586" t="s">
        <v>161</v>
      </c>
      <c r="B12" s="10">
        <f>SUM(B9:B11)</f>
        <v>0</v>
      </c>
      <c r="C12" s="10">
        <f>SUM(C9:C11)</f>
        <v>0</v>
      </c>
      <c r="D12" s="10">
        <f>SUM(D9:D11)</f>
        <v>0</v>
      </c>
      <c r="E12" s="203"/>
      <c r="F12" s="364"/>
      <c r="G12" s="364"/>
      <c r="H12" s="322" t="s">
        <v>387</v>
      </c>
      <c r="I12" s="445">
        <f>IF(I$1=" ","",SUM(I9:I11))</f>
        <v>0</v>
      </c>
      <c r="J12" s="445">
        <f>IF(I$1=" ","",SUM(J9:J11))</f>
        <v>0</v>
      </c>
      <c r="K12" s="103">
        <f>IF(I$1="","",SUM(I12:J12))</f>
        <v>0</v>
      </c>
      <c r="L12" s="445">
        <f>IF(I$1="","",SUMIF($H8:$H12,MID($H12,3,10),L8:L12))</f>
        <v>0</v>
      </c>
      <c r="M12" s="445">
        <f>IF(I$1="","",SUMIF($H8:$H12,MID($H12,3,10),M8:M12))</f>
        <v>0</v>
      </c>
      <c r="N12" s="147"/>
      <c r="O12" s="322"/>
      <c r="P12" s="322" t="s">
        <v>387</v>
      </c>
      <c r="Q12" s="445">
        <f>IF(Q$1=" ","",SUM(Q9:Q11))</f>
        <v>0</v>
      </c>
      <c r="R12" s="445">
        <f>IF(Q$1=" ","",SUM(R9:R11))</f>
        <v>0</v>
      </c>
      <c r="S12" s="103">
        <f>IF(Q$1="","",SUM(Q12:R12))</f>
        <v>0</v>
      </c>
      <c r="T12" s="445">
        <f>IF(Q$1="","",SUMIF($H8:$H12,MID($H12,3,10),T8:T12))</f>
        <v>0</v>
      </c>
      <c r="U12" s="445">
        <f>IF(Q$1="","",SUMIF($H8:$H12,MID($H12,3,10),U8:U12))</f>
        <v>0</v>
      </c>
      <c r="V12" s="147"/>
      <c r="W12" s="322"/>
      <c r="X12" s="322" t="s">
        <v>387</v>
      </c>
      <c r="Y12" s="445">
        <f>IF(Y$1=" ","",SUM(Y9:Y11))</f>
        <v>0</v>
      </c>
      <c r="Z12" s="445">
        <f>IF(Y$1=" ","",SUM(Z9:Z11))</f>
        <v>0</v>
      </c>
      <c r="AA12" s="103">
        <f>IF(Y$1="","",SUM(Y12:Z12))</f>
        <v>0</v>
      </c>
      <c r="AB12" s="445">
        <f>IF(Y$1="","",SUMIF($H8:$H12,MID($H12,3,10),AB8:AB12))</f>
        <v>0</v>
      </c>
      <c r="AC12" s="445">
        <f>IF(Y$1="","",SUMIF($H8:$H12,MID($H12,3,10),AC8:AC12))</f>
        <v>0</v>
      </c>
      <c r="AD12" s="147"/>
      <c r="AE12" s="322"/>
      <c r="AF12" s="322" t="s">
        <v>387</v>
      </c>
      <c r="AG12" s="445">
        <f>IF(AG$1=" ","",SUM(AG9:AG11))</f>
        <v>0</v>
      </c>
      <c r="AH12" s="445">
        <f>IF(AG$1=" ","",SUM(AH9:AH11))</f>
        <v>0</v>
      </c>
      <c r="AI12" s="103">
        <f>IF(AG$1="","",SUM(AG12:AH12))</f>
        <v>0</v>
      </c>
      <c r="AJ12" s="445">
        <f>IF(AG$1="","",SUMIF($H8:$H12,MID($H12,3,10),AJ8:AJ12))</f>
        <v>0</v>
      </c>
      <c r="AK12" s="445">
        <f>IF(AG$1="","",SUMIF($H8:$H12,MID($H12,3,10),AK8:AK12))</f>
        <v>0</v>
      </c>
      <c r="AL12" s="147"/>
      <c r="AM12" s="322"/>
      <c r="AN12" s="322" t="s">
        <v>387</v>
      </c>
      <c r="AO12" s="445">
        <f>IF(AO$1=" ","",SUM(AO9:AO11))</f>
        <v>0</v>
      </c>
      <c r="AP12" s="445">
        <f>IF(AO$1=" ","",SUM(AP9:AP11))</f>
        <v>0</v>
      </c>
      <c r="AQ12" s="103">
        <f>IF(AO$1="","",SUM(AO12:AP12))</f>
        <v>0</v>
      </c>
      <c r="AR12" s="445">
        <f>IF(AO$1="","",SUMIF($H8:$H12,MID($H12,3,10),AR8:AR12))</f>
        <v>0</v>
      </c>
      <c r="AS12" s="445">
        <f>IF(AO$1="","",SUMIF($H8:$H12,MID($H12,3,10),AS8:AS12))</f>
        <v>0</v>
      </c>
      <c r="AT12" s="147"/>
      <c r="AU12" s="322"/>
      <c r="AV12" s="322" t="s">
        <v>387</v>
      </c>
      <c r="AW12" s="445">
        <f>IF(AW$1=" ","",SUM(AW9:AW11))</f>
        <v>0</v>
      </c>
      <c r="AX12" s="445">
        <f>IF(AW$1=" ","",SUM(AX9:AX11))</f>
        <v>0</v>
      </c>
      <c r="AY12" s="103">
        <f>IF(AW$1="","",SUM(AW12:AX12))</f>
        <v>0</v>
      </c>
      <c r="AZ12" s="445">
        <f>IF(AW$1="","",SUMIF($H8:$H12,MID($H12,3,10),AZ8:AZ12))</f>
        <v>0</v>
      </c>
      <c r="BA12" s="445">
        <f>IF(AW$1="","",SUMIF($H8:$H12,MID($H12,3,10),BA8:BA12))</f>
        <v>0</v>
      </c>
      <c r="BB12" s="147"/>
      <c r="BC12" s="322"/>
      <c r="BD12" s="322" t="s">
        <v>387</v>
      </c>
      <c r="BE12" s="445">
        <f>IF(BE$1=" ","",SUM(BE9:BE11))</f>
        <v>0</v>
      </c>
      <c r="BF12" s="445">
        <f>IF(BE$1=" ","",SUM(BF9:BF11))</f>
        <v>0</v>
      </c>
      <c r="BG12" s="103">
        <f>IF(BE$1="","",SUM(BE12:BF12))</f>
        <v>0</v>
      </c>
      <c r="BH12" s="445">
        <f>IF(BE$1="","",SUMIF($H8:$H12,MID($H12,3,10),BH8:BH12))</f>
        <v>0</v>
      </c>
      <c r="BI12" s="445">
        <f>IF(BE$1="","",SUMIF($H8:$H12,MID($H12,3,10),BI8:BI12))</f>
        <v>0</v>
      </c>
      <c r="BJ12" s="147"/>
      <c r="BK12" s="322"/>
      <c r="BL12" s="322" t="s">
        <v>387</v>
      </c>
      <c r="BM12" s="445">
        <f>IF(BM$1=" ","",SUM(BM9:BM11))</f>
        <v>0</v>
      </c>
      <c r="BN12" s="445">
        <f>IF(BM$1=" ","",SUM(BN9:BN11))</f>
        <v>0</v>
      </c>
      <c r="BO12" s="103">
        <f>IF(BM$1="","",SUM(BM12:BN12))</f>
        <v>0</v>
      </c>
      <c r="BP12" s="445">
        <f>IF(BM$1="","",SUMIF($H8:$H12,MID($H12,3,10),BP8:BP12))</f>
        <v>0</v>
      </c>
      <c r="BQ12" s="445">
        <f>IF(BM$1="","",SUMIF($H8:$H12,MID($H12,3,10),BQ8:BQ12))</f>
        <v>0</v>
      </c>
      <c r="BR12" s="147"/>
      <c r="BS12" s="322"/>
      <c r="BT12" s="322" t="s">
        <v>387</v>
      </c>
      <c r="BU12" s="445">
        <f>IF(BU$1=" ","",SUM(BU9:BU11))</f>
        <v>0</v>
      </c>
      <c r="BV12" s="445">
        <f>IF(BU$1=" ","",SUM(BV9:BV11))</f>
        <v>0</v>
      </c>
      <c r="BW12" s="103">
        <f>IF(BU$1="","",SUM(BU12:BV12))</f>
        <v>0</v>
      </c>
      <c r="BX12" s="445">
        <f>IF(BU$1="","",SUMIF($H8:$H12,MID($H12,3,10),BX8:BX12))</f>
        <v>0</v>
      </c>
      <c r="BY12" s="445">
        <f>IF(BU$1="","",SUMIF($H8:$H12,MID($H12,3,10),BY8:BY12))</f>
        <v>0</v>
      </c>
      <c r="BZ12" s="147"/>
      <c r="CA12" s="322"/>
      <c r="CB12" s="322" t="s">
        <v>387</v>
      </c>
      <c r="CC12" s="445">
        <f>IF(CC$1=" ","",SUM(CC9:CC11))</f>
        <v>0</v>
      </c>
      <c r="CD12" s="445">
        <f>IF(CC$1=" ","",SUM(CD9:CD11))</f>
        <v>0</v>
      </c>
      <c r="CE12" s="103">
        <f>IF(CC$1="","",SUM(CC12:CD12))</f>
        <v>0</v>
      </c>
      <c r="CF12" s="445">
        <f>IF(CC$1="","",SUMIF($H8:$H12,MID($H12,3,10),CF8:CF12))</f>
        <v>0</v>
      </c>
      <c r="CG12" s="445">
        <f>IF(CC$1="","",SUMIF($H8:$H12,MID($H12,3,10),CG8:CG12))</f>
        <v>0</v>
      </c>
      <c r="CH12" s="147"/>
      <c r="CI12" s="322"/>
      <c r="CJ12" s="322" t="s">
        <v>387</v>
      </c>
      <c r="CK12" s="445">
        <f>IF(CK$1=" ","",SUM(CK9:CK11))</f>
        <v>0</v>
      </c>
      <c r="CL12" s="445">
        <f>IF(CK$1=" ","",SUM(CL9:CL11))</f>
        <v>0</v>
      </c>
      <c r="CM12" s="103">
        <f>IF(CK$1="","",SUM(CK12:CL12))</f>
        <v>0</v>
      </c>
      <c r="CN12" s="445">
        <f>IF(CK$1="","",SUMIF($H8:$H12,MID($H12,3,10),CN8:CN12))</f>
        <v>0</v>
      </c>
      <c r="CO12" s="445">
        <f>IF(CK$1="","",SUMIF($H8:$H12,MID($H12,3,10),CO8:CO12))</f>
        <v>0</v>
      </c>
      <c r="CP12" s="147"/>
      <c r="CQ12" s="322"/>
      <c r="CR12" s="322" t="s">
        <v>387</v>
      </c>
      <c r="CS12" s="445">
        <f>IF(CS$1=" ","",SUM(CS9:CS11))</f>
        <v>0</v>
      </c>
      <c r="CT12" s="445">
        <f>IF(CS$1=" ","",SUM(CT9:CT11))</f>
        <v>0</v>
      </c>
      <c r="CU12" s="103">
        <f>IF(CS$1="","",SUM(CS12:CT12))</f>
        <v>0</v>
      </c>
      <c r="CV12" s="445">
        <f>IF(CS$1="","",SUMIF($H8:$H12,MID($H12,3,10),CV8:CV12))</f>
        <v>0</v>
      </c>
      <c r="CW12" s="445">
        <f>IF(CS$1="","",SUMIF($H8:$H12,MID($H12,3,10),CW8:CW12))</f>
        <v>0</v>
      </c>
      <c r="CX12" s="147"/>
      <c r="CY12" s="322"/>
      <c r="CZ12" s="322" t="s">
        <v>387</v>
      </c>
      <c r="DA12" s="445">
        <f>IF(DA$1=" ","",SUM(DA9:DA11))</f>
        <v>0</v>
      </c>
      <c r="DB12" s="445">
        <f>IF(DA$1=" ","",SUM(DB9:DB11))</f>
        <v>0</v>
      </c>
      <c r="DC12" s="103">
        <f>IF(DA$1="","",SUM(DA12:DB12))</f>
        <v>0</v>
      </c>
      <c r="DD12" s="445">
        <f>IF(DA$1="","",SUMIF($H8:$H12,MID($H12,3,10),DD8:DD12))</f>
        <v>0</v>
      </c>
      <c r="DE12" s="445">
        <f>IF(DA$1="","",SUMIF($H8:$H12,MID($H12,3,10),DE8:DE12))</f>
        <v>0</v>
      </c>
      <c r="DF12" s="147"/>
      <c r="DG12" s="322"/>
      <c r="DH12" s="322" t="s">
        <v>387</v>
      </c>
      <c r="DI12" s="445">
        <f>IF(DI$1=" ","",SUM(DI9:DI11))</f>
        <v>0</v>
      </c>
      <c r="DJ12" s="445">
        <f>IF(DI$1=" ","",SUM(DJ9:DJ11))</f>
        <v>0</v>
      </c>
      <c r="DK12" s="103">
        <f>IF(DI$1="","",SUM(DI12:DJ12))</f>
        <v>0</v>
      </c>
      <c r="DL12" s="445">
        <f>IF(DI$1="","",SUMIF($H8:$H12,MID($H12,3,10),DL8:DL12))</f>
        <v>0</v>
      </c>
      <c r="DM12" s="445">
        <f>IF(DI$1="","",SUMIF($H8:$H12,MID($H12,3,10),DM8:DM12))</f>
        <v>0</v>
      </c>
      <c r="DN12" s="147"/>
      <c r="DO12" s="322"/>
      <c r="DP12" s="322" t="s">
        <v>387</v>
      </c>
      <c r="DQ12" s="445">
        <f>IF(DQ$1=" ","",SUM(DQ9:DQ11))</f>
        <v>0</v>
      </c>
      <c r="DR12" s="445">
        <f>IF(DQ$1=" ","",SUM(DR9:DR11))</f>
        <v>0</v>
      </c>
      <c r="DS12" s="103">
        <f>IF(DQ$1="","",SUM(DQ12:DR12))</f>
        <v>0</v>
      </c>
      <c r="DT12" s="445">
        <f>IF(DQ$1="","",SUMIF($H8:$H12,MID($H12,3,10),DT8:DT12))</f>
        <v>0</v>
      </c>
      <c r="DU12" s="445">
        <f>IF(DQ$1="","",SUMIF($H8:$H12,MID($H12,3,10),DU8:DU12))</f>
        <v>0</v>
      </c>
      <c r="DV12" s="147"/>
      <c r="DW12" s="322"/>
      <c r="DX12" s="322" t="s">
        <v>387</v>
      </c>
      <c r="DY12" s="445">
        <f>IF(DY$1=" ","",SUM(DY9:DY11))</f>
        <v>0</v>
      </c>
      <c r="DZ12" s="445">
        <f>IF(DY$1=" ","",SUM(DZ9:DZ11))</f>
        <v>0</v>
      </c>
      <c r="EA12" s="103">
        <f>IF(DY$1="","",SUM(DY12:DZ12))</f>
        <v>0</v>
      </c>
      <c r="EB12" s="445">
        <f>IF(DY$1="","",SUMIF($H8:$H12,MID($H12,3,10),EB8:EB12))</f>
        <v>0</v>
      </c>
      <c r="EC12" s="445">
        <f>IF(DY$1="","",SUMIF($H8:$H12,MID($H12,3,10),EC8:EC12))</f>
        <v>0</v>
      </c>
      <c r="ED12" s="147"/>
      <c r="EE12" s="322"/>
      <c r="EF12" s="322" t="s">
        <v>387</v>
      </c>
      <c r="EG12" s="445">
        <f>IF(EG$1=" ","",SUM(EG9:EG11))</f>
        <v>0</v>
      </c>
      <c r="EH12" s="445">
        <f>IF(EG$1=" ","",SUM(EH9:EH11))</f>
        <v>0</v>
      </c>
      <c r="EI12" s="103">
        <f>IF(EG$1="","",SUM(EG12:EH12))</f>
        <v>0</v>
      </c>
      <c r="EJ12" s="445">
        <f>IF(EG$1="","",SUMIF($H8:$H12,MID($H12,3,10),EJ8:EJ12))</f>
        <v>0</v>
      </c>
      <c r="EK12" s="445">
        <f>IF(EG$1="","",SUMIF($H8:$H12,MID($H12,3,10),EK8:EK12))</f>
        <v>0</v>
      </c>
      <c r="EL12" s="147"/>
      <c r="EM12" s="322"/>
    </row>
    <row r="13" spans="1:143" s="8" customFormat="1" x14ac:dyDescent="0.2">
      <c r="A13" s="735" t="s">
        <v>216</v>
      </c>
      <c r="B13" s="736"/>
      <c r="C13" s="736"/>
      <c r="D13" s="736"/>
      <c r="E13" s="737"/>
      <c r="F13" s="365"/>
      <c r="G13" s="365"/>
      <c r="H13" s="322"/>
      <c r="I13" s="128"/>
      <c r="J13" s="129"/>
      <c r="K13" s="129"/>
      <c r="L13" s="130"/>
      <c r="M13" s="130"/>
      <c r="N13" s="356"/>
      <c r="O13" s="322"/>
      <c r="P13" s="322"/>
      <c r="Q13" s="128"/>
      <c r="R13" s="129"/>
      <c r="S13" s="129"/>
      <c r="T13" s="129"/>
      <c r="U13" s="129"/>
      <c r="V13" s="356"/>
      <c r="W13" s="322"/>
      <c r="X13" s="322"/>
      <c r="Y13" s="128"/>
      <c r="Z13" s="129"/>
      <c r="AA13" s="129"/>
      <c r="AB13" s="129"/>
      <c r="AC13" s="129"/>
      <c r="AD13" s="356"/>
      <c r="AE13" s="322"/>
      <c r="AF13" s="322"/>
      <c r="AG13" s="128"/>
      <c r="AH13" s="129"/>
      <c r="AI13" s="129"/>
      <c r="AJ13" s="129"/>
      <c r="AK13" s="129"/>
      <c r="AL13" s="356"/>
      <c r="AM13" s="322"/>
      <c r="AN13" s="322"/>
      <c r="AO13" s="128"/>
      <c r="AP13" s="129"/>
      <c r="AQ13" s="129"/>
      <c r="AR13" s="129"/>
      <c r="AS13" s="129"/>
      <c r="AT13" s="356"/>
      <c r="AU13" s="322"/>
      <c r="AV13" s="322"/>
      <c r="AW13" s="128"/>
      <c r="AX13" s="129"/>
      <c r="AY13" s="129"/>
      <c r="AZ13" s="129"/>
      <c r="BA13" s="129"/>
      <c r="BB13" s="356"/>
      <c r="BC13" s="322"/>
      <c r="BD13" s="322"/>
      <c r="BE13" s="128"/>
      <c r="BF13" s="129"/>
      <c r="BG13" s="129"/>
      <c r="BH13" s="129"/>
      <c r="BI13" s="129"/>
      <c r="BJ13" s="356"/>
      <c r="BK13" s="322"/>
      <c r="BL13" s="322"/>
      <c r="BM13" s="128"/>
      <c r="BN13" s="129"/>
      <c r="BO13" s="129"/>
      <c r="BP13" s="129"/>
      <c r="BQ13" s="129"/>
      <c r="BR13" s="356"/>
      <c r="BS13" s="322"/>
      <c r="BT13" s="322"/>
      <c r="BU13" s="128"/>
      <c r="BV13" s="129"/>
      <c r="BW13" s="129"/>
      <c r="BX13" s="129"/>
      <c r="BY13" s="129"/>
      <c r="BZ13" s="356"/>
      <c r="CA13" s="322"/>
      <c r="CB13" s="322"/>
      <c r="CC13" s="128"/>
      <c r="CD13" s="129"/>
      <c r="CE13" s="129"/>
      <c r="CF13" s="129"/>
      <c r="CG13" s="129"/>
      <c r="CH13" s="356"/>
      <c r="CI13" s="322"/>
      <c r="CJ13" s="322"/>
      <c r="CK13" s="128"/>
      <c r="CL13" s="129"/>
      <c r="CM13" s="129"/>
      <c r="CN13" s="129"/>
      <c r="CO13" s="129"/>
      <c r="CP13" s="356"/>
      <c r="CQ13" s="322"/>
      <c r="CR13" s="322"/>
      <c r="CS13" s="128"/>
      <c r="CT13" s="129"/>
      <c r="CU13" s="129"/>
      <c r="CV13" s="129"/>
      <c r="CW13" s="129"/>
      <c r="CX13" s="356"/>
      <c r="CY13" s="322"/>
      <c r="CZ13" s="322"/>
      <c r="DA13" s="128"/>
      <c r="DB13" s="129"/>
      <c r="DC13" s="129"/>
      <c r="DD13" s="129"/>
      <c r="DE13" s="129"/>
      <c r="DF13" s="356"/>
      <c r="DG13" s="322"/>
      <c r="DH13" s="322"/>
      <c r="DI13" s="128"/>
      <c r="DJ13" s="129"/>
      <c r="DK13" s="129"/>
      <c r="DL13" s="129"/>
      <c r="DM13" s="129"/>
      <c r="DN13" s="356"/>
      <c r="DO13" s="322"/>
      <c r="DP13" s="322"/>
      <c r="DQ13" s="128"/>
      <c r="DR13" s="129"/>
      <c r="DS13" s="129"/>
      <c r="DT13" s="129"/>
      <c r="DU13" s="129"/>
      <c r="DV13" s="356"/>
      <c r="DW13" s="322"/>
      <c r="DX13" s="322"/>
      <c r="DY13" s="128"/>
      <c r="DZ13" s="129"/>
      <c r="EA13" s="129"/>
      <c r="EB13" s="129"/>
      <c r="EC13" s="129"/>
      <c r="ED13" s="356"/>
      <c r="EE13" s="322"/>
      <c r="EF13" s="322"/>
      <c r="EG13" s="128"/>
      <c r="EH13" s="129"/>
      <c r="EI13" s="129"/>
      <c r="EJ13" s="129"/>
      <c r="EK13" s="129"/>
      <c r="EL13" s="356"/>
      <c r="EM13" s="322"/>
    </row>
    <row r="14" spans="1:143" x14ac:dyDescent="0.2">
      <c r="A14" s="584" t="s">
        <v>50</v>
      </c>
      <c r="B14" s="532"/>
      <c r="C14" s="532"/>
      <c r="D14" s="9">
        <f>B14+C14</f>
        <v>0</v>
      </c>
      <c r="E14" s="203"/>
      <c r="F14" s="364"/>
      <c r="G14" s="364"/>
      <c r="H14" s="322" t="s">
        <v>388</v>
      </c>
      <c r="I14" s="79">
        <f>IF(K$1="Rejected",B14,IF(L14="",B14,SUM(B14,L14)))</f>
        <v>0</v>
      </c>
      <c r="J14" s="79">
        <f>IF(K$1="Rejected",C14,IF(M14="",C14,SUM(C14,M14)))</f>
        <v>0</v>
      </c>
      <c r="K14" s="110">
        <f t="shared" si="0"/>
        <v>0</v>
      </c>
      <c r="L14" s="56"/>
      <c r="M14" s="56"/>
      <c r="N14" s="147"/>
      <c r="O14" s="322"/>
      <c r="P14" s="322" t="s">
        <v>388</v>
      </c>
      <c r="Q14" s="79">
        <f>IF(S$1="Rejected",I14,IF(T14="",I14,SUM(I14,T14)))</f>
        <v>0</v>
      </c>
      <c r="R14" s="79">
        <f>IF(S$1="Rejected",J14,IF(U14="",J14,SUM(J14,U14)))</f>
        <v>0</v>
      </c>
      <c r="S14" s="110">
        <f>IF(Q$1="","",SUM(Q14:R14))</f>
        <v>0</v>
      </c>
      <c r="T14" s="56"/>
      <c r="U14" s="56"/>
      <c r="V14" s="147"/>
      <c r="W14" s="322"/>
      <c r="X14" s="322" t="s">
        <v>388</v>
      </c>
      <c r="Y14" s="79">
        <f>IF(AA$1="Rejected",Q14,IF(AB14="",Q14,SUM(Q14,AB14)))</f>
        <v>0</v>
      </c>
      <c r="Z14" s="79">
        <f>IF(AA$1="Rejected",R14,IF(AC14="",R14,SUM(R14,AC14)))</f>
        <v>0</v>
      </c>
      <c r="AA14" s="110">
        <f>IF(Y$1="","",SUM(Y14:Z14))</f>
        <v>0</v>
      </c>
      <c r="AB14" s="56"/>
      <c r="AC14" s="56"/>
      <c r="AD14" s="147"/>
      <c r="AE14" s="322"/>
      <c r="AF14" s="322" t="s">
        <v>388</v>
      </c>
      <c r="AG14" s="79">
        <f>IF(AI$1="Rejected",Y14,IF(AJ14="",Y14,SUM(Y14,AJ14)))</f>
        <v>0</v>
      </c>
      <c r="AH14" s="79">
        <f>IF(AI$1="Rejected",Z14,IF(AK14="",Z14,SUM(Z14,AK14)))</f>
        <v>0</v>
      </c>
      <c r="AI14" s="110">
        <f>IF(AG$1="","",SUM(AG14:AH14))</f>
        <v>0</v>
      </c>
      <c r="AJ14" s="56"/>
      <c r="AK14" s="56"/>
      <c r="AL14" s="147"/>
      <c r="AM14" s="322"/>
      <c r="AN14" s="322" t="s">
        <v>388</v>
      </c>
      <c r="AO14" s="79">
        <f>IF(AQ$1="Rejected",AG14,IF(AR14="",AG14,SUM(AG14,AR14)))</f>
        <v>0</v>
      </c>
      <c r="AP14" s="79">
        <f>IF(AQ$1="Rejected",AH14,IF(AS14="",AH14,SUM(AH14,AS14)))</f>
        <v>0</v>
      </c>
      <c r="AQ14" s="110">
        <f>IF(AO$1="","",SUM(AO14:AP14))</f>
        <v>0</v>
      </c>
      <c r="AR14" s="56"/>
      <c r="AS14" s="56"/>
      <c r="AT14" s="147"/>
      <c r="AU14" s="322"/>
      <c r="AV14" s="322" t="s">
        <v>388</v>
      </c>
      <c r="AW14" s="79">
        <f>IF(AY$1="Rejected",AO14,IF(AZ14="",AO14,SUM(AO14,AZ14)))</f>
        <v>0</v>
      </c>
      <c r="AX14" s="79">
        <f>IF(AY$1="Rejected",AP14,IF(BA14="",AP14,SUM(AP14,BA14)))</f>
        <v>0</v>
      </c>
      <c r="AY14" s="110">
        <f>IF(AW$1="","",SUM(AW14:AX14))</f>
        <v>0</v>
      </c>
      <c r="AZ14" s="56"/>
      <c r="BA14" s="56"/>
      <c r="BB14" s="147"/>
      <c r="BC14" s="322"/>
      <c r="BD14" s="322" t="s">
        <v>388</v>
      </c>
      <c r="BE14" s="79">
        <f>IF(BG$1="Rejected",AW14,IF(BH14="",AW14,SUM(AW14,BH14)))</f>
        <v>0</v>
      </c>
      <c r="BF14" s="79">
        <f>IF(BG$1="Rejected",AX14,IF(BI14="",AX14,SUM(AX14,BI14)))</f>
        <v>0</v>
      </c>
      <c r="BG14" s="110">
        <f>IF(BE$1="","",SUM(BE14:BF14))</f>
        <v>0</v>
      </c>
      <c r="BH14" s="56"/>
      <c r="BI14" s="56"/>
      <c r="BJ14" s="147"/>
      <c r="BK14" s="322"/>
      <c r="BL14" s="322" t="s">
        <v>388</v>
      </c>
      <c r="BM14" s="79">
        <f>IF(BO$1="Rejected",BE14,IF(BP14="",BE14,SUM(BE14,BP14)))</f>
        <v>0</v>
      </c>
      <c r="BN14" s="79">
        <f>IF(BO$1="Rejected",BF14,IF(BQ14="",BF14,SUM(BF14,BQ14)))</f>
        <v>0</v>
      </c>
      <c r="BO14" s="110">
        <f>IF(BM$1="","",SUM(BM14:BN14))</f>
        <v>0</v>
      </c>
      <c r="BP14" s="56"/>
      <c r="BQ14" s="56"/>
      <c r="BR14" s="147"/>
      <c r="BS14" s="322"/>
      <c r="BT14" s="322" t="s">
        <v>388</v>
      </c>
      <c r="BU14" s="79">
        <f>IF(BW$1="Rejected",BM14,IF(BX14="",BM14,SUM(BM14,BX14)))</f>
        <v>0</v>
      </c>
      <c r="BV14" s="79">
        <f>IF(BW$1="Rejected",BN14,IF(BY14="",BN14,SUM(BN14,BY14)))</f>
        <v>0</v>
      </c>
      <c r="BW14" s="110">
        <f>IF(BU$1="","",SUM(BU14:BV14))</f>
        <v>0</v>
      </c>
      <c r="BX14" s="56"/>
      <c r="BY14" s="56"/>
      <c r="BZ14" s="147"/>
      <c r="CA14" s="322"/>
      <c r="CB14" s="322" t="s">
        <v>388</v>
      </c>
      <c r="CC14" s="79">
        <f>IF(CE$1="Rejected",BU14,IF(CF14="",BU14,SUM(BU14,CF14)))</f>
        <v>0</v>
      </c>
      <c r="CD14" s="79">
        <f>IF(CE$1="Rejected",BV14,IF(CG14="",BV14,SUM(BV14,CG14)))</f>
        <v>0</v>
      </c>
      <c r="CE14" s="110">
        <f>IF(CC$1="","",SUM(CC14:CD14))</f>
        <v>0</v>
      </c>
      <c r="CF14" s="56"/>
      <c r="CG14" s="56"/>
      <c r="CH14" s="147"/>
      <c r="CI14" s="322"/>
      <c r="CJ14" s="322" t="s">
        <v>388</v>
      </c>
      <c r="CK14" s="79">
        <f>IF(CM$1="Rejected",CC14,IF(CN14="",CC14,SUM(CC14,CN14)))</f>
        <v>0</v>
      </c>
      <c r="CL14" s="79">
        <f>IF(CM$1="Rejected",CD14,IF(CO14="",CD14,SUM(CD14,CO14)))</f>
        <v>0</v>
      </c>
      <c r="CM14" s="110">
        <f>IF(CK$1="","",SUM(CK14:CL14))</f>
        <v>0</v>
      </c>
      <c r="CN14" s="56"/>
      <c r="CO14" s="56"/>
      <c r="CP14" s="147"/>
      <c r="CQ14" s="322"/>
      <c r="CR14" s="322" t="s">
        <v>388</v>
      </c>
      <c r="CS14" s="79">
        <f>IF(CU$1="Rejected",CK14,IF(CV14="",CK14,SUM(CK14,CV14)))</f>
        <v>0</v>
      </c>
      <c r="CT14" s="79">
        <f>IF(CU$1="Rejected",CL14,IF(CW14="",CL14,SUM(CL14,CW14)))</f>
        <v>0</v>
      </c>
      <c r="CU14" s="110">
        <f>IF(CS$1="","",SUM(CS14:CT14))</f>
        <v>0</v>
      </c>
      <c r="CV14" s="56"/>
      <c r="CW14" s="56"/>
      <c r="CX14" s="147"/>
      <c r="CY14" s="322"/>
      <c r="CZ14" s="322" t="s">
        <v>388</v>
      </c>
      <c r="DA14" s="79">
        <f>IF(DC$1="Rejected",CS14,IF(DD14="",CS14,SUM(CS14,DD14)))</f>
        <v>0</v>
      </c>
      <c r="DB14" s="79">
        <f>IF(DC$1="Rejected",CT14,IF(DE14="",CT14,SUM(CT14,DE14)))</f>
        <v>0</v>
      </c>
      <c r="DC14" s="110">
        <f>IF(DA$1="","",SUM(DA14:DB14))</f>
        <v>0</v>
      </c>
      <c r="DD14" s="56"/>
      <c r="DE14" s="56"/>
      <c r="DF14" s="147"/>
      <c r="DG14" s="322"/>
      <c r="DH14" s="322" t="s">
        <v>388</v>
      </c>
      <c r="DI14" s="79">
        <f>IF(DK$1="Rejected",DA14,IF(DL14="",DA14,SUM(DA14,DL14)))</f>
        <v>0</v>
      </c>
      <c r="DJ14" s="79">
        <f>IF(DK$1="Rejected",DB14,IF(DM14="",DB14,SUM(DB14,DM14)))</f>
        <v>0</v>
      </c>
      <c r="DK14" s="110">
        <f>IF(DI$1="","",SUM(DI14:DJ14))</f>
        <v>0</v>
      </c>
      <c r="DL14" s="56"/>
      <c r="DM14" s="56"/>
      <c r="DN14" s="147"/>
      <c r="DO14" s="322"/>
      <c r="DP14" s="322" t="s">
        <v>388</v>
      </c>
      <c r="DQ14" s="79">
        <f>IF(DS$1="Rejected",DI14,IF(DT14="",DI14,SUM(DI14,DT14)))</f>
        <v>0</v>
      </c>
      <c r="DR14" s="79">
        <f>IF(DS$1="Rejected",DJ14,IF(DU14="",DJ14,SUM(DJ14,DU14)))</f>
        <v>0</v>
      </c>
      <c r="DS14" s="110">
        <f>IF(DQ$1="","",SUM(DQ14:DR14))</f>
        <v>0</v>
      </c>
      <c r="DT14" s="56"/>
      <c r="DU14" s="56"/>
      <c r="DV14" s="147"/>
      <c r="DW14" s="322"/>
      <c r="DX14" s="322" t="s">
        <v>388</v>
      </c>
      <c r="DY14" s="79">
        <f>IF(EA$1="Rejected",DQ14,IF(EB14="",DQ14,SUM(DQ14,EB14)))</f>
        <v>0</v>
      </c>
      <c r="DZ14" s="79">
        <f>IF(EA$1="Rejected",DR14,IF(EC14="",DR14,SUM(DR14,EC14)))</f>
        <v>0</v>
      </c>
      <c r="EA14" s="110">
        <f>IF(DY$1="","",SUM(DY14:DZ14))</f>
        <v>0</v>
      </c>
      <c r="EB14" s="56"/>
      <c r="EC14" s="56"/>
      <c r="ED14" s="147"/>
      <c r="EE14" s="322"/>
      <c r="EF14" s="322" t="s">
        <v>388</v>
      </c>
      <c r="EG14" s="79">
        <f>IF(EI$1="Rejected",DY14,IF(EJ14="",DY14,SUM(DY14,EJ14)))</f>
        <v>0</v>
      </c>
      <c r="EH14" s="79">
        <f>IF(EI$1="Rejected",DZ14,IF(EK14="",DZ14,SUM(DZ14,EK14)))</f>
        <v>0</v>
      </c>
      <c r="EI14" s="110">
        <f>IF(EG$1="","",SUM(EG14:EH14))</f>
        <v>0</v>
      </c>
      <c r="EJ14" s="56"/>
      <c r="EK14" s="56"/>
      <c r="EL14" s="147"/>
      <c r="EM14" s="322"/>
    </row>
    <row r="15" spans="1:143" x14ac:dyDescent="0.2">
      <c r="A15" s="584" t="s">
        <v>13</v>
      </c>
      <c r="B15" s="532"/>
      <c r="C15" s="532"/>
      <c r="D15" s="9">
        <f>B15+C15</f>
        <v>0</v>
      </c>
      <c r="E15" s="203"/>
      <c r="F15" s="364"/>
      <c r="G15" s="364"/>
      <c r="H15" s="322" t="s">
        <v>388</v>
      </c>
      <c r="I15" s="79">
        <f>IF(K$1="Rejected",B15,IF(L15="",B15,SUM(B15,L15)))</f>
        <v>0</v>
      </c>
      <c r="J15" s="79">
        <f>IF(K$1="Rejected",C15,IF(M15="",C15,SUM(C15,M15)))</f>
        <v>0</v>
      </c>
      <c r="K15" s="110">
        <f t="shared" si="0"/>
        <v>0</v>
      </c>
      <c r="L15" s="56"/>
      <c r="M15" s="56"/>
      <c r="N15" s="147"/>
      <c r="O15" s="322"/>
      <c r="P15" s="322" t="s">
        <v>388</v>
      </c>
      <c r="Q15" s="79">
        <f>IF(S$1="Rejected",I15,IF(T15="",I15,SUM(I15,T15)))</f>
        <v>0</v>
      </c>
      <c r="R15" s="79">
        <f>IF(S$1="Rejected",J15,IF(U15="",J15,SUM(J15,U15)))</f>
        <v>0</v>
      </c>
      <c r="S15" s="110">
        <f>IF(Q$1="","",SUM(Q15:R15))</f>
        <v>0</v>
      </c>
      <c r="T15" s="56"/>
      <c r="U15" s="56"/>
      <c r="V15" s="147"/>
      <c r="W15" s="322"/>
      <c r="X15" s="322" t="s">
        <v>388</v>
      </c>
      <c r="Y15" s="79">
        <f>IF(AA$1="Rejected",Q15,IF(AB15="",Q15,SUM(Q15,AB15)))</f>
        <v>0</v>
      </c>
      <c r="Z15" s="79">
        <f>IF(AA$1="Rejected",R15,IF(AC15="",R15,SUM(R15,AC15)))</f>
        <v>0</v>
      </c>
      <c r="AA15" s="110">
        <f>IF(Y$1="","",SUM(Y15:Z15))</f>
        <v>0</v>
      </c>
      <c r="AB15" s="56"/>
      <c r="AC15" s="56"/>
      <c r="AD15" s="147"/>
      <c r="AE15" s="322"/>
      <c r="AF15" s="322" t="s">
        <v>388</v>
      </c>
      <c r="AG15" s="79">
        <f>IF(AI$1="Rejected",Y15,IF(AJ15="",Y15,SUM(Y15,AJ15)))</f>
        <v>0</v>
      </c>
      <c r="AH15" s="79">
        <f>IF(AI$1="Rejected",Z15,IF(AK15="",Z15,SUM(Z15,AK15)))</f>
        <v>0</v>
      </c>
      <c r="AI15" s="110">
        <f>IF(AG$1="","",SUM(AG15:AH15))</f>
        <v>0</v>
      </c>
      <c r="AJ15" s="56"/>
      <c r="AK15" s="56"/>
      <c r="AL15" s="147"/>
      <c r="AM15" s="322"/>
      <c r="AN15" s="322" t="s">
        <v>388</v>
      </c>
      <c r="AO15" s="79">
        <f>IF(AQ$1="Rejected",AG15,IF(AR15="",AG15,SUM(AG15,AR15)))</f>
        <v>0</v>
      </c>
      <c r="AP15" s="79">
        <f>IF(AQ$1="Rejected",AH15,IF(AS15="",AH15,SUM(AH15,AS15)))</f>
        <v>0</v>
      </c>
      <c r="AQ15" s="110">
        <f>IF(AO$1="","",SUM(AO15:AP15))</f>
        <v>0</v>
      </c>
      <c r="AR15" s="56"/>
      <c r="AS15" s="56"/>
      <c r="AT15" s="147"/>
      <c r="AU15" s="322"/>
      <c r="AV15" s="322" t="s">
        <v>388</v>
      </c>
      <c r="AW15" s="79">
        <f>IF(AY$1="Rejected",AO15,IF(AZ15="",AO15,SUM(AO15,AZ15)))</f>
        <v>0</v>
      </c>
      <c r="AX15" s="79">
        <f>IF(AY$1="Rejected",AP15,IF(BA15="",AP15,SUM(AP15,BA15)))</f>
        <v>0</v>
      </c>
      <c r="AY15" s="110">
        <f>IF(AW$1="","",SUM(AW15:AX15))</f>
        <v>0</v>
      </c>
      <c r="AZ15" s="56"/>
      <c r="BA15" s="56"/>
      <c r="BB15" s="147"/>
      <c r="BC15" s="322"/>
      <c r="BD15" s="322" t="s">
        <v>388</v>
      </c>
      <c r="BE15" s="79">
        <f>IF(BG$1="Rejected",AW15,IF(BH15="",AW15,SUM(AW15,BH15)))</f>
        <v>0</v>
      </c>
      <c r="BF15" s="79">
        <f>IF(BG$1="Rejected",AX15,IF(BI15="",AX15,SUM(AX15,BI15)))</f>
        <v>0</v>
      </c>
      <c r="BG15" s="110">
        <f>IF(BE$1="","",SUM(BE15:BF15))</f>
        <v>0</v>
      </c>
      <c r="BH15" s="56"/>
      <c r="BI15" s="56"/>
      <c r="BJ15" s="147"/>
      <c r="BK15" s="322"/>
      <c r="BL15" s="322" t="s">
        <v>388</v>
      </c>
      <c r="BM15" s="79">
        <f>IF(BO$1="Rejected",BE15,IF(BP15="",BE15,SUM(BE15,BP15)))</f>
        <v>0</v>
      </c>
      <c r="BN15" s="79">
        <f>IF(BO$1="Rejected",BF15,IF(BQ15="",BF15,SUM(BF15,BQ15)))</f>
        <v>0</v>
      </c>
      <c r="BO15" s="110">
        <f>IF(BM$1="","",SUM(BM15:BN15))</f>
        <v>0</v>
      </c>
      <c r="BP15" s="56"/>
      <c r="BQ15" s="56"/>
      <c r="BR15" s="147"/>
      <c r="BS15" s="322"/>
      <c r="BT15" s="322" t="s">
        <v>388</v>
      </c>
      <c r="BU15" s="79">
        <f>IF(BW$1="Rejected",BM15,IF(BX15="",BM15,SUM(BM15,BX15)))</f>
        <v>0</v>
      </c>
      <c r="BV15" s="79">
        <f>IF(BW$1="Rejected",BN15,IF(BY15="",BN15,SUM(BN15,BY15)))</f>
        <v>0</v>
      </c>
      <c r="BW15" s="110">
        <f>IF(BU$1="","",SUM(BU15:BV15))</f>
        <v>0</v>
      </c>
      <c r="BX15" s="56"/>
      <c r="BY15" s="56"/>
      <c r="BZ15" s="147"/>
      <c r="CA15" s="322"/>
      <c r="CB15" s="322" t="s">
        <v>388</v>
      </c>
      <c r="CC15" s="79">
        <f>IF(CE$1="Rejected",BU15,IF(CF15="",BU15,SUM(BU15,CF15)))</f>
        <v>0</v>
      </c>
      <c r="CD15" s="79">
        <f>IF(CE$1="Rejected",BV15,IF(CG15="",BV15,SUM(BV15,CG15)))</f>
        <v>0</v>
      </c>
      <c r="CE15" s="110">
        <f>IF(CC$1="","",SUM(CC15:CD15))</f>
        <v>0</v>
      </c>
      <c r="CF15" s="56"/>
      <c r="CG15" s="56"/>
      <c r="CH15" s="147"/>
      <c r="CI15" s="322"/>
      <c r="CJ15" s="322" t="s">
        <v>388</v>
      </c>
      <c r="CK15" s="79">
        <f>IF(CM$1="Rejected",CC15,IF(CN15="",CC15,SUM(CC15,CN15)))</f>
        <v>0</v>
      </c>
      <c r="CL15" s="79">
        <f>IF(CM$1="Rejected",CD15,IF(CO15="",CD15,SUM(CD15,CO15)))</f>
        <v>0</v>
      </c>
      <c r="CM15" s="110">
        <f>IF(CK$1="","",SUM(CK15:CL15))</f>
        <v>0</v>
      </c>
      <c r="CN15" s="56"/>
      <c r="CO15" s="56"/>
      <c r="CP15" s="147"/>
      <c r="CQ15" s="322"/>
      <c r="CR15" s="322" t="s">
        <v>388</v>
      </c>
      <c r="CS15" s="79">
        <f>IF(CU$1="Rejected",CK15,IF(CV15="",CK15,SUM(CK15,CV15)))</f>
        <v>0</v>
      </c>
      <c r="CT15" s="79">
        <f>IF(CU$1="Rejected",CL15,IF(CW15="",CL15,SUM(CL15,CW15)))</f>
        <v>0</v>
      </c>
      <c r="CU15" s="110">
        <f>IF(CS$1="","",SUM(CS15:CT15))</f>
        <v>0</v>
      </c>
      <c r="CV15" s="56"/>
      <c r="CW15" s="56"/>
      <c r="CX15" s="147"/>
      <c r="CY15" s="322"/>
      <c r="CZ15" s="322" t="s">
        <v>388</v>
      </c>
      <c r="DA15" s="79">
        <f>IF(DC$1="Rejected",CS15,IF(DD15="",CS15,SUM(CS15,DD15)))</f>
        <v>0</v>
      </c>
      <c r="DB15" s="79">
        <f>IF(DC$1="Rejected",CT15,IF(DE15="",CT15,SUM(CT15,DE15)))</f>
        <v>0</v>
      </c>
      <c r="DC15" s="110">
        <f>IF(DA$1="","",SUM(DA15:DB15))</f>
        <v>0</v>
      </c>
      <c r="DD15" s="56"/>
      <c r="DE15" s="56"/>
      <c r="DF15" s="147"/>
      <c r="DG15" s="322"/>
      <c r="DH15" s="322" t="s">
        <v>388</v>
      </c>
      <c r="DI15" s="79">
        <f>IF(DK$1="Rejected",DA15,IF(DL15="",DA15,SUM(DA15,DL15)))</f>
        <v>0</v>
      </c>
      <c r="DJ15" s="79">
        <f>IF(DK$1="Rejected",DB15,IF(DM15="",DB15,SUM(DB15,DM15)))</f>
        <v>0</v>
      </c>
      <c r="DK15" s="110">
        <f>IF(DI$1="","",SUM(DI15:DJ15))</f>
        <v>0</v>
      </c>
      <c r="DL15" s="56"/>
      <c r="DM15" s="56"/>
      <c r="DN15" s="147"/>
      <c r="DO15" s="322"/>
      <c r="DP15" s="322" t="s">
        <v>388</v>
      </c>
      <c r="DQ15" s="79">
        <f>IF(DS$1="Rejected",DI15,IF(DT15="",DI15,SUM(DI15,DT15)))</f>
        <v>0</v>
      </c>
      <c r="DR15" s="79">
        <f>IF(DS$1="Rejected",DJ15,IF(DU15="",DJ15,SUM(DJ15,DU15)))</f>
        <v>0</v>
      </c>
      <c r="DS15" s="110">
        <f>IF(DQ$1="","",SUM(DQ15:DR15))</f>
        <v>0</v>
      </c>
      <c r="DT15" s="56"/>
      <c r="DU15" s="56"/>
      <c r="DV15" s="147"/>
      <c r="DW15" s="322"/>
      <c r="DX15" s="322" t="s">
        <v>388</v>
      </c>
      <c r="DY15" s="79">
        <f>IF(EA$1="Rejected",DQ15,IF(EB15="",DQ15,SUM(DQ15,EB15)))</f>
        <v>0</v>
      </c>
      <c r="DZ15" s="79">
        <f>IF(EA$1="Rejected",DR15,IF(EC15="",DR15,SUM(DR15,EC15)))</f>
        <v>0</v>
      </c>
      <c r="EA15" s="110">
        <f>IF(DY$1="","",SUM(DY15:DZ15))</f>
        <v>0</v>
      </c>
      <c r="EB15" s="56"/>
      <c r="EC15" s="56"/>
      <c r="ED15" s="147"/>
      <c r="EE15" s="322"/>
      <c r="EF15" s="322" t="s">
        <v>388</v>
      </c>
      <c r="EG15" s="79">
        <f>IF(EI$1="Rejected",DY15,IF(EJ15="",DY15,SUM(DY15,EJ15)))</f>
        <v>0</v>
      </c>
      <c r="EH15" s="79">
        <f>IF(EI$1="Rejected",DZ15,IF(EK15="",DZ15,SUM(DZ15,EK15)))</f>
        <v>0</v>
      </c>
      <c r="EI15" s="110">
        <f>IF(EG$1="","",SUM(EG15:EH15))</f>
        <v>0</v>
      </c>
      <c r="EJ15" s="56"/>
      <c r="EK15" s="56"/>
      <c r="EL15" s="147"/>
      <c r="EM15" s="322"/>
    </row>
    <row r="16" spans="1:143" x14ac:dyDescent="0.2">
      <c r="A16" s="545" t="s">
        <v>138</v>
      </c>
      <c r="B16" s="532"/>
      <c r="C16" s="532"/>
      <c r="D16" s="9">
        <f>B16+C16</f>
        <v>0</v>
      </c>
      <c r="E16" s="203"/>
      <c r="F16" s="364"/>
      <c r="G16" s="364"/>
      <c r="H16" s="322" t="s">
        <v>388</v>
      </c>
      <c r="I16" s="79">
        <f>IF(K$1="Rejected",B16,IF(L16="",B16,SUM(B16,L16)))</f>
        <v>0</v>
      </c>
      <c r="J16" s="79">
        <f>IF(K$1="Rejected",C16,IF(M16="",C16,SUM(C16,M16)))</f>
        <v>0</v>
      </c>
      <c r="K16" s="110">
        <f t="shared" si="0"/>
        <v>0</v>
      </c>
      <c r="L16" s="56"/>
      <c r="M16" s="56"/>
      <c r="N16" s="147"/>
      <c r="O16" s="322"/>
      <c r="P16" s="322" t="s">
        <v>388</v>
      </c>
      <c r="Q16" s="79">
        <f>IF(S$1="Rejected",I16,IF(T16="",I16,SUM(I16,T16)))</f>
        <v>0</v>
      </c>
      <c r="R16" s="79">
        <f>IF(S$1="Rejected",J16,IF(U16="",J16,SUM(J16,U16)))</f>
        <v>0</v>
      </c>
      <c r="S16" s="110">
        <f>IF(Q$1="","",SUM(Q16:R16))</f>
        <v>0</v>
      </c>
      <c r="T16" s="56"/>
      <c r="U16" s="56"/>
      <c r="V16" s="147"/>
      <c r="W16" s="322"/>
      <c r="X16" s="322" t="s">
        <v>388</v>
      </c>
      <c r="Y16" s="79">
        <f>IF(AA$1="Rejected",Q16,IF(AB16="",Q16,SUM(Q16,AB16)))</f>
        <v>0</v>
      </c>
      <c r="Z16" s="79">
        <f>IF(AA$1="Rejected",R16,IF(AC16="",R16,SUM(R16,AC16)))</f>
        <v>0</v>
      </c>
      <c r="AA16" s="110">
        <f>IF(Y$1="","",SUM(Y16:Z16))</f>
        <v>0</v>
      </c>
      <c r="AB16" s="56"/>
      <c r="AC16" s="56"/>
      <c r="AD16" s="147"/>
      <c r="AE16" s="322"/>
      <c r="AF16" s="322" t="s">
        <v>388</v>
      </c>
      <c r="AG16" s="79">
        <f>IF(AI$1="Rejected",Y16,IF(AJ16="",Y16,SUM(Y16,AJ16)))</f>
        <v>0</v>
      </c>
      <c r="AH16" s="79">
        <f>IF(AI$1="Rejected",Z16,IF(AK16="",Z16,SUM(Z16,AK16)))</f>
        <v>0</v>
      </c>
      <c r="AI16" s="110">
        <f>IF(AG$1="","",SUM(AG16:AH16))</f>
        <v>0</v>
      </c>
      <c r="AJ16" s="56"/>
      <c r="AK16" s="56"/>
      <c r="AL16" s="147"/>
      <c r="AM16" s="322"/>
      <c r="AN16" s="322" t="s">
        <v>388</v>
      </c>
      <c r="AO16" s="79">
        <f>IF(AQ$1="Rejected",AG16,IF(AR16="",AG16,SUM(AG16,AR16)))</f>
        <v>0</v>
      </c>
      <c r="AP16" s="79">
        <f>IF(AQ$1="Rejected",AH16,IF(AS16="",AH16,SUM(AH16,AS16)))</f>
        <v>0</v>
      </c>
      <c r="AQ16" s="110">
        <f>IF(AO$1="","",SUM(AO16:AP16))</f>
        <v>0</v>
      </c>
      <c r="AR16" s="56"/>
      <c r="AS16" s="56"/>
      <c r="AT16" s="147"/>
      <c r="AU16" s="322"/>
      <c r="AV16" s="322" t="s">
        <v>388</v>
      </c>
      <c r="AW16" s="79">
        <f>IF(AY$1="Rejected",AO16,IF(AZ16="",AO16,SUM(AO16,AZ16)))</f>
        <v>0</v>
      </c>
      <c r="AX16" s="79">
        <f>IF(AY$1="Rejected",AP16,IF(BA16="",AP16,SUM(AP16,BA16)))</f>
        <v>0</v>
      </c>
      <c r="AY16" s="110">
        <f>IF(AW$1="","",SUM(AW16:AX16))</f>
        <v>0</v>
      </c>
      <c r="AZ16" s="56"/>
      <c r="BA16" s="56"/>
      <c r="BB16" s="147"/>
      <c r="BC16" s="322"/>
      <c r="BD16" s="322" t="s">
        <v>388</v>
      </c>
      <c r="BE16" s="79">
        <f>IF(BG$1="Rejected",AW16,IF(BH16="",AW16,SUM(AW16,BH16)))</f>
        <v>0</v>
      </c>
      <c r="BF16" s="79">
        <f>IF(BG$1="Rejected",AX16,IF(BI16="",AX16,SUM(AX16,BI16)))</f>
        <v>0</v>
      </c>
      <c r="BG16" s="110">
        <f>IF(BE$1="","",SUM(BE16:BF16))</f>
        <v>0</v>
      </c>
      <c r="BH16" s="56"/>
      <c r="BI16" s="56"/>
      <c r="BJ16" s="147"/>
      <c r="BK16" s="322"/>
      <c r="BL16" s="322" t="s">
        <v>388</v>
      </c>
      <c r="BM16" s="79">
        <f>IF(BO$1="Rejected",BE16,IF(BP16="",BE16,SUM(BE16,BP16)))</f>
        <v>0</v>
      </c>
      <c r="BN16" s="79">
        <f>IF(BO$1="Rejected",BF16,IF(BQ16="",BF16,SUM(BF16,BQ16)))</f>
        <v>0</v>
      </c>
      <c r="BO16" s="110">
        <f>IF(BM$1="","",SUM(BM16:BN16))</f>
        <v>0</v>
      </c>
      <c r="BP16" s="56"/>
      <c r="BQ16" s="56"/>
      <c r="BR16" s="147"/>
      <c r="BS16" s="322"/>
      <c r="BT16" s="322" t="s">
        <v>388</v>
      </c>
      <c r="BU16" s="79">
        <f>IF(BW$1="Rejected",BM16,IF(BX16="",BM16,SUM(BM16,BX16)))</f>
        <v>0</v>
      </c>
      <c r="BV16" s="79">
        <f>IF(BW$1="Rejected",BN16,IF(BY16="",BN16,SUM(BN16,BY16)))</f>
        <v>0</v>
      </c>
      <c r="BW16" s="110">
        <f>IF(BU$1="","",SUM(BU16:BV16))</f>
        <v>0</v>
      </c>
      <c r="BX16" s="56"/>
      <c r="BY16" s="56"/>
      <c r="BZ16" s="147"/>
      <c r="CA16" s="322"/>
      <c r="CB16" s="322" t="s">
        <v>388</v>
      </c>
      <c r="CC16" s="79">
        <f>IF(CE$1="Rejected",BU16,IF(CF16="",BU16,SUM(BU16,CF16)))</f>
        <v>0</v>
      </c>
      <c r="CD16" s="79">
        <f>IF(CE$1="Rejected",BV16,IF(CG16="",BV16,SUM(BV16,CG16)))</f>
        <v>0</v>
      </c>
      <c r="CE16" s="110">
        <f>IF(CC$1="","",SUM(CC16:CD16))</f>
        <v>0</v>
      </c>
      <c r="CF16" s="56"/>
      <c r="CG16" s="56"/>
      <c r="CH16" s="147"/>
      <c r="CI16" s="322"/>
      <c r="CJ16" s="322" t="s">
        <v>388</v>
      </c>
      <c r="CK16" s="79">
        <f>IF(CM$1="Rejected",CC16,IF(CN16="",CC16,SUM(CC16,CN16)))</f>
        <v>0</v>
      </c>
      <c r="CL16" s="79">
        <f>IF(CM$1="Rejected",CD16,IF(CO16="",CD16,SUM(CD16,CO16)))</f>
        <v>0</v>
      </c>
      <c r="CM16" s="110">
        <f>IF(CK$1="","",SUM(CK16:CL16))</f>
        <v>0</v>
      </c>
      <c r="CN16" s="56"/>
      <c r="CO16" s="56"/>
      <c r="CP16" s="147"/>
      <c r="CQ16" s="322"/>
      <c r="CR16" s="322" t="s">
        <v>388</v>
      </c>
      <c r="CS16" s="79">
        <f>IF(CU$1="Rejected",CK16,IF(CV16="",CK16,SUM(CK16,CV16)))</f>
        <v>0</v>
      </c>
      <c r="CT16" s="79">
        <f>IF(CU$1="Rejected",CL16,IF(CW16="",CL16,SUM(CL16,CW16)))</f>
        <v>0</v>
      </c>
      <c r="CU16" s="110">
        <f>IF(CS$1="","",SUM(CS16:CT16))</f>
        <v>0</v>
      </c>
      <c r="CV16" s="56"/>
      <c r="CW16" s="56"/>
      <c r="CX16" s="147"/>
      <c r="CY16" s="322"/>
      <c r="CZ16" s="322" t="s">
        <v>388</v>
      </c>
      <c r="DA16" s="79">
        <f>IF(DC$1="Rejected",CS16,IF(DD16="",CS16,SUM(CS16,DD16)))</f>
        <v>0</v>
      </c>
      <c r="DB16" s="79">
        <f>IF(DC$1="Rejected",CT16,IF(DE16="",CT16,SUM(CT16,DE16)))</f>
        <v>0</v>
      </c>
      <c r="DC16" s="110">
        <f>IF(DA$1="","",SUM(DA16:DB16))</f>
        <v>0</v>
      </c>
      <c r="DD16" s="56"/>
      <c r="DE16" s="56"/>
      <c r="DF16" s="147"/>
      <c r="DG16" s="322"/>
      <c r="DH16" s="322" t="s">
        <v>388</v>
      </c>
      <c r="DI16" s="79">
        <f>IF(DK$1="Rejected",DA16,IF(DL16="",DA16,SUM(DA16,DL16)))</f>
        <v>0</v>
      </c>
      <c r="DJ16" s="79">
        <f>IF(DK$1="Rejected",DB16,IF(DM16="",DB16,SUM(DB16,DM16)))</f>
        <v>0</v>
      </c>
      <c r="DK16" s="110">
        <f>IF(DI$1="","",SUM(DI16:DJ16))</f>
        <v>0</v>
      </c>
      <c r="DL16" s="56"/>
      <c r="DM16" s="56"/>
      <c r="DN16" s="147"/>
      <c r="DO16" s="322"/>
      <c r="DP16" s="322" t="s">
        <v>388</v>
      </c>
      <c r="DQ16" s="79">
        <f>IF(DS$1="Rejected",DI16,IF(DT16="",DI16,SUM(DI16,DT16)))</f>
        <v>0</v>
      </c>
      <c r="DR16" s="79">
        <f>IF(DS$1="Rejected",DJ16,IF(DU16="",DJ16,SUM(DJ16,DU16)))</f>
        <v>0</v>
      </c>
      <c r="DS16" s="110">
        <f>IF(DQ$1="","",SUM(DQ16:DR16))</f>
        <v>0</v>
      </c>
      <c r="DT16" s="56"/>
      <c r="DU16" s="56"/>
      <c r="DV16" s="147"/>
      <c r="DW16" s="322"/>
      <c r="DX16" s="322" t="s">
        <v>388</v>
      </c>
      <c r="DY16" s="79">
        <f>IF(EA$1="Rejected",DQ16,IF(EB16="",DQ16,SUM(DQ16,EB16)))</f>
        <v>0</v>
      </c>
      <c r="DZ16" s="79">
        <f>IF(EA$1="Rejected",DR16,IF(EC16="",DR16,SUM(DR16,EC16)))</f>
        <v>0</v>
      </c>
      <c r="EA16" s="110">
        <f>IF(DY$1="","",SUM(DY16:DZ16))</f>
        <v>0</v>
      </c>
      <c r="EB16" s="56"/>
      <c r="EC16" s="56"/>
      <c r="ED16" s="147"/>
      <c r="EE16" s="322"/>
      <c r="EF16" s="322" t="s">
        <v>388</v>
      </c>
      <c r="EG16" s="79">
        <f>IF(EI$1="Rejected",DY16,IF(EJ16="",DY16,SUM(DY16,EJ16)))</f>
        <v>0</v>
      </c>
      <c r="EH16" s="79">
        <f>IF(EI$1="Rejected",DZ16,IF(EK16="",DZ16,SUM(DZ16,EK16)))</f>
        <v>0</v>
      </c>
      <c r="EI16" s="110">
        <f>IF(EG$1="","",SUM(EG16:EH16))</f>
        <v>0</v>
      </c>
      <c r="EJ16" s="56"/>
      <c r="EK16" s="56"/>
      <c r="EL16" s="147"/>
      <c r="EM16" s="322"/>
    </row>
    <row r="17" spans="1:143" x14ac:dyDescent="0.2">
      <c r="A17" s="584" t="s">
        <v>178</v>
      </c>
      <c r="B17" s="10">
        <f>SUM(B14:B16)</f>
        <v>0</v>
      </c>
      <c r="C17" s="10">
        <f>SUM(C14:C16)</f>
        <v>0</v>
      </c>
      <c r="D17" s="10">
        <f>SUM(D14:D16)</f>
        <v>0</v>
      </c>
      <c r="E17" s="203"/>
      <c r="F17" s="364"/>
      <c r="G17" s="364"/>
      <c r="H17" s="322" t="s">
        <v>389</v>
      </c>
      <c r="I17" s="445">
        <f>IF(I$1=" ","",SUM(I14:I16))</f>
        <v>0</v>
      </c>
      <c r="J17" s="445">
        <f>IF(I$1=" ","",SUM(J14:J16))</f>
        <v>0</v>
      </c>
      <c r="K17" s="103">
        <f>IF(I$1="","",SUM(I17:J17))</f>
        <v>0</v>
      </c>
      <c r="L17" s="445">
        <f>IF(I$1="","",SUMIF($H13:$H17,MID($H17,3,10),L13:L17))</f>
        <v>0</v>
      </c>
      <c r="M17" s="445">
        <f>IF(I$1="","",SUMIF($H13:$H17,MID($H17,3,10),M13:M17))</f>
        <v>0</v>
      </c>
      <c r="N17" s="147"/>
      <c r="O17" s="322"/>
      <c r="P17" s="322" t="s">
        <v>389</v>
      </c>
      <c r="Q17" s="445">
        <f>IF(Q$1=" ","",SUM(Q14:Q16))</f>
        <v>0</v>
      </c>
      <c r="R17" s="445">
        <f>IF(Q$1=" ","",SUM(R14:R16))</f>
        <v>0</v>
      </c>
      <c r="S17" s="103">
        <f>IF(Q$1="","",SUM(Q17:R17))</f>
        <v>0</v>
      </c>
      <c r="T17" s="445">
        <f>IF(Q$1="","",SUMIF($H13:$H17,MID($H17,3,10),T13:T17))</f>
        <v>0</v>
      </c>
      <c r="U17" s="445">
        <f>IF(Q$1="","",SUMIF($H13:$H17,MID($H17,3,10),U13:U17))</f>
        <v>0</v>
      </c>
      <c r="V17" s="147"/>
      <c r="W17" s="322"/>
      <c r="X17" s="322" t="s">
        <v>389</v>
      </c>
      <c r="Y17" s="445">
        <f>IF(Y$1=" ","",SUM(Y14:Y16))</f>
        <v>0</v>
      </c>
      <c r="Z17" s="445">
        <f>IF(Y$1=" ","",SUM(Z14:Z16))</f>
        <v>0</v>
      </c>
      <c r="AA17" s="103">
        <f>IF(Y$1="","",SUM(Y17:Z17))</f>
        <v>0</v>
      </c>
      <c r="AB17" s="445">
        <f>IF(Y$1="","",SUMIF($H13:$H17,MID($H17,3,10),AB13:AB17))</f>
        <v>0</v>
      </c>
      <c r="AC17" s="445">
        <f>IF(Y$1="","",SUMIF($H13:$H17,MID($H17,3,10),AC13:AC17))</f>
        <v>0</v>
      </c>
      <c r="AD17" s="147"/>
      <c r="AE17" s="322"/>
      <c r="AF17" s="322" t="s">
        <v>389</v>
      </c>
      <c r="AG17" s="445">
        <f>IF(AG$1=" ","",SUM(AG14:AG16))</f>
        <v>0</v>
      </c>
      <c r="AH17" s="445">
        <f>IF(AG$1=" ","",SUM(AH14:AH16))</f>
        <v>0</v>
      </c>
      <c r="AI17" s="103">
        <f>IF(AG$1="","",SUM(AG17:AH17))</f>
        <v>0</v>
      </c>
      <c r="AJ17" s="445">
        <f>IF(AG$1="","",SUMIF($H13:$H17,MID($H17,3,10),AJ13:AJ17))</f>
        <v>0</v>
      </c>
      <c r="AK17" s="445">
        <f>IF(AG$1="","",SUMIF($H13:$H17,MID($H17,3,10),AK13:AK17))</f>
        <v>0</v>
      </c>
      <c r="AL17" s="147"/>
      <c r="AM17" s="322"/>
      <c r="AN17" s="322" t="s">
        <v>389</v>
      </c>
      <c r="AO17" s="445">
        <f>IF(AO$1=" ","",SUM(AO14:AO16))</f>
        <v>0</v>
      </c>
      <c r="AP17" s="445">
        <f>IF(AO$1=" ","",SUM(AP14:AP16))</f>
        <v>0</v>
      </c>
      <c r="AQ17" s="103">
        <f>IF(AO$1="","",SUM(AO17:AP17))</f>
        <v>0</v>
      </c>
      <c r="AR17" s="445">
        <f>IF(AO$1="","",SUMIF($H13:$H17,MID($H17,3,10),AR13:AR17))</f>
        <v>0</v>
      </c>
      <c r="AS17" s="445">
        <f>IF(AO$1="","",SUMIF($H13:$H17,MID($H17,3,10),AS13:AS17))</f>
        <v>0</v>
      </c>
      <c r="AT17" s="147"/>
      <c r="AU17" s="322"/>
      <c r="AV17" s="322" t="s">
        <v>389</v>
      </c>
      <c r="AW17" s="445">
        <f>IF(AW$1=" ","",SUM(AW14:AW16))</f>
        <v>0</v>
      </c>
      <c r="AX17" s="445">
        <f>IF(AW$1=" ","",SUM(AX14:AX16))</f>
        <v>0</v>
      </c>
      <c r="AY17" s="103">
        <f>IF(AW$1="","",SUM(AW17:AX17))</f>
        <v>0</v>
      </c>
      <c r="AZ17" s="445">
        <f>IF(AW$1="","",SUMIF($H13:$H17,MID($H17,3,10),AZ13:AZ17))</f>
        <v>0</v>
      </c>
      <c r="BA17" s="445">
        <f>IF(AW$1="","",SUMIF($H13:$H17,MID($H17,3,10),BA13:BA17))</f>
        <v>0</v>
      </c>
      <c r="BB17" s="147"/>
      <c r="BC17" s="322"/>
      <c r="BD17" s="322" t="s">
        <v>389</v>
      </c>
      <c r="BE17" s="445">
        <f>IF(BE$1=" ","",SUM(BE14:BE16))</f>
        <v>0</v>
      </c>
      <c r="BF17" s="445">
        <f>IF(BE$1=" ","",SUM(BF14:BF16))</f>
        <v>0</v>
      </c>
      <c r="BG17" s="103">
        <f>IF(BE$1="","",SUM(BE17:BF17))</f>
        <v>0</v>
      </c>
      <c r="BH17" s="445">
        <f>IF(BE$1="","",SUMIF($H13:$H17,MID($H17,3,10),BH13:BH17))</f>
        <v>0</v>
      </c>
      <c r="BI17" s="445">
        <f>IF(BE$1="","",SUMIF($H13:$H17,MID($H17,3,10),BI13:BI17))</f>
        <v>0</v>
      </c>
      <c r="BJ17" s="147"/>
      <c r="BK17" s="322"/>
      <c r="BL17" s="322" t="s">
        <v>389</v>
      </c>
      <c r="BM17" s="445">
        <f>IF(BM$1=" ","",SUM(BM14:BM16))</f>
        <v>0</v>
      </c>
      <c r="BN17" s="445">
        <f>IF(BM$1=" ","",SUM(BN14:BN16))</f>
        <v>0</v>
      </c>
      <c r="BO17" s="103">
        <f>IF(BM$1="","",SUM(BM17:BN17))</f>
        <v>0</v>
      </c>
      <c r="BP17" s="445">
        <f>IF(BM$1="","",SUMIF($H13:$H17,MID($H17,3,10),BP13:BP17))</f>
        <v>0</v>
      </c>
      <c r="BQ17" s="445">
        <f>IF(BM$1="","",SUMIF($H13:$H17,MID($H17,3,10),BQ13:BQ17))</f>
        <v>0</v>
      </c>
      <c r="BR17" s="147"/>
      <c r="BS17" s="322"/>
      <c r="BT17" s="322" t="s">
        <v>389</v>
      </c>
      <c r="BU17" s="445">
        <f>IF(BU$1=" ","",SUM(BU14:BU16))</f>
        <v>0</v>
      </c>
      <c r="BV17" s="445">
        <f>IF(BU$1=" ","",SUM(BV14:BV16))</f>
        <v>0</v>
      </c>
      <c r="BW17" s="103">
        <f>IF(BU$1="","",SUM(BU17:BV17))</f>
        <v>0</v>
      </c>
      <c r="BX17" s="445">
        <f>IF(BU$1="","",SUMIF($H13:$H17,MID($H17,3,10),BX13:BX17))</f>
        <v>0</v>
      </c>
      <c r="BY17" s="445">
        <f>IF(BU$1="","",SUMIF($H13:$H17,MID($H17,3,10),BY13:BY17))</f>
        <v>0</v>
      </c>
      <c r="BZ17" s="147"/>
      <c r="CA17" s="322"/>
      <c r="CB17" s="322" t="s">
        <v>389</v>
      </c>
      <c r="CC17" s="445">
        <f>IF(CC$1=" ","",SUM(CC14:CC16))</f>
        <v>0</v>
      </c>
      <c r="CD17" s="445">
        <f>IF(CC$1=" ","",SUM(CD14:CD16))</f>
        <v>0</v>
      </c>
      <c r="CE17" s="103">
        <f>IF(CC$1="","",SUM(CC17:CD17))</f>
        <v>0</v>
      </c>
      <c r="CF17" s="445">
        <f>IF(CC$1="","",SUMIF($H13:$H17,MID($H17,3,10),CF13:CF17))</f>
        <v>0</v>
      </c>
      <c r="CG17" s="445">
        <f>IF(CC$1="","",SUMIF($H13:$H17,MID($H17,3,10),CG13:CG17))</f>
        <v>0</v>
      </c>
      <c r="CH17" s="147"/>
      <c r="CI17" s="322"/>
      <c r="CJ17" s="322" t="s">
        <v>389</v>
      </c>
      <c r="CK17" s="445">
        <f>IF(CK$1=" ","",SUM(CK14:CK16))</f>
        <v>0</v>
      </c>
      <c r="CL17" s="445">
        <f>IF(CK$1=" ","",SUM(CL14:CL16))</f>
        <v>0</v>
      </c>
      <c r="CM17" s="103">
        <f>IF(CK$1="","",SUM(CK17:CL17))</f>
        <v>0</v>
      </c>
      <c r="CN17" s="445">
        <f>IF(CK$1="","",SUMIF($H13:$H17,MID($H17,3,10),CN13:CN17))</f>
        <v>0</v>
      </c>
      <c r="CO17" s="445">
        <f>IF(CK$1="","",SUMIF($H13:$H17,MID($H17,3,10),CO13:CO17))</f>
        <v>0</v>
      </c>
      <c r="CP17" s="147"/>
      <c r="CQ17" s="322"/>
      <c r="CR17" s="322" t="s">
        <v>389</v>
      </c>
      <c r="CS17" s="445">
        <f>IF(CS$1=" ","",SUM(CS14:CS16))</f>
        <v>0</v>
      </c>
      <c r="CT17" s="445">
        <f>IF(CS$1=" ","",SUM(CT14:CT16))</f>
        <v>0</v>
      </c>
      <c r="CU17" s="103">
        <f>IF(CS$1="","",SUM(CS17:CT17))</f>
        <v>0</v>
      </c>
      <c r="CV17" s="445">
        <f>IF(CS$1="","",SUMIF($H13:$H17,MID($H17,3,10),CV13:CV17))</f>
        <v>0</v>
      </c>
      <c r="CW17" s="445">
        <f>IF(CS$1="","",SUMIF($H13:$H17,MID($H17,3,10),CW13:CW17))</f>
        <v>0</v>
      </c>
      <c r="CX17" s="147"/>
      <c r="CY17" s="322"/>
      <c r="CZ17" s="322" t="s">
        <v>389</v>
      </c>
      <c r="DA17" s="445">
        <f>IF(DA$1=" ","",SUM(DA14:DA16))</f>
        <v>0</v>
      </c>
      <c r="DB17" s="445">
        <f>IF(DA$1=" ","",SUM(DB14:DB16))</f>
        <v>0</v>
      </c>
      <c r="DC17" s="103">
        <f>IF(DA$1="","",SUM(DA17:DB17))</f>
        <v>0</v>
      </c>
      <c r="DD17" s="445">
        <f>IF(DA$1="","",SUMIF($H13:$H17,MID($H17,3,10),DD13:DD17))</f>
        <v>0</v>
      </c>
      <c r="DE17" s="445">
        <f>IF(DA$1="","",SUMIF($H13:$H17,MID($H17,3,10),DE13:DE17))</f>
        <v>0</v>
      </c>
      <c r="DF17" s="147"/>
      <c r="DG17" s="322"/>
      <c r="DH17" s="322" t="s">
        <v>389</v>
      </c>
      <c r="DI17" s="445">
        <f>IF(DI$1=" ","",SUM(DI14:DI16))</f>
        <v>0</v>
      </c>
      <c r="DJ17" s="445">
        <f>IF(DI$1=" ","",SUM(DJ14:DJ16))</f>
        <v>0</v>
      </c>
      <c r="DK17" s="103">
        <f>IF(DI$1="","",SUM(DI17:DJ17))</f>
        <v>0</v>
      </c>
      <c r="DL17" s="445">
        <f>IF(DI$1="","",SUMIF($H13:$H17,MID($H17,3,10),DL13:DL17))</f>
        <v>0</v>
      </c>
      <c r="DM17" s="445">
        <f>IF(DI$1="","",SUMIF($H13:$H17,MID($H17,3,10),DM13:DM17))</f>
        <v>0</v>
      </c>
      <c r="DN17" s="147"/>
      <c r="DO17" s="322"/>
      <c r="DP17" s="322" t="s">
        <v>389</v>
      </c>
      <c r="DQ17" s="445">
        <f>IF(DQ$1=" ","",SUM(DQ14:DQ16))</f>
        <v>0</v>
      </c>
      <c r="DR17" s="445">
        <f>IF(DQ$1=" ","",SUM(DR14:DR16))</f>
        <v>0</v>
      </c>
      <c r="DS17" s="103">
        <f>IF(DQ$1="","",SUM(DQ17:DR17))</f>
        <v>0</v>
      </c>
      <c r="DT17" s="445">
        <f>IF(DQ$1="","",SUMIF($H13:$H17,MID($H17,3,10),DT13:DT17))</f>
        <v>0</v>
      </c>
      <c r="DU17" s="445">
        <f>IF(DQ$1="","",SUMIF($H13:$H17,MID($H17,3,10),DU13:DU17))</f>
        <v>0</v>
      </c>
      <c r="DV17" s="147"/>
      <c r="DW17" s="322"/>
      <c r="DX17" s="322" t="s">
        <v>389</v>
      </c>
      <c r="DY17" s="445">
        <f>IF(DY$1=" ","",SUM(DY14:DY16))</f>
        <v>0</v>
      </c>
      <c r="DZ17" s="445">
        <f>IF(DY$1=" ","",SUM(DZ14:DZ16))</f>
        <v>0</v>
      </c>
      <c r="EA17" s="103">
        <f>IF(DY$1="","",SUM(DY17:DZ17))</f>
        <v>0</v>
      </c>
      <c r="EB17" s="445">
        <f>IF(DY$1="","",SUMIF($H13:$H17,MID($H17,3,10),EB13:EB17))</f>
        <v>0</v>
      </c>
      <c r="EC17" s="445">
        <f>IF(DY$1="","",SUMIF($H13:$H17,MID($H17,3,10),EC13:EC17))</f>
        <v>0</v>
      </c>
      <c r="ED17" s="147"/>
      <c r="EE17" s="322"/>
      <c r="EF17" s="322" t="s">
        <v>389</v>
      </c>
      <c r="EG17" s="445">
        <f>IF(EG$1=" ","",SUM(EG14:EG16))</f>
        <v>0</v>
      </c>
      <c r="EH17" s="445">
        <f>IF(EG$1=" ","",SUM(EH14:EH16))</f>
        <v>0</v>
      </c>
      <c r="EI17" s="103">
        <f>IF(EG$1="","",SUM(EG17:EH17))</f>
        <v>0</v>
      </c>
      <c r="EJ17" s="445">
        <f>IF(EG$1="","",SUMIF($H13:$H17,MID($H17,3,10),EJ13:EJ17))</f>
        <v>0</v>
      </c>
      <c r="EK17" s="445">
        <f>IF(EG$1="","",SUMIF($H13:$H17,MID($H17,3,10),EK13:EK17))</f>
        <v>0</v>
      </c>
      <c r="EL17" s="147"/>
      <c r="EM17" s="322"/>
    </row>
    <row r="18" spans="1:143" s="8" customFormat="1" x14ac:dyDescent="0.2">
      <c r="A18" s="735" t="s">
        <v>198</v>
      </c>
      <c r="B18" s="736"/>
      <c r="C18" s="736"/>
      <c r="D18" s="736"/>
      <c r="E18" s="737"/>
      <c r="F18" s="365"/>
      <c r="G18" s="365"/>
      <c r="H18" s="322"/>
      <c r="I18" s="128"/>
      <c r="J18" s="129"/>
      <c r="K18" s="129"/>
      <c r="L18" s="130"/>
      <c r="M18" s="130"/>
      <c r="N18" s="356"/>
      <c r="O18" s="322"/>
      <c r="P18" s="322"/>
      <c r="Q18" s="128"/>
      <c r="R18" s="129"/>
      <c r="S18" s="129"/>
      <c r="T18" s="130"/>
      <c r="U18" s="130"/>
      <c r="V18" s="356"/>
      <c r="W18" s="322"/>
      <c r="X18" s="322"/>
      <c r="Y18" s="128"/>
      <c r="Z18" s="129"/>
      <c r="AA18" s="129"/>
      <c r="AB18" s="130"/>
      <c r="AC18" s="130"/>
      <c r="AD18" s="356"/>
      <c r="AE18" s="322"/>
      <c r="AF18" s="322"/>
      <c r="AG18" s="128"/>
      <c r="AH18" s="129"/>
      <c r="AI18" s="129"/>
      <c r="AJ18" s="130"/>
      <c r="AK18" s="130"/>
      <c r="AL18" s="356"/>
      <c r="AM18" s="322"/>
      <c r="AN18" s="322"/>
      <c r="AO18" s="128"/>
      <c r="AP18" s="129"/>
      <c r="AQ18" s="129"/>
      <c r="AR18" s="130"/>
      <c r="AS18" s="130"/>
      <c r="AT18" s="356"/>
      <c r="AU18" s="322"/>
      <c r="AV18" s="322"/>
      <c r="AW18" s="128"/>
      <c r="AX18" s="129"/>
      <c r="AY18" s="129"/>
      <c r="AZ18" s="130"/>
      <c r="BA18" s="130"/>
      <c r="BB18" s="356"/>
      <c r="BC18" s="322"/>
      <c r="BD18" s="322"/>
      <c r="BE18" s="128"/>
      <c r="BF18" s="129"/>
      <c r="BG18" s="129"/>
      <c r="BH18" s="130"/>
      <c r="BI18" s="130"/>
      <c r="BJ18" s="356"/>
      <c r="BK18" s="322"/>
      <c r="BL18" s="322"/>
      <c r="BM18" s="128"/>
      <c r="BN18" s="129"/>
      <c r="BO18" s="129"/>
      <c r="BP18" s="130"/>
      <c r="BQ18" s="130"/>
      <c r="BR18" s="356"/>
      <c r="BS18" s="322"/>
      <c r="BT18" s="322"/>
      <c r="BU18" s="128"/>
      <c r="BV18" s="129"/>
      <c r="BW18" s="129"/>
      <c r="BX18" s="130"/>
      <c r="BY18" s="130"/>
      <c r="BZ18" s="356"/>
      <c r="CA18" s="322"/>
      <c r="CB18" s="322"/>
      <c r="CC18" s="128"/>
      <c r="CD18" s="129"/>
      <c r="CE18" s="129"/>
      <c r="CF18" s="130"/>
      <c r="CG18" s="130"/>
      <c r="CH18" s="356"/>
      <c r="CI18" s="322"/>
      <c r="CJ18" s="322"/>
      <c r="CK18" s="128"/>
      <c r="CL18" s="129"/>
      <c r="CM18" s="129"/>
      <c r="CN18" s="130"/>
      <c r="CO18" s="130"/>
      <c r="CP18" s="356"/>
      <c r="CQ18" s="322"/>
      <c r="CR18" s="322"/>
      <c r="CS18" s="128"/>
      <c r="CT18" s="129"/>
      <c r="CU18" s="129"/>
      <c r="CV18" s="130"/>
      <c r="CW18" s="130"/>
      <c r="CX18" s="356"/>
      <c r="CY18" s="322"/>
      <c r="CZ18" s="322"/>
      <c r="DA18" s="128"/>
      <c r="DB18" s="129"/>
      <c r="DC18" s="129"/>
      <c r="DD18" s="130"/>
      <c r="DE18" s="130"/>
      <c r="DF18" s="356"/>
      <c r="DG18" s="322"/>
      <c r="DH18" s="322"/>
      <c r="DI18" s="128"/>
      <c r="DJ18" s="129"/>
      <c r="DK18" s="129"/>
      <c r="DL18" s="130"/>
      <c r="DM18" s="130"/>
      <c r="DN18" s="356"/>
      <c r="DO18" s="322"/>
      <c r="DP18" s="322"/>
      <c r="DQ18" s="128"/>
      <c r="DR18" s="129"/>
      <c r="DS18" s="129"/>
      <c r="DT18" s="130"/>
      <c r="DU18" s="130"/>
      <c r="DV18" s="356"/>
      <c r="DW18" s="322"/>
      <c r="DX18" s="322"/>
      <c r="DY18" s="128"/>
      <c r="DZ18" s="129"/>
      <c r="EA18" s="129"/>
      <c r="EB18" s="130"/>
      <c r="EC18" s="130"/>
      <c r="ED18" s="356"/>
      <c r="EE18" s="322"/>
      <c r="EF18" s="322"/>
      <c r="EG18" s="128"/>
      <c r="EH18" s="129"/>
      <c r="EI18" s="129"/>
      <c r="EJ18" s="130"/>
      <c r="EK18" s="130"/>
      <c r="EL18" s="356"/>
      <c r="EM18" s="322"/>
    </row>
    <row r="19" spans="1:143" x14ac:dyDescent="0.2">
      <c r="A19" s="587" t="str">
        <f>'Sum 1'!A25:A25</f>
        <v>Pre-SP Cost</v>
      </c>
      <c r="B19" s="532"/>
      <c r="C19" s="532"/>
      <c r="D19" s="9">
        <f t="shared" ref="D19:D25" si="1">B19+C19</f>
        <v>0</v>
      </c>
      <c r="E19" s="203"/>
      <c r="F19" s="364"/>
      <c r="G19" s="364"/>
      <c r="H19" s="322" t="s">
        <v>390</v>
      </c>
      <c r="I19" s="79">
        <f t="shared" ref="I19:I26" si="2">IF(K$1="Rejected",B19,IF(L19="",B19,SUM(B19,L19)))</f>
        <v>0</v>
      </c>
      <c r="J19" s="79">
        <f t="shared" ref="J19:J26" si="3">IF(K$1="Rejected",C19,IF(M19="",C19,SUM(C19,M19)))</f>
        <v>0</v>
      </c>
      <c r="K19" s="110">
        <f t="shared" si="0"/>
        <v>0</v>
      </c>
      <c r="L19" s="56"/>
      <c r="M19" s="56"/>
      <c r="N19" s="147"/>
      <c r="O19" s="322"/>
      <c r="P19" s="322" t="s">
        <v>390</v>
      </c>
      <c r="Q19" s="79">
        <f t="shared" ref="Q19:Q26" si="4">IF(S$1="Rejected",I19,IF(T19="",I19,SUM(I19,T19)))</f>
        <v>0</v>
      </c>
      <c r="R19" s="79">
        <f t="shared" ref="R19:R26" si="5">IF(S$1="Rejected",J19,IF(U19="",J19,SUM(J19,U19)))</f>
        <v>0</v>
      </c>
      <c r="S19" s="110">
        <f t="shared" ref="S19:S26" si="6">IF(Q$1="","",SUM(Q19:R19))</f>
        <v>0</v>
      </c>
      <c r="T19" s="56"/>
      <c r="U19" s="56"/>
      <c r="V19" s="147"/>
      <c r="W19" s="322"/>
      <c r="X19" s="322" t="s">
        <v>390</v>
      </c>
      <c r="Y19" s="79">
        <f t="shared" ref="Y19:Y26" si="7">IF(AA$1="Rejected",Q19,IF(AB19="",Q19,SUM(Q19,AB19)))</f>
        <v>0</v>
      </c>
      <c r="Z19" s="79">
        <f t="shared" ref="Z19:Z26" si="8">IF(AA$1="Rejected",R19,IF(AC19="",R19,SUM(R19,AC19)))</f>
        <v>0</v>
      </c>
      <c r="AA19" s="110">
        <f t="shared" ref="AA19:AA26" si="9">IF(Y$1="","",SUM(Y19:Z19))</f>
        <v>0</v>
      </c>
      <c r="AB19" s="56"/>
      <c r="AC19" s="56"/>
      <c r="AD19" s="147"/>
      <c r="AE19" s="322"/>
      <c r="AF19" s="322" t="s">
        <v>390</v>
      </c>
      <c r="AG19" s="79">
        <f t="shared" ref="AG19:AG26" si="10">IF(AI$1="Rejected",Y19,IF(AJ19="",Y19,SUM(Y19,AJ19)))</f>
        <v>0</v>
      </c>
      <c r="AH19" s="79">
        <f t="shared" ref="AH19:AH26" si="11">IF(AI$1="Rejected",Z19,IF(AK19="",Z19,SUM(Z19,AK19)))</f>
        <v>0</v>
      </c>
      <c r="AI19" s="110">
        <f t="shared" ref="AI19:AI26" si="12">IF(AG$1="","",SUM(AG19:AH19))</f>
        <v>0</v>
      </c>
      <c r="AJ19" s="56"/>
      <c r="AK19" s="56"/>
      <c r="AL19" s="147"/>
      <c r="AM19" s="322"/>
      <c r="AN19" s="322" t="s">
        <v>390</v>
      </c>
      <c r="AO19" s="79">
        <f t="shared" ref="AO19:AO26" si="13">IF(AQ$1="Rejected",AG19,IF(AR19="",AG19,SUM(AG19,AR19)))</f>
        <v>0</v>
      </c>
      <c r="AP19" s="79">
        <f t="shared" ref="AP19:AP26" si="14">IF(AQ$1="Rejected",AH19,IF(AS19="",AH19,SUM(AH19,AS19)))</f>
        <v>0</v>
      </c>
      <c r="AQ19" s="110">
        <f t="shared" ref="AQ19:AQ26" si="15">IF(AO$1="","",SUM(AO19:AP19))</f>
        <v>0</v>
      </c>
      <c r="AR19" s="56"/>
      <c r="AS19" s="56"/>
      <c r="AT19" s="147"/>
      <c r="AU19" s="322"/>
      <c r="AV19" s="322" t="s">
        <v>390</v>
      </c>
      <c r="AW19" s="79">
        <f t="shared" ref="AW19:AW26" si="16">IF(AY$1="Rejected",AO19,IF(AZ19="",AO19,SUM(AO19,AZ19)))</f>
        <v>0</v>
      </c>
      <c r="AX19" s="79">
        <f t="shared" ref="AX19:AX26" si="17">IF(AY$1="Rejected",AP19,IF(BA19="",AP19,SUM(AP19,BA19)))</f>
        <v>0</v>
      </c>
      <c r="AY19" s="110">
        <f t="shared" ref="AY19:AY26" si="18">IF(AW$1="","",SUM(AW19:AX19))</f>
        <v>0</v>
      </c>
      <c r="AZ19" s="56"/>
      <c r="BA19" s="56"/>
      <c r="BB19" s="147"/>
      <c r="BC19" s="322"/>
      <c r="BD19" s="322" t="s">
        <v>390</v>
      </c>
      <c r="BE19" s="79">
        <f t="shared" ref="BE19:BE26" si="19">IF(BG$1="Rejected",AW19,IF(BH19="",AW19,SUM(AW19,BH19)))</f>
        <v>0</v>
      </c>
      <c r="BF19" s="79">
        <f t="shared" ref="BF19:BF26" si="20">IF(BG$1="Rejected",AX19,IF(BI19="",AX19,SUM(AX19,BI19)))</f>
        <v>0</v>
      </c>
      <c r="BG19" s="110">
        <f t="shared" ref="BG19:BG26" si="21">IF(BE$1="","",SUM(BE19:BF19))</f>
        <v>0</v>
      </c>
      <c r="BH19" s="56"/>
      <c r="BI19" s="56"/>
      <c r="BJ19" s="147"/>
      <c r="BK19" s="322"/>
      <c r="BL19" s="322" t="s">
        <v>390</v>
      </c>
      <c r="BM19" s="79">
        <f t="shared" ref="BM19:BM26" si="22">IF(BO$1="Rejected",BE19,IF(BP19="",BE19,SUM(BE19,BP19)))</f>
        <v>0</v>
      </c>
      <c r="BN19" s="79">
        <f t="shared" ref="BN19:BN26" si="23">IF(BO$1="Rejected",BF19,IF(BQ19="",BF19,SUM(BF19,BQ19)))</f>
        <v>0</v>
      </c>
      <c r="BO19" s="110">
        <f t="shared" ref="BO19:BO26" si="24">IF(BM$1="","",SUM(BM19:BN19))</f>
        <v>0</v>
      </c>
      <c r="BP19" s="56"/>
      <c r="BQ19" s="56"/>
      <c r="BR19" s="147"/>
      <c r="BS19" s="322"/>
      <c r="BT19" s="322" t="s">
        <v>390</v>
      </c>
      <c r="BU19" s="79">
        <f t="shared" ref="BU19:BU26" si="25">IF(BW$1="Rejected",BM19,IF(BX19="",BM19,SUM(BM19,BX19)))</f>
        <v>0</v>
      </c>
      <c r="BV19" s="79">
        <f t="shared" ref="BV19:BV26" si="26">IF(BW$1="Rejected",BN19,IF(BY19="",BN19,SUM(BN19,BY19)))</f>
        <v>0</v>
      </c>
      <c r="BW19" s="110">
        <f t="shared" ref="BW19:BW26" si="27">IF(BU$1="","",SUM(BU19:BV19))</f>
        <v>0</v>
      </c>
      <c r="BX19" s="56"/>
      <c r="BY19" s="56"/>
      <c r="BZ19" s="147"/>
      <c r="CA19" s="322"/>
      <c r="CB19" s="322" t="s">
        <v>390</v>
      </c>
      <c r="CC19" s="79">
        <f t="shared" ref="CC19:CC26" si="28">IF(CE$1="Rejected",BU19,IF(CF19="",BU19,SUM(BU19,CF19)))</f>
        <v>0</v>
      </c>
      <c r="CD19" s="79">
        <f t="shared" ref="CD19:CD26" si="29">IF(CE$1="Rejected",BV19,IF(CG19="",BV19,SUM(BV19,CG19)))</f>
        <v>0</v>
      </c>
      <c r="CE19" s="110">
        <f t="shared" ref="CE19:CE26" si="30">IF(CC$1="","",SUM(CC19:CD19))</f>
        <v>0</v>
      </c>
      <c r="CF19" s="56"/>
      <c r="CG19" s="56"/>
      <c r="CH19" s="147"/>
      <c r="CI19" s="322"/>
      <c r="CJ19" s="322" t="s">
        <v>390</v>
      </c>
      <c r="CK19" s="79">
        <f t="shared" ref="CK19:CK26" si="31">IF(CM$1="Rejected",CC19,IF(CN19="",CC19,SUM(CC19,CN19)))</f>
        <v>0</v>
      </c>
      <c r="CL19" s="79">
        <f t="shared" ref="CL19:CL26" si="32">IF(CM$1="Rejected",CD19,IF(CO19="",CD19,SUM(CD19,CO19)))</f>
        <v>0</v>
      </c>
      <c r="CM19" s="110">
        <f t="shared" ref="CM19:CM26" si="33">IF(CK$1="","",SUM(CK19:CL19))</f>
        <v>0</v>
      </c>
      <c r="CN19" s="56"/>
      <c r="CO19" s="56"/>
      <c r="CP19" s="147"/>
      <c r="CQ19" s="322"/>
      <c r="CR19" s="322" t="s">
        <v>390</v>
      </c>
      <c r="CS19" s="79">
        <f t="shared" ref="CS19:CS26" si="34">IF(CU$1="Rejected",CK19,IF(CV19="",CK19,SUM(CK19,CV19)))</f>
        <v>0</v>
      </c>
      <c r="CT19" s="79">
        <f t="shared" ref="CT19:CT26" si="35">IF(CU$1="Rejected",CL19,IF(CW19="",CL19,SUM(CL19,CW19)))</f>
        <v>0</v>
      </c>
      <c r="CU19" s="110">
        <f t="shared" ref="CU19:CU26" si="36">IF(CS$1="","",SUM(CS19:CT19))</f>
        <v>0</v>
      </c>
      <c r="CV19" s="56"/>
      <c r="CW19" s="56"/>
      <c r="CX19" s="147"/>
      <c r="CY19" s="322"/>
      <c r="CZ19" s="322" t="s">
        <v>390</v>
      </c>
      <c r="DA19" s="79">
        <f t="shared" ref="DA19:DA26" si="37">IF(DC$1="Rejected",CS19,IF(DD19="",CS19,SUM(CS19,DD19)))</f>
        <v>0</v>
      </c>
      <c r="DB19" s="79">
        <f t="shared" ref="DB19:DB26" si="38">IF(DC$1="Rejected",CT19,IF(DE19="",CT19,SUM(CT19,DE19)))</f>
        <v>0</v>
      </c>
      <c r="DC19" s="110">
        <f t="shared" ref="DC19:DC26" si="39">IF(DA$1="","",SUM(DA19:DB19))</f>
        <v>0</v>
      </c>
      <c r="DD19" s="56"/>
      <c r="DE19" s="56"/>
      <c r="DF19" s="147"/>
      <c r="DG19" s="322"/>
      <c r="DH19" s="322" t="s">
        <v>390</v>
      </c>
      <c r="DI19" s="79">
        <f t="shared" ref="DI19:DI26" si="40">IF(DK$1="Rejected",DA19,IF(DL19="",DA19,SUM(DA19,DL19)))</f>
        <v>0</v>
      </c>
      <c r="DJ19" s="79">
        <f t="shared" ref="DJ19:DJ26" si="41">IF(DK$1="Rejected",DB19,IF(DM19="",DB19,SUM(DB19,DM19)))</f>
        <v>0</v>
      </c>
      <c r="DK19" s="110">
        <f t="shared" ref="DK19:DK26" si="42">IF(DI$1="","",SUM(DI19:DJ19))</f>
        <v>0</v>
      </c>
      <c r="DL19" s="56"/>
      <c r="DM19" s="56"/>
      <c r="DN19" s="147"/>
      <c r="DO19" s="322"/>
      <c r="DP19" s="322" t="s">
        <v>390</v>
      </c>
      <c r="DQ19" s="79">
        <f t="shared" ref="DQ19:DQ26" si="43">IF(DS$1="Rejected",DI19,IF(DT19="",DI19,SUM(DI19,DT19)))</f>
        <v>0</v>
      </c>
      <c r="DR19" s="79">
        <f t="shared" ref="DR19:DR26" si="44">IF(DS$1="Rejected",DJ19,IF(DU19="",DJ19,SUM(DJ19,DU19)))</f>
        <v>0</v>
      </c>
      <c r="DS19" s="110">
        <f t="shared" ref="DS19:DS26" si="45">IF(DQ$1="","",SUM(DQ19:DR19))</f>
        <v>0</v>
      </c>
      <c r="DT19" s="56"/>
      <c r="DU19" s="56"/>
      <c r="DV19" s="147"/>
      <c r="DW19" s="322"/>
      <c r="DX19" s="322" t="s">
        <v>390</v>
      </c>
      <c r="DY19" s="79">
        <f t="shared" ref="DY19:DY26" si="46">IF(EA$1="Rejected",DQ19,IF(EB19="",DQ19,SUM(DQ19,EB19)))</f>
        <v>0</v>
      </c>
      <c r="DZ19" s="79">
        <f t="shared" ref="DZ19:DZ26" si="47">IF(EA$1="Rejected",DR19,IF(EC19="",DR19,SUM(DR19,EC19)))</f>
        <v>0</v>
      </c>
      <c r="EA19" s="110">
        <f t="shared" ref="EA19:EA26" si="48">IF(DY$1="","",SUM(DY19:DZ19))</f>
        <v>0</v>
      </c>
      <c r="EB19" s="56"/>
      <c r="EC19" s="56"/>
      <c r="ED19" s="147"/>
      <c r="EE19" s="322"/>
      <c r="EF19" s="322" t="s">
        <v>390</v>
      </c>
      <c r="EG19" s="79">
        <f t="shared" ref="EG19:EG26" si="49">IF(EI$1="Rejected",DY19,IF(EJ19="",DY19,SUM(DY19,EJ19)))</f>
        <v>0</v>
      </c>
      <c r="EH19" s="79">
        <f t="shared" ref="EH19:EH26" si="50">IF(EI$1="Rejected",DZ19,IF(EK19="",DZ19,SUM(DZ19,EK19)))</f>
        <v>0</v>
      </c>
      <c r="EI19" s="110">
        <f t="shared" ref="EI19:EI26" si="51">IF(EG$1="","",SUM(EG19:EH19))</f>
        <v>0</v>
      </c>
      <c r="EJ19" s="56"/>
      <c r="EK19" s="56"/>
      <c r="EL19" s="147"/>
      <c r="EM19" s="322"/>
    </row>
    <row r="20" spans="1:143" x14ac:dyDescent="0.2">
      <c r="A20" s="587" t="s">
        <v>49</v>
      </c>
      <c r="B20" s="532"/>
      <c r="C20" s="532"/>
      <c r="D20" s="9">
        <f t="shared" si="1"/>
        <v>0</v>
      </c>
      <c r="E20" s="203"/>
      <c r="F20" s="364"/>
      <c r="G20" s="364"/>
      <c r="H20" s="322" t="s">
        <v>390</v>
      </c>
      <c r="I20" s="79">
        <f t="shared" si="2"/>
        <v>0</v>
      </c>
      <c r="J20" s="79">
        <f t="shared" si="3"/>
        <v>0</v>
      </c>
      <c r="K20" s="110">
        <f t="shared" si="0"/>
        <v>0</v>
      </c>
      <c r="L20" s="56"/>
      <c r="M20" s="56"/>
      <c r="N20" s="147"/>
      <c r="O20" s="322"/>
      <c r="P20" s="322" t="s">
        <v>390</v>
      </c>
      <c r="Q20" s="79">
        <f t="shared" si="4"/>
        <v>0</v>
      </c>
      <c r="R20" s="79">
        <f t="shared" si="5"/>
        <v>0</v>
      </c>
      <c r="S20" s="110">
        <f t="shared" si="6"/>
        <v>0</v>
      </c>
      <c r="T20" s="56"/>
      <c r="U20" s="56"/>
      <c r="V20" s="147"/>
      <c r="W20" s="322"/>
      <c r="X20" s="322" t="s">
        <v>390</v>
      </c>
      <c r="Y20" s="79">
        <f t="shared" si="7"/>
        <v>0</v>
      </c>
      <c r="Z20" s="79">
        <f t="shared" si="8"/>
        <v>0</v>
      </c>
      <c r="AA20" s="110">
        <f t="shared" si="9"/>
        <v>0</v>
      </c>
      <c r="AB20" s="56"/>
      <c r="AC20" s="56"/>
      <c r="AD20" s="147"/>
      <c r="AE20" s="322"/>
      <c r="AF20" s="322" t="s">
        <v>390</v>
      </c>
      <c r="AG20" s="79">
        <f t="shared" si="10"/>
        <v>0</v>
      </c>
      <c r="AH20" s="79">
        <f t="shared" si="11"/>
        <v>0</v>
      </c>
      <c r="AI20" s="110">
        <f t="shared" si="12"/>
        <v>0</v>
      </c>
      <c r="AJ20" s="56"/>
      <c r="AK20" s="56"/>
      <c r="AL20" s="147"/>
      <c r="AM20" s="322"/>
      <c r="AN20" s="322" t="s">
        <v>390</v>
      </c>
      <c r="AO20" s="79">
        <f t="shared" si="13"/>
        <v>0</v>
      </c>
      <c r="AP20" s="79">
        <f t="shared" si="14"/>
        <v>0</v>
      </c>
      <c r="AQ20" s="110">
        <f t="shared" si="15"/>
        <v>0</v>
      </c>
      <c r="AR20" s="56"/>
      <c r="AS20" s="56"/>
      <c r="AT20" s="147"/>
      <c r="AU20" s="322"/>
      <c r="AV20" s="322" t="s">
        <v>390</v>
      </c>
      <c r="AW20" s="79">
        <f t="shared" si="16"/>
        <v>0</v>
      </c>
      <c r="AX20" s="79">
        <f t="shared" si="17"/>
        <v>0</v>
      </c>
      <c r="AY20" s="110">
        <f t="shared" si="18"/>
        <v>0</v>
      </c>
      <c r="AZ20" s="56"/>
      <c r="BA20" s="56"/>
      <c r="BB20" s="147"/>
      <c r="BC20" s="322"/>
      <c r="BD20" s="322" t="s">
        <v>390</v>
      </c>
      <c r="BE20" s="79">
        <f t="shared" si="19"/>
        <v>0</v>
      </c>
      <c r="BF20" s="79">
        <f t="shared" si="20"/>
        <v>0</v>
      </c>
      <c r="BG20" s="110">
        <f t="shared" si="21"/>
        <v>0</v>
      </c>
      <c r="BH20" s="56"/>
      <c r="BI20" s="56"/>
      <c r="BJ20" s="147"/>
      <c r="BK20" s="322"/>
      <c r="BL20" s="322" t="s">
        <v>390</v>
      </c>
      <c r="BM20" s="79">
        <f t="shared" si="22"/>
        <v>0</v>
      </c>
      <c r="BN20" s="79">
        <f t="shared" si="23"/>
        <v>0</v>
      </c>
      <c r="BO20" s="110">
        <f t="shared" si="24"/>
        <v>0</v>
      </c>
      <c r="BP20" s="56"/>
      <c r="BQ20" s="56"/>
      <c r="BR20" s="147"/>
      <c r="BS20" s="322"/>
      <c r="BT20" s="322" t="s">
        <v>390</v>
      </c>
      <c r="BU20" s="79">
        <f t="shared" si="25"/>
        <v>0</v>
      </c>
      <c r="BV20" s="79">
        <f t="shared" si="26"/>
        <v>0</v>
      </c>
      <c r="BW20" s="110">
        <f t="shared" si="27"/>
        <v>0</v>
      </c>
      <c r="BX20" s="56"/>
      <c r="BY20" s="56"/>
      <c r="BZ20" s="147"/>
      <c r="CA20" s="322"/>
      <c r="CB20" s="322" t="s">
        <v>390</v>
      </c>
      <c r="CC20" s="79">
        <f t="shared" si="28"/>
        <v>0</v>
      </c>
      <c r="CD20" s="79">
        <f t="shared" si="29"/>
        <v>0</v>
      </c>
      <c r="CE20" s="110">
        <f t="shared" si="30"/>
        <v>0</v>
      </c>
      <c r="CF20" s="56"/>
      <c r="CG20" s="56"/>
      <c r="CH20" s="147"/>
      <c r="CI20" s="322"/>
      <c r="CJ20" s="322" t="s">
        <v>390</v>
      </c>
      <c r="CK20" s="79">
        <f t="shared" si="31"/>
        <v>0</v>
      </c>
      <c r="CL20" s="79">
        <f t="shared" si="32"/>
        <v>0</v>
      </c>
      <c r="CM20" s="110">
        <f t="shared" si="33"/>
        <v>0</v>
      </c>
      <c r="CN20" s="56"/>
      <c r="CO20" s="56"/>
      <c r="CP20" s="147"/>
      <c r="CQ20" s="322"/>
      <c r="CR20" s="322" t="s">
        <v>390</v>
      </c>
      <c r="CS20" s="79">
        <f t="shared" si="34"/>
        <v>0</v>
      </c>
      <c r="CT20" s="79">
        <f t="shared" si="35"/>
        <v>0</v>
      </c>
      <c r="CU20" s="110">
        <f t="shared" si="36"/>
        <v>0</v>
      </c>
      <c r="CV20" s="56"/>
      <c r="CW20" s="56"/>
      <c r="CX20" s="147"/>
      <c r="CY20" s="322"/>
      <c r="CZ20" s="322" t="s">
        <v>390</v>
      </c>
      <c r="DA20" s="79">
        <f t="shared" si="37"/>
        <v>0</v>
      </c>
      <c r="DB20" s="79">
        <f t="shared" si="38"/>
        <v>0</v>
      </c>
      <c r="DC20" s="110">
        <f t="shared" si="39"/>
        <v>0</v>
      </c>
      <c r="DD20" s="56"/>
      <c r="DE20" s="56"/>
      <c r="DF20" s="147"/>
      <c r="DG20" s="322"/>
      <c r="DH20" s="322" t="s">
        <v>390</v>
      </c>
      <c r="DI20" s="79">
        <f t="shared" si="40"/>
        <v>0</v>
      </c>
      <c r="DJ20" s="79">
        <f t="shared" si="41"/>
        <v>0</v>
      </c>
      <c r="DK20" s="110">
        <f t="shared" si="42"/>
        <v>0</v>
      </c>
      <c r="DL20" s="56"/>
      <c r="DM20" s="56"/>
      <c r="DN20" s="147"/>
      <c r="DO20" s="322"/>
      <c r="DP20" s="322" t="s">
        <v>390</v>
      </c>
      <c r="DQ20" s="79">
        <f t="shared" si="43"/>
        <v>0</v>
      </c>
      <c r="DR20" s="79">
        <f t="shared" si="44"/>
        <v>0</v>
      </c>
      <c r="DS20" s="110">
        <f t="shared" si="45"/>
        <v>0</v>
      </c>
      <c r="DT20" s="56"/>
      <c r="DU20" s="56"/>
      <c r="DV20" s="147"/>
      <c r="DW20" s="322"/>
      <c r="DX20" s="322" t="s">
        <v>390</v>
      </c>
      <c r="DY20" s="79">
        <f t="shared" si="46"/>
        <v>0</v>
      </c>
      <c r="DZ20" s="79">
        <f t="shared" si="47"/>
        <v>0</v>
      </c>
      <c r="EA20" s="110">
        <f t="shared" si="48"/>
        <v>0</v>
      </c>
      <c r="EB20" s="56"/>
      <c r="EC20" s="56"/>
      <c r="ED20" s="147"/>
      <c r="EE20" s="322"/>
      <c r="EF20" s="322" t="s">
        <v>390</v>
      </c>
      <c r="EG20" s="79">
        <f t="shared" si="49"/>
        <v>0</v>
      </c>
      <c r="EH20" s="79">
        <f t="shared" si="50"/>
        <v>0</v>
      </c>
      <c r="EI20" s="110">
        <f t="shared" si="51"/>
        <v>0</v>
      </c>
      <c r="EJ20" s="56"/>
      <c r="EK20" s="56"/>
      <c r="EL20" s="147"/>
      <c r="EM20" s="322"/>
    </row>
    <row r="21" spans="1:143" x14ac:dyDescent="0.2">
      <c r="A21" s="587" t="s">
        <v>48</v>
      </c>
      <c r="B21" s="532"/>
      <c r="C21" s="532"/>
      <c r="D21" s="9">
        <f t="shared" si="1"/>
        <v>0</v>
      </c>
      <c r="E21" s="203"/>
      <c r="F21" s="364"/>
      <c r="G21" s="364"/>
      <c r="H21" s="322" t="s">
        <v>390</v>
      </c>
      <c r="I21" s="79">
        <f t="shared" si="2"/>
        <v>0</v>
      </c>
      <c r="J21" s="79">
        <f t="shared" si="3"/>
        <v>0</v>
      </c>
      <c r="K21" s="110">
        <f t="shared" si="0"/>
        <v>0</v>
      </c>
      <c r="L21" s="56"/>
      <c r="M21" s="56"/>
      <c r="N21" s="147"/>
      <c r="O21" s="322"/>
      <c r="P21" s="322" t="s">
        <v>390</v>
      </c>
      <c r="Q21" s="79">
        <f t="shared" si="4"/>
        <v>0</v>
      </c>
      <c r="R21" s="79">
        <f t="shared" si="5"/>
        <v>0</v>
      </c>
      <c r="S21" s="110">
        <f t="shared" si="6"/>
        <v>0</v>
      </c>
      <c r="T21" s="56"/>
      <c r="U21" s="56"/>
      <c r="V21" s="147"/>
      <c r="W21" s="322"/>
      <c r="X21" s="322" t="s">
        <v>390</v>
      </c>
      <c r="Y21" s="79">
        <f t="shared" si="7"/>
        <v>0</v>
      </c>
      <c r="Z21" s="79">
        <f t="shared" si="8"/>
        <v>0</v>
      </c>
      <c r="AA21" s="110">
        <f t="shared" si="9"/>
        <v>0</v>
      </c>
      <c r="AB21" s="56"/>
      <c r="AC21" s="56"/>
      <c r="AD21" s="147"/>
      <c r="AE21" s="322"/>
      <c r="AF21" s="322" t="s">
        <v>390</v>
      </c>
      <c r="AG21" s="79">
        <f t="shared" si="10"/>
        <v>0</v>
      </c>
      <c r="AH21" s="79">
        <f t="shared" si="11"/>
        <v>0</v>
      </c>
      <c r="AI21" s="110">
        <f t="shared" si="12"/>
        <v>0</v>
      </c>
      <c r="AJ21" s="56"/>
      <c r="AK21" s="56"/>
      <c r="AL21" s="147"/>
      <c r="AM21" s="322"/>
      <c r="AN21" s="322" t="s">
        <v>390</v>
      </c>
      <c r="AO21" s="79">
        <f t="shared" si="13"/>
        <v>0</v>
      </c>
      <c r="AP21" s="79">
        <f t="shared" si="14"/>
        <v>0</v>
      </c>
      <c r="AQ21" s="110">
        <f t="shared" si="15"/>
        <v>0</v>
      </c>
      <c r="AR21" s="56"/>
      <c r="AS21" s="56"/>
      <c r="AT21" s="147"/>
      <c r="AU21" s="322"/>
      <c r="AV21" s="322" t="s">
        <v>390</v>
      </c>
      <c r="AW21" s="79">
        <f t="shared" si="16"/>
        <v>0</v>
      </c>
      <c r="AX21" s="79">
        <f t="shared" si="17"/>
        <v>0</v>
      </c>
      <c r="AY21" s="110">
        <f t="shared" si="18"/>
        <v>0</v>
      </c>
      <c r="AZ21" s="56"/>
      <c r="BA21" s="56"/>
      <c r="BB21" s="147"/>
      <c r="BC21" s="322"/>
      <c r="BD21" s="322" t="s">
        <v>390</v>
      </c>
      <c r="BE21" s="79">
        <f t="shared" si="19"/>
        <v>0</v>
      </c>
      <c r="BF21" s="79">
        <f t="shared" si="20"/>
        <v>0</v>
      </c>
      <c r="BG21" s="110">
        <f t="shared" si="21"/>
        <v>0</v>
      </c>
      <c r="BH21" s="56"/>
      <c r="BI21" s="56"/>
      <c r="BJ21" s="147"/>
      <c r="BK21" s="322"/>
      <c r="BL21" s="322" t="s">
        <v>390</v>
      </c>
      <c r="BM21" s="79">
        <f t="shared" si="22"/>
        <v>0</v>
      </c>
      <c r="BN21" s="79">
        <f t="shared" si="23"/>
        <v>0</v>
      </c>
      <c r="BO21" s="110">
        <f t="shared" si="24"/>
        <v>0</v>
      </c>
      <c r="BP21" s="56"/>
      <c r="BQ21" s="56"/>
      <c r="BR21" s="147"/>
      <c r="BS21" s="322"/>
      <c r="BT21" s="322" t="s">
        <v>390</v>
      </c>
      <c r="BU21" s="79">
        <f t="shared" si="25"/>
        <v>0</v>
      </c>
      <c r="BV21" s="79">
        <f t="shared" si="26"/>
        <v>0</v>
      </c>
      <c r="BW21" s="110">
        <f t="shared" si="27"/>
        <v>0</v>
      </c>
      <c r="BX21" s="56"/>
      <c r="BY21" s="56"/>
      <c r="BZ21" s="147"/>
      <c r="CA21" s="322"/>
      <c r="CB21" s="322" t="s">
        <v>390</v>
      </c>
      <c r="CC21" s="79">
        <f t="shared" si="28"/>
        <v>0</v>
      </c>
      <c r="CD21" s="79">
        <f t="shared" si="29"/>
        <v>0</v>
      </c>
      <c r="CE21" s="110">
        <f t="shared" si="30"/>
        <v>0</v>
      </c>
      <c r="CF21" s="56"/>
      <c r="CG21" s="56"/>
      <c r="CH21" s="147"/>
      <c r="CI21" s="322"/>
      <c r="CJ21" s="322" t="s">
        <v>390</v>
      </c>
      <c r="CK21" s="79">
        <f t="shared" si="31"/>
        <v>0</v>
      </c>
      <c r="CL21" s="79">
        <f t="shared" si="32"/>
        <v>0</v>
      </c>
      <c r="CM21" s="110">
        <f t="shared" si="33"/>
        <v>0</v>
      </c>
      <c r="CN21" s="56"/>
      <c r="CO21" s="56"/>
      <c r="CP21" s="147"/>
      <c r="CQ21" s="322"/>
      <c r="CR21" s="322" t="s">
        <v>390</v>
      </c>
      <c r="CS21" s="79">
        <f t="shared" si="34"/>
        <v>0</v>
      </c>
      <c r="CT21" s="79">
        <f t="shared" si="35"/>
        <v>0</v>
      </c>
      <c r="CU21" s="110">
        <f t="shared" si="36"/>
        <v>0</v>
      </c>
      <c r="CV21" s="56"/>
      <c r="CW21" s="56"/>
      <c r="CX21" s="147"/>
      <c r="CY21" s="322"/>
      <c r="CZ21" s="322" t="s">
        <v>390</v>
      </c>
      <c r="DA21" s="79">
        <f t="shared" si="37"/>
        <v>0</v>
      </c>
      <c r="DB21" s="79">
        <f t="shared" si="38"/>
        <v>0</v>
      </c>
      <c r="DC21" s="110">
        <f t="shared" si="39"/>
        <v>0</v>
      </c>
      <c r="DD21" s="56"/>
      <c r="DE21" s="56"/>
      <c r="DF21" s="147"/>
      <c r="DG21" s="322"/>
      <c r="DH21" s="322" t="s">
        <v>390</v>
      </c>
      <c r="DI21" s="79">
        <f t="shared" si="40"/>
        <v>0</v>
      </c>
      <c r="DJ21" s="79">
        <f t="shared" si="41"/>
        <v>0</v>
      </c>
      <c r="DK21" s="110">
        <f t="shared" si="42"/>
        <v>0</v>
      </c>
      <c r="DL21" s="56"/>
      <c r="DM21" s="56"/>
      <c r="DN21" s="147"/>
      <c r="DO21" s="322"/>
      <c r="DP21" s="322" t="s">
        <v>390</v>
      </c>
      <c r="DQ21" s="79">
        <f t="shared" si="43"/>
        <v>0</v>
      </c>
      <c r="DR21" s="79">
        <f t="shared" si="44"/>
        <v>0</v>
      </c>
      <c r="DS21" s="110">
        <f t="shared" si="45"/>
        <v>0</v>
      </c>
      <c r="DT21" s="56"/>
      <c r="DU21" s="56"/>
      <c r="DV21" s="147"/>
      <c r="DW21" s="322"/>
      <c r="DX21" s="322" t="s">
        <v>390</v>
      </c>
      <c r="DY21" s="79">
        <f t="shared" si="46"/>
        <v>0</v>
      </c>
      <c r="DZ21" s="79">
        <f t="shared" si="47"/>
        <v>0</v>
      </c>
      <c r="EA21" s="110">
        <f t="shared" si="48"/>
        <v>0</v>
      </c>
      <c r="EB21" s="56"/>
      <c r="EC21" s="56"/>
      <c r="ED21" s="147"/>
      <c r="EE21" s="322"/>
      <c r="EF21" s="322" t="s">
        <v>390</v>
      </c>
      <c r="EG21" s="79">
        <f t="shared" si="49"/>
        <v>0</v>
      </c>
      <c r="EH21" s="79">
        <f t="shared" si="50"/>
        <v>0</v>
      </c>
      <c r="EI21" s="110">
        <f t="shared" si="51"/>
        <v>0</v>
      </c>
      <c r="EJ21" s="56"/>
      <c r="EK21" s="56"/>
      <c r="EL21" s="147"/>
      <c r="EM21" s="322"/>
    </row>
    <row r="22" spans="1:143" x14ac:dyDescent="0.2">
      <c r="A22" s="589" t="s">
        <v>245</v>
      </c>
      <c r="B22" s="532"/>
      <c r="C22" s="532"/>
      <c r="D22" s="9">
        <f t="shared" si="1"/>
        <v>0</v>
      </c>
      <c r="E22" s="203"/>
      <c r="F22" s="364"/>
      <c r="G22" s="364"/>
      <c r="H22" s="322" t="s">
        <v>390</v>
      </c>
      <c r="I22" s="79">
        <f t="shared" si="2"/>
        <v>0</v>
      </c>
      <c r="J22" s="79">
        <f t="shared" si="3"/>
        <v>0</v>
      </c>
      <c r="K22" s="110">
        <f t="shared" si="0"/>
        <v>0</v>
      </c>
      <c r="L22" s="56"/>
      <c r="M22" s="56"/>
      <c r="N22" s="147"/>
      <c r="O22" s="322"/>
      <c r="P22" s="322" t="s">
        <v>390</v>
      </c>
      <c r="Q22" s="79">
        <f t="shared" si="4"/>
        <v>0</v>
      </c>
      <c r="R22" s="79">
        <f t="shared" si="5"/>
        <v>0</v>
      </c>
      <c r="S22" s="110">
        <f t="shared" si="6"/>
        <v>0</v>
      </c>
      <c r="T22" s="56"/>
      <c r="U22" s="56"/>
      <c r="V22" s="147"/>
      <c r="W22" s="322"/>
      <c r="X22" s="322" t="s">
        <v>390</v>
      </c>
      <c r="Y22" s="79">
        <f t="shared" si="7"/>
        <v>0</v>
      </c>
      <c r="Z22" s="79">
        <f t="shared" si="8"/>
        <v>0</v>
      </c>
      <c r="AA22" s="110">
        <f t="shared" si="9"/>
        <v>0</v>
      </c>
      <c r="AB22" s="56"/>
      <c r="AC22" s="56"/>
      <c r="AD22" s="147"/>
      <c r="AE22" s="322"/>
      <c r="AF22" s="322" t="s">
        <v>390</v>
      </c>
      <c r="AG22" s="79">
        <f t="shared" si="10"/>
        <v>0</v>
      </c>
      <c r="AH22" s="79">
        <f t="shared" si="11"/>
        <v>0</v>
      </c>
      <c r="AI22" s="110">
        <f t="shared" si="12"/>
        <v>0</v>
      </c>
      <c r="AJ22" s="56"/>
      <c r="AK22" s="56"/>
      <c r="AL22" s="147"/>
      <c r="AM22" s="322"/>
      <c r="AN22" s="322" t="s">
        <v>390</v>
      </c>
      <c r="AO22" s="79">
        <f t="shared" si="13"/>
        <v>0</v>
      </c>
      <c r="AP22" s="79">
        <f t="shared" si="14"/>
        <v>0</v>
      </c>
      <c r="AQ22" s="110">
        <f t="shared" si="15"/>
        <v>0</v>
      </c>
      <c r="AR22" s="56"/>
      <c r="AS22" s="56"/>
      <c r="AT22" s="147"/>
      <c r="AU22" s="322"/>
      <c r="AV22" s="322" t="s">
        <v>390</v>
      </c>
      <c r="AW22" s="79">
        <f t="shared" si="16"/>
        <v>0</v>
      </c>
      <c r="AX22" s="79">
        <f t="shared" si="17"/>
        <v>0</v>
      </c>
      <c r="AY22" s="110">
        <f t="shared" si="18"/>
        <v>0</v>
      </c>
      <c r="AZ22" s="56"/>
      <c r="BA22" s="56"/>
      <c r="BB22" s="147"/>
      <c r="BC22" s="322"/>
      <c r="BD22" s="322" t="s">
        <v>390</v>
      </c>
      <c r="BE22" s="79">
        <f t="shared" si="19"/>
        <v>0</v>
      </c>
      <c r="BF22" s="79">
        <f t="shared" si="20"/>
        <v>0</v>
      </c>
      <c r="BG22" s="110">
        <f t="shared" si="21"/>
        <v>0</v>
      </c>
      <c r="BH22" s="56"/>
      <c r="BI22" s="56"/>
      <c r="BJ22" s="147"/>
      <c r="BK22" s="322"/>
      <c r="BL22" s="322" t="s">
        <v>390</v>
      </c>
      <c r="BM22" s="79">
        <f t="shared" si="22"/>
        <v>0</v>
      </c>
      <c r="BN22" s="79">
        <f t="shared" si="23"/>
        <v>0</v>
      </c>
      <c r="BO22" s="110">
        <f t="shared" si="24"/>
        <v>0</v>
      </c>
      <c r="BP22" s="56"/>
      <c r="BQ22" s="56"/>
      <c r="BR22" s="147"/>
      <c r="BS22" s="322"/>
      <c r="BT22" s="322" t="s">
        <v>390</v>
      </c>
      <c r="BU22" s="79">
        <f t="shared" si="25"/>
        <v>0</v>
      </c>
      <c r="BV22" s="79">
        <f t="shared" si="26"/>
        <v>0</v>
      </c>
      <c r="BW22" s="110">
        <f t="shared" si="27"/>
        <v>0</v>
      </c>
      <c r="BX22" s="56"/>
      <c r="BY22" s="56"/>
      <c r="BZ22" s="147"/>
      <c r="CA22" s="322"/>
      <c r="CB22" s="322" t="s">
        <v>390</v>
      </c>
      <c r="CC22" s="79">
        <f t="shared" si="28"/>
        <v>0</v>
      </c>
      <c r="CD22" s="79">
        <f t="shared" si="29"/>
        <v>0</v>
      </c>
      <c r="CE22" s="110">
        <f t="shared" si="30"/>
        <v>0</v>
      </c>
      <c r="CF22" s="56"/>
      <c r="CG22" s="56"/>
      <c r="CH22" s="147"/>
      <c r="CI22" s="322"/>
      <c r="CJ22" s="322" t="s">
        <v>390</v>
      </c>
      <c r="CK22" s="79">
        <f t="shared" si="31"/>
        <v>0</v>
      </c>
      <c r="CL22" s="79">
        <f t="shared" si="32"/>
        <v>0</v>
      </c>
      <c r="CM22" s="110">
        <f t="shared" si="33"/>
        <v>0</v>
      </c>
      <c r="CN22" s="56"/>
      <c r="CO22" s="56"/>
      <c r="CP22" s="147"/>
      <c r="CQ22" s="322"/>
      <c r="CR22" s="322" t="s">
        <v>390</v>
      </c>
      <c r="CS22" s="79">
        <f t="shared" si="34"/>
        <v>0</v>
      </c>
      <c r="CT22" s="79">
        <f t="shared" si="35"/>
        <v>0</v>
      </c>
      <c r="CU22" s="110">
        <f t="shared" si="36"/>
        <v>0</v>
      </c>
      <c r="CV22" s="56"/>
      <c r="CW22" s="56"/>
      <c r="CX22" s="147"/>
      <c r="CY22" s="322"/>
      <c r="CZ22" s="322" t="s">
        <v>390</v>
      </c>
      <c r="DA22" s="79">
        <f t="shared" si="37"/>
        <v>0</v>
      </c>
      <c r="DB22" s="79">
        <f t="shared" si="38"/>
        <v>0</v>
      </c>
      <c r="DC22" s="110">
        <f t="shared" si="39"/>
        <v>0</v>
      </c>
      <c r="DD22" s="56"/>
      <c r="DE22" s="56"/>
      <c r="DF22" s="147"/>
      <c r="DG22" s="322"/>
      <c r="DH22" s="322" t="s">
        <v>390</v>
      </c>
      <c r="DI22" s="79">
        <f t="shared" si="40"/>
        <v>0</v>
      </c>
      <c r="DJ22" s="79">
        <f t="shared" si="41"/>
        <v>0</v>
      </c>
      <c r="DK22" s="110">
        <f t="shared" si="42"/>
        <v>0</v>
      </c>
      <c r="DL22" s="56"/>
      <c r="DM22" s="56"/>
      <c r="DN22" s="147"/>
      <c r="DO22" s="322"/>
      <c r="DP22" s="322" t="s">
        <v>390</v>
      </c>
      <c r="DQ22" s="79">
        <f t="shared" si="43"/>
        <v>0</v>
      </c>
      <c r="DR22" s="79">
        <f t="shared" si="44"/>
        <v>0</v>
      </c>
      <c r="DS22" s="110">
        <f t="shared" si="45"/>
        <v>0</v>
      </c>
      <c r="DT22" s="56"/>
      <c r="DU22" s="56"/>
      <c r="DV22" s="147"/>
      <c r="DW22" s="322"/>
      <c r="DX22" s="322" t="s">
        <v>390</v>
      </c>
      <c r="DY22" s="79">
        <f t="shared" si="46"/>
        <v>0</v>
      </c>
      <c r="DZ22" s="79">
        <f t="shared" si="47"/>
        <v>0</v>
      </c>
      <c r="EA22" s="110">
        <f t="shared" si="48"/>
        <v>0</v>
      </c>
      <c r="EB22" s="56"/>
      <c r="EC22" s="56"/>
      <c r="ED22" s="147"/>
      <c r="EE22" s="322"/>
      <c r="EF22" s="322" t="s">
        <v>390</v>
      </c>
      <c r="EG22" s="79">
        <f t="shared" si="49"/>
        <v>0</v>
      </c>
      <c r="EH22" s="79">
        <f t="shared" si="50"/>
        <v>0</v>
      </c>
      <c r="EI22" s="110">
        <f t="shared" si="51"/>
        <v>0</v>
      </c>
      <c r="EJ22" s="56"/>
      <c r="EK22" s="56"/>
      <c r="EL22" s="147"/>
      <c r="EM22" s="322"/>
    </row>
    <row r="23" spans="1:143" x14ac:dyDescent="0.2">
      <c r="A23" s="587" t="s">
        <v>47</v>
      </c>
      <c r="B23" s="532"/>
      <c r="C23" s="532"/>
      <c r="D23" s="9">
        <f t="shared" si="1"/>
        <v>0</v>
      </c>
      <c r="E23" s="203"/>
      <c r="F23" s="364"/>
      <c r="G23" s="364"/>
      <c r="H23" s="322" t="s">
        <v>390</v>
      </c>
      <c r="I23" s="79">
        <f t="shared" si="2"/>
        <v>0</v>
      </c>
      <c r="J23" s="79">
        <f t="shared" si="3"/>
        <v>0</v>
      </c>
      <c r="K23" s="110">
        <f t="shared" si="0"/>
        <v>0</v>
      </c>
      <c r="L23" s="56"/>
      <c r="M23" s="56"/>
      <c r="N23" s="147"/>
      <c r="O23" s="322"/>
      <c r="P23" s="322" t="s">
        <v>390</v>
      </c>
      <c r="Q23" s="79">
        <f t="shared" si="4"/>
        <v>0</v>
      </c>
      <c r="R23" s="79">
        <f t="shared" si="5"/>
        <v>0</v>
      </c>
      <c r="S23" s="110">
        <f t="shared" si="6"/>
        <v>0</v>
      </c>
      <c r="T23" s="56"/>
      <c r="U23" s="56"/>
      <c r="V23" s="147"/>
      <c r="W23" s="322"/>
      <c r="X23" s="322" t="s">
        <v>390</v>
      </c>
      <c r="Y23" s="79">
        <f t="shared" si="7"/>
        <v>0</v>
      </c>
      <c r="Z23" s="79">
        <f t="shared" si="8"/>
        <v>0</v>
      </c>
      <c r="AA23" s="110">
        <f t="shared" si="9"/>
        <v>0</v>
      </c>
      <c r="AB23" s="56"/>
      <c r="AC23" s="56"/>
      <c r="AD23" s="147"/>
      <c r="AE23" s="322"/>
      <c r="AF23" s="322" t="s">
        <v>390</v>
      </c>
      <c r="AG23" s="79">
        <f t="shared" si="10"/>
        <v>0</v>
      </c>
      <c r="AH23" s="79">
        <f t="shared" si="11"/>
        <v>0</v>
      </c>
      <c r="AI23" s="110">
        <f t="shared" si="12"/>
        <v>0</v>
      </c>
      <c r="AJ23" s="56"/>
      <c r="AK23" s="56"/>
      <c r="AL23" s="147"/>
      <c r="AM23" s="322"/>
      <c r="AN23" s="322" t="s">
        <v>390</v>
      </c>
      <c r="AO23" s="79">
        <f t="shared" si="13"/>
        <v>0</v>
      </c>
      <c r="AP23" s="79">
        <f t="shared" si="14"/>
        <v>0</v>
      </c>
      <c r="AQ23" s="110">
        <f t="shared" si="15"/>
        <v>0</v>
      </c>
      <c r="AR23" s="56"/>
      <c r="AS23" s="56"/>
      <c r="AT23" s="147"/>
      <c r="AU23" s="322"/>
      <c r="AV23" s="322" t="s">
        <v>390</v>
      </c>
      <c r="AW23" s="79">
        <f t="shared" si="16"/>
        <v>0</v>
      </c>
      <c r="AX23" s="79">
        <f t="shared" si="17"/>
        <v>0</v>
      </c>
      <c r="AY23" s="110">
        <f t="shared" si="18"/>
        <v>0</v>
      </c>
      <c r="AZ23" s="56"/>
      <c r="BA23" s="56"/>
      <c r="BB23" s="147"/>
      <c r="BC23" s="322"/>
      <c r="BD23" s="322" t="s">
        <v>390</v>
      </c>
      <c r="BE23" s="79">
        <f t="shared" si="19"/>
        <v>0</v>
      </c>
      <c r="BF23" s="79">
        <f t="shared" si="20"/>
        <v>0</v>
      </c>
      <c r="BG23" s="110">
        <f t="shared" si="21"/>
        <v>0</v>
      </c>
      <c r="BH23" s="56"/>
      <c r="BI23" s="56"/>
      <c r="BJ23" s="147"/>
      <c r="BK23" s="322"/>
      <c r="BL23" s="322" t="s">
        <v>390</v>
      </c>
      <c r="BM23" s="79">
        <f t="shared" si="22"/>
        <v>0</v>
      </c>
      <c r="BN23" s="79">
        <f t="shared" si="23"/>
        <v>0</v>
      </c>
      <c r="BO23" s="110">
        <f t="shared" si="24"/>
        <v>0</v>
      </c>
      <c r="BP23" s="56"/>
      <c r="BQ23" s="56"/>
      <c r="BR23" s="147"/>
      <c r="BS23" s="322"/>
      <c r="BT23" s="322" t="s">
        <v>390</v>
      </c>
      <c r="BU23" s="79">
        <f t="shared" si="25"/>
        <v>0</v>
      </c>
      <c r="BV23" s="79">
        <f t="shared" si="26"/>
        <v>0</v>
      </c>
      <c r="BW23" s="110">
        <f t="shared" si="27"/>
        <v>0</v>
      </c>
      <c r="BX23" s="56"/>
      <c r="BY23" s="56"/>
      <c r="BZ23" s="147"/>
      <c r="CA23" s="322"/>
      <c r="CB23" s="322" t="s">
        <v>390</v>
      </c>
      <c r="CC23" s="79">
        <f t="shared" si="28"/>
        <v>0</v>
      </c>
      <c r="CD23" s="79">
        <f t="shared" si="29"/>
        <v>0</v>
      </c>
      <c r="CE23" s="110">
        <f t="shared" si="30"/>
        <v>0</v>
      </c>
      <c r="CF23" s="56"/>
      <c r="CG23" s="56"/>
      <c r="CH23" s="147"/>
      <c r="CI23" s="322"/>
      <c r="CJ23" s="322" t="s">
        <v>390</v>
      </c>
      <c r="CK23" s="79">
        <f t="shared" si="31"/>
        <v>0</v>
      </c>
      <c r="CL23" s="79">
        <f t="shared" si="32"/>
        <v>0</v>
      </c>
      <c r="CM23" s="110">
        <f t="shared" si="33"/>
        <v>0</v>
      </c>
      <c r="CN23" s="56"/>
      <c r="CO23" s="56"/>
      <c r="CP23" s="147"/>
      <c r="CQ23" s="322"/>
      <c r="CR23" s="322" t="s">
        <v>390</v>
      </c>
      <c r="CS23" s="79">
        <f t="shared" si="34"/>
        <v>0</v>
      </c>
      <c r="CT23" s="79">
        <f t="shared" si="35"/>
        <v>0</v>
      </c>
      <c r="CU23" s="110">
        <f t="shared" si="36"/>
        <v>0</v>
      </c>
      <c r="CV23" s="56"/>
      <c r="CW23" s="56"/>
      <c r="CX23" s="147"/>
      <c r="CY23" s="322"/>
      <c r="CZ23" s="322" t="s">
        <v>390</v>
      </c>
      <c r="DA23" s="79">
        <f t="shared" si="37"/>
        <v>0</v>
      </c>
      <c r="DB23" s="79">
        <f t="shared" si="38"/>
        <v>0</v>
      </c>
      <c r="DC23" s="110">
        <f t="shared" si="39"/>
        <v>0</v>
      </c>
      <c r="DD23" s="56"/>
      <c r="DE23" s="56"/>
      <c r="DF23" s="147"/>
      <c r="DG23" s="322"/>
      <c r="DH23" s="322" t="s">
        <v>390</v>
      </c>
      <c r="DI23" s="79">
        <f t="shared" si="40"/>
        <v>0</v>
      </c>
      <c r="DJ23" s="79">
        <f t="shared" si="41"/>
        <v>0</v>
      </c>
      <c r="DK23" s="110">
        <f t="shared" si="42"/>
        <v>0</v>
      </c>
      <c r="DL23" s="56"/>
      <c r="DM23" s="56"/>
      <c r="DN23" s="147"/>
      <c r="DO23" s="322"/>
      <c r="DP23" s="322" t="s">
        <v>390</v>
      </c>
      <c r="DQ23" s="79">
        <f t="shared" si="43"/>
        <v>0</v>
      </c>
      <c r="DR23" s="79">
        <f t="shared" si="44"/>
        <v>0</v>
      </c>
      <c r="DS23" s="110">
        <f t="shared" si="45"/>
        <v>0</v>
      </c>
      <c r="DT23" s="56"/>
      <c r="DU23" s="56"/>
      <c r="DV23" s="147"/>
      <c r="DW23" s="322"/>
      <c r="DX23" s="322" t="s">
        <v>390</v>
      </c>
      <c r="DY23" s="79">
        <f t="shared" si="46"/>
        <v>0</v>
      </c>
      <c r="DZ23" s="79">
        <f t="shared" si="47"/>
        <v>0</v>
      </c>
      <c r="EA23" s="110">
        <f t="shared" si="48"/>
        <v>0</v>
      </c>
      <c r="EB23" s="56"/>
      <c r="EC23" s="56"/>
      <c r="ED23" s="147"/>
      <c r="EE23" s="322"/>
      <c r="EF23" s="322" t="s">
        <v>390</v>
      </c>
      <c r="EG23" s="79">
        <f t="shared" si="49"/>
        <v>0</v>
      </c>
      <c r="EH23" s="79">
        <f t="shared" si="50"/>
        <v>0</v>
      </c>
      <c r="EI23" s="110">
        <f t="shared" si="51"/>
        <v>0</v>
      </c>
      <c r="EJ23" s="56"/>
      <c r="EK23" s="56"/>
      <c r="EL23" s="147"/>
      <c r="EM23" s="322"/>
    </row>
    <row r="24" spans="1:143" x14ac:dyDescent="0.2">
      <c r="A24" s="587" t="s">
        <v>46</v>
      </c>
      <c r="B24" s="532"/>
      <c r="C24" s="532"/>
      <c r="D24" s="9">
        <f t="shared" si="1"/>
        <v>0</v>
      </c>
      <c r="E24" s="203"/>
      <c r="F24" s="364"/>
      <c r="G24" s="364"/>
      <c r="H24" s="322" t="s">
        <v>390</v>
      </c>
      <c r="I24" s="79">
        <f t="shared" si="2"/>
        <v>0</v>
      </c>
      <c r="J24" s="79">
        <f t="shared" si="3"/>
        <v>0</v>
      </c>
      <c r="K24" s="110">
        <f t="shared" si="0"/>
        <v>0</v>
      </c>
      <c r="L24" s="56"/>
      <c r="M24" s="56"/>
      <c r="N24" s="147"/>
      <c r="O24" s="322"/>
      <c r="P24" s="322" t="s">
        <v>390</v>
      </c>
      <c r="Q24" s="79">
        <f t="shared" si="4"/>
        <v>0</v>
      </c>
      <c r="R24" s="79">
        <f t="shared" si="5"/>
        <v>0</v>
      </c>
      <c r="S24" s="110">
        <f t="shared" si="6"/>
        <v>0</v>
      </c>
      <c r="T24" s="56"/>
      <c r="U24" s="56"/>
      <c r="V24" s="147"/>
      <c r="W24" s="322"/>
      <c r="X24" s="322" t="s">
        <v>390</v>
      </c>
      <c r="Y24" s="79">
        <f t="shared" si="7"/>
        <v>0</v>
      </c>
      <c r="Z24" s="79">
        <f t="shared" si="8"/>
        <v>0</v>
      </c>
      <c r="AA24" s="110">
        <f t="shared" si="9"/>
        <v>0</v>
      </c>
      <c r="AB24" s="56"/>
      <c r="AC24" s="56"/>
      <c r="AD24" s="147"/>
      <c r="AE24" s="322"/>
      <c r="AF24" s="322" t="s">
        <v>390</v>
      </c>
      <c r="AG24" s="79">
        <f t="shared" si="10"/>
        <v>0</v>
      </c>
      <c r="AH24" s="79">
        <f t="shared" si="11"/>
        <v>0</v>
      </c>
      <c r="AI24" s="110">
        <f t="shared" si="12"/>
        <v>0</v>
      </c>
      <c r="AJ24" s="56"/>
      <c r="AK24" s="56"/>
      <c r="AL24" s="147"/>
      <c r="AM24" s="322"/>
      <c r="AN24" s="322" t="s">
        <v>390</v>
      </c>
      <c r="AO24" s="79">
        <f t="shared" si="13"/>
        <v>0</v>
      </c>
      <c r="AP24" s="79">
        <f t="shared" si="14"/>
        <v>0</v>
      </c>
      <c r="AQ24" s="110">
        <f t="shared" si="15"/>
        <v>0</v>
      </c>
      <c r="AR24" s="56"/>
      <c r="AS24" s="56"/>
      <c r="AT24" s="147"/>
      <c r="AU24" s="322"/>
      <c r="AV24" s="322" t="s">
        <v>390</v>
      </c>
      <c r="AW24" s="79">
        <f t="shared" si="16"/>
        <v>0</v>
      </c>
      <c r="AX24" s="79">
        <f t="shared" si="17"/>
        <v>0</v>
      </c>
      <c r="AY24" s="110">
        <f t="shared" si="18"/>
        <v>0</v>
      </c>
      <c r="AZ24" s="56"/>
      <c r="BA24" s="56"/>
      <c r="BB24" s="147"/>
      <c r="BC24" s="322"/>
      <c r="BD24" s="322" t="s">
        <v>390</v>
      </c>
      <c r="BE24" s="79">
        <f t="shared" si="19"/>
        <v>0</v>
      </c>
      <c r="BF24" s="79">
        <f t="shared" si="20"/>
        <v>0</v>
      </c>
      <c r="BG24" s="110">
        <f t="shared" si="21"/>
        <v>0</v>
      </c>
      <c r="BH24" s="56"/>
      <c r="BI24" s="56"/>
      <c r="BJ24" s="147"/>
      <c r="BK24" s="322"/>
      <c r="BL24" s="322" t="s">
        <v>390</v>
      </c>
      <c r="BM24" s="79">
        <f t="shared" si="22"/>
        <v>0</v>
      </c>
      <c r="BN24" s="79">
        <f t="shared" si="23"/>
        <v>0</v>
      </c>
      <c r="BO24" s="110">
        <f t="shared" si="24"/>
        <v>0</v>
      </c>
      <c r="BP24" s="56"/>
      <c r="BQ24" s="56"/>
      <c r="BR24" s="147"/>
      <c r="BS24" s="322"/>
      <c r="BT24" s="322" t="s">
        <v>390</v>
      </c>
      <c r="BU24" s="79">
        <f t="shared" si="25"/>
        <v>0</v>
      </c>
      <c r="BV24" s="79">
        <f t="shared" si="26"/>
        <v>0</v>
      </c>
      <c r="BW24" s="110">
        <f t="shared" si="27"/>
        <v>0</v>
      </c>
      <c r="BX24" s="56"/>
      <c r="BY24" s="56"/>
      <c r="BZ24" s="147"/>
      <c r="CA24" s="322"/>
      <c r="CB24" s="322" t="s">
        <v>390</v>
      </c>
      <c r="CC24" s="79">
        <f t="shared" si="28"/>
        <v>0</v>
      </c>
      <c r="CD24" s="79">
        <f t="shared" si="29"/>
        <v>0</v>
      </c>
      <c r="CE24" s="110">
        <f t="shared" si="30"/>
        <v>0</v>
      </c>
      <c r="CF24" s="56"/>
      <c r="CG24" s="56"/>
      <c r="CH24" s="147"/>
      <c r="CI24" s="322"/>
      <c r="CJ24" s="322" t="s">
        <v>390</v>
      </c>
      <c r="CK24" s="79">
        <f t="shared" si="31"/>
        <v>0</v>
      </c>
      <c r="CL24" s="79">
        <f t="shared" si="32"/>
        <v>0</v>
      </c>
      <c r="CM24" s="110">
        <f t="shared" si="33"/>
        <v>0</v>
      </c>
      <c r="CN24" s="56"/>
      <c r="CO24" s="56"/>
      <c r="CP24" s="147"/>
      <c r="CQ24" s="322"/>
      <c r="CR24" s="322" t="s">
        <v>390</v>
      </c>
      <c r="CS24" s="79">
        <f t="shared" si="34"/>
        <v>0</v>
      </c>
      <c r="CT24" s="79">
        <f t="shared" si="35"/>
        <v>0</v>
      </c>
      <c r="CU24" s="110">
        <f t="shared" si="36"/>
        <v>0</v>
      </c>
      <c r="CV24" s="56"/>
      <c r="CW24" s="56"/>
      <c r="CX24" s="147"/>
      <c r="CY24" s="322"/>
      <c r="CZ24" s="322" t="s">
        <v>390</v>
      </c>
      <c r="DA24" s="79">
        <f t="shared" si="37"/>
        <v>0</v>
      </c>
      <c r="DB24" s="79">
        <f t="shared" si="38"/>
        <v>0</v>
      </c>
      <c r="DC24" s="110">
        <f t="shared" si="39"/>
        <v>0</v>
      </c>
      <c r="DD24" s="56"/>
      <c r="DE24" s="56"/>
      <c r="DF24" s="147"/>
      <c r="DG24" s="322"/>
      <c r="DH24" s="322" t="s">
        <v>390</v>
      </c>
      <c r="DI24" s="79">
        <f t="shared" si="40"/>
        <v>0</v>
      </c>
      <c r="DJ24" s="79">
        <f t="shared" si="41"/>
        <v>0</v>
      </c>
      <c r="DK24" s="110">
        <f t="shared" si="42"/>
        <v>0</v>
      </c>
      <c r="DL24" s="56"/>
      <c r="DM24" s="56"/>
      <c r="DN24" s="147"/>
      <c r="DO24" s="322"/>
      <c r="DP24" s="322" t="s">
        <v>390</v>
      </c>
      <c r="DQ24" s="79">
        <f t="shared" si="43"/>
        <v>0</v>
      </c>
      <c r="DR24" s="79">
        <f t="shared" si="44"/>
        <v>0</v>
      </c>
      <c r="DS24" s="110">
        <f t="shared" si="45"/>
        <v>0</v>
      </c>
      <c r="DT24" s="56"/>
      <c r="DU24" s="56"/>
      <c r="DV24" s="147"/>
      <c r="DW24" s="322"/>
      <c r="DX24" s="322" t="s">
        <v>390</v>
      </c>
      <c r="DY24" s="79">
        <f t="shared" si="46"/>
        <v>0</v>
      </c>
      <c r="DZ24" s="79">
        <f t="shared" si="47"/>
        <v>0</v>
      </c>
      <c r="EA24" s="110">
        <f t="shared" si="48"/>
        <v>0</v>
      </c>
      <c r="EB24" s="56"/>
      <c r="EC24" s="56"/>
      <c r="ED24" s="147"/>
      <c r="EE24" s="322"/>
      <c r="EF24" s="322" t="s">
        <v>390</v>
      </c>
      <c r="EG24" s="79">
        <f t="shared" si="49"/>
        <v>0</v>
      </c>
      <c r="EH24" s="79">
        <f t="shared" si="50"/>
        <v>0</v>
      </c>
      <c r="EI24" s="110">
        <f t="shared" si="51"/>
        <v>0</v>
      </c>
      <c r="EJ24" s="56"/>
      <c r="EK24" s="56"/>
      <c r="EL24" s="147"/>
      <c r="EM24" s="322"/>
    </row>
    <row r="25" spans="1:143" x14ac:dyDescent="0.2">
      <c r="A25" s="587" t="s">
        <v>45</v>
      </c>
      <c r="B25" s="532"/>
      <c r="C25" s="532"/>
      <c r="D25" s="9">
        <f t="shared" si="1"/>
        <v>0</v>
      </c>
      <c r="E25" s="203"/>
      <c r="F25" s="364"/>
      <c r="G25" s="364"/>
      <c r="H25" s="322" t="s">
        <v>390</v>
      </c>
      <c r="I25" s="79">
        <f t="shared" si="2"/>
        <v>0</v>
      </c>
      <c r="J25" s="79">
        <f t="shared" si="3"/>
        <v>0</v>
      </c>
      <c r="K25" s="110">
        <f t="shared" si="0"/>
        <v>0</v>
      </c>
      <c r="L25" s="56"/>
      <c r="M25" s="56"/>
      <c r="N25" s="147"/>
      <c r="O25" s="322"/>
      <c r="P25" s="322" t="s">
        <v>390</v>
      </c>
      <c r="Q25" s="79">
        <f t="shared" si="4"/>
        <v>0</v>
      </c>
      <c r="R25" s="79">
        <f t="shared" si="5"/>
        <v>0</v>
      </c>
      <c r="S25" s="110">
        <f t="shared" si="6"/>
        <v>0</v>
      </c>
      <c r="T25" s="56"/>
      <c r="U25" s="56"/>
      <c r="V25" s="147"/>
      <c r="W25" s="322"/>
      <c r="X25" s="322" t="s">
        <v>390</v>
      </c>
      <c r="Y25" s="79">
        <f t="shared" si="7"/>
        <v>0</v>
      </c>
      <c r="Z25" s="79">
        <f t="shared" si="8"/>
        <v>0</v>
      </c>
      <c r="AA25" s="110">
        <f t="shared" si="9"/>
        <v>0</v>
      </c>
      <c r="AB25" s="56"/>
      <c r="AC25" s="56"/>
      <c r="AD25" s="147"/>
      <c r="AE25" s="322"/>
      <c r="AF25" s="322" t="s">
        <v>390</v>
      </c>
      <c r="AG25" s="79">
        <f t="shared" si="10"/>
        <v>0</v>
      </c>
      <c r="AH25" s="79">
        <f t="shared" si="11"/>
        <v>0</v>
      </c>
      <c r="AI25" s="110">
        <f t="shared" si="12"/>
        <v>0</v>
      </c>
      <c r="AJ25" s="56"/>
      <c r="AK25" s="56"/>
      <c r="AL25" s="147"/>
      <c r="AM25" s="322"/>
      <c r="AN25" s="322" t="s">
        <v>390</v>
      </c>
      <c r="AO25" s="79">
        <f t="shared" si="13"/>
        <v>0</v>
      </c>
      <c r="AP25" s="79">
        <f t="shared" si="14"/>
        <v>0</v>
      </c>
      <c r="AQ25" s="110">
        <f t="shared" si="15"/>
        <v>0</v>
      </c>
      <c r="AR25" s="56"/>
      <c r="AS25" s="56"/>
      <c r="AT25" s="147"/>
      <c r="AU25" s="322"/>
      <c r="AV25" s="322" t="s">
        <v>390</v>
      </c>
      <c r="AW25" s="79">
        <f t="shared" si="16"/>
        <v>0</v>
      </c>
      <c r="AX25" s="79">
        <f t="shared" si="17"/>
        <v>0</v>
      </c>
      <c r="AY25" s="110">
        <f t="shared" si="18"/>
        <v>0</v>
      </c>
      <c r="AZ25" s="56"/>
      <c r="BA25" s="56"/>
      <c r="BB25" s="147"/>
      <c r="BC25" s="322"/>
      <c r="BD25" s="322" t="s">
        <v>390</v>
      </c>
      <c r="BE25" s="79">
        <f t="shared" si="19"/>
        <v>0</v>
      </c>
      <c r="BF25" s="79">
        <f t="shared" si="20"/>
        <v>0</v>
      </c>
      <c r="BG25" s="110">
        <f t="shared" si="21"/>
        <v>0</v>
      </c>
      <c r="BH25" s="56"/>
      <c r="BI25" s="56"/>
      <c r="BJ25" s="147"/>
      <c r="BK25" s="322"/>
      <c r="BL25" s="322" t="s">
        <v>390</v>
      </c>
      <c r="BM25" s="79">
        <f t="shared" si="22"/>
        <v>0</v>
      </c>
      <c r="BN25" s="79">
        <f t="shared" si="23"/>
        <v>0</v>
      </c>
      <c r="BO25" s="110">
        <f t="shared" si="24"/>
        <v>0</v>
      </c>
      <c r="BP25" s="56"/>
      <c r="BQ25" s="56"/>
      <c r="BR25" s="147"/>
      <c r="BS25" s="322"/>
      <c r="BT25" s="322" t="s">
        <v>390</v>
      </c>
      <c r="BU25" s="79">
        <f t="shared" si="25"/>
        <v>0</v>
      </c>
      <c r="BV25" s="79">
        <f t="shared" si="26"/>
        <v>0</v>
      </c>
      <c r="BW25" s="110">
        <f t="shared" si="27"/>
        <v>0</v>
      </c>
      <c r="BX25" s="56"/>
      <c r="BY25" s="56"/>
      <c r="BZ25" s="147"/>
      <c r="CA25" s="322"/>
      <c r="CB25" s="322" t="s">
        <v>390</v>
      </c>
      <c r="CC25" s="79">
        <f t="shared" si="28"/>
        <v>0</v>
      </c>
      <c r="CD25" s="79">
        <f t="shared" si="29"/>
        <v>0</v>
      </c>
      <c r="CE25" s="110">
        <f t="shared" si="30"/>
        <v>0</v>
      </c>
      <c r="CF25" s="56"/>
      <c r="CG25" s="56"/>
      <c r="CH25" s="147"/>
      <c r="CI25" s="322"/>
      <c r="CJ25" s="322" t="s">
        <v>390</v>
      </c>
      <c r="CK25" s="79">
        <f t="shared" si="31"/>
        <v>0</v>
      </c>
      <c r="CL25" s="79">
        <f t="shared" si="32"/>
        <v>0</v>
      </c>
      <c r="CM25" s="110">
        <f t="shared" si="33"/>
        <v>0</v>
      </c>
      <c r="CN25" s="56"/>
      <c r="CO25" s="56"/>
      <c r="CP25" s="147"/>
      <c r="CQ25" s="322"/>
      <c r="CR25" s="322" t="s">
        <v>390</v>
      </c>
      <c r="CS25" s="79">
        <f t="shared" si="34"/>
        <v>0</v>
      </c>
      <c r="CT25" s="79">
        <f t="shared" si="35"/>
        <v>0</v>
      </c>
      <c r="CU25" s="110">
        <f t="shared" si="36"/>
        <v>0</v>
      </c>
      <c r="CV25" s="56"/>
      <c r="CW25" s="56"/>
      <c r="CX25" s="147"/>
      <c r="CY25" s="322"/>
      <c r="CZ25" s="322" t="s">
        <v>390</v>
      </c>
      <c r="DA25" s="79">
        <f t="shared" si="37"/>
        <v>0</v>
      </c>
      <c r="DB25" s="79">
        <f t="shared" si="38"/>
        <v>0</v>
      </c>
      <c r="DC25" s="110">
        <f t="shared" si="39"/>
        <v>0</v>
      </c>
      <c r="DD25" s="56"/>
      <c r="DE25" s="56"/>
      <c r="DF25" s="147"/>
      <c r="DG25" s="322"/>
      <c r="DH25" s="322" t="s">
        <v>390</v>
      </c>
      <c r="DI25" s="79">
        <f t="shared" si="40"/>
        <v>0</v>
      </c>
      <c r="DJ25" s="79">
        <f t="shared" si="41"/>
        <v>0</v>
      </c>
      <c r="DK25" s="110">
        <f t="shared" si="42"/>
        <v>0</v>
      </c>
      <c r="DL25" s="56"/>
      <c r="DM25" s="56"/>
      <c r="DN25" s="147"/>
      <c r="DO25" s="322"/>
      <c r="DP25" s="322" t="s">
        <v>390</v>
      </c>
      <c r="DQ25" s="79">
        <f t="shared" si="43"/>
        <v>0</v>
      </c>
      <c r="DR25" s="79">
        <f t="shared" si="44"/>
        <v>0</v>
      </c>
      <c r="DS25" s="110">
        <f t="shared" si="45"/>
        <v>0</v>
      </c>
      <c r="DT25" s="56"/>
      <c r="DU25" s="56"/>
      <c r="DV25" s="147"/>
      <c r="DW25" s="322"/>
      <c r="DX25" s="322" t="s">
        <v>390</v>
      </c>
      <c r="DY25" s="79">
        <f t="shared" si="46"/>
        <v>0</v>
      </c>
      <c r="DZ25" s="79">
        <f t="shared" si="47"/>
        <v>0</v>
      </c>
      <c r="EA25" s="110">
        <f t="shared" si="48"/>
        <v>0</v>
      </c>
      <c r="EB25" s="56"/>
      <c r="EC25" s="56"/>
      <c r="ED25" s="147"/>
      <c r="EE25" s="322"/>
      <c r="EF25" s="322" t="s">
        <v>390</v>
      </c>
      <c r="EG25" s="79">
        <f t="shared" si="49"/>
        <v>0</v>
      </c>
      <c r="EH25" s="79">
        <f t="shared" si="50"/>
        <v>0</v>
      </c>
      <c r="EI25" s="110">
        <f t="shared" si="51"/>
        <v>0</v>
      </c>
      <c r="EJ25" s="56"/>
      <c r="EK25" s="56"/>
      <c r="EL25" s="147"/>
      <c r="EM25" s="322"/>
    </row>
    <row r="26" spans="1:143" x14ac:dyDescent="0.2">
      <c r="A26" s="587" t="s">
        <v>289</v>
      </c>
      <c r="B26" s="532"/>
      <c r="C26" s="532"/>
      <c r="D26" s="9">
        <f>B26+C26</f>
        <v>0</v>
      </c>
      <c r="E26" s="203"/>
      <c r="F26" s="364"/>
      <c r="G26" s="364"/>
      <c r="H26" s="322" t="s">
        <v>390</v>
      </c>
      <c r="I26" s="79">
        <f t="shared" si="2"/>
        <v>0</v>
      </c>
      <c r="J26" s="79">
        <f t="shared" si="3"/>
        <v>0</v>
      </c>
      <c r="K26" s="110">
        <f t="shared" si="0"/>
        <v>0</v>
      </c>
      <c r="L26" s="56"/>
      <c r="M26" s="56"/>
      <c r="N26" s="147"/>
      <c r="O26" s="322"/>
      <c r="P26" s="322" t="s">
        <v>390</v>
      </c>
      <c r="Q26" s="79">
        <f t="shared" si="4"/>
        <v>0</v>
      </c>
      <c r="R26" s="79">
        <f t="shared" si="5"/>
        <v>0</v>
      </c>
      <c r="S26" s="110">
        <f t="shared" si="6"/>
        <v>0</v>
      </c>
      <c r="T26" s="56"/>
      <c r="U26" s="56"/>
      <c r="V26" s="147"/>
      <c r="W26" s="322"/>
      <c r="X26" s="322" t="s">
        <v>390</v>
      </c>
      <c r="Y26" s="79">
        <f t="shared" si="7"/>
        <v>0</v>
      </c>
      <c r="Z26" s="79">
        <f t="shared" si="8"/>
        <v>0</v>
      </c>
      <c r="AA26" s="110">
        <f t="shared" si="9"/>
        <v>0</v>
      </c>
      <c r="AB26" s="56"/>
      <c r="AC26" s="56"/>
      <c r="AD26" s="147"/>
      <c r="AE26" s="322"/>
      <c r="AF26" s="322" t="s">
        <v>390</v>
      </c>
      <c r="AG26" s="79">
        <f t="shared" si="10"/>
        <v>0</v>
      </c>
      <c r="AH26" s="79">
        <f t="shared" si="11"/>
        <v>0</v>
      </c>
      <c r="AI26" s="110">
        <f t="shared" si="12"/>
        <v>0</v>
      </c>
      <c r="AJ26" s="56"/>
      <c r="AK26" s="56"/>
      <c r="AL26" s="147"/>
      <c r="AM26" s="322"/>
      <c r="AN26" s="322" t="s">
        <v>390</v>
      </c>
      <c r="AO26" s="79">
        <f t="shared" si="13"/>
        <v>0</v>
      </c>
      <c r="AP26" s="79">
        <f t="shared" si="14"/>
        <v>0</v>
      </c>
      <c r="AQ26" s="110">
        <f t="shared" si="15"/>
        <v>0</v>
      </c>
      <c r="AR26" s="56"/>
      <c r="AS26" s="56"/>
      <c r="AT26" s="147"/>
      <c r="AU26" s="322"/>
      <c r="AV26" s="322" t="s">
        <v>390</v>
      </c>
      <c r="AW26" s="79">
        <f t="shared" si="16"/>
        <v>0</v>
      </c>
      <c r="AX26" s="79">
        <f t="shared" si="17"/>
        <v>0</v>
      </c>
      <c r="AY26" s="110">
        <f t="shared" si="18"/>
        <v>0</v>
      </c>
      <c r="AZ26" s="56"/>
      <c r="BA26" s="56"/>
      <c r="BB26" s="147"/>
      <c r="BC26" s="322"/>
      <c r="BD26" s="322" t="s">
        <v>390</v>
      </c>
      <c r="BE26" s="79">
        <f t="shared" si="19"/>
        <v>0</v>
      </c>
      <c r="BF26" s="79">
        <f t="shared" si="20"/>
        <v>0</v>
      </c>
      <c r="BG26" s="110">
        <f t="shared" si="21"/>
        <v>0</v>
      </c>
      <c r="BH26" s="56"/>
      <c r="BI26" s="56"/>
      <c r="BJ26" s="147"/>
      <c r="BK26" s="322"/>
      <c r="BL26" s="322" t="s">
        <v>390</v>
      </c>
      <c r="BM26" s="79">
        <f t="shared" si="22"/>
        <v>0</v>
      </c>
      <c r="BN26" s="79">
        <f t="shared" si="23"/>
        <v>0</v>
      </c>
      <c r="BO26" s="110">
        <f t="shared" si="24"/>
        <v>0</v>
      </c>
      <c r="BP26" s="56"/>
      <c r="BQ26" s="56"/>
      <c r="BR26" s="147"/>
      <c r="BS26" s="322"/>
      <c r="BT26" s="322" t="s">
        <v>390</v>
      </c>
      <c r="BU26" s="79">
        <f t="shared" si="25"/>
        <v>0</v>
      </c>
      <c r="BV26" s="79">
        <f t="shared" si="26"/>
        <v>0</v>
      </c>
      <c r="BW26" s="110">
        <f t="shared" si="27"/>
        <v>0</v>
      </c>
      <c r="BX26" s="56"/>
      <c r="BY26" s="56"/>
      <c r="BZ26" s="147"/>
      <c r="CA26" s="322"/>
      <c r="CB26" s="322" t="s">
        <v>390</v>
      </c>
      <c r="CC26" s="79">
        <f t="shared" si="28"/>
        <v>0</v>
      </c>
      <c r="CD26" s="79">
        <f t="shared" si="29"/>
        <v>0</v>
      </c>
      <c r="CE26" s="110">
        <f t="shared" si="30"/>
        <v>0</v>
      </c>
      <c r="CF26" s="56"/>
      <c r="CG26" s="56"/>
      <c r="CH26" s="147"/>
      <c r="CI26" s="322"/>
      <c r="CJ26" s="322" t="s">
        <v>390</v>
      </c>
      <c r="CK26" s="79">
        <f t="shared" si="31"/>
        <v>0</v>
      </c>
      <c r="CL26" s="79">
        <f t="shared" si="32"/>
        <v>0</v>
      </c>
      <c r="CM26" s="110">
        <f t="shared" si="33"/>
        <v>0</v>
      </c>
      <c r="CN26" s="56"/>
      <c r="CO26" s="56"/>
      <c r="CP26" s="147"/>
      <c r="CQ26" s="322"/>
      <c r="CR26" s="322" t="s">
        <v>390</v>
      </c>
      <c r="CS26" s="79">
        <f t="shared" si="34"/>
        <v>0</v>
      </c>
      <c r="CT26" s="79">
        <f t="shared" si="35"/>
        <v>0</v>
      </c>
      <c r="CU26" s="110">
        <f t="shared" si="36"/>
        <v>0</v>
      </c>
      <c r="CV26" s="56"/>
      <c r="CW26" s="56"/>
      <c r="CX26" s="147"/>
      <c r="CY26" s="322"/>
      <c r="CZ26" s="322" t="s">
        <v>390</v>
      </c>
      <c r="DA26" s="79">
        <f t="shared" si="37"/>
        <v>0</v>
      </c>
      <c r="DB26" s="79">
        <f t="shared" si="38"/>
        <v>0</v>
      </c>
      <c r="DC26" s="110">
        <f t="shared" si="39"/>
        <v>0</v>
      </c>
      <c r="DD26" s="56"/>
      <c r="DE26" s="56"/>
      <c r="DF26" s="147"/>
      <c r="DG26" s="322"/>
      <c r="DH26" s="322" t="s">
        <v>390</v>
      </c>
      <c r="DI26" s="79">
        <f t="shared" si="40"/>
        <v>0</v>
      </c>
      <c r="DJ26" s="79">
        <f t="shared" si="41"/>
        <v>0</v>
      </c>
      <c r="DK26" s="110">
        <f t="shared" si="42"/>
        <v>0</v>
      </c>
      <c r="DL26" s="56"/>
      <c r="DM26" s="56"/>
      <c r="DN26" s="147"/>
      <c r="DO26" s="322"/>
      <c r="DP26" s="322" t="s">
        <v>390</v>
      </c>
      <c r="DQ26" s="79">
        <f t="shared" si="43"/>
        <v>0</v>
      </c>
      <c r="DR26" s="79">
        <f t="shared" si="44"/>
        <v>0</v>
      </c>
      <c r="DS26" s="110">
        <f t="shared" si="45"/>
        <v>0</v>
      </c>
      <c r="DT26" s="56"/>
      <c r="DU26" s="56"/>
      <c r="DV26" s="147"/>
      <c r="DW26" s="322"/>
      <c r="DX26" s="322" t="s">
        <v>390</v>
      </c>
      <c r="DY26" s="79">
        <f t="shared" si="46"/>
        <v>0</v>
      </c>
      <c r="DZ26" s="79">
        <f t="shared" si="47"/>
        <v>0</v>
      </c>
      <c r="EA26" s="110">
        <f t="shared" si="48"/>
        <v>0</v>
      </c>
      <c r="EB26" s="56"/>
      <c r="EC26" s="56"/>
      <c r="ED26" s="147"/>
      <c r="EE26" s="322"/>
      <c r="EF26" s="322" t="s">
        <v>390</v>
      </c>
      <c r="EG26" s="79">
        <f t="shared" si="49"/>
        <v>0</v>
      </c>
      <c r="EH26" s="79">
        <f t="shared" si="50"/>
        <v>0</v>
      </c>
      <c r="EI26" s="110">
        <f t="shared" si="51"/>
        <v>0</v>
      </c>
      <c r="EJ26" s="56"/>
      <c r="EK26" s="56"/>
      <c r="EL26" s="147"/>
      <c r="EM26" s="322"/>
    </row>
    <row r="27" spans="1:143" x14ac:dyDescent="0.2">
      <c r="A27" s="586" t="s">
        <v>215</v>
      </c>
      <c r="B27" s="10">
        <f>SUM(B19:B26)</f>
        <v>0</v>
      </c>
      <c r="C27" s="10">
        <f>SUM(C19:C26)</f>
        <v>0</v>
      </c>
      <c r="D27" s="10">
        <f>SUM(D19:D26)</f>
        <v>0</v>
      </c>
      <c r="E27" s="203"/>
      <c r="F27" s="364"/>
      <c r="G27" s="364"/>
      <c r="H27" s="322" t="s">
        <v>391</v>
      </c>
      <c r="I27" s="445">
        <f>IF(I$1=" ","",SUM(I19:I26))</f>
        <v>0</v>
      </c>
      <c r="J27" s="445">
        <f>IF(I$1=" ","",SUM(J19:J26))</f>
        <v>0</v>
      </c>
      <c r="K27" s="103">
        <f>IF(I$1="","",SUM(I27:J27))</f>
        <v>0</v>
      </c>
      <c r="L27" s="445">
        <f>IF(I$1="","",SUMIF($H18:$H27,MID($H27,3,10),L18:L27))</f>
        <v>0</v>
      </c>
      <c r="M27" s="445">
        <f>IF(I$1="","",SUMIF($H18:$H27,MID($H27,3,10),M18:M27))</f>
        <v>0</v>
      </c>
      <c r="N27" s="147"/>
      <c r="O27" s="322"/>
      <c r="P27" s="322" t="s">
        <v>391</v>
      </c>
      <c r="Q27" s="445">
        <f>IF(Q$1=" ","",SUM(Q19:Q26))</f>
        <v>0</v>
      </c>
      <c r="R27" s="445">
        <f>IF(Q$1=" ","",SUM(R19:R26))</f>
        <v>0</v>
      </c>
      <c r="S27" s="103">
        <f>IF(Q$1="","",SUM(Q27:R27))</f>
        <v>0</v>
      </c>
      <c r="T27" s="445">
        <f>IF(Q$1="","",SUMIF($H18:$H27,MID($H27,3,10),T18:T27))</f>
        <v>0</v>
      </c>
      <c r="U27" s="445">
        <f>IF(Q$1="","",SUMIF($H18:$H27,MID($H27,3,10),U18:U27))</f>
        <v>0</v>
      </c>
      <c r="V27" s="147"/>
      <c r="W27" s="322"/>
      <c r="X27" s="322" t="s">
        <v>391</v>
      </c>
      <c r="Y27" s="445">
        <f>IF(Y$1=" ","",SUM(Y19:Y26))</f>
        <v>0</v>
      </c>
      <c r="Z27" s="445">
        <f>IF(Y$1=" ","",SUM(Z19:Z26))</f>
        <v>0</v>
      </c>
      <c r="AA27" s="103">
        <f>IF(Y$1="","",SUM(Y27:Z27))</f>
        <v>0</v>
      </c>
      <c r="AB27" s="445">
        <f>IF(Y$1="","",SUMIF($H18:$H27,MID($H27,3,10),AB18:AB27))</f>
        <v>0</v>
      </c>
      <c r="AC27" s="445">
        <f>IF(Y$1="","",SUMIF($H18:$H27,MID($H27,3,10),AC18:AC27))</f>
        <v>0</v>
      </c>
      <c r="AD27" s="147"/>
      <c r="AE27" s="322"/>
      <c r="AF27" s="322" t="s">
        <v>391</v>
      </c>
      <c r="AG27" s="445">
        <f>IF(AG$1=" ","",SUM(AG19:AG26))</f>
        <v>0</v>
      </c>
      <c r="AH27" s="445">
        <f>IF(AG$1=" ","",SUM(AH19:AH26))</f>
        <v>0</v>
      </c>
      <c r="AI27" s="103">
        <f>IF(AG$1="","",SUM(AG27:AH27))</f>
        <v>0</v>
      </c>
      <c r="AJ27" s="445">
        <f>IF(AG$1="","",SUMIF($H18:$H27,MID($H27,3,10),AJ18:AJ27))</f>
        <v>0</v>
      </c>
      <c r="AK27" s="445">
        <f>IF(AG$1="","",SUMIF($H18:$H27,MID($H27,3,10),AK18:AK27))</f>
        <v>0</v>
      </c>
      <c r="AL27" s="147"/>
      <c r="AM27" s="322"/>
      <c r="AN27" s="322" t="s">
        <v>391</v>
      </c>
      <c r="AO27" s="445">
        <f>IF(AO$1=" ","",SUM(AO19:AO26))</f>
        <v>0</v>
      </c>
      <c r="AP27" s="445">
        <f>IF(AO$1=" ","",SUM(AP19:AP26))</f>
        <v>0</v>
      </c>
      <c r="AQ27" s="103">
        <f>IF(AO$1="","",SUM(AO27:AP27))</f>
        <v>0</v>
      </c>
      <c r="AR27" s="445">
        <f>IF(AO$1="","",SUMIF($H18:$H27,MID($H27,3,10),AR18:AR27))</f>
        <v>0</v>
      </c>
      <c r="AS27" s="445">
        <f>IF(AO$1="","",SUMIF($H18:$H27,MID($H27,3,10),AS18:AS27))</f>
        <v>0</v>
      </c>
      <c r="AT27" s="147"/>
      <c r="AU27" s="322"/>
      <c r="AV27" s="322" t="s">
        <v>391</v>
      </c>
      <c r="AW27" s="445">
        <f>IF(AW$1=" ","",SUM(AW19:AW26))</f>
        <v>0</v>
      </c>
      <c r="AX27" s="445">
        <f>IF(AW$1=" ","",SUM(AX19:AX26))</f>
        <v>0</v>
      </c>
      <c r="AY27" s="103">
        <f>IF(AW$1="","",SUM(AW27:AX27))</f>
        <v>0</v>
      </c>
      <c r="AZ27" s="445">
        <f>IF(AW$1="","",SUMIF($H18:$H27,MID($H27,3,10),AZ18:AZ27))</f>
        <v>0</v>
      </c>
      <c r="BA27" s="445">
        <f>IF(AW$1="","",SUMIF($H18:$H27,MID($H27,3,10),BA18:BA27))</f>
        <v>0</v>
      </c>
      <c r="BB27" s="147"/>
      <c r="BC27" s="322"/>
      <c r="BD27" s="322" t="s">
        <v>391</v>
      </c>
      <c r="BE27" s="445">
        <f>IF(BE$1=" ","",SUM(BE19:BE26))</f>
        <v>0</v>
      </c>
      <c r="BF27" s="445">
        <f>IF(BE$1=" ","",SUM(BF19:BF26))</f>
        <v>0</v>
      </c>
      <c r="BG27" s="103">
        <f>IF(BE$1="","",SUM(BE27:BF27))</f>
        <v>0</v>
      </c>
      <c r="BH27" s="445">
        <f>IF(BE$1="","",SUMIF($H18:$H27,MID($H27,3,10),BH18:BH27))</f>
        <v>0</v>
      </c>
      <c r="BI27" s="445">
        <f>IF(BE$1="","",SUMIF($H18:$H27,MID($H27,3,10),BI18:BI27))</f>
        <v>0</v>
      </c>
      <c r="BJ27" s="147"/>
      <c r="BK27" s="322"/>
      <c r="BL27" s="322" t="s">
        <v>391</v>
      </c>
      <c r="BM27" s="445">
        <f>IF(BM$1=" ","",SUM(BM19:BM26))</f>
        <v>0</v>
      </c>
      <c r="BN27" s="445">
        <f>IF(BM$1=" ","",SUM(BN19:BN26))</f>
        <v>0</v>
      </c>
      <c r="BO27" s="103">
        <f>IF(BM$1="","",SUM(BM27:BN27))</f>
        <v>0</v>
      </c>
      <c r="BP27" s="445">
        <f>IF(BM$1="","",SUMIF($H18:$H27,MID($H27,3,10),BP18:BP27))</f>
        <v>0</v>
      </c>
      <c r="BQ27" s="445">
        <f>IF(BM$1="","",SUMIF($H18:$H27,MID($H27,3,10),BQ18:BQ27))</f>
        <v>0</v>
      </c>
      <c r="BR27" s="147"/>
      <c r="BS27" s="322"/>
      <c r="BT27" s="322" t="s">
        <v>391</v>
      </c>
      <c r="BU27" s="445">
        <f>IF(BU$1=" ","",SUM(BU19:BU26))</f>
        <v>0</v>
      </c>
      <c r="BV27" s="445">
        <f>IF(BU$1=" ","",SUM(BV19:BV26))</f>
        <v>0</v>
      </c>
      <c r="BW27" s="103">
        <f>IF(BU$1="","",SUM(BU27:BV27))</f>
        <v>0</v>
      </c>
      <c r="BX27" s="445">
        <f>IF(BU$1="","",SUMIF($H18:$H27,MID($H27,3,10),BX18:BX27))</f>
        <v>0</v>
      </c>
      <c r="BY27" s="445">
        <f>IF(BU$1="","",SUMIF($H18:$H27,MID($H27,3,10),BY18:BY27))</f>
        <v>0</v>
      </c>
      <c r="BZ27" s="147"/>
      <c r="CA27" s="322"/>
      <c r="CB27" s="322" t="s">
        <v>391</v>
      </c>
      <c r="CC27" s="445">
        <f>IF(CC$1=" ","",SUM(CC19:CC26))</f>
        <v>0</v>
      </c>
      <c r="CD27" s="445">
        <f>IF(CC$1=" ","",SUM(CD19:CD26))</f>
        <v>0</v>
      </c>
      <c r="CE27" s="103">
        <f>IF(CC$1="","",SUM(CC27:CD27))</f>
        <v>0</v>
      </c>
      <c r="CF27" s="445">
        <f>IF(CC$1="","",SUMIF($H18:$H27,MID($H27,3,10),CF18:CF27))</f>
        <v>0</v>
      </c>
      <c r="CG27" s="445">
        <f>IF(CC$1="","",SUMIF($H18:$H27,MID($H27,3,10),CG18:CG27))</f>
        <v>0</v>
      </c>
      <c r="CH27" s="147"/>
      <c r="CI27" s="322"/>
      <c r="CJ27" s="322" t="s">
        <v>391</v>
      </c>
      <c r="CK27" s="445">
        <f>IF(CK$1=" ","",SUM(CK19:CK26))</f>
        <v>0</v>
      </c>
      <c r="CL27" s="445">
        <f>IF(CK$1=" ","",SUM(CL19:CL26))</f>
        <v>0</v>
      </c>
      <c r="CM27" s="103">
        <f>IF(CK$1="","",SUM(CK27:CL27))</f>
        <v>0</v>
      </c>
      <c r="CN27" s="445">
        <f>IF(CK$1="","",SUMIF($H18:$H27,MID($H27,3,10),CN18:CN27))</f>
        <v>0</v>
      </c>
      <c r="CO27" s="445">
        <f>IF(CK$1="","",SUMIF($H18:$H27,MID($H27,3,10),CO18:CO27))</f>
        <v>0</v>
      </c>
      <c r="CP27" s="147"/>
      <c r="CQ27" s="322"/>
      <c r="CR27" s="322" t="s">
        <v>391</v>
      </c>
      <c r="CS27" s="445">
        <f>IF(CS$1=" ","",SUM(CS19:CS26))</f>
        <v>0</v>
      </c>
      <c r="CT27" s="445">
        <f>IF(CS$1=" ","",SUM(CT19:CT26))</f>
        <v>0</v>
      </c>
      <c r="CU27" s="103">
        <f>IF(CS$1="","",SUM(CS27:CT27))</f>
        <v>0</v>
      </c>
      <c r="CV27" s="445">
        <f>IF(CS$1="","",SUMIF($H18:$H27,MID($H27,3,10),CV18:CV27))</f>
        <v>0</v>
      </c>
      <c r="CW27" s="445">
        <f>IF(CS$1="","",SUMIF($H18:$H27,MID($H27,3,10),CW18:CW27))</f>
        <v>0</v>
      </c>
      <c r="CX27" s="147"/>
      <c r="CY27" s="322"/>
      <c r="CZ27" s="322" t="s">
        <v>391</v>
      </c>
      <c r="DA27" s="445">
        <f>IF(DA$1=" ","",SUM(DA19:DA26))</f>
        <v>0</v>
      </c>
      <c r="DB27" s="445">
        <f>IF(DA$1=" ","",SUM(DB19:DB26))</f>
        <v>0</v>
      </c>
      <c r="DC27" s="103">
        <f>IF(DA$1="","",SUM(DA27:DB27))</f>
        <v>0</v>
      </c>
      <c r="DD27" s="445">
        <f>IF(DA$1="","",SUMIF($H18:$H27,MID($H27,3,10),DD18:DD27))</f>
        <v>0</v>
      </c>
      <c r="DE27" s="445">
        <f>IF(DA$1="","",SUMIF($H18:$H27,MID($H27,3,10),DE18:DE27))</f>
        <v>0</v>
      </c>
      <c r="DF27" s="147"/>
      <c r="DG27" s="322"/>
      <c r="DH27" s="322" t="s">
        <v>391</v>
      </c>
      <c r="DI27" s="445">
        <f>IF(DI$1=" ","",SUM(DI19:DI26))</f>
        <v>0</v>
      </c>
      <c r="DJ27" s="445">
        <f>IF(DI$1=" ","",SUM(DJ19:DJ26))</f>
        <v>0</v>
      </c>
      <c r="DK27" s="103">
        <f>IF(DI$1="","",SUM(DI27:DJ27))</f>
        <v>0</v>
      </c>
      <c r="DL27" s="445">
        <f>IF(DI$1="","",SUMIF($H18:$H27,MID($H27,3,10),DL18:DL27))</f>
        <v>0</v>
      </c>
      <c r="DM27" s="445">
        <f>IF(DI$1="","",SUMIF($H18:$H27,MID($H27,3,10),DM18:DM27))</f>
        <v>0</v>
      </c>
      <c r="DN27" s="147"/>
      <c r="DO27" s="322"/>
      <c r="DP27" s="322" t="s">
        <v>391</v>
      </c>
      <c r="DQ27" s="445">
        <f>IF(DQ$1=" ","",SUM(DQ19:DQ26))</f>
        <v>0</v>
      </c>
      <c r="DR27" s="445">
        <f>IF(DQ$1=" ","",SUM(DR19:DR26))</f>
        <v>0</v>
      </c>
      <c r="DS27" s="103">
        <f>IF(DQ$1="","",SUM(DQ27:DR27))</f>
        <v>0</v>
      </c>
      <c r="DT27" s="445">
        <f>IF(DQ$1="","",SUMIF($H18:$H27,MID($H27,3,10),DT18:DT27))</f>
        <v>0</v>
      </c>
      <c r="DU27" s="445">
        <f>IF(DQ$1="","",SUMIF($H18:$H27,MID($H27,3,10),DU18:DU27))</f>
        <v>0</v>
      </c>
      <c r="DV27" s="147"/>
      <c r="DW27" s="322"/>
      <c r="DX27" s="322" t="s">
        <v>391</v>
      </c>
      <c r="DY27" s="445">
        <f>IF(DY$1=" ","",SUM(DY19:DY26))</f>
        <v>0</v>
      </c>
      <c r="DZ27" s="445">
        <f>IF(DY$1=" ","",SUM(DZ19:DZ26))</f>
        <v>0</v>
      </c>
      <c r="EA27" s="103">
        <f>IF(DY$1="","",SUM(DY27:DZ27))</f>
        <v>0</v>
      </c>
      <c r="EB27" s="445">
        <f>IF(DY$1="","",SUMIF($H18:$H27,MID($H27,3,10),EB18:EB27))</f>
        <v>0</v>
      </c>
      <c r="EC27" s="445">
        <f>IF(DY$1="","",SUMIF($H18:$H27,MID($H27,3,10),EC18:EC27))</f>
        <v>0</v>
      </c>
      <c r="ED27" s="147"/>
      <c r="EE27" s="322"/>
      <c r="EF27" s="322" t="s">
        <v>391</v>
      </c>
      <c r="EG27" s="445">
        <f>IF(EG$1=" ","",SUM(EG19:EG26))</f>
        <v>0</v>
      </c>
      <c r="EH27" s="445">
        <f>IF(EG$1=" ","",SUM(EH19:EH26))</f>
        <v>0</v>
      </c>
      <c r="EI27" s="103">
        <f>IF(EG$1="","",SUM(EG27:EH27))</f>
        <v>0</v>
      </c>
      <c r="EJ27" s="445">
        <f>IF(EG$1="","",SUMIF($H18:$H27,MID($H27,3,10),EJ18:EJ27))</f>
        <v>0</v>
      </c>
      <c r="EK27" s="445">
        <f>IF(EG$1="","",SUMIF($H18:$H27,MID($H27,3,10),EK18:EK27))</f>
        <v>0</v>
      </c>
      <c r="EL27" s="147"/>
      <c r="EM27" s="322"/>
    </row>
    <row r="28" spans="1:143" s="8" customFormat="1" x14ac:dyDescent="0.2">
      <c r="A28" s="735" t="s">
        <v>197</v>
      </c>
      <c r="B28" s="736"/>
      <c r="C28" s="736"/>
      <c r="D28" s="736"/>
      <c r="E28" s="737"/>
      <c r="F28" s="365"/>
      <c r="G28" s="365"/>
      <c r="H28" s="322"/>
      <c r="I28" s="128"/>
      <c r="J28" s="129"/>
      <c r="K28" s="129"/>
      <c r="L28" s="130"/>
      <c r="M28" s="130"/>
      <c r="N28" s="356"/>
      <c r="O28" s="322"/>
      <c r="P28" s="322"/>
      <c r="Q28" s="128"/>
      <c r="R28" s="129"/>
      <c r="S28" s="129"/>
      <c r="T28" s="130"/>
      <c r="U28" s="130"/>
      <c r="V28" s="356"/>
      <c r="W28" s="322"/>
      <c r="X28" s="322"/>
      <c r="Y28" s="128"/>
      <c r="Z28" s="129"/>
      <c r="AA28" s="129"/>
      <c r="AB28" s="130"/>
      <c r="AC28" s="130"/>
      <c r="AD28" s="356"/>
      <c r="AE28" s="322"/>
      <c r="AF28" s="322"/>
      <c r="AG28" s="128"/>
      <c r="AH28" s="129"/>
      <c r="AI28" s="129"/>
      <c r="AJ28" s="130"/>
      <c r="AK28" s="130"/>
      <c r="AL28" s="356"/>
      <c r="AM28" s="322"/>
      <c r="AN28" s="322"/>
      <c r="AO28" s="128"/>
      <c r="AP28" s="129"/>
      <c r="AQ28" s="129"/>
      <c r="AR28" s="130"/>
      <c r="AS28" s="130"/>
      <c r="AT28" s="356"/>
      <c r="AU28" s="322"/>
      <c r="AV28" s="322"/>
      <c r="AW28" s="128"/>
      <c r="AX28" s="129"/>
      <c r="AY28" s="129"/>
      <c r="AZ28" s="130"/>
      <c r="BA28" s="130"/>
      <c r="BB28" s="356"/>
      <c r="BC28" s="322"/>
      <c r="BD28" s="322"/>
      <c r="BE28" s="128"/>
      <c r="BF28" s="129"/>
      <c r="BG28" s="129"/>
      <c r="BH28" s="130"/>
      <c r="BI28" s="130"/>
      <c r="BJ28" s="356"/>
      <c r="BK28" s="322"/>
      <c r="BL28" s="322"/>
      <c r="BM28" s="128"/>
      <c r="BN28" s="129"/>
      <c r="BO28" s="129"/>
      <c r="BP28" s="130"/>
      <c r="BQ28" s="130"/>
      <c r="BR28" s="356"/>
      <c r="BS28" s="322"/>
      <c r="BT28" s="322"/>
      <c r="BU28" s="128"/>
      <c r="BV28" s="129"/>
      <c r="BW28" s="129"/>
      <c r="BX28" s="130"/>
      <c r="BY28" s="130"/>
      <c r="BZ28" s="356"/>
      <c r="CA28" s="322"/>
      <c r="CB28" s="322"/>
      <c r="CC28" s="128"/>
      <c r="CD28" s="129"/>
      <c r="CE28" s="129"/>
      <c r="CF28" s="130"/>
      <c r="CG28" s="130"/>
      <c r="CH28" s="356"/>
      <c r="CI28" s="322"/>
      <c r="CJ28" s="322"/>
      <c r="CK28" s="128"/>
      <c r="CL28" s="129"/>
      <c r="CM28" s="129"/>
      <c r="CN28" s="130"/>
      <c r="CO28" s="130"/>
      <c r="CP28" s="356"/>
      <c r="CQ28" s="322"/>
      <c r="CR28" s="322"/>
      <c r="CS28" s="128"/>
      <c r="CT28" s="129"/>
      <c r="CU28" s="129"/>
      <c r="CV28" s="130"/>
      <c r="CW28" s="130"/>
      <c r="CX28" s="356"/>
      <c r="CY28" s="322"/>
      <c r="CZ28" s="322"/>
      <c r="DA28" s="128"/>
      <c r="DB28" s="129"/>
      <c r="DC28" s="129"/>
      <c r="DD28" s="130"/>
      <c r="DE28" s="130"/>
      <c r="DF28" s="356"/>
      <c r="DG28" s="322"/>
      <c r="DH28" s="322"/>
      <c r="DI28" s="128"/>
      <c r="DJ28" s="129"/>
      <c r="DK28" s="129"/>
      <c r="DL28" s="130"/>
      <c r="DM28" s="130"/>
      <c r="DN28" s="356"/>
      <c r="DO28" s="322"/>
      <c r="DP28" s="322"/>
      <c r="DQ28" s="128"/>
      <c r="DR28" s="129"/>
      <c r="DS28" s="129"/>
      <c r="DT28" s="130"/>
      <c r="DU28" s="130"/>
      <c r="DV28" s="356"/>
      <c r="DW28" s="322"/>
      <c r="DX28" s="322"/>
      <c r="DY28" s="128"/>
      <c r="DZ28" s="129"/>
      <c r="EA28" s="129"/>
      <c r="EB28" s="130"/>
      <c r="EC28" s="130"/>
      <c r="ED28" s="356"/>
      <c r="EE28" s="322"/>
      <c r="EF28" s="322"/>
      <c r="EG28" s="128"/>
      <c r="EH28" s="129"/>
      <c r="EI28" s="129"/>
      <c r="EJ28" s="130"/>
      <c r="EK28" s="130"/>
      <c r="EL28" s="356"/>
      <c r="EM28" s="322"/>
    </row>
    <row r="29" spans="1:143" x14ac:dyDescent="0.2">
      <c r="A29" s="585" t="s">
        <v>44</v>
      </c>
      <c r="B29" s="532"/>
      <c r="C29" s="532"/>
      <c r="D29" s="9">
        <f>B29+C29</f>
        <v>0</v>
      </c>
      <c r="E29" s="203"/>
      <c r="F29" s="364"/>
      <c r="G29" s="364"/>
      <c r="H29" s="322" t="s">
        <v>392</v>
      </c>
      <c r="I29" s="79">
        <f>IF(K$1="Rejected",B29,IF(L29="",B29,SUM(B29,L29)))</f>
        <v>0</v>
      </c>
      <c r="J29" s="79">
        <f>IF(K$1="Rejected",C29,IF(M29="",C29,SUM(C29,M29)))</f>
        <v>0</v>
      </c>
      <c r="K29" s="110">
        <f t="shared" si="0"/>
        <v>0</v>
      </c>
      <c r="L29" s="56"/>
      <c r="M29" s="56"/>
      <c r="N29" s="147"/>
      <c r="O29" s="322"/>
      <c r="P29" s="322" t="s">
        <v>392</v>
      </c>
      <c r="Q29" s="79">
        <f>IF(S$1="Rejected",I29,IF(T29="",I29,SUM(I29,T29)))</f>
        <v>0</v>
      </c>
      <c r="R29" s="79">
        <f>IF(S$1="Rejected",J29,IF(U29="",J29,SUM(J29,U29)))</f>
        <v>0</v>
      </c>
      <c r="S29" s="110">
        <f>IF(Q$1="","",SUM(Q29:R29))</f>
        <v>0</v>
      </c>
      <c r="T29" s="56"/>
      <c r="U29" s="56"/>
      <c r="V29" s="147"/>
      <c r="W29" s="322"/>
      <c r="X29" s="322" t="s">
        <v>392</v>
      </c>
      <c r="Y29" s="79">
        <f>IF(AA$1="Rejected",Q29,IF(AB29="",Q29,SUM(Q29,AB29)))</f>
        <v>0</v>
      </c>
      <c r="Z29" s="79">
        <f>IF(AA$1="Rejected",R29,IF(AC29="",R29,SUM(R29,AC29)))</f>
        <v>0</v>
      </c>
      <c r="AA29" s="110">
        <f>IF(Y$1="","",SUM(Y29:Z29))</f>
        <v>0</v>
      </c>
      <c r="AB29" s="56"/>
      <c r="AC29" s="56"/>
      <c r="AD29" s="147"/>
      <c r="AE29" s="322"/>
      <c r="AF29" s="322" t="s">
        <v>392</v>
      </c>
      <c r="AG29" s="79">
        <f>IF(AI$1="Rejected",Y29,IF(AJ29="",Y29,SUM(Y29,AJ29)))</f>
        <v>0</v>
      </c>
      <c r="AH29" s="79">
        <f>IF(AI$1="Rejected",Z29,IF(AK29="",Z29,SUM(Z29,AK29)))</f>
        <v>0</v>
      </c>
      <c r="AI29" s="110">
        <f>IF(AG$1="","",SUM(AG29:AH29))</f>
        <v>0</v>
      </c>
      <c r="AJ29" s="56"/>
      <c r="AK29" s="56"/>
      <c r="AL29" s="147"/>
      <c r="AM29" s="322"/>
      <c r="AN29" s="322" t="s">
        <v>392</v>
      </c>
      <c r="AO29" s="79">
        <f>IF(AQ$1="Rejected",AG29,IF(AR29="",AG29,SUM(AG29,AR29)))</f>
        <v>0</v>
      </c>
      <c r="AP29" s="79">
        <f>IF(AQ$1="Rejected",AH29,IF(AS29="",AH29,SUM(AH29,AS29)))</f>
        <v>0</v>
      </c>
      <c r="AQ29" s="110">
        <f>IF(AO$1="","",SUM(AO29:AP29))</f>
        <v>0</v>
      </c>
      <c r="AR29" s="56"/>
      <c r="AS29" s="56"/>
      <c r="AT29" s="147"/>
      <c r="AU29" s="322"/>
      <c r="AV29" s="322" t="s">
        <v>392</v>
      </c>
      <c r="AW29" s="79">
        <f>IF(AY$1="Rejected",AO29,IF(AZ29="",AO29,SUM(AO29,AZ29)))</f>
        <v>0</v>
      </c>
      <c r="AX29" s="79">
        <f>IF(AY$1="Rejected",AP29,IF(BA29="",AP29,SUM(AP29,BA29)))</f>
        <v>0</v>
      </c>
      <c r="AY29" s="110">
        <f>IF(AW$1="","",SUM(AW29:AX29))</f>
        <v>0</v>
      </c>
      <c r="AZ29" s="56"/>
      <c r="BA29" s="56"/>
      <c r="BB29" s="147"/>
      <c r="BC29" s="322"/>
      <c r="BD29" s="322" t="s">
        <v>392</v>
      </c>
      <c r="BE29" s="79">
        <f>IF(BG$1="Rejected",AW29,IF(BH29="",AW29,SUM(AW29,BH29)))</f>
        <v>0</v>
      </c>
      <c r="BF29" s="79">
        <f>IF(BG$1="Rejected",AX29,IF(BI29="",AX29,SUM(AX29,BI29)))</f>
        <v>0</v>
      </c>
      <c r="BG29" s="110">
        <f>IF(BE$1="","",SUM(BE29:BF29))</f>
        <v>0</v>
      </c>
      <c r="BH29" s="56"/>
      <c r="BI29" s="56"/>
      <c r="BJ29" s="147"/>
      <c r="BK29" s="322"/>
      <c r="BL29" s="322" t="s">
        <v>392</v>
      </c>
      <c r="BM29" s="79">
        <f>IF(BO$1="Rejected",BE29,IF(BP29="",BE29,SUM(BE29,BP29)))</f>
        <v>0</v>
      </c>
      <c r="BN29" s="79">
        <f>IF(BO$1="Rejected",BF29,IF(BQ29="",BF29,SUM(BF29,BQ29)))</f>
        <v>0</v>
      </c>
      <c r="BO29" s="110">
        <f>IF(BM$1="","",SUM(BM29:BN29))</f>
        <v>0</v>
      </c>
      <c r="BP29" s="56"/>
      <c r="BQ29" s="56"/>
      <c r="BR29" s="147"/>
      <c r="BS29" s="322"/>
      <c r="BT29" s="322" t="s">
        <v>392</v>
      </c>
      <c r="BU29" s="79">
        <f>IF(BW$1="Rejected",BM29,IF(BX29="",BM29,SUM(BM29,BX29)))</f>
        <v>0</v>
      </c>
      <c r="BV29" s="79">
        <f>IF(BW$1="Rejected",BN29,IF(BY29="",BN29,SUM(BN29,BY29)))</f>
        <v>0</v>
      </c>
      <c r="BW29" s="110">
        <f>IF(BU$1="","",SUM(BU29:BV29))</f>
        <v>0</v>
      </c>
      <c r="BX29" s="56"/>
      <c r="BY29" s="56"/>
      <c r="BZ29" s="147"/>
      <c r="CA29" s="322"/>
      <c r="CB29" s="322" t="s">
        <v>392</v>
      </c>
      <c r="CC29" s="79">
        <f>IF(CE$1="Rejected",BU29,IF(CF29="",BU29,SUM(BU29,CF29)))</f>
        <v>0</v>
      </c>
      <c r="CD29" s="79">
        <f>IF(CE$1="Rejected",BV29,IF(CG29="",BV29,SUM(BV29,CG29)))</f>
        <v>0</v>
      </c>
      <c r="CE29" s="110">
        <f>IF(CC$1="","",SUM(CC29:CD29))</f>
        <v>0</v>
      </c>
      <c r="CF29" s="56"/>
      <c r="CG29" s="56"/>
      <c r="CH29" s="147"/>
      <c r="CI29" s="322"/>
      <c r="CJ29" s="322" t="s">
        <v>392</v>
      </c>
      <c r="CK29" s="79">
        <f>IF(CM$1="Rejected",CC29,IF(CN29="",CC29,SUM(CC29,CN29)))</f>
        <v>0</v>
      </c>
      <c r="CL29" s="79">
        <f>IF(CM$1="Rejected",CD29,IF(CO29="",CD29,SUM(CD29,CO29)))</f>
        <v>0</v>
      </c>
      <c r="CM29" s="110">
        <f>IF(CK$1="","",SUM(CK29:CL29))</f>
        <v>0</v>
      </c>
      <c r="CN29" s="56"/>
      <c r="CO29" s="56"/>
      <c r="CP29" s="147"/>
      <c r="CQ29" s="322"/>
      <c r="CR29" s="322" t="s">
        <v>392</v>
      </c>
      <c r="CS29" s="79">
        <f>IF(CU$1="Rejected",CK29,IF(CV29="",CK29,SUM(CK29,CV29)))</f>
        <v>0</v>
      </c>
      <c r="CT29" s="79">
        <f>IF(CU$1="Rejected",CL29,IF(CW29="",CL29,SUM(CL29,CW29)))</f>
        <v>0</v>
      </c>
      <c r="CU29" s="110">
        <f>IF(CS$1="","",SUM(CS29:CT29))</f>
        <v>0</v>
      </c>
      <c r="CV29" s="56"/>
      <c r="CW29" s="56"/>
      <c r="CX29" s="147"/>
      <c r="CY29" s="322"/>
      <c r="CZ29" s="322" t="s">
        <v>392</v>
      </c>
      <c r="DA29" s="79">
        <f>IF(DC$1="Rejected",CS29,IF(DD29="",CS29,SUM(CS29,DD29)))</f>
        <v>0</v>
      </c>
      <c r="DB29" s="79">
        <f>IF(DC$1="Rejected",CT29,IF(DE29="",CT29,SUM(CT29,DE29)))</f>
        <v>0</v>
      </c>
      <c r="DC29" s="110">
        <f>IF(DA$1="","",SUM(DA29:DB29))</f>
        <v>0</v>
      </c>
      <c r="DD29" s="56"/>
      <c r="DE29" s="56"/>
      <c r="DF29" s="147"/>
      <c r="DG29" s="322"/>
      <c r="DH29" s="322" t="s">
        <v>392</v>
      </c>
      <c r="DI29" s="79">
        <f>IF(DK$1="Rejected",DA29,IF(DL29="",DA29,SUM(DA29,DL29)))</f>
        <v>0</v>
      </c>
      <c r="DJ29" s="79">
        <f>IF(DK$1="Rejected",DB29,IF(DM29="",DB29,SUM(DB29,DM29)))</f>
        <v>0</v>
      </c>
      <c r="DK29" s="110">
        <f>IF(DI$1="","",SUM(DI29:DJ29))</f>
        <v>0</v>
      </c>
      <c r="DL29" s="56"/>
      <c r="DM29" s="56"/>
      <c r="DN29" s="147"/>
      <c r="DO29" s="322"/>
      <c r="DP29" s="322" t="s">
        <v>392</v>
      </c>
      <c r="DQ29" s="79">
        <f>IF(DS$1="Rejected",DI29,IF(DT29="",DI29,SUM(DI29,DT29)))</f>
        <v>0</v>
      </c>
      <c r="DR29" s="79">
        <f>IF(DS$1="Rejected",DJ29,IF(DU29="",DJ29,SUM(DJ29,DU29)))</f>
        <v>0</v>
      </c>
      <c r="DS29" s="110">
        <f>IF(DQ$1="","",SUM(DQ29:DR29))</f>
        <v>0</v>
      </c>
      <c r="DT29" s="56"/>
      <c r="DU29" s="56"/>
      <c r="DV29" s="147"/>
      <c r="DW29" s="322"/>
      <c r="DX29" s="322" t="s">
        <v>392</v>
      </c>
      <c r="DY29" s="79">
        <f>IF(EA$1="Rejected",DQ29,IF(EB29="",DQ29,SUM(DQ29,EB29)))</f>
        <v>0</v>
      </c>
      <c r="DZ29" s="79">
        <f>IF(EA$1="Rejected",DR29,IF(EC29="",DR29,SUM(DR29,EC29)))</f>
        <v>0</v>
      </c>
      <c r="EA29" s="110">
        <f>IF(DY$1="","",SUM(DY29:DZ29))</f>
        <v>0</v>
      </c>
      <c r="EB29" s="56"/>
      <c r="EC29" s="56"/>
      <c r="ED29" s="147"/>
      <c r="EE29" s="322"/>
      <c r="EF29" s="322" t="s">
        <v>392</v>
      </c>
      <c r="EG29" s="79">
        <f>IF(EI$1="Rejected",DY29,IF(EJ29="",DY29,SUM(DY29,EJ29)))</f>
        <v>0</v>
      </c>
      <c r="EH29" s="79">
        <f>IF(EI$1="Rejected",DZ29,IF(EK29="",DZ29,SUM(DZ29,EK29)))</f>
        <v>0</v>
      </c>
      <c r="EI29" s="110">
        <f>IF(EG$1="","",SUM(EG29:EH29))</f>
        <v>0</v>
      </c>
      <c r="EJ29" s="56"/>
      <c r="EK29" s="56"/>
      <c r="EL29" s="147"/>
      <c r="EM29" s="322"/>
    </row>
    <row r="30" spans="1:143" x14ac:dyDescent="0.2">
      <c r="A30" s="585" t="s">
        <v>43</v>
      </c>
      <c r="B30" s="532"/>
      <c r="C30" s="532"/>
      <c r="D30" s="9">
        <f>B30+C30</f>
        <v>0</v>
      </c>
      <c r="E30" s="203"/>
      <c r="F30" s="364"/>
      <c r="G30" s="364"/>
      <c r="H30" s="322" t="s">
        <v>392</v>
      </c>
      <c r="I30" s="79">
        <f>IF(K$1="Rejected",B30,IF(L30="",B30,SUM(B30,L30)))</f>
        <v>0</v>
      </c>
      <c r="J30" s="79">
        <f>IF(K$1="Rejected",C30,IF(M30="",C30,SUM(C30,M30)))</f>
        <v>0</v>
      </c>
      <c r="K30" s="110">
        <f t="shared" si="0"/>
        <v>0</v>
      </c>
      <c r="L30" s="56"/>
      <c r="M30" s="56"/>
      <c r="N30" s="147"/>
      <c r="O30" s="322"/>
      <c r="P30" s="322" t="s">
        <v>392</v>
      </c>
      <c r="Q30" s="79">
        <f>IF(S$1="Rejected",I30,IF(T30="",I30,SUM(I30,T30)))</f>
        <v>0</v>
      </c>
      <c r="R30" s="79">
        <f>IF(S$1="Rejected",J30,IF(U30="",J30,SUM(J30,U30)))</f>
        <v>0</v>
      </c>
      <c r="S30" s="110">
        <f>IF(Q$1="","",SUM(Q30:R30))</f>
        <v>0</v>
      </c>
      <c r="T30" s="56"/>
      <c r="U30" s="56"/>
      <c r="V30" s="147"/>
      <c r="W30" s="322"/>
      <c r="X30" s="322" t="s">
        <v>392</v>
      </c>
      <c r="Y30" s="79">
        <f>IF(AA$1="Rejected",Q30,IF(AB30="",Q30,SUM(Q30,AB30)))</f>
        <v>0</v>
      </c>
      <c r="Z30" s="79">
        <f>IF(AA$1="Rejected",R30,IF(AC30="",R30,SUM(R30,AC30)))</f>
        <v>0</v>
      </c>
      <c r="AA30" s="110">
        <f>IF(Y$1="","",SUM(Y30:Z30))</f>
        <v>0</v>
      </c>
      <c r="AB30" s="56"/>
      <c r="AC30" s="56"/>
      <c r="AD30" s="147"/>
      <c r="AE30" s="322"/>
      <c r="AF30" s="322" t="s">
        <v>392</v>
      </c>
      <c r="AG30" s="79">
        <f>IF(AI$1="Rejected",Y30,IF(AJ30="",Y30,SUM(Y30,AJ30)))</f>
        <v>0</v>
      </c>
      <c r="AH30" s="79">
        <f>IF(AI$1="Rejected",Z30,IF(AK30="",Z30,SUM(Z30,AK30)))</f>
        <v>0</v>
      </c>
      <c r="AI30" s="110">
        <f>IF(AG$1="","",SUM(AG30:AH30))</f>
        <v>0</v>
      </c>
      <c r="AJ30" s="56"/>
      <c r="AK30" s="56"/>
      <c r="AL30" s="147"/>
      <c r="AM30" s="322"/>
      <c r="AN30" s="322" t="s">
        <v>392</v>
      </c>
      <c r="AO30" s="79">
        <f>IF(AQ$1="Rejected",AG30,IF(AR30="",AG30,SUM(AG30,AR30)))</f>
        <v>0</v>
      </c>
      <c r="AP30" s="79">
        <f>IF(AQ$1="Rejected",AH30,IF(AS30="",AH30,SUM(AH30,AS30)))</f>
        <v>0</v>
      </c>
      <c r="AQ30" s="110">
        <f>IF(AO$1="","",SUM(AO30:AP30))</f>
        <v>0</v>
      </c>
      <c r="AR30" s="56"/>
      <c r="AS30" s="56"/>
      <c r="AT30" s="147"/>
      <c r="AU30" s="322"/>
      <c r="AV30" s="322" t="s">
        <v>392</v>
      </c>
      <c r="AW30" s="79">
        <f>IF(AY$1="Rejected",AO30,IF(AZ30="",AO30,SUM(AO30,AZ30)))</f>
        <v>0</v>
      </c>
      <c r="AX30" s="79">
        <f>IF(AY$1="Rejected",AP30,IF(BA30="",AP30,SUM(AP30,BA30)))</f>
        <v>0</v>
      </c>
      <c r="AY30" s="110">
        <f>IF(AW$1="","",SUM(AW30:AX30))</f>
        <v>0</v>
      </c>
      <c r="AZ30" s="56"/>
      <c r="BA30" s="56"/>
      <c r="BB30" s="147"/>
      <c r="BC30" s="322"/>
      <c r="BD30" s="322" t="s">
        <v>392</v>
      </c>
      <c r="BE30" s="79">
        <f>IF(BG$1="Rejected",AW30,IF(BH30="",AW30,SUM(AW30,BH30)))</f>
        <v>0</v>
      </c>
      <c r="BF30" s="79">
        <f>IF(BG$1="Rejected",AX30,IF(BI30="",AX30,SUM(AX30,BI30)))</f>
        <v>0</v>
      </c>
      <c r="BG30" s="110">
        <f>IF(BE$1="","",SUM(BE30:BF30))</f>
        <v>0</v>
      </c>
      <c r="BH30" s="56"/>
      <c r="BI30" s="56"/>
      <c r="BJ30" s="147"/>
      <c r="BK30" s="322"/>
      <c r="BL30" s="322" t="s">
        <v>392</v>
      </c>
      <c r="BM30" s="79">
        <f>IF(BO$1="Rejected",BE30,IF(BP30="",BE30,SUM(BE30,BP30)))</f>
        <v>0</v>
      </c>
      <c r="BN30" s="79">
        <f>IF(BO$1="Rejected",BF30,IF(BQ30="",BF30,SUM(BF30,BQ30)))</f>
        <v>0</v>
      </c>
      <c r="BO30" s="110">
        <f>IF(BM$1="","",SUM(BM30:BN30))</f>
        <v>0</v>
      </c>
      <c r="BP30" s="56"/>
      <c r="BQ30" s="56"/>
      <c r="BR30" s="147"/>
      <c r="BS30" s="322"/>
      <c r="BT30" s="322" t="s">
        <v>392</v>
      </c>
      <c r="BU30" s="79">
        <f>IF(BW$1="Rejected",BM30,IF(BX30="",BM30,SUM(BM30,BX30)))</f>
        <v>0</v>
      </c>
      <c r="BV30" s="79">
        <f>IF(BW$1="Rejected",BN30,IF(BY30="",BN30,SUM(BN30,BY30)))</f>
        <v>0</v>
      </c>
      <c r="BW30" s="110">
        <f>IF(BU$1="","",SUM(BU30:BV30))</f>
        <v>0</v>
      </c>
      <c r="BX30" s="56"/>
      <c r="BY30" s="56"/>
      <c r="BZ30" s="147"/>
      <c r="CA30" s="322"/>
      <c r="CB30" s="322" t="s">
        <v>392</v>
      </c>
      <c r="CC30" s="79">
        <f>IF(CE$1="Rejected",BU30,IF(CF30="",BU30,SUM(BU30,CF30)))</f>
        <v>0</v>
      </c>
      <c r="CD30" s="79">
        <f>IF(CE$1="Rejected",BV30,IF(CG30="",BV30,SUM(BV30,CG30)))</f>
        <v>0</v>
      </c>
      <c r="CE30" s="110">
        <f>IF(CC$1="","",SUM(CC30:CD30))</f>
        <v>0</v>
      </c>
      <c r="CF30" s="56"/>
      <c r="CG30" s="56"/>
      <c r="CH30" s="147"/>
      <c r="CI30" s="322"/>
      <c r="CJ30" s="322" t="s">
        <v>392</v>
      </c>
      <c r="CK30" s="79">
        <f>IF(CM$1="Rejected",CC30,IF(CN30="",CC30,SUM(CC30,CN30)))</f>
        <v>0</v>
      </c>
      <c r="CL30" s="79">
        <f>IF(CM$1="Rejected",CD30,IF(CO30="",CD30,SUM(CD30,CO30)))</f>
        <v>0</v>
      </c>
      <c r="CM30" s="110">
        <f>IF(CK$1="","",SUM(CK30:CL30))</f>
        <v>0</v>
      </c>
      <c r="CN30" s="56"/>
      <c r="CO30" s="56"/>
      <c r="CP30" s="147"/>
      <c r="CQ30" s="322"/>
      <c r="CR30" s="322" t="s">
        <v>392</v>
      </c>
      <c r="CS30" s="79">
        <f>IF(CU$1="Rejected",CK30,IF(CV30="",CK30,SUM(CK30,CV30)))</f>
        <v>0</v>
      </c>
      <c r="CT30" s="79">
        <f>IF(CU$1="Rejected",CL30,IF(CW30="",CL30,SUM(CL30,CW30)))</f>
        <v>0</v>
      </c>
      <c r="CU30" s="110">
        <f>IF(CS$1="","",SUM(CS30:CT30))</f>
        <v>0</v>
      </c>
      <c r="CV30" s="56"/>
      <c r="CW30" s="56"/>
      <c r="CX30" s="147"/>
      <c r="CY30" s="322"/>
      <c r="CZ30" s="322" t="s">
        <v>392</v>
      </c>
      <c r="DA30" s="79">
        <f>IF(DC$1="Rejected",CS30,IF(DD30="",CS30,SUM(CS30,DD30)))</f>
        <v>0</v>
      </c>
      <c r="DB30" s="79">
        <f>IF(DC$1="Rejected",CT30,IF(DE30="",CT30,SUM(CT30,DE30)))</f>
        <v>0</v>
      </c>
      <c r="DC30" s="110">
        <f>IF(DA$1="","",SUM(DA30:DB30))</f>
        <v>0</v>
      </c>
      <c r="DD30" s="56"/>
      <c r="DE30" s="56"/>
      <c r="DF30" s="147"/>
      <c r="DG30" s="322"/>
      <c r="DH30" s="322" t="s">
        <v>392</v>
      </c>
      <c r="DI30" s="79">
        <f>IF(DK$1="Rejected",DA30,IF(DL30="",DA30,SUM(DA30,DL30)))</f>
        <v>0</v>
      </c>
      <c r="DJ30" s="79">
        <f>IF(DK$1="Rejected",DB30,IF(DM30="",DB30,SUM(DB30,DM30)))</f>
        <v>0</v>
      </c>
      <c r="DK30" s="110">
        <f>IF(DI$1="","",SUM(DI30:DJ30))</f>
        <v>0</v>
      </c>
      <c r="DL30" s="56"/>
      <c r="DM30" s="56"/>
      <c r="DN30" s="147"/>
      <c r="DO30" s="322"/>
      <c r="DP30" s="322" t="s">
        <v>392</v>
      </c>
      <c r="DQ30" s="79">
        <f>IF(DS$1="Rejected",DI30,IF(DT30="",DI30,SUM(DI30,DT30)))</f>
        <v>0</v>
      </c>
      <c r="DR30" s="79">
        <f>IF(DS$1="Rejected",DJ30,IF(DU30="",DJ30,SUM(DJ30,DU30)))</f>
        <v>0</v>
      </c>
      <c r="DS30" s="110">
        <f>IF(DQ$1="","",SUM(DQ30:DR30))</f>
        <v>0</v>
      </c>
      <c r="DT30" s="56"/>
      <c r="DU30" s="56"/>
      <c r="DV30" s="147"/>
      <c r="DW30" s="322"/>
      <c r="DX30" s="322" t="s">
        <v>392</v>
      </c>
      <c r="DY30" s="79">
        <f>IF(EA$1="Rejected",DQ30,IF(EB30="",DQ30,SUM(DQ30,EB30)))</f>
        <v>0</v>
      </c>
      <c r="DZ30" s="79">
        <f>IF(EA$1="Rejected",DR30,IF(EC30="",DR30,SUM(DR30,EC30)))</f>
        <v>0</v>
      </c>
      <c r="EA30" s="110">
        <f>IF(DY$1="","",SUM(DY30:DZ30))</f>
        <v>0</v>
      </c>
      <c r="EB30" s="56"/>
      <c r="EC30" s="56"/>
      <c r="ED30" s="147"/>
      <c r="EE30" s="322"/>
      <c r="EF30" s="322" t="s">
        <v>392</v>
      </c>
      <c r="EG30" s="79">
        <f>IF(EI$1="Rejected",DY30,IF(EJ30="",DY30,SUM(DY30,EJ30)))</f>
        <v>0</v>
      </c>
      <c r="EH30" s="79">
        <f>IF(EI$1="Rejected",DZ30,IF(EK30="",DZ30,SUM(DZ30,EK30)))</f>
        <v>0</v>
      </c>
      <c r="EI30" s="110">
        <f>IF(EG$1="","",SUM(EG30:EH30))</f>
        <v>0</v>
      </c>
      <c r="EJ30" s="56"/>
      <c r="EK30" s="56"/>
      <c r="EL30" s="147"/>
      <c r="EM30" s="322"/>
    </row>
    <row r="31" spans="1:143" x14ac:dyDescent="0.2">
      <c r="A31" s="585" t="s">
        <v>42</v>
      </c>
      <c r="B31" s="532"/>
      <c r="C31" s="532"/>
      <c r="D31" s="9">
        <f>B31+C31</f>
        <v>0</v>
      </c>
      <c r="E31" s="203"/>
      <c r="F31" s="364"/>
      <c r="G31" s="364"/>
      <c r="H31" s="322" t="s">
        <v>392</v>
      </c>
      <c r="I31" s="79">
        <f>IF(K$1="Rejected",B31,IF(L31="",B31,SUM(B31,L31)))</f>
        <v>0</v>
      </c>
      <c r="J31" s="79">
        <f>IF(K$1="Rejected",C31,IF(M31="",C31,SUM(C31,M31)))</f>
        <v>0</v>
      </c>
      <c r="K31" s="110">
        <f t="shared" si="0"/>
        <v>0</v>
      </c>
      <c r="L31" s="56"/>
      <c r="M31" s="56"/>
      <c r="N31" s="147"/>
      <c r="O31" s="322"/>
      <c r="P31" s="322" t="s">
        <v>392</v>
      </c>
      <c r="Q31" s="79">
        <f>IF(S$1="Rejected",I31,IF(T31="",I31,SUM(I31,T31)))</f>
        <v>0</v>
      </c>
      <c r="R31" s="79">
        <f>IF(S$1="Rejected",J31,IF(U31="",J31,SUM(J31,U31)))</f>
        <v>0</v>
      </c>
      <c r="S31" s="110">
        <f>IF(Q$1="","",SUM(Q31:R31))</f>
        <v>0</v>
      </c>
      <c r="T31" s="56"/>
      <c r="U31" s="56"/>
      <c r="V31" s="147"/>
      <c r="W31" s="322"/>
      <c r="X31" s="322" t="s">
        <v>392</v>
      </c>
      <c r="Y31" s="79">
        <f>IF(AA$1="Rejected",Q31,IF(AB31="",Q31,SUM(Q31,AB31)))</f>
        <v>0</v>
      </c>
      <c r="Z31" s="79">
        <f>IF(AA$1="Rejected",R31,IF(AC31="",R31,SUM(R31,AC31)))</f>
        <v>0</v>
      </c>
      <c r="AA31" s="110">
        <f>IF(Y$1="","",SUM(Y31:Z31))</f>
        <v>0</v>
      </c>
      <c r="AB31" s="56"/>
      <c r="AC31" s="56"/>
      <c r="AD31" s="147"/>
      <c r="AE31" s="322"/>
      <c r="AF31" s="322" t="s">
        <v>392</v>
      </c>
      <c r="AG31" s="79">
        <f>IF(AI$1="Rejected",Y31,IF(AJ31="",Y31,SUM(Y31,AJ31)))</f>
        <v>0</v>
      </c>
      <c r="AH31" s="79">
        <f>IF(AI$1="Rejected",Z31,IF(AK31="",Z31,SUM(Z31,AK31)))</f>
        <v>0</v>
      </c>
      <c r="AI31" s="110">
        <f>IF(AG$1="","",SUM(AG31:AH31))</f>
        <v>0</v>
      </c>
      <c r="AJ31" s="56"/>
      <c r="AK31" s="56"/>
      <c r="AL31" s="147"/>
      <c r="AM31" s="322"/>
      <c r="AN31" s="322" t="s">
        <v>392</v>
      </c>
      <c r="AO31" s="79">
        <f>IF(AQ$1="Rejected",AG31,IF(AR31="",AG31,SUM(AG31,AR31)))</f>
        <v>0</v>
      </c>
      <c r="AP31" s="79">
        <f>IF(AQ$1="Rejected",AH31,IF(AS31="",AH31,SUM(AH31,AS31)))</f>
        <v>0</v>
      </c>
      <c r="AQ31" s="110">
        <f>IF(AO$1="","",SUM(AO31:AP31))</f>
        <v>0</v>
      </c>
      <c r="AR31" s="56"/>
      <c r="AS31" s="56"/>
      <c r="AT31" s="147"/>
      <c r="AU31" s="322"/>
      <c r="AV31" s="322" t="s">
        <v>392</v>
      </c>
      <c r="AW31" s="79">
        <f>IF(AY$1="Rejected",AO31,IF(AZ31="",AO31,SUM(AO31,AZ31)))</f>
        <v>0</v>
      </c>
      <c r="AX31" s="79">
        <f>IF(AY$1="Rejected",AP31,IF(BA31="",AP31,SUM(AP31,BA31)))</f>
        <v>0</v>
      </c>
      <c r="AY31" s="110">
        <f>IF(AW$1="","",SUM(AW31:AX31))</f>
        <v>0</v>
      </c>
      <c r="AZ31" s="56"/>
      <c r="BA31" s="56"/>
      <c r="BB31" s="147"/>
      <c r="BC31" s="322"/>
      <c r="BD31" s="322" t="s">
        <v>392</v>
      </c>
      <c r="BE31" s="79">
        <f>IF(BG$1="Rejected",AW31,IF(BH31="",AW31,SUM(AW31,BH31)))</f>
        <v>0</v>
      </c>
      <c r="BF31" s="79">
        <f>IF(BG$1="Rejected",AX31,IF(BI31="",AX31,SUM(AX31,BI31)))</f>
        <v>0</v>
      </c>
      <c r="BG31" s="110">
        <f>IF(BE$1="","",SUM(BE31:BF31))</f>
        <v>0</v>
      </c>
      <c r="BH31" s="56"/>
      <c r="BI31" s="56"/>
      <c r="BJ31" s="147"/>
      <c r="BK31" s="322"/>
      <c r="BL31" s="322" t="s">
        <v>392</v>
      </c>
      <c r="BM31" s="79">
        <f>IF(BO$1="Rejected",BE31,IF(BP31="",BE31,SUM(BE31,BP31)))</f>
        <v>0</v>
      </c>
      <c r="BN31" s="79">
        <f>IF(BO$1="Rejected",BF31,IF(BQ31="",BF31,SUM(BF31,BQ31)))</f>
        <v>0</v>
      </c>
      <c r="BO31" s="110">
        <f>IF(BM$1="","",SUM(BM31:BN31))</f>
        <v>0</v>
      </c>
      <c r="BP31" s="56"/>
      <c r="BQ31" s="56"/>
      <c r="BR31" s="147"/>
      <c r="BS31" s="322"/>
      <c r="BT31" s="322" t="s">
        <v>392</v>
      </c>
      <c r="BU31" s="79">
        <f>IF(BW$1="Rejected",BM31,IF(BX31="",BM31,SUM(BM31,BX31)))</f>
        <v>0</v>
      </c>
      <c r="BV31" s="79">
        <f>IF(BW$1="Rejected",BN31,IF(BY31="",BN31,SUM(BN31,BY31)))</f>
        <v>0</v>
      </c>
      <c r="BW31" s="110">
        <f>IF(BU$1="","",SUM(BU31:BV31))</f>
        <v>0</v>
      </c>
      <c r="BX31" s="56"/>
      <c r="BY31" s="56"/>
      <c r="BZ31" s="147"/>
      <c r="CA31" s="322"/>
      <c r="CB31" s="322" t="s">
        <v>392</v>
      </c>
      <c r="CC31" s="79">
        <f>IF(CE$1="Rejected",BU31,IF(CF31="",BU31,SUM(BU31,CF31)))</f>
        <v>0</v>
      </c>
      <c r="CD31" s="79">
        <f>IF(CE$1="Rejected",BV31,IF(CG31="",BV31,SUM(BV31,CG31)))</f>
        <v>0</v>
      </c>
      <c r="CE31" s="110">
        <f>IF(CC$1="","",SUM(CC31:CD31))</f>
        <v>0</v>
      </c>
      <c r="CF31" s="56"/>
      <c r="CG31" s="56"/>
      <c r="CH31" s="147"/>
      <c r="CI31" s="322"/>
      <c r="CJ31" s="322" t="s">
        <v>392</v>
      </c>
      <c r="CK31" s="79">
        <f>IF(CM$1="Rejected",CC31,IF(CN31="",CC31,SUM(CC31,CN31)))</f>
        <v>0</v>
      </c>
      <c r="CL31" s="79">
        <f>IF(CM$1="Rejected",CD31,IF(CO31="",CD31,SUM(CD31,CO31)))</f>
        <v>0</v>
      </c>
      <c r="CM31" s="110">
        <f>IF(CK$1="","",SUM(CK31:CL31))</f>
        <v>0</v>
      </c>
      <c r="CN31" s="56"/>
      <c r="CO31" s="56"/>
      <c r="CP31" s="147"/>
      <c r="CQ31" s="322"/>
      <c r="CR31" s="322" t="s">
        <v>392</v>
      </c>
      <c r="CS31" s="79">
        <f>IF(CU$1="Rejected",CK31,IF(CV31="",CK31,SUM(CK31,CV31)))</f>
        <v>0</v>
      </c>
      <c r="CT31" s="79">
        <f>IF(CU$1="Rejected",CL31,IF(CW31="",CL31,SUM(CL31,CW31)))</f>
        <v>0</v>
      </c>
      <c r="CU31" s="110">
        <f>IF(CS$1="","",SUM(CS31:CT31))</f>
        <v>0</v>
      </c>
      <c r="CV31" s="56"/>
      <c r="CW31" s="56"/>
      <c r="CX31" s="147"/>
      <c r="CY31" s="322"/>
      <c r="CZ31" s="322" t="s">
        <v>392</v>
      </c>
      <c r="DA31" s="79">
        <f>IF(DC$1="Rejected",CS31,IF(DD31="",CS31,SUM(CS31,DD31)))</f>
        <v>0</v>
      </c>
      <c r="DB31" s="79">
        <f>IF(DC$1="Rejected",CT31,IF(DE31="",CT31,SUM(CT31,DE31)))</f>
        <v>0</v>
      </c>
      <c r="DC31" s="110">
        <f>IF(DA$1="","",SUM(DA31:DB31))</f>
        <v>0</v>
      </c>
      <c r="DD31" s="56"/>
      <c r="DE31" s="56"/>
      <c r="DF31" s="147"/>
      <c r="DG31" s="322"/>
      <c r="DH31" s="322" t="s">
        <v>392</v>
      </c>
      <c r="DI31" s="79">
        <f>IF(DK$1="Rejected",DA31,IF(DL31="",DA31,SUM(DA31,DL31)))</f>
        <v>0</v>
      </c>
      <c r="DJ31" s="79">
        <f>IF(DK$1="Rejected",DB31,IF(DM31="",DB31,SUM(DB31,DM31)))</f>
        <v>0</v>
      </c>
      <c r="DK31" s="110">
        <f>IF(DI$1="","",SUM(DI31:DJ31))</f>
        <v>0</v>
      </c>
      <c r="DL31" s="56"/>
      <c r="DM31" s="56"/>
      <c r="DN31" s="147"/>
      <c r="DO31" s="322"/>
      <c r="DP31" s="322" t="s">
        <v>392</v>
      </c>
      <c r="DQ31" s="79">
        <f>IF(DS$1="Rejected",DI31,IF(DT31="",DI31,SUM(DI31,DT31)))</f>
        <v>0</v>
      </c>
      <c r="DR31" s="79">
        <f>IF(DS$1="Rejected",DJ31,IF(DU31="",DJ31,SUM(DJ31,DU31)))</f>
        <v>0</v>
      </c>
      <c r="DS31" s="110">
        <f>IF(DQ$1="","",SUM(DQ31:DR31))</f>
        <v>0</v>
      </c>
      <c r="DT31" s="56"/>
      <c r="DU31" s="56"/>
      <c r="DV31" s="147"/>
      <c r="DW31" s="322"/>
      <c r="DX31" s="322" t="s">
        <v>392</v>
      </c>
      <c r="DY31" s="79">
        <f>IF(EA$1="Rejected",DQ31,IF(EB31="",DQ31,SUM(DQ31,EB31)))</f>
        <v>0</v>
      </c>
      <c r="DZ31" s="79">
        <f>IF(EA$1="Rejected",DR31,IF(EC31="",DR31,SUM(DR31,EC31)))</f>
        <v>0</v>
      </c>
      <c r="EA31" s="110">
        <f>IF(DY$1="","",SUM(DY31:DZ31))</f>
        <v>0</v>
      </c>
      <c r="EB31" s="56"/>
      <c r="EC31" s="56"/>
      <c r="ED31" s="147"/>
      <c r="EE31" s="322"/>
      <c r="EF31" s="322" t="s">
        <v>392</v>
      </c>
      <c r="EG31" s="79">
        <f>IF(EI$1="Rejected",DY31,IF(EJ31="",DY31,SUM(DY31,EJ31)))</f>
        <v>0</v>
      </c>
      <c r="EH31" s="79">
        <f>IF(EI$1="Rejected",DZ31,IF(EK31="",DZ31,SUM(DZ31,EK31)))</f>
        <v>0</v>
      </c>
      <c r="EI31" s="110">
        <f>IF(EG$1="","",SUM(EG31:EH31))</f>
        <v>0</v>
      </c>
      <c r="EJ31" s="56"/>
      <c r="EK31" s="56"/>
      <c r="EL31" s="147"/>
      <c r="EM31" s="322"/>
    </row>
    <row r="32" spans="1:143" x14ac:dyDescent="0.2">
      <c r="A32" s="586" t="s">
        <v>199</v>
      </c>
      <c r="B32" s="10">
        <f>SUM(B29:B31)</f>
        <v>0</v>
      </c>
      <c r="C32" s="10">
        <f>SUM(C29:C31)</f>
        <v>0</v>
      </c>
      <c r="D32" s="10">
        <f>SUM(D29:D31)</f>
        <v>0</v>
      </c>
      <c r="E32" s="203"/>
      <c r="F32" s="364"/>
      <c r="G32" s="364"/>
      <c r="H32" s="322" t="s">
        <v>393</v>
      </c>
      <c r="I32" s="445">
        <f>IF(I$1=" ","",SUM(I29:I31))</f>
        <v>0</v>
      </c>
      <c r="J32" s="445">
        <f>IF(I$1=" ","",SUM(J29:J31))</f>
        <v>0</v>
      </c>
      <c r="K32" s="103">
        <f>IF(I$1="","",SUM(I32:J32))</f>
        <v>0</v>
      </c>
      <c r="L32" s="445">
        <f>IF(I$1="","",SUMIF($H28:$H32,MID($H32,3,10),L28:L32))</f>
        <v>0</v>
      </c>
      <c r="M32" s="445">
        <f>IF(I$1="","",SUMIF($H28:$H32,MID($H32,3,10),M28:M32))</f>
        <v>0</v>
      </c>
      <c r="N32" s="147"/>
      <c r="O32" s="322"/>
      <c r="P32" s="322" t="s">
        <v>393</v>
      </c>
      <c r="Q32" s="445">
        <f>IF(Q$1=" ","",SUM(Q29:Q31))</f>
        <v>0</v>
      </c>
      <c r="R32" s="445">
        <f>IF(Q$1=" ","",SUM(R29:R31))</f>
        <v>0</v>
      </c>
      <c r="S32" s="103">
        <f>IF(Q$1="","",SUM(Q32:R32))</f>
        <v>0</v>
      </c>
      <c r="T32" s="445">
        <f>IF(Q$1="","",SUMIF($H28:$H32,MID($H32,3,10),T28:T32))</f>
        <v>0</v>
      </c>
      <c r="U32" s="445">
        <f>IF(Q$1="","",SUMIF($H28:$H32,MID($H32,3,10),U28:U32))</f>
        <v>0</v>
      </c>
      <c r="V32" s="147"/>
      <c r="W32" s="322"/>
      <c r="X32" s="322" t="s">
        <v>393</v>
      </c>
      <c r="Y32" s="445">
        <f>IF(Y$1=" ","",SUM(Y29:Y31))</f>
        <v>0</v>
      </c>
      <c r="Z32" s="445">
        <f>IF(Y$1=" ","",SUM(Z29:Z31))</f>
        <v>0</v>
      </c>
      <c r="AA32" s="103">
        <f>IF(Y$1="","",SUM(Y32:Z32))</f>
        <v>0</v>
      </c>
      <c r="AB32" s="445">
        <f>IF(Y$1="","",SUMIF($H28:$H32,MID($H32,3,10),AB28:AB32))</f>
        <v>0</v>
      </c>
      <c r="AC32" s="445">
        <f>IF(Y$1="","",SUMIF($H28:$H32,MID($H32,3,10),AC28:AC32))</f>
        <v>0</v>
      </c>
      <c r="AD32" s="147"/>
      <c r="AE32" s="322"/>
      <c r="AF32" s="322" t="s">
        <v>393</v>
      </c>
      <c r="AG32" s="445">
        <f>IF(AG$1=" ","",SUM(AG29:AG31))</f>
        <v>0</v>
      </c>
      <c r="AH32" s="445">
        <f>IF(AG$1=" ","",SUM(AH29:AH31))</f>
        <v>0</v>
      </c>
      <c r="AI32" s="103">
        <f>IF(AG$1="","",SUM(AG32:AH32))</f>
        <v>0</v>
      </c>
      <c r="AJ32" s="445">
        <f>IF(AG$1="","",SUMIF($H28:$H32,MID($H32,3,10),AJ28:AJ32))</f>
        <v>0</v>
      </c>
      <c r="AK32" s="445">
        <f>IF(AG$1="","",SUMIF($H28:$H32,MID($H32,3,10),AK28:AK32))</f>
        <v>0</v>
      </c>
      <c r="AL32" s="147"/>
      <c r="AM32" s="322"/>
      <c r="AN32" s="322" t="s">
        <v>393</v>
      </c>
      <c r="AO32" s="445">
        <f>IF(AO$1=" ","",SUM(AO29:AO31))</f>
        <v>0</v>
      </c>
      <c r="AP32" s="445">
        <f>IF(AO$1=" ","",SUM(AP29:AP31))</f>
        <v>0</v>
      </c>
      <c r="AQ32" s="103">
        <f>IF(AO$1="","",SUM(AO32:AP32))</f>
        <v>0</v>
      </c>
      <c r="AR32" s="445">
        <f>IF(AO$1="","",SUMIF($H28:$H32,MID($H32,3,10),AR28:AR32))</f>
        <v>0</v>
      </c>
      <c r="AS32" s="445">
        <f>IF(AO$1="","",SUMIF($H28:$H32,MID($H32,3,10),AS28:AS32))</f>
        <v>0</v>
      </c>
      <c r="AT32" s="147"/>
      <c r="AU32" s="322"/>
      <c r="AV32" s="322" t="s">
        <v>393</v>
      </c>
      <c r="AW32" s="445">
        <f>IF(AW$1=" ","",SUM(AW29:AW31))</f>
        <v>0</v>
      </c>
      <c r="AX32" s="445">
        <f>IF(AW$1=" ","",SUM(AX29:AX31))</f>
        <v>0</v>
      </c>
      <c r="AY32" s="103">
        <f>IF(AW$1="","",SUM(AW32:AX32))</f>
        <v>0</v>
      </c>
      <c r="AZ32" s="445">
        <f>IF(AW$1="","",SUMIF($H28:$H32,MID($H32,3,10),AZ28:AZ32))</f>
        <v>0</v>
      </c>
      <c r="BA32" s="445">
        <f>IF(AW$1="","",SUMIF($H28:$H32,MID($H32,3,10),BA28:BA32))</f>
        <v>0</v>
      </c>
      <c r="BB32" s="147"/>
      <c r="BC32" s="322"/>
      <c r="BD32" s="322" t="s">
        <v>393</v>
      </c>
      <c r="BE32" s="445">
        <f>IF(BE$1=" ","",SUM(BE29:BE31))</f>
        <v>0</v>
      </c>
      <c r="BF32" s="445">
        <f>IF(BE$1=" ","",SUM(BF29:BF31))</f>
        <v>0</v>
      </c>
      <c r="BG32" s="103">
        <f>IF(BE$1="","",SUM(BE32:BF32))</f>
        <v>0</v>
      </c>
      <c r="BH32" s="445">
        <f>IF(BE$1="","",SUMIF($H28:$H32,MID($H32,3,10),BH28:BH32))</f>
        <v>0</v>
      </c>
      <c r="BI32" s="445">
        <f>IF(BE$1="","",SUMIF($H28:$H32,MID($H32,3,10),BI28:BI32))</f>
        <v>0</v>
      </c>
      <c r="BJ32" s="147"/>
      <c r="BK32" s="322"/>
      <c r="BL32" s="322" t="s">
        <v>393</v>
      </c>
      <c r="BM32" s="445">
        <f>IF(BM$1=" ","",SUM(BM29:BM31))</f>
        <v>0</v>
      </c>
      <c r="BN32" s="445">
        <f>IF(BM$1=" ","",SUM(BN29:BN31))</f>
        <v>0</v>
      </c>
      <c r="BO32" s="103">
        <f>IF(BM$1="","",SUM(BM32:BN32))</f>
        <v>0</v>
      </c>
      <c r="BP32" s="445">
        <f>IF(BM$1="","",SUMIF($H28:$H32,MID($H32,3,10),BP28:BP32))</f>
        <v>0</v>
      </c>
      <c r="BQ32" s="445">
        <f>IF(BM$1="","",SUMIF($H28:$H32,MID($H32,3,10),BQ28:BQ32))</f>
        <v>0</v>
      </c>
      <c r="BR32" s="147"/>
      <c r="BS32" s="322"/>
      <c r="BT32" s="322" t="s">
        <v>393</v>
      </c>
      <c r="BU32" s="445">
        <f>IF(BU$1=" ","",SUM(BU29:BU31))</f>
        <v>0</v>
      </c>
      <c r="BV32" s="445">
        <f>IF(BU$1=" ","",SUM(BV29:BV31))</f>
        <v>0</v>
      </c>
      <c r="BW32" s="103">
        <f>IF(BU$1="","",SUM(BU32:BV32))</f>
        <v>0</v>
      </c>
      <c r="BX32" s="445">
        <f>IF(BU$1="","",SUMIF($H28:$H32,MID($H32,3,10),BX28:BX32))</f>
        <v>0</v>
      </c>
      <c r="BY32" s="445">
        <f>IF(BU$1="","",SUMIF($H28:$H32,MID($H32,3,10),BY28:BY32))</f>
        <v>0</v>
      </c>
      <c r="BZ32" s="147"/>
      <c r="CA32" s="322"/>
      <c r="CB32" s="322" t="s">
        <v>393</v>
      </c>
      <c r="CC32" s="445">
        <f>IF(CC$1=" ","",SUM(CC29:CC31))</f>
        <v>0</v>
      </c>
      <c r="CD32" s="445">
        <f>IF(CC$1=" ","",SUM(CD29:CD31))</f>
        <v>0</v>
      </c>
      <c r="CE32" s="103">
        <f>IF(CC$1="","",SUM(CC32:CD32))</f>
        <v>0</v>
      </c>
      <c r="CF32" s="445">
        <f>IF(CC$1="","",SUMIF($H28:$H32,MID($H32,3,10),CF28:CF32))</f>
        <v>0</v>
      </c>
      <c r="CG32" s="445">
        <f>IF(CC$1="","",SUMIF($H28:$H32,MID($H32,3,10),CG28:CG32))</f>
        <v>0</v>
      </c>
      <c r="CH32" s="147"/>
      <c r="CI32" s="322"/>
      <c r="CJ32" s="322" t="s">
        <v>393</v>
      </c>
      <c r="CK32" s="445">
        <f>IF(CK$1=" ","",SUM(CK29:CK31))</f>
        <v>0</v>
      </c>
      <c r="CL32" s="445">
        <f>IF(CK$1=" ","",SUM(CL29:CL31))</f>
        <v>0</v>
      </c>
      <c r="CM32" s="103">
        <f>IF(CK$1="","",SUM(CK32:CL32))</f>
        <v>0</v>
      </c>
      <c r="CN32" s="445">
        <f>IF(CK$1="","",SUMIF($H28:$H32,MID($H32,3,10),CN28:CN32))</f>
        <v>0</v>
      </c>
      <c r="CO32" s="445">
        <f>IF(CK$1="","",SUMIF($H28:$H32,MID($H32,3,10),CO28:CO32))</f>
        <v>0</v>
      </c>
      <c r="CP32" s="147"/>
      <c r="CQ32" s="322"/>
      <c r="CR32" s="322" t="s">
        <v>393</v>
      </c>
      <c r="CS32" s="445">
        <f>IF(CS$1=" ","",SUM(CS29:CS31))</f>
        <v>0</v>
      </c>
      <c r="CT32" s="445">
        <f>IF(CS$1=" ","",SUM(CT29:CT31))</f>
        <v>0</v>
      </c>
      <c r="CU32" s="103">
        <f>IF(CS$1="","",SUM(CS32:CT32))</f>
        <v>0</v>
      </c>
      <c r="CV32" s="445">
        <f>IF(CS$1="","",SUMIF($H28:$H32,MID($H32,3,10),CV28:CV32))</f>
        <v>0</v>
      </c>
      <c r="CW32" s="445">
        <f>IF(CS$1="","",SUMIF($H28:$H32,MID($H32,3,10),CW28:CW32))</f>
        <v>0</v>
      </c>
      <c r="CX32" s="147"/>
      <c r="CY32" s="322"/>
      <c r="CZ32" s="322" t="s">
        <v>393</v>
      </c>
      <c r="DA32" s="445">
        <f>IF(DA$1=" ","",SUM(DA29:DA31))</f>
        <v>0</v>
      </c>
      <c r="DB32" s="445">
        <f>IF(DA$1=" ","",SUM(DB29:DB31))</f>
        <v>0</v>
      </c>
      <c r="DC32" s="103">
        <f>IF(DA$1="","",SUM(DA32:DB32))</f>
        <v>0</v>
      </c>
      <c r="DD32" s="445">
        <f>IF(DA$1="","",SUMIF($H28:$H32,MID($H32,3,10),DD28:DD32))</f>
        <v>0</v>
      </c>
      <c r="DE32" s="445">
        <f>IF(DA$1="","",SUMIF($H28:$H32,MID($H32,3,10),DE28:DE32))</f>
        <v>0</v>
      </c>
      <c r="DF32" s="147"/>
      <c r="DG32" s="322"/>
      <c r="DH32" s="322" t="s">
        <v>393</v>
      </c>
      <c r="DI32" s="445">
        <f>IF(DI$1=" ","",SUM(DI29:DI31))</f>
        <v>0</v>
      </c>
      <c r="DJ32" s="445">
        <f>IF(DI$1=" ","",SUM(DJ29:DJ31))</f>
        <v>0</v>
      </c>
      <c r="DK32" s="103">
        <f>IF(DI$1="","",SUM(DI32:DJ32))</f>
        <v>0</v>
      </c>
      <c r="DL32" s="445">
        <f>IF(DI$1="","",SUMIF($H28:$H32,MID($H32,3,10),DL28:DL32))</f>
        <v>0</v>
      </c>
      <c r="DM32" s="445">
        <f>IF(DI$1="","",SUMIF($H28:$H32,MID($H32,3,10),DM28:DM32))</f>
        <v>0</v>
      </c>
      <c r="DN32" s="147"/>
      <c r="DO32" s="322"/>
      <c r="DP32" s="322" t="s">
        <v>393</v>
      </c>
      <c r="DQ32" s="445">
        <f>IF(DQ$1=" ","",SUM(DQ29:DQ31))</f>
        <v>0</v>
      </c>
      <c r="DR32" s="445">
        <f>IF(DQ$1=" ","",SUM(DR29:DR31))</f>
        <v>0</v>
      </c>
      <c r="DS32" s="103">
        <f>IF(DQ$1="","",SUM(DQ32:DR32))</f>
        <v>0</v>
      </c>
      <c r="DT32" s="445">
        <f>IF(DQ$1="","",SUMIF($H28:$H32,MID($H32,3,10),DT28:DT32))</f>
        <v>0</v>
      </c>
      <c r="DU32" s="445">
        <f>IF(DQ$1="","",SUMIF($H28:$H32,MID($H32,3,10),DU28:DU32))</f>
        <v>0</v>
      </c>
      <c r="DV32" s="147"/>
      <c r="DW32" s="322"/>
      <c r="DX32" s="322" t="s">
        <v>393</v>
      </c>
      <c r="DY32" s="445">
        <f>IF(DY$1=" ","",SUM(DY29:DY31))</f>
        <v>0</v>
      </c>
      <c r="DZ32" s="445">
        <f>IF(DY$1=" ","",SUM(DZ29:DZ31))</f>
        <v>0</v>
      </c>
      <c r="EA32" s="103">
        <f>IF(DY$1="","",SUM(DY32:DZ32))</f>
        <v>0</v>
      </c>
      <c r="EB32" s="445">
        <f>IF(DY$1="","",SUMIF($H28:$H32,MID($H32,3,10),EB28:EB32))</f>
        <v>0</v>
      </c>
      <c r="EC32" s="445">
        <f>IF(DY$1="","",SUMIF($H28:$H32,MID($H32,3,10),EC28:EC32))</f>
        <v>0</v>
      </c>
      <c r="ED32" s="147"/>
      <c r="EE32" s="322"/>
      <c r="EF32" s="322" t="s">
        <v>393</v>
      </c>
      <c r="EG32" s="445">
        <f>IF(EG$1=" ","",SUM(EG29:EG31))</f>
        <v>0</v>
      </c>
      <c r="EH32" s="445">
        <f>IF(EG$1=" ","",SUM(EH29:EH31))</f>
        <v>0</v>
      </c>
      <c r="EI32" s="103">
        <f>IF(EG$1="","",SUM(EG32:EH32))</f>
        <v>0</v>
      </c>
      <c r="EJ32" s="445">
        <f>IF(EG$1="","",SUMIF($H28:$H32,MID($H32,3,10),EJ28:EJ32))</f>
        <v>0</v>
      </c>
      <c r="EK32" s="445">
        <f>IF(EG$1="","",SUMIF($H28:$H32,MID($H32,3,10),EK28:EK32))</f>
        <v>0</v>
      </c>
      <c r="EL32" s="147"/>
      <c r="EM32" s="322"/>
    </row>
    <row r="33" spans="1:143" s="26" customFormat="1" ht="14.25" x14ac:dyDescent="0.2">
      <c r="A33" s="735" t="s">
        <v>200</v>
      </c>
      <c r="B33" s="736"/>
      <c r="C33" s="736"/>
      <c r="D33" s="736"/>
      <c r="E33" s="737"/>
      <c r="F33" s="365"/>
      <c r="G33" s="365"/>
      <c r="H33" s="322"/>
      <c r="I33" s="128"/>
      <c r="J33" s="129"/>
      <c r="K33" s="129"/>
      <c r="L33" s="130"/>
      <c r="M33" s="130"/>
      <c r="N33" s="356"/>
      <c r="O33" s="359"/>
      <c r="P33" s="322"/>
      <c r="Q33" s="128"/>
      <c r="R33" s="129"/>
      <c r="S33" s="129"/>
      <c r="T33" s="130"/>
      <c r="U33" s="130"/>
      <c r="V33" s="356"/>
      <c r="W33" s="359"/>
      <c r="X33" s="322"/>
      <c r="Y33" s="128"/>
      <c r="Z33" s="129"/>
      <c r="AA33" s="129"/>
      <c r="AB33" s="130"/>
      <c r="AC33" s="130"/>
      <c r="AD33" s="356"/>
      <c r="AE33" s="359"/>
      <c r="AF33" s="322"/>
      <c r="AG33" s="128"/>
      <c r="AH33" s="129"/>
      <c r="AI33" s="129"/>
      <c r="AJ33" s="130"/>
      <c r="AK33" s="130"/>
      <c r="AL33" s="356"/>
      <c r="AM33" s="359"/>
      <c r="AN33" s="322"/>
      <c r="AO33" s="128"/>
      <c r="AP33" s="129"/>
      <c r="AQ33" s="129"/>
      <c r="AR33" s="130"/>
      <c r="AS33" s="130"/>
      <c r="AT33" s="356"/>
      <c r="AU33" s="359"/>
      <c r="AV33" s="322"/>
      <c r="AW33" s="128"/>
      <c r="AX33" s="129"/>
      <c r="AY33" s="129"/>
      <c r="AZ33" s="130"/>
      <c r="BA33" s="130"/>
      <c r="BB33" s="356"/>
      <c r="BC33" s="359"/>
      <c r="BD33" s="322"/>
      <c r="BE33" s="128"/>
      <c r="BF33" s="129"/>
      <c r="BG33" s="129"/>
      <c r="BH33" s="130"/>
      <c r="BI33" s="130"/>
      <c r="BJ33" s="356"/>
      <c r="BK33" s="359"/>
      <c r="BL33" s="322"/>
      <c r="BM33" s="128"/>
      <c r="BN33" s="129"/>
      <c r="BO33" s="129"/>
      <c r="BP33" s="130"/>
      <c r="BQ33" s="130"/>
      <c r="BR33" s="356"/>
      <c r="BS33" s="359"/>
      <c r="BT33" s="322"/>
      <c r="BU33" s="128"/>
      <c r="BV33" s="129"/>
      <c r="BW33" s="129"/>
      <c r="BX33" s="130"/>
      <c r="BY33" s="130"/>
      <c r="BZ33" s="356"/>
      <c r="CA33" s="359"/>
      <c r="CB33" s="322"/>
      <c r="CC33" s="128"/>
      <c r="CD33" s="129"/>
      <c r="CE33" s="129"/>
      <c r="CF33" s="130"/>
      <c r="CG33" s="130"/>
      <c r="CH33" s="356"/>
      <c r="CI33" s="359"/>
      <c r="CJ33" s="322"/>
      <c r="CK33" s="128"/>
      <c r="CL33" s="129"/>
      <c r="CM33" s="129"/>
      <c r="CN33" s="130"/>
      <c r="CO33" s="130"/>
      <c r="CP33" s="356"/>
      <c r="CQ33" s="359"/>
      <c r="CR33" s="322"/>
      <c r="CS33" s="128"/>
      <c r="CT33" s="129"/>
      <c r="CU33" s="129"/>
      <c r="CV33" s="130"/>
      <c r="CW33" s="130"/>
      <c r="CX33" s="356"/>
      <c r="CY33" s="359"/>
      <c r="CZ33" s="322"/>
      <c r="DA33" s="128"/>
      <c r="DB33" s="129"/>
      <c r="DC33" s="129"/>
      <c r="DD33" s="130"/>
      <c r="DE33" s="130"/>
      <c r="DF33" s="356"/>
      <c r="DG33" s="359"/>
      <c r="DH33" s="322"/>
      <c r="DI33" s="128"/>
      <c r="DJ33" s="129"/>
      <c r="DK33" s="129"/>
      <c r="DL33" s="130"/>
      <c r="DM33" s="130"/>
      <c r="DN33" s="356"/>
      <c r="DO33" s="359"/>
      <c r="DP33" s="322"/>
      <c r="DQ33" s="128"/>
      <c r="DR33" s="129"/>
      <c r="DS33" s="129"/>
      <c r="DT33" s="130"/>
      <c r="DU33" s="130"/>
      <c r="DV33" s="356"/>
      <c r="DW33" s="359"/>
      <c r="DX33" s="322"/>
      <c r="DY33" s="128"/>
      <c r="DZ33" s="129"/>
      <c r="EA33" s="129"/>
      <c r="EB33" s="130"/>
      <c r="EC33" s="130"/>
      <c r="ED33" s="356"/>
      <c r="EE33" s="359"/>
      <c r="EF33" s="322"/>
      <c r="EG33" s="128"/>
      <c r="EH33" s="129"/>
      <c r="EI33" s="129"/>
      <c r="EJ33" s="130"/>
      <c r="EK33" s="130"/>
      <c r="EL33" s="356"/>
      <c r="EM33" s="359"/>
    </row>
    <row r="34" spans="1:143" x14ac:dyDescent="0.2">
      <c r="A34" s="585" t="s">
        <v>41</v>
      </c>
      <c r="B34" s="532"/>
      <c r="C34" s="532"/>
      <c r="D34" s="9">
        <f>B34+C34</f>
        <v>0</v>
      </c>
      <c r="E34" s="203"/>
      <c r="F34" s="364"/>
      <c r="G34" s="364"/>
      <c r="H34" s="322" t="s">
        <v>394</v>
      </c>
      <c r="I34" s="79">
        <f>IF(K$1="Rejected",B34,IF(L34="",B34,SUM(B34,L34)))</f>
        <v>0</v>
      </c>
      <c r="J34" s="79">
        <f>IF(K$1="Rejected",C34,IF(M34="",C34,SUM(C34,M34)))</f>
        <v>0</v>
      </c>
      <c r="K34" s="110">
        <f t="shared" si="0"/>
        <v>0</v>
      </c>
      <c r="L34" s="56"/>
      <c r="M34" s="56"/>
      <c r="N34" s="147"/>
      <c r="O34" s="322"/>
      <c r="P34" s="322" t="s">
        <v>394</v>
      </c>
      <c r="Q34" s="79">
        <f>IF(S$1="Rejected",I34,IF(T34="",I34,SUM(I34,T34)))</f>
        <v>0</v>
      </c>
      <c r="R34" s="79">
        <f>IF(S$1="Rejected",J34,IF(U34="",J34,SUM(J34,U34)))</f>
        <v>0</v>
      </c>
      <c r="S34" s="110">
        <f>IF(Q$1="","",SUM(Q34:R34))</f>
        <v>0</v>
      </c>
      <c r="T34" s="56"/>
      <c r="U34" s="56"/>
      <c r="V34" s="147"/>
      <c r="W34" s="322"/>
      <c r="X34" s="322" t="s">
        <v>394</v>
      </c>
      <c r="Y34" s="79">
        <f>IF(AA$1="Rejected",Q34,IF(AB34="",Q34,SUM(Q34,AB34)))</f>
        <v>0</v>
      </c>
      <c r="Z34" s="79">
        <f>IF(AA$1="Rejected",R34,IF(AC34="",R34,SUM(R34,AC34)))</f>
        <v>0</v>
      </c>
      <c r="AA34" s="110">
        <f>IF(Y$1="","",SUM(Y34:Z34))</f>
        <v>0</v>
      </c>
      <c r="AB34" s="56"/>
      <c r="AC34" s="56"/>
      <c r="AD34" s="147"/>
      <c r="AE34" s="322"/>
      <c r="AF34" s="322" t="s">
        <v>394</v>
      </c>
      <c r="AG34" s="79">
        <f>IF(AI$1="Rejected",Y34,IF(AJ34="",Y34,SUM(Y34,AJ34)))</f>
        <v>0</v>
      </c>
      <c r="AH34" s="79">
        <f>IF(AI$1="Rejected",Z34,IF(AK34="",Z34,SUM(Z34,AK34)))</f>
        <v>0</v>
      </c>
      <c r="AI34" s="110">
        <f>IF(AG$1="","",SUM(AG34:AH34))</f>
        <v>0</v>
      </c>
      <c r="AJ34" s="56"/>
      <c r="AK34" s="56"/>
      <c r="AL34" s="147"/>
      <c r="AM34" s="322"/>
      <c r="AN34" s="322" t="s">
        <v>394</v>
      </c>
      <c r="AO34" s="79">
        <f>IF(AQ$1="Rejected",AG34,IF(AR34="",AG34,SUM(AG34,AR34)))</f>
        <v>0</v>
      </c>
      <c r="AP34" s="79">
        <f>IF(AQ$1="Rejected",AH34,IF(AS34="",AH34,SUM(AH34,AS34)))</f>
        <v>0</v>
      </c>
      <c r="AQ34" s="110">
        <f>IF(AO$1="","",SUM(AO34:AP34))</f>
        <v>0</v>
      </c>
      <c r="AR34" s="56"/>
      <c r="AS34" s="56"/>
      <c r="AT34" s="147"/>
      <c r="AU34" s="322"/>
      <c r="AV34" s="322" t="s">
        <v>394</v>
      </c>
      <c r="AW34" s="79">
        <f>IF(AY$1="Rejected",AO34,IF(AZ34="",AO34,SUM(AO34,AZ34)))</f>
        <v>0</v>
      </c>
      <c r="AX34" s="79">
        <f>IF(AY$1="Rejected",AP34,IF(BA34="",AP34,SUM(AP34,BA34)))</f>
        <v>0</v>
      </c>
      <c r="AY34" s="110">
        <f>IF(AW$1="","",SUM(AW34:AX34))</f>
        <v>0</v>
      </c>
      <c r="AZ34" s="56"/>
      <c r="BA34" s="56"/>
      <c r="BB34" s="147"/>
      <c r="BC34" s="322"/>
      <c r="BD34" s="322" t="s">
        <v>394</v>
      </c>
      <c r="BE34" s="79">
        <f>IF(BG$1="Rejected",AW34,IF(BH34="",AW34,SUM(AW34,BH34)))</f>
        <v>0</v>
      </c>
      <c r="BF34" s="79">
        <f>IF(BG$1="Rejected",AX34,IF(BI34="",AX34,SUM(AX34,BI34)))</f>
        <v>0</v>
      </c>
      <c r="BG34" s="110">
        <f>IF(BE$1="","",SUM(BE34:BF34))</f>
        <v>0</v>
      </c>
      <c r="BH34" s="56"/>
      <c r="BI34" s="56"/>
      <c r="BJ34" s="147"/>
      <c r="BK34" s="322"/>
      <c r="BL34" s="322" t="s">
        <v>394</v>
      </c>
      <c r="BM34" s="79">
        <f>IF(BO$1="Rejected",BE34,IF(BP34="",BE34,SUM(BE34,BP34)))</f>
        <v>0</v>
      </c>
      <c r="BN34" s="79">
        <f>IF(BO$1="Rejected",BF34,IF(BQ34="",BF34,SUM(BF34,BQ34)))</f>
        <v>0</v>
      </c>
      <c r="BO34" s="110">
        <f>IF(BM$1="","",SUM(BM34:BN34))</f>
        <v>0</v>
      </c>
      <c r="BP34" s="56"/>
      <c r="BQ34" s="56"/>
      <c r="BR34" s="147"/>
      <c r="BS34" s="322"/>
      <c r="BT34" s="322" t="s">
        <v>394</v>
      </c>
      <c r="BU34" s="79">
        <f>IF(BW$1="Rejected",BM34,IF(BX34="",BM34,SUM(BM34,BX34)))</f>
        <v>0</v>
      </c>
      <c r="BV34" s="79">
        <f>IF(BW$1="Rejected",BN34,IF(BY34="",BN34,SUM(BN34,BY34)))</f>
        <v>0</v>
      </c>
      <c r="BW34" s="110">
        <f>IF(BU$1="","",SUM(BU34:BV34))</f>
        <v>0</v>
      </c>
      <c r="BX34" s="56"/>
      <c r="BY34" s="56"/>
      <c r="BZ34" s="147"/>
      <c r="CA34" s="322"/>
      <c r="CB34" s="322" t="s">
        <v>394</v>
      </c>
      <c r="CC34" s="79">
        <f>IF(CE$1="Rejected",BU34,IF(CF34="",BU34,SUM(BU34,CF34)))</f>
        <v>0</v>
      </c>
      <c r="CD34" s="79">
        <f>IF(CE$1="Rejected",BV34,IF(CG34="",BV34,SUM(BV34,CG34)))</f>
        <v>0</v>
      </c>
      <c r="CE34" s="110">
        <f>IF(CC$1="","",SUM(CC34:CD34))</f>
        <v>0</v>
      </c>
      <c r="CF34" s="56"/>
      <c r="CG34" s="56"/>
      <c r="CH34" s="147"/>
      <c r="CI34" s="322"/>
      <c r="CJ34" s="322" t="s">
        <v>394</v>
      </c>
      <c r="CK34" s="79">
        <f>IF(CM$1="Rejected",CC34,IF(CN34="",CC34,SUM(CC34,CN34)))</f>
        <v>0</v>
      </c>
      <c r="CL34" s="79">
        <f>IF(CM$1="Rejected",CD34,IF(CO34="",CD34,SUM(CD34,CO34)))</f>
        <v>0</v>
      </c>
      <c r="CM34" s="110">
        <f>IF(CK$1="","",SUM(CK34:CL34))</f>
        <v>0</v>
      </c>
      <c r="CN34" s="56"/>
      <c r="CO34" s="56"/>
      <c r="CP34" s="147"/>
      <c r="CQ34" s="322"/>
      <c r="CR34" s="322" t="s">
        <v>394</v>
      </c>
      <c r="CS34" s="79">
        <f>IF(CU$1="Rejected",CK34,IF(CV34="",CK34,SUM(CK34,CV34)))</f>
        <v>0</v>
      </c>
      <c r="CT34" s="79">
        <f>IF(CU$1="Rejected",CL34,IF(CW34="",CL34,SUM(CL34,CW34)))</f>
        <v>0</v>
      </c>
      <c r="CU34" s="110">
        <f>IF(CS$1="","",SUM(CS34:CT34))</f>
        <v>0</v>
      </c>
      <c r="CV34" s="56"/>
      <c r="CW34" s="56"/>
      <c r="CX34" s="147"/>
      <c r="CY34" s="322"/>
      <c r="CZ34" s="322" t="s">
        <v>394</v>
      </c>
      <c r="DA34" s="79">
        <f>IF(DC$1="Rejected",CS34,IF(DD34="",CS34,SUM(CS34,DD34)))</f>
        <v>0</v>
      </c>
      <c r="DB34" s="79">
        <f>IF(DC$1="Rejected",CT34,IF(DE34="",CT34,SUM(CT34,DE34)))</f>
        <v>0</v>
      </c>
      <c r="DC34" s="110">
        <f>IF(DA$1="","",SUM(DA34:DB34))</f>
        <v>0</v>
      </c>
      <c r="DD34" s="56"/>
      <c r="DE34" s="56"/>
      <c r="DF34" s="147"/>
      <c r="DG34" s="322"/>
      <c r="DH34" s="322" t="s">
        <v>394</v>
      </c>
      <c r="DI34" s="79">
        <f>IF(DK$1="Rejected",DA34,IF(DL34="",DA34,SUM(DA34,DL34)))</f>
        <v>0</v>
      </c>
      <c r="DJ34" s="79">
        <f>IF(DK$1="Rejected",DB34,IF(DM34="",DB34,SUM(DB34,DM34)))</f>
        <v>0</v>
      </c>
      <c r="DK34" s="110">
        <f>IF(DI$1="","",SUM(DI34:DJ34))</f>
        <v>0</v>
      </c>
      <c r="DL34" s="56"/>
      <c r="DM34" s="56"/>
      <c r="DN34" s="147"/>
      <c r="DO34" s="322"/>
      <c r="DP34" s="322" t="s">
        <v>394</v>
      </c>
      <c r="DQ34" s="79">
        <f>IF(DS$1="Rejected",DI34,IF(DT34="",DI34,SUM(DI34,DT34)))</f>
        <v>0</v>
      </c>
      <c r="DR34" s="79">
        <f>IF(DS$1="Rejected",DJ34,IF(DU34="",DJ34,SUM(DJ34,DU34)))</f>
        <v>0</v>
      </c>
      <c r="DS34" s="110">
        <f>IF(DQ$1="","",SUM(DQ34:DR34))</f>
        <v>0</v>
      </c>
      <c r="DT34" s="56"/>
      <c r="DU34" s="56"/>
      <c r="DV34" s="147"/>
      <c r="DW34" s="322"/>
      <c r="DX34" s="322" t="s">
        <v>394</v>
      </c>
      <c r="DY34" s="79">
        <f>IF(EA$1="Rejected",DQ34,IF(EB34="",DQ34,SUM(DQ34,EB34)))</f>
        <v>0</v>
      </c>
      <c r="DZ34" s="79">
        <f>IF(EA$1="Rejected",DR34,IF(EC34="",DR34,SUM(DR34,EC34)))</f>
        <v>0</v>
      </c>
      <c r="EA34" s="110">
        <f>IF(DY$1="","",SUM(DY34:DZ34))</f>
        <v>0</v>
      </c>
      <c r="EB34" s="56"/>
      <c r="EC34" s="56"/>
      <c r="ED34" s="147"/>
      <c r="EE34" s="322"/>
      <c r="EF34" s="322" t="s">
        <v>394</v>
      </c>
      <c r="EG34" s="79">
        <f>IF(EI$1="Rejected",DY34,IF(EJ34="",DY34,SUM(DY34,EJ34)))</f>
        <v>0</v>
      </c>
      <c r="EH34" s="79">
        <f>IF(EI$1="Rejected",DZ34,IF(EK34="",DZ34,SUM(DZ34,EK34)))</f>
        <v>0</v>
      </c>
      <c r="EI34" s="110">
        <f>IF(EG$1="","",SUM(EG34:EH34))</f>
        <v>0</v>
      </c>
      <c r="EJ34" s="56"/>
      <c r="EK34" s="56"/>
      <c r="EL34" s="147"/>
      <c r="EM34" s="322"/>
    </row>
    <row r="35" spans="1:143" x14ac:dyDescent="0.2">
      <c r="A35" s="585" t="s">
        <v>40</v>
      </c>
      <c r="B35" s="532"/>
      <c r="C35" s="532"/>
      <c r="D35" s="9">
        <f>B35+C35</f>
        <v>0</v>
      </c>
      <c r="E35" s="203"/>
      <c r="F35" s="364"/>
      <c r="G35" s="364"/>
      <c r="H35" s="322" t="s">
        <v>394</v>
      </c>
      <c r="I35" s="79">
        <f>IF(K$1="Rejected",B35,IF(L35="",B35,SUM(B35,L35)))</f>
        <v>0</v>
      </c>
      <c r="J35" s="79">
        <f>IF(K$1="Rejected",C35,IF(M35="",C35,SUM(C35,M35)))</f>
        <v>0</v>
      </c>
      <c r="K35" s="110">
        <f t="shared" si="0"/>
        <v>0</v>
      </c>
      <c r="L35" s="56"/>
      <c r="M35" s="56"/>
      <c r="N35" s="147"/>
      <c r="O35" s="322"/>
      <c r="P35" s="322" t="s">
        <v>394</v>
      </c>
      <c r="Q35" s="79">
        <f>IF(S$1="Rejected",I35,IF(T35="",I35,SUM(I35,T35)))</f>
        <v>0</v>
      </c>
      <c r="R35" s="79">
        <f>IF(S$1="Rejected",J35,IF(U35="",J35,SUM(J35,U35)))</f>
        <v>0</v>
      </c>
      <c r="S35" s="110">
        <f>IF(Q$1="","",SUM(Q35:R35))</f>
        <v>0</v>
      </c>
      <c r="T35" s="56"/>
      <c r="U35" s="56"/>
      <c r="V35" s="147"/>
      <c r="W35" s="322"/>
      <c r="X35" s="322" t="s">
        <v>394</v>
      </c>
      <c r="Y35" s="79">
        <f>IF(AA$1="Rejected",Q35,IF(AB35="",Q35,SUM(Q35,AB35)))</f>
        <v>0</v>
      </c>
      <c r="Z35" s="79">
        <f>IF(AA$1="Rejected",R35,IF(AC35="",R35,SUM(R35,AC35)))</f>
        <v>0</v>
      </c>
      <c r="AA35" s="110">
        <f>IF(Y$1="","",SUM(Y35:Z35))</f>
        <v>0</v>
      </c>
      <c r="AB35" s="56"/>
      <c r="AC35" s="56"/>
      <c r="AD35" s="147"/>
      <c r="AE35" s="322"/>
      <c r="AF35" s="322" t="s">
        <v>394</v>
      </c>
      <c r="AG35" s="79">
        <f>IF(AI$1="Rejected",Y35,IF(AJ35="",Y35,SUM(Y35,AJ35)))</f>
        <v>0</v>
      </c>
      <c r="AH35" s="79">
        <f>IF(AI$1="Rejected",Z35,IF(AK35="",Z35,SUM(Z35,AK35)))</f>
        <v>0</v>
      </c>
      <c r="AI35" s="110">
        <f>IF(AG$1="","",SUM(AG35:AH35))</f>
        <v>0</v>
      </c>
      <c r="AJ35" s="56"/>
      <c r="AK35" s="56"/>
      <c r="AL35" s="147"/>
      <c r="AM35" s="322"/>
      <c r="AN35" s="322" t="s">
        <v>394</v>
      </c>
      <c r="AO35" s="79">
        <f>IF(AQ$1="Rejected",AG35,IF(AR35="",AG35,SUM(AG35,AR35)))</f>
        <v>0</v>
      </c>
      <c r="AP35" s="79">
        <f>IF(AQ$1="Rejected",AH35,IF(AS35="",AH35,SUM(AH35,AS35)))</f>
        <v>0</v>
      </c>
      <c r="AQ35" s="110">
        <f>IF(AO$1="","",SUM(AO35:AP35))</f>
        <v>0</v>
      </c>
      <c r="AR35" s="56"/>
      <c r="AS35" s="56"/>
      <c r="AT35" s="147"/>
      <c r="AU35" s="322"/>
      <c r="AV35" s="322" t="s">
        <v>394</v>
      </c>
      <c r="AW35" s="79">
        <f>IF(AY$1="Rejected",AO35,IF(AZ35="",AO35,SUM(AO35,AZ35)))</f>
        <v>0</v>
      </c>
      <c r="AX35" s="79">
        <f>IF(AY$1="Rejected",AP35,IF(BA35="",AP35,SUM(AP35,BA35)))</f>
        <v>0</v>
      </c>
      <c r="AY35" s="110">
        <f>IF(AW$1="","",SUM(AW35:AX35))</f>
        <v>0</v>
      </c>
      <c r="AZ35" s="56"/>
      <c r="BA35" s="56"/>
      <c r="BB35" s="147"/>
      <c r="BC35" s="322"/>
      <c r="BD35" s="322" t="s">
        <v>394</v>
      </c>
      <c r="BE35" s="79">
        <f>IF(BG$1="Rejected",AW35,IF(BH35="",AW35,SUM(AW35,BH35)))</f>
        <v>0</v>
      </c>
      <c r="BF35" s="79">
        <f>IF(BG$1="Rejected",AX35,IF(BI35="",AX35,SUM(AX35,BI35)))</f>
        <v>0</v>
      </c>
      <c r="BG35" s="110">
        <f>IF(BE$1="","",SUM(BE35:BF35))</f>
        <v>0</v>
      </c>
      <c r="BH35" s="56"/>
      <c r="BI35" s="56"/>
      <c r="BJ35" s="147"/>
      <c r="BK35" s="322"/>
      <c r="BL35" s="322" t="s">
        <v>394</v>
      </c>
      <c r="BM35" s="79">
        <f>IF(BO$1="Rejected",BE35,IF(BP35="",BE35,SUM(BE35,BP35)))</f>
        <v>0</v>
      </c>
      <c r="BN35" s="79">
        <f>IF(BO$1="Rejected",BF35,IF(BQ35="",BF35,SUM(BF35,BQ35)))</f>
        <v>0</v>
      </c>
      <c r="BO35" s="110">
        <f>IF(BM$1="","",SUM(BM35:BN35))</f>
        <v>0</v>
      </c>
      <c r="BP35" s="56"/>
      <c r="BQ35" s="56"/>
      <c r="BR35" s="147"/>
      <c r="BS35" s="322"/>
      <c r="BT35" s="322" t="s">
        <v>394</v>
      </c>
      <c r="BU35" s="79">
        <f>IF(BW$1="Rejected",BM35,IF(BX35="",BM35,SUM(BM35,BX35)))</f>
        <v>0</v>
      </c>
      <c r="BV35" s="79">
        <f>IF(BW$1="Rejected",BN35,IF(BY35="",BN35,SUM(BN35,BY35)))</f>
        <v>0</v>
      </c>
      <c r="BW35" s="110">
        <f>IF(BU$1="","",SUM(BU35:BV35))</f>
        <v>0</v>
      </c>
      <c r="BX35" s="56"/>
      <c r="BY35" s="56"/>
      <c r="BZ35" s="147"/>
      <c r="CA35" s="322"/>
      <c r="CB35" s="322" t="s">
        <v>394</v>
      </c>
      <c r="CC35" s="79">
        <f>IF(CE$1="Rejected",BU35,IF(CF35="",BU35,SUM(BU35,CF35)))</f>
        <v>0</v>
      </c>
      <c r="CD35" s="79">
        <f>IF(CE$1="Rejected",BV35,IF(CG35="",BV35,SUM(BV35,CG35)))</f>
        <v>0</v>
      </c>
      <c r="CE35" s="110">
        <f>IF(CC$1="","",SUM(CC35:CD35))</f>
        <v>0</v>
      </c>
      <c r="CF35" s="56"/>
      <c r="CG35" s="56"/>
      <c r="CH35" s="147"/>
      <c r="CI35" s="322"/>
      <c r="CJ35" s="322" t="s">
        <v>394</v>
      </c>
      <c r="CK35" s="79">
        <f>IF(CM$1="Rejected",CC35,IF(CN35="",CC35,SUM(CC35,CN35)))</f>
        <v>0</v>
      </c>
      <c r="CL35" s="79">
        <f>IF(CM$1="Rejected",CD35,IF(CO35="",CD35,SUM(CD35,CO35)))</f>
        <v>0</v>
      </c>
      <c r="CM35" s="110">
        <f>IF(CK$1="","",SUM(CK35:CL35))</f>
        <v>0</v>
      </c>
      <c r="CN35" s="56"/>
      <c r="CO35" s="56"/>
      <c r="CP35" s="147"/>
      <c r="CQ35" s="322"/>
      <c r="CR35" s="322" t="s">
        <v>394</v>
      </c>
      <c r="CS35" s="79">
        <f>IF(CU$1="Rejected",CK35,IF(CV35="",CK35,SUM(CK35,CV35)))</f>
        <v>0</v>
      </c>
      <c r="CT35" s="79">
        <f>IF(CU$1="Rejected",CL35,IF(CW35="",CL35,SUM(CL35,CW35)))</f>
        <v>0</v>
      </c>
      <c r="CU35" s="110">
        <f>IF(CS$1="","",SUM(CS35:CT35))</f>
        <v>0</v>
      </c>
      <c r="CV35" s="56"/>
      <c r="CW35" s="56"/>
      <c r="CX35" s="147"/>
      <c r="CY35" s="322"/>
      <c r="CZ35" s="322" t="s">
        <v>394</v>
      </c>
      <c r="DA35" s="79">
        <f>IF(DC$1="Rejected",CS35,IF(DD35="",CS35,SUM(CS35,DD35)))</f>
        <v>0</v>
      </c>
      <c r="DB35" s="79">
        <f>IF(DC$1="Rejected",CT35,IF(DE35="",CT35,SUM(CT35,DE35)))</f>
        <v>0</v>
      </c>
      <c r="DC35" s="110">
        <f>IF(DA$1="","",SUM(DA35:DB35))</f>
        <v>0</v>
      </c>
      <c r="DD35" s="56"/>
      <c r="DE35" s="56"/>
      <c r="DF35" s="147"/>
      <c r="DG35" s="322"/>
      <c r="DH35" s="322" t="s">
        <v>394</v>
      </c>
      <c r="DI35" s="79">
        <f>IF(DK$1="Rejected",DA35,IF(DL35="",DA35,SUM(DA35,DL35)))</f>
        <v>0</v>
      </c>
      <c r="DJ35" s="79">
        <f>IF(DK$1="Rejected",DB35,IF(DM35="",DB35,SUM(DB35,DM35)))</f>
        <v>0</v>
      </c>
      <c r="DK35" s="110">
        <f>IF(DI$1="","",SUM(DI35:DJ35))</f>
        <v>0</v>
      </c>
      <c r="DL35" s="56"/>
      <c r="DM35" s="56"/>
      <c r="DN35" s="147"/>
      <c r="DO35" s="322"/>
      <c r="DP35" s="322" t="s">
        <v>394</v>
      </c>
      <c r="DQ35" s="79">
        <f>IF(DS$1="Rejected",DI35,IF(DT35="",DI35,SUM(DI35,DT35)))</f>
        <v>0</v>
      </c>
      <c r="DR35" s="79">
        <f>IF(DS$1="Rejected",DJ35,IF(DU35="",DJ35,SUM(DJ35,DU35)))</f>
        <v>0</v>
      </c>
      <c r="DS35" s="110">
        <f>IF(DQ$1="","",SUM(DQ35:DR35))</f>
        <v>0</v>
      </c>
      <c r="DT35" s="56"/>
      <c r="DU35" s="56"/>
      <c r="DV35" s="147"/>
      <c r="DW35" s="322"/>
      <c r="DX35" s="322" t="s">
        <v>394</v>
      </c>
      <c r="DY35" s="79">
        <f>IF(EA$1="Rejected",DQ35,IF(EB35="",DQ35,SUM(DQ35,EB35)))</f>
        <v>0</v>
      </c>
      <c r="DZ35" s="79">
        <f>IF(EA$1="Rejected",DR35,IF(EC35="",DR35,SUM(DR35,EC35)))</f>
        <v>0</v>
      </c>
      <c r="EA35" s="110">
        <f>IF(DY$1="","",SUM(DY35:DZ35))</f>
        <v>0</v>
      </c>
      <c r="EB35" s="56"/>
      <c r="EC35" s="56"/>
      <c r="ED35" s="147"/>
      <c r="EE35" s="322"/>
      <c r="EF35" s="322" t="s">
        <v>394</v>
      </c>
      <c r="EG35" s="79">
        <f>IF(EI$1="Rejected",DY35,IF(EJ35="",DY35,SUM(DY35,EJ35)))</f>
        <v>0</v>
      </c>
      <c r="EH35" s="79">
        <f>IF(EI$1="Rejected",DZ35,IF(EK35="",DZ35,SUM(DZ35,EK35)))</f>
        <v>0</v>
      </c>
      <c r="EI35" s="110">
        <f>IF(EG$1="","",SUM(EG35:EH35))</f>
        <v>0</v>
      </c>
      <c r="EJ35" s="56"/>
      <c r="EK35" s="56"/>
      <c r="EL35" s="147"/>
      <c r="EM35" s="322"/>
    </row>
    <row r="36" spans="1:143" x14ac:dyDescent="0.2">
      <c r="A36" s="585" t="s">
        <v>39</v>
      </c>
      <c r="B36" s="532"/>
      <c r="C36" s="532"/>
      <c r="D36" s="9">
        <f>B36+C36</f>
        <v>0</v>
      </c>
      <c r="E36" s="203"/>
      <c r="F36" s="364"/>
      <c r="G36" s="364"/>
      <c r="H36" s="322" t="s">
        <v>394</v>
      </c>
      <c r="I36" s="79">
        <f>IF(K$1="Rejected",B36,IF(L36="",B36,SUM(B36,L36)))</f>
        <v>0</v>
      </c>
      <c r="J36" s="79">
        <f>IF(K$1="Rejected",C36,IF(M36="",C36,SUM(C36,M36)))</f>
        <v>0</v>
      </c>
      <c r="K36" s="110">
        <f t="shared" si="0"/>
        <v>0</v>
      </c>
      <c r="L36" s="56"/>
      <c r="M36" s="56"/>
      <c r="N36" s="147"/>
      <c r="O36" s="322"/>
      <c r="P36" s="322" t="s">
        <v>394</v>
      </c>
      <c r="Q36" s="79">
        <f>IF(S$1="Rejected",I36,IF(T36="",I36,SUM(I36,T36)))</f>
        <v>0</v>
      </c>
      <c r="R36" s="79">
        <f>IF(S$1="Rejected",J36,IF(U36="",J36,SUM(J36,U36)))</f>
        <v>0</v>
      </c>
      <c r="S36" s="110">
        <f>IF(Q$1="","",SUM(Q36:R36))</f>
        <v>0</v>
      </c>
      <c r="T36" s="56"/>
      <c r="U36" s="56"/>
      <c r="V36" s="147"/>
      <c r="W36" s="322"/>
      <c r="X36" s="322" t="s">
        <v>394</v>
      </c>
      <c r="Y36" s="79">
        <f>IF(AA$1="Rejected",Q36,IF(AB36="",Q36,SUM(Q36,AB36)))</f>
        <v>0</v>
      </c>
      <c r="Z36" s="79">
        <f>IF(AA$1="Rejected",R36,IF(AC36="",R36,SUM(R36,AC36)))</f>
        <v>0</v>
      </c>
      <c r="AA36" s="110">
        <f>IF(Y$1="","",SUM(Y36:Z36))</f>
        <v>0</v>
      </c>
      <c r="AB36" s="56"/>
      <c r="AC36" s="56"/>
      <c r="AD36" s="147"/>
      <c r="AE36" s="322"/>
      <c r="AF36" s="322" t="s">
        <v>394</v>
      </c>
      <c r="AG36" s="79">
        <f>IF(AI$1="Rejected",Y36,IF(AJ36="",Y36,SUM(Y36,AJ36)))</f>
        <v>0</v>
      </c>
      <c r="AH36" s="79">
        <f>IF(AI$1="Rejected",Z36,IF(AK36="",Z36,SUM(Z36,AK36)))</f>
        <v>0</v>
      </c>
      <c r="AI36" s="110">
        <f>IF(AG$1="","",SUM(AG36:AH36))</f>
        <v>0</v>
      </c>
      <c r="AJ36" s="56"/>
      <c r="AK36" s="56"/>
      <c r="AL36" s="147"/>
      <c r="AM36" s="322"/>
      <c r="AN36" s="322" t="s">
        <v>394</v>
      </c>
      <c r="AO36" s="79">
        <f>IF(AQ$1="Rejected",AG36,IF(AR36="",AG36,SUM(AG36,AR36)))</f>
        <v>0</v>
      </c>
      <c r="AP36" s="79">
        <f>IF(AQ$1="Rejected",AH36,IF(AS36="",AH36,SUM(AH36,AS36)))</f>
        <v>0</v>
      </c>
      <c r="AQ36" s="110">
        <f>IF(AO$1="","",SUM(AO36:AP36))</f>
        <v>0</v>
      </c>
      <c r="AR36" s="56"/>
      <c r="AS36" s="56"/>
      <c r="AT36" s="147"/>
      <c r="AU36" s="322"/>
      <c r="AV36" s="322" t="s">
        <v>394</v>
      </c>
      <c r="AW36" s="79">
        <f>IF(AY$1="Rejected",AO36,IF(AZ36="",AO36,SUM(AO36,AZ36)))</f>
        <v>0</v>
      </c>
      <c r="AX36" s="79">
        <f>IF(AY$1="Rejected",AP36,IF(BA36="",AP36,SUM(AP36,BA36)))</f>
        <v>0</v>
      </c>
      <c r="AY36" s="110">
        <f>IF(AW$1="","",SUM(AW36:AX36))</f>
        <v>0</v>
      </c>
      <c r="AZ36" s="56"/>
      <c r="BA36" s="56"/>
      <c r="BB36" s="147"/>
      <c r="BC36" s="322"/>
      <c r="BD36" s="322" t="s">
        <v>394</v>
      </c>
      <c r="BE36" s="79">
        <f>IF(BG$1="Rejected",AW36,IF(BH36="",AW36,SUM(AW36,BH36)))</f>
        <v>0</v>
      </c>
      <c r="BF36" s="79">
        <f>IF(BG$1="Rejected",AX36,IF(BI36="",AX36,SUM(AX36,BI36)))</f>
        <v>0</v>
      </c>
      <c r="BG36" s="110">
        <f>IF(BE$1="","",SUM(BE36:BF36))</f>
        <v>0</v>
      </c>
      <c r="BH36" s="56"/>
      <c r="BI36" s="56"/>
      <c r="BJ36" s="147"/>
      <c r="BK36" s="322"/>
      <c r="BL36" s="322" t="s">
        <v>394</v>
      </c>
      <c r="BM36" s="79">
        <f>IF(BO$1="Rejected",BE36,IF(BP36="",BE36,SUM(BE36,BP36)))</f>
        <v>0</v>
      </c>
      <c r="BN36" s="79">
        <f>IF(BO$1="Rejected",BF36,IF(BQ36="",BF36,SUM(BF36,BQ36)))</f>
        <v>0</v>
      </c>
      <c r="BO36" s="110">
        <f>IF(BM$1="","",SUM(BM36:BN36))</f>
        <v>0</v>
      </c>
      <c r="BP36" s="56"/>
      <c r="BQ36" s="56"/>
      <c r="BR36" s="147"/>
      <c r="BS36" s="322"/>
      <c r="BT36" s="322" t="s">
        <v>394</v>
      </c>
      <c r="BU36" s="79">
        <f>IF(BW$1="Rejected",BM36,IF(BX36="",BM36,SUM(BM36,BX36)))</f>
        <v>0</v>
      </c>
      <c r="BV36" s="79">
        <f>IF(BW$1="Rejected",BN36,IF(BY36="",BN36,SUM(BN36,BY36)))</f>
        <v>0</v>
      </c>
      <c r="BW36" s="110">
        <f>IF(BU$1="","",SUM(BU36:BV36))</f>
        <v>0</v>
      </c>
      <c r="BX36" s="56"/>
      <c r="BY36" s="56"/>
      <c r="BZ36" s="147"/>
      <c r="CA36" s="322"/>
      <c r="CB36" s="322" t="s">
        <v>394</v>
      </c>
      <c r="CC36" s="79">
        <f>IF(CE$1="Rejected",BU36,IF(CF36="",BU36,SUM(BU36,CF36)))</f>
        <v>0</v>
      </c>
      <c r="CD36" s="79">
        <f>IF(CE$1="Rejected",BV36,IF(CG36="",BV36,SUM(BV36,CG36)))</f>
        <v>0</v>
      </c>
      <c r="CE36" s="110">
        <f>IF(CC$1="","",SUM(CC36:CD36))</f>
        <v>0</v>
      </c>
      <c r="CF36" s="56"/>
      <c r="CG36" s="56"/>
      <c r="CH36" s="147"/>
      <c r="CI36" s="322"/>
      <c r="CJ36" s="322" t="s">
        <v>394</v>
      </c>
      <c r="CK36" s="79">
        <f>IF(CM$1="Rejected",CC36,IF(CN36="",CC36,SUM(CC36,CN36)))</f>
        <v>0</v>
      </c>
      <c r="CL36" s="79">
        <f>IF(CM$1="Rejected",CD36,IF(CO36="",CD36,SUM(CD36,CO36)))</f>
        <v>0</v>
      </c>
      <c r="CM36" s="110">
        <f>IF(CK$1="","",SUM(CK36:CL36))</f>
        <v>0</v>
      </c>
      <c r="CN36" s="56"/>
      <c r="CO36" s="56"/>
      <c r="CP36" s="147"/>
      <c r="CQ36" s="322"/>
      <c r="CR36" s="322" t="s">
        <v>394</v>
      </c>
      <c r="CS36" s="79">
        <f>IF(CU$1="Rejected",CK36,IF(CV36="",CK36,SUM(CK36,CV36)))</f>
        <v>0</v>
      </c>
      <c r="CT36" s="79">
        <f>IF(CU$1="Rejected",CL36,IF(CW36="",CL36,SUM(CL36,CW36)))</f>
        <v>0</v>
      </c>
      <c r="CU36" s="110">
        <f>IF(CS$1="","",SUM(CS36:CT36))</f>
        <v>0</v>
      </c>
      <c r="CV36" s="56"/>
      <c r="CW36" s="56"/>
      <c r="CX36" s="147"/>
      <c r="CY36" s="322"/>
      <c r="CZ36" s="322" t="s">
        <v>394</v>
      </c>
      <c r="DA36" s="79">
        <f>IF(DC$1="Rejected",CS36,IF(DD36="",CS36,SUM(CS36,DD36)))</f>
        <v>0</v>
      </c>
      <c r="DB36" s="79">
        <f>IF(DC$1="Rejected",CT36,IF(DE36="",CT36,SUM(CT36,DE36)))</f>
        <v>0</v>
      </c>
      <c r="DC36" s="110">
        <f>IF(DA$1="","",SUM(DA36:DB36))</f>
        <v>0</v>
      </c>
      <c r="DD36" s="56"/>
      <c r="DE36" s="56"/>
      <c r="DF36" s="147"/>
      <c r="DG36" s="322"/>
      <c r="DH36" s="322" t="s">
        <v>394</v>
      </c>
      <c r="DI36" s="79">
        <f>IF(DK$1="Rejected",DA36,IF(DL36="",DA36,SUM(DA36,DL36)))</f>
        <v>0</v>
      </c>
      <c r="DJ36" s="79">
        <f>IF(DK$1="Rejected",DB36,IF(DM36="",DB36,SUM(DB36,DM36)))</f>
        <v>0</v>
      </c>
      <c r="DK36" s="110">
        <f>IF(DI$1="","",SUM(DI36:DJ36))</f>
        <v>0</v>
      </c>
      <c r="DL36" s="56"/>
      <c r="DM36" s="56"/>
      <c r="DN36" s="147"/>
      <c r="DO36" s="322"/>
      <c r="DP36" s="322" t="s">
        <v>394</v>
      </c>
      <c r="DQ36" s="79">
        <f>IF(DS$1="Rejected",DI36,IF(DT36="",DI36,SUM(DI36,DT36)))</f>
        <v>0</v>
      </c>
      <c r="DR36" s="79">
        <f>IF(DS$1="Rejected",DJ36,IF(DU36="",DJ36,SUM(DJ36,DU36)))</f>
        <v>0</v>
      </c>
      <c r="DS36" s="110">
        <f>IF(DQ$1="","",SUM(DQ36:DR36))</f>
        <v>0</v>
      </c>
      <c r="DT36" s="56"/>
      <c r="DU36" s="56"/>
      <c r="DV36" s="147"/>
      <c r="DW36" s="322"/>
      <c r="DX36" s="322" t="s">
        <v>394</v>
      </c>
      <c r="DY36" s="79">
        <f>IF(EA$1="Rejected",DQ36,IF(EB36="",DQ36,SUM(DQ36,EB36)))</f>
        <v>0</v>
      </c>
      <c r="DZ36" s="79">
        <f>IF(EA$1="Rejected",DR36,IF(EC36="",DR36,SUM(DR36,EC36)))</f>
        <v>0</v>
      </c>
      <c r="EA36" s="110">
        <f>IF(DY$1="","",SUM(DY36:DZ36))</f>
        <v>0</v>
      </c>
      <c r="EB36" s="56"/>
      <c r="EC36" s="56"/>
      <c r="ED36" s="147"/>
      <c r="EE36" s="322"/>
      <c r="EF36" s="322" t="s">
        <v>394</v>
      </c>
      <c r="EG36" s="79">
        <f>IF(EI$1="Rejected",DY36,IF(EJ36="",DY36,SUM(DY36,EJ36)))</f>
        <v>0</v>
      </c>
      <c r="EH36" s="79">
        <f>IF(EI$1="Rejected",DZ36,IF(EK36="",DZ36,SUM(DZ36,EK36)))</f>
        <v>0</v>
      </c>
      <c r="EI36" s="110">
        <f>IF(EG$1="","",SUM(EG36:EH36))</f>
        <v>0</v>
      </c>
      <c r="EJ36" s="56"/>
      <c r="EK36" s="56"/>
      <c r="EL36" s="147"/>
      <c r="EM36" s="322"/>
    </row>
    <row r="37" spans="1:143" x14ac:dyDescent="0.2">
      <c r="A37" s="586" t="s">
        <v>201</v>
      </c>
      <c r="B37" s="10">
        <f>SUM(B34:B36)</f>
        <v>0</v>
      </c>
      <c r="C37" s="10">
        <f>SUM(C34:C36)</f>
        <v>0</v>
      </c>
      <c r="D37" s="10">
        <f>SUM(D34:D36)</f>
        <v>0</v>
      </c>
      <c r="E37" s="203"/>
      <c r="F37" s="364"/>
      <c r="G37" s="364"/>
      <c r="H37" s="322" t="s">
        <v>395</v>
      </c>
      <c r="I37" s="445">
        <f>IF(I$1=" ","",SUM(I34:I36))</f>
        <v>0</v>
      </c>
      <c r="J37" s="445">
        <f>IF(I$1=" ","",SUM(J34:J36))</f>
        <v>0</v>
      </c>
      <c r="K37" s="103">
        <f>IF(I$1="","",SUM(I37:J37))</f>
        <v>0</v>
      </c>
      <c r="L37" s="445">
        <f>IF(I$1="","",SUMIF($H33:$H37,MID($H37,3,10),L33:L37))</f>
        <v>0</v>
      </c>
      <c r="M37" s="445">
        <f>IF(I$1="","",SUMIF($H33:$H37,MID($H37,3,10),M33:M37))</f>
        <v>0</v>
      </c>
      <c r="N37" s="147"/>
      <c r="O37" s="322"/>
      <c r="P37" s="322" t="s">
        <v>395</v>
      </c>
      <c r="Q37" s="445">
        <f>IF(Q$1=" ","",SUM(Q34:Q36))</f>
        <v>0</v>
      </c>
      <c r="R37" s="445">
        <f>IF(Q$1=" ","",SUM(R34:R36))</f>
        <v>0</v>
      </c>
      <c r="S37" s="103">
        <f>IF(Q$1="","",SUM(Q37:R37))</f>
        <v>0</v>
      </c>
      <c r="T37" s="445">
        <f>IF(Q$1="","",SUMIF($H33:$H37,MID($H37,3,10),T33:T37))</f>
        <v>0</v>
      </c>
      <c r="U37" s="445">
        <f>IF(Q$1="","",SUMIF($H33:$H37,MID($H37,3,10),U33:U37))</f>
        <v>0</v>
      </c>
      <c r="V37" s="147"/>
      <c r="W37" s="322"/>
      <c r="X37" s="322" t="s">
        <v>395</v>
      </c>
      <c r="Y37" s="445">
        <f>IF(Y$1=" ","",SUM(Y34:Y36))</f>
        <v>0</v>
      </c>
      <c r="Z37" s="445">
        <f>IF(Y$1=" ","",SUM(Z34:Z36))</f>
        <v>0</v>
      </c>
      <c r="AA37" s="103">
        <f>IF(Y$1="","",SUM(Y37:Z37))</f>
        <v>0</v>
      </c>
      <c r="AB37" s="445">
        <f>IF(Y$1="","",SUMIF($H33:$H37,MID($H37,3,10),AB33:AB37))</f>
        <v>0</v>
      </c>
      <c r="AC37" s="445">
        <f>IF(Y$1="","",SUMIF($H33:$H37,MID($H37,3,10),AC33:AC37))</f>
        <v>0</v>
      </c>
      <c r="AD37" s="147"/>
      <c r="AE37" s="322"/>
      <c r="AF37" s="322" t="s">
        <v>395</v>
      </c>
      <c r="AG37" s="445">
        <f>IF(AG$1=" ","",SUM(AG34:AG36))</f>
        <v>0</v>
      </c>
      <c r="AH37" s="445">
        <f>IF(AG$1=" ","",SUM(AH34:AH36))</f>
        <v>0</v>
      </c>
      <c r="AI37" s="103">
        <f>IF(AG$1="","",SUM(AG37:AH37))</f>
        <v>0</v>
      </c>
      <c r="AJ37" s="445">
        <f>IF(AG$1="","",SUMIF($H33:$H37,MID($H37,3,10),AJ33:AJ37))</f>
        <v>0</v>
      </c>
      <c r="AK37" s="445">
        <f>IF(AG$1="","",SUMIF($H33:$H37,MID($H37,3,10),AK33:AK37))</f>
        <v>0</v>
      </c>
      <c r="AL37" s="147"/>
      <c r="AM37" s="322"/>
      <c r="AN37" s="322" t="s">
        <v>395</v>
      </c>
      <c r="AO37" s="445">
        <f>IF(AO$1=" ","",SUM(AO34:AO36))</f>
        <v>0</v>
      </c>
      <c r="AP37" s="445">
        <f>IF(AO$1=" ","",SUM(AP34:AP36))</f>
        <v>0</v>
      </c>
      <c r="AQ37" s="103">
        <f>IF(AO$1="","",SUM(AO37:AP37))</f>
        <v>0</v>
      </c>
      <c r="AR37" s="445">
        <f>IF(AO$1="","",SUMIF($H33:$H37,MID($H37,3,10),AR33:AR37))</f>
        <v>0</v>
      </c>
      <c r="AS37" s="445">
        <f>IF(AO$1="","",SUMIF($H33:$H37,MID($H37,3,10),AS33:AS37))</f>
        <v>0</v>
      </c>
      <c r="AT37" s="147"/>
      <c r="AU37" s="322"/>
      <c r="AV37" s="322" t="s">
        <v>395</v>
      </c>
      <c r="AW37" s="445">
        <f>IF(AW$1=" ","",SUM(AW34:AW36))</f>
        <v>0</v>
      </c>
      <c r="AX37" s="445">
        <f>IF(AW$1=" ","",SUM(AX34:AX36))</f>
        <v>0</v>
      </c>
      <c r="AY37" s="103">
        <f>IF(AW$1="","",SUM(AW37:AX37))</f>
        <v>0</v>
      </c>
      <c r="AZ37" s="445">
        <f>IF(AW$1="","",SUMIF($H33:$H37,MID($H37,3,10),AZ33:AZ37))</f>
        <v>0</v>
      </c>
      <c r="BA37" s="445">
        <f>IF(AW$1="","",SUMIF($H33:$H37,MID($H37,3,10),BA33:BA37))</f>
        <v>0</v>
      </c>
      <c r="BB37" s="147"/>
      <c r="BC37" s="322"/>
      <c r="BD37" s="322" t="s">
        <v>395</v>
      </c>
      <c r="BE37" s="445">
        <f>IF(BE$1=" ","",SUM(BE34:BE36))</f>
        <v>0</v>
      </c>
      <c r="BF37" s="445">
        <f>IF(BE$1=" ","",SUM(BF34:BF36))</f>
        <v>0</v>
      </c>
      <c r="BG37" s="103">
        <f>IF(BE$1="","",SUM(BE37:BF37))</f>
        <v>0</v>
      </c>
      <c r="BH37" s="445">
        <f>IF(BE$1="","",SUMIF($H33:$H37,MID($H37,3,10),BH33:BH37))</f>
        <v>0</v>
      </c>
      <c r="BI37" s="445">
        <f>IF(BE$1="","",SUMIF($H33:$H37,MID($H37,3,10),BI33:BI37))</f>
        <v>0</v>
      </c>
      <c r="BJ37" s="147"/>
      <c r="BK37" s="322"/>
      <c r="BL37" s="322" t="s">
        <v>395</v>
      </c>
      <c r="BM37" s="445">
        <f>IF(BM$1=" ","",SUM(BM34:BM36))</f>
        <v>0</v>
      </c>
      <c r="BN37" s="445">
        <f>IF(BM$1=" ","",SUM(BN34:BN36))</f>
        <v>0</v>
      </c>
      <c r="BO37" s="103">
        <f>IF(BM$1="","",SUM(BM37:BN37))</f>
        <v>0</v>
      </c>
      <c r="BP37" s="445">
        <f>IF(BM$1="","",SUMIF($H33:$H37,MID($H37,3,10),BP33:BP37))</f>
        <v>0</v>
      </c>
      <c r="BQ37" s="445">
        <f>IF(BM$1="","",SUMIF($H33:$H37,MID($H37,3,10),BQ33:BQ37))</f>
        <v>0</v>
      </c>
      <c r="BR37" s="147"/>
      <c r="BS37" s="322"/>
      <c r="BT37" s="322" t="s">
        <v>395</v>
      </c>
      <c r="BU37" s="445">
        <f>IF(BU$1=" ","",SUM(BU34:BU36))</f>
        <v>0</v>
      </c>
      <c r="BV37" s="445">
        <f>IF(BU$1=" ","",SUM(BV34:BV36))</f>
        <v>0</v>
      </c>
      <c r="BW37" s="103">
        <f>IF(BU$1="","",SUM(BU37:BV37))</f>
        <v>0</v>
      </c>
      <c r="BX37" s="445">
        <f>IF(BU$1="","",SUMIF($H33:$H37,MID($H37,3,10),BX33:BX37))</f>
        <v>0</v>
      </c>
      <c r="BY37" s="445">
        <f>IF(BU$1="","",SUMIF($H33:$H37,MID($H37,3,10),BY33:BY37))</f>
        <v>0</v>
      </c>
      <c r="BZ37" s="147"/>
      <c r="CA37" s="322"/>
      <c r="CB37" s="322" t="s">
        <v>395</v>
      </c>
      <c r="CC37" s="445">
        <f>IF(CC$1=" ","",SUM(CC34:CC36))</f>
        <v>0</v>
      </c>
      <c r="CD37" s="445">
        <f>IF(CC$1=" ","",SUM(CD34:CD36))</f>
        <v>0</v>
      </c>
      <c r="CE37" s="103">
        <f>IF(CC$1="","",SUM(CC37:CD37))</f>
        <v>0</v>
      </c>
      <c r="CF37" s="445">
        <f>IF(CC$1="","",SUMIF($H33:$H37,MID($H37,3,10),CF33:CF37))</f>
        <v>0</v>
      </c>
      <c r="CG37" s="445">
        <f>IF(CC$1="","",SUMIF($H33:$H37,MID($H37,3,10),CG33:CG37))</f>
        <v>0</v>
      </c>
      <c r="CH37" s="147"/>
      <c r="CI37" s="322"/>
      <c r="CJ37" s="322" t="s">
        <v>395</v>
      </c>
      <c r="CK37" s="445">
        <f>IF(CK$1=" ","",SUM(CK34:CK36))</f>
        <v>0</v>
      </c>
      <c r="CL37" s="445">
        <f>IF(CK$1=" ","",SUM(CL34:CL36))</f>
        <v>0</v>
      </c>
      <c r="CM37" s="103">
        <f>IF(CK$1="","",SUM(CK37:CL37))</f>
        <v>0</v>
      </c>
      <c r="CN37" s="445">
        <f>IF(CK$1="","",SUMIF($H33:$H37,MID($H37,3,10),CN33:CN37))</f>
        <v>0</v>
      </c>
      <c r="CO37" s="445">
        <f>IF(CK$1="","",SUMIF($H33:$H37,MID($H37,3,10),CO33:CO37))</f>
        <v>0</v>
      </c>
      <c r="CP37" s="147"/>
      <c r="CQ37" s="322"/>
      <c r="CR37" s="322" t="s">
        <v>395</v>
      </c>
      <c r="CS37" s="445">
        <f>IF(CS$1=" ","",SUM(CS34:CS36))</f>
        <v>0</v>
      </c>
      <c r="CT37" s="445">
        <f>IF(CS$1=" ","",SUM(CT34:CT36))</f>
        <v>0</v>
      </c>
      <c r="CU37" s="103">
        <f>IF(CS$1="","",SUM(CS37:CT37))</f>
        <v>0</v>
      </c>
      <c r="CV37" s="445">
        <f>IF(CS$1="","",SUMIF($H33:$H37,MID($H37,3,10),CV33:CV37))</f>
        <v>0</v>
      </c>
      <c r="CW37" s="445">
        <f>IF(CS$1="","",SUMIF($H33:$H37,MID($H37,3,10),CW33:CW37))</f>
        <v>0</v>
      </c>
      <c r="CX37" s="147"/>
      <c r="CY37" s="322"/>
      <c r="CZ37" s="322" t="s">
        <v>395</v>
      </c>
      <c r="DA37" s="445">
        <f>IF(DA$1=" ","",SUM(DA34:DA36))</f>
        <v>0</v>
      </c>
      <c r="DB37" s="445">
        <f>IF(DA$1=" ","",SUM(DB34:DB36))</f>
        <v>0</v>
      </c>
      <c r="DC37" s="103">
        <f>IF(DA$1="","",SUM(DA37:DB37))</f>
        <v>0</v>
      </c>
      <c r="DD37" s="445">
        <f>IF(DA$1="","",SUMIF($H33:$H37,MID($H37,3,10),DD33:DD37))</f>
        <v>0</v>
      </c>
      <c r="DE37" s="445">
        <f>IF(DA$1="","",SUMIF($H33:$H37,MID($H37,3,10),DE33:DE37))</f>
        <v>0</v>
      </c>
      <c r="DF37" s="147"/>
      <c r="DG37" s="322"/>
      <c r="DH37" s="322" t="s">
        <v>395</v>
      </c>
      <c r="DI37" s="445">
        <f>IF(DI$1=" ","",SUM(DI34:DI36))</f>
        <v>0</v>
      </c>
      <c r="DJ37" s="445">
        <f>IF(DI$1=" ","",SUM(DJ34:DJ36))</f>
        <v>0</v>
      </c>
      <c r="DK37" s="103">
        <f>IF(DI$1="","",SUM(DI37:DJ37))</f>
        <v>0</v>
      </c>
      <c r="DL37" s="445">
        <f>IF(DI$1="","",SUMIF($H33:$H37,MID($H37,3,10),DL33:DL37))</f>
        <v>0</v>
      </c>
      <c r="DM37" s="445">
        <f>IF(DI$1="","",SUMIF($H33:$H37,MID($H37,3,10),DM33:DM37))</f>
        <v>0</v>
      </c>
      <c r="DN37" s="147"/>
      <c r="DO37" s="322"/>
      <c r="DP37" s="322" t="s">
        <v>395</v>
      </c>
      <c r="DQ37" s="445">
        <f>IF(DQ$1=" ","",SUM(DQ34:DQ36))</f>
        <v>0</v>
      </c>
      <c r="DR37" s="445">
        <f>IF(DQ$1=" ","",SUM(DR34:DR36))</f>
        <v>0</v>
      </c>
      <c r="DS37" s="103">
        <f>IF(DQ$1="","",SUM(DQ37:DR37))</f>
        <v>0</v>
      </c>
      <c r="DT37" s="445">
        <f>IF(DQ$1="","",SUMIF($H33:$H37,MID($H37,3,10),DT33:DT37))</f>
        <v>0</v>
      </c>
      <c r="DU37" s="445">
        <f>IF(DQ$1="","",SUMIF($H33:$H37,MID($H37,3,10),DU33:DU37))</f>
        <v>0</v>
      </c>
      <c r="DV37" s="147"/>
      <c r="DW37" s="322"/>
      <c r="DX37" s="322" t="s">
        <v>395</v>
      </c>
      <c r="DY37" s="445">
        <f>IF(DY$1=" ","",SUM(DY34:DY36))</f>
        <v>0</v>
      </c>
      <c r="DZ37" s="445">
        <f>IF(DY$1=" ","",SUM(DZ34:DZ36))</f>
        <v>0</v>
      </c>
      <c r="EA37" s="103">
        <f>IF(DY$1="","",SUM(DY37:DZ37))</f>
        <v>0</v>
      </c>
      <c r="EB37" s="445">
        <f>IF(DY$1="","",SUMIF($H33:$H37,MID($H37,3,10),EB33:EB37))</f>
        <v>0</v>
      </c>
      <c r="EC37" s="445">
        <f>IF(DY$1="","",SUMIF($H33:$H37,MID($H37,3,10),EC33:EC37))</f>
        <v>0</v>
      </c>
      <c r="ED37" s="147"/>
      <c r="EE37" s="322"/>
      <c r="EF37" s="322" t="s">
        <v>395</v>
      </c>
      <c r="EG37" s="445">
        <f>IF(EG$1=" ","",SUM(EG34:EG36))</f>
        <v>0</v>
      </c>
      <c r="EH37" s="445">
        <f>IF(EG$1=" ","",SUM(EH34:EH36))</f>
        <v>0</v>
      </c>
      <c r="EI37" s="103">
        <f>IF(EG$1="","",SUM(EG37:EH37))</f>
        <v>0</v>
      </c>
      <c r="EJ37" s="445">
        <f>IF(EG$1="","",SUMIF($H33:$H37,MID($H37,3,10),EJ33:EJ37))</f>
        <v>0</v>
      </c>
      <c r="EK37" s="445">
        <f>IF(EG$1="","",SUMIF($H33:$H37,MID($H37,3,10),EK33:EK37))</f>
        <v>0</v>
      </c>
      <c r="EL37" s="147"/>
      <c r="EM37" s="322"/>
    </row>
    <row r="38" spans="1:143" s="8" customFormat="1" x14ac:dyDescent="0.2">
      <c r="A38" s="735" t="s">
        <v>211</v>
      </c>
      <c r="B38" s="736"/>
      <c r="C38" s="736"/>
      <c r="D38" s="736"/>
      <c r="E38" s="737"/>
      <c r="F38" s="365"/>
      <c r="G38" s="365"/>
      <c r="H38" s="322"/>
      <c r="I38" s="128"/>
      <c r="J38" s="129"/>
      <c r="K38" s="129"/>
      <c r="L38" s="130"/>
      <c r="M38" s="130"/>
      <c r="N38" s="356"/>
      <c r="O38" s="322"/>
      <c r="P38" s="322"/>
      <c r="Q38" s="128"/>
      <c r="R38" s="129"/>
      <c r="S38" s="129"/>
      <c r="T38" s="130"/>
      <c r="U38" s="130"/>
      <c r="V38" s="356"/>
      <c r="W38" s="322"/>
      <c r="X38" s="322"/>
      <c r="Y38" s="128"/>
      <c r="Z38" s="129"/>
      <c r="AA38" s="129"/>
      <c r="AB38" s="130"/>
      <c r="AC38" s="130"/>
      <c r="AD38" s="356"/>
      <c r="AE38" s="322"/>
      <c r="AF38" s="322"/>
      <c r="AG38" s="128"/>
      <c r="AH38" s="129"/>
      <c r="AI38" s="129"/>
      <c r="AJ38" s="130"/>
      <c r="AK38" s="130"/>
      <c r="AL38" s="356"/>
      <c r="AM38" s="322"/>
      <c r="AN38" s="322"/>
      <c r="AO38" s="128"/>
      <c r="AP38" s="129"/>
      <c r="AQ38" s="129"/>
      <c r="AR38" s="130"/>
      <c r="AS38" s="130"/>
      <c r="AT38" s="356"/>
      <c r="AU38" s="322"/>
      <c r="AV38" s="322"/>
      <c r="AW38" s="128"/>
      <c r="AX38" s="129"/>
      <c r="AY38" s="129"/>
      <c r="AZ38" s="130"/>
      <c r="BA38" s="130"/>
      <c r="BB38" s="356"/>
      <c r="BC38" s="322"/>
      <c r="BD38" s="322"/>
      <c r="BE38" s="128"/>
      <c r="BF38" s="129"/>
      <c r="BG38" s="129"/>
      <c r="BH38" s="130"/>
      <c r="BI38" s="130"/>
      <c r="BJ38" s="356"/>
      <c r="BK38" s="322"/>
      <c r="BL38" s="322"/>
      <c r="BM38" s="128"/>
      <c r="BN38" s="129"/>
      <c r="BO38" s="129"/>
      <c r="BP38" s="130"/>
      <c r="BQ38" s="130"/>
      <c r="BR38" s="356"/>
      <c r="BS38" s="322"/>
      <c r="BT38" s="322"/>
      <c r="BU38" s="128"/>
      <c r="BV38" s="129"/>
      <c r="BW38" s="129"/>
      <c r="BX38" s="130"/>
      <c r="BY38" s="130"/>
      <c r="BZ38" s="356"/>
      <c r="CA38" s="322"/>
      <c r="CB38" s="322"/>
      <c r="CC38" s="128"/>
      <c r="CD38" s="129"/>
      <c r="CE38" s="129"/>
      <c r="CF38" s="130"/>
      <c r="CG38" s="130"/>
      <c r="CH38" s="356"/>
      <c r="CI38" s="322"/>
      <c r="CJ38" s="322"/>
      <c r="CK38" s="128"/>
      <c r="CL38" s="129"/>
      <c r="CM38" s="129"/>
      <c r="CN38" s="130"/>
      <c r="CO38" s="130"/>
      <c r="CP38" s="356"/>
      <c r="CQ38" s="322"/>
      <c r="CR38" s="322"/>
      <c r="CS38" s="128"/>
      <c r="CT38" s="129"/>
      <c r="CU38" s="129"/>
      <c r="CV38" s="130"/>
      <c r="CW38" s="130"/>
      <c r="CX38" s="356"/>
      <c r="CY38" s="322"/>
      <c r="CZ38" s="322"/>
      <c r="DA38" s="128"/>
      <c r="DB38" s="129"/>
      <c r="DC38" s="129"/>
      <c r="DD38" s="130"/>
      <c r="DE38" s="130"/>
      <c r="DF38" s="356"/>
      <c r="DG38" s="322"/>
      <c r="DH38" s="322"/>
      <c r="DI38" s="128"/>
      <c r="DJ38" s="129"/>
      <c r="DK38" s="129"/>
      <c r="DL38" s="130"/>
      <c r="DM38" s="130"/>
      <c r="DN38" s="356"/>
      <c r="DO38" s="322"/>
      <c r="DP38" s="322"/>
      <c r="DQ38" s="128"/>
      <c r="DR38" s="129"/>
      <c r="DS38" s="129"/>
      <c r="DT38" s="130"/>
      <c r="DU38" s="130"/>
      <c r="DV38" s="356"/>
      <c r="DW38" s="322"/>
      <c r="DX38" s="322"/>
      <c r="DY38" s="128"/>
      <c r="DZ38" s="129"/>
      <c r="EA38" s="129"/>
      <c r="EB38" s="130"/>
      <c r="EC38" s="130"/>
      <c r="ED38" s="356"/>
      <c r="EE38" s="322"/>
      <c r="EF38" s="322"/>
      <c r="EG38" s="128"/>
      <c r="EH38" s="129"/>
      <c r="EI38" s="129"/>
      <c r="EJ38" s="130"/>
      <c r="EK38" s="130"/>
      <c r="EL38" s="356"/>
      <c r="EM38" s="322"/>
    </row>
    <row r="39" spans="1:143" x14ac:dyDescent="0.2">
      <c r="A39" s="27" t="str">
        <f>AFUDC</f>
        <v>AFUDC</v>
      </c>
      <c r="B39" s="532"/>
      <c r="C39" s="532"/>
      <c r="D39" s="9">
        <f>B39+C39</f>
        <v>0</v>
      </c>
      <c r="E39" s="203"/>
      <c r="F39" s="364"/>
      <c r="G39" s="364"/>
      <c r="H39" s="322" t="s">
        <v>396</v>
      </c>
      <c r="I39" s="79">
        <f>IF(K$1="Rejected",B39,IF(L39="",B39,SUM(B39,L39)))</f>
        <v>0</v>
      </c>
      <c r="J39" s="79">
        <f>IF(K$1="Rejected",C39,IF(M39="",C39,SUM(C39,M39)))</f>
        <v>0</v>
      </c>
      <c r="K39" s="110">
        <f t="shared" si="0"/>
        <v>0</v>
      </c>
      <c r="L39" s="56"/>
      <c r="M39" s="56"/>
      <c r="N39" s="147"/>
      <c r="O39" s="322"/>
      <c r="P39" s="322" t="s">
        <v>396</v>
      </c>
      <c r="Q39" s="79">
        <f>IF(S$1="Rejected",I39,IF(T39="",I39,SUM(I39,T39)))</f>
        <v>0</v>
      </c>
      <c r="R39" s="79">
        <f>IF(S$1="Rejected",J39,IF(U39="",J39,SUM(J39,U39)))</f>
        <v>0</v>
      </c>
      <c r="S39" s="110">
        <f>IF(Q$1="","",SUM(Q39:R39))</f>
        <v>0</v>
      </c>
      <c r="T39" s="56"/>
      <c r="U39" s="56"/>
      <c r="V39" s="147"/>
      <c r="W39" s="322"/>
      <c r="X39" s="322" t="s">
        <v>396</v>
      </c>
      <c r="Y39" s="79">
        <f>IF(AA$1="Rejected",Q39,IF(AB39="",Q39,SUM(Q39,AB39)))</f>
        <v>0</v>
      </c>
      <c r="Z39" s="79">
        <f>IF(AA$1="Rejected",R39,IF(AC39="",R39,SUM(R39,AC39)))</f>
        <v>0</v>
      </c>
      <c r="AA39" s="110">
        <f>IF(Y$1="","",SUM(Y39:Z39))</f>
        <v>0</v>
      </c>
      <c r="AB39" s="56"/>
      <c r="AC39" s="56"/>
      <c r="AD39" s="147"/>
      <c r="AE39" s="322"/>
      <c r="AF39" s="322" t="s">
        <v>396</v>
      </c>
      <c r="AG39" s="79">
        <f>IF(AI$1="Rejected",Y39,IF(AJ39="",Y39,SUM(Y39,AJ39)))</f>
        <v>0</v>
      </c>
      <c r="AH39" s="79">
        <f>IF(AI$1="Rejected",Z39,IF(AK39="",Z39,SUM(Z39,AK39)))</f>
        <v>0</v>
      </c>
      <c r="AI39" s="110">
        <f>IF(AG$1="","",SUM(AG39:AH39))</f>
        <v>0</v>
      </c>
      <c r="AJ39" s="56"/>
      <c r="AK39" s="56"/>
      <c r="AL39" s="147"/>
      <c r="AM39" s="322"/>
      <c r="AN39" s="322" t="s">
        <v>396</v>
      </c>
      <c r="AO39" s="79">
        <f>IF(AQ$1="Rejected",AG39,IF(AR39="",AG39,SUM(AG39,AR39)))</f>
        <v>0</v>
      </c>
      <c r="AP39" s="79">
        <f>IF(AQ$1="Rejected",AH39,IF(AS39="",AH39,SUM(AH39,AS39)))</f>
        <v>0</v>
      </c>
      <c r="AQ39" s="110">
        <f>IF(AO$1="","",SUM(AO39:AP39))</f>
        <v>0</v>
      </c>
      <c r="AR39" s="56"/>
      <c r="AS39" s="56"/>
      <c r="AT39" s="147"/>
      <c r="AU39" s="322"/>
      <c r="AV39" s="322" t="s">
        <v>396</v>
      </c>
      <c r="AW39" s="79">
        <f>IF(AY$1="Rejected",AO39,IF(AZ39="",AO39,SUM(AO39,AZ39)))</f>
        <v>0</v>
      </c>
      <c r="AX39" s="79">
        <f>IF(AY$1="Rejected",AP39,IF(BA39="",AP39,SUM(AP39,BA39)))</f>
        <v>0</v>
      </c>
      <c r="AY39" s="110">
        <f>IF(AW$1="","",SUM(AW39:AX39))</f>
        <v>0</v>
      </c>
      <c r="AZ39" s="56"/>
      <c r="BA39" s="56"/>
      <c r="BB39" s="147"/>
      <c r="BC39" s="322"/>
      <c r="BD39" s="322" t="s">
        <v>396</v>
      </c>
      <c r="BE39" s="79">
        <f>IF(BG$1="Rejected",AW39,IF(BH39="",AW39,SUM(AW39,BH39)))</f>
        <v>0</v>
      </c>
      <c r="BF39" s="79">
        <f>IF(BG$1="Rejected",AX39,IF(BI39="",AX39,SUM(AX39,BI39)))</f>
        <v>0</v>
      </c>
      <c r="BG39" s="110">
        <f>IF(BE$1="","",SUM(BE39:BF39))</f>
        <v>0</v>
      </c>
      <c r="BH39" s="56"/>
      <c r="BI39" s="56"/>
      <c r="BJ39" s="147"/>
      <c r="BK39" s="322"/>
      <c r="BL39" s="322" t="s">
        <v>396</v>
      </c>
      <c r="BM39" s="79">
        <f>IF(BO$1="Rejected",BE39,IF(BP39="",BE39,SUM(BE39,BP39)))</f>
        <v>0</v>
      </c>
      <c r="BN39" s="79">
        <f>IF(BO$1="Rejected",BF39,IF(BQ39="",BF39,SUM(BF39,BQ39)))</f>
        <v>0</v>
      </c>
      <c r="BO39" s="110">
        <f>IF(BM$1="","",SUM(BM39:BN39))</f>
        <v>0</v>
      </c>
      <c r="BP39" s="56"/>
      <c r="BQ39" s="56"/>
      <c r="BR39" s="147"/>
      <c r="BS39" s="322"/>
      <c r="BT39" s="322" t="s">
        <v>396</v>
      </c>
      <c r="BU39" s="79">
        <f>IF(BW$1="Rejected",BM39,IF(BX39="",BM39,SUM(BM39,BX39)))</f>
        <v>0</v>
      </c>
      <c r="BV39" s="79">
        <f>IF(BW$1="Rejected",BN39,IF(BY39="",BN39,SUM(BN39,BY39)))</f>
        <v>0</v>
      </c>
      <c r="BW39" s="110">
        <f>IF(BU$1="","",SUM(BU39:BV39))</f>
        <v>0</v>
      </c>
      <c r="BX39" s="56"/>
      <c r="BY39" s="56"/>
      <c r="BZ39" s="147"/>
      <c r="CA39" s="322"/>
      <c r="CB39" s="322" t="s">
        <v>396</v>
      </c>
      <c r="CC39" s="79">
        <f>IF(CE$1="Rejected",BU39,IF(CF39="",BU39,SUM(BU39,CF39)))</f>
        <v>0</v>
      </c>
      <c r="CD39" s="79">
        <f>IF(CE$1="Rejected",BV39,IF(CG39="",BV39,SUM(BV39,CG39)))</f>
        <v>0</v>
      </c>
      <c r="CE39" s="110">
        <f>IF(CC$1="","",SUM(CC39:CD39))</f>
        <v>0</v>
      </c>
      <c r="CF39" s="56"/>
      <c r="CG39" s="56"/>
      <c r="CH39" s="147"/>
      <c r="CI39" s="322"/>
      <c r="CJ39" s="322" t="s">
        <v>396</v>
      </c>
      <c r="CK39" s="79">
        <f>IF(CM$1="Rejected",CC39,IF(CN39="",CC39,SUM(CC39,CN39)))</f>
        <v>0</v>
      </c>
      <c r="CL39" s="79">
        <f>IF(CM$1="Rejected",CD39,IF(CO39="",CD39,SUM(CD39,CO39)))</f>
        <v>0</v>
      </c>
      <c r="CM39" s="110">
        <f>IF(CK$1="","",SUM(CK39:CL39))</f>
        <v>0</v>
      </c>
      <c r="CN39" s="56"/>
      <c r="CO39" s="56"/>
      <c r="CP39" s="147"/>
      <c r="CQ39" s="322"/>
      <c r="CR39" s="322" t="s">
        <v>396</v>
      </c>
      <c r="CS39" s="79">
        <f>IF(CU$1="Rejected",CK39,IF(CV39="",CK39,SUM(CK39,CV39)))</f>
        <v>0</v>
      </c>
      <c r="CT39" s="79">
        <f>IF(CU$1="Rejected",CL39,IF(CW39="",CL39,SUM(CL39,CW39)))</f>
        <v>0</v>
      </c>
      <c r="CU39" s="110">
        <f>IF(CS$1="","",SUM(CS39:CT39))</f>
        <v>0</v>
      </c>
      <c r="CV39" s="56"/>
      <c r="CW39" s="56"/>
      <c r="CX39" s="147"/>
      <c r="CY39" s="322"/>
      <c r="CZ39" s="322" t="s">
        <v>396</v>
      </c>
      <c r="DA39" s="79">
        <f>IF(DC$1="Rejected",CS39,IF(DD39="",CS39,SUM(CS39,DD39)))</f>
        <v>0</v>
      </c>
      <c r="DB39" s="79">
        <f>IF(DC$1="Rejected",CT39,IF(DE39="",CT39,SUM(CT39,DE39)))</f>
        <v>0</v>
      </c>
      <c r="DC39" s="110">
        <f>IF(DA$1="","",SUM(DA39:DB39))</f>
        <v>0</v>
      </c>
      <c r="DD39" s="56"/>
      <c r="DE39" s="56"/>
      <c r="DF39" s="147"/>
      <c r="DG39" s="322"/>
      <c r="DH39" s="322" t="s">
        <v>396</v>
      </c>
      <c r="DI39" s="79">
        <f>IF(DK$1="Rejected",DA39,IF(DL39="",DA39,SUM(DA39,DL39)))</f>
        <v>0</v>
      </c>
      <c r="DJ39" s="79">
        <f>IF(DK$1="Rejected",DB39,IF(DM39="",DB39,SUM(DB39,DM39)))</f>
        <v>0</v>
      </c>
      <c r="DK39" s="110">
        <f>IF(DI$1="","",SUM(DI39:DJ39))</f>
        <v>0</v>
      </c>
      <c r="DL39" s="56"/>
      <c r="DM39" s="56"/>
      <c r="DN39" s="147"/>
      <c r="DO39" s="322"/>
      <c r="DP39" s="322" t="s">
        <v>396</v>
      </c>
      <c r="DQ39" s="79">
        <f>IF(DS$1="Rejected",DI39,IF(DT39="",DI39,SUM(DI39,DT39)))</f>
        <v>0</v>
      </c>
      <c r="DR39" s="79">
        <f>IF(DS$1="Rejected",DJ39,IF(DU39="",DJ39,SUM(DJ39,DU39)))</f>
        <v>0</v>
      </c>
      <c r="DS39" s="110">
        <f>IF(DQ$1="","",SUM(DQ39:DR39))</f>
        <v>0</v>
      </c>
      <c r="DT39" s="56"/>
      <c r="DU39" s="56"/>
      <c r="DV39" s="147"/>
      <c r="DW39" s="322"/>
      <c r="DX39" s="322" t="s">
        <v>396</v>
      </c>
      <c r="DY39" s="79">
        <f>IF(EA$1="Rejected",DQ39,IF(EB39="",DQ39,SUM(DQ39,EB39)))</f>
        <v>0</v>
      </c>
      <c r="DZ39" s="79">
        <f>IF(EA$1="Rejected",DR39,IF(EC39="",DR39,SUM(DR39,EC39)))</f>
        <v>0</v>
      </c>
      <c r="EA39" s="110">
        <f>IF(DY$1="","",SUM(DY39:DZ39))</f>
        <v>0</v>
      </c>
      <c r="EB39" s="56"/>
      <c r="EC39" s="56"/>
      <c r="ED39" s="147"/>
      <c r="EE39" s="322"/>
      <c r="EF39" s="322" t="s">
        <v>396</v>
      </c>
      <c r="EG39" s="79">
        <f>IF(EI$1="Rejected",DY39,IF(EJ39="",DY39,SUM(DY39,EJ39)))</f>
        <v>0</v>
      </c>
      <c r="EH39" s="79">
        <f>IF(EI$1="Rejected",DZ39,IF(EK39="",DZ39,SUM(DZ39,EK39)))</f>
        <v>0</v>
      </c>
      <c r="EI39" s="110">
        <f>IF(EG$1="","",SUM(EG39:EH39))</f>
        <v>0</v>
      </c>
      <c r="EJ39" s="56"/>
      <c r="EK39" s="56"/>
      <c r="EL39" s="147"/>
      <c r="EM39" s="322"/>
    </row>
    <row r="40" spans="1:143" x14ac:dyDescent="0.2">
      <c r="A40" s="27" t="str">
        <f>E_S</f>
        <v>E&amp;S</v>
      </c>
      <c r="B40" s="532"/>
      <c r="C40" s="532"/>
      <c r="D40" s="9">
        <f>B40+C40</f>
        <v>0</v>
      </c>
      <c r="E40" s="203"/>
      <c r="F40" s="364"/>
      <c r="G40" s="364"/>
      <c r="H40" s="322" t="s">
        <v>396</v>
      </c>
      <c r="I40" s="79">
        <f>IF(K$1="Rejected",B40,IF(L40="",B40,SUM(B40,L40)))</f>
        <v>0</v>
      </c>
      <c r="J40" s="79">
        <f>IF(K$1="Rejected",C40,IF(M40="",C40,SUM(C40,M40)))</f>
        <v>0</v>
      </c>
      <c r="K40" s="110">
        <f t="shared" si="0"/>
        <v>0</v>
      </c>
      <c r="L40" s="56"/>
      <c r="M40" s="56"/>
      <c r="N40" s="147"/>
      <c r="O40" s="322"/>
      <c r="P40" s="322" t="s">
        <v>396</v>
      </c>
      <c r="Q40" s="79">
        <f>IF(S$1="Rejected",I40,IF(T40="",I40,SUM(I40,T40)))</f>
        <v>0</v>
      </c>
      <c r="R40" s="79">
        <f>IF(S$1="Rejected",J40,IF(U40="",J40,SUM(J40,U40)))</f>
        <v>0</v>
      </c>
      <c r="S40" s="110">
        <f>IF(Q$1="","",SUM(Q40:R40))</f>
        <v>0</v>
      </c>
      <c r="T40" s="56"/>
      <c r="U40" s="56"/>
      <c r="V40" s="147"/>
      <c r="W40" s="322"/>
      <c r="X40" s="322" t="s">
        <v>396</v>
      </c>
      <c r="Y40" s="79">
        <f>IF(AA$1="Rejected",Q40,IF(AB40="",Q40,SUM(Q40,AB40)))</f>
        <v>0</v>
      </c>
      <c r="Z40" s="79">
        <f>IF(AA$1="Rejected",R40,IF(AC40="",R40,SUM(R40,AC40)))</f>
        <v>0</v>
      </c>
      <c r="AA40" s="110">
        <f>IF(Y$1="","",SUM(Y40:Z40))</f>
        <v>0</v>
      </c>
      <c r="AB40" s="56"/>
      <c r="AC40" s="56"/>
      <c r="AD40" s="147"/>
      <c r="AE40" s="322"/>
      <c r="AF40" s="322" t="s">
        <v>396</v>
      </c>
      <c r="AG40" s="79">
        <f>IF(AI$1="Rejected",Y40,IF(AJ40="",Y40,SUM(Y40,AJ40)))</f>
        <v>0</v>
      </c>
      <c r="AH40" s="79">
        <f>IF(AI$1="Rejected",Z40,IF(AK40="",Z40,SUM(Z40,AK40)))</f>
        <v>0</v>
      </c>
      <c r="AI40" s="110">
        <f>IF(AG$1="","",SUM(AG40:AH40))</f>
        <v>0</v>
      </c>
      <c r="AJ40" s="56"/>
      <c r="AK40" s="56"/>
      <c r="AL40" s="147"/>
      <c r="AM40" s="322"/>
      <c r="AN40" s="322" t="s">
        <v>396</v>
      </c>
      <c r="AO40" s="79">
        <f>IF(AQ$1="Rejected",AG40,IF(AR40="",AG40,SUM(AG40,AR40)))</f>
        <v>0</v>
      </c>
      <c r="AP40" s="79">
        <f>IF(AQ$1="Rejected",AH40,IF(AS40="",AH40,SUM(AH40,AS40)))</f>
        <v>0</v>
      </c>
      <c r="AQ40" s="110">
        <f>IF(AO$1="","",SUM(AO40:AP40))</f>
        <v>0</v>
      </c>
      <c r="AR40" s="56"/>
      <c r="AS40" s="56"/>
      <c r="AT40" s="147"/>
      <c r="AU40" s="322"/>
      <c r="AV40" s="322" t="s">
        <v>396</v>
      </c>
      <c r="AW40" s="79">
        <f>IF(AY$1="Rejected",AO40,IF(AZ40="",AO40,SUM(AO40,AZ40)))</f>
        <v>0</v>
      </c>
      <c r="AX40" s="79">
        <f>IF(AY$1="Rejected",AP40,IF(BA40="",AP40,SUM(AP40,BA40)))</f>
        <v>0</v>
      </c>
      <c r="AY40" s="110">
        <f>IF(AW$1="","",SUM(AW40:AX40))</f>
        <v>0</v>
      </c>
      <c r="AZ40" s="56"/>
      <c r="BA40" s="56"/>
      <c r="BB40" s="147"/>
      <c r="BC40" s="322"/>
      <c r="BD40" s="322" t="s">
        <v>396</v>
      </c>
      <c r="BE40" s="79">
        <f>IF(BG$1="Rejected",AW40,IF(BH40="",AW40,SUM(AW40,BH40)))</f>
        <v>0</v>
      </c>
      <c r="BF40" s="79">
        <f>IF(BG$1="Rejected",AX40,IF(BI40="",AX40,SUM(AX40,BI40)))</f>
        <v>0</v>
      </c>
      <c r="BG40" s="110">
        <f>IF(BE$1="","",SUM(BE40:BF40))</f>
        <v>0</v>
      </c>
      <c r="BH40" s="56"/>
      <c r="BI40" s="56"/>
      <c r="BJ40" s="147"/>
      <c r="BK40" s="322"/>
      <c r="BL40" s="322" t="s">
        <v>396</v>
      </c>
      <c r="BM40" s="79">
        <f>IF(BO$1="Rejected",BE40,IF(BP40="",BE40,SUM(BE40,BP40)))</f>
        <v>0</v>
      </c>
      <c r="BN40" s="79">
        <f>IF(BO$1="Rejected",BF40,IF(BQ40="",BF40,SUM(BF40,BQ40)))</f>
        <v>0</v>
      </c>
      <c r="BO40" s="110">
        <f>IF(BM$1="","",SUM(BM40:BN40))</f>
        <v>0</v>
      </c>
      <c r="BP40" s="56"/>
      <c r="BQ40" s="56"/>
      <c r="BR40" s="147"/>
      <c r="BS40" s="322"/>
      <c r="BT40" s="322" t="s">
        <v>396</v>
      </c>
      <c r="BU40" s="79">
        <f>IF(BW$1="Rejected",BM40,IF(BX40="",BM40,SUM(BM40,BX40)))</f>
        <v>0</v>
      </c>
      <c r="BV40" s="79">
        <f>IF(BW$1="Rejected",BN40,IF(BY40="",BN40,SUM(BN40,BY40)))</f>
        <v>0</v>
      </c>
      <c r="BW40" s="110">
        <f>IF(BU$1="","",SUM(BU40:BV40))</f>
        <v>0</v>
      </c>
      <c r="BX40" s="56"/>
      <c r="BY40" s="56"/>
      <c r="BZ40" s="147"/>
      <c r="CA40" s="322"/>
      <c r="CB40" s="322" t="s">
        <v>396</v>
      </c>
      <c r="CC40" s="79">
        <f>IF(CE$1="Rejected",BU40,IF(CF40="",BU40,SUM(BU40,CF40)))</f>
        <v>0</v>
      </c>
      <c r="CD40" s="79">
        <f>IF(CE$1="Rejected",BV40,IF(CG40="",BV40,SUM(BV40,CG40)))</f>
        <v>0</v>
      </c>
      <c r="CE40" s="110">
        <f>IF(CC$1="","",SUM(CC40:CD40))</f>
        <v>0</v>
      </c>
      <c r="CF40" s="56"/>
      <c r="CG40" s="56"/>
      <c r="CH40" s="147"/>
      <c r="CI40" s="322"/>
      <c r="CJ40" s="322" t="s">
        <v>396</v>
      </c>
      <c r="CK40" s="79">
        <f>IF(CM$1="Rejected",CC40,IF(CN40="",CC40,SUM(CC40,CN40)))</f>
        <v>0</v>
      </c>
      <c r="CL40" s="79">
        <f>IF(CM$1="Rejected",CD40,IF(CO40="",CD40,SUM(CD40,CO40)))</f>
        <v>0</v>
      </c>
      <c r="CM40" s="110">
        <f>IF(CK$1="","",SUM(CK40:CL40))</f>
        <v>0</v>
      </c>
      <c r="CN40" s="56"/>
      <c r="CO40" s="56"/>
      <c r="CP40" s="147"/>
      <c r="CQ40" s="322"/>
      <c r="CR40" s="322" t="s">
        <v>396</v>
      </c>
      <c r="CS40" s="79">
        <f>IF(CU$1="Rejected",CK40,IF(CV40="",CK40,SUM(CK40,CV40)))</f>
        <v>0</v>
      </c>
      <c r="CT40" s="79">
        <f>IF(CU$1="Rejected",CL40,IF(CW40="",CL40,SUM(CL40,CW40)))</f>
        <v>0</v>
      </c>
      <c r="CU40" s="110">
        <f>IF(CS$1="","",SUM(CS40:CT40))</f>
        <v>0</v>
      </c>
      <c r="CV40" s="56"/>
      <c r="CW40" s="56"/>
      <c r="CX40" s="147"/>
      <c r="CY40" s="322"/>
      <c r="CZ40" s="322" t="s">
        <v>396</v>
      </c>
      <c r="DA40" s="79">
        <f>IF(DC$1="Rejected",CS40,IF(DD40="",CS40,SUM(CS40,DD40)))</f>
        <v>0</v>
      </c>
      <c r="DB40" s="79">
        <f>IF(DC$1="Rejected",CT40,IF(DE40="",CT40,SUM(CT40,DE40)))</f>
        <v>0</v>
      </c>
      <c r="DC40" s="110">
        <f>IF(DA$1="","",SUM(DA40:DB40))</f>
        <v>0</v>
      </c>
      <c r="DD40" s="56"/>
      <c r="DE40" s="56"/>
      <c r="DF40" s="147"/>
      <c r="DG40" s="322"/>
      <c r="DH40" s="322" t="s">
        <v>396</v>
      </c>
      <c r="DI40" s="79">
        <f>IF(DK$1="Rejected",DA40,IF(DL40="",DA40,SUM(DA40,DL40)))</f>
        <v>0</v>
      </c>
      <c r="DJ40" s="79">
        <f>IF(DK$1="Rejected",DB40,IF(DM40="",DB40,SUM(DB40,DM40)))</f>
        <v>0</v>
      </c>
      <c r="DK40" s="110">
        <f>IF(DI$1="","",SUM(DI40:DJ40))</f>
        <v>0</v>
      </c>
      <c r="DL40" s="56"/>
      <c r="DM40" s="56"/>
      <c r="DN40" s="147"/>
      <c r="DO40" s="322"/>
      <c r="DP40" s="322" t="s">
        <v>396</v>
      </c>
      <c r="DQ40" s="79">
        <f>IF(DS$1="Rejected",DI40,IF(DT40="",DI40,SUM(DI40,DT40)))</f>
        <v>0</v>
      </c>
      <c r="DR40" s="79">
        <f>IF(DS$1="Rejected",DJ40,IF(DU40="",DJ40,SUM(DJ40,DU40)))</f>
        <v>0</v>
      </c>
      <c r="DS40" s="110">
        <f>IF(DQ$1="","",SUM(DQ40:DR40))</f>
        <v>0</v>
      </c>
      <c r="DT40" s="56"/>
      <c r="DU40" s="56"/>
      <c r="DV40" s="147"/>
      <c r="DW40" s="322"/>
      <c r="DX40" s="322" t="s">
        <v>396</v>
      </c>
      <c r="DY40" s="79">
        <f>IF(EA$1="Rejected",DQ40,IF(EB40="",DQ40,SUM(DQ40,EB40)))</f>
        <v>0</v>
      </c>
      <c r="DZ40" s="79">
        <f>IF(EA$1="Rejected",DR40,IF(EC40="",DR40,SUM(DR40,EC40)))</f>
        <v>0</v>
      </c>
      <c r="EA40" s="110">
        <f>IF(DY$1="","",SUM(DY40:DZ40))</f>
        <v>0</v>
      </c>
      <c r="EB40" s="56"/>
      <c r="EC40" s="56"/>
      <c r="ED40" s="147"/>
      <c r="EE40" s="322"/>
      <c r="EF40" s="322" t="s">
        <v>396</v>
      </c>
      <c r="EG40" s="79">
        <f>IF(EI$1="Rejected",DY40,IF(EJ40="",DY40,SUM(DY40,EJ40)))</f>
        <v>0</v>
      </c>
      <c r="EH40" s="79">
        <f>IF(EI$1="Rejected",DZ40,IF(EK40="",DZ40,SUM(DZ40,EK40)))</f>
        <v>0</v>
      </c>
      <c r="EI40" s="110">
        <f>IF(EG$1="","",SUM(EG40:EH40))</f>
        <v>0</v>
      </c>
      <c r="EJ40" s="56"/>
      <c r="EK40" s="56"/>
      <c r="EL40" s="147"/>
      <c r="EM40" s="322"/>
    </row>
    <row r="41" spans="1:143" x14ac:dyDescent="0.2">
      <c r="A41" s="586" t="s">
        <v>202</v>
      </c>
      <c r="B41" s="10">
        <f>SUM(B39:B40)</f>
        <v>0</v>
      </c>
      <c r="C41" s="10">
        <f>SUM(C39:C40)</f>
        <v>0</v>
      </c>
      <c r="D41" s="10">
        <f>SUM(D39:D40)</f>
        <v>0</v>
      </c>
      <c r="E41" s="203"/>
      <c r="F41" s="364"/>
      <c r="G41" s="364"/>
      <c r="H41" s="322" t="s">
        <v>397</v>
      </c>
      <c r="I41" s="445">
        <f>IF(I$1=" ","",SUM(I39:I40))</f>
        <v>0</v>
      </c>
      <c r="J41" s="445">
        <f>IF(I$1=" ","",SUM(J39:J40))</f>
        <v>0</v>
      </c>
      <c r="K41" s="103">
        <f>IF(I$1="","",SUM(I41:J41))</f>
        <v>0</v>
      </c>
      <c r="L41" s="445">
        <f>IF(L$1="","",SUMIF($H38:$H41,MID($H41,3,10),L38:L41))</f>
        <v>0</v>
      </c>
      <c r="M41" s="445">
        <f>IF(L$1="","",SUMIF($H38:$H41,MID($H41,3,10),M38:M41))</f>
        <v>0</v>
      </c>
      <c r="N41" s="147"/>
      <c r="O41" s="322"/>
      <c r="P41" s="322" t="s">
        <v>397</v>
      </c>
      <c r="Q41" s="445">
        <f>IF(Q$1=" ","",SUM(Q39:Q40))</f>
        <v>0</v>
      </c>
      <c r="R41" s="445">
        <f>IF(Q$1=" ","",SUM(R39:R40))</f>
        <v>0</v>
      </c>
      <c r="S41" s="103">
        <f>IF(Q$1="","",SUM(Q41:R41))</f>
        <v>0</v>
      </c>
      <c r="T41" s="445">
        <f>IF(Q$1="","",SUMIF($H38:$H41,MID($H41,3,10),T38:T41))</f>
        <v>0</v>
      </c>
      <c r="U41" s="445">
        <f>IF(Q$1="","",SUMIF($H38:$H41,MID($H41,3,10),U38:U41))</f>
        <v>0</v>
      </c>
      <c r="V41" s="147"/>
      <c r="W41" s="322"/>
      <c r="X41" s="322" t="s">
        <v>397</v>
      </c>
      <c r="Y41" s="445">
        <f>IF(Y$1=" ","",SUM(Y39:Y40))</f>
        <v>0</v>
      </c>
      <c r="Z41" s="445">
        <f>IF(Y$1=" ","",SUM(Z39:Z40))</f>
        <v>0</v>
      </c>
      <c r="AA41" s="103">
        <f>IF(Y$1="","",SUM(Y41:Z41))</f>
        <v>0</v>
      </c>
      <c r="AB41" s="445">
        <f>IF(Y$1="","",SUMIF($H38:$H41,MID($H41,3,10),AB38:AB41))</f>
        <v>0</v>
      </c>
      <c r="AC41" s="445">
        <f>IF(Y$1="","",SUMIF($H38:$H41,MID($H41,3,10),AC38:AC41))</f>
        <v>0</v>
      </c>
      <c r="AD41" s="147"/>
      <c r="AE41" s="322"/>
      <c r="AF41" s="322" t="s">
        <v>397</v>
      </c>
      <c r="AG41" s="445">
        <f>IF(AG$1=" ","",SUM(AG39:AG40))</f>
        <v>0</v>
      </c>
      <c r="AH41" s="445">
        <f>IF(AG$1=" ","",SUM(AH39:AH40))</f>
        <v>0</v>
      </c>
      <c r="AI41" s="103">
        <f>IF(AG$1="","",SUM(AG41:AH41))</f>
        <v>0</v>
      </c>
      <c r="AJ41" s="445">
        <f>IF(AG$1="","",SUMIF($H38:$H41,MID($H41,3,10),AJ38:AJ41))</f>
        <v>0</v>
      </c>
      <c r="AK41" s="445">
        <f>IF(AG$1="","",SUMIF($H38:$H41,MID($H41,3,10),AK38:AK41))</f>
        <v>0</v>
      </c>
      <c r="AL41" s="147"/>
      <c r="AM41" s="322"/>
      <c r="AN41" s="322" t="s">
        <v>397</v>
      </c>
      <c r="AO41" s="445">
        <f>IF(AO$1=" ","",SUM(AO39:AO40))</f>
        <v>0</v>
      </c>
      <c r="AP41" s="445">
        <f>IF(AO$1=" ","",SUM(AP39:AP40))</f>
        <v>0</v>
      </c>
      <c r="AQ41" s="103">
        <f>IF(AO$1="","",SUM(AO41:AP41))</f>
        <v>0</v>
      </c>
      <c r="AR41" s="445">
        <f>IF(AO$1="","",SUMIF($H38:$H41,MID($H41,3,10),AR38:AR41))</f>
        <v>0</v>
      </c>
      <c r="AS41" s="445">
        <f>IF(AO$1="","",SUMIF($H38:$H41,MID($H41,3,10),AS38:AS41))</f>
        <v>0</v>
      </c>
      <c r="AT41" s="147"/>
      <c r="AU41" s="322"/>
      <c r="AV41" s="322" t="s">
        <v>397</v>
      </c>
      <c r="AW41" s="445">
        <f>IF(AW$1=" ","",SUM(AW39:AW40))</f>
        <v>0</v>
      </c>
      <c r="AX41" s="445">
        <f>IF(AW$1=" ","",SUM(AX39:AX40))</f>
        <v>0</v>
      </c>
      <c r="AY41" s="103">
        <f>IF(AW$1="","",SUM(AW41:AX41))</f>
        <v>0</v>
      </c>
      <c r="AZ41" s="445">
        <f>IF(AW$1="","",SUMIF($H38:$H41,MID($H41,3,10),AZ38:AZ41))</f>
        <v>0</v>
      </c>
      <c r="BA41" s="445">
        <f>IF(AW$1="","",SUMIF($H38:$H41,MID($H41,3,10),BA38:BA41))</f>
        <v>0</v>
      </c>
      <c r="BB41" s="147"/>
      <c r="BC41" s="322"/>
      <c r="BD41" s="322" t="s">
        <v>397</v>
      </c>
      <c r="BE41" s="445">
        <f>IF(BE$1=" ","",SUM(BE39:BE40))</f>
        <v>0</v>
      </c>
      <c r="BF41" s="445">
        <f>IF(BE$1=" ","",SUM(BF39:BF40))</f>
        <v>0</v>
      </c>
      <c r="BG41" s="103">
        <f>IF(BE$1="","",SUM(BE41:BF41))</f>
        <v>0</v>
      </c>
      <c r="BH41" s="445">
        <f>IF(BE$1="","",SUMIF($H38:$H41,MID($H41,3,10),BH38:BH41))</f>
        <v>0</v>
      </c>
      <c r="BI41" s="445">
        <f>IF(BE$1="","",SUMIF($H38:$H41,MID($H41,3,10),BI38:BI41))</f>
        <v>0</v>
      </c>
      <c r="BJ41" s="147"/>
      <c r="BK41" s="322"/>
      <c r="BL41" s="322" t="s">
        <v>397</v>
      </c>
      <c r="BM41" s="445">
        <f>IF(BM$1=" ","",SUM(BM39:BM40))</f>
        <v>0</v>
      </c>
      <c r="BN41" s="445">
        <f>IF(BM$1=" ","",SUM(BN39:BN40))</f>
        <v>0</v>
      </c>
      <c r="BO41" s="103">
        <f>IF(BM$1="","",SUM(BM41:BN41))</f>
        <v>0</v>
      </c>
      <c r="BP41" s="445">
        <f>IF(BM$1="","",SUMIF($H38:$H41,MID($H41,3,10),BP38:BP41))</f>
        <v>0</v>
      </c>
      <c r="BQ41" s="445">
        <f>IF(BM$1="","",SUMIF($H38:$H41,MID($H41,3,10),BQ38:BQ41))</f>
        <v>0</v>
      </c>
      <c r="BR41" s="147"/>
      <c r="BS41" s="322"/>
      <c r="BT41" s="322" t="s">
        <v>397</v>
      </c>
      <c r="BU41" s="445">
        <f>IF(BU$1=" ","",SUM(BU39:BU40))</f>
        <v>0</v>
      </c>
      <c r="BV41" s="445">
        <f>IF(BU$1=" ","",SUM(BV39:BV40))</f>
        <v>0</v>
      </c>
      <c r="BW41" s="103">
        <f>IF(BU$1="","",SUM(BU41:BV41))</f>
        <v>0</v>
      </c>
      <c r="BX41" s="445">
        <f>IF(BU$1="","",SUMIF($H38:$H41,MID($H41,3,10),BX38:BX41))</f>
        <v>0</v>
      </c>
      <c r="BY41" s="445">
        <f>IF(BU$1="","",SUMIF($H38:$H41,MID($H41,3,10),BY38:BY41))</f>
        <v>0</v>
      </c>
      <c r="BZ41" s="147"/>
      <c r="CA41" s="322"/>
      <c r="CB41" s="322" t="s">
        <v>397</v>
      </c>
      <c r="CC41" s="445">
        <f>IF(CC$1=" ","",SUM(CC39:CC40))</f>
        <v>0</v>
      </c>
      <c r="CD41" s="445">
        <f>IF(CC$1=" ","",SUM(CD39:CD40))</f>
        <v>0</v>
      </c>
      <c r="CE41" s="103">
        <f>IF(CC$1="","",SUM(CC41:CD41))</f>
        <v>0</v>
      </c>
      <c r="CF41" s="445">
        <f>IF(CC$1="","",SUMIF($H38:$H41,MID($H41,3,10),CF38:CF41))</f>
        <v>0</v>
      </c>
      <c r="CG41" s="445">
        <f>IF(CC$1="","",SUMIF($H38:$H41,MID($H41,3,10),CG38:CG41))</f>
        <v>0</v>
      </c>
      <c r="CH41" s="147"/>
      <c r="CI41" s="322"/>
      <c r="CJ41" s="322" t="s">
        <v>397</v>
      </c>
      <c r="CK41" s="445">
        <f>IF(CK$1=" ","",SUM(CK39:CK40))</f>
        <v>0</v>
      </c>
      <c r="CL41" s="445">
        <f>IF(CK$1=" ","",SUM(CL39:CL40))</f>
        <v>0</v>
      </c>
      <c r="CM41" s="103">
        <f>IF(CK$1="","",SUM(CK41:CL41))</f>
        <v>0</v>
      </c>
      <c r="CN41" s="445">
        <f>IF(CK$1="","",SUMIF($H38:$H41,MID($H41,3,10),CN38:CN41))</f>
        <v>0</v>
      </c>
      <c r="CO41" s="445">
        <f>IF(CK$1="","",SUMIF($H38:$H41,MID($H41,3,10),CO38:CO41))</f>
        <v>0</v>
      </c>
      <c r="CP41" s="147"/>
      <c r="CQ41" s="322"/>
      <c r="CR41" s="322" t="s">
        <v>397</v>
      </c>
      <c r="CS41" s="445">
        <f>IF(CS$1=" ","",SUM(CS39:CS40))</f>
        <v>0</v>
      </c>
      <c r="CT41" s="445">
        <f>IF(CS$1=" ","",SUM(CT39:CT40))</f>
        <v>0</v>
      </c>
      <c r="CU41" s="103">
        <f>IF(CS$1="","",SUM(CS41:CT41))</f>
        <v>0</v>
      </c>
      <c r="CV41" s="445">
        <f>IF(CS$1="","",SUMIF($H38:$H41,MID($H41,3,10),CV38:CV41))</f>
        <v>0</v>
      </c>
      <c r="CW41" s="445">
        <f>IF(CS$1="","",SUMIF($H38:$H41,MID($H41,3,10),CW38:CW41))</f>
        <v>0</v>
      </c>
      <c r="CX41" s="147"/>
      <c r="CY41" s="322"/>
      <c r="CZ41" s="322" t="s">
        <v>397</v>
      </c>
      <c r="DA41" s="445">
        <f>IF(DA$1=" ","",SUM(DA39:DA40))</f>
        <v>0</v>
      </c>
      <c r="DB41" s="445">
        <f>IF(DA$1=" ","",SUM(DB39:DB40))</f>
        <v>0</v>
      </c>
      <c r="DC41" s="103">
        <f>IF(DA$1="","",SUM(DA41:DB41))</f>
        <v>0</v>
      </c>
      <c r="DD41" s="445">
        <f>IF(DA$1="","",SUMIF($H38:$H41,MID($H41,3,10),DD38:DD41))</f>
        <v>0</v>
      </c>
      <c r="DE41" s="445">
        <f>IF(DA$1="","",SUMIF($H38:$H41,MID($H41,3,10),DE38:DE41))</f>
        <v>0</v>
      </c>
      <c r="DF41" s="147"/>
      <c r="DG41" s="322"/>
      <c r="DH41" s="322" t="s">
        <v>397</v>
      </c>
      <c r="DI41" s="445">
        <f>IF(DI$1=" ","",SUM(DI39:DI40))</f>
        <v>0</v>
      </c>
      <c r="DJ41" s="445">
        <f>IF(DI$1=" ","",SUM(DJ39:DJ40))</f>
        <v>0</v>
      </c>
      <c r="DK41" s="103">
        <f>IF(DI$1="","",SUM(DI41:DJ41))</f>
        <v>0</v>
      </c>
      <c r="DL41" s="445">
        <f>IF(DI$1="","",SUMIF($H38:$H41,MID($H41,3,10),DL38:DL41))</f>
        <v>0</v>
      </c>
      <c r="DM41" s="445">
        <f>IF(DI$1="","",SUMIF($H38:$H41,MID($H41,3,10),DM38:DM41))</f>
        <v>0</v>
      </c>
      <c r="DN41" s="147"/>
      <c r="DO41" s="322"/>
      <c r="DP41" s="322" t="s">
        <v>397</v>
      </c>
      <c r="DQ41" s="445">
        <f>IF(DQ$1=" ","",SUM(DQ39:DQ40))</f>
        <v>0</v>
      </c>
      <c r="DR41" s="445">
        <f>IF(DQ$1=" ","",SUM(DR39:DR40))</f>
        <v>0</v>
      </c>
      <c r="DS41" s="103">
        <f>IF(DQ$1="","",SUM(DQ41:DR41))</f>
        <v>0</v>
      </c>
      <c r="DT41" s="445">
        <f>IF(DQ$1="","",SUMIF($H38:$H41,MID($H41,3,10),DT38:DT41))</f>
        <v>0</v>
      </c>
      <c r="DU41" s="445">
        <f>IF(DQ$1="","",SUMIF($H38:$H41,MID($H41,3,10),DU38:DU41))</f>
        <v>0</v>
      </c>
      <c r="DV41" s="147"/>
      <c r="DW41" s="322"/>
      <c r="DX41" s="322" t="s">
        <v>397</v>
      </c>
      <c r="DY41" s="445">
        <f>IF(DY$1=" ","",SUM(DY39:DY40))</f>
        <v>0</v>
      </c>
      <c r="DZ41" s="445">
        <f>IF(DY$1=" ","",SUM(DZ39:DZ40))</f>
        <v>0</v>
      </c>
      <c r="EA41" s="103">
        <f>IF(DY$1="","",SUM(DY41:DZ41))</f>
        <v>0</v>
      </c>
      <c r="EB41" s="445">
        <f>IF(DY$1="","",SUMIF($H38:$H41,MID($H41,3,10),EB38:EB41))</f>
        <v>0</v>
      </c>
      <c r="EC41" s="445">
        <f>IF(DY$1="","",SUMIF($H38:$H41,MID($H41,3,10),EC38:EC41))</f>
        <v>0</v>
      </c>
      <c r="ED41" s="147"/>
      <c r="EE41" s="322"/>
      <c r="EF41" s="322" t="s">
        <v>397</v>
      </c>
      <c r="EG41" s="445">
        <f>IF(EG$1=" ","",SUM(EG39:EG40))</f>
        <v>0</v>
      </c>
      <c r="EH41" s="445">
        <f>IF(EG$1=" ","",SUM(EH39:EH40))</f>
        <v>0</v>
      </c>
      <c r="EI41" s="103">
        <f>IF(EG$1="","",SUM(EG41:EH41))</f>
        <v>0</v>
      </c>
      <c r="EJ41" s="445">
        <f>IF(EG$1="","",SUMIF($H38:$H41,MID($H41,3,10),EJ38:EJ41))</f>
        <v>0</v>
      </c>
      <c r="EK41" s="445">
        <f>IF(EG$1="","",SUMIF($H38:$H41,MID($H41,3,10),EK38:EK41))</f>
        <v>0</v>
      </c>
      <c r="EL41" s="147"/>
      <c r="EM41" s="322"/>
    </row>
    <row r="42" spans="1:143" s="26" customFormat="1" ht="15" x14ac:dyDescent="0.25">
      <c r="A42" s="588" t="s">
        <v>213</v>
      </c>
      <c r="B42" s="29">
        <f>B7+B12+B17+B27+B32+B37+B41</f>
        <v>0</v>
      </c>
      <c r="C42" s="29">
        <f>C7+C12+C17+C27+C32+C37+C41</f>
        <v>0</v>
      </c>
      <c r="D42" s="29">
        <f>D7+D12+D17+D27+D32+D37+D41</f>
        <v>0</v>
      </c>
      <c r="E42" s="30" t="s">
        <v>227</v>
      </c>
      <c r="F42" s="366"/>
      <c r="G42" s="366"/>
      <c r="H42" s="322" t="s">
        <v>398</v>
      </c>
      <c r="I42" s="556">
        <f>IF(I$1="","",SUM(I7,I12,I17,I27,I32,I37,I41))</f>
        <v>0</v>
      </c>
      <c r="J42" s="556">
        <f>IF(I$1="","",SUM(J7,J12,J17,J27,J32,J37,J41))</f>
        <v>0</v>
      </c>
      <c r="K42" s="415">
        <f>IF(I$1="","",SUM(K7,K12,K17,K27,K32,K37,K41))</f>
        <v>0</v>
      </c>
      <c r="L42" s="415">
        <f>IF(I$1="","",SUM(L7,L12,L17,L27,L32,L37,L41))</f>
        <v>0</v>
      </c>
      <c r="M42" s="415">
        <f>IF(I$1="","",SUM(M7,M12,M17,M27,M32,M37,M41))</f>
        <v>0</v>
      </c>
      <c r="N42" s="355"/>
      <c r="O42" s="359"/>
      <c r="P42" s="322" t="s">
        <v>398</v>
      </c>
      <c r="Q42" s="556">
        <f>IF(Q$1="","",SUM(Q7,Q12,Q17,Q27,Q32,Q37,Q41))</f>
        <v>0</v>
      </c>
      <c r="R42" s="556">
        <f>IF(Q$1="","",SUM(R7,R12,R17,R27,R32,R37,R41))</f>
        <v>0</v>
      </c>
      <c r="S42" s="415">
        <f>IF(Q$1="","",SUM(S7,S12,S17,S27,S32,S37,S41))</f>
        <v>0</v>
      </c>
      <c r="T42" s="415">
        <f>IF(Q$1="","",SUM(T7,T12,T17,T27,T32,T37,T41))</f>
        <v>0</v>
      </c>
      <c r="U42" s="415">
        <f>IF(Q$1="","",SUM(U7,U12,U17,U27,U32,U37,U41))</f>
        <v>0</v>
      </c>
      <c r="V42" s="355"/>
      <c r="W42" s="359"/>
      <c r="X42" s="322" t="s">
        <v>398</v>
      </c>
      <c r="Y42" s="556">
        <f>IF(Y$1="","",SUM(Y7,Y12,Y17,Y27,Y32,Y37,Y41))</f>
        <v>0</v>
      </c>
      <c r="Z42" s="556">
        <f>IF(Y$1="","",SUM(Z7,Z12,Z17,Z27,Z32,Z37,Z41))</f>
        <v>0</v>
      </c>
      <c r="AA42" s="415">
        <f>IF(Y$1="","",SUM(AA7,AA12,AA17,AA27,AA32,AA37,AA41))</f>
        <v>0</v>
      </c>
      <c r="AB42" s="415">
        <f>IF(Y$1="","",SUM(AB7,AB12,AB17,AB27,AB32,AB37,AB41))</f>
        <v>0</v>
      </c>
      <c r="AC42" s="415">
        <f>IF(Y$1="","",SUM(AC7,AC12,AC17,AC27,AC32,AC37,AC41))</f>
        <v>0</v>
      </c>
      <c r="AD42" s="355"/>
      <c r="AE42" s="359"/>
      <c r="AF42" s="322" t="s">
        <v>398</v>
      </c>
      <c r="AG42" s="556">
        <f>IF(AG$1="","",SUM(AG7,AG12,AG17,AG27,AG32,AG37,AG41))</f>
        <v>0</v>
      </c>
      <c r="AH42" s="556">
        <f>IF(AG$1="","",SUM(AH7,AH12,AH17,AH27,AH32,AH37,AH41))</f>
        <v>0</v>
      </c>
      <c r="AI42" s="415">
        <f>IF(AG$1="","",SUM(AI7,AI12,AI17,AI27,AI32,AI37,AI41))</f>
        <v>0</v>
      </c>
      <c r="AJ42" s="415">
        <f>IF(AG$1="","",SUM(AJ7,AJ12,AJ17,AJ27,AJ32,AJ37,AJ41))</f>
        <v>0</v>
      </c>
      <c r="AK42" s="415">
        <f>IF(AG$1="","",SUM(AK7,AK12,AK17,AK27,AK32,AK37,AK41))</f>
        <v>0</v>
      </c>
      <c r="AL42" s="355"/>
      <c r="AM42" s="359"/>
      <c r="AN42" s="322" t="s">
        <v>398</v>
      </c>
      <c r="AO42" s="556">
        <f>IF(AO$1="","",SUM(AO7,AO12,AO17,AO27,AO32,AO37,AO41))</f>
        <v>0</v>
      </c>
      <c r="AP42" s="556">
        <f>IF(AO$1="","",SUM(AP7,AP12,AP17,AP27,AP32,AP37,AP41))</f>
        <v>0</v>
      </c>
      <c r="AQ42" s="415">
        <f>IF(AO$1="","",SUM(AQ7,AQ12,AQ17,AQ27,AQ32,AQ37,AQ41))</f>
        <v>0</v>
      </c>
      <c r="AR42" s="415">
        <f>IF(AO$1="","",SUM(AR7,AR12,AR17,AR27,AR32,AR37,AR41))</f>
        <v>0</v>
      </c>
      <c r="AS42" s="415">
        <f>IF(AO$1="","",SUM(AS7,AS12,AS17,AS27,AS32,AS37,AS41))</f>
        <v>0</v>
      </c>
      <c r="AT42" s="355"/>
      <c r="AU42" s="359"/>
      <c r="AV42" s="322" t="s">
        <v>398</v>
      </c>
      <c r="AW42" s="556">
        <f>IF(AW$1="","",SUM(AW7,AW12,AW17,AW27,AW32,AW37,AW41))</f>
        <v>0</v>
      </c>
      <c r="AX42" s="556">
        <f>IF(AW$1="","",SUM(AX7,AX12,AX17,AX27,AX32,AX37,AX41))</f>
        <v>0</v>
      </c>
      <c r="AY42" s="415">
        <f>IF(AW$1="","",SUM(AY7,AY12,AY17,AY27,AY32,AY37,AY41))</f>
        <v>0</v>
      </c>
      <c r="AZ42" s="415">
        <f>IF(AW$1="","",SUM(AZ7,AZ12,AZ17,AZ27,AZ32,AZ37,AZ41))</f>
        <v>0</v>
      </c>
      <c r="BA42" s="415">
        <f>IF(AW$1="","",SUM(BA7,BA12,BA17,BA27,BA32,BA37,BA41))</f>
        <v>0</v>
      </c>
      <c r="BB42" s="355"/>
      <c r="BC42" s="359"/>
      <c r="BD42" s="322" t="s">
        <v>398</v>
      </c>
      <c r="BE42" s="556">
        <f>IF(BE$1="","",SUM(BE7,BE12,BE17,BE27,BE32,BE37,BE41))</f>
        <v>0</v>
      </c>
      <c r="BF42" s="556">
        <f>IF(BE$1="","",SUM(BF7,BF12,BF17,BF27,BF32,BF37,BF41))</f>
        <v>0</v>
      </c>
      <c r="BG42" s="415">
        <f>IF(BE$1="","",SUM(BG7,BG12,BG17,BG27,BG32,BG37,BG41))</f>
        <v>0</v>
      </c>
      <c r="BH42" s="415">
        <f>IF(BE$1="","",SUM(BH7,BH12,BH17,BH27,BH32,BH37,BH41))</f>
        <v>0</v>
      </c>
      <c r="BI42" s="415">
        <f>IF(BE$1="","",SUM(BI7,BI12,BI17,BI27,BI32,BI37,BI41))</f>
        <v>0</v>
      </c>
      <c r="BJ42" s="355"/>
      <c r="BK42" s="359"/>
      <c r="BL42" s="322" t="s">
        <v>398</v>
      </c>
      <c r="BM42" s="556">
        <f>IF(BM$1="","",SUM(BM7,BM12,BM17,BM27,BM32,BM37,BM41))</f>
        <v>0</v>
      </c>
      <c r="BN42" s="556">
        <f>IF(BM$1="","",SUM(BN7,BN12,BN17,BN27,BN32,BN37,BN41))</f>
        <v>0</v>
      </c>
      <c r="BO42" s="415">
        <f>IF(BM$1="","",SUM(BO7,BO12,BO17,BO27,BO32,BO37,BO41))</f>
        <v>0</v>
      </c>
      <c r="BP42" s="415">
        <f>IF(BM$1="","",SUM(BP7,BP12,BP17,BP27,BP32,BP37,BP41))</f>
        <v>0</v>
      </c>
      <c r="BQ42" s="415">
        <f>IF(BM$1="","",SUM(BQ7,BQ12,BQ17,BQ27,BQ32,BQ37,BQ41))</f>
        <v>0</v>
      </c>
      <c r="BR42" s="355"/>
      <c r="BS42" s="359"/>
      <c r="BT42" s="322" t="s">
        <v>398</v>
      </c>
      <c r="BU42" s="556">
        <f>IF(BU$1="","",SUM(BU7,BU12,BU17,BU27,BU32,BU37,BU41))</f>
        <v>0</v>
      </c>
      <c r="BV42" s="556">
        <f>IF(BU$1="","",SUM(BV7,BV12,BV17,BV27,BV32,BV37,BV41))</f>
        <v>0</v>
      </c>
      <c r="BW42" s="415">
        <f>IF(BU$1="","",SUM(BW7,BW12,BW17,BW27,BW32,BW37,BW41))</f>
        <v>0</v>
      </c>
      <c r="BX42" s="415">
        <f>IF(BU$1="","",SUM(BX7,BX12,BX17,BX27,BX32,BX37,BX41))</f>
        <v>0</v>
      </c>
      <c r="BY42" s="415">
        <f>IF(BU$1="","",SUM(BY7,BY12,BY17,BY27,BY32,BY37,BY41))</f>
        <v>0</v>
      </c>
      <c r="BZ42" s="355"/>
      <c r="CA42" s="359"/>
      <c r="CB42" s="322" t="s">
        <v>398</v>
      </c>
      <c r="CC42" s="556">
        <f>IF(CC$1="","",SUM(CC7,CC12,CC17,CC27,CC32,CC37,CC41))</f>
        <v>0</v>
      </c>
      <c r="CD42" s="556">
        <f>IF(CC$1="","",SUM(CD7,CD12,CD17,CD27,CD32,CD37,CD41))</f>
        <v>0</v>
      </c>
      <c r="CE42" s="415">
        <f>IF(CC$1="","",SUM(CE7,CE12,CE17,CE27,CE32,CE37,CE41))</f>
        <v>0</v>
      </c>
      <c r="CF42" s="415">
        <f>IF(CC$1="","",SUM(CF7,CF12,CF17,CF27,CF32,CF37,CF41))</f>
        <v>0</v>
      </c>
      <c r="CG42" s="415">
        <f>IF(CC$1="","",SUM(CG7,CG12,CG17,CG27,CG32,CG37,CG41))</f>
        <v>0</v>
      </c>
      <c r="CH42" s="355"/>
      <c r="CI42" s="359"/>
      <c r="CJ42" s="322" t="s">
        <v>398</v>
      </c>
      <c r="CK42" s="556">
        <f>IF(CK$1="","",SUM(CK7,CK12,CK17,CK27,CK32,CK37,CK41))</f>
        <v>0</v>
      </c>
      <c r="CL42" s="556">
        <f>IF(CK$1="","",SUM(CL7,CL12,CL17,CL27,CL32,CL37,CL41))</f>
        <v>0</v>
      </c>
      <c r="CM42" s="415">
        <f>IF(CK$1="","",SUM(CM7,CM12,CM17,CM27,CM32,CM37,CM41))</f>
        <v>0</v>
      </c>
      <c r="CN42" s="415">
        <f>IF(CK$1="","",SUM(CN7,CN12,CN17,CN27,CN32,CN37,CN41))</f>
        <v>0</v>
      </c>
      <c r="CO42" s="415">
        <f>IF(CK$1="","",SUM(CO7,CO12,CO17,CO27,CO32,CO37,CO41))</f>
        <v>0</v>
      </c>
      <c r="CP42" s="355"/>
      <c r="CQ42" s="359"/>
      <c r="CR42" s="322" t="s">
        <v>398</v>
      </c>
      <c r="CS42" s="556">
        <f>IF(CS$1="","",SUM(CS7,CS12,CS17,CS27,CS32,CS37,CS41))</f>
        <v>0</v>
      </c>
      <c r="CT42" s="556">
        <f>IF(CS$1="","",SUM(CT7,CT12,CT17,CT27,CT32,CT37,CT41))</f>
        <v>0</v>
      </c>
      <c r="CU42" s="415">
        <f>IF(CS$1="","",SUM(CU7,CU12,CU17,CU27,CU32,CU37,CU41))</f>
        <v>0</v>
      </c>
      <c r="CV42" s="415">
        <f>IF(CS$1="","",SUM(CV7,CV12,CV17,CV27,CV32,CV37,CV41))</f>
        <v>0</v>
      </c>
      <c r="CW42" s="415">
        <f>IF(CS$1="","",SUM(CW7,CW12,CW17,CW27,CW32,CW37,CW41))</f>
        <v>0</v>
      </c>
      <c r="CX42" s="355"/>
      <c r="CY42" s="359"/>
      <c r="CZ42" s="322" t="s">
        <v>398</v>
      </c>
      <c r="DA42" s="556">
        <f>IF(DA$1="","",SUM(DA7,DA12,DA17,DA27,DA32,DA37,DA41))</f>
        <v>0</v>
      </c>
      <c r="DB42" s="556">
        <f>IF(DA$1="","",SUM(DB7,DB12,DB17,DB27,DB32,DB37,DB41))</f>
        <v>0</v>
      </c>
      <c r="DC42" s="415">
        <f>IF(DA$1="","",SUM(DC7,DC12,DC17,DC27,DC32,DC37,DC41))</f>
        <v>0</v>
      </c>
      <c r="DD42" s="415">
        <f>IF(DA$1="","",SUM(DD7,DD12,DD17,DD27,DD32,DD37,DD41))</f>
        <v>0</v>
      </c>
      <c r="DE42" s="415">
        <f>IF(DA$1="","",SUM(DE7,DE12,DE17,DE27,DE32,DE37,DE41))</f>
        <v>0</v>
      </c>
      <c r="DF42" s="355"/>
      <c r="DG42" s="359"/>
      <c r="DH42" s="322" t="s">
        <v>398</v>
      </c>
      <c r="DI42" s="556">
        <f>IF(DI$1="","",SUM(DI7,DI12,DI17,DI27,DI32,DI37,DI41))</f>
        <v>0</v>
      </c>
      <c r="DJ42" s="556">
        <f>IF(DI$1="","",SUM(DJ7,DJ12,DJ17,DJ27,DJ32,DJ37,DJ41))</f>
        <v>0</v>
      </c>
      <c r="DK42" s="415">
        <f>IF(DI$1="","",SUM(DK7,DK12,DK17,DK27,DK32,DK37,DK41))</f>
        <v>0</v>
      </c>
      <c r="DL42" s="415">
        <f>IF(DI$1="","",SUM(DL7,DL12,DL17,DL27,DL32,DL37,DL41))</f>
        <v>0</v>
      </c>
      <c r="DM42" s="415">
        <f>IF(DI$1="","",SUM(DM7,DM12,DM17,DM27,DM32,DM37,DM41))</f>
        <v>0</v>
      </c>
      <c r="DN42" s="355"/>
      <c r="DO42" s="359"/>
      <c r="DP42" s="322" t="s">
        <v>398</v>
      </c>
      <c r="DQ42" s="556">
        <f>IF(DQ$1="","",SUM(DQ7,DQ12,DQ17,DQ27,DQ32,DQ37,DQ41))</f>
        <v>0</v>
      </c>
      <c r="DR42" s="556">
        <f>IF(DQ$1="","",SUM(DR7,DR12,DR17,DR27,DR32,DR37,DR41))</f>
        <v>0</v>
      </c>
      <c r="DS42" s="415">
        <f>IF(DQ$1="","",SUM(DS7,DS12,DS17,DS27,DS32,DS37,DS41))</f>
        <v>0</v>
      </c>
      <c r="DT42" s="415">
        <f>IF(DQ$1="","",SUM(DT7,DT12,DT17,DT27,DT32,DT37,DT41))</f>
        <v>0</v>
      </c>
      <c r="DU42" s="415">
        <f>IF(DQ$1="","",SUM(DU7,DU12,DU17,DU27,DU32,DU37,DU41))</f>
        <v>0</v>
      </c>
      <c r="DV42" s="355"/>
      <c r="DW42" s="359"/>
      <c r="DX42" s="322" t="s">
        <v>398</v>
      </c>
      <c r="DY42" s="556">
        <f>IF(DY$1="","",SUM(DY7,DY12,DY17,DY27,DY32,DY37,DY41))</f>
        <v>0</v>
      </c>
      <c r="DZ42" s="556">
        <f>IF(DY$1="","",SUM(DZ7,DZ12,DZ17,DZ27,DZ32,DZ37,DZ41))</f>
        <v>0</v>
      </c>
      <c r="EA42" s="415">
        <f>IF(DY$1="","",SUM(EA7,EA12,EA17,EA27,EA32,EA37,EA41))</f>
        <v>0</v>
      </c>
      <c r="EB42" s="415">
        <f>IF(DY$1="","",SUM(EB7,EB12,EB17,EB27,EB32,EB37,EB41))</f>
        <v>0</v>
      </c>
      <c r="EC42" s="415">
        <f>IF(DY$1="","",SUM(EC7,EC12,EC17,EC27,EC32,EC37,EC41))</f>
        <v>0</v>
      </c>
      <c r="ED42" s="355"/>
      <c r="EE42" s="359"/>
      <c r="EF42" s="322" t="s">
        <v>398</v>
      </c>
      <c r="EG42" s="556">
        <f>IF(EG$1="","",SUM(EG7,EG12,EG17,EG27,EG32,EG37,EG41))</f>
        <v>0</v>
      </c>
      <c r="EH42" s="556">
        <f>IF(EG$1="","",SUM(EH7,EH12,EH17,EH27,EH32,EH37,EH41))</f>
        <v>0</v>
      </c>
      <c r="EI42" s="415">
        <f>IF(EG$1="","",SUM(EI7,EI12,EI17,EI27,EI32,EI37,EI41))</f>
        <v>0</v>
      </c>
      <c r="EJ42" s="415">
        <f>IF(EG$1="","",SUM(EJ7,EJ12,EJ17,EJ27,EJ32,EJ37,EJ41))</f>
        <v>0</v>
      </c>
      <c r="EK42" s="415">
        <f>IF(EG$1="","",SUM(EK7,EK12,EK17,EK27,EK32,EK37,EK41))</f>
        <v>0</v>
      </c>
      <c r="EL42" s="355"/>
      <c r="EM42" s="359"/>
    </row>
    <row r="46" spans="1:143" x14ac:dyDescent="0.2">
      <c r="K46" s="554"/>
    </row>
    <row r="48" spans="1:143" x14ac:dyDescent="0.2">
      <c r="M48" s="557"/>
      <c r="N48" s="557"/>
      <c r="O48" s="557"/>
      <c r="P48" s="557"/>
    </row>
    <row r="49" spans="107:107" x14ac:dyDescent="0.2">
      <c r="DC49" s="554"/>
    </row>
  </sheetData>
  <sheetProtection algorithmName="SHA-512" hashValue="1Vw1DHn9s8NKKIRqrIUtrZHAZ7dk4oPrj5VP+jLsrsDq2dx3PmkXA7s8eUj6o94L6Tkx4WQ4UUiGXOOwyECALw==" saltValue="Ih84IbQUbsPGNFUO16vPdQ==" spinCount="100000" sheet="1" objects="1" scenarios="1" formatCells="0" formatColumns="0" formatRows="0" insertColumns="0" insertRows="0"/>
  <mergeCells count="7">
    <mergeCell ref="A33:E33"/>
    <mergeCell ref="A28:E28"/>
    <mergeCell ref="A38:E38"/>
    <mergeCell ref="A18:E18"/>
    <mergeCell ref="A1:E1"/>
    <mergeCell ref="A8:E8"/>
    <mergeCell ref="A13:E13"/>
  </mergeCells>
  <conditionalFormatting sqref="I4:K42">
    <cfRule type="expression" dxfId="83" priority="276">
      <formula>B4&lt;&gt;I4</formula>
    </cfRule>
  </conditionalFormatting>
  <conditionalFormatting sqref="EA4:EA42">
    <cfRule type="expression" dxfId="82" priority="146">
      <formula>DS4&lt;&gt;EA4</formula>
    </cfRule>
  </conditionalFormatting>
  <conditionalFormatting sqref="EI4:EI42">
    <cfRule type="expression" dxfId="81" priority="144">
      <formula>EA4&lt;&gt;EI4</formula>
    </cfRule>
  </conditionalFormatting>
  <conditionalFormatting sqref="K1">
    <cfRule type="containsText" dxfId="80" priority="143" operator="containsText" text="Rejected">
      <formula>NOT(ISERROR(SEARCH("Rejected",K1)))</formula>
    </cfRule>
  </conditionalFormatting>
  <conditionalFormatting sqref="S1">
    <cfRule type="containsText" dxfId="79" priority="142" operator="containsText" text="Rejected">
      <formula>NOT(ISERROR(SEARCH("Rejected",S1)))</formula>
    </cfRule>
  </conditionalFormatting>
  <conditionalFormatting sqref="Q4:S42">
    <cfRule type="expression" dxfId="78" priority="133">
      <formula>I4&lt;&gt;Q4</formula>
    </cfRule>
  </conditionalFormatting>
  <conditionalFormatting sqref="AA1">
    <cfRule type="containsText" dxfId="77" priority="131" operator="containsText" text="Rejected">
      <formula>NOT(ISERROR(SEARCH("Rejected",AA1)))</formula>
    </cfRule>
  </conditionalFormatting>
  <conditionalFormatting sqref="AI1">
    <cfRule type="containsText" dxfId="76" priority="129" operator="containsText" text="Rejected">
      <formula>NOT(ISERROR(SEARCH("Rejected",AI1)))</formula>
    </cfRule>
  </conditionalFormatting>
  <conditionalFormatting sqref="AQ1">
    <cfRule type="containsText" dxfId="75" priority="127" operator="containsText" text="Rejected">
      <formula>NOT(ISERROR(SEARCH("Rejected",AQ1)))</formula>
    </cfRule>
  </conditionalFormatting>
  <conditionalFormatting sqref="AY1">
    <cfRule type="containsText" dxfId="74" priority="125" operator="containsText" text="Rejected">
      <formula>NOT(ISERROR(SEARCH("Rejected",AY1)))</formula>
    </cfRule>
  </conditionalFormatting>
  <conditionalFormatting sqref="BG1">
    <cfRule type="containsText" dxfId="73" priority="124" operator="containsText" text="Rejected">
      <formula>NOT(ISERROR(SEARCH("Rejected",BG1)))</formula>
    </cfRule>
  </conditionalFormatting>
  <conditionalFormatting sqref="BO1">
    <cfRule type="containsText" dxfId="72" priority="122" operator="containsText" text="Rejected">
      <formula>NOT(ISERROR(SEARCH("Rejected",BO1)))</formula>
    </cfRule>
  </conditionalFormatting>
  <conditionalFormatting sqref="BW1">
    <cfRule type="containsText" dxfId="71" priority="120" operator="containsText" text="Rejected">
      <formula>NOT(ISERROR(SEARCH("Rejected",BW1)))</formula>
    </cfRule>
  </conditionalFormatting>
  <conditionalFormatting sqref="CE1">
    <cfRule type="containsText" dxfId="70" priority="118" operator="containsText" text="Rejected">
      <formula>NOT(ISERROR(SEARCH("Rejected",CE1)))</formula>
    </cfRule>
  </conditionalFormatting>
  <conditionalFormatting sqref="CM1">
    <cfRule type="containsText" dxfId="69" priority="116" operator="containsText" text="Rejected">
      <formula>NOT(ISERROR(SEARCH("Rejected",CM1)))</formula>
    </cfRule>
  </conditionalFormatting>
  <conditionalFormatting sqref="CU1">
    <cfRule type="containsText" dxfId="68" priority="114" operator="containsText" text="Rejected">
      <formula>NOT(ISERROR(SEARCH("Rejected",CU1)))</formula>
    </cfRule>
  </conditionalFormatting>
  <conditionalFormatting sqref="DC1">
    <cfRule type="containsText" dxfId="67" priority="111" operator="containsText" text="Rejected">
      <formula>NOT(ISERROR(SEARCH("Rejected",DC1)))</formula>
    </cfRule>
  </conditionalFormatting>
  <conditionalFormatting sqref="DK1">
    <cfRule type="containsText" dxfId="66" priority="109" operator="containsText" text="Rejected">
      <formula>NOT(ISERROR(SEARCH("Rejected",DK1)))</formula>
    </cfRule>
  </conditionalFormatting>
  <conditionalFormatting sqref="DS1">
    <cfRule type="containsText" dxfId="65" priority="107" operator="containsText" text="Rejected">
      <formula>NOT(ISERROR(SEARCH("Rejected",DS1)))</formula>
    </cfRule>
  </conditionalFormatting>
  <conditionalFormatting sqref="AA4:AA42">
    <cfRule type="expression" dxfId="64" priority="40">
      <formula>S4&lt;&gt;AA4</formula>
    </cfRule>
  </conditionalFormatting>
  <conditionalFormatting sqref="AI4:AI42">
    <cfRule type="expression" dxfId="63" priority="31">
      <formula>AA4&lt;&gt;AI4</formula>
    </cfRule>
  </conditionalFormatting>
  <conditionalFormatting sqref="AQ4:AQ42">
    <cfRule type="expression" dxfId="62" priority="30">
      <formula>AI4&lt;&gt;AQ4</formula>
    </cfRule>
  </conditionalFormatting>
  <conditionalFormatting sqref="AY4:AY42">
    <cfRule type="expression" dxfId="61" priority="29">
      <formula>AQ4&lt;&gt;AY4</formula>
    </cfRule>
  </conditionalFormatting>
  <conditionalFormatting sqref="BG4:BG42">
    <cfRule type="expression" dxfId="60" priority="27">
      <formula>AY4&lt;&gt;BG4</formula>
    </cfRule>
  </conditionalFormatting>
  <conditionalFormatting sqref="DC4:DC42">
    <cfRule type="expression" dxfId="59" priority="20">
      <formula>CU4&lt;&gt;DC4</formula>
    </cfRule>
  </conditionalFormatting>
  <conditionalFormatting sqref="DK4:DK42">
    <cfRule type="expression" dxfId="58" priority="19">
      <formula>DC4&lt;&gt;DK4</formula>
    </cfRule>
  </conditionalFormatting>
  <conditionalFormatting sqref="DS4:DS42">
    <cfRule type="expression" dxfId="57" priority="18">
      <formula>DK4&lt;&gt;DS4</formula>
    </cfRule>
  </conditionalFormatting>
  <conditionalFormatting sqref="Y4:Z42">
    <cfRule type="expression" dxfId="56" priority="17">
      <formula>Q4&lt;&gt;Y4</formula>
    </cfRule>
  </conditionalFormatting>
  <conditionalFormatting sqref="AG4:AH42">
    <cfRule type="expression" dxfId="55" priority="16">
      <formula>Y4&lt;&gt;AG4</formula>
    </cfRule>
  </conditionalFormatting>
  <conditionalFormatting sqref="AO4:AP42">
    <cfRule type="expression" dxfId="54" priority="15">
      <formula>AG4&lt;&gt;AO4</formula>
    </cfRule>
  </conditionalFormatting>
  <conditionalFormatting sqref="AW4:AX42">
    <cfRule type="expression" dxfId="53" priority="14">
      <formula>AO4&lt;&gt;AW4</formula>
    </cfRule>
  </conditionalFormatting>
  <conditionalFormatting sqref="BE4:BF42">
    <cfRule type="expression" dxfId="52" priority="13">
      <formula>AW4&lt;&gt;BE4</formula>
    </cfRule>
  </conditionalFormatting>
  <conditionalFormatting sqref="BM4:BN42">
    <cfRule type="expression" dxfId="51" priority="12">
      <formula>BE4&lt;&gt;BM4</formula>
    </cfRule>
  </conditionalFormatting>
  <conditionalFormatting sqref="BU4:BV42">
    <cfRule type="expression" dxfId="50" priority="11">
      <formula>BM4&lt;&gt;BU4</formula>
    </cfRule>
  </conditionalFormatting>
  <conditionalFormatting sqref="CC4:CD42">
    <cfRule type="expression" dxfId="49" priority="10">
      <formula>BU4&lt;&gt;CC4</formula>
    </cfRule>
  </conditionalFormatting>
  <conditionalFormatting sqref="CK4:CL42">
    <cfRule type="expression" dxfId="48" priority="9">
      <formula>CC4&lt;&gt;CK4</formula>
    </cfRule>
  </conditionalFormatting>
  <conditionalFormatting sqref="CS4:CT42">
    <cfRule type="expression" dxfId="47" priority="8">
      <formula>CK4&lt;&gt;CS4</formula>
    </cfRule>
  </conditionalFormatting>
  <conditionalFormatting sqref="DA4:DB42">
    <cfRule type="expression" dxfId="46" priority="7">
      <formula>CS4&lt;&gt;DA4</formula>
    </cfRule>
  </conditionalFormatting>
  <conditionalFormatting sqref="DI4:DJ42">
    <cfRule type="expression" dxfId="45" priority="6">
      <formula>DA4&lt;&gt;DI4</formula>
    </cfRule>
  </conditionalFormatting>
  <conditionalFormatting sqref="DQ4:DR42">
    <cfRule type="expression" dxfId="44" priority="5">
      <formula>DI4&lt;&gt;DQ4</formula>
    </cfRule>
  </conditionalFormatting>
  <conditionalFormatting sqref="DY4:DZ42">
    <cfRule type="expression" dxfId="43" priority="4">
      <formula>DQ4&lt;&gt;DY4</formula>
    </cfRule>
  </conditionalFormatting>
  <conditionalFormatting sqref="EG4:EH42">
    <cfRule type="expression" dxfId="42" priority="3">
      <formula>DY4&lt;&gt;EG4</formula>
    </cfRule>
  </conditionalFormatting>
  <conditionalFormatting sqref="EA1">
    <cfRule type="containsText" dxfId="41" priority="2" operator="containsText" text="Rejected">
      <formula>NOT(ISERROR(SEARCH("Rejected",EA1)))</formula>
    </cfRule>
  </conditionalFormatting>
  <conditionalFormatting sqref="EI1">
    <cfRule type="containsText" dxfId="40" priority="1" operator="containsText" text="Rejected">
      <formula>NOT(ISERROR(SEARCH("Rejected",EI1)))</formula>
    </cfRule>
  </conditionalFormatting>
  <pageMargins left="0.7" right="0.7" top="0.45" bottom="0.75" header="0.3" footer="0.3"/>
  <pageSetup paperSize="17" orientation="landscape" r:id="rId1"/>
  <headerFooter>
    <oddFooter>&amp;L&amp;"Arial,Bold"Confidential&amp;C&amp;F
&amp;A&amp;R&amp;P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S34"/>
  <sheetViews>
    <sheetView workbookViewId="0">
      <selection activeCell="L30" sqref="L30"/>
    </sheetView>
  </sheetViews>
  <sheetFormatPr defaultRowHeight="12.75" x14ac:dyDescent="0.2"/>
  <cols>
    <col min="6" max="6" width="20.28515625" bestFit="1" customWidth="1"/>
    <col min="9" max="9" width="5.85546875" customWidth="1"/>
  </cols>
  <sheetData>
    <row r="1" spans="1:19" x14ac:dyDescent="0.2">
      <c r="A1" s="218" t="s">
        <v>331</v>
      </c>
      <c r="F1">
        <f>COUNTIF(H2:H31,"&gt;3")</f>
        <v>17</v>
      </c>
    </row>
    <row r="2" spans="1:19" x14ac:dyDescent="0.2">
      <c r="A2">
        <v>1000</v>
      </c>
      <c r="C2" t="s">
        <v>296</v>
      </c>
      <c r="F2" s="373" t="str">
        <f>'Sum 1'!I2</f>
        <v>PCP #1</v>
      </c>
      <c r="G2">
        <v>9</v>
      </c>
      <c r="H2">
        <f t="shared" ref="H2:H31" si="0">LEN(F2)</f>
        <v>6</v>
      </c>
    </row>
    <row r="3" spans="1:19" x14ac:dyDescent="0.2">
      <c r="C3" t="s">
        <v>413</v>
      </c>
      <c r="F3" s="373" t="str">
        <f>INDEX('Sum 1'!$2:$2,G3)</f>
        <v>PCP #2</v>
      </c>
      <c r="G3">
        <f t="shared" ref="G3:G8" si="1">G2+8</f>
        <v>17</v>
      </c>
      <c r="H3">
        <f t="shared" si="0"/>
        <v>6</v>
      </c>
    </row>
    <row r="4" spans="1:19" x14ac:dyDescent="0.2">
      <c r="C4" t="s">
        <v>414</v>
      </c>
      <c r="F4" s="373" t="str">
        <f>INDEX('Sum 1'!$2:$2,G4)</f>
        <v>PCP #3</v>
      </c>
      <c r="G4">
        <f t="shared" si="1"/>
        <v>25</v>
      </c>
      <c r="H4">
        <f t="shared" si="0"/>
        <v>6</v>
      </c>
      <c r="N4" s="446" t="s">
        <v>407</v>
      </c>
      <c r="Q4">
        <v>1</v>
      </c>
      <c r="R4" t="s">
        <v>477</v>
      </c>
      <c r="S4">
        <v>2015</v>
      </c>
    </row>
    <row r="5" spans="1:19" x14ac:dyDescent="0.2">
      <c r="C5" t="s">
        <v>415</v>
      </c>
      <c r="F5" s="373" t="str">
        <f>INDEX('Sum 1'!$2:$2,G5)</f>
        <v>PCP #4</v>
      </c>
      <c r="G5">
        <f t="shared" si="1"/>
        <v>33</v>
      </c>
      <c r="H5">
        <f t="shared" si="0"/>
        <v>6</v>
      </c>
      <c r="N5" s="446" t="s">
        <v>408</v>
      </c>
      <c r="Q5">
        <v>2</v>
      </c>
      <c r="R5" t="s">
        <v>478</v>
      </c>
      <c r="S5">
        <v>2016</v>
      </c>
    </row>
    <row r="6" spans="1:19" x14ac:dyDescent="0.2">
      <c r="C6" t="s">
        <v>297</v>
      </c>
      <c r="F6" s="373" t="str">
        <f>INDEX('Sum 1'!$2:$2,G6)</f>
        <v>PCP #5</v>
      </c>
      <c r="G6">
        <f t="shared" si="1"/>
        <v>41</v>
      </c>
      <c r="H6">
        <f t="shared" si="0"/>
        <v>6</v>
      </c>
      <c r="N6" s="446" t="s">
        <v>409</v>
      </c>
      <c r="Q6">
        <v>3</v>
      </c>
      <c r="R6" t="s">
        <v>479</v>
      </c>
      <c r="S6">
        <v>2017</v>
      </c>
    </row>
    <row r="7" spans="1:19" x14ac:dyDescent="0.2">
      <c r="F7" s="373" t="str">
        <f>INDEX('Sum 1'!$2:$2,G7)</f>
        <v>PCP #6</v>
      </c>
      <c r="G7">
        <f t="shared" si="1"/>
        <v>49</v>
      </c>
      <c r="H7">
        <f t="shared" si="0"/>
        <v>6</v>
      </c>
      <c r="N7" s="449" t="s">
        <v>412</v>
      </c>
      <c r="Q7">
        <v>4</v>
      </c>
      <c r="R7" t="s">
        <v>480</v>
      </c>
      <c r="S7">
        <v>2018</v>
      </c>
    </row>
    <row r="8" spans="1:19" x14ac:dyDescent="0.2">
      <c r="F8" s="373" t="str">
        <f>INDEX('Sum 1'!$2:$2,G8)</f>
        <v>PCP #7</v>
      </c>
      <c r="G8">
        <f t="shared" si="1"/>
        <v>57</v>
      </c>
      <c r="H8">
        <f t="shared" si="0"/>
        <v>6</v>
      </c>
      <c r="N8" s="446"/>
      <c r="Q8">
        <v>5</v>
      </c>
      <c r="R8" t="s">
        <v>481</v>
      </c>
      <c r="S8">
        <v>2019</v>
      </c>
    </row>
    <row r="9" spans="1:19" x14ac:dyDescent="0.2">
      <c r="F9" s="373" t="str">
        <f>INDEX('Sum 1'!$2:$2,G9)</f>
        <v>PCP #8</v>
      </c>
      <c r="G9">
        <f t="shared" ref="G9:G31" si="2">G8+8</f>
        <v>65</v>
      </c>
      <c r="H9">
        <f t="shared" si="0"/>
        <v>6</v>
      </c>
      <c r="N9" s="446"/>
      <c r="Q9">
        <v>6</v>
      </c>
      <c r="R9" t="s">
        <v>482</v>
      </c>
      <c r="S9">
        <v>2020</v>
      </c>
    </row>
    <row r="10" spans="1:19" x14ac:dyDescent="0.2">
      <c r="F10" s="373" t="str">
        <f>INDEX('Sum 1'!$2:$2,G10)</f>
        <v>PCP #9</v>
      </c>
      <c r="G10">
        <f t="shared" si="2"/>
        <v>73</v>
      </c>
      <c r="H10">
        <f t="shared" si="0"/>
        <v>6</v>
      </c>
      <c r="N10" s="446"/>
      <c r="Q10">
        <v>7</v>
      </c>
      <c r="R10" t="s">
        <v>483</v>
      </c>
      <c r="S10">
        <v>2021</v>
      </c>
    </row>
    <row r="11" spans="1:19" x14ac:dyDescent="0.2">
      <c r="F11" s="373" t="str">
        <f>INDEX('Sum 1'!$2:$2,G11)</f>
        <v>PCP #10</v>
      </c>
      <c r="G11">
        <f t="shared" si="2"/>
        <v>81</v>
      </c>
      <c r="H11">
        <f t="shared" si="0"/>
        <v>7</v>
      </c>
      <c r="N11" s="446"/>
      <c r="Q11">
        <v>8</v>
      </c>
      <c r="R11" t="s">
        <v>484</v>
      </c>
      <c r="S11">
        <v>2022</v>
      </c>
    </row>
    <row r="12" spans="1:19" x14ac:dyDescent="0.2">
      <c r="F12" s="373" t="str">
        <f>INDEX('Sum 1'!$2:$2,G12)</f>
        <v>PCP #11</v>
      </c>
      <c r="G12">
        <f t="shared" si="2"/>
        <v>89</v>
      </c>
      <c r="H12">
        <f t="shared" si="0"/>
        <v>7</v>
      </c>
      <c r="N12" s="446"/>
      <c r="Q12">
        <v>9</v>
      </c>
      <c r="R12" t="s">
        <v>485</v>
      </c>
      <c r="S12">
        <v>2023</v>
      </c>
    </row>
    <row r="13" spans="1:19" x14ac:dyDescent="0.2">
      <c r="F13" s="373" t="str">
        <f>INDEX('Sum 1'!$2:$2,G13)</f>
        <v>PCP #12</v>
      </c>
      <c r="G13">
        <f t="shared" si="2"/>
        <v>97</v>
      </c>
      <c r="H13">
        <f t="shared" si="0"/>
        <v>7</v>
      </c>
      <c r="N13" s="446"/>
      <c r="Q13">
        <v>10</v>
      </c>
      <c r="R13" t="s">
        <v>486</v>
      </c>
      <c r="S13">
        <v>2024</v>
      </c>
    </row>
    <row r="14" spans="1:19" x14ac:dyDescent="0.2">
      <c r="F14" s="373" t="str">
        <f>INDEX('Sum 1'!$2:$2,G14)</f>
        <v>Final Cost Report #13</v>
      </c>
      <c r="G14">
        <f t="shared" si="2"/>
        <v>105</v>
      </c>
      <c r="H14">
        <f t="shared" si="0"/>
        <v>21</v>
      </c>
      <c r="N14" s="446"/>
      <c r="Q14">
        <v>11</v>
      </c>
      <c r="R14" t="s">
        <v>487</v>
      </c>
      <c r="S14">
        <v>2025</v>
      </c>
    </row>
    <row r="15" spans="1:19" x14ac:dyDescent="0.2">
      <c r="F15" s="373" t="str">
        <f>INDEX('Sum 1'!$2:$2,G15)</f>
        <v>PCP #14</v>
      </c>
      <c r="G15">
        <f t="shared" si="2"/>
        <v>113</v>
      </c>
      <c r="H15">
        <f t="shared" si="0"/>
        <v>7</v>
      </c>
      <c r="N15" s="446"/>
      <c r="Q15">
        <v>12</v>
      </c>
      <c r="R15" t="s">
        <v>488</v>
      </c>
    </row>
    <row r="16" spans="1:19" x14ac:dyDescent="0.2">
      <c r="F16" s="373" t="str">
        <f>INDEX('Sum 1'!$2:$2,G16)</f>
        <v>PCP #15</v>
      </c>
      <c r="G16">
        <f t="shared" si="2"/>
        <v>121</v>
      </c>
      <c r="H16">
        <f t="shared" si="0"/>
        <v>7</v>
      </c>
      <c r="Q16">
        <v>13</v>
      </c>
    </row>
    <row r="17" spans="6:17" x14ac:dyDescent="0.2">
      <c r="F17" s="373" t="str">
        <f>INDEX('Sum 1'!$2:$2,G17)</f>
        <v>PCP #16</v>
      </c>
      <c r="G17">
        <f t="shared" si="2"/>
        <v>129</v>
      </c>
      <c r="H17">
        <f t="shared" si="0"/>
        <v>7</v>
      </c>
      <c r="Q17">
        <v>14</v>
      </c>
    </row>
    <row r="18" spans="6:17" x14ac:dyDescent="0.2">
      <c r="F18" s="373" t="str">
        <f>INDEX('Sum 1'!$2:$2,G18)</f>
        <v>PCP #17</v>
      </c>
      <c r="G18">
        <f t="shared" si="2"/>
        <v>137</v>
      </c>
      <c r="H18">
        <f t="shared" si="0"/>
        <v>7</v>
      </c>
      <c r="Q18">
        <v>15</v>
      </c>
    </row>
    <row r="19" spans="6:17" x14ac:dyDescent="0.2">
      <c r="F19" s="373">
        <f>INDEX('Sum 1'!$2:$2,G19)</f>
        <v>0</v>
      </c>
      <c r="G19">
        <f>G18+8</f>
        <v>145</v>
      </c>
      <c r="H19">
        <f t="shared" si="0"/>
        <v>1</v>
      </c>
      <c r="Q19">
        <v>16</v>
      </c>
    </row>
    <row r="20" spans="6:17" x14ac:dyDescent="0.2">
      <c r="F20" s="373">
        <f>INDEX('Sum 1'!$2:$2,G20)</f>
        <v>0</v>
      </c>
      <c r="G20">
        <f>G19+8</f>
        <v>153</v>
      </c>
      <c r="H20">
        <f t="shared" si="0"/>
        <v>1</v>
      </c>
      <c r="Q20">
        <v>17</v>
      </c>
    </row>
    <row r="21" spans="6:17" x14ac:dyDescent="0.2">
      <c r="F21" s="373">
        <f>INDEX('Sum 1'!$2:$2,G21)</f>
        <v>0</v>
      </c>
      <c r="G21">
        <f t="shared" si="2"/>
        <v>161</v>
      </c>
      <c r="H21">
        <f t="shared" si="0"/>
        <v>1</v>
      </c>
      <c r="Q21">
        <v>18</v>
      </c>
    </row>
    <row r="22" spans="6:17" x14ac:dyDescent="0.2">
      <c r="F22" s="373">
        <f>INDEX('Sum 1'!$2:$2,G22)</f>
        <v>0</v>
      </c>
      <c r="G22">
        <f t="shared" si="2"/>
        <v>169</v>
      </c>
      <c r="H22">
        <f t="shared" si="0"/>
        <v>1</v>
      </c>
      <c r="Q22">
        <v>19</v>
      </c>
    </row>
    <row r="23" spans="6:17" x14ac:dyDescent="0.2">
      <c r="F23" s="373">
        <f>INDEX('Sum 1'!$2:$2,G23)</f>
        <v>0</v>
      </c>
      <c r="G23">
        <f t="shared" si="2"/>
        <v>177</v>
      </c>
      <c r="H23">
        <f t="shared" si="0"/>
        <v>1</v>
      </c>
      <c r="Q23">
        <v>20</v>
      </c>
    </row>
    <row r="24" spans="6:17" x14ac:dyDescent="0.2">
      <c r="F24" s="373">
        <f>INDEX('Sum 1'!$2:$2,G24)</f>
        <v>0</v>
      </c>
      <c r="G24">
        <f t="shared" si="2"/>
        <v>185</v>
      </c>
      <c r="H24">
        <f t="shared" si="0"/>
        <v>1</v>
      </c>
      <c r="Q24">
        <v>21</v>
      </c>
    </row>
    <row r="25" spans="6:17" x14ac:dyDescent="0.2">
      <c r="F25" s="373">
        <f>INDEX('Sum 1'!$2:$2,G25)</f>
        <v>0</v>
      </c>
      <c r="G25">
        <f t="shared" si="2"/>
        <v>193</v>
      </c>
      <c r="H25">
        <f t="shared" si="0"/>
        <v>1</v>
      </c>
      <c r="Q25">
        <v>22</v>
      </c>
    </row>
    <row r="26" spans="6:17" x14ac:dyDescent="0.2">
      <c r="F26" s="373">
        <f>INDEX('Sum 1'!$2:$2,G26)</f>
        <v>0</v>
      </c>
      <c r="G26">
        <f t="shared" si="2"/>
        <v>201</v>
      </c>
      <c r="H26">
        <f t="shared" si="0"/>
        <v>1</v>
      </c>
      <c r="Q26">
        <v>23</v>
      </c>
    </row>
    <row r="27" spans="6:17" x14ac:dyDescent="0.2">
      <c r="F27" s="373">
        <f>INDEX('Sum 1'!$2:$2,G27)</f>
        <v>0</v>
      </c>
      <c r="G27">
        <f t="shared" si="2"/>
        <v>209</v>
      </c>
      <c r="H27">
        <f t="shared" si="0"/>
        <v>1</v>
      </c>
      <c r="Q27">
        <v>24</v>
      </c>
    </row>
    <row r="28" spans="6:17" x14ac:dyDescent="0.2">
      <c r="F28" s="373">
        <f>INDEX('Sum 1'!$2:$2,G28)</f>
        <v>0</v>
      </c>
      <c r="G28">
        <f t="shared" si="2"/>
        <v>217</v>
      </c>
      <c r="H28">
        <f t="shared" si="0"/>
        <v>1</v>
      </c>
      <c r="Q28">
        <v>25</v>
      </c>
    </row>
    <row r="29" spans="6:17" x14ac:dyDescent="0.2">
      <c r="F29" s="373">
        <f>INDEX('Sum 1'!$2:$2,G29)</f>
        <v>0</v>
      </c>
      <c r="G29">
        <f t="shared" si="2"/>
        <v>225</v>
      </c>
      <c r="H29">
        <f t="shared" si="0"/>
        <v>1</v>
      </c>
      <c r="Q29">
        <v>26</v>
      </c>
    </row>
    <row r="30" spans="6:17" x14ac:dyDescent="0.2">
      <c r="F30" s="373">
        <f>INDEX('Sum 1'!$2:$2,G30)</f>
        <v>0</v>
      </c>
      <c r="G30">
        <f t="shared" si="2"/>
        <v>233</v>
      </c>
      <c r="H30">
        <f t="shared" si="0"/>
        <v>1</v>
      </c>
      <c r="Q30">
        <v>27</v>
      </c>
    </row>
    <row r="31" spans="6:17" x14ac:dyDescent="0.2">
      <c r="F31" s="373">
        <f>INDEX('Sum 1'!$2:$2,G31)</f>
        <v>0</v>
      </c>
      <c r="G31">
        <f t="shared" si="2"/>
        <v>241</v>
      </c>
      <c r="H31">
        <f t="shared" si="0"/>
        <v>1</v>
      </c>
      <c r="Q31">
        <v>28</v>
      </c>
    </row>
    <row r="32" spans="6:17" x14ac:dyDescent="0.2">
      <c r="Q32">
        <v>29</v>
      </c>
    </row>
    <row r="33" spans="17:17" x14ac:dyDescent="0.2">
      <c r="Q33">
        <v>30</v>
      </c>
    </row>
    <row r="34" spans="17:17" x14ac:dyDescent="0.2">
      <c r="Q34">
        <v>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DX84"/>
  <sheetViews>
    <sheetView zoomScale="80" zoomScaleNormal="80" workbookViewId="0">
      <selection activeCell="M3" sqref="M3"/>
    </sheetView>
  </sheetViews>
  <sheetFormatPr defaultRowHeight="12.75" outlineLevelCol="1" x14ac:dyDescent="0.2"/>
  <cols>
    <col min="1" max="1" width="21.5703125" style="1" bestFit="1" customWidth="1"/>
    <col min="2" max="2" width="21" style="1" customWidth="1"/>
    <col min="3" max="3" width="16" style="31" customWidth="1"/>
    <col min="4" max="4" width="16.42578125" style="31" customWidth="1"/>
    <col min="5" max="5" width="16.28515625" style="1" customWidth="1"/>
    <col min="6" max="6" width="31.140625" style="1" bestFit="1" customWidth="1"/>
    <col min="7" max="8" width="3.28515625" style="1" customWidth="1" outlineLevel="1"/>
    <col min="9" max="9" width="7.85546875" style="8" customWidth="1" outlineLevel="1"/>
    <col min="10" max="10" width="14.140625" style="1" customWidth="1" outlineLevel="1"/>
    <col min="11" max="11" width="12.5703125" style="1" customWidth="1" outlineLevel="1"/>
    <col min="12" max="12" width="14.85546875" style="1" customWidth="1" outlineLevel="1"/>
    <col min="13" max="13" width="17" style="502" bestFit="1" customWidth="1"/>
    <col min="14" max="14" width="24.28515625" style="502" customWidth="1"/>
    <col min="15" max="15" width="38" style="1" bestFit="1" customWidth="1"/>
    <col min="16" max="16" width="7.85546875" style="8" customWidth="1" outlineLevel="1"/>
    <col min="17" max="17" width="14.140625" style="1" customWidth="1" outlineLevel="1"/>
    <col min="18" max="18" width="13.42578125" style="1" customWidth="1" outlineLevel="1"/>
    <col min="19" max="19" width="14.85546875" style="1" customWidth="1" outlineLevel="1"/>
    <col min="20" max="20" width="17" style="502" bestFit="1" customWidth="1"/>
    <col min="21" max="21" width="20.42578125" style="502" customWidth="1"/>
    <col min="22" max="22" width="33.140625" style="1" bestFit="1" customWidth="1"/>
    <col min="23" max="23" width="7.85546875" style="8" customWidth="1" outlineLevel="1"/>
    <col min="24" max="24" width="14.140625" style="1" customWidth="1" outlineLevel="1"/>
    <col min="25" max="25" width="12.5703125" style="1" customWidth="1" outlineLevel="1"/>
    <col min="26" max="26" width="14.85546875" style="1" customWidth="1" outlineLevel="1"/>
    <col min="27" max="27" width="17" style="502" bestFit="1" customWidth="1"/>
    <col min="28" max="28" width="20.42578125" style="502" customWidth="1"/>
    <col min="29" max="29" width="33.140625" style="1" bestFit="1" customWidth="1"/>
    <col min="30" max="30" width="7.85546875" style="8" customWidth="1" outlineLevel="1"/>
    <col min="31" max="31" width="14.140625" style="1" customWidth="1" outlineLevel="1"/>
    <col min="32" max="32" width="12.5703125" style="1" customWidth="1" outlineLevel="1"/>
    <col min="33" max="33" width="14.85546875" style="1" customWidth="1" outlineLevel="1"/>
    <col min="34" max="34" width="17" style="502" bestFit="1" customWidth="1"/>
    <col min="35" max="35" width="20.42578125" style="502" customWidth="1"/>
    <col min="36" max="36" width="33.140625" style="1" bestFit="1" customWidth="1"/>
    <col min="37" max="37" width="7.85546875" style="8" customWidth="1" outlineLevel="1"/>
    <col min="38" max="38" width="14.140625" style="1" customWidth="1" outlineLevel="1"/>
    <col min="39" max="39" width="12.5703125" style="1" customWidth="1" outlineLevel="1"/>
    <col min="40" max="40" width="14.85546875" style="1" customWidth="1" outlineLevel="1"/>
    <col min="41" max="41" width="17" style="502" bestFit="1" customWidth="1"/>
    <col min="42" max="42" width="20.42578125" style="502" customWidth="1"/>
    <col min="43" max="43" width="33.140625" style="1" bestFit="1" customWidth="1"/>
    <col min="44" max="44" width="7.85546875" style="8" customWidth="1" outlineLevel="1"/>
    <col min="45" max="45" width="14.140625" style="1" customWidth="1" outlineLevel="1"/>
    <col min="46" max="46" width="12.5703125" style="1" customWidth="1" outlineLevel="1"/>
    <col min="47" max="47" width="14.85546875" style="1" customWidth="1" outlineLevel="1"/>
    <col min="48" max="48" width="17" style="502" bestFit="1" customWidth="1"/>
    <col min="49" max="49" width="20.42578125" style="502" customWidth="1"/>
    <col min="50" max="50" width="33.140625" style="1" bestFit="1" customWidth="1"/>
    <col min="51" max="51" width="7.85546875" style="8" customWidth="1" outlineLevel="1"/>
    <col min="52" max="52" width="14.140625" style="1" customWidth="1" outlineLevel="1"/>
    <col min="53" max="53" width="12.5703125" style="1" customWidth="1" outlineLevel="1"/>
    <col min="54" max="54" width="14.85546875" style="1" customWidth="1" outlineLevel="1"/>
    <col min="55" max="55" width="17" style="502" bestFit="1" customWidth="1"/>
    <col min="56" max="56" width="20.42578125" style="502" customWidth="1"/>
    <col min="57" max="57" width="33.140625" style="1" bestFit="1" customWidth="1"/>
    <col min="58" max="58" width="7.85546875" style="8" customWidth="1" outlineLevel="1"/>
    <col min="59" max="59" width="14.140625" style="1" customWidth="1" outlineLevel="1"/>
    <col min="60" max="60" width="12.5703125" style="1" customWidth="1" outlineLevel="1"/>
    <col min="61" max="61" width="14.85546875" style="1" customWidth="1" outlineLevel="1"/>
    <col min="62" max="62" width="17" style="502" bestFit="1" customWidth="1"/>
    <col min="63" max="63" width="20.42578125" style="502" customWidth="1"/>
    <col min="64" max="64" width="33.140625" style="1" bestFit="1" customWidth="1"/>
    <col min="65" max="65" width="7.85546875" style="8" customWidth="1" outlineLevel="1"/>
    <col min="66" max="66" width="14.140625" style="1" customWidth="1" outlineLevel="1"/>
    <col min="67" max="67" width="12.5703125" style="1" customWidth="1" outlineLevel="1"/>
    <col min="68" max="68" width="14.85546875" style="1" customWidth="1" outlineLevel="1"/>
    <col min="69" max="69" width="17" style="502" bestFit="1" customWidth="1"/>
    <col min="70" max="70" width="20.42578125" style="502" customWidth="1"/>
    <col min="71" max="71" width="33.140625" style="1" bestFit="1" customWidth="1"/>
    <col min="72" max="72" width="7.85546875" style="8" customWidth="1" outlineLevel="1"/>
    <col min="73" max="73" width="14.140625" style="1" customWidth="1" outlineLevel="1"/>
    <col min="74" max="74" width="12.5703125" style="1" customWidth="1" outlineLevel="1"/>
    <col min="75" max="75" width="14.85546875" style="1" customWidth="1" outlineLevel="1"/>
    <col min="76" max="76" width="17" style="502" bestFit="1" customWidth="1"/>
    <col min="77" max="77" width="20.42578125" style="502" customWidth="1"/>
    <col min="78" max="78" width="33.140625" style="1" bestFit="1" customWidth="1"/>
    <col min="79" max="79" width="7.85546875" style="8" customWidth="1" outlineLevel="1"/>
    <col min="80" max="80" width="14.140625" style="1" customWidth="1" outlineLevel="1"/>
    <col min="81" max="81" width="12.5703125" style="1" customWidth="1" outlineLevel="1"/>
    <col min="82" max="82" width="14.85546875" style="1" customWidth="1" outlineLevel="1"/>
    <col min="83" max="83" width="17" style="502" bestFit="1" customWidth="1"/>
    <col min="84" max="84" width="20.42578125" style="502" customWidth="1"/>
    <col min="85" max="85" width="33.140625" style="1" bestFit="1" customWidth="1"/>
    <col min="86" max="86" width="7.85546875" style="8" customWidth="1" outlineLevel="1"/>
    <col min="87" max="87" width="14.140625" style="1" customWidth="1" outlineLevel="1"/>
    <col min="88" max="88" width="12.5703125" style="1" customWidth="1" outlineLevel="1"/>
    <col min="89" max="89" width="14.85546875" style="1" customWidth="1" outlineLevel="1"/>
    <col min="90" max="90" width="17" style="502" bestFit="1" customWidth="1"/>
    <col min="91" max="91" width="20.42578125" style="502" customWidth="1"/>
    <col min="92" max="92" width="33.140625" style="1" bestFit="1" customWidth="1"/>
    <col min="93" max="93" width="7.85546875" style="8" customWidth="1" outlineLevel="1"/>
    <col min="94" max="94" width="14.140625" style="1" customWidth="1" outlineLevel="1"/>
    <col min="95" max="95" width="12.5703125" style="1" customWidth="1" outlineLevel="1"/>
    <col min="96" max="96" width="14.85546875" style="1" customWidth="1" outlineLevel="1"/>
    <col min="97" max="97" width="17" style="502" bestFit="1" customWidth="1"/>
    <col min="98" max="98" width="20.42578125" style="502" customWidth="1"/>
    <col min="99" max="99" width="33.140625" style="1" bestFit="1" customWidth="1"/>
    <col min="100" max="100" width="7.85546875" style="8" customWidth="1" outlineLevel="1"/>
    <col min="101" max="101" width="14.140625" style="1" customWidth="1" outlineLevel="1"/>
    <col min="102" max="102" width="12.5703125" style="1" customWidth="1" outlineLevel="1"/>
    <col min="103" max="103" width="14.85546875" style="1" customWidth="1" outlineLevel="1"/>
    <col min="104" max="104" width="17" style="502" bestFit="1" customWidth="1"/>
    <col min="105" max="105" width="20.42578125" style="502" customWidth="1"/>
    <col min="106" max="106" width="33.140625" style="1" bestFit="1" customWidth="1"/>
    <col min="107" max="107" width="7.85546875" style="8" customWidth="1" outlineLevel="1"/>
    <col min="108" max="108" width="14.140625" style="1" customWidth="1" outlineLevel="1"/>
    <col min="109" max="109" width="12.5703125" style="1" customWidth="1" outlineLevel="1"/>
    <col min="110" max="110" width="14.85546875" style="1" customWidth="1" outlineLevel="1"/>
    <col min="111" max="111" width="17" style="502" bestFit="1" customWidth="1"/>
    <col min="112" max="112" width="20.42578125" style="502" customWidth="1"/>
    <col min="113" max="113" width="33.140625" style="1" bestFit="1" customWidth="1"/>
    <col min="114" max="114" width="7.85546875" style="8" customWidth="1" outlineLevel="1"/>
    <col min="115" max="115" width="14.140625" style="1" customWidth="1" outlineLevel="1"/>
    <col min="116" max="116" width="12.5703125" style="1" customWidth="1" outlineLevel="1"/>
    <col min="117" max="117" width="14.85546875" style="1" customWidth="1" outlineLevel="1"/>
    <col min="118" max="118" width="17" style="502" bestFit="1" customWidth="1"/>
    <col min="119" max="119" width="20.42578125" style="502" customWidth="1"/>
    <col min="120" max="120" width="33.140625" style="1" bestFit="1" customWidth="1"/>
    <col min="121" max="121" width="7.85546875" style="8" customWidth="1" outlineLevel="1"/>
    <col min="122" max="122" width="14.140625" style="1" customWidth="1" outlineLevel="1"/>
    <col min="123" max="123" width="12.5703125" style="1" customWidth="1" outlineLevel="1"/>
    <col min="124" max="124" width="14.85546875" style="1" customWidth="1" outlineLevel="1"/>
    <col min="125" max="125" width="17" style="502" bestFit="1" customWidth="1"/>
    <col min="126" max="126" width="20.42578125" style="502" customWidth="1"/>
    <col min="127" max="127" width="33.140625" style="1" bestFit="1" customWidth="1"/>
    <col min="128" max="128" width="1.85546875" style="1" customWidth="1" outlineLevel="1"/>
    <col min="129" max="16384" width="9.140625" style="1"/>
  </cols>
  <sheetData>
    <row r="1" spans="1:128" ht="29.25" customHeight="1" x14ac:dyDescent="0.2">
      <c r="A1" s="727" t="s">
        <v>446</v>
      </c>
      <c r="B1" s="728"/>
      <c r="C1" s="728"/>
      <c r="D1" s="728"/>
      <c r="E1" s="728"/>
      <c r="F1" s="729"/>
      <c r="G1" s="362"/>
      <c r="H1" s="362"/>
      <c r="I1" s="323">
        <f>'Sum 1'!G2</f>
        <v>1</v>
      </c>
      <c r="J1" s="323" t="str">
        <f>IF('Sum 1'!H2="","",'Sum 1'!H2)</f>
        <v>PCP</v>
      </c>
      <c r="K1" s="323" t="str">
        <f>J1&amp; " #" &amp;I1</f>
        <v>PCP #1</v>
      </c>
      <c r="L1" s="483">
        <f>'PCP 0'!$L7</f>
        <v>0</v>
      </c>
      <c r="M1" s="323" t="str">
        <f>J1&amp;" # " &amp;I1</f>
        <v>PCP # 1</v>
      </c>
      <c r="N1" s="500"/>
      <c r="O1" s="323"/>
      <c r="P1" s="323">
        <f>'Sum 1'!O2</f>
        <v>2</v>
      </c>
      <c r="Q1" s="323" t="str">
        <f>IF('Sum 1'!P2="","",'Sum 1'!P2)</f>
        <v>PCP</v>
      </c>
      <c r="R1" s="323" t="str">
        <f>Q1&amp; " #" &amp;P1</f>
        <v>PCP #2</v>
      </c>
      <c r="S1" s="483">
        <f>'PCP 0'!$L8</f>
        <v>0</v>
      </c>
      <c r="T1" s="323" t="str">
        <f>Q1&amp;" # " &amp;P1</f>
        <v>PCP # 2</v>
      </c>
      <c r="U1" s="500"/>
      <c r="V1" s="323"/>
      <c r="W1" s="323">
        <f>'Sum 1'!W2</f>
        <v>3</v>
      </c>
      <c r="X1" s="323" t="str">
        <f>IF('Sum 1'!X2="","",'Sum 1'!X2)</f>
        <v>PCP</v>
      </c>
      <c r="Y1" s="323" t="str">
        <f>X1&amp; " #" &amp;W1</f>
        <v>PCP #3</v>
      </c>
      <c r="Z1" s="483">
        <f>'PCP 0'!$L9</f>
        <v>0</v>
      </c>
      <c r="AA1" s="323" t="str">
        <f>X1&amp;" # " &amp;W1</f>
        <v>PCP # 3</v>
      </c>
      <c r="AB1" s="500"/>
      <c r="AC1" s="323"/>
      <c r="AD1" s="323">
        <f>'Sum 1'!AE2</f>
        <v>4</v>
      </c>
      <c r="AE1" s="323" t="str">
        <f>IF('Sum 1'!AF2="","",'Sum 1'!AF2)</f>
        <v>PCP</v>
      </c>
      <c r="AF1" s="323" t="str">
        <f>AE1&amp; " #" &amp;AD1</f>
        <v>PCP #4</v>
      </c>
      <c r="AG1" s="483">
        <f>'PCP 0'!$L10</f>
        <v>0</v>
      </c>
      <c r="AH1" s="323" t="str">
        <f>AE1&amp;" # " &amp;AD1</f>
        <v>PCP # 4</v>
      </c>
      <c r="AI1" s="500"/>
      <c r="AJ1" s="323"/>
      <c r="AK1" s="323">
        <f>'Sum 1'!AM2</f>
        <v>5</v>
      </c>
      <c r="AL1" s="323" t="str">
        <f>IF('Sum 1'!AN2="","",'Sum 1'!AN2)</f>
        <v>PCP</v>
      </c>
      <c r="AM1" s="323" t="str">
        <f>AL1&amp; " #" &amp;AK1</f>
        <v>PCP #5</v>
      </c>
      <c r="AN1" s="483">
        <f>'PCP 0'!$L11</f>
        <v>0</v>
      </c>
      <c r="AO1" s="323" t="str">
        <f>AL1&amp;" # " &amp;AK1</f>
        <v>PCP # 5</v>
      </c>
      <c r="AP1" s="500"/>
      <c r="AQ1" s="323"/>
      <c r="AR1" s="323">
        <f>'Sum 1'!AU2</f>
        <v>6</v>
      </c>
      <c r="AS1" s="323" t="str">
        <f>IF('Sum 1'!AV2="","",'Sum 1'!AV2)</f>
        <v>PCP</v>
      </c>
      <c r="AT1" s="323" t="str">
        <f>AS1&amp; " #" &amp;AR1</f>
        <v>PCP #6</v>
      </c>
      <c r="AU1" s="483">
        <f>'PCP 0'!$L12</f>
        <v>0</v>
      </c>
      <c r="AV1" s="323" t="str">
        <f>AS1&amp;" # " &amp;AR1</f>
        <v>PCP # 6</v>
      </c>
      <c r="AW1" s="500"/>
      <c r="AX1" s="323"/>
      <c r="AY1" s="323">
        <f>'Sum 1'!BC2</f>
        <v>7</v>
      </c>
      <c r="AZ1" s="323" t="str">
        <f>IF('Sum 1'!BD2="","",'Sum 1'!BD2)</f>
        <v>PCP</v>
      </c>
      <c r="BA1" s="323" t="str">
        <f>AZ1&amp; " #" &amp;AY1</f>
        <v>PCP #7</v>
      </c>
      <c r="BB1" s="483">
        <f>'PCP 0'!$L13</f>
        <v>0</v>
      </c>
      <c r="BC1" s="323" t="str">
        <f>AZ1&amp;" # " &amp;AY1</f>
        <v>PCP # 7</v>
      </c>
      <c r="BD1" s="500"/>
      <c r="BE1" s="323"/>
      <c r="BF1" s="323">
        <f>'Sum 1'!BK2</f>
        <v>8</v>
      </c>
      <c r="BG1" s="323" t="str">
        <f>IF('Sum 1'!BL2="","",'Sum 1'!BL2)</f>
        <v>PCP</v>
      </c>
      <c r="BH1" s="323" t="str">
        <f>BG1&amp; " #" &amp;BF1</f>
        <v>PCP #8</v>
      </c>
      <c r="BI1" s="483">
        <f>'PCP 0'!$L14</f>
        <v>0</v>
      </c>
      <c r="BJ1" s="323" t="str">
        <f>BG1&amp;" # " &amp;BF1</f>
        <v>PCP # 8</v>
      </c>
      <c r="BK1" s="500"/>
      <c r="BL1" s="323"/>
      <c r="BM1" s="323">
        <f>'Sum 1'!BS2</f>
        <v>9</v>
      </c>
      <c r="BN1" s="323" t="str">
        <f>IF('Sum 1'!BT2="","",'Sum 1'!BT2)</f>
        <v>PCP</v>
      </c>
      <c r="BO1" s="323" t="str">
        <f>BN1&amp; " #" &amp;BM1</f>
        <v>PCP #9</v>
      </c>
      <c r="BP1" s="483">
        <f>'PCP 0'!$L15</f>
        <v>0</v>
      </c>
      <c r="BQ1" s="323" t="str">
        <f>BN1&amp;" # " &amp;BM1</f>
        <v>PCP # 9</v>
      </c>
      <c r="BR1" s="500"/>
      <c r="BS1" s="323"/>
      <c r="BT1" s="323">
        <f>'Sum 1'!CA2</f>
        <v>10</v>
      </c>
      <c r="BU1" s="323" t="str">
        <f>IF('Sum 1'!CB2="","",'Sum 1'!CB2)</f>
        <v>PCP</v>
      </c>
      <c r="BV1" s="323" t="str">
        <f>BU1&amp; " #" &amp;BT1</f>
        <v>PCP #10</v>
      </c>
      <c r="BW1" s="483">
        <f>'PCP 0'!$L16</f>
        <v>0</v>
      </c>
      <c r="BX1" s="323" t="str">
        <f>BU1&amp;" # " &amp;BT1</f>
        <v>PCP # 10</v>
      </c>
      <c r="BY1" s="500"/>
      <c r="BZ1" s="323"/>
      <c r="CA1" s="323">
        <f>'Sum 1'!CI2</f>
        <v>11</v>
      </c>
      <c r="CB1" s="323" t="str">
        <f>IF('Sum 1'!CJ2="","",'Sum 1'!CJ2)</f>
        <v>PCP</v>
      </c>
      <c r="CC1" s="323" t="str">
        <f>CB1&amp; " #" &amp;CA1</f>
        <v>PCP #11</v>
      </c>
      <c r="CD1" s="483">
        <f>'PCP 0'!$L17</f>
        <v>0</v>
      </c>
      <c r="CE1" s="323" t="str">
        <f>CB1&amp;" # " &amp;CA1</f>
        <v>PCP # 11</v>
      </c>
      <c r="CF1" s="500"/>
      <c r="CG1" s="323"/>
      <c r="CH1" s="323">
        <f>'Sum 1'!CQ2</f>
        <v>12</v>
      </c>
      <c r="CI1" s="323" t="str">
        <f>IF('Sum 1'!CR2="","",'Sum 1'!CR2)</f>
        <v>PCP</v>
      </c>
      <c r="CJ1" s="323" t="str">
        <f>CI1&amp; " #" &amp;CH1</f>
        <v>PCP #12</v>
      </c>
      <c r="CK1" s="483">
        <f>'PCP 0'!$L18</f>
        <v>0</v>
      </c>
      <c r="CL1" s="323" t="str">
        <f>CI1&amp;" # " &amp;CH1</f>
        <v>PCP # 12</v>
      </c>
      <c r="CM1" s="500"/>
      <c r="CN1" s="323"/>
      <c r="CO1" s="323">
        <f>'Sum 1'!CY2</f>
        <v>13</v>
      </c>
      <c r="CP1" s="323" t="str">
        <f>IF('Sum 1'!CZ2="","",'Sum 1'!CZ2)</f>
        <v>Final Cost Report</v>
      </c>
      <c r="CQ1" s="323" t="str">
        <f>CP1&amp; " #" &amp;CO1</f>
        <v>Final Cost Report #13</v>
      </c>
      <c r="CR1" s="483">
        <f>'PCP 0'!$L19</f>
        <v>0</v>
      </c>
      <c r="CS1" s="323" t="str">
        <f>CP1&amp;" # " &amp;CO1</f>
        <v>Final Cost Report # 13</v>
      </c>
      <c r="CT1" s="500"/>
      <c r="CU1" s="323"/>
      <c r="CV1" s="323">
        <f>'Sum 1'!DG2</f>
        <v>14</v>
      </c>
      <c r="CW1" s="323" t="str">
        <f>IF('Sum 1'!DH2="","",'Sum 1'!DH2)</f>
        <v>PCP</v>
      </c>
      <c r="CX1" s="323" t="str">
        <f>CW1&amp; " #" &amp;CV1</f>
        <v>PCP #14</v>
      </c>
      <c r="CY1" s="483">
        <f>'PCP 0'!$L20</f>
        <v>0</v>
      </c>
      <c r="CZ1" s="323" t="str">
        <f>CW1&amp;" # " &amp;CV1</f>
        <v>PCP # 14</v>
      </c>
      <c r="DA1" s="500"/>
      <c r="DB1" s="323"/>
      <c r="DC1" s="323">
        <f>'Sum 1'!DO2</f>
        <v>15</v>
      </c>
      <c r="DD1" s="323" t="str">
        <f>IF('Sum 1'!DP2="","",'Sum 1'!DP2)</f>
        <v>PCP</v>
      </c>
      <c r="DE1" s="323" t="str">
        <f>DD1&amp; " #" &amp;DC1</f>
        <v>PCP #15</v>
      </c>
      <c r="DF1" s="483">
        <f>'PCP 0'!$L21</f>
        <v>0</v>
      </c>
      <c r="DG1" s="323" t="str">
        <f>DD1&amp;" # " &amp;DC1</f>
        <v>PCP # 15</v>
      </c>
      <c r="DH1" s="500"/>
      <c r="DI1" s="323"/>
      <c r="DJ1" s="323">
        <f>'Sum 1'!DW2</f>
        <v>16</v>
      </c>
      <c r="DK1" s="323" t="str">
        <f>IF('Sum 1'!DX2="","",'Sum 1'!DX2)</f>
        <v>PCP</v>
      </c>
      <c r="DL1" s="323" t="str">
        <f>DK1&amp; " #" &amp;DJ1</f>
        <v>PCP #16</v>
      </c>
      <c r="DM1" s="483">
        <f>'PCP 0'!$L22</f>
        <v>0</v>
      </c>
      <c r="DN1" s="323" t="str">
        <f>DK1&amp;" # " &amp;DJ1</f>
        <v>PCP # 16</v>
      </c>
      <c r="DO1" s="500"/>
      <c r="DP1" s="323"/>
      <c r="DQ1" s="323">
        <f>'Sum 1'!EE2</f>
        <v>17</v>
      </c>
      <c r="DR1" s="323" t="str">
        <f>IF('Sum 1'!EF2="","",'Sum 1'!EF2)</f>
        <v>PCP</v>
      </c>
      <c r="DS1" s="323" t="str">
        <f>DR1&amp; " #" &amp;DQ1</f>
        <v>PCP #17</v>
      </c>
      <c r="DT1" s="483">
        <f>'PCP 0'!$L23</f>
        <v>0</v>
      </c>
      <c r="DU1" s="323" t="str">
        <f>DR1&amp;" # " &amp;DQ1</f>
        <v>PCP # 17</v>
      </c>
      <c r="DV1" s="500"/>
      <c r="DW1" s="323"/>
      <c r="DX1" s="357"/>
    </row>
    <row r="2" spans="1:128" s="11" customFormat="1" ht="26.25" thickBot="1" x14ac:dyDescent="0.25">
      <c r="A2" s="772"/>
      <c r="B2" s="773"/>
      <c r="C2" s="566" t="s">
        <v>67</v>
      </c>
      <c r="D2" s="566" t="s">
        <v>489</v>
      </c>
      <c r="E2" s="567" t="s">
        <v>200</v>
      </c>
      <c r="F2" s="135" t="s">
        <v>66</v>
      </c>
      <c r="G2" s="363"/>
      <c r="H2" s="363"/>
      <c r="I2" s="353"/>
      <c r="J2" s="354" t="str">
        <f>C2</f>
        <v>SYSTEM</v>
      </c>
      <c r="K2" s="354" t="str">
        <f>D2</f>
        <v>PARTICIPANT</v>
      </c>
      <c r="L2" s="354" t="str">
        <f>E2</f>
        <v>SALVAGE</v>
      </c>
      <c r="M2" s="501" t="s">
        <v>406</v>
      </c>
      <c r="N2" s="501" t="s">
        <v>490</v>
      </c>
      <c r="O2" s="117" t="s">
        <v>295</v>
      </c>
      <c r="P2" s="353"/>
      <c r="Q2" s="354" t="str">
        <f>J2</f>
        <v>SYSTEM</v>
      </c>
      <c r="R2" s="354" t="str">
        <f>K2</f>
        <v>PARTICIPANT</v>
      </c>
      <c r="S2" s="354" t="str">
        <f>L2</f>
        <v>SALVAGE</v>
      </c>
      <c r="T2" s="501" t="s">
        <v>406</v>
      </c>
      <c r="U2" s="501" t="s">
        <v>490</v>
      </c>
      <c r="V2" s="117" t="s">
        <v>295</v>
      </c>
      <c r="W2" s="353"/>
      <c r="X2" s="354" t="str">
        <f>Q2</f>
        <v>SYSTEM</v>
      </c>
      <c r="Y2" s="354" t="str">
        <f>R2</f>
        <v>PARTICIPANT</v>
      </c>
      <c r="Z2" s="354" t="str">
        <f>S2</f>
        <v>SALVAGE</v>
      </c>
      <c r="AA2" s="501" t="s">
        <v>406</v>
      </c>
      <c r="AB2" s="501" t="s">
        <v>490</v>
      </c>
      <c r="AC2" s="117" t="s">
        <v>295</v>
      </c>
      <c r="AD2" s="353"/>
      <c r="AE2" s="354" t="str">
        <f>X2</f>
        <v>SYSTEM</v>
      </c>
      <c r="AF2" s="354" t="str">
        <f>Y2</f>
        <v>PARTICIPANT</v>
      </c>
      <c r="AG2" s="354" t="str">
        <f>Z2</f>
        <v>SALVAGE</v>
      </c>
      <c r="AH2" s="501" t="s">
        <v>406</v>
      </c>
      <c r="AI2" s="501" t="s">
        <v>490</v>
      </c>
      <c r="AJ2" s="117" t="s">
        <v>295</v>
      </c>
      <c r="AK2" s="353"/>
      <c r="AL2" s="354" t="str">
        <f>AE2</f>
        <v>SYSTEM</v>
      </c>
      <c r="AM2" s="354" t="str">
        <f>AF2</f>
        <v>PARTICIPANT</v>
      </c>
      <c r="AN2" s="354" t="str">
        <f>AG2</f>
        <v>SALVAGE</v>
      </c>
      <c r="AO2" s="501" t="s">
        <v>406</v>
      </c>
      <c r="AP2" s="501" t="s">
        <v>490</v>
      </c>
      <c r="AQ2" s="117" t="s">
        <v>295</v>
      </c>
      <c r="AR2" s="353"/>
      <c r="AS2" s="354" t="str">
        <f>AL2</f>
        <v>SYSTEM</v>
      </c>
      <c r="AT2" s="354" t="str">
        <f>AM2</f>
        <v>PARTICIPANT</v>
      </c>
      <c r="AU2" s="354" t="str">
        <f>AN2</f>
        <v>SALVAGE</v>
      </c>
      <c r="AV2" s="501" t="s">
        <v>406</v>
      </c>
      <c r="AW2" s="501" t="s">
        <v>490</v>
      </c>
      <c r="AX2" s="117" t="s">
        <v>295</v>
      </c>
      <c r="AY2" s="353"/>
      <c r="AZ2" s="354" t="str">
        <f>AS2</f>
        <v>SYSTEM</v>
      </c>
      <c r="BA2" s="354" t="str">
        <f>AT2</f>
        <v>PARTICIPANT</v>
      </c>
      <c r="BB2" s="354" t="str">
        <f>AU2</f>
        <v>SALVAGE</v>
      </c>
      <c r="BC2" s="501" t="s">
        <v>406</v>
      </c>
      <c r="BD2" s="501" t="s">
        <v>490</v>
      </c>
      <c r="BE2" s="117" t="s">
        <v>295</v>
      </c>
      <c r="BF2" s="353"/>
      <c r="BG2" s="354" t="str">
        <f>AZ2</f>
        <v>SYSTEM</v>
      </c>
      <c r="BH2" s="354" t="str">
        <f>BA2</f>
        <v>PARTICIPANT</v>
      </c>
      <c r="BI2" s="354" t="str">
        <f>BB2</f>
        <v>SALVAGE</v>
      </c>
      <c r="BJ2" s="501" t="s">
        <v>406</v>
      </c>
      <c r="BK2" s="501" t="s">
        <v>490</v>
      </c>
      <c r="BL2" s="117" t="s">
        <v>295</v>
      </c>
      <c r="BM2" s="353"/>
      <c r="BN2" s="354" t="str">
        <f>BG2</f>
        <v>SYSTEM</v>
      </c>
      <c r="BO2" s="354" t="str">
        <f>BH2</f>
        <v>PARTICIPANT</v>
      </c>
      <c r="BP2" s="354" t="str">
        <f>BI2</f>
        <v>SALVAGE</v>
      </c>
      <c r="BQ2" s="501" t="s">
        <v>406</v>
      </c>
      <c r="BR2" s="501" t="s">
        <v>490</v>
      </c>
      <c r="BS2" s="117" t="s">
        <v>295</v>
      </c>
      <c r="BT2" s="353"/>
      <c r="BU2" s="354" t="str">
        <f>BN2</f>
        <v>SYSTEM</v>
      </c>
      <c r="BV2" s="354" t="str">
        <f>BO2</f>
        <v>PARTICIPANT</v>
      </c>
      <c r="BW2" s="354" t="str">
        <f>BP2</f>
        <v>SALVAGE</v>
      </c>
      <c r="BX2" s="501" t="s">
        <v>406</v>
      </c>
      <c r="BY2" s="501" t="s">
        <v>490</v>
      </c>
      <c r="BZ2" s="117" t="s">
        <v>295</v>
      </c>
      <c r="CA2" s="353"/>
      <c r="CB2" s="354" t="str">
        <f>BU2</f>
        <v>SYSTEM</v>
      </c>
      <c r="CC2" s="354" t="str">
        <f>BV2</f>
        <v>PARTICIPANT</v>
      </c>
      <c r="CD2" s="354" t="str">
        <f>BW2</f>
        <v>SALVAGE</v>
      </c>
      <c r="CE2" s="501" t="s">
        <v>406</v>
      </c>
      <c r="CF2" s="501" t="s">
        <v>490</v>
      </c>
      <c r="CG2" s="117" t="s">
        <v>295</v>
      </c>
      <c r="CH2" s="353"/>
      <c r="CI2" s="354" t="str">
        <f>CB2</f>
        <v>SYSTEM</v>
      </c>
      <c r="CJ2" s="354" t="str">
        <f>CC2</f>
        <v>PARTICIPANT</v>
      </c>
      <c r="CK2" s="354" t="str">
        <f>CD2</f>
        <v>SALVAGE</v>
      </c>
      <c r="CL2" s="501" t="s">
        <v>406</v>
      </c>
      <c r="CM2" s="501" t="s">
        <v>490</v>
      </c>
      <c r="CN2" s="117" t="s">
        <v>295</v>
      </c>
      <c r="CO2" s="353"/>
      <c r="CP2" s="354" t="str">
        <f>CI2</f>
        <v>SYSTEM</v>
      </c>
      <c r="CQ2" s="354" t="str">
        <f>CJ2</f>
        <v>PARTICIPANT</v>
      </c>
      <c r="CR2" s="354" t="str">
        <f>CK2</f>
        <v>SALVAGE</v>
      </c>
      <c r="CS2" s="501" t="s">
        <v>406</v>
      </c>
      <c r="CT2" s="501" t="s">
        <v>490</v>
      </c>
      <c r="CU2" s="117" t="s">
        <v>295</v>
      </c>
      <c r="CV2" s="353"/>
      <c r="CW2" s="354" t="str">
        <f>CP2</f>
        <v>SYSTEM</v>
      </c>
      <c r="CX2" s="354" t="str">
        <f>CQ2</f>
        <v>PARTICIPANT</v>
      </c>
      <c r="CY2" s="354" t="str">
        <f>CR2</f>
        <v>SALVAGE</v>
      </c>
      <c r="CZ2" s="501" t="s">
        <v>406</v>
      </c>
      <c r="DA2" s="501" t="s">
        <v>490</v>
      </c>
      <c r="DB2" s="117" t="s">
        <v>295</v>
      </c>
      <c r="DC2" s="353"/>
      <c r="DD2" s="354" t="str">
        <f>CW2</f>
        <v>SYSTEM</v>
      </c>
      <c r="DE2" s="354" t="str">
        <f>CX2</f>
        <v>PARTICIPANT</v>
      </c>
      <c r="DF2" s="354" t="str">
        <f>CY2</f>
        <v>SALVAGE</v>
      </c>
      <c r="DG2" s="501" t="s">
        <v>406</v>
      </c>
      <c r="DH2" s="501" t="s">
        <v>490</v>
      </c>
      <c r="DI2" s="117" t="s">
        <v>295</v>
      </c>
      <c r="DJ2" s="353"/>
      <c r="DK2" s="354" t="str">
        <f>DD2</f>
        <v>SYSTEM</v>
      </c>
      <c r="DL2" s="354" t="str">
        <f>DE2</f>
        <v>PARTICIPANT</v>
      </c>
      <c r="DM2" s="354" t="str">
        <f>DF2</f>
        <v>SALVAGE</v>
      </c>
      <c r="DN2" s="501" t="s">
        <v>406</v>
      </c>
      <c r="DO2" s="501" t="s">
        <v>490</v>
      </c>
      <c r="DP2" s="117" t="s">
        <v>295</v>
      </c>
      <c r="DQ2" s="353"/>
      <c r="DR2" s="354" t="str">
        <f>DK2</f>
        <v>SYSTEM</v>
      </c>
      <c r="DS2" s="354" t="str">
        <f>DL2</f>
        <v>PARTICIPANT</v>
      </c>
      <c r="DT2" s="354" t="str">
        <f>DM2</f>
        <v>SALVAGE</v>
      </c>
      <c r="DU2" s="501" t="s">
        <v>406</v>
      </c>
      <c r="DV2" s="501" t="s">
        <v>490</v>
      </c>
      <c r="DW2" s="117" t="s">
        <v>295</v>
      </c>
      <c r="DX2" s="358"/>
    </row>
    <row r="3" spans="1:128" s="8" customFormat="1" x14ac:dyDescent="0.2">
      <c r="A3" s="676" t="s">
        <v>469</v>
      </c>
      <c r="B3" s="129"/>
      <c r="C3" s="144"/>
      <c r="D3" s="144"/>
      <c r="E3" s="145"/>
      <c r="F3" s="146"/>
      <c r="G3" s="323"/>
      <c r="H3" s="323"/>
      <c r="I3" s="322"/>
      <c r="J3" s="128" t="str">
        <f>IF(J$1="","",IF(SUM(B3)=0,"",B3))</f>
        <v/>
      </c>
      <c r="K3" s="129" t="str">
        <f>IF(J$1="","",IF(SUM(C3)=0,"",C3))</f>
        <v/>
      </c>
      <c r="L3" s="129"/>
      <c r="M3" s="130" t="str">
        <f>$A3</f>
        <v>TRANSMISSION LINE &lt;Line#, Location - from substation to substation&gt;</v>
      </c>
      <c r="N3" s="130"/>
      <c r="O3" s="131"/>
      <c r="P3" s="322"/>
      <c r="Q3" s="128" t="str">
        <f>IF(Q$1="","",IF(SUM(I3)=0,"",I3))</f>
        <v/>
      </c>
      <c r="R3" s="129" t="str">
        <f>IF(Q$1="","",IF(SUM(J3)=0,"",J3))</f>
        <v/>
      </c>
      <c r="S3" s="129"/>
      <c r="T3" s="130" t="str">
        <f>$A3</f>
        <v>TRANSMISSION LINE &lt;Line#, Location - from substation to substation&gt;</v>
      </c>
      <c r="U3" s="130"/>
      <c r="V3" s="131"/>
      <c r="W3" s="322"/>
      <c r="X3" s="128" t="str">
        <f>IF(X$1="","",IF(SUM(P3)=0,"",P3))</f>
        <v/>
      </c>
      <c r="Y3" s="129" t="str">
        <f>IF(X$1="","",IF(SUM(Q3)=0,"",Q3))</f>
        <v/>
      </c>
      <c r="Z3" s="129"/>
      <c r="AA3" s="130" t="str">
        <f>$A3</f>
        <v>TRANSMISSION LINE &lt;Line#, Location - from substation to substation&gt;</v>
      </c>
      <c r="AB3" s="130"/>
      <c r="AC3" s="131"/>
      <c r="AD3" s="322"/>
      <c r="AE3" s="128" t="str">
        <f>IF(AE$1="","",IF(SUM(W3)=0,"",W3))</f>
        <v/>
      </c>
      <c r="AF3" s="129" t="str">
        <f>IF(AE$1="","",IF(SUM(X3)=0,"",X3))</f>
        <v/>
      </c>
      <c r="AG3" s="129"/>
      <c r="AH3" s="130" t="str">
        <f>$A3</f>
        <v>TRANSMISSION LINE &lt;Line#, Location - from substation to substation&gt;</v>
      </c>
      <c r="AI3" s="130"/>
      <c r="AJ3" s="131"/>
      <c r="AK3" s="322"/>
      <c r="AL3" s="128" t="str">
        <f>IF(AL$1="","",IF(SUM(AD3)=0,"",AD3))</f>
        <v/>
      </c>
      <c r="AM3" s="129" t="str">
        <f>IF(AL$1="","",IF(SUM(AE3)=0,"",AE3))</f>
        <v/>
      </c>
      <c r="AN3" s="129"/>
      <c r="AO3" s="130" t="str">
        <f>$A3</f>
        <v>TRANSMISSION LINE &lt;Line#, Location - from substation to substation&gt;</v>
      </c>
      <c r="AP3" s="130"/>
      <c r="AQ3" s="131"/>
      <c r="AR3" s="322"/>
      <c r="AS3" s="128" t="str">
        <f>IF(AS$1="","",IF(SUM(AK3)=0,"",AK3))</f>
        <v/>
      </c>
      <c r="AT3" s="129" t="str">
        <f>IF(AS$1="","",IF(SUM(AL3)=0,"",AL3))</f>
        <v/>
      </c>
      <c r="AU3" s="129"/>
      <c r="AV3" s="130" t="str">
        <f>$A3</f>
        <v>TRANSMISSION LINE &lt;Line#, Location - from substation to substation&gt;</v>
      </c>
      <c r="AW3" s="130"/>
      <c r="AX3" s="131"/>
      <c r="AY3" s="322"/>
      <c r="AZ3" s="128" t="str">
        <f>IF(AZ$1="","",IF(SUM(AR3)=0,"",AR3))</f>
        <v/>
      </c>
      <c r="BA3" s="129" t="str">
        <f>IF(AZ$1="","",IF(SUM(AS3)=0,"",AS3))</f>
        <v/>
      </c>
      <c r="BB3" s="129"/>
      <c r="BC3" s="130" t="str">
        <f>$A3</f>
        <v>TRANSMISSION LINE &lt;Line#, Location - from substation to substation&gt;</v>
      </c>
      <c r="BD3" s="130"/>
      <c r="BE3" s="131"/>
      <c r="BF3" s="322"/>
      <c r="BG3" s="128" t="str">
        <f>IF(BG$1="","",IF(SUM(AY3)=0,"",AY3))</f>
        <v/>
      </c>
      <c r="BH3" s="129" t="str">
        <f>IF(BG$1="","",IF(SUM(AZ3)=0,"",AZ3))</f>
        <v/>
      </c>
      <c r="BI3" s="129"/>
      <c r="BJ3" s="130" t="str">
        <f>$A3</f>
        <v>TRANSMISSION LINE &lt;Line#, Location - from substation to substation&gt;</v>
      </c>
      <c r="BK3" s="130"/>
      <c r="BL3" s="131"/>
      <c r="BM3" s="322"/>
      <c r="BN3" s="128" t="str">
        <f>IF(BN$1="","",IF(SUM(BF3)=0,"",BF3))</f>
        <v/>
      </c>
      <c r="BO3" s="129" t="str">
        <f>IF(BN$1="","",IF(SUM(BG3)=0,"",BG3))</f>
        <v/>
      </c>
      <c r="BP3" s="129"/>
      <c r="BQ3" s="130" t="str">
        <f>$A3</f>
        <v>TRANSMISSION LINE &lt;Line#, Location - from substation to substation&gt;</v>
      </c>
      <c r="BR3" s="130"/>
      <c r="BS3" s="131"/>
      <c r="BT3" s="322"/>
      <c r="BU3" s="128" t="str">
        <f>IF(BU$1="","",IF(SUM(BM3)=0,"",BM3))</f>
        <v/>
      </c>
      <c r="BV3" s="129" t="str">
        <f>IF(BU$1="","",IF(SUM(BN3)=0,"",BN3))</f>
        <v/>
      </c>
      <c r="BW3" s="129"/>
      <c r="BX3" s="130" t="str">
        <f>$A3</f>
        <v>TRANSMISSION LINE &lt;Line#, Location - from substation to substation&gt;</v>
      </c>
      <c r="BY3" s="130"/>
      <c r="BZ3" s="131"/>
      <c r="CA3" s="322"/>
      <c r="CB3" s="128" t="str">
        <f>IF(CB$1="","",IF(SUM(BT3)=0,"",BT3))</f>
        <v/>
      </c>
      <c r="CC3" s="129" t="str">
        <f>IF(CB$1="","",IF(SUM(BU3)=0,"",BU3))</f>
        <v/>
      </c>
      <c r="CD3" s="129"/>
      <c r="CE3" s="130" t="str">
        <f>$A3</f>
        <v>TRANSMISSION LINE &lt;Line#, Location - from substation to substation&gt;</v>
      </c>
      <c r="CF3" s="130"/>
      <c r="CG3" s="131"/>
      <c r="CH3" s="322"/>
      <c r="CI3" s="128" t="str">
        <f>IF(CI$1="","",IF(SUM(CA3)=0,"",CA3))</f>
        <v/>
      </c>
      <c r="CJ3" s="129" t="str">
        <f>IF(CI$1="","",IF(SUM(CB3)=0,"",CB3))</f>
        <v/>
      </c>
      <c r="CK3" s="129"/>
      <c r="CL3" s="130" t="str">
        <f>$A3</f>
        <v>TRANSMISSION LINE &lt;Line#, Location - from substation to substation&gt;</v>
      </c>
      <c r="CM3" s="130"/>
      <c r="CN3" s="131"/>
      <c r="CO3" s="322"/>
      <c r="CP3" s="128" t="str">
        <f>IF(CP$1="","",IF(SUM(CH3)=0,"",CH3))</f>
        <v/>
      </c>
      <c r="CQ3" s="129" t="str">
        <f>IF(CP$1="","",IF(SUM(CI3)=0,"",CI3))</f>
        <v/>
      </c>
      <c r="CR3" s="129"/>
      <c r="CS3" s="130" t="str">
        <f>$A3</f>
        <v>TRANSMISSION LINE &lt;Line#, Location - from substation to substation&gt;</v>
      </c>
      <c r="CT3" s="130"/>
      <c r="CU3" s="131"/>
      <c r="CV3" s="322"/>
      <c r="CW3" s="128" t="str">
        <f>IF(CW$1="","",IF(SUM(CO3)=0,"",CO3))</f>
        <v/>
      </c>
      <c r="CX3" s="129" t="str">
        <f>IF(CW$1="","",IF(SUM(CP3)=0,"",CP3))</f>
        <v/>
      </c>
      <c r="CY3" s="129"/>
      <c r="CZ3" s="130" t="str">
        <f>$A3</f>
        <v>TRANSMISSION LINE &lt;Line#, Location - from substation to substation&gt;</v>
      </c>
      <c r="DA3" s="130"/>
      <c r="DB3" s="131"/>
      <c r="DC3" s="322"/>
      <c r="DD3" s="128" t="str">
        <f>IF(DD$1="","",IF(SUM(CV3)=0,"",CV3))</f>
        <v/>
      </c>
      <c r="DE3" s="129" t="str">
        <f>IF(DD$1="","",IF(SUM(CW3)=0,"",CW3))</f>
        <v/>
      </c>
      <c r="DF3" s="129"/>
      <c r="DG3" s="130" t="str">
        <f>$A3</f>
        <v>TRANSMISSION LINE &lt;Line#, Location - from substation to substation&gt;</v>
      </c>
      <c r="DH3" s="130"/>
      <c r="DI3" s="131"/>
      <c r="DJ3" s="322"/>
      <c r="DK3" s="128" t="str">
        <f>IF(DK$1="","",IF(SUM(DC3)=0,"",DC3))</f>
        <v/>
      </c>
      <c r="DL3" s="129" t="str">
        <f>IF(DK$1="","",IF(SUM(DD3)=0,"",DD3))</f>
        <v/>
      </c>
      <c r="DM3" s="129"/>
      <c r="DN3" s="130" t="str">
        <f>$A3</f>
        <v>TRANSMISSION LINE &lt;Line#, Location - from substation to substation&gt;</v>
      </c>
      <c r="DO3" s="130"/>
      <c r="DP3" s="131"/>
      <c r="DQ3" s="322"/>
      <c r="DR3" s="128" t="str">
        <f>IF(DR$1="","",IF(SUM(DJ3)=0,"",DJ3))</f>
        <v/>
      </c>
      <c r="DS3" s="129" t="str">
        <f>IF(DR$1="","",IF(SUM(DK3)=0,"",DK3))</f>
        <v/>
      </c>
      <c r="DT3" s="129"/>
      <c r="DU3" s="130" t="str">
        <f>$A3</f>
        <v>TRANSMISSION LINE &lt;Line#, Location - from substation to substation&gt;</v>
      </c>
      <c r="DV3" s="130"/>
      <c r="DW3" s="131"/>
      <c r="DX3" s="322"/>
    </row>
    <row r="4" spans="1:128" x14ac:dyDescent="0.2">
      <c r="A4" s="764" t="s">
        <v>447</v>
      </c>
      <c r="B4" s="764"/>
      <c r="C4" s="532"/>
      <c r="D4" s="532"/>
      <c r="E4" s="9">
        <f>C4+D4</f>
        <v>0</v>
      </c>
      <c r="F4" s="203"/>
      <c r="G4" s="364"/>
      <c r="H4" s="364"/>
      <c r="I4" s="322" t="s">
        <v>449</v>
      </c>
      <c r="J4" s="79">
        <f>IF(L$1="Rejected",C4,IF(M4="",C4,SUM(C4,M4)))</f>
        <v>0</v>
      </c>
      <c r="K4" s="79">
        <f>IF(L$1="Rejected",D4,IF(N4="",D4,SUM(D4,N4)))</f>
        <v>0</v>
      </c>
      <c r="L4" s="110">
        <f>IF(J$1="","",SUM(J4:K4))</f>
        <v>0</v>
      </c>
      <c r="M4" s="56"/>
      <c r="N4" s="56"/>
      <c r="O4" s="147"/>
      <c r="P4" s="322" t="s">
        <v>449</v>
      </c>
      <c r="Q4" s="79">
        <f>IF(S$1="Rejected",J4,IF(T4="",J4,SUM(J4,T4)))</f>
        <v>0</v>
      </c>
      <c r="R4" s="79">
        <f>IF(S$1="Rejected",K4,IF(U4="",K4,SUM(K4,U4)))</f>
        <v>0</v>
      </c>
      <c r="S4" s="110">
        <f>IF(Q$1="","",SUM(Q4:R4))</f>
        <v>0</v>
      </c>
      <c r="T4" s="56"/>
      <c r="U4" s="56"/>
      <c r="V4" s="147"/>
      <c r="W4" s="322" t="s">
        <v>449</v>
      </c>
      <c r="X4" s="79">
        <f>IF(Z$1="Rejected",Q4,IF(AA4="",Q4,SUM(Q4,AA4)))</f>
        <v>0</v>
      </c>
      <c r="Y4" s="79">
        <f>IF(Z$1="Rejected",R4,IF(AB4="",R4,SUM(R4,AB4)))</f>
        <v>0</v>
      </c>
      <c r="Z4" s="110">
        <f>IF(X$1="","",SUM(X4:Y4))</f>
        <v>0</v>
      </c>
      <c r="AA4" s="56"/>
      <c r="AB4" s="56"/>
      <c r="AC4" s="147"/>
      <c r="AD4" s="322" t="s">
        <v>449</v>
      </c>
      <c r="AE4" s="79">
        <f>IF(AG$1="Rejected",X4,IF(AH4="",X4,SUM(X4,AH4)))</f>
        <v>0</v>
      </c>
      <c r="AF4" s="79">
        <f>IF(AG$1="Rejected",Y4,IF(AI4="",Y4,SUM(Y4,AI4)))</f>
        <v>0</v>
      </c>
      <c r="AG4" s="110">
        <f>IF(AE$1="","",SUM(AE4:AF4))</f>
        <v>0</v>
      </c>
      <c r="AH4" s="56"/>
      <c r="AI4" s="56"/>
      <c r="AJ4" s="147"/>
      <c r="AK4" s="322" t="s">
        <v>449</v>
      </c>
      <c r="AL4" s="79">
        <f>IF(AN$1="Rejected",AE4,IF(AO4="",AE4,SUM(AE4,AO4)))</f>
        <v>0</v>
      </c>
      <c r="AM4" s="79">
        <f>IF(AN$1="Rejected",AF4,IF(AP4="",AF4,SUM(AF4,AP4)))</f>
        <v>0</v>
      </c>
      <c r="AN4" s="110">
        <f>IF(AL$1="","",SUM(AL4:AM4))</f>
        <v>0</v>
      </c>
      <c r="AO4" s="56"/>
      <c r="AP4" s="56"/>
      <c r="AQ4" s="147"/>
      <c r="AR4" s="322" t="s">
        <v>449</v>
      </c>
      <c r="AS4" s="79">
        <f>IF(AU$1="Rejected",AL4,IF(AV4="",AL4,SUM(AL4,AV4)))</f>
        <v>0</v>
      </c>
      <c r="AT4" s="79">
        <f>IF(AU$1="Rejected",AM4,IF(AW4="",AM4,SUM(AM4,AW4)))</f>
        <v>0</v>
      </c>
      <c r="AU4" s="110">
        <f>IF(AS$1="","",SUM(AS4:AT4))</f>
        <v>0</v>
      </c>
      <c r="AV4" s="56"/>
      <c r="AW4" s="56"/>
      <c r="AX4" s="147"/>
      <c r="AY4" s="322" t="s">
        <v>449</v>
      </c>
      <c r="AZ4" s="79">
        <f>IF(BB$1="Rejected",AS4,IF(BC4="",AS4,SUM(AS4,BC4)))</f>
        <v>0</v>
      </c>
      <c r="BA4" s="79">
        <f>IF(BB$1="Rejected",AT4,IF(BD4="",AT4,SUM(AT4,BD4)))</f>
        <v>0</v>
      </c>
      <c r="BB4" s="110">
        <f>IF(AZ$1="","",SUM(AZ4:BA4))</f>
        <v>0</v>
      </c>
      <c r="BC4" s="56"/>
      <c r="BD4" s="56"/>
      <c r="BE4" s="147"/>
      <c r="BF4" s="322" t="s">
        <v>449</v>
      </c>
      <c r="BG4" s="79">
        <f>IF(BI$1="Rejected",AZ4,IF(BJ4="",AZ4,SUM(AZ4,BJ4)))</f>
        <v>0</v>
      </c>
      <c r="BH4" s="79">
        <f>IF(BI$1="Rejected",BA4,IF(BK4="",BA4,SUM(BA4,BK4)))</f>
        <v>0</v>
      </c>
      <c r="BI4" s="110">
        <f>IF(BG$1="","",SUM(BG4:BH4))</f>
        <v>0</v>
      </c>
      <c r="BJ4" s="56"/>
      <c r="BK4" s="56"/>
      <c r="BL4" s="147"/>
      <c r="BM4" s="322" t="s">
        <v>449</v>
      </c>
      <c r="BN4" s="79">
        <f>IF(BP$1="Rejected",BG4,IF(BQ4="",BG4,SUM(BG4,BQ4)))</f>
        <v>0</v>
      </c>
      <c r="BO4" s="79">
        <f>IF(BP$1="Rejected",BH4,IF(BR4="",BH4,SUM(BH4,BR4)))</f>
        <v>0</v>
      </c>
      <c r="BP4" s="110">
        <f>IF(BN$1="","",SUM(BN4:BO4))</f>
        <v>0</v>
      </c>
      <c r="BQ4" s="56"/>
      <c r="BR4" s="56"/>
      <c r="BS4" s="147"/>
      <c r="BT4" s="322" t="s">
        <v>449</v>
      </c>
      <c r="BU4" s="79">
        <f>IF(BW$1="Rejected",BN4,IF(BX4="",BN4,SUM(BN4,BX4)))</f>
        <v>0</v>
      </c>
      <c r="BV4" s="79">
        <f>IF(BW$1="Rejected",BO4,IF(BY4="",BO4,SUM(BO4,BY4)))</f>
        <v>0</v>
      </c>
      <c r="BW4" s="110">
        <f>IF(BU$1="","",SUM(BU4:BV4))</f>
        <v>0</v>
      </c>
      <c r="BX4" s="56"/>
      <c r="BY4" s="56"/>
      <c r="BZ4" s="147"/>
      <c r="CA4" s="322" t="s">
        <v>449</v>
      </c>
      <c r="CB4" s="79">
        <f>IF(CD$1="Rejected",BU4,IF(CE4="",BU4,SUM(BU4,CE4)))</f>
        <v>0</v>
      </c>
      <c r="CC4" s="79">
        <f>IF(CD$1="Rejected",BV4,IF(CF4="",BV4,SUM(BV4,CF4)))</f>
        <v>0</v>
      </c>
      <c r="CD4" s="110">
        <f>IF(CB$1="","",SUM(CB4:CC4))</f>
        <v>0</v>
      </c>
      <c r="CE4" s="56"/>
      <c r="CF4" s="56"/>
      <c r="CG4" s="147"/>
      <c r="CH4" s="322" t="s">
        <v>449</v>
      </c>
      <c r="CI4" s="79">
        <f>IF(CK$1="Rejected",CB4,IF(CL4="",CB4,SUM(CB4,CL4)))</f>
        <v>0</v>
      </c>
      <c r="CJ4" s="79">
        <f>IF(CK$1="Rejected",CC4,IF(CM4="",CC4,SUM(CC4,CM4)))</f>
        <v>0</v>
      </c>
      <c r="CK4" s="110">
        <f>IF(CI$1="","",SUM(CI4:CJ4))</f>
        <v>0</v>
      </c>
      <c r="CL4" s="56"/>
      <c r="CM4" s="56"/>
      <c r="CN4" s="147"/>
      <c r="CO4" s="322" t="s">
        <v>449</v>
      </c>
      <c r="CP4" s="79">
        <f>IF(CR$1="Rejected",CI4,IF(CS4="",CI4,SUM(CI4,CS4)))</f>
        <v>0</v>
      </c>
      <c r="CQ4" s="79">
        <f>IF(CR$1="Rejected",CJ4,IF(CT4="",CJ4,SUM(CJ4,CT4)))</f>
        <v>0</v>
      </c>
      <c r="CR4" s="110">
        <f>IF(CP$1="","",SUM(CP4:CQ4))</f>
        <v>0</v>
      </c>
      <c r="CS4" s="56"/>
      <c r="CT4" s="56"/>
      <c r="CU4" s="147"/>
      <c r="CV4" s="322" t="s">
        <v>449</v>
      </c>
      <c r="CW4" s="79">
        <f>IF(CY$1="Rejected",CP4,IF(CZ4="",CP4,SUM(CP4,CZ4)))</f>
        <v>0</v>
      </c>
      <c r="CX4" s="79">
        <f>IF(CY$1="Rejected",CQ4,IF(DA4="",CQ4,SUM(CQ4,DA4)))</f>
        <v>0</v>
      </c>
      <c r="CY4" s="110">
        <f>IF(CW$1="","",SUM(CW4:CX4))</f>
        <v>0</v>
      </c>
      <c r="CZ4" s="56"/>
      <c r="DA4" s="56"/>
      <c r="DB4" s="147"/>
      <c r="DC4" s="322" t="s">
        <v>449</v>
      </c>
      <c r="DD4" s="79">
        <f>IF(DF$1="Rejected",CW4,IF(DG4="",CW4,SUM(CW4,DG4)))</f>
        <v>0</v>
      </c>
      <c r="DE4" s="79">
        <f>IF(DF$1="Rejected",CX4,IF(DH4="",CX4,SUM(CX4,DH4)))</f>
        <v>0</v>
      </c>
      <c r="DF4" s="110">
        <f>IF(DD$1="","",SUM(DD4:DE4))</f>
        <v>0</v>
      </c>
      <c r="DG4" s="56"/>
      <c r="DH4" s="56"/>
      <c r="DI4" s="147"/>
      <c r="DJ4" s="322" t="s">
        <v>449</v>
      </c>
      <c r="DK4" s="79">
        <f>IF(DM$1="Rejected",DD4,IF(DN4="",DD4,SUM(DD4,DN4)))</f>
        <v>0</v>
      </c>
      <c r="DL4" s="79">
        <f>IF(DM$1="Rejected",DE4,IF(DO4="",DE4,SUM(DE4,DO4)))</f>
        <v>0</v>
      </c>
      <c r="DM4" s="110">
        <f>IF(DK$1="","",SUM(DK4:DL4))</f>
        <v>0</v>
      </c>
      <c r="DN4" s="56"/>
      <c r="DO4" s="56"/>
      <c r="DP4" s="147"/>
      <c r="DQ4" s="322" t="s">
        <v>449</v>
      </c>
      <c r="DR4" s="79">
        <f>IF(DT$1="Rejected",DK4,IF(DU4="",DK4,SUM(DK4,DU4)))</f>
        <v>0</v>
      </c>
      <c r="DS4" s="79">
        <f>IF(DT$1="Rejected",DL4,IF(DV4="",DL4,SUM(DL4,DV4)))</f>
        <v>0</v>
      </c>
      <c r="DT4" s="110">
        <f>IF(DR$1="","",SUM(DR4:DS4))</f>
        <v>0</v>
      </c>
      <c r="DU4" s="56"/>
      <c r="DV4" s="56"/>
      <c r="DW4" s="147"/>
      <c r="DX4" s="322"/>
    </row>
    <row r="5" spans="1:128" x14ac:dyDescent="0.2">
      <c r="A5" s="764" t="s">
        <v>448</v>
      </c>
      <c r="B5" s="764"/>
      <c r="C5" s="532"/>
      <c r="D5" s="532"/>
      <c r="E5" s="9">
        <f>C5+D5</f>
        <v>0</v>
      </c>
      <c r="F5" s="203"/>
      <c r="G5" s="364"/>
      <c r="H5" s="364"/>
      <c r="I5" s="322" t="s">
        <v>449</v>
      </c>
      <c r="J5" s="79">
        <f>IF(L$1="Rejected",C5,IF(M5="",C5,SUM(C5,M5)))</f>
        <v>0</v>
      </c>
      <c r="K5" s="79">
        <f>IF(L$1="Rejected",D5,IF(N5="",D5,SUM(D5,N5)))</f>
        <v>0</v>
      </c>
      <c r="L5" s="110">
        <f>IF(J$1="","",SUM(J5:K5))</f>
        <v>0</v>
      </c>
      <c r="M5" s="56"/>
      <c r="N5" s="56"/>
      <c r="O5" s="147"/>
      <c r="P5" s="322" t="s">
        <v>449</v>
      </c>
      <c r="Q5" s="79">
        <f>IF(S$1="Rejected",J5,IF(T5="",J5,SUM(J5,T5)))</f>
        <v>0</v>
      </c>
      <c r="R5" s="79">
        <f>IF(S$1="Rejected",K5,IF(U5="",K5,SUM(K5,U5)))</f>
        <v>0</v>
      </c>
      <c r="S5" s="110">
        <f>IF(Q$1="","",SUM(Q5:R5))</f>
        <v>0</v>
      </c>
      <c r="T5" s="56"/>
      <c r="U5" s="56"/>
      <c r="V5" s="147"/>
      <c r="W5" s="322" t="s">
        <v>449</v>
      </c>
      <c r="X5" s="79">
        <f>IF(Z$1="Rejected",Q5,IF(AA5="",Q5,SUM(Q5,AA5)))</f>
        <v>0</v>
      </c>
      <c r="Y5" s="79">
        <f>IF(Z$1="Rejected",R5,IF(AB5="",R5,SUM(R5,AB5)))</f>
        <v>0</v>
      </c>
      <c r="Z5" s="110">
        <f>IF(X$1="","",SUM(X5:Y5))</f>
        <v>0</v>
      </c>
      <c r="AA5" s="56"/>
      <c r="AB5" s="56"/>
      <c r="AC5" s="147"/>
      <c r="AD5" s="322" t="s">
        <v>449</v>
      </c>
      <c r="AE5" s="79">
        <f>IF(AG$1="Rejected",X5,IF(AH5="",X5,SUM(X5,AH5)))</f>
        <v>0</v>
      </c>
      <c r="AF5" s="79">
        <f>IF(AG$1="Rejected",Y5,IF(AI5="",Y5,SUM(Y5,AI5)))</f>
        <v>0</v>
      </c>
      <c r="AG5" s="110">
        <f>IF(AE$1="","",SUM(AE5:AF5))</f>
        <v>0</v>
      </c>
      <c r="AH5" s="56"/>
      <c r="AI5" s="56"/>
      <c r="AJ5" s="147"/>
      <c r="AK5" s="322" t="s">
        <v>449</v>
      </c>
      <c r="AL5" s="79">
        <f>IF(AN$1="Rejected",AE5,IF(AO5="",AE5,SUM(AE5,AO5)))</f>
        <v>0</v>
      </c>
      <c r="AM5" s="79">
        <f>IF(AN$1="Rejected",AF5,IF(AP5="",AF5,SUM(AF5,AP5)))</f>
        <v>0</v>
      </c>
      <c r="AN5" s="110">
        <f>IF(AL$1="","",SUM(AL5:AM5))</f>
        <v>0</v>
      </c>
      <c r="AO5" s="56"/>
      <c r="AP5" s="56"/>
      <c r="AQ5" s="147"/>
      <c r="AR5" s="322" t="s">
        <v>449</v>
      </c>
      <c r="AS5" s="79">
        <f>IF(AU$1="Rejected",AL5,IF(AV5="",AL5,SUM(AL5,AV5)))</f>
        <v>0</v>
      </c>
      <c r="AT5" s="79">
        <f>IF(AU$1="Rejected",AM5,IF(AW5="",AM5,SUM(AM5,AW5)))</f>
        <v>0</v>
      </c>
      <c r="AU5" s="110">
        <f>IF(AS$1="","",SUM(AS5:AT5))</f>
        <v>0</v>
      </c>
      <c r="AV5" s="56"/>
      <c r="AW5" s="56"/>
      <c r="AX5" s="147"/>
      <c r="AY5" s="322" t="s">
        <v>449</v>
      </c>
      <c r="AZ5" s="79">
        <f>IF(BB$1="Rejected",AS5,IF(BC5="",AS5,SUM(AS5,BC5)))</f>
        <v>0</v>
      </c>
      <c r="BA5" s="79">
        <f>IF(BB$1="Rejected",AT5,IF(BD5="",AT5,SUM(AT5,BD5)))</f>
        <v>0</v>
      </c>
      <c r="BB5" s="110">
        <f>IF(AZ$1="","",SUM(AZ5:BA5))</f>
        <v>0</v>
      </c>
      <c r="BC5" s="56"/>
      <c r="BD5" s="56"/>
      <c r="BE5" s="147"/>
      <c r="BF5" s="322" t="s">
        <v>449</v>
      </c>
      <c r="BG5" s="79">
        <f>IF(BI$1="Rejected",AZ5,IF(BJ5="",AZ5,SUM(AZ5,BJ5)))</f>
        <v>0</v>
      </c>
      <c r="BH5" s="79">
        <f>IF(BI$1="Rejected",BA5,IF(BK5="",BA5,SUM(BA5,BK5)))</f>
        <v>0</v>
      </c>
      <c r="BI5" s="110">
        <f>IF(BG$1="","",SUM(BG5:BH5))</f>
        <v>0</v>
      </c>
      <c r="BJ5" s="56"/>
      <c r="BK5" s="56"/>
      <c r="BL5" s="147"/>
      <c r="BM5" s="322" t="s">
        <v>449</v>
      </c>
      <c r="BN5" s="79">
        <f>IF(BP$1="Rejected",BG5,IF(BQ5="",BG5,SUM(BG5,BQ5)))</f>
        <v>0</v>
      </c>
      <c r="BO5" s="79">
        <f>IF(BP$1="Rejected",BH5,IF(BR5="",BH5,SUM(BH5,BR5)))</f>
        <v>0</v>
      </c>
      <c r="BP5" s="110">
        <f>IF(BN$1="","",SUM(BN5:BO5))</f>
        <v>0</v>
      </c>
      <c r="BQ5" s="56"/>
      <c r="BR5" s="56"/>
      <c r="BS5" s="147"/>
      <c r="BT5" s="322" t="s">
        <v>449</v>
      </c>
      <c r="BU5" s="79">
        <f>IF(BW$1="Rejected",BN5,IF(BX5="",BN5,SUM(BN5,BX5)))</f>
        <v>0</v>
      </c>
      <c r="BV5" s="79">
        <f>IF(BW$1="Rejected",BO5,IF(BY5="",BO5,SUM(BO5,BY5)))</f>
        <v>0</v>
      </c>
      <c r="BW5" s="110">
        <f>IF(BU$1="","",SUM(BU5:BV5))</f>
        <v>0</v>
      </c>
      <c r="BX5" s="56"/>
      <c r="BY5" s="56"/>
      <c r="BZ5" s="147"/>
      <c r="CA5" s="322" t="s">
        <v>449</v>
      </c>
      <c r="CB5" s="79">
        <f>IF(CD$1="Rejected",BU5,IF(CE5="",BU5,SUM(BU5,CE5)))</f>
        <v>0</v>
      </c>
      <c r="CC5" s="79">
        <f>IF(CD$1="Rejected",BV5,IF(CF5="",BV5,SUM(BV5,CF5)))</f>
        <v>0</v>
      </c>
      <c r="CD5" s="110">
        <f>IF(CB$1="","",SUM(CB5:CC5))</f>
        <v>0</v>
      </c>
      <c r="CE5" s="56"/>
      <c r="CF5" s="56"/>
      <c r="CG5" s="147"/>
      <c r="CH5" s="322" t="s">
        <v>449</v>
      </c>
      <c r="CI5" s="79">
        <f>IF(CK$1="Rejected",CB5,IF(CL5="",CB5,SUM(CB5,CL5)))</f>
        <v>0</v>
      </c>
      <c r="CJ5" s="79">
        <f>IF(CK$1="Rejected",CC5,IF(CM5="",CC5,SUM(CC5,CM5)))</f>
        <v>0</v>
      </c>
      <c r="CK5" s="110">
        <f>IF(CI$1="","",SUM(CI5:CJ5))</f>
        <v>0</v>
      </c>
      <c r="CL5" s="56"/>
      <c r="CM5" s="56"/>
      <c r="CN5" s="147"/>
      <c r="CO5" s="322" t="s">
        <v>449</v>
      </c>
      <c r="CP5" s="79">
        <f>IF(CR$1="Rejected",CI5,IF(CS5="",CI5,SUM(CI5,CS5)))</f>
        <v>0</v>
      </c>
      <c r="CQ5" s="79">
        <f>IF(CR$1="Rejected",CJ5,IF(CT5="",CJ5,SUM(CJ5,CT5)))</f>
        <v>0</v>
      </c>
      <c r="CR5" s="110">
        <f>IF(CP$1="","",SUM(CP5:CQ5))</f>
        <v>0</v>
      </c>
      <c r="CS5" s="56"/>
      <c r="CT5" s="56"/>
      <c r="CU5" s="147"/>
      <c r="CV5" s="322" t="s">
        <v>449</v>
      </c>
      <c r="CW5" s="79">
        <f>IF(CY$1="Rejected",CP5,IF(CZ5="",CP5,SUM(CP5,CZ5)))</f>
        <v>0</v>
      </c>
      <c r="CX5" s="79">
        <f>IF(CY$1="Rejected",CQ5,IF(DA5="",CQ5,SUM(CQ5,DA5)))</f>
        <v>0</v>
      </c>
      <c r="CY5" s="110">
        <f>IF(CW$1="","",SUM(CW5:CX5))</f>
        <v>0</v>
      </c>
      <c r="CZ5" s="56"/>
      <c r="DA5" s="56"/>
      <c r="DB5" s="147"/>
      <c r="DC5" s="322" t="s">
        <v>449</v>
      </c>
      <c r="DD5" s="79">
        <f>IF(DF$1="Rejected",CW5,IF(DG5="",CW5,SUM(CW5,DG5)))</f>
        <v>0</v>
      </c>
      <c r="DE5" s="79">
        <f>IF(DF$1="Rejected",CX5,IF(DH5="",CX5,SUM(CX5,DH5)))</f>
        <v>0</v>
      </c>
      <c r="DF5" s="110">
        <f>IF(DD$1="","",SUM(DD5:DE5))</f>
        <v>0</v>
      </c>
      <c r="DG5" s="56"/>
      <c r="DH5" s="56"/>
      <c r="DI5" s="147"/>
      <c r="DJ5" s="322" t="s">
        <v>449</v>
      </c>
      <c r="DK5" s="79">
        <f>IF(DM$1="Rejected",DD5,IF(DN5="",DD5,SUM(DD5,DN5)))</f>
        <v>0</v>
      </c>
      <c r="DL5" s="79">
        <f>IF(DM$1="Rejected",DE5,IF(DO5="",DE5,SUM(DE5,DO5)))</f>
        <v>0</v>
      </c>
      <c r="DM5" s="110">
        <f>IF(DK$1="","",SUM(DK5:DL5))</f>
        <v>0</v>
      </c>
      <c r="DN5" s="56"/>
      <c r="DO5" s="56"/>
      <c r="DP5" s="147"/>
      <c r="DQ5" s="322" t="s">
        <v>449</v>
      </c>
      <c r="DR5" s="79">
        <f>IF(DT$1="Rejected",DK5,IF(DU5="",DK5,SUM(DK5,DU5)))</f>
        <v>0</v>
      </c>
      <c r="DS5" s="79">
        <f>IF(DT$1="Rejected",DL5,IF(DV5="",DL5,SUM(DL5,DV5)))</f>
        <v>0</v>
      </c>
      <c r="DT5" s="110">
        <f>IF(DR$1="","",SUM(DR5:DS5))</f>
        <v>0</v>
      </c>
      <c r="DU5" s="56"/>
      <c r="DV5" s="56"/>
      <c r="DW5" s="147"/>
      <c r="DX5" s="322"/>
    </row>
    <row r="6" spans="1:128" x14ac:dyDescent="0.2">
      <c r="A6" s="764" t="s">
        <v>454</v>
      </c>
      <c r="B6" s="764"/>
      <c r="C6" s="532"/>
      <c r="D6" s="532"/>
      <c r="E6" s="9">
        <f>C6+D6</f>
        <v>0</v>
      </c>
      <c r="F6" s="203"/>
      <c r="G6" s="364"/>
      <c r="H6" s="364"/>
      <c r="I6" s="322" t="s">
        <v>449</v>
      </c>
      <c r="J6" s="79">
        <f>IF(L$1="Rejected",C6,IF(M6="",C6,SUM(C6,M6)))</f>
        <v>0</v>
      </c>
      <c r="K6" s="79">
        <f>IF(L$1="Rejected",D6,IF(N6="",D6,SUM(D6,N6)))</f>
        <v>0</v>
      </c>
      <c r="L6" s="110">
        <f>IF(J$1="","",SUM(J6:K6))</f>
        <v>0</v>
      </c>
      <c r="M6" s="56"/>
      <c r="N6" s="56"/>
      <c r="O6" s="147"/>
      <c r="P6" s="322" t="s">
        <v>449</v>
      </c>
      <c r="Q6" s="79">
        <f>IF(S$1="Rejected",J6,IF(T6="",J6,SUM(J6,T6)))</f>
        <v>0</v>
      </c>
      <c r="R6" s="79">
        <f>IF(S$1="Rejected",K6,IF(U6="",K6,SUM(K6,U6)))</f>
        <v>0</v>
      </c>
      <c r="S6" s="110">
        <f>IF(Q$1="","",SUM(Q6:R6))</f>
        <v>0</v>
      </c>
      <c r="T6" s="56"/>
      <c r="U6" s="56"/>
      <c r="V6" s="147"/>
      <c r="W6" s="322" t="s">
        <v>449</v>
      </c>
      <c r="X6" s="79">
        <f>IF(Z$1="Rejected",Q6,IF(AA6="",Q6,SUM(Q6,AA6)))</f>
        <v>0</v>
      </c>
      <c r="Y6" s="79">
        <f>IF(Z$1="Rejected",R6,IF(AB6="",R6,SUM(R6,AB6)))</f>
        <v>0</v>
      </c>
      <c r="Z6" s="110">
        <f>IF(X$1="","",SUM(X6:Y6))</f>
        <v>0</v>
      </c>
      <c r="AA6" s="56"/>
      <c r="AB6" s="56"/>
      <c r="AC6" s="147"/>
      <c r="AD6" s="322" t="s">
        <v>449</v>
      </c>
      <c r="AE6" s="79">
        <f>IF(AG$1="Rejected",X6,IF(AH6="",X6,SUM(X6,AH6)))</f>
        <v>0</v>
      </c>
      <c r="AF6" s="79">
        <f>IF(AG$1="Rejected",Y6,IF(AI6="",Y6,SUM(Y6,AI6)))</f>
        <v>0</v>
      </c>
      <c r="AG6" s="110">
        <f>IF(AE$1="","",SUM(AE6:AF6))</f>
        <v>0</v>
      </c>
      <c r="AH6" s="56"/>
      <c r="AI6" s="56"/>
      <c r="AJ6" s="147"/>
      <c r="AK6" s="322" t="s">
        <v>449</v>
      </c>
      <c r="AL6" s="79">
        <f>IF(AN$1="Rejected",AE6,IF(AO6="",AE6,SUM(AE6,AO6)))</f>
        <v>0</v>
      </c>
      <c r="AM6" s="79">
        <f>IF(AN$1="Rejected",AF6,IF(AP6="",AF6,SUM(AF6,AP6)))</f>
        <v>0</v>
      </c>
      <c r="AN6" s="110">
        <f>IF(AL$1="","",SUM(AL6:AM6))</f>
        <v>0</v>
      </c>
      <c r="AO6" s="56"/>
      <c r="AP6" s="56"/>
      <c r="AQ6" s="147"/>
      <c r="AR6" s="322" t="s">
        <v>449</v>
      </c>
      <c r="AS6" s="79">
        <f>IF(AU$1="Rejected",AL6,IF(AV6="",AL6,SUM(AL6,AV6)))</f>
        <v>0</v>
      </c>
      <c r="AT6" s="79">
        <f>IF(AU$1="Rejected",AM6,IF(AW6="",AM6,SUM(AM6,AW6)))</f>
        <v>0</v>
      </c>
      <c r="AU6" s="110">
        <f>IF(AS$1="","",SUM(AS6:AT6))</f>
        <v>0</v>
      </c>
      <c r="AV6" s="56"/>
      <c r="AW6" s="56"/>
      <c r="AX6" s="147"/>
      <c r="AY6" s="322" t="s">
        <v>449</v>
      </c>
      <c r="AZ6" s="79">
        <f>IF(BB$1="Rejected",AS6,IF(BC6="",AS6,SUM(AS6,BC6)))</f>
        <v>0</v>
      </c>
      <c r="BA6" s="79">
        <f>IF(BB$1="Rejected",AT6,IF(BD6="",AT6,SUM(AT6,BD6)))</f>
        <v>0</v>
      </c>
      <c r="BB6" s="110">
        <f>IF(AZ$1="","",SUM(AZ6:BA6))</f>
        <v>0</v>
      </c>
      <c r="BC6" s="56"/>
      <c r="BD6" s="56"/>
      <c r="BE6" s="147"/>
      <c r="BF6" s="322" t="s">
        <v>449</v>
      </c>
      <c r="BG6" s="79">
        <f>IF(BI$1="Rejected",AZ6,IF(BJ6="",AZ6,SUM(AZ6,BJ6)))</f>
        <v>0</v>
      </c>
      <c r="BH6" s="79">
        <f>IF(BI$1="Rejected",BA6,IF(BK6="",BA6,SUM(BA6,BK6)))</f>
        <v>0</v>
      </c>
      <c r="BI6" s="110">
        <f>IF(BG$1="","",SUM(BG6:BH6))</f>
        <v>0</v>
      </c>
      <c r="BJ6" s="56"/>
      <c r="BK6" s="56"/>
      <c r="BL6" s="147"/>
      <c r="BM6" s="322" t="s">
        <v>449</v>
      </c>
      <c r="BN6" s="79">
        <f>IF(BP$1="Rejected",BG6,IF(BQ6="",BG6,SUM(BG6,BQ6)))</f>
        <v>0</v>
      </c>
      <c r="BO6" s="79">
        <f>IF(BP$1="Rejected",BH6,IF(BR6="",BH6,SUM(BH6,BR6)))</f>
        <v>0</v>
      </c>
      <c r="BP6" s="110">
        <f>IF(BN$1="","",SUM(BN6:BO6))</f>
        <v>0</v>
      </c>
      <c r="BQ6" s="56"/>
      <c r="BR6" s="56"/>
      <c r="BS6" s="147"/>
      <c r="BT6" s="322" t="s">
        <v>449</v>
      </c>
      <c r="BU6" s="79">
        <f>IF(BW$1="Rejected",BN6,IF(BX6="",BN6,SUM(BN6,BX6)))</f>
        <v>0</v>
      </c>
      <c r="BV6" s="79">
        <f>IF(BW$1="Rejected",BO6,IF(BY6="",BO6,SUM(BO6,BY6)))</f>
        <v>0</v>
      </c>
      <c r="BW6" s="110">
        <f>IF(BU$1="","",SUM(BU6:BV6))</f>
        <v>0</v>
      </c>
      <c r="BX6" s="56"/>
      <c r="BY6" s="56"/>
      <c r="BZ6" s="147"/>
      <c r="CA6" s="322" t="s">
        <v>449</v>
      </c>
      <c r="CB6" s="79">
        <f>IF(CD$1="Rejected",BU6,IF(CE6="",BU6,SUM(BU6,CE6)))</f>
        <v>0</v>
      </c>
      <c r="CC6" s="79">
        <f>IF(CD$1="Rejected",BV6,IF(CF6="",BV6,SUM(BV6,CF6)))</f>
        <v>0</v>
      </c>
      <c r="CD6" s="110">
        <f>IF(CB$1="","",SUM(CB6:CC6))</f>
        <v>0</v>
      </c>
      <c r="CE6" s="56"/>
      <c r="CF6" s="56"/>
      <c r="CG6" s="147"/>
      <c r="CH6" s="322" t="s">
        <v>449</v>
      </c>
      <c r="CI6" s="79">
        <f>IF(CK$1="Rejected",CB6,IF(CL6="",CB6,SUM(CB6,CL6)))</f>
        <v>0</v>
      </c>
      <c r="CJ6" s="79">
        <f>IF(CK$1="Rejected",CC6,IF(CM6="",CC6,SUM(CC6,CM6)))</f>
        <v>0</v>
      </c>
      <c r="CK6" s="110">
        <f>IF(CI$1="","",SUM(CI6:CJ6))</f>
        <v>0</v>
      </c>
      <c r="CL6" s="56"/>
      <c r="CM6" s="56"/>
      <c r="CN6" s="147"/>
      <c r="CO6" s="322" t="s">
        <v>449</v>
      </c>
      <c r="CP6" s="79">
        <f>IF(CR$1="Rejected",CI6,IF(CS6="",CI6,SUM(CI6,CS6)))</f>
        <v>0</v>
      </c>
      <c r="CQ6" s="79">
        <f>IF(CR$1="Rejected",CJ6,IF(CT6="",CJ6,SUM(CJ6,CT6)))</f>
        <v>0</v>
      </c>
      <c r="CR6" s="110">
        <f>IF(CP$1="","",SUM(CP6:CQ6))</f>
        <v>0</v>
      </c>
      <c r="CS6" s="56"/>
      <c r="CT6" s="56"/>
      <c r="CU6" s="147"/>
      <c r="CV6" s="322" t="s">
        <v>449</v>
      </c>
      <c r="CW6" s="79">
        <f>IF(CY$1="Rejected",CP6,IF(CZ6="",CP6,SUM(CP6,CZ6)))</f>
        <v>0</v>
      </c>
      <c r="CX6" s="79">
        <f>IF(CY$1="Rejected",CQ6,IF(DA6="",CQ6,SUM(CQ6,DA6)))</f>
        <v>0</v>
      </c>
      <c r="CY6" s="110">
        <f>IF(CW$1="","",SUM(CW6:CX6))</f>
        <v>0</v>
      </c>
      <c r="CZ6" s="56"/>
      <c r="DA6" s="56"/>
      <c r="DB6" s="147"/>
      <c r="DC6" s="322" t="s">
        <v>449</v>
      </c>
      <c r="DD6" s="79">
        <f>IF(DF$1="Rejected",CW6,IF(DG6="",CW6,SUM(CW6,DG6)))</f>
        <v>0</v>
      </c>
      <c r="DE6" s="79">
        <f>IF(DF$1="Rejected",CX6,IF(DH6="",CX6,SUM(CX6,DH6)))</f>
        <v>0</v>
      </c>
      <c r="DF6" s="110">
        <f>IF(DD$1="","",SUM(DD6:DE6))</f>
        <v>0</v>
      </c>
      <c r="DG6" s="56"/>
      <c r="DH6" s="56"/>
      <c r="DI6" s="147"/>
      <c r="DJ6" s="322" t="s">
        <v>449</v>
      </c>
      <c r="DK6" s="79">
        <f>IF(DM$1="Rejected",DD6,IF(DN6="",DD6,SUM(DD6,DN6)))</f>
        <v>0</v>
      </c>
      <c r="DL6" s="79">
        <f>IF(DM$1="Rejected",DE6,IF(DO6="",DE6,SUM(DE6,DO6)))</f>
        <v>0</v>
      </c>
      <c r="DM6" s="110">
        <f>IF(DK$1="","",SUM(DK6:DL6))</f>
        <v>0</v>
      </c>
      <c r="DN6" s="56"/>
      <c r="DO6" s="56"/>
      <c r="DP6" s="147"/>
      <c r="DQ6" s="322" t="s">
        <v>449</v>
      </c>
      <c r="DR6" s="79">
        <f>IF(DT$1="Rejected",DK6,IF(DU6="",DK6,SUM(DK6,DU6)))</f>
        <v>0</v>
      </c>
      <c r="DS6" s="79">
        <f>IF(DT$1="Rejected",DL6,IF(DV6="",DL6,SUM(DL6,DV6)))</f>
        <v>0</v>
      </c>
      <c r="DT6" s="110">
        <f>IF(DR$1="","",SUM(DR6:DS6))</f>
        <v>0</v>
      </c>
      <c r="DU6" s="56"/>
      <c r="DV6" s="56"/>
      <c r="DW6" s="147"/>
      <c r="DX6" s="322"/>
    </row>
    <row r="7" spans="1:128" x14ac:dyDescent="0.2">
      <c r="A7" s="767" t="s">
        <v>471</v>
      </c>
      <c r="B7" s="768"/>
      <c r="C7" s="10">
        <f>SUM(C4:C6)</f>
        <v>0</v>
      </c>
      <c r="D7" s="10">
        <f>SUM(D4:D6)</f>
        <v>0</v>
      </c>
      <c r="E7" s="10">
        <f>SUM(E4:E6)</f>
        <v>0</v>
      </c>
      <c r="F7" s="203"/>
      <c r="G7" s="364"/>
      <c r="H7" s="364"/>
      <c r="I7" s="322" t="s">
        <v>357</v>
      </c>
      <c r="J7" s="445">
        <f>IF(J$1="","",SUM(J4:J6))</f>
        <v>0</v>
      </c>
      <c r="K7" s="445">
        <f>IF(J$1="","",SUM(K4:K6))</f>
        <v>0</v>
      </c>
      <c r="L7" s="103">
        <f>IF(J$1="","",SUM(J7:K7))</f>
        <v>0</v>
      </c>
      <c r="M7" s="445">
        <f>IF(J$1="","",SUMIF($I3:$I7,MID($I7,3,10),M3:M7))</f>
        <v>0</v>
      </c>
      <c r="N7" s="445">
        <f>IF(J$1="","",SUMIF($I3:$I7,MID($I7,3,10),N3:N7))</f>
        <v>0</v>
      </c>
      <c r="O7" s="147"/>
      <c r="P7" s="322" t="s">
        <v>357</v>
      </c>
      <c r="Q7" s="445">
        <f>IF(Q$1="","",SUM(Q4:Q6))</f>
        <v>0</v>
      </c>
      <c r="R7" s="445">
        <f>IF(Q$1="","",SUM(R4:R6))</f>
        <v>0</v>
      </c>
      <c r="S7" s="103">
        <f>IF(Q$1="","",SUM(Q7:R7))</f>
        <v>0</v>
      </c>
      <c r="T7" s="445">
        <f>IF(Q$1="","",SUMIF($I3:$I7,MID($I7,3,10),T3:T7))</f>
        <v>0</v>
      </c>
      <c r="U7" s="445">
        <f>IF(Q$1="","",SUMIF($I3:$I7,MID($I7,3,10),U3:U7))</f>
        <v>0</v>
      </c>
      <c r="V7" s="147"/>
      <c r="W7" s="322" t="s">
        <v>357</v>
      </c>
      <c r="X7" s="445">
        <f>IF(X$1="","",SUM(X4:X6))</f>
        <v>0</v>
      </c>
      <c r="Y7" s="445">
        <f>IF(X$1="","",SUM(Y4:Y6))</f>
        <v>0</v>
      </c>
      <c r="Z7" s="103">
        <f>IF(X$1="","",SUM(X7:Y7))</f>
        <v>0</v>
      </c>
      <c r="AA7" s="445">
        <f>IF(X$1="","",SUMIF($I3:$I7,MID($I7,3,10),AA3:AA7))</f>
        <v>0</v>
      </c>
      <c r="AB7" s="445">
        <f>IF(X$1="","",SUMIF($I3:$I7,MID($I7,3,10),AB3:AB7))</f>
        <v>0</v>
      </c>
      <c r="AC7" s="147"/>
      <c r="AD7" s="322" t="s">
        <v>357</v>
      </c>
      <c r="AE7" s="445">
        <f>IF(AE$1="","",SUM(AE4:AE6))</f>
        <v>0</v>
      </c>
      <c r="AF7" s="445">
        <f>IF(AE$1="","",SUM(AF4:AF6))</f>
        <v>0</v>
      </c>
      <c r="AG7" s="103">
        <f>IF(AE$1="","",SUM(AE7:AF7))</f>
        <v>0</v>
      </c>
      <c r="AH7" s="445">
        <f>IF(AE$1="","",SUMIF($I3:$I7,MID($I7,3,10),AH3:AH7))</f>
        <v>0</v>
      </c>
      <c r="AI7" s="445">
        <f>IF(AE$1="","",SUMIF($I3:$I7,MID($I7,3,10),AI3:AI7))</f>
        <v>0</v>
      </c>
      <c r="AJ7" s="147"/>
      <c r="AK7" s="322" t="s">
        <v>357</v>
      </c>
      <c r="AL7" s="445">
        <f>IF(AL$1="","",SUM(AL4:AL6))</f>
        <v>0</v>
      </c>
      <c r="AM7" s="445">
        <f>IF(AL$1="","",SUM(AM4:AM6))</f>
        <v>0</v>
      </c>
      <c r="AN7" s="103">
        <f>IF(AL$1="","",SUM(AL7:AM7))</f>
        <v>0</v>
      </c>
      <c r="AO7" s="445">
        <f>IF(AL$1="","",SUMIF($I3:$I7,MID($I7,3,10),AO3:AO7))</f>
        <v>0</v>
      </c>
      <c r="AP7" s="445">
        <f>IF(AL$1="","",SUMIF($I3:$I7,MID($I7,3,10),AP3:AP7))</f>
        <v>0</v>
      </c>
      <c r="AQ7" s="147"/>
      <c r="AR7" s="322" t="s">
        <v>357</v>
      </c>
      <c r="AS7" s="445">
        <f>IF(AS$1="","",SUM(AS4:AS6))</f>
        <v>0</v>
      </c>
      <c r="AT7" s="445">
        <f>IF(AS$1="","",SUM(AT4:AT6))</f>
        <v>0</v>
      </c>
      <c r="AU7" s="103">
        <f>IF(AS$1="","",SUM(AS7:AT7))</f>
        <v>0</v>
      </c>
      <c r="AV7" s="445">
        <f>IF(AS$1="","",SUMIF($I3:$I7,MID($I7,3,10),AV3:AV7))</f>
        <v>0</v>
      </c>
      <c r="AW7" s="445">
        <f>IF(AS$1="","",SUMIF($I3:$I7,MID($I7,3,10),AW3:AW7))</f>
        <v>0</v>
      </c>
      <c r="AX7" s="147"/>
      <c r="AY7" s="322" t="s">
        <v>357</v>
      </c>
      <c r="AZ7" s="445">
        <f>IF(AZ$1="","",SUM(AZ4:AZ6))</f>
        <v>0</v>
      </c>
      <c r="BA7" s="445">
        <f>IF(AZ$1="","",SUM(BA4:BA6))</f>
        <v>0</v>
      </c>
      <c r="BB7" s="103">
        <f>IF(AZ$1="","",SUM(AZ7:BA7))</f>
        <v>0</v>
      </c>
      <c r="BC7" s="445">
        <f>IF(AZ$1="","",SUMIF($I3:$I7,MID($I7,3,10),BC3:BC7))</f>
        <v>0</v>
      </c>
      <c r="BD7" s="445">
        <f>IF(AZ$1="","",SUMIF($I3:$I7,MID($I7,3,10),BD3:BD7))</f>
        <v>0</v>
      </c>
      <c r="BE7" s="147"/>
      <c r="BF7" s="322" t="s">
        <v>357</v>
      </c>
      <c r="BG7" s="445">
        <f>IF(BG$1="","",SUM(BG4:BG6))</f>
        <v>0</v>
      </c>
      <c r="BH7" s="445">
        <f>IF(BG$1="","",SUM(BH4:BH6))</f>
        <v>0</v>
      </c>
      <c r="BI7" s="103">
        <f>IF(BG$1="","",SUM(BG7:BH7))</f>
        <v>0</v>
      </c>
      <c r="BJ7" s="445">
        <f>IF(BG$1="","",SUMIF($I3:$I7,MID($I7,3,10),BJ3:BJ7))</f>
        <v>0</v>
      </c>
      <c r="BK7" s="445">
        <f>IF(BG$1="","",SUMIF($I3:$I7,MID($I7,3,10),BK3:BK7))</f>
        <v>0</v>
      </c>
      <c r="BL7" s="147"/>
      <c r="BM7" s="322" t="s">
        <v>357</v>
      </c>
      <c r="BN7" s="445">
        <f>IF(BN$1="","",SUM(BN4:BN6))</f>
        <v>0</v>
      </c>
      <c r="BO7" s="445">
        <f>IF(BN$1="","",SUM(BO4:BO6))</f>
        <v>0</v>
      </c>
      <c r="BP7" s="103">
        <f>IF(BN$1="","",SUM(BN7:BO7))</f>
        <v>0</v>
      </c>
      <c r="BQ7" s="445">
        <f>IF(BN$1="","",SUMIF($I3:$I7,MID($I7,3,10),BQ3:BQ7))</f>
        <v>0</v>
      </c>
      <c r="BR7" s="445">
        <f>IF(BN$1="","",SUMIF($I3:$I7,MID($I7,3,10),BR3:BR7))</f>
        <v>0</v>
      </c>
      <c r="BS7" s="147"/>
      <c r="BT7" s="322" t="s">
        <v>357</v>
      </c>
      <c r="BU7" s="445">
        <f>IF(BU$1="","",SUM(BU4:BU6))</f>
        <v>0</v>
      </c>
      <c r="BV7" s="445">
        <f>IF(BU$1="","",SUM(BV4:BV6))</f>
        <v>0</v>
      </c>
      <c r="BW7" s="103">
        <f>IF(BU$1="","",SUM(BU7:BV7))</f>
        <v>0</v>
      </c>
      <c r="BX7" s="445">
        <f>IF(BU$1="","",SUMIF($I3:$I7,MID($I7,3,10),BX3:BX7))</f>
        <v>0</v>
      </c>
      <c r="BY7" s="445">
        <f>IF(BU$1="","",SUMIF($I3:$I7,MID($I7,3,10),BY3:BY7))</f>
        <v>0</v>
      </c>
      <c r="BZ7" s="147"/>
      <c r="CA7" s="322" t="s">
        <v>357</v>
      </c>
      <c r="CB7" s="445">
        <f>IF(CB$1="","",SUM(CB4:CB6))</f>
        <v>0</v>
      </c>
      <c r="CC7" s="445">
        <f>IF(CB$1="","",SUM(CC4:CC6))</f>
        <v>0</v>
      </c>
      <c r="CD7" s="103">
        <f>IF(CB$1="","",SUM(CB7:CC7))</f>
        <v>0</v>
      </c>
      <c r="CE7" s="445">
        <f>IF(CB$1="","",SUMIF($I3:$I7,MID($I7,3,10),CE3:CE7))</f>
        <v>0</v>
      </c>
      <c r="CF7" s="445">
        <f>IF(CB$1="","",SUMIF($I3:$I7,MID($I7,3,10),CF3:CF7))</f>
        <v>0</v>
      </c>
      <c r="CG7" s="147"/>
      <c r="CH7" s="322" t="s">
        <v>357</v>
      </c>
      <c r="CI7" s="445">
        <f>IF(CI$1="","",SUM(CI4:CI6))</f>
        <v>0</v>
      </c>
      <c r="CJ7" s="445">
        <f>IF(CI$1="","",SUM(CJ4:CJ6))</f>
        <v>0</v>
      </c>
      <c r="CK7" s="103">
        <f>IF(CI$1="","",SUM(CI7:CJ7))</f>
        <v>0</v>
      </c>
      <c r="CL7" s="445">
        <f>IF(CI$1="","",SUMIF($I3:$I7,MID($I7,3,10),CL3:CL7))</f>
        <v>0</v>
      </c>
      <c r="CM7" s="445">
        <f>IF(CI$1="","",SUMIF($I3:$I7,MID($I7,3,10),CM3:CM7))</f>
        <v>0</v>
      </c>
      <c r="CN7" s="147"/>
      <c r="CO7" s="322" t="s">
        <v>357</v>
      </c>
      <c r="CP7" s="445">
        <f>IF(CP$1="","",SUM(CP4:CP6))</f>
        <v>0</v>
      </c>
      <c r="CQ7" s="445">
        <f>IF(CP$1="","",SUM(CQ4:CQ6))</f>
        <v>0</v>
      </c>
      <c r="CR7" s="103">
        <f>IF(CP$1="","",SUM(CP7:CQ7))</f>
        <v>0</v>
      </c>
      <c r="CS7" s="445">
        <f>IF(CP$1="","",SUMIF($I3:$I7,MID($I7,3,10),CS3:CS7))</f>
        <v>0</v>
      </c>
      <c r="CT7" s="445">
        <f>IF(CP$1="","",SUMIF($I3:$I7,MID($I7,3,10),CT3:CT7))</f>
        <v>0</v>
      </c>
      <c r="CU7" s="147"/>
      <c r="CV7" s="322" t="s">
        <v>357</v>
      </c>
      <c r="CW7" s="445">
        <f>IF(CW$1="","",SUM(CW4:CW6))</f>
        <v>0</v>
      </c>
      <c r="CX7" s="445">
        <f>IF(CW$1="","",SUM(CX4:CX6))</f>
        <v>0</v>
      </c>
      <c r="CY7" s="103">
        <f>IF(CW$1="","",SUM(CW7:CX7))</f>
        <v>0</v>
      </c>
      <c r="CZ7" s="445">
        <f>IF(CW$1="","",SUMIF($I3:$I7,MID($I7,3,10),CZ3:CZ7))</f>
        <v>0</v>
      </c>
      <c r="DA7" s="445">
        <f>IF(CW$1="","",SUMIF($I3:$I7,MID($I7,3,10),DA3:DA7))</f>
        <v>0</v>
      </c>
      <c r="DB7" s="147"/>
      <c r="DC7" s="322" t="s">
        <v>357</v>
      </c>
      <c r="DD7" s="445">
        <f>IF(DD$1="","",SUM(DD4:DD6))</f>
        <v>0</v>
      </c>
      <c r="DE7" s="445">
        <f>IF(DD$1="","",SUM(DE4:DE6))</f>
        <v>0</v>
      </c>
      <c r="DF7" s="103">
        <f>IF(DD$1="","",SUM(DD7:DE7))</f>
        <v>0</v>
      </c>
      <c r="DG7" s="445">
        <f>IF(DD$1="","",SUMIF($I3:$I7,MID($I7,3,10),DG3:DG7))</f>
        <v>0</v>
      </c>
      <c r="DH7" s="445">
        <f>IF(DD$1="","",SUMIF($I3:$I7,MID($I7,3,10),DH3:DH7))</f>
        <v>0</v>
      </c>
      <c r="DI7" s="147"/>
      <c r="DJ7" s="322" t="s">
        <v>357</v>
      </c>
      <c r="DK7" s="445">
        <f>IF(DK$1="","",SUM(DK4:DK6))</f>
        <v>0</v>
      </c>
      <c r="DL7" s="445">
        <f>IF(DK$1="","",SUM(DL4:DL6))</f>
        <v>0</v>
      </c>
      <c r="DM7" s="103">
        <f>IF(DK$1="","",SUM(DK7:DL7))</f>
        <v>0</v>
      </c>
      <c r="DN7" s="445">
        <f>IF(DK$1="","",SUMIF($I3:$I7,MID($I7,3,10),DN3:DN7))</f>
        <v>0</v>
      </c>
      <c r="DO7" s="445">
        <f>IF(DK$1="","",SUMIF($I3:$I7,MID($I7,3,10),DO3:DO7))</f>
        <v>0</v>
      </c>
      <c r="DP7" s="147"/>
      <c r="DQ7" s="322" t="s">
        <v>357</v>
      </c>
      <c r="DR7" s="445">
        <f>IF(DR$1="","",SUM(DR4:DR6))</f>
        <v>0</v>
      </c>
      <c r="DS7" s="445">
        <f>IF(DR$1="","",SUM(DS4:DS6))</f>
        <v>0</v>
      </c>
      <c r="DT7" s="103">
        <f>IF(DR$1="","",SUM(DR7:DS7))</f>
        <v>0</v>
      </c>
      <c r="DU7" s="445">
        <f>IF(DR$1="","",SUMIF($I3:$I7,MID($I7,3,10),DU3:DU7))</f>
        <v>0</v>
      </c>
      <c r="DV7" s="445">
        <f>IF(DR$1="","",SUMIF($I3:$I7,MID($I7,3,10),DV3:DV7))</f>
        <v>0</v>
      </c>
      <c r="DW7" s="147"/>
      <c r="DX7" s="322"/>
    </row>
    <row r="8" spans="1:128" s="8" customFormat="1" x14ac:dyDescent="0.2">
      <c r="A8" s="676" t="s">
        <v>469</v>
      </c>
      <c r="B8" s="129"/>
      <c r="C8" s="144"/>
      <c r="D8" s="144"/>
      <c r="E8" s="145"/>
      <c r="F8" s="146"/>
      <c r="G8" s="323"/>
      <c r="H8" s="323"/>
      <c r="I8" s="322"/>
      <c r="J8" s="128" t="str">
        <f>IF(J$1="","",IF(SUM(B8)=0,"",B8))</f>
        <v/>
      </c>
      <c r="K8" s="129" t="str">
        <f>IF(J$1="","",IF(SUM(C8)=0,"",C8))</f>
        <v/>
      </c>
      <c r="L8" s="129"/>
      <c r="M8" s="130" t="str">
        <f>$A8</f>
        <v>TRANSMISSION LINE &lt;Line#, Location - from substation to substation&gt;</v>
      </c>
      <c r="N8" s="130"/>
      <c r="O8" s="131"/>
      <c r="P8" s="322"/>
      <c r="Q8" s="128" t="str">
        <f>IF(Q$1="","",IF(SUM(I8)=0,"",I8))</f>
        <v/>
      </c>
      <c r="R8" s="129" t="str">
        <f>IF(Q$1="","",IF(SUM(J8)=0,"",J8))</f>
        <v/>
      </c>
      <c r="S8" s="129"/>
      <c r="T8" s="130" t="str">
        <f>$A8</f>
        <v>TRANSMISSION LINE &lt;Line#, Location - from substation to substation&gt;</v>
      </c>
      <c r="U8" s="130"/>
      <c r="V8" s="131"/>
      <c r="W8" s="322"/>
      <c r="X8" s="128" t="str">
        <f>IF(X$1="","",IF(SUM(P8)=0,"",P8))</f>
        <v/>
      </c>
      <c r="Y8" s="129" t="str">
        <f>IF(X$1="","",IF(SUM(Q8)=0,"",Q8))</f>
        <v/>
      </c>
      <c r="Z8" s="129"/>
      <c r="AA8" s="130" t="str">
        <f>$A8</f>
        <v>TRANSMISSION LINE &lt;Line#, Location - from substation to substation&gt;</v>
      </c>
      <c r="AB8" s="130"/>
      <c r="AC8" s="131"/>
      <c r="AD8" s="322"/>
      <c r="AE8" s="128" t="str">
        <f>IF(AE$1="","",IF(SUM(W8)=0,"",W8))</f>
        <v/>
      </c>
      <c r="AF8" s="129" t="str">
        <f>IF(AE$1="","",IF(SUM(X8)=0,"",X8))</f>
        <v/>
      </c>
      <c r="AG8" s="129"/>
      <c r="AH8" s="130" t="str">
        <f>$A8</f>
        <v>TRANSMISSION LINE &lt;Line#, Location - from substation to substation&gt;</v>
      </c>
      <c r="AI8" s="130"/>
      <c r="AJ8" s="131"/>
      <c r="AK8" s="322"/>
      <c r="AL8" s="128" t="str">
        <f>IF(AL$1="","",IF(SUM(AD8)=0,"",AD8))</f>
        <v/>
      </c>
      <c r="AM8" s="129" t="str">
        <f>IF(AL$1="","",IF(SUM(AE8)=0,"",AE8))</f>
        <v/>
      </c>
      <c r="AN8" s="129"/>
      <c r="AO8" s="130" t="str">
        <f>$A8</f>
        <v>TRANSMISSION LINE &lt;Line#, Location - from substation to substation&gt;</v>
      </c>
      <c r="AP8" s="130"/>
      <c r="AQ8" s="131"/>
      <c r="AR8" s="322"/>
      <c r="AS8" s="128" t="str">
        <f>IF(AS$1="","",IF(SUM(AK8)=0,"",AK8))</f>
        <v/>
      </c>
      <c r="AT8" s="129" t="str">
        <f>IF(AS$1="","",IF(SUM(AL8)=0,"",AL8))</f>
        <v/>
      </c>
      <c r="AU8" s="129"/>
      <c r="AV8" s="130" t="str">
        <f>$A8</f>
        <v>TRANSMISSION LINE &lt;Line#, Location - from substation to substation&gt;</v>
      </c>
      <c r="AW8" s="130"/>
      <c r="AX8" s="131"/>
      <c r="AY8" s="322"/>
      <c r="AZ8" s="128" t="str">
        <f>IF(AZ$1="","",IF(SUM(AR8)=0,"",AR8))</f>
        <v/>
      </c>
      <c r="BA8" s="129" t="str">
        <f>IF(AZ$1="","",IF(SUM(AS8)=0,"",AS8))</f>
        <v/>
      </c>
      <c r="BB8" s="129"/>
      <c r="BC8" s="130" t="str">
        <f>$A8</f>
        <v>TRANSMISSION LINE &lt;Line#, Location - from substation to substation&gt;</v>
      </c>
      <c r="BD8" s="130"/>
      <c r="BE8" s="131"/>
      <c r="BF8" s="322"/>
      <c r="BG8" s="128" t="str">
        <f>IF(BG$1="","",IF(SUM(AY8)=0,"",AY8))</f>
        <v/>
      </c>
      <c r="BH8" s="129" t="str">
        <f>IF(BG$1="","",IF(SUM(AZ8)=0,"",AZ8))</f>
        <v/>
      </c>
      <c r="BI8" s="129"/>
      <c r="BJ8" s="130" t="str">
        <f>$A8</f>
        <v>TRANSMISSION LINE &lt;Line#, Location - from substation to substation&gt;</v>
      </c>
      <c r="BK8" s="130"/>
      <c r="BL8" s="131"/>
      <c r="BM8" s="322"/>
      <c r="BN8" s="128" t="str">
        <f>IF(BN$1="","",IF(SUM(BF8)=0,"",BF8))</f>
        <v/>
      </c>
      <c r="BO8" s="129" t="str">
        <f>IF(BN$1="","",IF(SUM(BG8)=0,"",BG8))</f>
        <v/>
      </c>
      <c r="BP8" s="129"/>
      <c r="BQ8" s="130" t="str">
        <f>$A8</f>
        <v>TRANSMISSION LINE &lt;Line#, Location - from substation to substation&gt;</v>
      </c>
      <c r="BR8" s="130"/>
      <c r="BS8" s="131"/>
      <c r="BT8" s="322"/>
      <c r="BU8" s="128" t="str">
        <f>IF(BU$1="","",IF(SUM(BM8)=0,"",BM8))</f>
        <v/>
      </c>
      <c r="BV8" s="129" t="str">
        <f>IF(BU$1="","",IF(SUM(BN8)=0,"",BN8))</f>
        <v/>
      </c>
      <c r="BW8" s="129"/>
      <c r="BX8" s="130" t="str">
        <f>$A8</f>
        <v>TRANSMISSION LINE &lt;Line#, Location - from substation to substation&gt;</v>
      </c>
      <c r="BY8" s="130"/>
      <c r="BZ8" s="131"/>
      <c r="CA8" s="322"/>
      <c r="CB8" s="128" t="str">
        <f>IF(CB$1="","",IF(SUM(BT8)=0,"",BT8))</f>
        <v/>
      </c>
      <c r="CC8" s="129" t="str">
        <f>IF(CB$1="","",IF(SUM(BU8)=0,"",BU8))</f>
        <v/>
      </c>
      <c r="CD8" s="129"/>
      <c r="CE8" s="130" t="str">
        <f>$A8</f>
        <v>TRANSMISSION LINE &lt;Line#, Location - from substation to substation&gt;</v>
      </c>
      <c r="CF8" s="130"/>
      <c r="CG8" s="131"/>
      <c r="CH8" s="322"/>
      <c r="CI8" s="128" t="str">
        <f>IF(CI$1="","",IF(SUM(CA8)=0,"",CA8))</f>
        <v/>
      </c>
      <c r="CJ8" s="129" t="str">
        <f>IF(CI$1="","",IF(SUM(CB8)=0,"",CB8))</f>
        <v/>
      </c>
      <c r="CK8" s="129"/>
      <c r="CL8" s="130" t="str">
        <f>$A8</f>
        <v>TRANSMISSION LINE &lt;Line#, Location - from substation to substation&gt;</v>
      </c>
      <c r="CM8" s="130"/>
      <c r="CN8" s="131"/>
      <c r="CO8" s="322"/>
      <c r="CP8" s="128" t="str">
        <f>IF(CP$1="","",IF(SUM(CH8)=0,"",CH8))</f>
        <v/>
      </c>
      <c r="CQ8" s="129" t="str">
        <f>IF(CP$1="","",IF(SUM(CI8)=0,"",CI8))</f>
        <v/>
      </c>
      <c r="CR8" s="129"/>
      <c r="CS8" s="130" t="str">
        <f>$A8</f>
        <v>TRANSMISSION LINE &lt;Line#, Location - from substation to substation&gt;</v>
      </c>
      <c r="CT8" s="130"/>
      <c r="CU8" s="131"/>
      <c r="CV8" s="322"/>
      <c r="CW8" s="128" t="str">
        <f>IF(CW$1="","",IF(SUM(CO8)=0,"",CO8))</f>
        <v/>
      </c>
      <c r="CX8" s="129" t="str">
        <f>IF(CW$1="","",IF(SUM(CP8)=0,"",CP8))</f>
        <v/>
      </c>
      <c r="CY8" s="129"/>
      <c r="CZ8" s="130" t="str">
        <f>$A8</f>
        <v>TRANSMISSION LINE &lt;Line#, Location - from substation to substation&gt;</v>
      </c>
      <c r="DA8" s="130"/>
      <c r="DB8" s="131"/>
      <c r="DC8" s="322"/>
      <c r="DD8" s="128" t="str">
        <f>IF(DD$1="","",IF(SUM(CV8)=0,"",CV8))</f>
        <v/>
      </c>
      <c r="DE8" s="129" t="str">
        <f>IF(DD$1="","",IF(SUM(CW8)=0,"",CW8))</f>
        <v/>
      </c>
      <c r="DF8" s="129"/>
      <c r="DG8" s="130" t="str">
        <f>$A8</f>
        <v>TRANSMISSION LINE &lt;Line#, Location - from substation to substation&gt;</v>
      </c>
      <c r="DH8" s="130"/>
      <c r="DI8" s="131"/>
      <c r="DJ8" s="322"/>
      <c r="DK8" s="128" t="str">
        <f>IF(DK$1="","",IF(SUM(DC8)=0,"",DC8))</f>
        <v/>
      </c>
      <c r="DL8" s="129" t="str">
        <f>IF(DK$1="","",IF(SUM(DD8)=0,"",DD8))</f>
        <v/>
      </c>
      <c r="DM8" s="129"/>
      <c r="DN8" s="130" t="str">
        <f>$A8</f>
        <v>TRANSMISSION LINE &lt;Line#, Location - from substation to substation&gt;</v>
      </c>
      <c r="DO8" s="130"/>
      <c r="DP8" s="131"/>
      <c r="DQ8" s="322"/>
      <c r="DR8" s="128" t="str">
        <f>IF(DR$1="","",IF(SUM(DJ8)=0,"",DJ8))</f>
        <v/>
      </c>
      <c r="DS8" s="129" t="str">
        <f>IF(DR$1="","",IF(SUM(DK8)=0,"",DK8))</f>
        <v/>
      </c>
      <c r="DT8" s="129"/>
      <c r="DU8" s="130" t="str">
        <f>$A8</f>
        <v>TRANSMISSION LINE &lt;Line#, Location - from substation to substation&gt;</v>
      </c>
      <c r="DV8" s="130"/>
      <c r="DW8" s="131"/>
      <c r="DX8" s="322"/>
    </row>
    <row r="9" spans="1:128" x14ac:dyDescent="0.2">
      <c r="A9" s="764" t="s">
        <v>447</v>
      </c>
      <c r="B9" s="764"/>
      <c r="C9" s="532"/>
      <c r="D9" s="532"/>
      <c r="E9" s="9">
        <f>C9+D9</f>
        <v>0</v>
      </c>
      <c r="F9" s="203"/>
      <c r="G9" s="364"/>
      <c r="H9" s="364"/>
      <c r="I9" s="322" t="s">
        <v>449</v>
      </c>
      <c r="J9" s="79">
        <f>IF(L$1="Rejected",C9,IF(M9="",C9,SUM(C9,M9)))</f>
        <v>0</v>
      </c>
      <c r="K9" s="79">
        <f>IF(L$1="Rejected",D9,IF(N9="",D9,SUM(D9,N9)))</f>
        <v>0</v>
      </c>
      <c r="L9" s="110">
        <f>IF(J$1="","",SUM(J9:K9))</f>
        <v>0</v>
      </c>
      <c r="M9" s="56"/>
      <c r="N9" s="56"/>
      <c r="O9" s="147"/>
      <c r="P9" s="322" t="s">
        <v>449</v>
      </c>
      <c r="Q9" s="79">
        <f>IF(S$1="Rejected",J9,IF(T9="",J9,SUM(J9,T9)))</f>
        <v>0</v>
      </c>
      <c r="R9" s="79">
        <f>IF(S$1="Rejected",K9,IF(U9="",K9,SUM(K9,U9)))</f>
        <v>0</v>
      </c>
      <c r="S9" s="110">
        <f>IF(Q$1="","",SUM(Q9:R9))</f>
        <v>0</v>
      </c>
      <c r="T9" s="56"/>
      <c r="U9" s="56"/>
      <c r="V9" s="147"/>
      <c r="W9" s="322" t="s">
        <v>449</v>
      </c>
      <c r="X9" s="79">
        <f>IF(Z$1="Rejected",Q9,IF(AA9="",Q9,SUM(Q9,AA9)))</f>
        <v>0</v>
      </c>
      <c r="Y9" s="79">
        <f>IF(Z$1="Rejected",R9,IF(AB9="",R9,SUM(R9,AB9)))</f>
        <v>0</v>
      </c>
      <c r="Z9" s="110">
        <f>IF(X$1="","",SUM(X9:Y9))</f>
        <v>0</v>
      </c>
      <c r="AA9" s="56"/>
      <c r="AB9" s="56"/>
      <c r="AC9" s="147"/>
      <c r="AD9" s="322" t="s">
        <v>449</v>
      </c>
      <c r="AE9" s="79">
        <f>IF(AG$1="Rejected",X9,IF(AH9="",X9,SUM(X9,AH9)))</f>
        <v>0</v>
      </c>
      <c r="AF9" s="79">
        <f>IF(AG$1="Rejected",Y9,IF(AI9="",Y9,SUM(Y9,AI9)))</f>
        <v>0</v>
      </c>
      <c r="AG9" s="110">
        <f>IF(AE$1="","",SUM(AE9:AF9))</f>
        <v>0</v>
      </c>
      <c r="AH9" s="56"/>
      <c r="AI9" s="56"/>
      <c r="AJ9" s="147"/>
      <c r="AK9" s="322" t="s">
        <v>449</v>
      </c>
      <c r="AL9" s="79">
        <f>IF(AN$1="Rejected",AE9,IF(AO9="",AE9,SUM(AE9,AO9)))</f>
        <v>0</v>
      </c>
      <c r="AM9" s="79">
        <f>IF(AN$1="Rejected",AF9,IF(AP9="",AF9,SUM(AF9,AP9)))</f>
        <v>0</v>
      </c>
      <c r="AN9" s="110">
        <f>IF(AL$1="","",SUM(AL9:AM9))</f>
        <v>0</v>
      </c>
      <c r="AO9" s="56"/>
      <c r="AP9" s="56"/>
      <c r="AQ9" s="147"/>
      <c r="AR9" s="322" t="s">
        <v>449</v>
      </c>
      <c r="AS9" s="79">
        <f>IF(AU$1="Rejected",AL9,IF(AV9="",AL9,SUM(AL9,AV9)))</f>
        <v>0</v>
      </c>
      <c r="AT9" s="79">
        <f>IF(AU$1="Rejected",AM9,IF(AW9="",AM9,SUM(AM9,AW9)))</f>
        <v>0</v>
      </c>
      <c r="AU9" s="110">
        <f>IF(AS$1="","",SUM(AS9:AT9))</f>
        <v>0</v>
      </c>
      <c r="AV9" s="56"/>
      <c r="AW9" s="56"/>
      <c r="AX9" s="147"/>
      <c r="AY9" s="322" t="s">
        <v>449</v>
      </c>
      <c r="AZ9" s="79">
        <f>IF(BB$1="Rejected",AS9,IF(BC9="",AS9,SUM(AS9,BC9)))</f>
        <v>0</v>
      </c>
      <c r="BA9" s="79">
        <f>IF(BB$1="Rejected",AT9,IF(BD9="",AT9,SUM(AT9,BD9)))</f>
        <v>0</v>
      </c>
      <c r="BB9" s="110">
        <f>IF(AZ$1="","",SUM(AZ9:BA9))</f>
        <v>0</v>
      </c>
      <c r="BC9" s="56"/>
      <c r="BD9" s="56"/>
      <c r="BE9" s="147"/>
      <c r="BF9" s="322" t="s">
        <v>449</v>
      </c>
      <c r="BG9" s="79">
        <f>IF(BI$1="Rejected",AZ9,IF(BJ9="",AZ9,SUM(AZ9,BJ9)))</f>
        <v>0</v>
      </c>
      <c r="BH9" s="79">
        <f>IF(BI$1="Rejected",BA9,IF(BK9="",BA9,SUM(BA9,BK9)))</f>
        <v>0</v>
      </c>
      <c r="BI9" s="110">
        <f>IF(BG$1="","",SUM(BG9:BH9))</f>
        <v>0</v>
      </c>
      <c r="BJ9" s="56"/>
      <c r="BK9" s="56"/>
      <c r="BL9" s="147"/>
      <c r="BM9" s="322" t="s">
        <v>449</v>
      </c>
      <c r="BN9" s="79">
        <f>IF(BP$1="Rejected",BG9,IF(BQ9="",BG9,SUM(BG9,BQ9)))</f>
        <v>0</v>
      </c>
      <c r="BO9" s="79">
        <f>IF(BP$1="Rejected",BH9,IF(BR9="",BH9,SUM(BH9,BR9)))</f>
        <v>0</v>
      </c>
      <c r="BP9" s="110">
        <f>IF(BN$1="","",SUM(BN9:BO9))</f>
        <v>0</v>
      </c>
      <c r="BQ9" s="56"/>
      <c r="BR9" s="56"/>
      <c r="BS9" s="147"/>
      <c r="BT9" s="322" t="s">
        <v>449</v>
      </c>
      <c r="BU9" s="79">
        <f>IF(BW$1="Rejected",BN9,IF(BX9="",BN9,SUM(BN9,BX9)))</f>
        <v>0</v>
      </c>
      <c r="BV9" s="79">
        <f>IF(BW$1="Rejected",BO9,IF(BY9="",BO9,SUM(BO9,BY9)))</f>
        <v>0</v>
      </c>
      <c r="BW9" s="110">
        <f>IF(BU$1="","",SUM(BU9:BV9))</f>
        <v>0</v>
      </c>
      <c r="BX9" s="56"/>
      <c r="BY9" s="56"/>
      <c r="BZ9" s="147"/>
      <c r="CA9" s="322" t="s">
        <v>449</v>
      </c>
      <c r="CB9" s="79">
        <f>IF(CD$1="Rejected",BU9,IF(CE9="",BU9,SUM(BU9,CE9)))</f>
        <v>0</v>
      </c>
      <c r="CC9" s="79">
        <f>IF(CD$1="Rejected",BV9,IF(CF9="",BV9,SUM(BV9,CF9)))</f>
        <v>0</v>
      </c>
      <c r="CD9" s="110">
        <f>IF(CB$1="","",SUM(CB9:CC9))</f>
        <v>0</v>
      </c>
      <c r="CE9" s="56"/>
      <c r="CF9" s="56"/>
      <c r="CG9" s="147"/>
      <c r="CH9" s="322" t="s">
        <v>449</v>
      </c>
      <c r="CI9" s="79">
        <f>IF(CK$1="Rejected",CB9,IF(CL9="",CB9,SUM(CB9,CL9)))</f>
        <v>0</v>
      </c>
      <c r="CJ9" s="79">
        <f>IF(CK$1="Rejected",CC9,IF(CM9="",CC9,SUM(CC9,CM9)))</f>
        <v>0</v>
      </c>
      <c r="CK9" s="110">
        <f>IF(CI$1="","",SUM(CI9:CJ9))</f>
        <v>0</v>
      </c>
      <c r="CL9" s="56"/>
      <c r="CM9" s="56"/>
      <c r="CN9" s="147"/>
      <c r="CO9" s="322" t="s">
        <v>449</v>
      </c>
      <c r="CP9" s="79">
        <f>IF(CR$1="Rejected",CI9,IF(CS9="",CI9,SUM(CI9,CS9)))</f>
        <v>0</v>
      </c>
      <c r="CQ9" s="79">
        <f>IF(CR$1="Rejected",CJ9,IF(CT9="",CJ9,SUM(CJ9,CT9)))</f>
        <v>0</v>
      </c>
      <c r="CR9" s="110">
        <f>IF(CP$1="","",SUM(CP9:CQ9))</f>
        <v>0</v>
      </c>
      <c r="CS9" s="56"/>
      <c r="CT9" s="56"/>
      <c r="CU9" s="147"/>
      <c r="CV9" s="322" t="s">
        <v>449</v>
      </c>
      <c r="CW9" s="79">
        <f>IF(CY$1="Rejected",CP9,IF(CZ9="",CP9,SUM(CP9,CZ9)))</f>
        <v>0</v>
      </c>
      <c r="CX9" s="79">
        <f>IF(CY$1="Rejected",CQ9,IF(DA9="",CQ9,SUM(CQ9,DA9)))</f>
        <v>0</v>
      </c>
      <c r="CY9" s="110">
        <f>IF(CW$1="","",SUM(CW9:CX9))</f>
        <v>0</v>
      </c>
      <c r="CZ9" s="56"/>
      <c r="DA9" s="56"/>
      <c r="DB9" s="147"/>
      <c r="DC9" s="322" t="s">
        <v>449</v>
      </c>
      <c r="DD9" s="79">
        <f>IF(DF$1="Rejected",CW9,IF(DG9="",CW9,SUM(CW9,DG9)))</f>
        <v>0</v>
      </c>
      <c r="DE9" s="79">
        <f>IF(DF$1="Rejected",CX9,IF(DH9="",CX9,SUM(CX9,DH9)))</f>
        <v>0</v>
      </c>
      <c r="DF9" s="110">
        <f>IF(DD$1="","",SUM(DD9:DE9))</f>
        <v>0</v>
      </c>
      <c r="DG9" s="56"/>
      <c r="DH9" s="56"/>
      <c r="DI9" s="147"/>
      <c r="DJ9" s="322" t="s">
        <v>449</v>
      </c>
      <c r="DK9" s="79">
        <f>IF(DM$1="Rejected",DD9,IF(DN9="",DD9,SUM(DD9,DN9)))</f>
        <v>0</v>
      </c>
      <c r="DL9" s="79">
        <f>IF(DM$1="Rejected",DE9,IF(DO9="",DE9,SUM(DE9,DO9)))</f>
        <v>0</v>
      </c>
      <c r="DM9" s="110">
        <f>IF(DK$1="","",SUM(DK9:DL9))</f>
        <v>0</v>
      </c>
      <c r="DN9" s="56"/>
      <c r="DO9" s="56"/>
      <c r="DP9" s="147"/>
      <c r="DQ9" s="322" t="s">
        <v>449</v>
      </c>
      <c r="DR9" s="79">
        <f>IF(DT$1="Rejected",DK9,IF(DU9="",DK9,SUM(DK9,DU9)))</f>
        <v>0</v>
      </c>
      <c r="DS9" s="79">
        <f>IF(DT$1="Rejected",DL9,IF(DV9="",DL9,SUM(DL9,DV9)))</f>
        <v>0</v>
      </c>
      <c r="DT9" s="110">
        <f>IF(DR$1="","",SUM(DR9:DS9))</f>
        <v>0</v>
      </c>
      <c r="DU9" s="56"/>
      <c r="DV9" s="56"/>
      <c r="DW9" s="147"/>
      <c r="DX9" s="322"/>
    </row>
    <row r="10" spans="1:128" x14ac:dyDescent="0.2">
      <c r="A10" s="764" t="s">
        <v>448</v>
      </c>
      <c r="B10" s="764"/>
      <c r="C10" s="532"/>
      <c r="D10" s="532"/>
      <c r="E10" s="9">
        <f>C10+D10</f>
        <v>0</v>
      </c>
      <c r="F10" s="203"/>
      <c r="G10" s="364"/>
      <c r="H10" s="364"/>
      <c r="I10" s="322" t="s">
        <v>449</v>
      </c>
      <c r="J10" s="79">
        <f>IF(L$1="Rejected",C10,IF(M10="",C10,SUM(C10,M10)))</f>
        <v>0</v>
      </c>
      <c r="K10" s="79">
        <f>IF(L$1="Rejected",D10,IF(N10="",D10,SUM(D10,N10)))</f>
        <v>0</v>
      </c>
      <c r="L10" s="110">
        <f>IF(J$1="","",SUM(J10:K10))</f>
        <v>0</v>
      </c>
      <c r="M10" s="56"/>
      <c r="N10" s="56"/>
      <c r="O10" s="147"/>
      <c r="P10" s="322" t="s">
        <v>449</v>
      </c>
      <c r="Q10" s="79">
        <f>IF(S$1="Rejected",J10,IF(T10="",J10,SUM(J10,T10)))</f>
        <v>0</v>
      </c>
      <c r="R10" s="79">
        <f>IF(S$1="Rejected",K10,IF(U10="",K10,SUM(K10,U10)))</f>
        <v>0</v>
      </c>
      <c r="S10" s="110">
        <f>IF(Q$1="","",SUM(Q10:R10))</f>
        <v>0</v>
      </c>
      <c r="T10" s="56"/>
      <c r="U10" s="56"/>
      <c r="V10" s="147"/>
      <c r="W10" s="322" t="s">
        <v>449</v>
      </c>
      <c r="X10" s="79">
        <f>IF(Z$1="Rejected",Q10,IF(AA10="",Q10,SUM(Q10,AA10)))</f>
        <v>0</v>
      </c>
      <c r="Y10" s="79">
        <f>IF(Z$1="Rejected",R10,IF(AB10="",R10,SUM(R10,AB10)))</f>
        <v>0</v>
      </c>
      <c r="Z10" s="110">
        <f>IF(X$1="","",SUM(X10:Y10))</f>
        <v>0</v>
      </c>
      <c r="AA10" s="56"/>
      <c r="AB10" s="56"/>
      <c r="AC10" s="147"/>
      <c r="AD10" s="322" t="s">
        <v>449</v>
      </c>
      <c r="AE10" s="79">
        <f>IF(AG$1="Rejected",X10,IF(AH10="",X10,SUM(X10,AH10)))</f>
        <v>0</v>
      </c>
      <c r="AF10" s="79">
        <f>IF(AG$1="Rejected",Y10,IF(AI10="",Y10,SUM(Y10,AI10)))</f>
        <v>0</v>
      </c>
      <c r="AG10" s="110">
        <f>IF(AE$1="","",SUM(AE10:AF10))</f>
        <v>0</v>
      </c>
      <c r="AH10" s="56"/>
      <c r="AI10" s="56"/>
      <c r="AJ10" s="147"/>
      <c r="AK10" s="322" t="s">
        <v>449</v>
      </c>
      <c r="AL10" s="79">
        <f>IF(AN$1="Rejected",AE10,IF(AO10="",AE10,SUM(AE10,AO10)))</f>
        <v>0</v>
      </c>
      <c r="AM10" s="79">
        <f>IF(AN$1="Rejected",AF10,IF(AP10="",AF10,SUM(AF10,AP10)))</f>
        <v>0</v>
      </c>
      <c r="AN10" s="110">
        <f>IF(AL$1="","",SUM(AL10:AM10))</f>
        <v>0</v>
      </c>
      <c r="AO10" s="56"/>
      <c r="AP10" s="56"/>
      <c r="AQ10" s="147"/>
      <c r="AR10" s="322" t="s">
        <v>449</v>
      </c>
      <c r="AS10" s="79">
        <f>IF(AU$1="Rejected",AL10,IF(AV10="",AL10,SUM(AL10,AV10)))</f>
        <v>0</v>
      </c>
      <c r="AT10" s="79">
        <f>IF(AU$1="Rejected",AM10,IF(AW10="",AM10,SUM(AM10,AW10)))</f>
        <v>0</v>
      </c>
      <c r="AU10" s="110">
        <f>IF(AS$1="","",SUM(AS10:AT10))</f>
        <v>0</v>
      </c>
      <c r="AV10" s="56"/>
      <c r="AW10" s="56"/>
      <c r="AX10" s="147"/>
      <c r="AY10" s="322" t="s">
        <v>449</v>
      </c>
      <c r="AZ10" s="79">
        <f>IF(BB$1="Rejected",AS10,IF(BC10="",AS10,SUM(AS10,BC10)))</f>
        <v>0</v>
      </c>
      <c r="BA10" s="79">
        <f>IF(BB$1="Rejected",AT10,IF(BD10="",AT10,SUM(AT10,BD10)))</f>
        <v>0</v>
      </c>
      <c r="BB10" s="110">
        <f>IF(AZ$1="","",SUM(AZ10:BA10))</f>
        <v>0</v>
      </c>
      <c r="BC10" s="56"/>
      <c r="BD10" s="56"/>
      <c r="BE10" s="147"/>
      <c r="BF10" s="322" t="s">
        <v>449</v>
      </c>
      <c r="BG10" s="79">
        <f>IF(BI$1="Rejected",AZ10,IF(BJ10="",AZ10,SUM(AZ10,BJ10)))</f>
        <v>0</v>
      </c>
      <c r="BH10" s="79">
        <f>IF(BI$1="Rejected",BA10,IF(BK10="",BA10,SUM(BA10,BK10)))</f>
        <v>0</v>
      </c>
      <c r="BI10" s="110">
        <f>IF(BG$1="","",SUM(BG10:BH10))</f>
        <v>0</v>
      </c>
      <c r="BJ10" s="56"/>
      <c r="BK10" s="56"/>
      <c r="BL10" s="147"/>
      <c r="BM10" s="322" t="s">
        <v>449</v>
      </c>
      <c r="BN10" s="79">
        <f>IF(BP$1="Rejected",BG10,IF(BQ10="",BG10,SUM(BG10,BQ10)))</f>
        <v>0</v>
      </c>
      <c r="BO10" s="79">
        <f>IF(BP$1="Rejected",BH10,IF(BR10="",BH10,SUM(BH10,BR10)))</f>
        <v>0</v>
      </c>
      <c r="BP10" s="110">
        <f>IF(BN$1="","",SUM(BN10:BO10))</f>
        <v>0</v>
      </c>
      <c r="BQ10" s="56"/>
      <c r="BR10" s="56"/>
      <c r="BS10" s="147"/>
      <c r="BT10" s="322" t="s">
        <v>449</v>
      </c>
      <c r="BU10" s="79">
        <f>IF(BW$1="Rejected",BN10,IF(BX10="",BN10,SUM(BN10,BX10)))</f>
        <v>0</v>
      </c>
      <c r="BV10" s="79">
        <f>IF(BW$1="Rejected",BO10,IF(BY10="",BO10,SUM(BO10,BY10)))</f>
        <v>0</v>
      </c>
      <c r="BW10" s="110">
        <f>IF(BU$1="","",SUM(BU10:BV10))</f>
        <v>0</v>
      </c>
      <c r="BX10" s="56"/>
      <c r="BY10" s="56"/>
      <c r="BZ10" s="147"/>
      <c r="CA10" s="322" t="s">
        <v>449</v>
      </c>
      <c r="CB10" s="79">
        <f>IF(CD$1="Rejected",BU10,IF(CE10="",BU10,SUM(BU10,CE10)))</f>
        <v>0</v>
      </c>
      <c r="CC10" s="79">
        <f>IF(CD$1="Rejected",BV10,IF(CF10="",BV10,SUM(BV10,CF10)))</f>
        <v>0</v>
      </c>
      <c r="CD10" s="110">
        <f>IF(CB$1="","",SUM(CB10:CC10))</f>
        <v>0</v>
      </c>
      <c r="CE10" s="56"/>
      <c r="CF10" s="56"/>
      <c r="CG10" s="147"/>
      <c r="CH10" s="322" t="s">
        <v>449</v>
      </c>
      <c r="CI10" s="79">
        <f>IF(CK$1="Rejected",CB10,IF(CL10="",CB10,SUM(CB10,CL10)))</f>
        <v>0</v>
      </c>
      <c r="CJ10" s="79">
        <f>IF(CK$1="Rejected",CC10,IF(CM10="",CC10,SUM(CC10,CM10)))</f>
        <v>0</v>
      </c>
      <c r="CK10" s="110">
        <f>IF(CI$1="","",SUM(CI10:CJ10))</f>
        <v>0</v>
      </c>
      <c r="CL10" s="56"/>
      <c r="CM10" s="56"/>
      <c r="CN10" s="147"/>
      <c r="CO10" s="322" t="s">
        <v>449</v>
      </c>
      <c r="CP10" s="79">
        <f>IF(CR$1="Rejected",CI10,IF(CS10="",CI10,SUM(CI10,CS10)))</f>
        <v>0</v>
      </c>
      <c r="CQ10" s="79">
        <f>IF(CR$1="Rejected",CJ10,IF(CT10="",CJ10,SUM(CJ10,CT10)))</f>
        <v>0</v>
      </c>
      <c r="CR10" s="110">
        <f>IF(CP$1="","",SUM(CP10:CQ10))</f>
        <v>0</v>
      </c>
      <c r="CS10" s="56"/>
      <c r="CT10" s="56"/>
      <c r="CU10" s="147"/>
      <c r="CV10" s="322" t="s">
        <v>449</v>
      </c>
      <c r="CW10" s="79">
        <f>IF(CY$1="Rejected",CP10,IF(CZ10="",CP10,SUM(CP10,CZ10)))</f>
        <v>0</v>
      </c>
      <c r="CX10" s="79">
        <f>IF(CY$1="Rejected",CQ10,IF(DA10="",CQ10,SUM(CQ10,DA10)))</f>
        <v>0</v>
      </c>
      <c r="CY10" s="110">
        <f>IF(CW$1="","",SUM(CW10:CX10))</f>
        <v>0</v>
      </c>
      <c r="CZ10" s="56"/>
      <c r="DA10" s="56"/>
      <c r="DB10" s="147"/>
      <c r="DC10" s="322" t="s">
        <v>449</v>
      </c>
      <c r="DD10" s="79">
        <f>IF(DF$1="Rejected",CW10,IF(DG10="",CW10,SUM(CW10,DG10)))</f>
        <v>0</v>
      </c>
      <c r="DE10" s="79">
        <f>IF(DF$1="Rejected",CX10,IF(DH10="",CX10,SUM(CX10,DH10)))</f>
        <v>0</v>
      </c>
      <c r="DF10" s="110">
        <f>IF(DD$1="","",SUM(DD10:DE10))</f>
        <v>0</v>
      </c>
      <c r="DG10" s="56"/>
      <c r="DH10" s="56"/>
      <c r="DI10" s="147"/>
      <c r="DJ10" s="322" t="s">
        <v>449</v>
      </c>
      <c r="DK10" s="79">
        <f>IF(DM$1="Rejected",DD10,IF(DN10="",DD10,SUM(DD10,DN10)))</f>
        <v>0</v>
      </c>
      <c r="DL10" s="79">
        <f>IF(DM$1="Rejected",DE10,IF(DO10="",DE10,SUM(DE10,DO10)))</f>
        <v>0</v>
      </c>
      <c r="DM10" s="110">
        <f>IF(DK$1="","",SUM(DK10:DL10))</f>
        <v>0</v>
      </c>
      <c r="DN10" s="56"/>
      <c r="DO10" s="56"/>
      <c r="DP10" s="147"/>
      <c r="DQ10" s="322" t="s">
        <v>449</v>
      </c>
      <c r="DR10" s="79">
        <f>IF(DT$1="Rejected",DK10,IF(DU10="",DK10,SUM(DK10,DU10)))</f>
        <v>0</v>
      </c>
      <c r="DS10" s="79">
        <f>IF(DT$1="Rejected",DL10,IF(DV10="",DL10,SUM(DL10,DV10)))</f>
        <v>0</v>
      </c>
      <c r="DT10" s="110">
        <f>IF(DR$1="","",SUM(DR10:DS10))</f>
        <v>0</v>
      </c>
      <c r="DU10" s="56"/>
      <c r="DV10" s="56"/>
      <c r="DW10" s="147"/>
      <c r="DX10" s="322"/>
    </row>
    <row r="11" spans="1:128" x14ac:dyDescent="0.2">
      <c r="A11" s="764" t="s">
        <v>454</v>
      </c>
      <c r="B11" s="764"/>
      <c r="C11" s="532"/>
      <c r="D11" s="532"/>
      <c r="E11" s="9">
        <f>C11+D11</f>
        <v>0</v>
      </c>
      <c r="F11" s="203"/>
      <c r="G11" s="364"/>
      <c r="H11" s="364"/>
      <c r="I11" s="322" t="s">
        <v>449</v>
      </c>
      <c r="J11" s="79">
        <f>IF(L$1="Rejected",C11,IF(M11="",C11,SUM(C11,M11)))</f>
        <v>0</v>
      </c>
      <c r="K11" s="79">
        <f>IF(L$1="Rejected",D11,IF(N11="",D11,SUM(D11,N11)))</f>
        <v>0</v>
      </c>
      <c r="L11" s="110">
        <f>IF(J$1="","",SUM(J11:K11))</f>
        <v>0</v>
      </c>
      <c r="M11" s="56"/>
      <c r="N11" s="56"/>
      <c r="O11" s="147"/>
      <c r="P11" s="322" t="s">
        <v>449</v>
      </c>
      <c r="Q11" s="79">
        <f>IF(S$1="Rejected",J11,IF(T11="",J11,SUM(J11,T11)))</f>
        <v>0</v>
      </c>
      <c r="R11" s="79">
        <f>IF(S$1="Rejected",K11,IF(U11="",K11,SUM(K11,U11)))</f>
        <v>0</v>
      </c>
      <c r="S11" s="110">
        <f>IF(Q$1="","",SUM(Q11:R11))</f>
        <v>0</v>
      </c>
      <c r="T11" s="56"/>
      <c r="U11" s="56"/>
      <c r="V11" s="147"/>
      <c r="W11" s="322" t="s">
        <v>449</v>
      </c>
      <c r="X11" s="79">
        <f>IF(Z$1="Rejected",Q11,IF(AA11="",Q11,SUM(Q11,AA11)))</f>
        <v>0</v>
      </c>
      <c r="Y11" s="79">
        <f>IF(Z$1="Rejected",R11,IF(AB11="",R11,SUM(R11,AB11)))</f>
        <v>0</v>
      </c>
      <c r="Z11" s="110">
        <f>IF(X$1="","",SUM(X11:Y11))</f>
        <v>0</v>
      </c>
      <c r="AA11" s="56"/>
      <c r="AB11" s="56"/>
      <c r="AC11" s="147"/>
      <c r="AD11" s="322" t="s">
        <v>449</v>
      </c>
      <c r="AE11" s="79">
        <f>IF(AG$1="Rejected",X11,IF(AH11="",X11,SUM(X11,AH11)))</f>
        <v>0</v>
      </c>
      <c r="AF11" s="79">
        <f>IF(AG$1="Rejected",Y11,IF(AI11="",Y11,SUM(Y11,AI11)))</f>
        <v>0</v>
      </c>
      <c r="AG11" s="110">
        <f>IF(AE$1="","",SUM(AE11:AF11))</f>
        <v>0</v>
      </c>
      <c r="AH11" s="56"/>
      <c r="AI11" s="56"/>
      <c r="AJ11" s="147"/>
      <c r="AK11" s="322" t="s">
        <v>449</v>
      </c>
      <c r="AL11" s="79">
        <f>IF(AN$1="Rejected",AE11,IF(AO11="",AE11,SUM(AE11,AO11)))</f>
        <v>0</v>
      </c>
      <c r="AM11" s="79">
        <f>IF(AN$1="Rejected",AF11,IF(AP11="",AF11,SUM(AF11,AP11)))</f>
        <v>0</v>
      </c>
      <c r="AN11" s="110">
        <f>IF(AL$1="","",SUM(AL11:AM11))</f>
        <v>0</v>
      </c>
      <c r="AO11" s="56"/>
      <c r="AP11" s="56"/>
      <c r="AQ11" s="147"/>
      <c r="AR11" s="322" t="s">
        <v>449</v>
      </c>
      <c r="AS11" s="79">
        <f>IF(AU$1="Rejected",AL11,IF(AV11="",AL11,SUM(AL11,AV11)))</f>
        <v>0</v>
      </c>
      <c r="AT11" s="79">
        <f>IF(AU$1="Rejected",AM11,IF(AW11="",AM11,SUM(AM11,AW11)))</f>
        <v>0</v>
      </c>
      <c r="AU11" s="110">
        <f>IF(AS$1="","",SUM(AS11:AT11))</f>
        <v>0</v>
      </c>
      <c r="AV11" s="56"/>
      <c r="AW11" s="56"/>
      <c r="AX11" s="147"/>
      <c r="AY11" s="322" t="s">
        <v>449</v>
      </c>
      <c r="AZ11" s="79">
        <f>IF(BB$1="Rejected",AS11,IF(BC11="",AS11,SUM(AS11,BC11)))</f>
        <v>0</v>
      </c>
      <c r="BA11" s="79">
        <f>IF(BB$1="Rejected",AT11,IF(BD11="",AT11,SUM(AT11,BD11)))</f>
        <v>0</v>
      </c>
      <c r="BB11" s="110">
        <f>IF(AZ$1="","",SUM(AZ11:BA11))</f>
        <v>0</v>
      </c>
      <c r="BC11" s="56"/>
      <c r="BD11" s="56"/>
      <c r="BE11" s="147"/>
      <c r="BF11" s="322" t="s">
        <v>449</v>
      </c>
      <c r="BG11" s="79">
        <f>IF(BI$1="Rejected",AZ11,IF(BJ11="",AZ11,SUM(AZ11,BJ11)))</f>
        <v>0</v>
      </c>
      <c r="BH11" s="79">
        <f>IF(BI$1="Rejected",BA11,IF(BK11="",BA11,SUM(BA11,BK11)))</f>
        <v>0</v>
      </c>
      <c r="BI11" s="110">
        <f>IF(BG$1="","",SUM(BG11:BH11))</f>
        <v>0</v>
      </c>
      <c r="BJ11" s="56"/>
      <c r="BK11" s="56"/>
      <c r="BL11" s="147"/>
      <c r="BM11" s="322" t="s">
        <v>449</v>
      </c>
      <c r="BN11" s="79">
        <f>IF(BP$1="Rejected",BG11,IF(BQ11="",BG11,SUM(BG11,BQ11)))</f>
        <v>0</v>
      </c>
      <c r="BO11" s="79">
        <f>IF(BP$1="Rejected",BH11,IF(BR11="",BH11,SUM(BH11,BR11)))</f>
        <v>0</v>
      </c>
      <c r="BP11" s="110">
        <f>IF(BN$1="","",SUM(BN11:BO11))</f>
        <v>0</v>
      </c>
      <c r="BQ11" s="56"/>
      <c r="BR11" s="56"/>
      <c r="BS11" s="147"/>
      <c r="BT11" s="322" t="s">
        <v>449</v>
      </c>
      <c r="BU11" s="79">
        <f>IF(BW$1="Rejected",BN11,IF(BX11="",BN11,SUM(BN11,BX11)))</f>
        <v>0</v>
      </c>
      <c r="BV11" s="79">
        <f>IF(BW$1="Rejected",BO11,IF(BY11="",BO11,SUM(BO11,BY11)))</f>
        <v>0</v>
      </c>
      <c r="BW11" s="110">
        <f>IF(BU$1="","",SUM(BU11:BV11))</f>
        <v>0</v>
      </c>
      <c r="BX11" s="56"/>
      <c r="BY11" s="56"/>
      <c r="BZ11" s="147"/>
      <c r="CA11" s="322" t="s">
        <v>449</v>
      </c>
      <c r="CB11" s="79">
        <f>IF(CD$1="Rejected",BU11,IF(CE11="",BU11,SUM(BU11,CE11)))</f>
        <v>0</v>
      </c>
      <c r="CC11" s="79">
        <f>IF(CD$1="Rejected",BV11,IF(CF11="",BV11,SUM(BV11,CF11)))</f>
        <v>0</v>
      </c>
      <c r="CD11" s="110">
        <f>IF(CB$1="","",SUM(CB11:CC11))</f>
        <v>0</v>
      </c>
      <c r="CE11" s="56"/>
      <c r="CF11" s="56"/>
      <c r="CG11" s="147"/>
      <c r="CH11" s="322" t="s">
        <v>449</v>
      </c>
      <c r="CI11" s="79">
        <f>IF(CK$1="Rejected",CB11,IF(CL11="",CB11,SUM(CB11,CL11)))</f>
        <v>0</v>
      </c>
      <c r="CJ11" s="79">
        <f>IF(CK$1="Rejected",CC11,IF(CM11="",CC11,SUM(CC11,CM11)))</f>
        <v>0</v>
      </c>
      <c r="CK11" s="110">
        <f>IF(CI$1="","",SUM(CI11:CJ11))</f>
        <v>0</v>
      </c>
      <c r="CL11" s="56"/>
      <c r="CM11" s="56"/>
      <c r="CN11" s="147"/>
      <c r="CO11" s="322" t="s">
        <v>449</v>
      </c>
      <c r="CP11" s="79">
        <f>IF(CR$1="Rejected",CI11,IF(CS11="",CI11,SUM(CI11,CS11)))</f>
        <v>0</v>
      </c>
      <c r="CQ11" s="79">
        <f>IF(CR$1="Rejected",CJ11,IF(CT11="",CJ11,SUM(CJ11,CT11)))</f>
        <v>0</v>
      </c>
      <c r="CR11" s="110">
        <f>IF(CP$1="","",SUM(CP11:CQ11))</f>
        <v>0</v>
      </c>
      <c r="CS11" s="56"/>
      <c r="CT11" s="56"/>
      <c r="CU11" s="147"/>
      <c r="CV11" s="322" t="s">
        <v>449</v>
      </c>
      <c r="CW11" s="79">
        <f>IF(CY$1="Rejected",CP11,IF(CZ11="",CP11,SUM(CP11,CZ11)))</f>
        <v>0</v>
      </c>
      <c r="CX11" s="79">
        <f>IF(CY$1="Rejected",CQ11,IF(DA11="",CQ11,SUM(CQ11,DA11)))</f>
        <v>0</v>
      </c>
      <c r="CY11" s="110">
        <f>IF(CW$1="","",SUM(CW11:CX11))</f>
        <v>0</v>
      </c>
      <c r="CZ11" s="56"/>
      <c r="DA11" s="56"/>
      <c r="DB11" s="147"/>
      <c r="DC11" s="322" t="s">
        <v>449</v>
      </c>
      <c r="DD11" s="79">
        <f>IF(DF$1="Rejected",CW11,IF(DG11="",CW11,SUM(CW11,DG11)))</f>
        <v>0</v>
      </c>
      <c r="DE11" s="79">
        <f>IF(DF$1="Rejected",CX11,IF(DH11="",CX11,SUM(CX11,DH11)))</f>
        <v>0</v>
      </c>
      <c r="DF11" s="110">
        <f>IF(DD$1="","",SUM(DD11:DE11))</f>
        <v>0</v>
      </c>
      <c r="DG11" s="56"/>
      <c r="DH11" s="56"/>
      <c r="DI11" s="147"/>
      <c r="DJ11" s="322" t="s">
        <v>449</v>
      </c>
      <c r="DK11" s="79">
        <f>IF(DM$1="Rejected",DD11,IF(DN11="",DD11,SUM(DD11,DN11)))</f>
        <v>0</v>
      </c>
      <c r="DL11" s="79">
        <f>IF(DM$1="Rejected",DE11,IF(DO11="",DE11,SUM(DE11,DO11)))</f>
        <v>0</v>
      </c>
      <c r="DM11" s="110">
        <f>IF(DK$1="","",SUM(DK11:DL11))</f>
        <v>0</v>
      </c>
      <c r="DN11" s="56"/>
      <c r="DO11" s="56"/>
      <c r="DP11" s="147"/>
      <c r="DQ11" s="322" t="s">
        <v>449</v>
      </c>
      <c r="DR11" s="79">
        <f>IF(DT$1="Rejected",DK11,IF(DU11="",DK11,SUM(DK11,DU11)))</f>
        <v>0</v>
      </c>
      <c r="DS11" s="79">
        <f>IF(DT$1="Rejected",DL11,IF(DV11="",DL11,SUM(DL11,DV11)))</f>
        <v>0</v>
      </c>
      <c r="DT11" s="110">
        <f>IF(DR$1="","",SUM(DR11:DS11))</f>
        <v>0</v>
      </c>
      <c r="DU11" s="56"/>
      <c r="DV11" s="56"/>
      <c r="DW11" s="147"/>
      <c r="DX11" s="322"/>
    </row>
    <row r="12" spans="1:128" x14ac:dyDescent="0.2">
      <c r="A12" s="767" t="s">
        <v>472</v>
      </c>
      <c r="B12" s="768"/>
      <c r="C12" s="10">
        <f>SUM(C9:C11)</f>
        <v>0</v>
      </c>
      <c r="D12" s="10">
        <f>SUM(D9:D11)</f>
        <v>0</v>
      </c>
      <c r="E12" s="10">
        <f>SUM(E9:E11)</f>
        <v>0</v>
      </c>
      <c r="F12" s="203"/>
      <c r="G12" s="364"/>
      <c r="H12" s="364"/>
      <c r="I12" s="322" t="s">
        <v>357</v>
      </c>
      <c r="J12" s="445">
        <f>IF(J$1="","",SUM(J9:J11))</f>
        <v>0</v>
      </c>
      <c r="K12" s="445">
        <f>IF(J$1="","",SUM(K9:K11))</f>
        <v>0</v>
      </c>
      <c r="L12" s="103">
        <f>IF(J$1="","",SUM(J12:K12))</f>
        <v>0</v>
      </c>
      <c r="M12" s="445">
        <f>IF(J$1="","",SUMIF($I8:$I12,MID($I12,3,10),M8:M12))</f>
        <v>0</v>
      </c>
      <c r="N12" s="445">
        <f>IF(J$1="","",SUMIF($I8:$I12,MID($I12,3,10),N8:N12))</f>
        <v>0</v>
      </c>
      <c r="O12" s="147"/>
      <c r="P12" s="322" t="s">
        <v>357</v>
      </c>
      <c r="Q12" s="445">
        <f>IF(Q$1="","",SUM(Q9:Q11))</f>
        <v>0</v>
      </c>
      <c r="R12" s="445">
        <f>IF(Q$1="","",SUM(R9:R11))</f>
        <v>0</v>
      </c>
      <c r="S12" s="103">
        <f>IF(Q$1="","",SUM(Q12:R12))</f>
        <v>0</v>
      </c>
      <c r="T12" s="445">
        <f>IF(Q$1="","",SUMIF($I8:$I12,MID($I12,3,10),T8:T12))</f>
        <v>0</v>
      </c>
      <c r="U12" s="445">
        <f>IF(Q$1="","",SUMIF($I8:$I12,MID($I12,3,10),U8:U12))</f>
        <v>0</v>
      </c>
      <c r="V12" s="147"/>
      <c r="W12" s="322" t="s">
        <v>357</v>
      </c>
      <c r="X12" s="445">
        <f>IF(X$1="","",SUM(X9:X11))</f>
        <v>0</v>
      </c>
      <c r="Y12" s="445">
        <f>IF(X$1="","",SUM(Y9:Y11))</f>
        <v>0</v>
      </c>
      <c r="Z12" s="103">
        <f>IF(X$1="","",SUM(X12:Y12))</f>
        <v>0</v>
      </c>
      <c r="AA12" s="445">
        <f>IF(X$1="","",SUMIF($I8:$I12,MID($I12,3,10),AA8:AA12))</f>
        <v>0</v>
      </c>
      <c r="AB12" s="445">
        <f>IF(X$1="","",SUMIF($I8:$I12,MID($I12,3,10),AB8:AB12))</f>
        <v>0</v>
      </c>
      <c r="AC12" s="147"/>
      <c r="AD12" s="322" t="s">
        <v>357</v>
      </c>
      <c r="AE12" s="445">
        <f>IF(AE$1="","",SUM(AE9:AE11))</f>
        <v>0</v>
      </c>
      <c r="AF12" s="445">
        <f>IF(AE$1="","",SUM(AF9:AF11))</f>
        <v>0</v>
      </c>
      <c r="AG12" s="103">
        <f>IF(AE$1="","",SUM(AE12:AF12))</f>
        <v>0</v>
      </c>
      <c r="AH12" s="445">
        <f>IF(AE$1="","",SUMIF($I8:$I12,MID($I12,3,10),AH8:AH12))</f>
        <v>0</v>
      </c>
      <c r="AI12" s="445">
        <f>IF(AE$1="","",SUMIF($I8:$I12,MID($I12,3,10),AI8:AI12))</f>
        <v>0</v>
      </c>
      <c r="AJ12" s="147"/>
      <c r="AK12" s="322" t="s">
        <v>357</v>
      </c>
      <c r="AL12" s="445">
        <f>IF(AL$1="","",SUM(AL9:AL11))</f>
        <v>0</v>
      </c>
      <c r="AM12" s="445">
        <f>IF(AL$1="","",SUM(AM9:AM11))</f>
        <v>0</v>
      </c>
      <c r="AN12" s="103">
        <f>IF(AL$1="","",SUM(AL12:AM12))</f>
        <v>0</v>
      </c>
      <c r="AO12" s="445">
        <f>IF(AL$1="","",SUMIF($I8:$I12,MID($I12,3,10),AO8:AO12))</f>
        <v>0</v>
      </c>
      <c r="AP12" s="445">
        <f>IF(AL$1="","",SUMIF($I8:$I12,MID($I12,3,10),AP8:AP12))</f>
        <v>0</v>
      </c>
      <c r="AQ12" s="147"/>
      <c r="AR12" s="322" t="s">
        <v>357</v>
      </c>
      <c r="AS12" s="445">
        <f>IF(AS$1="","",SUM(AS9:AS11))</f>
        <v>0</v>
      </c>
      <c r="AT12" s="445">
        <f>IF(AS$1="","",SUM(AT9:AT11))</f>
        <v>0</v>
      </c>
      <c r="AU12" s="103">
        <f>IF(AS$1="","",SUM(AS12:AT12))</f>
        <v>0</v>
      </c>
      <c r="AV12" s="445">
        <f>IF(AS$1="","",SUMIF($I8:$I12,MID($I12,3,10),AV8:AV12))</f>
        <v>0</v>
      </c>
      <c r="AW12" s="445">
        <f>IF(AS$1="","",SUMIF($I8:$I12,MID($I12,3,10),AW8:AW12))</f>
        <v>0</v>
      </c>
      <c r="AX12" s="147"/>
      <c r="AY12" s="322" t="s">
        <v>357</v>
      </c>
      <c r="AZ12" s="445">
        <f>IF(AZ$1="","",SUM(AZ9:AZ11))</f>
        <v>0</v>
      </c>
      <c r="BA12" s="445">
        <f>IF(AZ$1="","",SUM(BA9:BA11))</f>
        <v>0</v>
      </c>
      <c r="BB12" s="103">
        <f>IF(AZ$1="","",SUM(AZ12:BA12))</f>
        <v>0</v>
      </c>
      <c r="BC12" s="445">
        <f>IF(AZ$1="","",SUMIF($I8:$I12,MID($I12,3,10),BC8:BC12))</f>
        <v>0</v>
      </c>
      <c r="BD12" s="445">
        <f>IF(AZ$1="","",SUMIF($I8:$I12,MID($I12,3,10),BD8:BD12))</f>
        <v>0</v>
      </c>
      <c r="BE12" s="147"/>
      <c r="BF12" s="322" t="s">
        <v>357</v>
      </c>
      <c r="BG12" s="445">
        <f>IF(BG$1="","",SUM(BG9:BG11))</f>
        <v>0</v>
      </c>
      <c r="BH12" s="445">
        <f>IF(BG$1="","",SUM(BH9:BH11))</f>
        <v>0</v>
      </c>
      <c r="BI12" s="103">
        <f>IF(BG$1="","",SUM(BG12:BH12))</f>
        <v>0</v>
      </c>
      <c r="BJ12" s="445">
        <f>IF(BG$1="","",SUMIF($I8:$I12,MID($I12,3,10),BJ8:BJ12))</f>
        <v>0</v>
      </c>
      <c r="BK12" s="445">
        <f>IF(BG$1="","",SUMIF($I8:$I12,MID($I12,3,10),BK8:BK12))</f>
        <v>0</v>
      </c>
      <c r="BL12" s="147"/>
      <c r="BM12" s="322" t="s">
        <v>357</v>
      </c>
      <c r="BN12" s="445">
        <f>IF(BN$1="","",SUM(BN9:BN11))</f>
        <v>0</v>
      </c>
      <c r="BO12" s="445">
        <f>IF(BN$1="","",SUM(BO9:BO11))</f>
        <v>0</v>
      </c>
      <c r="BP12" s="103">
        <f>IF(BN$1="","",SUM(BN12:BO12))</f>
        <v>0</v>
      </c>
      <c r="BQ12" s="445">
        <f>IF(BN$1="","",SUMIF($I8:$I12,MID($I12,3,10),BQ8:BQ12))</f>
        <v>0</v>
      </c>
      <c r="BR12" s="445">
        <f>IF(BN$1="","",SUMIF($I8:$I12,MID($I12,3,10),BR8:BR12))</f>
        <v>0</v>
      </c>
      <c r="BS12" s="147"/>
      <c r="BT12" s="322" t="s">
        <v>357</v>
      </c>
      <c r="BU12" s="445">
        <f>IF(BU$1="","",SUM(BU9:BU11))</f>
        <v>0</v>
      </c>
      <c r="BV12" s="445">
        <f>IF(BU$1="","",SUM(BV9:BV11))</f>
        <v>0</v>
      </c>
      <c r="BW12" s="103">
        <f>IF(BU$1="","",SUM(BU12:BV12))</f>
        <v>0</v>
      </c>
      <c r="BX12" s="445">
        <f>IF(BU$1="","",SUMIF($I8:$I12,MID($I12,3,10),BX8:BX12))</f>
        <v>0</v>
      </c>
      <c r="BY12" s="445">
        <f>IF(BU$1="","",SUMIF($I8:$I12,MID($I12,3,10),BY8:BY12))</f>
        <v>0</v>
      </c>
      <c r="BZ12" s="147"/>
      <c r="CA12" s="322" t="s">
        <v>357</v>
      </c>
      <c r="CB12" s="445">
        <f>IF(CB$1="","",SUM(CB9:CB11))</f>
        <v>0</v>
      </c>
      <c r="CC12" s="445">
        <f>IF(CB$1="","",SUM(CC9:CC11))</f>
        <v>0</v>
      </c>
      <c r="CD12" s="103">
        <f>IF(CB$1="","",SUM(CB12:CC12))</f>
        <v>0</v>
      </c>
      <c r="CE12" s="445">
        <f>IF(CB$1="","",SUMIF($I8:$I12,MID($I12,3,10),CE8:CE12))</f>
        <v>0</v>
      </c>
      <c r="CF12" s="445">
        <f>IF(CB$1="","",SUMIF($I8:$I12,MID($I12,3,10),CF8:CF12))</f>
        <v>0</v>
      </c>
      <c r="CG12" s="147"/>
      <c r="CH12" s="322" t="s">
        <v>357</v>
      </c>
      <c r="CI12" s="445">
        <f>IF(CI$1="","",SUM(CI9:CI11))</f>
        <v>0</v>
      </c>
      <c r="CJ12" s="445">
        <f>IF(CI$1="","",SUM(CJ9:CJ11))</f>
        <v>0</v>
      </c>
      <c r="CK12" s="103">
        <f>IF(CI$1="","",SUM(CI12:CJ12))</f>
        <v>0</v>
      </c>
      <c r="CL12" s="445">
        <f>IF(CI$1="","",SUMIF($I8:$I12,MID($I12,3,10),CL8:CL12))</f>
        <v>0</v>
      </c>
      <c r="CM12" s="445">
        <f>IF(CI$1="","",SUMIF($I8:$I12,MID($I12,3,10),CM8:CM12))</f>
        <v>0</v>
      </c>
      <c r="CN12" s="147"/>
      <c r="CO12" s="322" t="s">
        <v>357</v>
      </c>
      <c r="CP12" s="445">
        <f>IF(CP$1="","",SUM(CP9:CP11))</f>
        <v>0</v>
      </c>
      <c r="CQ12" s="445">
        <f>IF(CP$1="","",SUM(CQ9:CQ11))</f>
        <v>0</v>
      </c>
      <c r="CR12" s="103">
        <f>IF(CP$1="","",SUM(CP12:CQ12))</f>
        <v>0</v>
      </c>
      <c r="CS12" s="445">
        <f>IF(CP$1="","",SUMIF($I8:$I12,MID($I12,3,10),CS8:CS12))</f>
        <v>0</v>
      </c>
      <c r="CT12" s="445">
        <f>IF(CP$1="","",SUMIF($I8:$I12,MID($I12,3,10),CT8:CT12))</f>
        <v>0</v>
      </c>
      <c r="CU12" s="147"/>
      <c r="CV12" s="322" t="s">
        <v>357</v>
      </c>
      <c r="CW12" s="445">
        <f>IF(CW$1="","",SUM(CW9:CW11))</f>
        <v>0</v>
      </c>
      <c r="CX12" s="445">
        <f>IF(CW$1="","",SUM(CX9:CX11))</f>
        <v>0</v>
      </c>
      <c r="CY12" s="103">
        <f>IF(CW$1="","",SUM(CW12:CX12))</f>
        <v>0</v>
      </c>
      <c r="CZ12" s="445">
        <f>IF(CW$1="","",SUMIF($I8:$I12,MID($I12,3,10),CZ8:CZ12))</f>
        <v>0</v>
      </c>
      <c r="DA12" s="445">
        <f>IF(CW$1="","",SUMIF($I8:$I12,MID($I12,3,10),DA8:DA12))</f>
        <v>0</v>
      </c>
      <c r="DB12" s="147"/>
      <c r="DC12" s="322" t="s">
        <v>357</v>
      </c>
      <c r="DD12" s="445">
        <f>IF(DD$1="","",SUM(DD9:DD11))</f>
        <v>0</v>
      </c>
      <c r="DE12" s="445">
        <f>IF(DD$1="","",SUM(DE9:DE11))</f>
        <v>0</v>
      </c>
      <c r="DF12" s="103">
        <f>IF(DD$1="","",SUM(DD12:DE12))</f>
        <v>0</v>
      </c>
      <c r="DG12" s="445">
        <f>IF(DD$1="","",SUMIF($I8:$I12,MID($I12,3,10),DG8:DG12))</f>
        <v>0</v>
      </c>
      <c r="DH12" s="445">
        <f>IF(DD$1="","",SUMIF($I8:$I12,MID($I12,3,10),DH8:DH12))</f>
        <v>0</v>
      </c>
      <c r="DI12" s="147"/>
      <c r="DJ12" s="322" t="s">
        <v>357</v>
      </c>
      <c r="DK12" s="445">
        <f>IF(DK$1="","",SUM(DK9:DK11))</f>
        <v>0</v>
      </c>
      <c r="DL12" s="445">
        <f>IF(DK$1="","",SUM(DL9:DL11))</f>
        <v>0</v>
      </c>
      <c r="DM12" s="103">
        <f>IF(DK$1="","",SUM(DK12:DL12))</f>
        <v>0</v>
      </c>
      <c r="DN12" s="445">
        <f>IF(DK$1="","",SUMIF($I8:$I12,MID($I12,3,10),DN8:DN12))</f>
        <v>0</v>
      </c>
      <c r="DO12" s="445">
        <f>IF(DK$1="","",SUMIF($I8:$I12,MID($I12,3,10),DO8:DO12))</f>
        <v>0</v>
      </c>
      <c r="DP12" s="147"/>
      <c r="DQ12" s="322" t="s">
        <v>357</v>
      </c>
      <c r="DR12" s="445">
        <f>IF(DR$1="","",SUM(DR9:DR11))</f>
        <v>0</v>
      </c>
      <c r="DS12" s="445">
        <f>IF(DR$1="","",SUM(DS9:DS11))</f>
        <v>0</v>
      </c>
      <c r="DT12" s="103">
        <f>IF(DR$1="","",SUM(DR12:DS12))</f>
        <v>0</v>
      </c>
      <c r="DU12" s="445">
        <f>IF(DR$1="","",SUMIF($I8:$I12,MID($I12,3,10),DU8:DU12))</f>
        <v>0</v>
      </c>
      <c r="DV12" s="445">
        <f>IF(DR$1="","",SUMIF($I8:$I12,MID($I12,3,10),DV8:DV12))</f>
        <v>0</v>
      </c>
      <c r="DW12" s="147"/>
      <c r="DX12" s="322"/>
    </row>
    <row r="13" spans="1:128" s="8" customFormat="1" x14ac:dyDescent="0.2">
      <c r="A13" s="676" t="s">
        <v>469</v>
      </c>
      <c r="B13" s="129"/>
      <c r="C13" s="144"/>
      <c r="D13" s="144"/>
      <c r="E13" s="145"/>
      <c r="F13" s="146"/>
      <c r="G13" s="323"/>
      <c r="H13" s="323"/>
      <c r="I13" s="322"/>
      <c r="J13" s="128" t="str">
        <f>IF(J$1="","",IF(SUM(B13)=0,"",B13))</f>
        <v/>
      </c>
      <c r="K13" s="129" t="str">
        <f>IF(J$1="","",IF(SUM(C13)=0,"",C13))</f>
        <v/>
      </c>
      <c r="L13" s="129"/>
      <c r="M13" s="130" t="str">
        <f>$A13</f>
        <v>TRANSMISSION LINE &lt;Line#, Location - from substation to substation&gt;</v>
      </c>
      <c r="N13" s="130"/>
      <c r="O13" s="131"/>
      <c r="P13" s="322"/>
      <c r="Q13" s="128" t="str">
        <f>IF(Q$1="","",IF(SUM(I13)=0,"",I13))</f>
        <v/>
      </c>
      <c r="R13" s="129" t="str">
        <f>IF(Q$1="","",IF(SUM(J13)=0,"",J13))</f>
        <v/>
      </c>
      <c r="S13" s="129"/>
      <c r="T13" s="130" t="str">
        <f>$A13</f>
        <v>TRANSMISSION LINE &lt;Line#, Location - from substation to substation&gt;</v>
      </c>
      <c r="U13" s="130"/>
      <c r="V13" s="131"/>
      <c r="W13" s="322"/>
      <c r="X13" s="128" t="str">
        <f>IF(X$1="","",IF(SUM(P13)=0,"",P13))</f>
        <v/>
      </c>
      <c r="Y13" s="129" t="str">
        <f>IF(X$1="","",IF(SUM(Q13)=0,"",Q13))</f>
        <v/>
      </c>
      <c r="Z13" s="129"/>
      <c r="AA13" s="130" t="str">
        <f>$A13</f>
        <v>TRANSMISSION LINE &lt;Line#, Location - from substation to substation&gt;</v>
      </c>
      <c r="AB13" s="130"/>
      <c r="AC13" s="131"/>
      <c r="AD13" s="322"/>
      <c r="AE13" s="128" t="str">
        <f>IF(AE$1="","",IF(SUM(W13)=0,"",W13))</f>
        <v/>
      </c>
      <c r="AF13" s="129" t="str">
        <f>IF(AE$1="","",IF(SUM(X13)=0,"",X13))</f>
        <v/>
      </c>
      <c r="AG13" s="129"/>
      <c r="AH13" s="130" t="str">
        <f>$A13</f>
        <v>TRANSMISSION LINE &lt;Line#, Location - from substation to substation&gt;</v>
      </c>
      <c r="AI13" s="130"/>
      <c r="AJ13" s="131"/>
      <c r="AK13" s="322"/>
      <c r="AL13" s="128" t="str">
        <f>IF(AL$1="","",IF(SUM(AD13)=0,"",AD13))</f>
        <v/>
      </c>
      <c r="AM13" s="129" t="str">
        <f>IF(AL$1="","",IF(SUM(AE13)=0,"",AE13))</f>
        <v/>
      </c>
      <c r="AN13" s="129"/>
      <c r="AO13" s="130" t="str">
        <f>$A13</f>
        <v>TRANSMISSION LINE &lt;Line#, Location - from substation to substation&gt;</v>
      </c>
      <c r="AP13" s="130"/>
      <c r="AQ13" s="131"/>
      <c r="AR13" s="322"/>
      <c r="AS13" s="128" t="str">
        <f>IF(AS$1="","",IF(SUM(AK13)=0,"",AK13))</f>
        <v/>
      </c>
      <c r="AT13" s="129" t="str">
        <f>IF(AS$1="","",IF(SUM(AL13)=0,"",AL13))</f>
        <v/>
      </c>
      <c r="AU13" s="129"/>
      <c r="AV13" s="130" t="str">
        <f>$A13</f>
        <v>TRANSMISSION LINE &lt;Line#, Location - from substation to substation&gt;</v>
      </c>
      <c r="AW13" s="130"/>
      <c r="AX13" s="131"/>
      <c r="AY13" s="322"/>
      <c r="AZ13" s="128" t="str">
        <f>IF(AZ$1="","",IF(SUM(AR13)=0,"",AR13))</f>
        <v/>
      </c>
      <c r="BA13" s="129" t="str">
        <f>IF(AZ$1="","",IF(SUM(AS13)=0,"",AS13))</f>
        <v/>
      </c>
      <c r="BB13" s="129"/>
      <c r="BC13" s="130" t="str">
        <f>$A13</f>
        <v>TRANSMISSION LINE &lt;Line#, Location - from substation to substation&gt;</v>
      </c>
      <c r="BD13" s="130"/>
      <c r="BE13" s="131"/>
      <c r="BF13" s="322"/>
      <c r="BG13" s="128" t="str">
        <f>IF(BG$1="","",IF(SUM(AY13)=0,"",AY13))</f>
        <v/>
      </c>
      <c r="BH13" s="129" t="str">
        <f>IF(BG$1="","",IF(SUM(AZ13)=0,"",AZ13))</f>
        <v/>
      </c>
      <c r="BI13" s="129"/>
      <c r="BJ13" s="130" t="str">
        <f>$A13</f>
        <v>TRANSMISSION LINE &lt;Line#, Location - from substation to substation&gt;</v>
      </c>
      <c r="BK13" s="130"/>
      <c r="BL13" s="131"/>
      <c r="BM13" s="322"/>
      <c r="BN13" s="128" t="str">
        <f>IF(BN$1="","",IF(SUM(BF13)=0,"",BF13))</f>
        <v/>
      </c>
      <c r="BO13" s="129" t="str">
        <f>IF(BN$1="","",IF(SUM(BG13)=0,"",BG13))</f>
        <v/>
      </c>
      <c r="BP13" s="129"/>
      <c r="BQ13" s="130" t="str">
        <f>$A13</f>
        <v>TRANSMISSION LINE &lt;Line#, Location - from substation to substation&gt;</v>
      </c>
      <c r="BR13" s="130"/>
      <c r="BS13" s="131"/>
      <c r="BT13" s="322"/>
      <c r="BU13" s="128" t="str">
        <f>IF(BU$1="","",IF(SUM(BM13)=0,"",BM13))</f>
        <v/>
      </c>
      <c r="BV13" s="129" t="str">
        <f>IF(BU$1="","",IF(SUM(BN13)=0,"",BN13))</f>
        <v/>
      </c>
      <c r="BW13" s="129"/>
      <c r="BX13" s="130" t="str">
        <f>$A13</f>
        <v>TRANSMISSION LINE &lt;Line#, Location - from substation to substation&gt;</v>
      </c>
      <c r="BY13" s="130"/>
      <c r="BZ13" s="131"/>
      <c r="CA13" s="322"/>
      <c r="CB13" s="128" t="str">
        <f>IF(CB$1="","",IF(SUM(BT13)=0,"",BT13))</f>
        <v/>
      </c>
      <c r="CC13" s="129" t="str">
        <f>IF(CB$1="","",IF(SUM(BU13)=0,"",BU13))</f>
        <v/>
      </c>
      <c r="CD13" s="129"/>
      <c r="CE13" s="130" t="str">
        <f>$A13</f>
        <v>TRANSMISSION LINE &lt;Line#, Location - from substation to substation&gt;</v>
      </c>
      <c r="CF13" s="130"/>
      <c r="CG13" s="131"/>
      <c r="CH13" s="322"/>
      <c r="CI13" s="128" t="str">
        <f>IF(CI$1="","",IF(SUM(CA13)=0,"",CA13))</f>
        <v/>
      </c>
      <c r="CJ13" s="129" t="str">
        <f>IF(CI$1="","",IF(SUM(CB13)=0,"",CB13))</f>
        <v/>
      </c>
      <c r="CK13" s="129"/>
      <c r="CL13" s="130" t="str">
        <f>$A13</f>
        <v>TRANSMISSION LINE &lt;Line#, Location - from substation to substation&gt;</v>
      </c>
      <c r="CM13" s="130"/>
      <c r="CN13" s="131"/>
      <c r="CO13" s="322"/>
      <c r="CP13" s="128" t="str">
        <f>IF(CP$1="","",IF(SUM(CH13)=0,"",CH13))</f>
        <v/>
      </c>
      <c r="CQ13" s="129" t="str">
        <f>IF(CP$1="","",IF(SUM(CI13)=0,"",CI13))</f>
        <v/>
      </c>
      <c r="CR13" s="129"/>
      <c r="CS13" s="130" t="str">
        <f>$A13</f>
        <v>TRANSMISSION LINE &lt;Line#, Location - from substation to substation&gt;</v>
      </c>
      <c r="CT13" s="130"/>
      <c r="CU13" s="131"/>
      <c r="CV13" s="322"/>
      <c r="CW13" s="128" t="str">
        <f>IF(CW$1="","",IF(SUM(CO13)=0,"",CO13))</f>
        <v/>
      </c>
      <c r="CX13" s="129" t="str">
        <f>IF(CW$1="","",IF(SUM(CP13)=0,"",CP13))</f>
        <v/>
      </c>
      <c r="CY13" s="129"/>
      <c r="CZ13" s="130" t="str">
        <f>$A13</f>
        <v>TRANSMISSION LINE &lt;Line#, Location - from substation to substation&gt;</v>
      </c>
      <c r="DA13" s="130"/>
      <c r="DB13" s="131"/>
      <c r="DC13" s="322"/>
      <c r="DD13" s="128" t="str">
        <f>IF(DD$1="","",IF(SUM(CV13)=0,"",CV13))</f>
        <v/>
      </c>
      <c r="DE13" s="129" t="str">
        <f>IF(DD$1="","",IF(SUM(CW13)=0,"",CW13))</f>
        <v/>
      </c>
      <c r="DF13" s="129"/>
      <c r="DG13" s="130" t="str">
        <f>$A13</f>
        <v>TRANSMISSION LINE &lt;Line#, Location - from substation to substation&gt;</v>
      </c>
      <c r="DH13" s="130"/>
      <c r="DI13" s="131"/>
      <c r="DJ13" s="322"/>
      <c r="DK13" s="128" t="str">
        <f>IF(DK$1="","",IF(SUM(DC13)=0,"",DC13))</f>
        <v/>
      </c>
      <c r="DL13" s="129" t="str">
        <f>IF(DK$1="","",IF(SUM(DD13)=0,"",DD13))</f>
        <v/>
      </c>
      <c r="DM13" s="129"/>
      <c r="DN13" s="130" t="str">
        <f>$A13</f>
        <v>TRANSMISSION LINE &lt;Line#, Location - from substation to substation&gt;</v>
      </c>
      <c r="DO13" s="130"/>
      <c r="DP13" s="131"/>
      <c r="DQ13" s="322"/>
      <c r="DR13" s="128" t="str">
        <f>IF(DR$1="","",IF(SUM(DJ13)=0,"",DJ13))</f>
        <v/>
      </c>
      <c r="DS13" s="129" t="str">
        <f>IF(DR$1="","",IF(SUM(DK13)=0,"",DK13))</f>
        <v/>
      </c>
      <c r="DT13" s="129"/>
      <c r="DU13" s="130" t="str">
        <f>$A13</f>
        <v>TRANSMISSION LINE &lt;Line#, Location - from substation to substation&gt;</v>
      </c>
      <c r="DV13" s="130"/>
      <c r="DW13" s="131"/>
      <c r="DX13" s="322"/>
    </row>
    <row r="14" spans="1:128" x14ac:dyDescent="0.2">
      <c r="A14" s="764" t="s">
        <v>447</v>
      </c>
      <c r="B14" s="764"/>
      <c r="C14" s="532"/>
      <c r="D14" s="532"/>
      <c r="E14" s="9">
        <f>C14+D14</f>
        <v>0</v>
      </c>
      <c r="F14" s="203"/>
      <c r="G14" s="364"/>
      <c r="H14" s="364"/>
      <c r="I14" s="322" t="s">
        <v>449</v>
      </c>
      <c r="J14" s="79">
        <f>IF(L$1="Rejected",C14,IF(M14="",C14,SUM(C14,M14)))</f>
        <v>0</v>
      </c>
      <c r="K14" s="79">
        <f>IF(L$1="Rejected",D14,IF(N14="",D14,SUM(D14,N14)))</f>
        <v>0</v>
      </c>
      <c r="L14" s="110">
        <f>IF(J$1="","",SUM(J14:K14))</f>
        <v>0</v>
      </c>
      <c r="M14" s="56"/>
      <c r="N14" s="56"/>
      <c r="O14" s="147"/>
      <c r="P14" s="322" t="s">
        <v>449</v>
      </c>
      <c r="Q14" s="79">
        <f>IF(S$1="Rejected",J14,IF(T14="",J14,SUM(J14,T14)))</f>
        <v>0</v>
      </c>
      <c r="R14" s="79">
        <f>IF(S$1="Rejected",K14,IF(U14="",K14,SUM(K14,U14)))</f>
        <v>0</v>
      </c>
      <c r="S14" s="110">
        <f>IF(Q$1="","",SUM(Q14:R14))</f>
        <v>0</v>
      </c>
      <c r="T14" s="56"/>
      <c r="U14" s="56"/>
      <c r="V14" s="147"/>
      <c r="W14" s="322" t="s">
        <v>449</v>
      </c>
      <c r="X14" s="79">
        <f>IF(Z$1="Rejected",Q14,IF(AA14="",Q14,SUM(Q14,AA14)))</f>
        <v>0</v>
      </c>
      <c r="Y14" s="79">
        <f>IF(Z$1="Rejected",R14,IF(AB14="",R14,SUM(R14,AB14)))</f>
        <v>0</v>
      </c>
      <c r="Z14" s="110">
        <f>IF(X$1="","",SUM(X14:Y14))</f>
        <v>0</v>
      </c>
      <c r="AA14" s="56"/>
      <c r="AB14" s="56"/>
      <c r="AC14" s="147"/>
      <c r="AD14" s="322" t="s">
        <v>449</v>
      </c>
      <c r="AE14" s="79">
        <f>IF(AG$1="Rejected",X14,IF(AH14="",X14,SUM(X14,AH14)))</f>
        <v>0</v>
      </c>
      <c r="AF14" s="79">
        <f>IF(AG$1="Rejected",Y14,IF(AI14="",Y14,SUM(Y14,AI14)))</f>
        <v>0</v>
      </c>
      <c r="AG14" s="110">
        <f>IF(AE$1="","",SUM(AE14:AF14))</f>
        <v>0</v>
      </c>
      <c r="AH14" s="56"/>
      <c r="AI14" s="56"/>
      <c r="AJ14" s="147"/>
      <c r="AK14" s="322" t="s">
        <v>449</v>
      </c>
      <c r="AL14" s="79">
        <f>IF(AN$1="Rejected",AE14,IF(AO14="",AE14,SUM(AE14,AO14)))</f>
        <v>0</v>
      </c>
      <c r="AM14" s="79">
        <f>IF(AN$1="Rejected",AF14,IF(AP14="",AF14,SUM(AF14,AP14)))</f>
        <v>0</v>
      </c>
      <c r="AN14" s="110">
        <f>IF(AL$1="","",SUM(AL14:AM14))</f>
        <v>0</v>
      </c>
      <c r="AO14" s="56"/>
      <c r="AP14" s="56"/>
      <c r="AQ14" s="147"/>
      <c r="AR14" s="322" t="s">
        <v>449</v>
      </c>
      <c r="AS14" s="79">
        <f>IF(AU$1="Rejected",AL14,IF(AV14="",AL14,SUM(AL14,AV14)))</f>
        <v>0</v>
      </c>
      <c r="AT14" s="79">
        <f>IF(AU$1="Rejected",AM14,IF(AW14="",AM14,SUM(AM14,AW14)))</f>
        <v>0</v>
      </c>
      <c r="AU14" s="110">
        <f>IF(AS$1="","",SUM(AS14:AT14))</f>
        <v>0</v>
      </c>
      <c r="AV14" s="56"/>
      <c r="AW14" s="56"/>
      <c r="AX14" s="147"/>
      <c r="AY14" s="322" t="s">
        <v>449</v>
      </c>
      <c r="AZ14" s="79">
        <f>IF(BB$1="Rejected",AS14,IF(BC14="",AS14,SUM(AS14,BC14)))</f>
        <v>0</v>
      </c>
      <c r="BA14" s="79">
        <f>IF(BB$1="Rejected",AT14,IF(BD14="",AT14,SUM(AT14,BD14)))</f>
        <v>0</v>
      </c>
      <c r="BB14" s="110">
        <f>IF(AZ$1="","",SUM(AZ14:BA14))</f>
        <v>0</v>
      </c>
      <c r="BC14" s="56"/>
      <c r="BD14" s="56"/>
      <c r="BE14" s="147"/>
      <c r="BF14" s="322" t="s">
        <v>449</v>
      </c>
      <c r="BG14" s="79">
        <f>IF(BI$1="Rejected",AZ14,IF(BJ14="",AZ14,SUM(AZ14,BJ14)))</f>
        <v>0</v>
      </c>
      <c r="BH14" s="79">
        <f>IF(BI$1="Rejected",BA14,IF(BK14="",BA14,SUM(BA14,BK14)))</f>
        <v>0</v>
      </c>
      <c r="BI14" s="110">
        <f>IF(BG$1="","",SUM(BG14:BH14))</f>
        <v>0</v>
      </c>
      <c r="BJ14" s="56"/>
      <c r="BK14" s="56"/>
      <c r="BL14" s="147"/>
      <c r="BM14" s="322" t="s">
        <v>449</v>
      </c>
      <c r="BN14" s="79">
        <f>IF(BP$1="Rejected",BG14,IF(BQ14="",BG14,SUM(BG14,BQ14)))</f>
        <v>0</v>
      </c>
      <c r="BO14" s="79">
        <f>IF(BP$1="Rejected",BH14,IF(BR14="",BH14,SUM(BH14,BR14)))</f>
        <v>0</v>
      </c>
      <c r="BP14" s="110">
        <f>IF(BN$1="","",SUM(BN14:BO14))</f>
        <v>0</v>
      </c>
      <c r="BQ14" s="56"/>
      <c r="BR14" s="56"/>
      <c r="BS14" s="147"/>
      <c r="BT14" s="322" t="s">
        <v>449</v>
      </c>
      <c r="BU14" s="79">
        <f>IF(BW$1="Rejected",BN14,IF(BX14="",BN14,SUM(BN14,BX14)))</f>
        <v>0</v>
      </c>
      <c r="BV14" s="79">
        <f>IF(BW$1="Rejected",BO14,IF(BY14="",BO14,SUM(BO14,BY14)))</f>
        <v>0</v>
      </c>
      <c r="BW14" s="110">
        <f>IF(BU$1="","",SUM(BU14:BV14))</f>
        <v>0</v>
      </c>
      <c r="BX14" s="56"/>
      <c r="BY14" s="56"/>
      <c r="BZ14" s="147"/>
      <c r="CA14" s="322" t="s">
        <v>449</v>
      </c>
      <c r="CB14" s="79">
        <f>IF(CD$1="Rejected",BU14,IF(CE14="",BU14,SUM(BU14,CE14)))</f>
        <v>0</v>
      </c>
      <c r="CC14" s="79">
        <f>IF(CD$1="Rejected",BV14,IF(CF14="",BV14,SUM(BV14,CF14)))</f>
        <v>0</v>
      </c>
      <c r="CD14" s="110">
        <f>IF(CB$1="","",SUM(CB14:CC14))</f>
        <v>0</v>
      </c>
      <c r="CE14" s="56"/>
      <c r="CF14" s="56"/>
      <c r="CG14" s="147"/>
      <c r="CH14" s="322" t="s">
        <v>449</v>
      </c>
      <c r="CI14" s="79">
        <f>IF(CK$1="Rejected",CB14,IF(CL14="",CB14,SUM(CB14,CL14)))</f>
        <v>0</v>
      </c>
      <c r="CJ14" s="79">
        <f>IF(CK$1="Rejected",CC14,IF(CM14="",CC14,SUM(CC14,CM14)))</f>
        <v>0</v>
      </c>
      <c r="CK14" s="110">
        <f>IF(CI$1="","",SUM(CI14:CJ14))</f>
        <v>0</v>
      </c>
      <c r="CL14" s="56"/>
      <c r="CM14" s="56"/>
      <c r="CN14" s="147"/>
      <c r="CO14" s="322" t="s">
        <v>449</v>
      </c>
      <c r="CP14" s="79">
        <f>IF(CR$1="Rejected",CI14,IF(CS14="",CI14,SUM(CI14,CS14)))</f>
        <v>0</v>
      </c>
      <c r="CQ14" s="79">
        <f>IF(CR$1="Rejected",CJ14,IF(CT14="",CJ14,SUM(CJ14,CT14)))</f>
        <v>0</v>
      </c>
      <c r="CR14" s="110">
        <f>IF(CP$1="","",SUM(CP14:CQ14))</f>
        <v>0</v>
      </c>
      <c r="CS14" s="56"/>
      <c r="CT14" s="56"/>
      <c r="CU14" s="147"/>
      <c r="CV14" s="322" t="s">
        <v>449</v>
      </c>
      <c r="CW14" s="79">
        <f>IF(CY$1="Rejected",CP14,IF(CZ14="",CP14,SUM(CP14,CZ14)))</f>
        <v>0</v>
      </c>
      <c r="CX14" s="79">
        <f>IF(CY$1="Rejected",CQ14,IF(DA14="",CQ14,SUM(CQ14,DA14)))</f>
        <v>0</v>
      </c>
      <c r="CY14" s="110">
        <f>IF(CW$1="","",SUM(CW14:CX14))</f>
        <v>0</v>
      </c>
      <c r="CZ14" s="56"/>
      <c r="DA14" s="56"/>
      <c r="DB14" s="147"/>
      <c r="DC14" s="322" t="s">
        <v>449</v>
      </c>
      <c r="DD14" s="79">
        <f>IF(DF$1="Rejected",CW14,IF(DG14="",CW14,SUM(CW14,DG14)))</f>
        <v>0</v>
      </c>
      <c r="DE14" s="79">
        <f>IF(DF$1="Rejected",CX14,IF(DH14="",CX14,SUM(CX14,DH14)))</f>
        <v>0</v>
      </c>
      <c r="DF14" s="110">
        <f>IF(DD$1="","",SUM(DD14:DE14))</f>
        <v>0</v>
      </c>
      <c r="DG14" s="56"/>
      <c r="DH14" s="56"/>
      <c r="DI14" s="147"/>
      <c r="DJ14" s="322" t="s">
        <v>449</v>
      </c>
      <c r="DK14" s="79">
        <f>IF(DM$1="Rejected",DD14,IF(DN14="",DD14,SUM(DD14,DN14)))</f>
        <v>0</v>
      </c>
      <c r="DL14" s="79">
        <f>IF(DM$1="Rejected",DE14,IF(DO14="",DE14,SUM(DE14,DO14)))</f>
        <v>0</v>
      </c>
      <c r="DM14" s="110">
        <f>IF(DK$1="","",SUM(DK14:DL14))</f>
        <v>0</v>
      </c>
      <c r="DN14" s="56"/>
      <c r="DO14" s="56"/>
      <c r="DP14" s="147"/>
      <c r="DQ14" s="322" t="s">
        <v>449</v>
      </c>
      <c r="DR14" s="79">
        <f>IF(DT$1="Rejected",DK14,IF(DU14="",DK14,SUM(DK14,DU14)))</f>
        <v>0</v>
      </c>
      <c r="DS14" s="79">
        <f>IF(DT$1="Rejected",DL14,IF(DV14="",DL14,SUM(DL14,DV14)))</f>
        <v>0</v>
      </c>
      <c r="DT14" s="110">
        <f>IF(DR$1="","",SUM(DR14:DS14))</f>
        <v>0</v>
      </c>
      <c r="DU14" s="56"/>
      <c r="DV14" s="56"/>
      <c r="DW14" s="147"/>
      <c r="DX14" s="322"/>
    </row>
    <row r="15" spans="1:128" x14ac:dyDescent="0.2">
      <c r="A15" s="764" t="s">
        <v>448</v>
      </c>
      <c r="B15" s="764"/>
      <c r="C15" s="532"/>
      <c r="D15" s="532"/>
      <c r="E15" s="9">
        <f>C15+D15</f>
        <v>0</v>
      </c>
      <c r="F15" s="203"/>
      <c r="G15" s="364"/>
      <c r="H15" s="364"/>
      <c r="I15" s="322" t="s">
        <v>449</v>
      </c>
      <c r="J15" s="79">
        <f>IF(L$1="Rejected",C15,IF(M15="",C15,SUM(C15,M15)))</f>
        <v>0</v>
      </c>
      <c r="K15" s="79">
        <f>IF(L$1="Rejected",D15,IF(N15="",D15,SUM(D15,N15)))</f>
        <v>0</v>
      </c>
      <c r="L15" s="110">
        <f>IF(J$1="","",SUM(J15:K15))</f>
        <v>0</v>
      </c>
      <c r="M15" s="56"/>
      <c r="N15" s="56"/>
      <c r="O15" s="147"/>
      <c r="P15" s="322" t="s">
        <v>449</v>
      </c>
      <c r="Q15" s="79">
        <f>IF(S$1="Rejected",J15,IF(T15="",J15,SUM(J15,T15)))</f>
        <v>0</v>
      </c>
      <c r="R15" s="79">
        <f>IF(S$1="Rejected",K15,IF(U15="",K15,SUM(K15,U15)))</f>
        <v>0</v>
      </c>
      <c r="S15" s="110">
        <f>IF(Q$1="","",SUM(Q15:R15))</f>
        <v>0</v>
      </c>
      <c r="T15" s="56"/>
      <c r="U15" s="56"/>
      <c r="V15" s="147"/>
      <c r="W15" s="322" t="s">
        <v>449</v>
      </c>
      <c r="X15" s="79">
        <f>IF(Z$1="Rejected",Q15,IF(AA15="",Q15,SUM(Q15,AA15)))</f>
        <v>0</v>
      </c>
      <c r="Y15" s="79">
        <f>IF(Z$1="Rejected",R15,IF(AB15="",R15,SUM(R15,AB15)))</f>
        <v>0</v>
      </c>
      <c r="Z15" s="110">
        <f>IF(X$1="","",SUM(X15:Y15))</f>
        <v>0</v>
      </c>
      <c r="AA15" s="56"/>
      <c r="AB15" s="56"/>
      <c r="AC15" s="147"/>
      <c r="AD15" s="322" t="s">
        <v>449</v>
      </c>
      <c r="AE15" s="79">
        <f>IF(AG$1="Rejected",X15,IF(AH15="",X15,SUM(X15,AH15)))</f>
        <v>0</v>
      </c>
      <c r="AF15" s="79">
        <f>IF(AG$1="Rejected",Y15,IF(AI15="",Y15,SUM(Y15,AI15)))</f>
        <v>0</v>
      </c>
      <c r="AG15" s="110">
        <f>IF(AE$1="","",SUM(AE15:AF15))</f>
        <v>0</v>
      </c>
      <c r="AH15" s="56"/>
      <c r="AI15" s="56"/>
      <c r="AJ15" s="147"/>
      <c r="AK15" s="322" t="s">
        <v>449</v>
      </c>
      <c r="AL15" s="79">
        <f>IF(AN$1="Rejected",AE15,IF(AO15="",AE15,SUM(AE15,AO15)))</f>
        <v>0</v>
      </c>
      <c r="AM15" s="79">
        <f>IF(AN$1="Rejected",AF15,IF(AP15="",AF15,SUM(AF15,AP15)))</f>
        <v>0</v>
      </c>
      <c r="AN15" s="110">
        <f>IF(AL$1="","",SUM(AL15:AM15))</f>
        <v>0</v>
      </c>
      <c r="AO15" s="56"/>
      <c r="AP15" s="56"/>
      <c r="AQ15" s="147"/>
      <c r="AR15" s="322" t="s">
        <v>449</v>
      </c>
      <c r="AS15" s="79">
        <f>IF(AU$1="Rejected",AL15,IF(AV15="",AL15,SUM(AL15,AV15)))</f>
        <v>0</v>
      </c>
      <c r="AT15" s="79">
        <f>IF(AU$1="Rejected",AM15,IF(AW15="",AM15,SUM(AM15,AW15)))</f>
        <v>0</v>
      </c>
      <c r="AU15" s="110">
        <f>IF(AS$1="","",SUM(AS15:AT15))</f>
        <v>0</v>
      </c>
      <c r="AV15" s="56"/>
      <c r="AW15" s="56"/>
      <c r="AX15" s="147"/>
      <c r="AY15" s="322" t="s">
        <v>449</v>
      </c>
      <c r="AZ15" s="79">
        <f>IF(BB$1="Rejected",AS15,IF(BC15="",AS15,SUM(AS15,BC15)))</f>
        <v>0</v>
      </c>
      <c r="BA15" s="79">
        <f>IF(BB$1="Rejected",AT15,IF(BD15="",AT15,SUM(AT15,BD15)))</f>
        <v>0</v>
      </c>
      <c r="BB15" s="110">
        <f>IF(AZ$1="","",SUM(AZ15:BA15))</f>
        <v>0</v>
      </c>
      <c r="BC15" s="56"/>
      <c r="BD15" s="56"/>
      <c r="BE15" s="147"/>
      <c r="BF15" s="322" t="s">
        <v>449</v>
      </c>
      <c r="BG15" s="79">
        <f>IF(BI$1="Rejected",AZ15,IF(BJ15="",AZ15,SUM(AZ15,BJ15)))</f>
        <v>0</v>
      </c>
      <c r="BH15" s="79">
        <f>IF(BI$1="Rejected",BA15,IF(BK15="",BA15,SUM(BA15,BK15)))</f>
        <v>0</v>
      </c>
      <c r="BI15" s="110">
        <f>IF(BG$1="","",SUM(BG15:BH15))</f>
        <v>0</v>
      </c>
      <c r="BJ15" s="56"/>
      <c r="BK15" s="56"/>
      <c r="BL15" s="147"/>
      <c r="BM15" s="322" t="s">
        <v>449</v>
      </c>
      <c r="BN15" s="79">
        <f>IF(BP$1="Rejected",BG15,IF(BQ15="",BG15,SUM(BG15,BQ15)))</f>
        <v>0</v>
      </c>
      <c r="BO15" s="79">
        <f>IF(BP$1="Rejected",BH15,IF(BR15="",BH15,SUM(BH15,BR15)))</f>
        <v>0</v>
      </c>
      <c r="BP15" s="110">
        <f>IF(BN$1="","",SUM(BN15:BO15))</f>
        <v>0</v>
      </c>
      <c r="BQ15" s="56"/>
      <c r="BR15" s="56"/>
      <c r="BS15" s="147"/>
      <c r="BT15" s="322" t="s">
        <v>449</v>
      </c>
      <c r="BU15" s="79">
        <f>IF(BW$1="Rejected",BN15,IF(BX15="",BN15,SUM(BN15,BX15)))</f>
        <v>0</v>
      </c>
      <c r="BV15" s="79">
        <f>IF(BW$1="Rejected",BO15,IF(BY15="",BO15,SUM(BO15,BY15)))</f>
        <v>0</v>
      </c>
      <c r="BW15" s="110">
        <f>IF(BU$1="","",SUM(BU15:BV15))</f>
        <v>0</v>
      </c>
      <c r="BX15" s="56"/>
      <c r="BY15" s="56"/>
      <c r="BZ15" s="147"/>
      <c r="CA15" s="322" t="s">
        <v>449</v>
      </c>
      <c r="CB15" s="79">
        <f>IF(CD$1="Rejected",BU15,IF(CE15="",BU15,SUM(BU15,CE15)))</f>
        <v>0</v>
      </c>
      <c r="CC15" s="79">
        <f>IF(CD$1="Rejected",BV15,IF(CF15="",BV15,SUM(BV15,CF15)))</f>
        <v>0</v>
      </c>
      <c r="CD15" s="110">
        <f>IF(CB$1="","",SUM(CB15:CC15))</f>
        <v>0</v>
      </c>
      <c r="CE15" s="56"/>
      <c r="CF15" s="56"/>
      <c r="CG15" s="147"/>
      <c r="CH15" s="322" t="s">
        <v>449</v>
      </c>
      <c r="CI15" s="79">
        <f>IF(CK$1="Rejected",CB15,IF(CL15="",CB15,SUM(CB15,CL15)))</f>
        <v>0</v>
      </c>
      <c r="CJ15" s="79">
        <f>IF(CK$1="Rejected",CC15,IF(CM15="",CC15,SUM(CC15,CM15)))</f>
        <v>0</v>
      </c>
      <c r="CK15" s="110">
        <f>IF(CI$1="","",SUM(CI15:CJ15))</f>
        <v>0</v>
      </c>
      <c r="CL15" s="56"/>
      <c r="CM15" s="56"/>
      <c r="CN15" s="147"/>
      <c r="CO15" s="322" t="s">
        <v>449</v>
      </c>
      <c r="CP15" s="79">
        <f>IF(CR$1="Rejected",CI15,IF(CS15="",CI15,SUM(CI15,CS15)))</f>
        <v>0</v>
      </c>
      <c r="CQ15" s="79">
        <f>IF(CR$1="Rejected",CJ15,IF(CT15="",CJ15,SUM(CJ15,CT15)))</f>
        <v>0</v>
      </c>
      <c r="CR15" s="110">
        <f>IF(CP$1="","",SUM(CP15:CQ15))</f>
        <v>0</v>
      </c>
      <c r="CS15" s="56"/>
      <c r="CT15" s="56"/>
      <c r="CU15" s="147"/>
      <c r="CV15" s="322" t="s">
        <v>449</v>
      </c>
      <c r="CW15" s="79">
        <f>IF(CY$1="Rejected",CP15,IF(CZ15="",CP15,SUM(CP15,CZ15)))</f>
        <v>0</v>
      </c>
      <c r="CX15" s="79">
        <f>IF(CY$1="Rejected",CQ15,IF(DA15="",CQ15,SUM(CQ15,DA15)))</f>
        <v>0</v>
      </c>
      <c r="CY15" s="110">
        <f>IF(CW$1="","",SUM(CW15:CX15))</f>
        <v>0</v>
      </c>
      <c r="CZ15" s="56"/>
      <c r="DA15" s="56"/>
      <c r="DB15" s="147"/>
      <c r="DC15" s="322" t="s">
        <v>449</v>
      </c>
      <c r="DD15" s="79">
        <f>IF(DF$1="Rejected",CW15,IF(DG15="",CW15,SUM(CW15,DG15)))</f>
        <v>0</v>
      </c>
      <c r="DE15" s="79">
        <f>IF(DF$1="Rejected",CX15,IF(DH15="",CX15,SUM(CX15,DH15)))</f>
        <v>0</v>
      </c>
      <c r="DF15" s="110">
        <f>IF(DD$1="","",SUM(DD15:DE15))</f>
        <v>0</v>
      </c>
      <c r="DG15" s="56"/>
      <c r="DH15" s="56"/>
      <c r="DI15" s="147"/>
      <c r="DJ15" s="322" t="s">
        <v>449</v>
      </c>
      <c r="DK15" s="79">
        <f>IF(DM$1="Rejected",DD15,IF(DN15="",DD15,SUM(DD15,DN15)))</f>
        <v>0</v>
      </c>
      <c r="DL15" s="79">
        <f>IF(DM$1="Rejected",DE15,IF(DO15="",DE15,SUM(DE15,DO15)))</f>
        <v>0</v>
      </c>
      <c r="DM15" s="110">
        <f>IF(DK$1="","",SUM(DK15:DL15))</f>
        <v>0</v>
      </c>
      <c r="DN15" s="56"/>
      <c r="DO15" s="56"/>
      <c r="DP15" s="147"/>
      <c r="DQ15" s="322" t="s">
        <v>449</v>
      </c>
      <c r="DR15" s="79">
        <f>IF(DT$1="Rejected",DK15,IF(DU15="",DK15,SUM(DK15,DU15)))</f>
        <v>0</v>
      </c>
      <c r="DS15" s="79">
        <f>IF(DT$1="Rejected",DL15,IF(DV15="",DL15,SUM(DL15,DV15)))</f>
        <v>0</v>
      </c>
      <c r="DT15" s="110">
        <f>IF(DR$1="","",SUM(DR15:DS15))</f>
        <v>0</v>
      </c>
      <c r="DU15" s="56"/>
      <c r="DV15" s="56"/>
      <c r="DW15" s="147"/>
      <c r="DX15" s="322"/>
    </row>
    <row r="16" spans="1:128" x14ac:dyDescent="0.2">
      <c r="A16" s="764" t="s">
        <v>454</v>
      </c>
      <c r="B16" s="764"/>
      <c r="C16" s="532"/>
      <c r="D16" s="532"/>
      <c r="E16" s="9">
        <f>C16+D16</f>
        <v>0</v>
      </c>
      <c r="F16" s="203"/>
      <c r="G16" s="364"/>
      <c r="H16" s="364"/>
      <c r="I16" s="322" t="s">
        <v>449</v>
      </c>
      <c r="J16" s="79">
        <f>IF(L$1="Rejected",C16,IF(M16="",C16,SUM(C16,M16)))</f>
        <v>0</v>
      </c>
      <c r="K16" s="79">
        <f>IF(L$1="Rejected",D16,IF(N16="",D16,SUM(D16,N16)))</f>
        <v>0</v>
      </c>
      <c r="L16" s="110">
        <f>IF(J$1="","",SUM(J16:K16))</f>
        <v>0</v>
      </c>
      <c r="M16" s="56"/>
      <c r="N16" s="56"/>
      <c r="O16" s="147"/>
      <c r="P16" s="322" t="s">
        <v>449</v>
      </c>
      <c r="Q16" s="79">
        <f>IF(S$1="Rejected",J16,IF(T16="",J16,SUM(J16,T16)))</f>
        <v>0</v>
      </c>
      <c r="R16" s="79">
        <f>IF(S$1="Rejected",K16,IF(U16="",K16,SUM(K16,U16)))</f>
        <v>0</v>
      </c>
      <c r="S16" s="110">
        <f>IF(Q$1="","",SUM(Q16:R16))</f>
        <v>0</v>
      </c>
      <c r="T16" s="56"/>
      <c r="U16" s="56"/>
      <c r="V16" s="147"/>
      <c r="W16" s="322" t="s">
        <v>449</v>
      </c>
      <c r="X16" s="79">
        <f>IF(Z$1="Rejected",Q16,IF(AA16="",Q16,SUM(Q16,AA16)))</f>
        <v>0</v>
      </c>
      <c r="Y16" s="79">
        <f>IF(Z$1="Rejected",R16,IF(AB16="",R16,SUM(R16,AB16)))</f>
        <v>0</v>
      </c>
      <c r="Z16" s="110">
        <f>IF(X$1="","",SUM(X16:Y16))</f>
        <v>0</v>
      </c>
      <c r="AA16" s="56"/>
      <c r="AB16" s="56"/>
      <c r="AC16" s="147"/>
      <c r="AD16" s="322" t="s">
        <v>449</v>
      </c>
      <c r="AE16" s="79">
        <f>IF(AG$1="Rejected",X16,IF(AH16="",X16,SUM(X16,AH16)))</f>
        <v>0</v>
      </c>
      <c r="AF16" s="79">
        <f>IF(AG$1="Rejected",Y16,IF(AI16="",Y16,SUM(Y16,AI16)))</f>
        <v>0</v>
      </c>
      <c r="AG16" s="110">
        <f>IF(AE$1="","",SUM(AE16:AF16))</f>
        <v>0</v>
      </c>
      <c r="AH16" s="56"/>
      <c r="AI16" s="56"/>
      <c r="AJ16" s="147"/>
      <c r="AK16" s="322" t="s">
        <v>449</v>
      </c>
      <c r="AL16" s="79">
        <f>IF(AN$1="Rejected",AE16,IF(AO16="",AE16,SUM(AE16,AO16)))</f>
        <v>0</v>
      </c>
      <c r="AM16" s="79">
        <f>IF(AN$1="Rejected",AF16,IF(AP16="",AF16,SUM(AF16,AP16)))</f>
        <v>0</v>
      </c>
      <c r="AN16" s="110">
        <f>IF(AL$1="","",SUM(AL16:AM16))</f>
        <v>0</v>
      </c>
      <c r="AO16" s="56"/>
      <c r="AP16" s="56"/>
      <c r="AQ16" s="147"/>
      <c r="AR16" s="322" t="s">
        <v>449</v>
      </c>
      <c r="AS16" s="79">
        <f>IF(AU$1="Rejected",AL16,IF(AV16="",AL16,SUM(AL16,AV16)))</f>
        <v>0</v>
      </c>
      <c r="AT16" s="79">
        <f>IF(AU$1="Rejected",AM16,IF(AW16="",AM16,SUM(AM16,AW16)))</f>
        <v>0</v>
      </c>
      <c r="AU16" s="110">
        <f>IF(AS$1="","",SUM(AS16:AT16))</f>
        <v>0</v>
      </c>
      <c r="AV16" s="56"/>
      <c r="AW16" s="56"/>
      <c r="AX16" s="147"/>
      <c r="AY16" s="322" t="s">
        <v>449</v>
      </c>
      <c r="AZ16" s="79">
        <f>IF(BB$1="Rejected",AS16,IF(BC16="",AS16,SUM(AS16,BC16)))</f>
        <v>0</v>
      </c>
      <c r="BA16" s="79">
        <f>IF(BB$1="Rejected",AT16,IF(BD16="",AT16,SUM(AT16,BD16)))</f>
        <v>0</v>
      </c>
      <c r="BB16" s="110">
        <f>IF(AZ$1="","",SUM(AZ16:BA16))</f>
        <v>0</v>
      </c>
      <c r="BC16" s="56"/>
      <c r="BD16" s="56"/>
      <c r="BE16" s="147"/>
      <c r="BF16" s="322" t="s">
        <v>449</v>
      </c>
      <c r="BG16" s="79">
        <f>IF(BI$1="Rejected",AZ16,IF(BJ16="",AZ16,SUM(AZ16,BJ16)))</f>
        <v>0</v>
      </c>
      <c r="BH16" s="79">
        <f>IF(BI$1="Rejected",BA16,IF(BK16="",BA16,SUM(BA16,BK16)))</f>
        <v>0</v>
      </c>
      <c r="BI16" s="110">
        <f>IF(BG$1="","",SUM(BG16:BH16))</f>
        <v>0</v>
      </c>
      <c r="BJ16" s="56"/>
      <c r="BK16" s="56"/>
      <c r="BL16" s="147"/>
      <c r="BM16" s="322" t="s">
        <v>449</v>
      </c>
      <c r="BN16" s="79">
        <f>IF(BP$1="Rejected",BG16,IF(BQ16="",BG16,SUM(BG16,BQ16)))</f>
        <v>0</v>
      </c>
      <c r="BO16" s="79">
        <f>IF(BP$1="Rejected",BH16,IF(BR16="",BH16,SUM(BH16,BR16)))</f>
        <v>0</v>
      </c>
      <c r="BP16" s="110">
        <f>IF(BN$1="","",SUM(BN16:BO16))</f>
        <v>0</v>
      </c>
      <c r="BQ16" s="56"/>
      <c r="BR16" s="56"/>
      <c r="BS16" s="147"/>
      <c r="BT16" s="322" t="s">
        <v>449</v>
      </c>
      <c r="BU16" s="79">
        <f>IF(BW$1="Rejected",BN16,IF(BX16="",BN16,SUM(BN16,BX16)))</f>
        <v>0</v>
      </c>
      <c r="BV16" s="79">
        <f>IF(BW$1="Rejected",BO16,IF(BY16="",BO16,SUM(BO16,BY16)))</f>
        <v>0</v>
      </c>
      <c r="BW16" s="110">
        <f>IF(BU$1="","",SUM(BU16:BV16))</f>
        <v>0</v>
      </c>
      <c r="BX16" s="56"/>
      <c r="BY16" s="56"/>
      <c r="BZ16" s="147"/>
      <c r="CA16" s="322" t="s">
        <v>449</v>
      </c>
      <c r="CB16" s="79">
        <f>IF(CD$1="Rejected",BU16,IF(CE16="",BU16,SUM(BU16,CE16)))</f>
        <v>0</v>
      </c>
      <c r="CC16" s="79">
        <f>IF(CD$1="Rejected",BV16,IF(CF16="",BV16,SUM(BV16,CF16)))</f>
        <v>0</v>
      </c>
      <c r="CD16" s="110">
        <f>IF(CB$1="","",SUM(CB16:CC16))</f>
        <v>0</v>
      </c>
      <c r="CE16" s="56"/>
      <c r="CF16" s="56"/>
      <c r="CG16" s="147"/>
      <c r="CH16" s="322" t="s">
        <v>449</v>
      </c>
      <c r="CI16" s="79">
        <f>IF(CK$1="Rejected",CB16,IF(CL16="",CB16,SUM(CB16,CL16)))</f>
        <v>0</v>
      </c>
      <c r="CJ16" s="79">
        <f>IF(CK$1="Rejected",CC16,IF(CM16="",CC16,SUM(CC16,CM16)))</f>
        <v>0</v>
      </c>
      <c r="CK16" s="110">
        <f>IF(CI$1="","",SUM(CI16:CJ16))</f>
        <v>0</v>
      </c>
      <c r="CL16" s="56"/>
      <c r="CM16" s="56"/>
      <c r="CN16" s="147"/>
      <c r="CO16" s="322" t="s">
        <v>449</v>
      </c>
      <c r="CP16" s="79">
        <f>IF(CR$1="Rejected",CI16,IF(CS16="",CI16,SUM(CI16,CS16)))</f>
        <v>0</v>
      </c>
      <c r="CQ16" s="79">
        <f>IF(CR$1="Rejected",CJ16,IF(CT16="",CJ16,SUM(CJ16,CT16)))</f>
        <v>0</v>
      </c>
      <c r="CR16" s="110">
        <f>IF(CP$1="","",SUM(CP16:CQ16))</f>
        <v>0</v>
      </c>
      <c r="CS16" s="56"/>
      <c r="CT16" s="56"/>
      <c r="CU16" s="147"/>
      <c r="CV16" s="322" t="s">
        <v>449</v>
      </c>
      <c r="CW16" s="79">
        <f>IF(CY$1="Rejected",CP16,IF(CZ16="",CP16,SUM(CP16,CZ16)))</f>
        <v>0</v>
      </c>
      <c r="CX16" s="79">
        <f>IF(CY$1="Rejected",CQ16,IF(DA16="",CQ16,SUM(CQ16,DA16)))</f>
        <v>0</v>
      </c>
      <c r="CY16" s="110">
        <f>IF(CW$1="","",SUM(CW16:CX16))</f>
        <v>0</v>
      </c>
      <c r="CZ16" s="56"/>
      <c r="DA16" s="56"/>
      <c r="DB16" s="147"/>
      <c r="DC16" s="322" t="s">
        <v>449</v>
      </c>
      <c r="DD16" s="79">
        <f>IF(DF$1="Rejected",CW16,IF(DG16="",CW16,SUM(CW16,DG16)))</f>
        <v>0</v>
      </c>
      <c r="DE16" s="79">
        <f>IF(DF$1="Rejected",CX16,IF(DH16="",CX16,SUM(CX16,DH16)))</f>
        <v>0</v>
      </c>
      <c r="DF16" s="110">
        <f>IF(DD$1="","",SUM(DD16:DE16))</f>
        <v>0</v>
      </c>
      <c r="DG16" s="56"/>
      <c r="DH16" s="56"/>
      <c r="DI16" s="147"/>
      <c r="DJ16" s="322" t="s">
        <v>449</v>
      </c>
      <c r="DK16" s="79">
        <f>IF(DM$1="Rejected",DD16,IF(DN16="",DD16,SUM(DD16,DN16)))</f>
        <v>0</v>
      </c>
      <c r="DL16" s="79">
        <f>IF(DM$1="Rejected",DE16,IF(DO16="",DE16,SUM(DE16,DO16)))</f>
        <v>0</v>
      </c>
      <c r="DM16" s="110">
        <f>IF(DK$1="","",SUM(DK16:DL16))</f>
        <v>0</v>
      </c>
      <c r="DN16" s="56"/>
      <c r="DO16" s="56"/>
      <c r="DP16" s="147"/>
      <c r="DQ16" s="322" t="s">
        <v>449</v>
      </c>
      <c r="DR16" s="79">
        <f>IF(DT$1="Rejected",DK16,IF(DU16="",DK16,SUM(DK16,DU16)))</f>
        <v>0</v>
      </c>
      <c r="DS16" s="79">
        <f>IF(DT$1="Rejected",DL16,IF(DV16="",DL16,SUM(DL16,DV16)))</f>
        <v>0</v>
      </c>
      <c r="DT16" s="110">
        <f>IF(DR$1="","",SUM(DR16:DS16))</f>
        <v>0</v>
      </c>
      <c r="DU16" s="56"/>
      <c r="DV16" s="56"/>
      <c r="DW16" s="147"/>
      <c r="DX16" s="322"/>
    </row>
    <row r="17" spans="1:128" x14ac:dyDescent="0.2">
      <c r="A17" s="767" t="s">
        <v>473</v>
      </c>
      <c r="B17" s="768"/>
      <c r="C17" s="10">
        <f>SUM(C14:C16)</f>
        <v>0</v>
      </c>
      <c r="D17" s="10">
        <f>SUM(D14:D16)</f>
        <v>0</v>
      </c>
      <c r="E17" s="10">
        <f>SUM(E14:E16)</f>
        <v>0</v>
      </c>
      <c r="F17" s="203"/>
      <c r="G17" s="364"/>
      <c r="H17" s="364"/>
      <c r="I17" s="322" t="s">
        <v>357</v>
      </c>
      <c r="J17" s="445">
        <f>IF(J$1="","",SUM(J14:J16))</f>
        <v>0</v>
      </c>
      <c r="K17" s="445">
        <f>IF(J$1="","",SUM(K14:K16))</f>
        <v>0</v>
      </c>
      <c r="L17" s="103">
        <f>IF(J$1="","",SUM(J17:K17))</f>
        <v>0</v>
      </c>
      <c r="M17" s="445">
        <f>IF(J$1="","",SUMIF($I13:$I17,MID($I17,3,10),M13:M17))</f>
        <v>0</v>
      </c>
      <c r="N17" s="445">
        <f>IF(J$1="","",SUMIF($I13:$I17,MID($I17,3,10),N13:N17))</f>
        <v>0</v>
      </c>
      <c r="O17" s="147"/>
      <c r="P17" s="322" t="s">
        <v>357</v>
      </c>
      <c r="Q17" s="445">
        <f>IF(Q$1="","",SUM(Q14:Q16))</f>
        <v>0</v>
      </c>
      <c r="R17" s="445">
        <f>IF(Q$1="","",SUM(R14:R16))</f>
        <v>0</v>
      </c>
      <c r="S17" s="103">
        <f>IF(Q$1="","",SUM(Q17:R17))</f>
        <v>0</v>
      </c>
      <c r="T17" s="445">
        <f>IF(Q$1="","",SUMIF($I13:$I17,MID($I17,3,10),T13:T17))</f>
        <v>0</v>
      </c>
      <c r="U17" s="445">
        <f>IF(Q$1="","",SUMIF($I13:$I17,MID($I17,3,10),U13:U17))</f>
        <v>0</v>
      </c>
      <c r="V17" s="147"/>
      <c r="W17" s="322" t="s">
        <v>357</v>
      </c>
      <c r="X17" s="445">
        <f>IF(X$1="","",SUM(X14:X16))</f>
        <v>0</v>
      </c>
      <c r="Y17" s="445">
        <f>IF(X$1="","",SUM(Y14:Y16))</f>
        <v>0</v>
      </c>
      <c r="Z17" s="103">
        <f>IF(X$1="","",SUM(X17:Y17))</f>
        <v>0</v>
      </c>
      <c r="AA17" s="445">
        <f>IF(X$1="","",SUMIF($I13:$I17,MID($I17,3,10),AA13:AA17))</f>
        <v>0</v>
      </c>
      <c r="AB17" s="445">
        <f>IF(X$1="","",SUMIF($I13:$I17,MID($I17,3,10),AB13:AB17))</f>
        <v>0</v>
      </c>
      <c r="AC17" s="147"/>
      <c r="AD17" s="322" t="s">
        <v>357</v>
      </c>
      <c r="AE17" s="445">
        <f>IF(AE$1="","",SUM(AE14:AE16))</f>
        <v>0</v>
      </c>
      <c r="AF17" s="445">
        <f>IF(AE$1="","",SUM(AF14:AF16))</f>
        <v>0</v>
      </c>
      <c r="AG17" s="103">
        <f>IF(AE$1="","",SUM(AE17:AF17))</f>
        <v>0</v>
      </c>
      <c r="AH17" s="445">
        <f>IF(AE$1="","",SUMIF($I13:$I17,MID($I17,3,10),AH13:AH17))</f>
        <v>0</v>
      </c>
      <c r="AI17" s="445">
        <f>IF(AE$1="","",SUMIF($I13:$I17,MID($I17,3,10),AI13:AI17))</f>
        <v>0</v>
      </c>
      <c r="AJ17" s="147"/>
      <c r="AK17" s="322" t="s">
        <v>357</v>
      </c>
      <c r="AL17" s="445">
        <f>IF(AL$1="","",SUM(AL14:AL16))</f>
        <v>0</v>
      </c>
      <c r="AM17" s="445">
        <f>IF(AL$1="","",SUM(AM14:AM16))</f>
        <v>0</v>
      </c>
      <c r="AN17" s="103">
        <f>IF(AL$1="","",SUM(AL17:AM17))</f>
        <v>0</v>
      </c>
      <c r="AO17" s="445">
        <f>IF(AL$1="","",SUMIF($I13:$I17,MID($I17,3,10),AO13:AO17))</f>
        <v>0</v>
      </c>
      <c r="AP17" s="445">
        <f>IF(AL$1="","",SUMIF($I13:$I17,MID($I17,3,10),AP13:AP17))</f>
        <v>0</v>
      </c>
      <c r="AQ17" s="147"/>
      <c r="AR17" s="322" t="s">
        <v>357</v>
      </c>
      <c r="AS17" s="445">
        <f>IF(AS$1="","",SUM(AS14:AS16))</f>
        <v>0</v>
      </c>
      <c r="AT17" s="445">
        <f>IF(AS$1="","",SUM(AT14:AT16))</f>
        <v>0</v>
      </c>
      <c r="AU17" s="103">
        <f>IF(AS$1="","",SUM(AS17:AT17))</f>
        <v>0</v>
      </c>
      <c r="AV17" s="445">
        <f>IF(AS$1="","",SUMIF($I13:$I17,MID($I17,3,10),AV13:AV17))</f>
        <v>0</v>
      </c>
      <c r="AW17" s="445">
        <f>IF(AS$1="","",SUMIF($I13:$I17,MID($I17,3,10),AW13:AW17))</f>
        <v>0</v>
      </c>
      <c r="AX17" s="147"/>
      <c r="AY17" s="322" t="s">
        <v>357</v>
      </c>
      <c r="AZ17" s="445">
        <f>IF(AZ$1="","",SUM(AZ14:AZ16))</f>
        <v>0</v>
      </c>
      <c r="BA17" s="445">
        <f>IF(AZ$1="","",SUM(BA14:BA16))</f>
        <v>0</v>
      </c>
      <c r="BB17" s="103">
        <f>IF(AZ$1="","",SUM(AZ17:BA17))</f>
        <v>0</v>
      </c>
      <c r="BC17" s="445">
        <f>IF(AZ$1="","",SUMIF($I13:$I17,MID($I17,3,10),BC13:BC17))</f>
        <v>0</v>
      </c>
      <c r="BD17" s="445">
        <f>IF(AZ$1="","",SUMIF($I13:$I17,MID($I17,3,10),BD13:BD17))</f>
        <v>0</v>
      </c>
      <c r="BE17" s="147"/>
      <c r="BF17" s="322" t="s">
        <v>357</v>
      </c>
      <c r="BG17" s="445">
        <f>IF(BG$1="","",SUM(BG14:BG16))</f>
        <v>0</v>
      </c>
      <c r="BH17" s="445">
        <f>IF(BG$1="","",SUM(BH14:BH16))</f>
        <v>0</v>
      </c>
      <c r="BI17" s="103">
        <f>IF(BG$1="","",SUM(BG17:BH17))</f>
        <v>0</v>
      </c>
      <c r="BJ17" s="445">
        <f>IF(BG$1="","",SUMIF($I13:$I17,MID($I17,3,10),BJ13:BJ17))</f>
        <v>0</v>
      </c>
      <c r="BK17" s="445">
        <f>IF(BG$1="","",SUMIF($I13:$I17,MID($I17,3,10),BK13:BK17))</f>
        <v>0</v>
      </c>
      <c r="BL17" s="147"/>
      <c r="BM17" s="322" t="s">
        <v>357</v>
      </c>
      <c r="BN17" s="445">
        <f>IF(BN$1="","",SUM(BN14:BN16))</f>
        <v>0</v>
      </c>
      <c r="BO17" s="445">
        <f>IF(BN$1="","",SUM(BO14:BO16))</f>
        <v>0</v>
      </c>
      <c r="BP17" s="103">
        <f>IF(BN$1="","",SUM(BN17:BO17))</f>
        <v>0</v>
      </c>
      <c r="BQ17" s="445">
        <f>IF(BN$1="","",SUMIF($I13:$I17,MID($I17,3,10),BQ13:BQ17))</f>
        <v>0</v>
      </c>
      <c r="BR17" s="445">
        <f>IF(BN$1="","",SUMIF($I13:$I17,MID($I17,3,10),BR13:BR17))</f>
        <v>0</v>
      </c>
      <c r="BS17" s="147"/>
      <c r="BT17" s="322" t="s">
        <v>357</v>
      </c>
      <c r="BU17" s="445">
        <f>IF(BU$1="","",SUM(BU14:BU16))</f>
        <v>0</v>
      </c>
      <c r="BV17" s="445">
        <f>IF(BU$1="","",SUM(BV14:BV16))</f>
        <v>0</v>
      </c>
      <c r="BW17" s="103">
        <f>IF(BU$1="","",SUM(BU17:BV17))</f>
        <v>0</v>
      </c>
      <c r="BX17" s="445">
        <f>IF(BU$1="","",SUMIF($I13:$I17,MID($I17,3,10),BX13:BX17))</f>
        <v>0</v>
      </c>
      <c r="BY17" s="445">
        <f>IF(BU$1="","",SUMIF($I13:$I17,MID($I17,3,10),BY13:BY17))</f>
        <v>0</v>
      </c>
      <c r="BZ17" s="147"/>
      <c r="CA17" s="322" t="s">
        <v>357</v>
      </c>
      <c r="CB17" s="445">
        <f>IF(CB$1="","",SUM(CB14:CB16))</f>
        <v>0</v>
      </c>
      <c r="CC17" s="445">
        <f>IF(CB$1="","",SUM(CC14:CC16))</f>
        <v>0</v>
      </c>
      <c r="CD17" s="103">
        <f>IF(CB$1="","",SUM(CB17:CC17))</f>
        <v>0</v>
      </c>
      <c r="CE17" s="445">
        <f>IF(CB$1="","",SUMIF($I13:$I17,MID($I17,3,10),CE13:CE17))</f>
        <v>0</v>
      </c>
      <c r="CF17" s="445">
        <f>IF(CB$1="","",SUMIF($I13:$I17,MID($I17,3,10),CF13:CF17))</f>
        <v>0</v>
      </c>
      <c r="CG17" s="147"/>
      <c r="CH17" s="322" t="s">
        <v>357</v>
      </c>
      <c r="CI17" s="445">
        <f>IF(CI$1="","",SUM(CI14:CI16))</f>
        <v>0</v>
      </c>
      <c r="CJ17" s="445">
        <f>IF(CI$1="","",SUM(CJ14:CJ16))</f>
        <v>0</v>
      </c>
      <c r="CK17" s="103">
        <f>IF(CI$1="","",SUM(CI17:CJ17))</f>
        <v>0</v>
      </c>
      <c r="CL17" s="445">
        <f>IF(CI$1="","",SUMIF($I13:$I17,MID($I17,3,10),CL13:CL17))</f>
        <v>0</v>
      </c>
      <c r="CM17" s="445">
        <f>IF(CI$1="","",SUMIF($I13:$I17,MID($I17,3,10),CM13:CM17))</f>
        <v>0</v>
      </c>
      <c r="CN17" s="147"/>
      <c r="CO17" s="322" t="s">
        <v>357</v>
      </c>
      <c r="CP17" s="445">
        <f>IF(CP$1="","",SUM(CP14:CP16))</f>
        <v>0</v>
      </c>
      <c r="CQ17" s="445">
        <f>IF(CP$1="","",SUM(CQ14:CQ16))</f>
        <v>0</v>
      </c>
      <c r="CR17" s="103">
        <f>IF(CP$1="","",SUM(CP17:CQ17))</f>
        <v>0</v>
      </c>
      <c r="CS17" s="445">
        <f>IF(CP$1="","",SUMIF($I13:$I17,MID($I17,3,10),CS13:CS17))</f>
        <v>0</v>
      </c>
      <c r="CT17" s="445">
        <f>IF(CP$1="","",SUMIF($I13:$I17,MID($I17,3,10),CT13:CT17))</f>
        <v>0</v>
      </c>
      <c r="CU17" s="147"/>
      <c r="CV17" s="322" t="s">
        <v>357</v>
      </c>
      <c r="CW17" s="445">
        <f>IF(CW$1="","",SUM(CW14:CW16))</f>
        <v>0</v>
      </c>
      <c r="CX17" s="445">
        <f>IF(CW$1="","",SUM(CX14:CX16))</f>
        <v>0</v>
      </c>
      <c r="CY17" s="103">
        <f>IF(CW$1="","",SUM(CW17:CX17))</f>
        <v>0</v>
      </c>
      <c r="CZ17" s="445">
        <f>IF(CW$1="","",SUMIF($I13:$I17,MID($I17,3,10),CZ13:CZ17))</f>
        <v>0</v>
      </c>
      <c r="DA17" s="445">
        <f>IF(CW$1="","",SUMIF($I13:$I17,MID($I17,3,10),DA13:DA17))</f>
        <v>0</v>
      </c>
      <c r="DB17" s="147"/>
      <c r="DC17" s="322" t="s">
        <v>357</v>
      </c>
      <c r="DD17" s="445">
        <f>IF(DD$1="","",SUM(DD14:DD16))</f>
        <v>0</v>
      </c>
      <c r="DE17" s="445">
        <f>IF(DD$1="","",SUM(DE14:DE16))</f>
        <v>0</v>
      </c>
      <c r="DF17" s="103">
        <f>IF(DD$1="","",SUM(DD17:DE17))</f>
        <v>0</v>
      </c>
      <c r="DG17" s="445">
        <f>IF(DD$1="","",SUMIF($I13:$I17,MID($I17,3,10),DG13:DG17))</f>
        <v>0</v>
      </c>
      <c r="DH17" s="445">
        <f>IF(DD$1="","",SUMIF($I13:$I17,MID($I17,3,10),DH13:DH17))</f>
        <v>0</v>
      </c>
      <c r="DI17" s="147"/>
      <c r="DJ17" s="322" t="s">
        <v>357</v>
      </c>
      <c r="DK17" s="445">
        <f>IF(DK$1="","",SUM(DK14:DK16))</f>
        <v>0</v>
      </c>
      <c r="DL17" s="445">
        <f>IF(DK$1="","",SUM(DL14:DL16))</f>
        <v>0</v>
      </c>
      <c r="DM17" s="103">
        <f>IF(DK$1="","",SUM(DK17:DL17))</f>
        <v>0</v>
      </c>
      <c r="DN17" s="445">
        <f>IF(DK$1="","",SUMIF($I13:$I17,MID($I17,3,10),DN13:DN17))</f>
        <v>0</v>
      </c>
      <c r="DO17" s="445">
        <f>IF(DK$1="","",SUMIF($I13:$I17,MID($I17,3,10),DO13:DO17))</f>
        <v>0</v>
      </c>
      <c r="DP17" s="147"/>
      <c r="DQ17" s="322" t="s">
        <v>357</v>
      </c>
      <c r="DR17" s="445">
        <f>IF(DR$1="","",SUM(DR14:DR16))</f>
        <v>0</v>
      </c>
      <c r="DS17" s="445">
        <f>IF(DR$1="","",SUM(DS14:DS16))</f>
        <v>0</v>
      </c>
      <c r="DT17" s="103">
        <f>IF(DR$1="","",SUM(DR17:DS17))</f>
        <v>0</v>
      </c>
      <c r="DU17" s="445">
        <f>IF(DR$1="","",SUMIF($I13:$I17,MID($I17,3,10),DU13:DU17))</f>
        <v>0</v>
      </c>
      <c r="DV17" s="445">
        <f>IF(DR$1="","",SUMIF($I13:$I17,MID($I17,3,10),DV13:DV17))</f>
        <v>0</v>
      </c>
      <c r="DW17" s="147"/>
      <c r="DX17" s="322"/>
    </row>
    <row r="18" spans="1:128" s="8" customFormat="1" x14ac:dyDescent="0.2">
      <c r="A18" s="676" t="s">
        <v>469</v>
      </c>
      <c r="B18" s="129"/>
      <c r="C18" s="144"/>
      <c r="D18" s="144"/>
      <c r="E18" s="145"/>
      <c r="F18" s="146"/>
      <c r="G18" s="323"/>
      <c r="H18" s="323"/>
      <c r="I18" s="322"/>
      <c r="J18" s="128" t="str">
        <f>IF(J$1="","",IF(SUM(B18)=0,"",B18))</f>
        <v/>
      </c>
      <c r="K18" s="129" t="str">
        <f>IF(J$1="","",IF(SUM(C18)=0,"",C18))</f>
        <v/>
      </c>
      <c r="L18" s="129"/>
      <c r="M18" s="130" t="str">
        <f>$A18</f>
        <v>TRANSMISSION LINE &lt;Line#, Location - from substation to substation&gt;</v>
      </c>
      <c r="N18" s="130"/>
      <c r="O18" s="131"/>
      <c r="P18" s="322"/>
      <c r="Q18" s="128" t="str">
        <f>IF(Q$1="","",IF(SUM(I18)=0,"",I18))</f>
        <v/>
      </c>
      <c r="R18" s="129" t="str">
        <f>IF(Q$1="","",IF(SUM(J18)=0,"",J18))</f>
        <v/>
      </c>
      <c r="S18" s="129"/>
      <c r="T18" s="130" t="str">
        <f>$A18</f>
        <v>TRANSMISSION LINE &lt;Line#, Location - from substation to substation&gt;</v>
      </c>
      <c r="U18" s="130"/>
      <c r="V18" s="131"/>
      <c r="W18" s="322"/>
      <c r="X18" s="128" t="str">
        <f>IF(X$1="","",IF(SUM(P18)=0,"",P18))</f>
        <v/>
      </c>
      <c r="Y18" s="129" t="str">
        <f>IF(X$1="","",IF(SUM(Q18)=0,"",Q18))</f>
        <v/>
      </c>
      <c r="Z18" s="129"/>
      <c r="AA18" s="130" t="str">
        <f>$A18</f>
        <v>TRANSMISSION LINE &lt;Line#, Location - from substation to substation&gt;</v>
      </c>
      <c r="AB18" s="130"/>
      <c r="AC18" s="131"/>
      <c r="AD18" s="322"/>
      <c r="AE18" s="128" t="str">
        <f>IF(AE$1="","",IF(SUM(W18)=0,"",W18))</f>
        <v/>
      </c>
      <c r="AF18" s="129" t="str">
        <f>IF(AE$1="","",IF(SUM(X18)=0,"",X18))</f>
        <v/>
      </c>
      <c r="AG18" s="129"/>
      <c r="AH18" s="130" t="str">
        <f>$A18</f>
        <v>TRANSMISSION LINE &lt;Line#, Location - from substation to substation&gt;</v>
      </c>
      <c r="AI18" s="130"/>
      <c r="AJ18" s="131"/>
      <c r="AK18" s="322"/>
      <c r="AL18" s="128" t="str">
        <f>IF(AL$1="","",IF(SUM(AD18)=0,"",AD18))</f>
        <v/>
      </c>
      <c r="AM18" s="129" t="str">
        <f>IF(AL$1="","",IF(SUM(AE18)=0,"",AE18))</f>
        <v/>
      </c>
      <c r="AN18" s="129"/>
      <c r="AO18" s="130" t="str">
        <f>$A18</f>
        <v>TRANSMISSION LINE &lt;Line#, Location - from substation to substation&gt;</v>
      </c>
      <c r="AP18" s="130"/>
      <c r="AQ18" s="131"/>
      <c r="AR18" s="322"/>
      <c r="AS18" s="128" t="str">
        <f>IF(AS$1="","",IF(SUM(AK18)=0,"",AK18))</f>
        <v/>
      </c>
      <c r="AT18" s="129" t="str">
        <f>IF(AS$1="","",IF(SUM(AL18)=0,"",AL18))</f>
        <v/>
      </c>
      <c r="AU18" s="129"/>
      <c r="AV18" s="130" t="str">
        <f>$A18</f>
        <v>TRANSMISSION LINE &lt;Line#, Location - from substation to substation&gt;</v>
      </c>
      <c r="AW18" s="130"/>
      <c r="AX18" s="131"/>
      <c r="AY18" s="322"/>
      <c r="AZ18" s="128" t="str">
        <f>IF(AZ$1="","",IF(SUM(AR18)=0,"",AR18))</f>
        <v/>
      </c>
      <c r="BA18" s="129" t="str">
        <f>IF(AZ$1="","",IF(SUM(AS18)=0,"",AS18))</f>
        <v/>
      </c>
      <c r="BB18" s="129"/>
      <c r="BC18" s="130" t="str">
        <f>$A18</f>
        <v>TRANSMISSION LINE &lt;Line#, Location - from substation to substation&gt;</v>
      </c>
      <c r="BD18" s="130"/>
      <c r="BE18" s="131"/>
      <c r="BF18" s="322"/>
      <c r="BG18" s="128" t="str">
        <f>IF(BG$1="","",IF(SUM(AY18)=0,"",AY18))</f>
        <v/>
      </c>
      <c r="BH18" s="129" t="str">
        <f>IF(BG$1="","",IF(SUM(AZ18)=0,"",AZ18))</f>
        <v/>
      </c>
      <c r="BI18" s="129"/>
      <c r="BJ18" s="130" t="str">
        <f>$A18</f>
        <v>TRANSMISSION LINE &lt;Line#, Location - from substation to substation&gt;</v>
      </c>
      <c r="BK18" s="130"/>
      <c r="BL18" s="131"/>
      <c r="BM18" s="322"/>
      <c r="BN18" s="128" t="str">
        <f>IF(BN$1="","",IF(SUM(BF18)=0,"",BF18))</f>
        <v/>
      </c>
      <c r="BO18" s="129" t="str">
        <f>IF(BN$1="","",IF(SUM(BG18)=0,"",BG18))</f>
        <v/>
      </c>
      <c r="BP18" s="129"/>
      <c r="BQ18" s="130" t="str">
        <f>$A18</f>
        <v>TRANSMISSION LINE &lt;Line#, Location - from substation to substation&gt;</v>
      </c>
      <c r="BR18" s="130"/>
      <c r="BS18" s="131"/>
      <c r="BT18" s="322"/>
      <c r="BU18" s="128" t="str">
        <f>IF(BU$1="","",IF(SUM(BM18)=0,"",BM18))</f>
        <v/>
      </c>
      <c r="BV18" s="129" t="str">
        <f>IF(BU$1="","",IF(SUM(BN18)=0,"",BN18))</f>
        <v/>
      </c>
      <c r="BW18" s="129"/>
      <c r="BX18" s="130" t="str">
        <f>$A18</f>
        <v>TRANSMISSION LINE &lt;Line#, Location - from substation to substation&gt;</v>
      </c>
      <c r="BY18" s="130"/>
      <c r="BZ18" s="131"/>
      <c r="CA18" s="322"/>
      <c r="CB18" s="128" t="str">
        <f>IF(CB$1="","",IF(SUM(BT18)=0,"",BT18))</f>
        <v/>
      </c>
      <c r="CC18" s="129" t="str">
        <f>IF(CB$1="","",IF(SUM(BU18)=0,"",BU18))</f>
        <v/>
      </c>
      <c r="CD18" s="129"/>
      <c r="CE18" s="130" t="str">
        <f>$A18</f>
        <v>TRANSMISSION LINE &lt;Line#, Location - from substation to substation&gt;</v>
      </c>
      <c r="CF18" s="130"/>
      <c r="CG18" s="131"/>
      <c r="CH18" s="322"/>
      <c r="CI18" s="128" t="str">
        <f>IF(CI$1="","",IF(SUM(CA18)=0,"",CA18))</f>
        <v/>
      </c>
      <c r="CJ18" s="129" t="str">
        <f>IF(CI$1="","",IF(SUM(CB18)=0,"",CB18))</f>
        <v/>
      </c>
      <c r="CK18" s="129"/>
      <c r="CL18" s="130" t="str">
        <f>$A18</f>
        <v>TRANSMISSION LINE &lt;Line#, Location - from substation to substation&gt;</v>
      </c>
      <c r="CM18" s="130"/>
      <c r="CN18" s="131"/>
      <c r="CO18" s="322"/>
      <c r="CP18" s="128" t="str">
        <f>IF(CP$1="","",IF(SUM(CH18)=0,"",CH18))</f>
        <v/>
      </c>
      <c r="CQ18" s="129" t="str">
        <f>IF(CP$1="","",IF(SUM(CI18)=0,"",CI18))</f>
        <v/>
      </c>
      <c r="CR18" s="129"/>
      <c r="CS18" s="130" t="str">
        <f>$A18</f>
        <v>TRANSMISSION LINE &lt;Line#, Location - from substation to substation&gt;</v>
      </c>
      <c r="CT18" s="130"/>
      <c r="CU18" s="131"/>
      <c r="CV18" s="322"/>
      <c r="CW18" s="128" t="str">
        <f>IF(CW$1="","",IF(SUM(CO18)=0,"",CO18))</f>
        <v/>
      </c>
      <c r="CX18" s="129" t="str">
        <f>IF(CW$1="","",IF(SUM(CP18)=0,"",CP18))</f>
        <v/>
      </c>
      <c r="CY18" s="129"/>
      <c r="CZ18" s="130" t="str">
        <f>$A18</f>
        <v>TRANSMISSION LINE &lt;Line#, Location - from substation to substation&gt;</v>
      </c>
      <c r="DA18" s="130"/>
      <c r="DB18" s="131"/>
      <c r="DC18" s="322"/>
      <c r="DD18" s="128" t="str">
        <f>IF(DD$1="","",IF(SUM(CV18)=0,"",CV18))</f>
        <v/>
      </c>
      <c r="DE18" s="129" t="str">
        <f>IF(DD$1="","",IF(SUM(CW18)=0,"",CW18))</f>
        <v/>
      </c>
      <c r="DF18" s="129"/>
      <c r="DG18" s="130" t="str">
        <f>$A18</f>
        <v>TRANSMISSION LINE &lt;Line#, Location - from substation to substation&gt;</v>
      </c>
      <c r="DH18" s="130"/>
      <c r="DI18" s="131"/>
      <c r="DJ18" s="322"/>
      <c r="DK18" s="128" t="str">
        <f>IF(DK$1="","",IF(SUM(DC18)=0,"",DC18))</f>
        <v/>
      </c>
      <c r="DL18" s="129" t="str">
        <f>IF(DK$1="","",IF(SUM(DD18)=0,"",DD18))</f>
        <v/>
      </c>
      <c r="DM18" s="129"/>
      <c r="DN18" s="130" t="str">
        <f>$A18</f>
        <v>TRANSMISSION LINE &lt;Line#, Location - from substation to substation&gt;</v>
      </c>
      <c r="DO18" s="130"/>
      <c r="DP18" s="131"/>
      <c r="DQ18" s="322"/>
      <c r="DR18" s="128" t="str">
        <f>IF(DR$1="","",IF(SUM(DJ18)=0,"",DJ18))</f>
        <v/>
      </c>
      <c r="DS18" s="129" t="str">
        <f>IF(DR$1="","",IF(SUM(DK18)=0,"",DK18))</f>
        <v/>
      </c>
      <c r="DT18" s="129"/>
      <c r="DU18" s="130" t="str">
        <f>$A18</f>
        <v>TRANSMISSION LINE &lt;Line#, Location - from substation to substation&gt;</v>
      </c>
      <c r="DV18" s="130"/>
      <c r="DW18" s="131"/>
      <c r="DX18" s="322"/>
    </row>
    <row r="19" spans="1:128" x14ac:dyDescent="0.2">
      <c r="A19" s="764" t="s">
        <v>447</v>
      </c>
      <c r="B19" s="764"/>
      <c r="C19" s="532"/>
      <c r="D19" s="532"/>
      <c r="E19" s="9">
        <f>C19+D19</f>
        <v>0</v>
      </c>
      <c r="F19" s="203"/>
      <c r="G19" s="364"/>
      <c r="H19" s="364"/>
      <c r="I19" s="322" t="s">
        <v>449</v>
      </c>
      <c r="J19" s="79">
        <f>IF(L$1="Rejected",C19,IF(M19="",C19,SUM(C19,M19)))</f>
        <v>0</v>
      </c>
      <c r="K19" s="79">
        <f>IF(L$1="Rejected",D19,IF(N19="",D19,SUM(D19,N19)))</f>
        <v>0</v>
      </c>
      <c r="L19" s="110">
        <f>IF(J$1="","",SUM(J19:K19))</f>
        <v>0</v>
      </c>
      <c r="M19" s="56"/>
      <c r="N19" s="56"/>
      <c r="O19" s="147"/>
      <c r="P19" s="322" t="s">
        <v>449</v>
      </c>
      <c r="Q19" s="79">
        <f>IF(S$1="Rejected",J19,IF(T19="",J19,SUM(J19,T19)))</f>
        <v>0</v>
      </c>
      <c r="R19" s="79">
        <f>IF(S$1="Rejected",K19,IF(U19="",K19,SUM(K19,U19)))</f>
        <v>0</v>
      </c>
      <c r="S19" s="110">
        <f>IF(Q$1="","",SUM(Q19:R19))</f>
        <v>0</v>
      </c>
      <c r="T19" s="56"/>
      <c r="U19" s="56"/>
      <c r="V19" s="147"/>
      <c r="W19" s="322" t="s">
        <v>449</v>
      </c>
      <c r="X19" s="79">
        <f>IF(Z$1="Rejected",Q19,IF(AA19="",Q19,SUM(Q19,AA19)))</f>
        <v>0</v>
      </c>
      <c r="Y19" s="79">
        <f>IF(Z$1="Rejected",R19,IF(AB19="",R19,SUM(R19,AB19)))</f>
        <v>0</v>
      </c>
      <c r="Z19" s="110">
        <f>IF(X$1="","",SUM(X19:Y19))</f>
        <v>0</v>
      </c>
      <c r="AA19" s="56"/>
      <c r="AB19" s="56"/>
      <c r="AC19" s="147"/>
      <c r="AD19" s="322" t="s">
        <v>449</v>
      </c>
      <c r="AE19" s="79">
        <f>IF(AG$1="Rejected",X19,IF(AH19="",X19,SUM(X19,AH19)))</f>
        <v>0</v>
      </c>
      <c r="AF19" s="79">
        <f>IF(AG$1="Rejected",Y19,IF(AI19="",Y19,SUM(Y19,AI19)))</f>
        <v>0</v>
      </c>
      <c r="AG19" s="110">
        <f>IF(AE$1="","",SUM(AE19:AF19))</f>
        <v>0</v>
      </c>
      <c r="AH19" s="56"/>
      <c r="AI19" s="56"/>
      <c r="AJ19" s="147"/>
      <c r="AK19" s="322" t="s">
        <v>449</v>
      </c>
      <c r="AL19" s="79">
        <f>IF(AN$1="Rejected",AE19,IF(AO19="",AE19,SUM(AE19,AO19)))</f>
        <v>0</v>
      </c>
      <c r="AM19" s="79">
        <f>IF(AN$1="Rejected",AF19,IF(AP19="",AF19,SUM(AF19,AP19)))</f>
        <v>0</v>
      </c>
      <c r="AN19" s="110">
        <f>IF(AL$1="","",SUM(AL19:AM19))</f>
        <v>0</v>
      </c>
      <c r="AO19" s="56"/>
      <c r="AP19" s="56"/>
      <c r="AQ19" s="147"/>
      <c r="AR19" s="322" t="s">
        <v>449</v>
      </c>
      <c r="AS19" s="79">
        <f>IF(AU$1="Rejected",AL19,IF(AV19="",AL19,SUM(AL19,AV19)))</f>
        <v>0</v>
      </c>
      <c r="AT19" s="79">
        <f>IF(AU$1="Rejected",AM19,IF(AW19="",AM19,SUM(AM19,AW19)))</f>
        <v>0</v>
      </c>
      <c r="AU19" s="110">
        <f>IF(AS$1="","",SUM(AS19:AT19))</f>
        <v>0</v>
      </c>
      <c r="AV19" s="56"/>
      <c r="AW19" s="56"/>
      <c r="AX19" s="147"/>
      <c r="AY19" s="322" t="s">
        <v>449</v>
      </c>
      <c r="AZ19" s="79">
        <f>IF(BB$1="Rejected",AS19,IF(BC19="",AS19,SUM(AS19,BC19)))</f>
        <v>0</v>
      </c>
      <c r="BA19" s="79">
        <f>IF(BB$1="Rejected",AT19,IF(BD19="",AT19,SUM(AT19,BD19)))</f>
        <v>0</v>
      </c>
      <c r="BB19" s="110">
        <f>IF(AZ$1="","",SUM(AZ19:BA19))</f>
        <v>0</v>
      </c>
      <c r="BC19" s="56"/>
      <c r="BD19" s="56"/>
      <c r="BE19" s="147"/>
      <c r="BF19" s="322" t="s">
        <v>449</v>
      </c>
      <c r="BG19" s="79">
        <f>IF(BI$1="Rejected",AZ19,IF(BJ19="",AZ19,SUM(AZ19,BJ19)))</f>
        <v>0</v>
      </c>
      <c r="BH19" s="79">
        <f>IF(BI$1="Rejected",BA19,IF(BK19="",BA19,SUM(BA19,BK19)))</f>
        <v>0</v>
      </c>
      <c r="BI19" s="110">
        <f>IF(BG$1="","",SUM(BG19:BH19))</f>
        <v>0</v>
      </c>
      <c r="BJ19" s="56"/>
      <c r="BK19" s="56"/>
      <c r="BL19" s="147"/>
      <c r="BM19" s="322" t="s">
        <v>449</v>
      </c>
      <c r="BN19" s="79">
        <f>IF(BP$1="Rejected",BG19,IF(BQ19="",BG19,SUM(BG19,BQ19)))</f>
        <v>0</v>
      </c>
      <c r="BO19" s="79">
        <f>IF(BP$1="Rejected",BH19,IF(BR19="",BH19,SUM(BH19,BR19)))</f>
        <v>0</v>
      </c>
      <c r="BP19" s="110">
        <f>IF(BN$1="","",SUM(BN19:BO19))</f>
        <v>0</v>
      </c>
      <c r="BQ19" s="56"/>
      <c r="BR19" s="56"/>
      <c r="BS19" s="147"/>
      <c r="BT19" s="322" t="s">
        <v>449</v>
      </c>
      <c r="BU19" s="79">
        <f>IF(BW$1="Rejected",BN19,IF(BX19="",BN19,SUM(BN19,BX19)))</f>
        <v>0</v>
      </c>
      <c r="BV19" s="79">
        <f>IF(BW$1="Rejected",BO19,IF(BY19="",BO19,SUM(BO19,BY19)))</f>
        <v>0</v>
      </c>
      <c r="BW19" s="110">
        <f>IF(BU$1="","",SUM(BU19:BV19))</f>
        <v>0</v>
      </c>
      <c r="BX19" s="56"/>
      <c r="BY19" s="56"/>
      <c r="BZ19" s="147"/>
      <c r="CA19" s="322" t="s">
        <v>449</v>
      </c>
      <c r="CB19" s="79">
        <f>IF(CD$1="Rejected",BU19,IF(CE19="",BU19,SUM(BU19,CE19)))</f>
        <v>0</v>
      </c>
      <c r="CC19" s="79">
        <f>IF(CD$1="Rejected",BV19,IF(CF19="",BV19,SUM(BV19,CF19)))</f>
        <v>0</v>
      </c>
      <c r="CD19" s="110">
        <f>IF(CB$1="","",SUM(CB19:CC19))</f>
        <v>0</v>
      </c>
      <c r="CE19" s="56"/>
      <c r="CF19" s="56"/>
      <c r="CG19" s="147"/>
      <c r="CH19" s="322" t="s">
        <v>449</v>
      </c>
      <c r="CI19" s="79">
        <f>IF(CK$1="Rejected",CB19,IF(CL19="",CB19,SUM(CB19,CL19)))</f>
        <v>0</v>
      </c>
      <c r="CJ19" s="79">
        <f>IF(CK$1="Rejected",CC19,IF(CM19="",CC19,SUM(CC19,CM19)))</f>
        <v>0</v>
      </c>
      <c r="CK19" s="110">
        <f>IF(CI$1="","",SUM(CI19:CJ19))</f>
        <v>0</v>
      </c>
      <c r="CL19" s="56"/>
      <c r="CM19" s="56"/>
      <c r="CN19" s="147"/>
      <c r="CO19" s="322" t="s">
        <v>449</v>
      </c>
      <c r="CP19" s="79">
        <f>IF(CR$1="Rejected",CI19,IF(CS19="",CI19,SUM(CI19,CS19)))</f>
        <v>0</v>
      </c>
      <c r="CQ19" s="79">
        <f>IF(CR$1="Rejected",CJ19,IF(CT19="",CJ19,SUM(CJ19,CT19)))</f>
        <v>0</v>
      </c>
      <c r="CR19" s="110">
        <f>IF(CP$1="","",SUM(CP19:CQ19))</f>
        <v>0</v>
      </c>
      <c r="CS19" s="56"/>
      <c r="CT19" s="56"/>
      <c r="CU19" s="147"/>
      <c r="CV19" s="322" t="s">
        <v>449</v>
      </c>
      <c r="CW19" s="79">
        <f>IF(CY$1="Rejected",CP19,IF(CZ19="",CP19,SUM(CP19,CZ19)))</f>
        <v>0</v>
      </c>
      <c r="CX19" s="79">
        <f>IF(CY$1="Rejected",CQ19,IF(DA19="",CQ19,SUM(CQ19,DA19)))</f>
        <v>0</v>
      </c>
      <c r="CY19" s="110">
        <f>IF(CW$1="","",SUM(CW19:CX19))</f>
        <v>0</v>
      </c>
      <c r="CZ19" s="56"/>
      <c r="DA19" s="56"/>
      <c r="DB19" s="147"/>
      <c r="DC19" s="322" t="s">
        <v>449</v>
      </c>
      <c r="DD19" s="79">
        <f>IF(DF$1="Rejected",CW19,IF(DG19="",CW19,SUM(CW19,DG19)))</f>
        <v>0</v>
      </c>
      <c r="DE19" s="79">
        <f>IF(DF$1="Rejected",CX19,IF(DH19="",CX19,SUM(CX19,DH19)))</f>
        <v>0</v>
      </c>
      <c r="DF19" s="110">
        <f>IF(DD$1="","",SUM(DD19:DE19))</f>
        <v>0</v>
      </c>
      <c r="DG19" s="56"/>
      <c r="DH19" s="56"/>
      <c r="DI19" s="147"/>
      <c r="DJ19" s="322" t="s">
        <v>449</v>
      </c>
      <c r="DK19" s="79">
        <f>IF(DM$1="Rejected",DD19,IF(DN19="",DD19,SUM(DD19,DN19)))</f>
        <v>0</v>
      </c>
      <c r="DL19" s="79">
        <f>IF(DM$1="Rejected",DE19,IF(DO19="",DE19,SUM(DE19,DO19)))</f>
        <v>0</v>
      </c>
      <c r="DM19" s="110">
        <f>IF(DK$1="","",SUM(DK19:DL19))</f>
        <v>0</v>
      </c>
      <c r="DN19" s="56"/>
      <c r="DO19" s="56"/>
      <c r="DP19" s="147"/>
      <c r="DQ19" s="322" t="s">
        <v>449</v>
      </c>
      <c r="DR19" s="79">
        <f>IF(DT$1="Rejected",DK19,IF(DU19="",DK19,SUM(DK19,DU19)))</f>
        <v>0</v>
      </c>
      <c r="DS19" s="79">
        <f>IF(DT$1="Rejected",DL19,IF(DV19="",DL19,SUM(DL19,DV19)))</f>
        <v>0</v>
      </c>
      <c r="DT19" s="110">
        <f>IF(DR$1="","",SUM(DR19:DS19))</f>
        <v>0</v>
      </c>
      <c r="DU19" s="56"/>
      <c r="DV19" s="56"/>
      <c r="DW19" s="147"/>
      <c r="DX19" s="322"/>
    </row>
    <row r="20" spans="1:128" x14ac:dyDescent="0.2">
      <c r="A20" s="764" t="s">
        <v>448</v>
      </c>
      <c r="B20" s="764"/>
      <c r="C20" s="532"/>
      <c r="D20" s="532"/>
      <c r="E20" s="9">
        <f>C20+D20</f>
        <v>0</v>
      </c>
      <c r="F20" s="203"/>
      <c r="G20" s="364"/>
      <c r="H20" s="364"/>
      <c r="I20" s="322" t="s">
        <v>449</v>
      </c>
      <c r="J20" s="79">
        <f>IF(L$1="Rejected",C20,IF(M20="",C20,SUM(C20,M20)))</f>
        <v>0</v>
      </c>
      <c r="K20" s="79">
        <f>IF(L$1="Rejected",D20,IF(N20="",D20,SUM(D20,N20)))</f>
        <v>0</v>
      </c>
      <c r="L20" s="110">
        <f>IF(J$1="","",SUM(J20:K20))</f>
        <v>0</v>
      </c>
      <c r="M20" s="56"/>
      <c r="N20" s="56"/>
      <c r="O20" s="147"/>
      <c r="P20" s="322" t="s">
        <v>449</v>
      </c>
      <c r="Q20" s="79">
        <f>IF(S$1="Rejected",J20,IF(T20="",J20,SUM(J20,T20)))</f>
        <v>0</v>
      </c>
      <c r="R20" s="79">
        <f>IF(S$1="Rejected",K20,IF(U20="",K20,SUM(K20,U20)))</f>
        <v>0</v>
      </c>
      <c r="S20" s="110">
        <f>IF(Q$1="","",SUM(Q20:R20))</f>
        <v>0</v>
      </c>
      <c r="T20" s="56"/>
      <c r="U20" s="56"/>
      <c r="V20" s="147"/>
      <c r="W20" s="322" t="s">
        <v>449</v>
      </c>
      <c r="X20" s="79">
        <f>IF(Z$1="Rejected",Q20,IF(AA20="",Q20,SUM(Q20,AA20)))</f>
        <v>0</v>
      </c>
      <c r="Y20" s="79">
        <f>IF(Z$1="Rejected",R20,IF(AB20="",R20,SUM(R20,AB20)))</f>
        <v>0</v>
      </c>
      <c r="Z20" s="110">
        <f>IF(X$1="","",SUM(X20:Y20))</f>
        <v>0</v>
      </c>
      <c r="AA20" s="56"/>
      <c r="AB20" s="56"/>
      <c r="AC20" s="147"/>
      <c r="AD20" s="322" t="s">
        <v>449</v>
      </c>
      <c r="AE20" s="79">
        <f>IF(AG$1="Rejected",X20,IF(AH20="",X20,SUM(X20,AH20)))</f>
        <v>0</v>
      </c>
      <c r="AF20" s="79">
        <f>IF(AG$1="Rejected",Y20,IF(AI20="",Y20,SUM(Y20,AI20)))</f>
        <v>0</v>
      </c>
      <c r="AG20" s="110">
        <f>IF(AE$1="","",SUM(AE20:AF20))</f>
        <v>0</v>
      </c>
      <c r="AH20" s="56"/>
      <c r="AI20" s="56"/>
      <c r="AJ20" s="147"/>
      <c r="AK20" s="322" t="s">
        <v>449</v>
      </c>
      <c r="AL20" s="79">
        <f>IF(AN$1="Rejected",AE20,IF(AO20="",AE20,SUM(AE20,AO20)))</f>
        <v>0</v>
      </c>
      <c r="AM20" s="79">
        <f>IF(AN$1="Rejected",AF20,IF(AP20="",AF20,SUM(AF20,AP20)))</f>
        <v>0</v>
      </c>
      <c r="AN20" s="110">
        <f>IF(AL$1="","",SUM(AL20:AM20))</f>
        <v>0</v>
      </c>
      <c r="AO20" s="56"/>
      <c r="AP20" s="56"/>
      <c r="AQ20" s="147"/>
      <c r="AR20" s="322" t="s">
        <v>449</v>
      </c>
      <c r="AS20" s="79">
        <f>IF(AU$1="Rejected",AL20,IF(AV20="",AL20,SUM(AL20,AV20)))</f>
        <v>0</v>
      </c>
      <c r="AT20" s="79">
        <f>IF(AU$1="Rejected",AM20,IF(AW20="",AM20,SUM(AM20,AW20)))</f>
        <v>0</v>
      </c>
      <c r="AU20" s="110">
        <f>IF(AS$1="","",SUM(AS20:AT20))</f>
        <v>0</v>
      </c>
      <c r="AV20" s="56"/>
      <c r="AW20" s="56"/>
      <c r="AX20" s="147"/>
      <c r="AY20" s="322" t="s">
        <v>449</v>
      </c>
      <c r="AZ20" s="79">
        <f>IF(BB$1="Rejected",AS20,IF(BC20="",AS20,SUM(AS20,BC20)))</f>
        <v>0</v>
      </c>
      <c r="BA20" s="79">
        <f>IF(BB$1="Rejected",AT20,IF(BD20="",AT20,SUM(AT20,BD20)))</f>
        <v>0</v>
      </c>
      <c r="BB20" s="110">
        <f>IF(AZ$1="","",SUM(AZ20:BA20))</f>
        <v>0</v>
      </c>
      <c r="BC20" s="56"/>
      <c r="BD20" s="56"/>
      <c r="BE20" s="147"/>
      <c r="BF20" s="322" t="s">
        <v>449</v>
      </c>
      <c r="BG20" s="79">
        <f>IF(BI$1="Rejected",AZ20,IF(BJ20="",AZ20,SUM(AZ20,BJ20)))</f>
        <v>0</v>
      </c>
      <c r="BH20" s="79">
        <f>IF(BI$1="Rejected",BA20,IF(BK20="",BA20,SUM(BA20,BK20)))</f>
        <v>0</v>
      </c>
      <c r="BI20" s="110">
        <f>IF(BG$1="","",SUM(BG20:BH20))</f>
        <v>0</v>
      </c>
      <c r="BJ20" s="56"/>
      <c r="BK20" s="56"/>
      <c r="BL20" s="147"/>
      <c r="BM20" s="322" t="s">
        <v>449</v>
      </c>
      <c r="BN20" s="79">
        <f>IF(BP$1="Rejected",BG20,IF(BQ20="",BG20,SUM(BG20,BQ20)))</f>
        <v>0</v>
      </c>
      <c r="BO20" s="79">
        <f>IF(BP$1="Rejected",BH20,IF(BR20="",BH20,SUM(BH20,BR20)))</f>
        <v>0</v>
      </c>
      <c r="BP20" s="110">
        <f>IF(BN$1="","",SUM(BN20:BO20))</f>
        <v>0</v>
      </c>
      <c r="BQ20" s="56"/>
      <c r="BR20" s="56"/>
      <c r="BS20" s="147"/>
      <c r="BT20" s="322" t="s">
        <v>449</v>
      </c>
      <c r="BU20" s="79">
        <f>IF(BW$1="Rejected",BN20,IF(BX20="",BN20,SUM(BN20,BX20)))</f>
        <v>0</v>
      </c>
      <c r="BV20" s="79">
        <f>IF(BW$1="Rejected",BO20,IF(BY20="",BO20,SUM(BO20,BY20)))</f>
        <v>0</v>
      </c>
      <c r="BW20" s="110">
        <f>IF(BU$1="","",SUM(BU20:BV20))</f>
        <v>0</v>
      </c>
      <c r="BX20" s="56"/>
      <c r="BY20" s="56"/>
      <c r="BZ20" s="147"/>
      <c r="CA20" s="322" t="s">
        <v>449</v>
      </c>
      <c r="CB20" s="79">
        <f>IF(CD$1="Rejected",BU20,IF(CE20="",BU20,SUM(BU20,CE20)))</f>
        <v>0</v>
      </c>
      <c r="CC20" s="79">
        <f>IF(CD$1="Rejected",BV20,IF(CF20="",BV20,SUM(BV20,CF20)))</f>
        <v>0</v>
      </c>
      <c r="CD20" s="110">
        <f>IF(CB$1="","",SUM(CB20:CC20))</f>
        <v>0</v>
      </c>
      <c r="CE20" s="56"/>
      <c r="CF20" s="56"/>
      <c r="CG20" s="147"/>
      <c r="CH20" s="322" t="s">
        <v>449</v>
      </c>
      <c r="CI20" s="79">
        <f>IF(CK$1="Rejected",CB20,IF(CL20="",CB20,SUM(CB20,CL20)))</f>
        <v>0</v>
      </c>
      <c r="CJ20" s="79">
        <f>IF(CK$1="Rejected",CC20,IF(CM20="",CC20,SUM(CC20,CM20)))</f>
        <v>0</v>
      </c>
      <c r="CK20" s="110">
        <f>IF(CI$1="","",SUM(CI20:CJ20))</f>
        <v>0</v>
      </c>
      <c r="CL20" s="56"/>
      <c r="CM20" s="56"/>
      <c r="CN20" s="147"/>
      <c r="CO20" s="322" t="s">
        <v>449</v>
      </c>
      <c r="CP20" s="79">
        <f>IF(CR$1="Rejected",CI20,IF(CS20="",CI20,SUM(CI20,CS20)))</f>
        <v>0</v>
      </c>
      <c r="CQ20" s="79">
        <f>IF(CR$1="Rejected",CJ20,IF(CT20="",CJ20,SUM(CJ20,CT20)))</f>
        <v>0</v>
      </c>
      <c r="CR20" s="110">
        <f>IF(CP$1="","",SUM(CP20:CQ20))</f>
        <v>0</v>
      </c>
      <c r="CS20" s="56"/>
      <c r="CT20" s="56"/>
      <c r="CU20" s="147"/>
      <c r="CV20" s="322" t="s">
        <v>449</v>
      </c>
      <c r="CW20" s="79">
        <f>IF(CY$1="Rejected",CP20,IF(CZ20="",CP20,SUM(CP20,CZ20)))</f>
        <v>0</v>
      </c>
      <c r="CX20" s="79">
        <f>IF(CY$1="Rejected",CQ20,IF(DA20="",CQ20,SUM(CQ20,DA20)))</f>
        <v>0</v>
      </c>
      <c r="CY20" s="110">
        <f>IF(CW$1="","",SUM(CW20:CX20))</f>
        <v>0</v>
      </c>
      <c r="CZ20" s="56"/>
      <c r="DA20" s="56"/>
      <c r="DB20" s="147"/>
      <c r="DC20" s="322" t="s">
        <v>449</v>
      </c>
      <c r="DD20" s="79">
        <f>IF(DF$1="Rejected",CW20,IF(DG20="",CW20,SUM(CW20,DG20)))</f>
        <v>0</v>
      </c>
      <c r="DE20" s="79">
        <f>IF(DF$1="Rejected",CX20,IF(DH20="",CX20,SUM(CX20,DH20)))</f>
        <v>0</v>
      </c>
      <c r="DF20" s="110">
        <f>IF(DD$1="","",SUM(DD20:DE20))</f>
        <v>0</v>
      </c>
      <c r="DG20" s="56"/>
      <c r="DH20" s="56"/>
      <c r="DI20" s="147"/>
      <c r="DJ20" s="322" t="s">
        <v>449</v>
      </c>
      <c r="DK20" s="79">
        <f>IF(DM$1="Rejected",DD20,IF(DN20="",DD20,SUM(DD20,DN20)))</f>
        <v>0</v>
      </c>
      <c r="DL20" s="79">
        <f>IF(DM$1="Rejected",DE20,IF(DO20="",DE20,SUM(DE20,DO20)))</f>
        <v>0</v>
      </c>
      <c r="DM20" s="110">
        <f>IF(DK$1="","",SUM(DK20:DL20))</f>
        <v>0</v>
      </c>
      <c r="DN20" s="56"/>
      <c r="DO20" s="56"/>
      <c r="DP20" s="147"/>
      <c r="DQ20" s="322" t="s">
        <v>449</v>
      </c>
      <c r="DR20" s="79">
        <f>IF(DT$1="Rejected",DK20,IF(DU20="",DK20,SUM(DK20,DU20)))</f>
        <v>0</v>
      </c>
      <c r="DS20" s="79">
        <f>IF(DT$1="Rejected",DL20,IF(DV20="",DL20,SUM(DL20,DV20)))</f>
        <v>0</v>
      </c>
      <c r="DT20" s="110">
        <f>IF(DR$1="","",SUM(DR20:DS20))</f>
        <v>0</v>
      </c>
      <c r="DU20" s="56"/>
      <c r="DV20" s="56"/>
      <c r="DW20" s="147"/>
      <c r="DX20" s="322"/>
    </row>
    <row r="21" spans="1:128" x14ac:dyDescent="0.2">
      <c r="A21" s="764" t="s">
        <v>454</v>
      </c>
      <c r="B21" s="764"/>
      <c r="C21" s="532"/>
      <c r="D21" s="532"/>
      <c r="E21" s="9">
        <f>C21+D21</f>
        <v>0</v>
      </c>
      <c r="F21" s="203"/>
      <c r="G21" s="364"/>
      <c r="H21" s="364"/>
      <c r="I21" s="322" t="s">
        <v>449</v>
      </c>
      <c r="J21" s="79">
        <f>IF(L$1="Rejected",C21,IF(M21="",C21,SUM(C21,M21)))</f>
        <v>0</v>
      </c>
      <c r="K21" s="79">
        <f>IF(L$1="Rejected",D21,IF(N21="",D21,SUM(D21,N21)))</f>
        <v>0</v>
      </c>
      <c r="L21" s="110">
        <f>IF(J$1="","",SUM(J21:K21))</f>
        <v>0</v>
      </c>
      <c r="M21" s="56"/>
      <c r="N21" s="56"/>
      <c r="O21" s="147"/>
      <c r="P21" s="322" t="s">
        <v>449</v>
      </c>
      <c r="Q21" s="79">
        <f>IF(S$1="Rejected",J21,IF(T21="",J21,SUM(J21,T21)))</f>
        <v>0</v>
      </c>
      <c r="R21" s="79">
        <f>IF(S$1="Rejected",K21,IF(U21="",K21,SUM(K21,U21)))</f>
        <v>0</v>
      </c>
      <c r="S21" s="110">
        <f>IF(Q$1="","",SUM(Q21:R21))</f>
        <v>0</v>
      </c>
      <c r="T21" s="56"/>
      <c r="U21" s="56"/>
      <c r="V21" s="147"/>
      <c r="W21" s="322" t="s">
        <v>449</v>
      </c>
      <c r="X21" s="79">
        <f>IF(Z$1="Rejected",Q21,IF(AA21="",Q21,SUM(Q21,AA21)))</f>
        <v>0</v>
      </c>
      <c r="Y21" s="79">
        <f>IF(Z$1="Rejected",R21,IF(AB21="",R21,SUM(R21,AB21)))</f>
        <v>0</v>
      </c>
      <c r="Z21" s="110">
        <f>IF(X$1="","",SUM(X21:Y21))</f>
        <v>0</v>
      </c>
      <c r="AA21" s="56"/>
      <c r="AB21" s="56"/>
      <c r="AC21" s="147"/>
      <c r="AD21" s="322" t="s">
        <v>449</v>
      </c>
      <c r="AE21" s="79">
        <f>IF(AG$1="Rejected",X21,IF(AH21="",X21,SUM(X21,AH21)))</f>
        <v>0</v>
      </c>
      <c r="AF21" s="79">
        <f>IF(AG$1="Rejected",Y21,IF(AI21="",Y21,SUM(Y21,AI21)))</f>
        <v>0</v>
      </c>
      <c r="AG21" s="110">
        <f>IF(AE$1="","",SUM(AE21:AF21))</f>
        <v>0</v>
      </c>
      <c r="AH21" s="56"/>
      <c r="AI21" s="56"/>
      <c r="AJ21" s="147"/>
      <c r="AK21" s="322" t="s">
        <v>449</v>
      </c>
      <c r="AL21" s="79">
        <f>IF(AN$1="Rejected",AE21,IF(AO21="",AE21,SUM(AE21,AO21)))</f>
        <v>0</v>
      </c>
      <c r="AM21" s="79">
        <f>IF(AN$1="Rejected",AF21,IF(AP21="",AF21,SUM(AF21,AP21)))</f>
        <v>0</v>
      </c>
      <c r="AN21" s="110">
        <f>IF(AL$1="","",SUM(AL21:AM21))</f>
        <v>0</v>
      </c>
      <c r="AO21" s="56"/>
      <c r="AP21" s="56"/>
      <c r="AQ21" s="147"/>
      <c r="AR21" s="322" t="s">
        <v>449</v>
      </c>
      <c r="AS21" s="79">
        <f>IF(AU$1="Rejected",AL21,IF(AV21="",AL21,SUM(AL21,AV21)))</f>
        <v>0</v>
      </c>
      <c r="AT21" s="79">
        <f>IF(AU$1="Rejected",AM21,IF(AW21="",AM21,SUM(AM21,AW21)))</f>
        <v>0</v>
      </c>
      <c r="AU21" s="110">
        <f>IF(AS$1="","",SUM(AS21:AT21))</f>
        <v>0</v>
      </c>
      <c r="AV21" s="56"/>
      <c r="AW21" s="56"/>
      <c r="AX21" s="147"/>
      <c r="AY21" s="322" t="s">
        <v>449</v>
      </c>
      <c r="AZ21" s="79">
        <f>IF(BB$1="Rejected",AS21,IF(BC21="",AS21,SUM(AS21,BC21)))</f>
        <v>0</v>
      </c>
      <c r="BA21" s="79">
        <f>IF(BB$1="Rejected",AT21,IF(BD21="",AT21,SUM(AT21,BD21)))</f>
        <v>0</v>
      </c>
      <c r="BB21" s="110">
        <f>IF(AZ$1="","",SUM(AZ21:BA21))</f>
        <v>0</v>
      </c>
      <c r="BC21" s="56"/>
      <c r="BD21" s="56"/>
      <c r="BE21" s="147"/>
      <c r="BF21" s="322" t="s">
        <v>449</v>
      </c>
      <c r="BG21" s="79">
        <f>IF(BI$1="Rejected",AZ21,IF(BJ21="",AZ21,SUM(AZ21,BJ21)))</f>
        <v>0</v>
      </c>
      <c r="BH21" s="79">
        <f>IF(BI$1="Rejected",BA21,IF(BK21="",BA21,SUM(BA21,BK21)))</f>
        <v>0</v>
      </c>
      <c r="BI21" s="110">
        <f>IF(BG$1="","",SUM(BG21:BH21))</f>
        <v>0</v>
      </c>
      <c r="BJ21" s="56"/>
      <c r="BK21" s="56"/>
      <c r="BL21" s="147"/>
      <c r="BM21" s="322" t="s">
        <v>449</v>
      </c>
      <c r="BN21" s="79">
        <f>IF(BP$1="Rejected",BG21,IF(BQ21="",BG21,SUM(BG21,BQ21)))</f>
        <v>0</v>
      </c>
      <c r="BO21" s="79">
        <f>IF(BP$1="Rejected",BH21,IF(BR21="",BH21,SUM(BH21,BR21)))</f>
        <v>0</v>
      </c>
      <c r="BP21" s="110">
        <f>IF(BN$1="","",SUM(BN21:BO21))</f>
        <v>0</v>
      </c>
      <c r="BQ21" s="56"/>
      <c r="BR21" s="56"/>
      <c r="BS21" s="147"/>
      <c r="BT21" s="322" t="s">
        <v>449</v>
      </c>
      <c r="BU21" s="79">
        <f>IF(BW$1="Rejected",BN21,IF(BX21="",BN21,SUM(BN21,BX21)))</f>
        <v>0</v>
      </c>
      <c r="BV21" s="79">
        <f>IF(BW$1="Rejected",BO21,IF(BY21="",BO21,SUM(BO21,BY21)))</f>
        <v>0</v>
      </c>
      <c r="BW21" s="110">
        <f>IF(BU$1="","",SUM(BU21:BV21))</f>
        <v>0</v>
      </c>
      <c r="BX21" s="56"/>
      <c r="BY21" s="56"/>
      <c r="BZ21" s="147"/>
      <c r="CA21" s="322" t="s">
        <v>449</v>
      </c>
      <c r="CB21" s="79">
        <f>IF(CD$1="Rejected",BU21,IF(CE21="",BU21,SUM(BU21,CE21)))</f>
        <v>0</v>
      </c>
      <c r="CC21" s="79">
        <f>IF(CD$1="Rejected",BV21,IF(CF21="",BV21,SUM(BV21,CF21)))</f>
        <v>0</v>
      </c>
      <c r="CD21" s="110">
        <f>IF(CB$1="","",SUM(CB21:CC21))</f>
        <v>0</v>
      </c>
      <c r="CE21" s="56"/>
      <c r="CF21" s="56"/>
      <c r="CG21" s="147"/>
      <c r="CH21" s="322" t="s">
        <v>449</v>
      </c>
      <c r="CI21" s="79">
        <f>IF(CK$1="Rejected",CB21,IF(CL21="",CB21,SUM(CB21,CL21)))</f>
        <v>0</v>
      </c>
      <c r="CJ21" s="79">
        <f>IF(CK$1="Rejected",CC21,IF(CM21="",CC21,SUM(CC21,CM21)))</f>
        <v>0</v>
      </c>
      <c r="CK21" s="110">
        <f>IF(CI$1="","",SUM(CI21:CJ21))</f>
        <v>0</v>
      </c>
      <c r="CL21" s="56"/>
      <c r="CM21" s="56"/>
      <c r="CN21" s="147"/>
      <c r="CO21" s="322" t="s">
        <v>449</v>
      </c>
      <c r="CP21" s="79">
        <f>IF(CR$1="Rejected",CI21,IF(CS21="",CI21,SUM(CI21,CS21)))</f>
        <v>0</v>
      </c>
      <c r="CQ21" s="79">
        <f>IF(CR$1="Rejected",CJ21,IF(CT21="",CJ21,SUM(CJ21,CT21)))</f>
        <v>0</v>
      </c>
      <c r="CR21" s="110">
        <f>IF(CP$1="","",SUM(CP21:CQ21))</f>
        <v>0</v>
      </c>
      <c r="CS21" s="56"/>
      <c r="CT21" s="56"/>
      <c r="CU21" s="147"/>
      <c r="CV21" s="322" t="s">
        <v>449</v>
      </c>
      <c r="CW21" s="79">
        <f>IF(CY$1="Rejected",CP21,IF(CZ21="",CP21,SUM(CP21,CZ21)))</f>
        <v>0</v>
      </c>
      <c r="CX21" s="79">
        <f>IF(CY$1="Rejected",CQ21,IF(DA21="",CQ21,SUM(CQ21,DA21)))</f>
        <v>0</v>
      </c>
      <c r="CY21" s="110">
        <f>IF(CW$1="","",SUM(CW21:CX21))</f>
        <v>0</v>
      </c>
      <c r="CZ21" s="56"/>
      <c r="DA21" s="56"/>
      <c r="DB21" s="147"/>
      <c r="DC21" s="322" t="s">
        <v>449</v>
      </c>
      <c r="DD21" s="79">
        <f>IF(DF$1="Rejected",CW21,IF(DG21="",CW21,SUM(CW21,DG21)))</f>
        <v>0</v>
      </c>
      <c r="DE21" s="79">
        <f>IF(DF$1="Rejected",CX21,IF(DH21="",CX21,SUM(CX21,DH21)))</f>
        <v>0</v>
      </c>
      <c r="DF21" s="110">
        <f>IF(DD$1="","",SUM(DD21:DE21))</f>
        <v>0</v>
      </c>
      <c r="DG21" s="56"/>
      <c r="DH21" s="56"/>
      <c r="DI21" s="147"/>
      <c r="DJ21" s="322" t="s">
        <v>449</v>
      </c>
      <c r="DK21" s="79">
        <f>IF(DM$1="Rejected",DD21,IF(DN21="",DD21,SUM(DD21,DN21)))</f>
        <v>0</v>
      </c>
      <c r="DL21" s="79">
        <f>IF(DM$1="Rejected",DE21,IF(DO21="",DE21,SUM(DE21,DO21)))</f>
        <v>0</v>
      </c>
      <c r="DM21" s="110">
        <f>IF(DK$1="","",SUM(DK21:DL21))</f>
        <v>0</v>
      </c>
      <c r="DN21" s="56"/>
      <c r="DO21" s="56"/>
      <c r="DP21" s="147"/>
      <c r="DQ21" s="322" t="s">
        <v>449</v>
      </c>
      <c r="DR21" s="79">
        <f>IF(DT$1="Rejected",DK21,IF(DU21="",DK21,SUM(DK21,DU21)))</f>
        <v>0</v>
      </c>
      <c r="DS21" s="79">
        <f>IF(DT$1="Rejected",DL21,IF(DV21="",DL21,SUM(DL21,DV21)))</f>
        <v>0</v>
      </c>
      <c r="DT21" s="110">
        <f>IF(DR$1="","",SUM(DR21:DS21))</f>
        <v>0</v>
      </c>
      <c r="DU21" s="56"/>
      <c r="DV21" s="56"/>
      <c r="DW21" s="147"/>
      <c r="DX21" s="322"/>
    </row>
    <row r="22" spans="1:128" x14ac:dyDescent="0.2">
      <c r="A22" s="767" t="s">
        <v>474</v>
      </c>
      <c r="B22" s="768"/>
      <c r="C22" s="10">
        <f>SUM(C19:C21)</f>
        <v>0</v>
      </c>
      <c r="D22" s="10">
        <f>SUM(D19:D21)</f>
        <v>0</v>
      </c>
      <c r="E22" s="10">
        <f>SUM(E19:E21)</f>
        <v>0</v>
      </c>
      <c r="F22" s="203"/>
      <c r="G22" s="364"/>
      <c r="H22" s="364"/>
      <c r="I22" s="322" t="s">
        <v>357</v>
      </c>
      <c r="J22" s="445">
        <f>IF(J$1="","",SUM(J19:J21))</f>
        <v>0</v>
      </c>
      <c r="K22" s="445">
        <f>IF(J$1="","",SUM(K19:K21))</f>
        <v>0</v>
      </c>
      <c r="L22" s="103">
        <f>IF(J$1="","",SUM(J22:K22))</f>
        <v>0</v>
      </c>
      <c r="M22" s="445">
        <f>IF(J$1="","",SUMIF($I18:$I22,MID($I22,3,10),M18:M22))</f>
        <v>0</v>
      </c>
      <c r="N22" s="445">
        <f>IF(J$1="","",SUMIF($I18:$I22,MID($I22,3,10),N18:N22))</f>
        <v>0</v>
      </c>
      <c r="O22" s="147"/>
      <c r="P22" s="322" t="s">
        <v>357</v>
      </c>
      <c r="Q22" s="445">
        <f>IF(Q$1="","",SUM(Q19:Q21))</f>
        <v>0</v>
      </c>
      <c r="R22" s="445">
        <f>IF(Q$1="","",SUM(R19:R21))</f>
        <v>0</v>
      </c>
      <c r="S22" s="103">
        <f>IF(Q$1="","",SUM(Q22:R22))</f>
        <v>0</v>
      </c>
      <c r="T22" s="445">
        <f>IF(Q$1="","",SUMIF($I18:$I22,MID($I22,3,10),T18:T22))</f>
        <v>0</v>
      </c>
      <c r="U22" s="445">
        <f>IF(Q$1="","",SUMIF($I18:$I22,MID($I22,3,10),U18:U22))</f>
        <v>0</v>
      </c>
      <c r="V22" s="147"/>
      <c r="W22" s="322" t="s">
        <v>357</v>
      </c>
      <c r="X22" s="445">
        <f>IF(X$1="","",SUM(X19:X21))</f>
        <v>0</v>
      </c>
      <c r="Y22" s="445">
        <f>IF(X$1="","",SUM(Y19:Y21))</f>
        <v>0</v>
      </c>
      <c r="Z22" s="103">
        <f>IF(X$1="","",SUM(X22:Y22))</f>
        <v>0</v>
      </c>
      <c r="AA22" s="445">
        <f>IF(X$1="","",SUMIF($I18:$I22,MID($I22,3,10),AA18:AA22))</f>
        <v>0</v>
      </c>
      <c r="AB22" s="445">
        <f>IF(X$1="","",SUMIF($I18:$I22,MID($I22,3,10),AB18:AB22))</f>
        <v>0</v>
      </c>
      <c r="AC22" s="147"/>
      <c r="AD22" s="322" t="s">
        <v>357</v>
      </c>
      <c r="AE22" s="445">
        <f>IF(AE$1="","",SUM(AE19:AE21))</f>
        <v>0</v>
      </c>
      <c r="AF22" s="445">
        <f>IF(AE$1="","",SUM(AF19:AF21))</f>
        <v>0</v>
      </c>
      <c r="AG22" s="103">
        <f>IF(AE$1="","",SUM(AE22:AF22))</f>
        <v>0</v>
      </c>
      <c r="AH22" s="445">
        <f>IF(AE$1="","",SUMIF($I18:$I22,MID($I22,3,10),AH18:AH22))</f>
        <v>0</v>
      </c>
      <c r="AI22" s="445">
        <f>IF(AE$1="","",SUMIF($I18:$I22,MID($I22,3,10),AI18:AI22))</f>
        <v>0</v>
      </c>
      <c r="AJ22" s="147"/>
      <c r="AK22" s="322" t="s">
        <v>357</v>
      </c>
      <c r="AL22" s="445">
        <f>IF(AL$1="","",SUM(AL19:AL21))</f>
        <v>0</v>
      </c>
      <c r="AM22" s="445">
        <f>IF(AL$1="","",SUM(AM19:AM21))</f>
        <v>0</v>
      </c>
      <c r="AN22" s="103">
        <f>IF(AL$1="","",SUM(AL22:AM22))</f>
        <v>0</v>
      </c>
      <c r="AO22" s="445">
        <f>IF(AL$1="","",SUMIF($I18:$I22,MID($I22,3,10),AO18:AO22))</f>
        <v>0</v>
      </c>
      <c r="AP22" s="445">
        <f>IF(AL$1="","",SUMIF($I18:$I22,MID($I22,3,10),AP18:AP22))</f>
        <v>0</v>
      </c>
      <c r="AQ22" s="147"/>
      <c r="AR22" s="322" t="s">
        <v>357</v>
      </c>
      <c r="AS22" s="445">
        <f>IF(AS$1="","",SUM(AS19:AS21))</f>
        <v>0</v>
      </c>
      <c r="AT22" s="445">
        <f>IF(AS$1="","",SUM(AT19:AT21))</f>
        <v>0</v>
      </c>
      <c r="AU22" s="103">
        <f>IF(AS$1="","",SUM(AS22:AT22))</f>
        <v>0</v>
      </c>
      <c r="AV22" s="445">
        <f>IF(AS$1="","",SUMIF($I18:$I22,MID($I22,3,10),AV18:AV22))</f>
        <v>0</v>
      </c>
      <c r="AW22" s="445">
        <f>IF(AS$1="","",SUMIF($I18:$I22,MID($I22,3,10),AW18:AW22))</f>
        <v>0</v>
      </c>
      <c r="AX22" s="147"/>
      <c r="AY22" s="322" t="s">
        <v>357</v>
      </c>
      <c r="AZ22" s="445">
        <f>IF(AZ$1="","",SUM(AZ19:AZ21))</f>
        <v>0</v>
      </c>
      <c r="BA22" s="445">
        <f>IF(AZ$1="","",SUM(BA19:BA21))</f>
        <v>0</v>
      </c>
      <c r="BB22" s="103">
        <f>IF(AZ$1="","",SUM(AZ22:BA22))</f>
        <v>0</v>
      </c>
      <c r="BC22" s="445">
        <f>IF(AZ$1="","",SUMIF($I18:$I22,MID($I22,3,10),BC18:BC22))</f>
        <v>0</v>
      </c>
      <c r="BD22" s="445">
        <f>IF(AZ$1="","",SUMIF($I18:$I22,MID($I22,3,10),BD18:BD22))</f>
        <v>0</v>
      </c>
      <c r="BE22" s="147"/>
      <c r="BF22" s="322" t="s">
        <v>357</v>
      </c>
      <c r="BG22" s="445">
        <f>IF(BG$1="","",SUM(BG19:BG21))</f>
        <v>0</v>
      </c>
      <c r="BH22" s="445">
        <f>IF(BG$1="","",SUM(BH19:BH21))</f>
        <v>0</v>
      </c>
      <c r="BI22" s="103">
        <f>IF(BG$1="","",SUM(BG22:BH22))</f>
        <v>0</v>
      </c>
      <c r="BJ22" s="445">
        <f>IF(BG$1="","",SUMIF($I18:$I22,MID($I22,3,10),BJ18:BJ22))</f>
        <v>0</v>
      </c>
      <c r="BK22" s="445">
        <f>IF(BG$1="","",SUMIF($I18:$I22,MID($I22,3,10),BK18:BK22))</f>
        <v>0</v>
      </c>
      <c r="BL22" s="147"/>
      <c r="BM22" s="322" t="s">
        <v>357</v>
      </c>
      <c r="BN22" s="445">
        <f>IF(BN$1="","",SUM(BN19:BN21))</f>
        <v>0</v>
      </c>
      <c r="BO22" s="445">
        <f>IF(BN$1="","",SUM(BO19:BO21))</f>
        <v>0</v>
      </c>
      <c r="BP22" s="103">
        <f>IF(BN$1="","",SUM(BN22:BO22))</f>
        <v>0</v>
      </c>
      <c r="BQ22" s="445">
        <f>IF(BN$1="","",SUMIF($I18:$I22,MID($I22,3,10),BQ18:BQ22))</f>
        <v>0</v>
      </c>
      <c r="BR22" s="445">
        <f>IF(BN$1="","",SUMIF($I18:$I22,MID($I22,3,10),BR18:BR22))</f>
        <v>0</v>
      </c>
      <c r="BS22" s="147"/>
      <c r="BT22" s="322" t="s">
        <v>357</v>
      </c>
      <c r="BU22" s="445">
        <f>IF(BU$1="","",SUM(BU19:BU21))</f>
        <v>0</v>
      </c>
      <c r="BV22" s="445">
        <f>IF(BU$1="","",SUM(BV19:BV21))</f>
        <v>0</v>
      </c>
      <c r="BW22" s="103">
        <f>IF(BU$1="","",SUM(BU22:BV22))</f>
        <v>0</v>
      </c>
      <c r="BX22" s="445">
        <f>IF(BU$1="","",SUMIF($I18:$I22,MID($I22,3,10),BX18:BX22))</f>
        <v>0</v>
      </c>
      <c r="BY22" s="445">
        <f>IF(BU$1="","",SUMIF($I18:$I22,MID($I22,3,10),BY18:BY22))</f>
        <v>0</v>
      </c>
      <c r="BZ22" s="147"/>
      <c r="CA22" s="322" t="s">
        <v>357</v>
      </c>
      <c r="CB22" s="445">
        <f>IF(CB$1="","",SUM(CB19:CB21))</f>
        <v>0</v>
      </c>
      <c r="CC22" s="445">
        <f>IF(CB$1="","",SUM(CC19:CC21))</f>
        <v>0</v>
      </c>
      <c r="CD22" s="103">
        <f>IF(CB$1="","",SUM(CB22:CC22))</f>
        <v>0</v>
      </c>
      <c r="CE22" s="445">
        <f>IF(CB$1="","",SUMIF($I18:$I22,MID($I22,3,10),CE18:CE22))</f>
        <v>0</v>
      </c>
      <c r="CF22" s="445">
        <f>IF(CB$1="","",SUMIF($I18:$I22,MID($I22,3,10),CF18:CF22))</f>
        <v>0</v>
      </c>
      <c r="CG22" s="147"/>
      <c r="CH22" s="322" t="s">
        <v>357</v>
      </c>
      <c r="CI22" s="445">
        <f>IF(CI$1="","",SUM(CI19:CI21))</f>
        <v>0</v>
      </c>
      <c r="CJ22" s="445">
        <f>IF(CI$1="","",SUM(CJ19:CJ21))</f>
        <v>0</v>
      </c>
      <c r="CK22" s="103">
        <f>IF(CI$1="","",SUM(CI22:CJ22))</f>
        <v>0</v>
      </c>
      <c r="CL22" s="445">
        <f>IF(CI$1="","",SUMIF($I18:$I22,MID($I22,3,10),CL18:CL22))</f>
        <v>0</v>
      </c>
      <c r="CM22" s="445">
        <f>IF(CI$1="","",SUMIF($I18:$I22,MID($I22,3,10),CM18:CM22))</f>
        <v>0</v>
      </c>
      <c r="CN22" s="147"/>
      <c r="CO22" s="322" t="s">
        <v>357</v>
      </c>
      <c r="CP22" s="445">
        <f>IF(CP$1="","",SUM(CP19:CP21))</f>
        <v>0</v>
      </c>
      <c r="CQ22" s="445">
        <f>IF(CP$1="","",SUM(CQ19:CQ21))</f>
        <v>0</v>
      </c>
      <c r="CR22" s="103">
        <f>IF(CP$1="","",SUM(CP22:CQ22))</f>
        <v>0</v>
      </c>
      <c r="CS22" s="445">
        <f>IF(CP$1="","",SUMIF($I18:$I22,MID($I22,3,10),CS18:CS22))</f>
        <v>0</v>
      </c>
      <c r="CT22" s="445">
        <f>IF(CP$1="","",SUMIF($I18:$I22,MID($I22,3,10),CT18:CT22))</f>
        <v>0</v>
      </c>
      <c r="CU22" s="147"/>
      <c r="CV22" s="322" t="s">
        <v>357</v>
      </c>
      <c r="CW22" s="445">
        <f>IF(CW$1="","",SUM(CW19:CW21))</f>
        <v>0</v>
      </c>
      <c r="CX22" s="445">
        <f>IF(CW$1="","",SUM(CX19:CX21))</f>
        <v>0</v>
      </c>
      <c r="CY22" s="103">
        <f>IF(CW$1="","",SUM(CW22:CX22))</f>
        <v>0</v>
      </c>
      <c r="CZ22" s="445">
        <f>IF(CW$1="","",SUMIF($I18:$I22,MID($I22,3,10),CZ18:CZ22))</f>
        <v>0</v>
      </c>
      <c r="DA22" s="445">
        <f>IF(CW$1="","",SUMIF($I18:$I22,MID($I22,3,10),DA18:DA22))</f>
        <v>0</v>
      </c>
      <c r="DB22" s="147"/>
      <c r="DC22" s="322" t="s">
        <v>357</v>
      </c>
      <c r="DD22" s="445">
        <f>IF(DD$1="","",SUM(DD19:DD21))</f>
        <v>0</v>
      </c>
      <c r="DE22" s="445">
        <f>IF(DD$1="","",SUM(DE19:DE21))</f>
        <v>0</v>
      </c>
      <c r="DF22" s="103">
        <f>IF(DD$1="","",SUM(DD22:DE22))</f>
        <v>0</v>
      </c>
      <c r="DG22" s="445">
        <f>IF(DD$1="","",SUMIF($I18:$I22,MID($I22,3,10),DG18:DG22))</f>
        <v>0</v>
      </c>
      <c r="DH22" s="445">
        <f>IF(DD$1="","",SUMIF($I18:$I22,MID($I22,3,10),DH18:DH22))</f>
        <v>0</v>
      </c>
      <c r="DI22" s="147"/>
      <c r="DJ22" s="322" t="s">
        <v>357</v>
      </c>
      <c r="DK22" s="445">
        <f>IF(DK$1="","",SUM(DK19:DK21))</f>
        <v>0</v>
      </c>
      <c r="DL22" s="445">
        <f>IF(DK$1="","",SUM(DL19:DL21))</f>
        <v>0</v>
      </c>
      <c r="DM22" s="103">
        <f>IF(DK$1="","",SUM(DK22:DL22))</f>
        <v>0</v>
      </c>
      <c r="DN22" s="445">
        <f>IF(DK$1="","",SUMIF($I18:$I22,MID($I22,3,10),DN18:DN22))</f>
        <v>0</v>
      </c>
      <c r="DO22" s="445">
        <f>IF(DK$1="","",SUMIF($I18:$I22,MID($I22,3,10),DO18:DO22))</f>
        <v>0</v>
      </c>
      <c r="DP22" s="147"/>
      <c r="DQ22" s="322" t="s">
        <v>357</v>
      </c>
      <c r="DR22" s="445">
        <f>IF(DR$1="","",SUM(DR19:DR21))</f>
        <v>0</v>
      </c>
      <c r="DS22" s="445">
        <f>IF(DR$1="","",SUM(DS19:DS21))</f>
        <v>0</v>
      </c>
      <c r="DT22" s="103">
        <f>IF(DR$1="","",SUM(DR22:DS22))</f>
        <v>0</v>
      </c>
      <c r="DU22" s="445">
        <f>IF(DR$1="","",SUMIF($I18:$I22,MID($I22,3,10),DU18:DU22))</f>
        <v>0</v>
      </c>
      <c r="DV22" s="445">
        <f>IF(DR$1="","",SUMIF($I18:$I22,MID($I22,3,10),DV18:DV22))</f>
        <v>0</v>
      </c>
      <c r="DW22" s="147"/>
      <c r="DX22" s="322"/>
    </row>
    <row r="23" spans="1:128" s="8" customFormat="1" x14ac:dyDescent="0.2">
      <c r="A23" s="676" t="s">
        <v>469</v>
      </c>
      <c r="B23" s="129"/>
      <c r="C23" s="144"/>
      <c r="D23" s="144"/>
      <c r="E23" s="145"/>
      <c r="F23" s="146"/>
      <c r="G23" s="323"/>
      <c r="H23" s="323"/>
      <c r="I23" s="322"/>
      <c r="J23" s="128" t="str">
        <f>IF(J$1="","",IF(SUM(B23)=0,"",B23))</f>
        <v/>
      </c>
      <c r="K23" s="129" t="str">
        <f>IF(J$1="","",IF(SUM(C23)=0,"",C23))</f>
        <v/>
      </c>
      <c r="L23" s="129"/>
      <c r="M23" s="130" t="str">
        <f>$A23</f>
        <v>TRANSMISSION LINE &lt;Line#, Location - from substation to substation&gt;</v>
      </c>
      <c r="N23" s="130"/>
      <c r="O23" s="131"/>
      <c r="P23" s="322"/>
      <c r="Q23" s="128" t="str">
        <f>IF(Q$1="","",IF(SUM(I23)=0,"",I23))</f>
        <v/>
      </c>
      <c r="R23" s="129" t="str">
        <f>IF(Q$1="","",IF(SUM(J23)=0,"",J23))</f>
        <v/>
      </c>
      <c r="S23" s="129"/>
      <c r="T23" s="130" t="str">
        <f>$A23</f>
        <v>TRANSMISSION LINE &lt;Line#, Location - from substation to substation&gt;</v>
      </c>
      <c r="U23" s="130"/>
      <c r="V23" s="131"/>
      <c r="W23" s="322"/>
      <c r="X23" s="128" t="str">
        <f>IF(X$1="","",IF(SUM(P23)=0,"",P23))</f>
        <v/>
      </c>
      <c r="Y23" s="129" t="str">
        <f>IF(X$1="","",IF(SUM(Q23)=0,"",Q23))</f>
        <v/>
      </c>
      <c r="Z23" s="129"/>
      <c r="AA23" s="130" t="str">
        <f>$A23</f>
        <v>TRANSMISSION LINE &lt;Line#, Location - from substation to substation&gt;</v>
      </c>
      <c r="AB23" s="130"/>
      <c r="AC23" s="131"/>
      <c r="AD23" s="322"/>
      <c r="AE23" s="128" t="str">
        <f>IF(AE$1="","",IF(SUM(W23)=0,"",W23))</f>
        <v/>
      </c>
      <c r="AF23" s="129" t="str">
        <f>IF(AE$1="","",IF(SUM(X23)=0,"",X23))</f>
        <v/>
      </c>
      <c r="AG23" s="129"/>
      <c r="AH23" s="130" t="str">
        <f>$A23</f>
        <v>TRANSMISSION LINE &lt;Line#, Location - from substation to substation&gt;</v>
      </c>
      <c r="AI23" s="130"/>
      <c r="AJ23" s="131"/>
      <c r="AK23" s="322"/>
      <c r="AL23" s="128" t="str">
        <f>IF(AL$1="","",IF(SUM(AD23)=0,"",AD23))</f>
        <v/>
      </c>
      <c r="AM23" s="129" t="str">
        <f>IF(AL$1="","",IF(SUM(AE23)=0,"",AE23))</f>
        <v/>
      </c>
      <c r="AN23" s="129"/>
      <c r="AO23" s="130" t="str">
        <f>$A23</f>
        <v>TRANSMISSION LINE &lt;Line#, Location - from substation to substation&gt;</v>
      </c>
      <c r="AP23" s="130"/>
      <c r="AQ23" s="131"/>
      <c r="AR23" s="322"/>
      <c r="AS23" s="128" t="str">
        <f>IF(AS$1="","",IF(SUM(AK23)=0,"",AK23))</f>
        <v/>
      </c>
      <c r="AT23" s="129" t="str">
        <f>IF(AS$1="","",IF(SUM(AL23)=0,"",AL23))</f>
        <v/>
      </c>
      <c r="AU23" s="129"/>
      <c r="AV23" s="130" t="str">
        <f>$A23</f>
        <v>TRANSMISSION LINE &lt;Line#, Location - from substation to substation&gt;</v>
      </c>
      <c r="AW23" s="130"/>
      <c r="AX23" s="131"/>
      <c r="AY23" s="322"/>
      <c r="AZ23" s="128" t="str">
        <f>IF(AZ$1="","",IF(SUM(AR23)=0,"",AR23))</f>
        <v/>
      </c>
      <c r="BA23" s="129" t="str">
        <f>IF(AZ$1="","",IF(SUM(AS23)=0,"",AS23))</f>
        <v/>
      </c>
      <c r="BB23" s="129"/>
      <c r="BC23" s="130" t="str">
        <f>$A23</f>
        <v>TRANSMISSION LINE &lt;Line#, Location - from substation to substation&gt;</v>
      </c>
      <c r="BD23" s="130"/>
      <c r="BE23" s="131"/>
      <c r="BF23" s="322"/>
      <c r="BG23" s="128" t="str">
        <f>IF(BG$1="","",IF(SUM(AY23)=0,"",AY23))</f>
        <v/>
      </c>
      <c r="BH23" s="129" t="str">
        <f>IF(BG$1="","",IF(SUM(AZ23)=0,"",AZ23))</f>
        <v/>
      </c>
      <c r="BI23" s="129"/>
      <c r="BJ23" s="130" t="str">
        <f>$A23</f>
        <v>TRANSMISSION LINE &lt;Line#, Location - from substation to substation&gt;</v>
      </c>
      <c r="BK23" s="130"/>
      <c r="BL23" s="131"/>
      <c r="BM23" s="322"/>
      <c r="BN23" s="128" t="str">
        <f>IF(BN$1="","",IF(SUM(BF23)=0,"",BF23))</f>
        <v/>
      </c>
      <c r="BO23" s="129" t="str">
        <f>IF(BN$1="","",IF(SUM(BG23)=0,"",BG23))</f>
        <v/>
      </c>
      <c r="BP23" s="129"/>
      <c r="BQ23" s="130" t="str">
        <f>$A23</f>
        <v>TRANSMISSION LINE &lt;Line#, Location - from substation to substation&gt;</v>
      </c>
      <c r="BR23" s="130"/>
      <c r="BS23" s="131"/>
      <c r="BT23" s="322"/>
      <c r="BU23" s="128" t="str">
        <f>IF(BU$1="","",IF(SUM(BM23)=0,"",BM23))</f>
        <v/>
      </c>
      <c r="BV23" s="129" t="str">
        <f>IF(BU$1="","",IF(SUM(BN23)=0,"",BN23))</f>
        <v/>
      </c>
      <c r="BW23" s="129"/>
      <c r="BX23" s="130" t="str">
        <f>$A23</f>
        <v>TRANSMISSION LINE &lt;Line#, Location - from substation to substation&gt;</v>
      </c>
      <c r="BY23" s="130"/>
      <c r="BZ23" s="131"/>
      <c r="CA23" s="322"/>
      <c r="CB23" s="128" t="str">
        <f>IF(CB$1="","",IF(SUM(BT23)=0,"",BT23))</f>
        <v/>
      </c>
      <c r="CC23" s="129" t="str">
        <f>IF(CB$1="","",IF(SUM(BU23)=0,"",BU23))</f>
        <v/>
      </c>
      <c r="CD23" s="129"/>
      <c r="CE23" s="130" t="str">
        <f>$A23</f>
        <v>TRANSMISSION LINE &lt;Line#, Location - from substation to substation&gt;</v>
      </c>
      <c r="CF23" s="130"/>
      <c r="CG23" s="131"/>
      <c r="CH23" s="322"/>
      <c r="CI23" s="128" t="str">
        <f>IF(CI$1="","",IF(SUM(CA23)=0,"",CA23))</f>
        <v/>
      </c>
      <c r="CJ23" s="129" t="str">
        <f>IF(CI$1="","",IF(SUM(CB23)=0,"",CB23))</f>
        <v/>
      </c>
      <c r="CK23" s="129"/>
      <c r="CL23" s="130" t="str">
        <f>$A23</f>
        <v>TRANSMISSION LINE &lt;Line#, Location - from substation to substation&gt;</v>
      </c>
      <c r="CM23" s="130"/>
      <c r="CN23" s="131"/>
      <c r="CO23" s="322"/>
      <c r="CP23" s="128" t="str">
        <f>IF(CP$1="","",IF(SUM(CH23)=0,"",CH23))</f>
        <v/>
      </c>
      <c r="CQ23" s="129" t="str">
        <f>IF(CP$1="","",IF(SUM(CI23)=0,"",CI23))</f>
        <v/>
      </c>
      <c r="CR23" s="129"/>
      <c r="CS23" s="130" t="str">
        <f>$A23</f>
        <v>TRANSMISSION LINE &lt;Line#, Location - from substation to substation&gt;</v>
      </c>
      <c r="CT23" s="130"/>
      <c r="CU23" s="131"/>
      <c r="CV23" s="322"/>
      <c r="CW23" s="128" t="str">
        <f>IF(CW$1="","",IF(SUM(CO23)=0,"",CO23))</f>
        <v/>
      </c>
      <c r="CX23" s="129" t="str">
        <f>IF(CW$1="","",IF(SUM(CP23)=0,"",CP23))</f>
        <v/>
      </c>
      <c r="CY23" s="129"/>
      <c r="CZ23" s="130" t="str">
        <f>$A23</f>
        <v>TRANSMISSION LINE &lt;Line#, Location - from substation to substation&gt;</v>
      </c>
      <c r="DA23" s="130"/>
      <c r="DB23" s="131"/>
      <c r="DC23" s="322"/>
      <c r="DD23" s="128" t="str">
        <f>IF(DD$1="","",IF(SUM(CV23)=0,"",CV23))</f>
        <v/>
      </c>
      <c r="DE23" s="129" t="str">
        <f>IF(DD$1="","",IF(SUM(CW23)=0,"",CW23))</f>
        <v/>
      </c>
      <c r="DF23" s="129"/>
      <c r="DG23" s="130" t="str">
        <f>$A23</f>
        <v>TRANSMISSION LINE &lt;Line#, Location - from substation to substation&gt;</v>
      </c>
      <c r="DH23" s="130"/>
      <c r="DI23" s="131"/>
      <c r="DJ23" s="322"/>
      <c r="DK23" s="128" t="str">
        <f>IF(DK$1="","",IF(SUM(DC23)=0,"",DC23))</f>
        <v/>
      </c>
      <c r="DL23" s="129" t="str">
        <f>IF(DK$1="","",IF(SUM(DD23)=0,"",DD23))</f>
        <v/>
      </c>
      <c r="DM23" s="129"/>
      <c r="DN23" s="130" t="str">
        <f>$A23</f>
        <v>TRANSMISSION LINE &lt;Line#, Location - from substation to substation&gt;</v>
      </c>
      <c r="DO23" s="130"/>
      <c r="DP23" s="131"/>
      <c r="DQ23" s="322"/>
      <c r="DR23" s="128" t="str">
        <f>IF(DR$1="","",IF(SUM(DJ23)=0,"",DJ23))</f>
        <v/>
      </c>
      <c r="DS23" s="129" t="str">
        <f>IF(DR$1="","",IF(SUM(DK23)=0,"",DK23))</f>
        <v/>
      </c>
      <c r="DT23" s="129"/>
      <c r="DU23" s="130" t="str">
        <f>$A23</f>
        <v>TRANSMISSION LINE &lt;Line#, Location - from substation to substation&gt;</v>
      </c>
      <c r="DV23" s="130"/>
      <c r="DW23" s="131"/>
      <c r="DX23" s="322"/>
    </row>
    <row r="24" spans="1:128" x14ac:dyDescent="0.2">
      <c r="A24" s="764" t="s">
        <v>447</v>
      </c>
      <c r="B24" s="764"/>
      <c r="C24" s="532"/>
      <c r="D24" s="532"/>
      <c r="E24" s="9">
        <f>C24+D24</f>
        <v>0</v>
      </c>
      <c r="F24" s="203"/>
      <c r="G24" s="364"/>
      <c r="H24" s="364"/>
      <c r="I24" s="322" t="s">
        <v>449</v>
      </c>
      <c r="J24" s="79">
        <f>IF(L$1="Rejected",C24,IF(M24="",C24,SUM(C24,M24)))</f>
        <v>0</v>
      </c>
      <c r="K24" s="79">
        <f>IF(L$1="Rejected",D24,IF(N24="",D24,SUM(D24,N24)))</f>
        <v>0</v>
      </c>
      <c r="L24" s="110">
        <f>IF(J$1="","",SUM(J24:K24))</f>
        <v>0</v>
      </c>
      <c r="M24" s="56"/>
      <c r="N24" s="56"/>
      <c r="O24" s="147"/>
      <c r="P24" s="322" t="s">
        <v>449</v>
      </c>
      <c r="Q24" s="79">
        <f>IF(S$1="Rejected",J24,IF(T24="",J24,SUM(J24,T24)))</f>
        <v>0</v>
      </c>
      <c r="R24" s="79">
        <f>IF(S$1="Rejected",K24,IF(U24="",K24,SUM(K24,U24)))</f>
        <v>0</v>
      </c>
      <c r="S24" s="110">
        <f>IF(Q$1="","",SUM(Q24:R24))</f>
        <v>0</v>
      </c>
      <c r="T24" s="56"/>
      <c r="U24" s="56"/>
      <c r="V24" s="147"/>
      <c r="W24" s="322" t="s">
        <v>449</v>
      </c>
      <c r="X24" s="79">
        <f>IF(Z$1="Rejected",Q24,IF(AA24="",Q24,SUM(Q24,AA24)))</f>
        <v>0</v>
      </c>
      <c r="Y24" s="79">
        <f>IF(Z$1="Rejected",R24,IF(AB24="",R24,SUM(R24,AB24)))</f>
        <v>0</v>
      </c>
      <c r="Z24" s="110">
        <f>IF(X$1="","",SUM(X24:Y24))</f>
        <v>0</v>
      </c>
      <c r="AA24" s="56"/>
      <c r="AB24" s="56"/>
      <c r="AC24" s="147"/>
      <c r="AD24" s="322" t="s">
        <v>449</v>
      </c>
      <c r="AE24" s="79">
        <f>IF(AG$1="Rejected",X24,IF(AH24="",X24,SUM(X24,AH24)))</f>
        <v>0</v>
      </c>
      <c r="AF24" s="79">
        <f>IF(AG$1="Rejected",Y24,IF(AI24="",Y24,SUM(Y24,AI24)))</f>
        <v>0</v>
      </c>
      <c r="AG24" s="110">
        <f>IF(AE$1="","",SUM(AE24:AF24))</f>
        <v>0</v>
      </c>
      <c r="AH24" s="56"/>
      <c r="AI24" s="56"/>
      <c r="AJ24" s="147"/>
      <c r="AK24" s="322" t="s">
        <v>449</v>
      </c>
      <c r="AL24" s="79">
        <f>IF(AN$1="Rejected",AE24,IF(AO24="",AE24,SUM(AE24,AO24)))</f>
        <v>0</v>
      </c>
      <c r="AM24" s="79">
        <f>IF(AN$1="Rejected",AF24,IF(AP24="",AF24,SUM(AF24,AP24)))</f>
        <v>0</v>
      </c>
      <c r="AN24" s="110">
        <f>IF(AL$1="","",SUM(AL24:AM24))</f>
        <v>0</v>
      </c>
      <c r="AO24" s="56"/>
      <c r="AP24" s="56"/>
      <c r="AQ24" s="147"/>
      <c r="AR24" s="322" t="s">
        <v>449</v>
      </c>
      <c r="AS24" s="79">
        <f>IF(AU$1="Rejected",AL24,IF(AV24="",AL24,SUM(AL24,AV24)))</f>
        <v>0</v>
      </c>
      <c r="AT24" s="79">
        <f>IF(AU$1="Rejected",AM24,IF(AW24="",AM24,SUM(AM24,AW24)))</f>
        <v>0</v>
      </c>
      <c r="AU24" s="110">
        <f>IF(AS$1="","",SUM(AS24:AT24))</f>
        <v>0</v>
      </c>
      <c r="AV24" s="56"/>
      <c r="AW24" s="56"/>
      <c r="AX24" s="147"/>
      <c r="AY24" s="322" t="s">
        <v>449</v>
      </c>
      <c r="AZ24" s="79">
        <f>IF(BB$1="Rejected",AS24,IF(BC24="",AS24,SUM(AS24,BC24)))</f>
        <v>0</v>
      </c>
      <c r="BA24" s="79">
        <f>IF(BB$1="Rejected",AT24,IF(BD24="",AT24,SUM(AT24,BD24)))</f>
        <v>0</v>
      </c>
      <c r="BB24" s="110">
        <f>IF(AZ$1="","",SUM(AZ24:BA24))</f>
        <v>0</v>
      </c>
      <c r="BC24" s="56"/>
      <c r="BD24" s="56"/>
      <c r="BE24" s="147"/>
      <c r="BF24" s="322" t="s">
        <v>449</v>
      </c>
      <c r="BG24" s="79">
        <f>IF(BI$1="Rejected",AZ24,IF(BJ24="",AZ24,SUM(AZ24,BJ24)))</f>
        <v>0</v>
      </c>
      <c r="BH24" s="79">
        <f>IF(BI$1="Rejected",BA24,IF(BK24="",BA24,SUM(BA24,BK24)))</f>
        <v>0</v>
      </c>
      <c r="BI24" s="110">
        <f>IF(BG$1="","",SUM(BG24:BH24))</f>
        <v>0</v>
      </c>
      <c r="BJ24" s="56"/>
      <c r="BK24" s="56"/>
      <c r="BL24" s="147"/>
      <c r="BM24" s="322" t="s">
        <v>449</v>
      </c>
      <c r="BN24" s="79">
        <f>IF(BP$1="Rejected",BG24,IF(BQ24="",BG24,SUM(BG24,BQ24)))</f>
        <v>0</v>
      </c>
      <c r="BO24" s="79">
        <f>IF(BP$1="Rejected",BH24,IF(BR24="",BH24,SUM(BH24,BR24)))</f>
        <v>0</v>
      </c>
      <c r="BP24" s="110">
        <f>IF(BN$1="","",SUM(BN24:BO24))</f>
        <v>0</v>
      </c>
      <c r="BQ24" s="56"/>
      <c r="BR24" s="56"/>
      <c r="BS24" s="147"/>
      <c r="BT24" s="322" t="s">
        <v>449</v>
      </c>
      <c r="BU24" s="79">
        <f>IF(BW$1="Rejected",BN24,IF(BX24="",BN24,SUM(BN24,BX24)))</f>
        <v>0</v>
      </c>
      <c r="BV24" s="79">
        <f>IF(BW$1="Rejected",BO24,IF(BY24="",BO24,SUM(BO24,BY24)))</f>
        <v>0</v>
      </c>
      <c r="BW24" s="110">
        <f>IF(BU$1="","",SUM(BU24:BV24))</f>
        <v>0</v>
      </c>
      <c r="BX24" s="56"/>
      <c r="BY24" s="56"/>
      <c r="BZ24" s="147"/>
      <c r="CA24" s="322" t="s">
        <v>449</v>
      </c>
      <c r="CB24" s="79">
        <f>IF(CD$1="Rejected",BU24,IF(CE24="",BU24,SUM(BU24,CE24)))</f>
        <v>0</v>
      </c>
      <c r="CC24" s="79">
        <f>IF(CD$1="Rejected",BV24,IF(CF24="",BV24,SUM(BV24,CF24)))</f>
        <v>0</v>
      </c>
      <c r="CD24" s="110">
        <f>IF(CB$1="","",SUM(CB24:CC24))</f>
        <v>0</v>
      </c>
      <c r="CE24" s="56"/>
      <c r="CF24" s="56"/>
      <c r="CG24" s="147"/>
      <c r="CH24" s="322" t="s">
        <v>449</v>
      </c>
      <c r="CI24" s="79">
        <f>IF(CK$1="Rejected",CB24,IF(CL24="",CB24,SUM(CB24,CL24)))</f>
        <v>0</v>
      </c>
      <c r="CJ24" s="79">
        <f>IF(CK$1="Rejected",CC24,IF(CM24="",CC24,SUM(CC24,CM24)))</f>
        <v>0</v>
      </c>
      <c r="CK24" s="110">
        <f>IF(CI$1="","",SUM(CI24:CJ24))</f>
        <v>0</v>
      </c>
      <c r="CL24" s="56"/>
      <c r="CM24" s="56"/>
      <c r="CN24" s="147"/>
      <c r="CO24" s="322" t="s">
        <v>449</v>
      </c>
      <c r="CP24" s="79">
        <f>IF(CR$1="Rejected",CI24,IF(CS24="",CI24,SUM(CI24,CS24)))</f>
        <v>0</v>
      </c>
      <c r="CQ24" s="79">
        <f>IF(CR$1="Rejected",CJ24,IF(CT24="",CJ24,SUM(CJ24,CT24)))</f>
        <v>0</v>
      </c>
      <c r="CR24" s="110">
        <f>IF(CP$1="","",SUM(CP24:CQ24))</f>
        <v>0</v>
      </c>
      <c r="CS24" s="56"/>
      <c r="CT24" s="56"/>
      <c r="CU24" s="147"/>
      <c r="CV24" s="322" t="s">
        <v>449</v>
      </c>
      <c r="CW24" s="79">
        <f>IF(CY$1="Rejected",CP24,IF(CZ24="",CP24,SUM(CP24,CZ24)))</f>
        <v>0</v>
      </c>
      <c r="CX24" s="79">
        <f>IF(CY$1="Rejected",CQ24,IF(DA24="",CQ24,SUM(CQ24,DA24)))</f>
        <v>0</v>
      </c>
      <c r="CY24" s="110">
        <f>IF(CW$1="","",SUM(CW24:CX24))</f>
        <v>0</v>
      </c>
      <c r="CZ24" s="56"/>
      <c r="DA24" s="56"/>
      <c r="DB24" s="147"/>
      <c r="DC24" s="322" t="s">
        <v>449</v>
      </c>
      <c r="DD24" s="79">
        <f>IF(DF$1="Rejected",CW24,IF(DG24="",CW24,SUM(CW24,DG24)))</f>
        <v>0</v>
      </c>
      <c r="DE24" s="79">
        <f>IF(DF$1="Rejected",CX24,IF(DH24="",CX24,SUM(CX24,DH24)))</f>
        <v>0</v>
      </c>
      <c r="DF24" s="110">
        <f>IF(DD$1="","",SUM(DD24:DE24))</f>
        <v>0</v>
      </c>
      <c r="DG24" s="56"/>
      <c r="DH24" s="56"/>
      <c r="DI24" s="147"/>
      <c r="DJ24" s="322" t="s">
        <v>449</v>
      </c>
      <c r="DK24" s="79">
        <f>IF(DM$1="Rejected",DD24,IF(DN24="",DD24,SUM(DD24,DN24)))</f>
        <v>0</v>
      </c>
      <c r="DL24" s="79">
        <f>IF(DM$1="Rejected",DE24,IF(DO24="",DE24,SUM(DE24,DO24)))</f>
        <v>0</v>
      </c>
      <c r="DM24" s="110">
        <f>IF(DK$1="","",SUM(DK24:DL24))</f>
        <v>0</v>
      </c>
      <c r="DN24" s="56"/>
      <c r="DO24" s="56"/>
      <c r="DP24" s="147"/>
      <c r="DQ24" s="322" t="s">
        <v>449</v>
      </c>
      <c r="DR24" s="79">
        <f>IF(DT$1="Rejected",DK24,IF(DU24="",DK24,SUM(DK24,DU24)))</f>
        <v>0</v>
      </c>
      <c r="DS24" s="79">
        <f>IF(DT$1="Rejected",DL24,IF(DV24="",DL24,SUM(DL24,DV24)))</f>
        <v>0</v>
      </c>
      <c r="DT24" s="110">
        <f>IF(DR$1="","",SUM(DR24:DS24))</f>
        <v>0</v>
      </c>
      <c r="DU24" s="56"/>
      <c r="DV24" s="56"/>
      <c r="DW24" s="147"/>
      <c r="DX24" s="322"/>
    </row>
    <row r="25" spans="1:128" x14ac:dyDescent="0.2">
      <c r="A25" s="764" t="s">
        <v>448</v>
      </c>
      <c r="B25" s="764"/>
      <c r="C25" s="532"/>
      <c r="D25" s="532"/>
      <c r="E25" s="9">
        <f>C25+D25</f>
        <v>0</v>
      </c>
      <c r="F25" s="203"/>
      <c r="G25" s="364"/>
      <c r="H25" s="364"/>
      <c r="I25" s="322" t="s">
        <v>449</v>
      </c>
      <c r="J25" s="79">
        <f>IF(L$1="Rejected",C25,IF(M25="",C25,SUM(C25,M25)))</f>
        <v>0</v>
      </c>
      <c r="K25" s="79">
        <f>IF(L$1="Rejected",D25,IF(N25="",D25,SUM(D25,N25)))</f>
        <v>0</v>
      </c>
      <c r="L25" s="110">
        <f>IF(J$1="","",SUM(J25:K25))</f>
        <v>0</v>
      </c>
      <c r="M25" s="56"/>
      <c r="N25" s="56"/>
      <c r="O25" s="147"/>
      <c r="P25" s="322" t="s">
        <v>449</v>
      </c>
      <c r="Q25" s="79">
        <f>IF(S$1="Rejected",J25,IF(T25="",J25,SUM(J25,T25)))</f>
        <v>0</v>
      </c>
      <c r="R25" s="79">
        <f>IF(S$1="Rejected",K25,IF(U25="",K25,SUM(K25,U25)))</f>
        <v>0</v>
      </c>
      <c r="S25" s="110">
        <f>IF(Q$1="","",SUM(Q25:R25))</f>
        <v>0</v>
      </c>
      <c r="T25" s="56"/>
      <c r="U25" s="56"/>
      <c r="V25" s="147"/>
      <c r="W25" s="322" t="s">
        <v>449</v>
      </c>
      <c r="X25" s="79">
        <f>IF(Z$1="Rejected",Q25,IF(AA25="",Q25,SUM(Q25,AA25)))</f>
        <v>0</v>
      </c>
      <c r="Y25" s="79">
        <f>IF(Z$1="Rejected",R25,IF(AB25="",R25,SUM(R25,AB25)))</f>
        <v>0</v>
      </c>
      <c r="Z25" s="110">
        <f>IF(X$1="","",SUM(X25:Y25))</f>
        <v>0</v>
      </c>
      <c r="AA25" s="56"/>
      <c r="AB25" s="56"/>
      <c r="AC25" s="147"/>
      <c r="AD25" s="322" t="s">
        <v>449</v>
      </c>
      <c r="AE25" s="79">
        <f>IF(AG$1="Rejected",X25,IF(AH25="",X25,SUM(X25,AH25)))</f>
        <v>0</v>
      </c>
      <c r="AF25" s="79">
        <f>IF(AG$1="Rejected",Y25,IF(AI25="",Y25,SUM(Y25,AI25)))</f>
        <v>0</v>
      </c>
      <c r="AG25" s="110">
        <f>IF(AE$1="","",SUM(AE25:AF25))</f>
        <v>0</v>
      </c>
      <c r="AH25" s="56"/>
      <c r="AI25" s="56"/>
      <c r="AJ25" s="147"/>
      <c r="AK25" s="322" t="s">
        <v>449</v>
      </c>
      <c r="AL25" s="79">
        <f>IF(AN$1="Rejected",AE25,IF(AO25="",AE25,SUM(AE25,AO25)))</f>
        <v>0</v>
      </c>
      <c r="AM25" s="79">
        <f>IF(AN$1="Rejected",AF25,IF(AP25="",AF25,SUM(AF25,AP25)))</f>
        <v>0</v>
      </c>
      <c r="AN25" s="110">
        <f>IF(AL$1="","",SUM(AL25:AM25))</f>
        <v>0</v>
      </c>
      <c r="AO25" s="56"/>
      <c r="AP25" s="56"/>
      <c r="AQ25" s="147"/>
      <c r="AR25" s="322" t="s">
        <v>449</v>
      </c>
      <c r="AS25" s="79">
        <f>IF(AU$1="Rejected",AL25,IF(AV25="",AL25,SUM(AL25,AV25)))</f>
        <v>0</v>
      </c>
      <c r="AT25" s="79">
        <f>IF(AU$1="Rejected",AM25,IF(AW25="",AM25,SUM(AM25,AW25)))</f>
        <v>0</v>
      </c>
      <c r="AU25" s="110">
        <f>IF(AS$1="","",SUM(AS25:AT25))</f>
        <v>0</v>
      </c>
      <c r="AV25" s="56"/>
      <c r="AW25" s="56"/>
      <c r="AX25" s="147"/>
      <c r="AY25" s="322" t="s">
        <v>449</v>
      </c>
      <c r="AZ25" s="79">
        <f>IF(BB$1="Rejected",AS25,IF(BC25="",AS25,SUM(AS25,BC25)))</f>
        <v>0</v>
      </c>
      <c r="BA25" s="79">
        <f>IF(BB$1="Rejected",AT25,IF(BD25="",AT25,SUM(AT25,BD25)))</f>
        <v>0</v>
      </c>
      <c r="BB25" s="110">
        <f>IF(AZ$1="","",SUM(AZ25:BA25))</f>
        <v>0</v>
      </c>
      <c r="BC25" s="56"/>
      <c r="BD25" s="56"/>
      <c r="BE25" s="147"/>
      <c r="BF25" s="322" t="s">
        <v>449</v>
      </c>
      <c r="BG25" s="79">
        <f>IF(BI$1="Rejected",AZ25,IF(BJ25="",AZ25,SUM(AZ25,BJ25)))</f>
        <v>0</v>
      </c>
      <c r="BH25" s="79">
        <f>IF(BI$1="Rejected",BA25,IF(BK25="",BA25,SUM(BA25,BK25)))</f>
        <v>0</v>
      </c>
      <c r="BI25" s="110">
        <f>IF(BG$1="","",SUM(BG25:BH25))</f>
        <v>0</v>
      </c>
      <c r="BJ25" s="56"/>
      <c r="BK25" s="56"/>
      <c r="BL25" s="147"/>
      <c r="BM25" s="322" t="s">
        <v>449</v>
      </c>
      <c r="BN25" s="79">
        <f>IF(BP$1="Rejected",BG25,IF(BQ25="",BG25,SUM(BG25,BQ25)))</f>
        <v>0</v>
      </c>
      <c r="BO25" s="79">
        <f>IF(BP$1="Rejected",BH25,IF(BR25="",BH25,SUM(BH25,BR25)))</f>
        <v>0</v>
      </c>
      <c r="BP25" s="110">
        <f>IF(BN$1="","",SUM(BN25:BO25))</f>
        <v>0</v>
      </c>
      <c r="BQ25" s="56"/>
      <c r="BR25" s="56"/>
      <c r="BS25" s="147"/>
      <c r="BT25" s="322" t="s">
        <v>449</v>
      </c>
      <c r="BU25" s="79">
        <f>IF(BW$1="Rejected",BN25,IF(BX25="",BN25,SUM(BN25,BX25)))</f>
        <v>0</v>
      </c>
      <c r="BV25" s="79">
        <f>IF(BW$1="Rejected",BO25,IF(BY25="",BO25,SUM(BO25,BY25)))</f>
        <v>0</v>
      </c>
      <c r="BW25" s="110">
        <f>IF(BU$1="","",SUM(BU25:BV25))</f>
        <v>0</v>
      </c>
      <c r="BX25" s="56"/>
      <c r="BY25" s="56"/>
      <c r="BZ25" s="147"/>
      <c r="CA25" s="322" t="s">
        <v>449</v>
      </c>
      <c r="CB25" s="79">
        <f>IF(CD$1="Rejected",BU25,IF(CE25="",BU25,SUM(BU25,CE25)))</f>
        <v>0</v>
      </c>
      <c r="CC25" s="79">
        <f>IF(CD$1="Rejected",BV25,IF(CF25="",BV25,SUM(BV25,CF25)))</f>
        <v>0</v>
      </c>
      <c r="CD25" s="110">
        <f>IF(CB$1="","",SUM(CB25:CC25))</f>
        <v>0</v>
      </c>
      <c r="CE25" s="56"/>
      <c r="CF25" s="56"/>
      <c r="CG25" s="147"/>
      <c r="CH25" s="322" t="s">
        <v>449</v>
      </c>
      <c r="CI25" s="79">
        <f>IF(CK$1="Rejected",CB25,IF(CL25="",CB25,SUM(CB25,CL25)))</f>
        <v>0</v>
      </c>
      <c r="CJ25" s="79">
        <f>IF(CK$1="Rejected",CC25,IF(CM25="",CC25,SUM(CC25,CM25)))</f>
        <v>0</v>
      </c>
      <c r="CK25" s="110">
        <f>IF(CI$1="","",SUM(CI25:CJ25))</f>
        <v>0</v>
      </c>
      <c r="CL25" s="56"/>
      <c r="CM25" s="56"/>
      <c r="CN25" s="147"/>
      <c r="CO25" s="322" t="s">
        <v>449</v>
      </c>
      <c r="CP25" s="79">
        <f>IF(CR$1="Rejected",CI25,IF(CS25="",CI25,SUM(CI25,CS25)))</f>
        <v>0</v>
      </c>
      <c r="CQ25" s="79">
        <f>IF(CR$1="Rejected",CJ25,IF(CT25="",CJ25,SUM(CJ25,CT25)))</f>
        <v>0</v>
      </c>
      <c r="CR25" s="110">
        <f>IF(CP$1="","",SUM(CP25:CQ25))</f>
        <v>0</v>
      </c>
      <c r="CS25" s="56"/>
      <c r="CT25" s="56"/>
      <c r="CU25" s="147"/>
      <c r="CV25" s="322" t="s">
        <v>449</v>
      </c>
      <c r="CW25" s="79">
        <f>IF(CY$1="Rejected",CP25,IF(CZ25="",CP25,SUM(CP25,CZ25)))</f>
        <v>0</v>
      </c>
      <c r="CX25" s="79">
        <f>IF(CY$1="Rejected",CQ25,IF(DA25="",CQ25,SUM(CQ25,DA25)))</f>
        <v>0</v>
      </c>
      <c r="CY25" s="110">
        <f>IF(CW$1="","",SUM(CW25:CX25))</f>
        <v>0</v>
      </c>
      <c r="CZ25" s="56"/>
      <c r="DA25" s="56"/>
      <c r="DB25" s="147"/>
      <c r="DC25" s="322" t="s">
        <v>449</v>
      </c>
      <c r="DD25" s="79">
        <f>IF(DF$1="Rejected",CW25,IF(DG25="",CW25,SUM(CW25,DG25)))</f>
        <v>0</v>
      </c>
      <c r="DE25" s="79">
        <f>IF(DF$1="Rejected",CX25,IF(DH25="",CX25,SUM(CX25,DH25)))</f>
        <v>0</v>
      </c>
      <c r="DF25" s="110">
        <f>IF(DD$1="","",SUM(DD25:DE25))</f>
        <v>0</v>
      </c>
      <c r="DG25" s="56"/>
      <c r="DH25" s="56"/>
      <c r="DI25" s="147"/>
      <c r="DJ25" s="322" t="s">
        <v>449</v>
      </c>
      <c r="DK25" s="79">
        <f>IF(DM$1="Rejected",DD25,IF(DN25="",DD25,SUM(DD25,DN25)))</f>
        <v>0</v>
      </c>
      <c r="DL25" s="79">
        <f>IF(DM$1="Rejected",DE25,IF(DO25="",DE25,SUM(DE25,DO25)))</f>
        <v>0</v>
      </c>
      <c r="DM25" s="110">
        <f>IF(DK$1="","",SUM(DK25:DL25))</f>
        <v>0</v>
      </c>
      <c r="DN25" s="56"/>
      <c r="DO25" s="56"/>
      <c r="DP25" s="147"/>
      <c r="DQ25" s="322" t="s">
        <v>449</v>
      </c>
      <c r="DR25" s="79">
        <f>IF(DT$1="Rejected",DK25,IF(DU25="",DK25,SUM(DK25,DU25)))</f>
        <v>0</v>
      </c>
      <c r="DS25" s="79">
        <f>IF(DT$1="Rejected",DL25,IF(DV25="",DL25,SUM(DL25,DV25)))</f>
        <v>0</v>
      </c>
      <c r="DT25" s="110">
        <f>IF(DR$1="","",SUM(DR25:DS25))</f>
        <v>0</v>
      </c>
      <c r="DU25" s="56"/>
      <c r="DV25" s="56"/>
      <c r="DW25" s="147"/>
      <c r="DX25" s="322"/>
    </row>
    <row r="26" spans="1:128" x14ac:dyDescent="0.2">
      <c r="A26" s="764" t="s">
        <v>454</v>
      </c>
      <c r="B26" s="764"/>
      <c r="C26" s="532"/>
      <c r="D26" s="532"/>
      <c r="E26" s="9">
        <f>C26+D26</f>
        <v>0</v>
      </c>
      <c r="F26" s="203"/>
      <c r="G26" s="364"/>
      <c r="H26" s="364"/>
      <c r="I26" s="322" t="s">
        <v>449</v>
      </c>
      <c r="J26" s="79">
        <f>IF(L$1="Rejected",C26,IF(M26="",C26,SUM(C26,M26)))</f>
        <v>0</v>
      </c>
      <c r="K26" s="79">
        <f>IF(L$1="Rejected",D26,IF(N26="",D26,SUM(D26,N26)))</f>
        <v>0</v>
      </c>
      <c r="L26" s="110">
        <f>IF(J$1="","",SUM(J26:K26))</f>
        <v>0</v>
      </c>
      <c r="M26" s="56"/>
      <c r="N26" s="56"/>
      <c r="O26" s="147"/>
      <c r="P26" s="322" t="s">
        <v>449</v>
      </c>
      <c r="Q26" s="79">
        <f>IF(S$1="Rejected",J26,IF(T26="",J26,SUM(J26,T26)))</f>
        <v>0</v>
      </c>
      <c r="R26" s="79">
        <f>IF(S$1="Rejected",K26,IF(U26="",K26,SUM(K26,U26)))</f>
        <v>0</v>
      </c>
      <c r="S26" s="110">
        <f>IF(Q$1="","",SUM(Q26:R26))</f>
        <v>0</v>
      </c>
      <c r="T26" s="56"/>
      <c r="U26" s="56"/>
      <c r="V26" s="147"/>
      <c r="W26" s="322" t="s">
        <v>449</v>
      </c>
      <c r="X26" s="79">
        <f>IF(Z$1="Rejected",Q26,IF(AA26="",Q26,SUM(Q26,AA26)))</f>
        <v>0</v>
      </c>
      <c r="Y26" s="79">
        <f>IF(Z$1="Rejected",R26,IF(AB26="",R26,SUM(R26,AB26)))</f>
        <v>0</v>
      </c>
      <c r="Z26" s="110">
        <f>IF(X$1="","",SUM(X26:Y26))</f>
        <v>0</v>
      </c>
      <c r="AA26" s="56"/>
      <c r="AB26" s="56"/>
      <c r="AC26" s="147"/>
      <c r="AD26" s="322" t="s">
        <v>449</v>
      </c>
      <c r="AE26" s="79">
        <f>IF(AG$1="Rejected",X26,IF(AH26="",X26,SUM(X26,AH26)))</f>
        <v>0</v>
      </c>
      <c r="AF26" s="79">
        <f>IF(AG$1="Rejected",Y26,IF(AI26="",Y26,SUM(Y26,AI26)))</f>
        <v>0</v>
      </c>
      <c r="AG26" s="110">
        <f>IF(AE$1="","",SUM(AE26:AF26))</f>
        <v>0</v>
      </c>
      <c r="AH26" s="56"/>
      <c r="AI26" s="56"/>
      <c r="AJ26" s="147"/>
      <c r="AK26" s="322" t="s">
        <v>449</v>
      </c>
      <c r="AL26" s="79">
        <f>IF(AN$1="Rejected",AE26,IF(AO26="",AE26,SUM(AE26,AO26)))</f>
        <v>0</v>
      </c>
      <c r="AM26" s="79">
        <f>IF(AN$1="Rejected",AF26,IF(AP26="",AF26,SUM(AF26,AP26)))</f>
        <v>0</v>
      </c>
      <c r="AN26" s="110">
        <f>IF(AL$1="","",SUM(AL26:AM26))</f>
        <v>0</v>
      </c>
      <c r="AO26" s="56"/>
      <c r="AP26" s="56"/>
      <c r="AQ26" s="147"/>
      <c r="AR26" s="322" t="s">
        <v>449</v>
      </c>
      <c r="AS26" s="79">
        <f>IF(AU$1="Rejected",AL26,IF(AV26="",AL26,SUM(AL26,AV26)))</f>
        <v>0</v>
      </c>
      <c r="AT26" s="79">
        <f>IF(AU$1="Rejected",AM26,IF(AW26="",AM26,SUM(AM26,AW26)))</f>
        <v>0</v>
      </c>
      <c r="AU26" s="110">
        <f>IF(AS$1="","",SUM(AS26:AT26))</f>
        <v>0</v>
      </c>
      <c r="AV26" s="56"/>
      <c r="AW26" s="56"/>
      <c r="AX26" s="147"/>
      <c r="AY26" s="322" t="s">
        <v>449</v>
      </c>
      <c r="AZ26" s="79">
        <f>IF(BB$1="Rejected",AS26,IF(BC26="",AS26,SUM(AS26,BC26)))</f>
        <v>0</v>
      </c>
      <c r="BA26" s="79">
        <f>IF(BB$1="Rejected",AT26,IF(BD26="",AT26,SUM(AT26,BD26)))</f>
        <v>0</v>
      </c>
      <c r="BB26" s="110">
        <f>IF(AZ$1="","",SUM(AZ26:BA26))</f>
        <v>0</v>
      </c>
      <c r="BC26" s="56"/>
      <c r="BD26" s="56"/>
      <c r="BE26" s="147"/>
      <c r="BF26" s="322" t="s">
        <v>449</v>
      </c>
      <c r="BG26" s="79">
        <f>IF(BI$1="Rejected",AZ26,IF(BJ26="",AZ26,SUM(AZ26,BJ26)))</f>
        <v>0</v>
      </c>
      <c r="BH26" s="79">
        <f>IF(BI$1="Rejected",BA26,IF(BK26="",BA26,SUM(BA26,BK26)))</f>
        <v>0</v>
      </c>
      <c r="BI26" s="110">
        <f>IF(BG$1="","",SUM(BG26:BH26))</f>
        <v>0</v>
      </c>
      <c r="BJ26" s="56"/>
      <c r="BK26" s="56"/>
      <c r="BL26" s="147"/>
      <c r="BM26" s="322" t="s">
        <v>449</v>
      </c>
      <c r="BN26" s="79">
        <f>IF(BP$1="Rejected",BG26,IF(BQ26="",BG26,SUM(BG26,BQ26)))</f>
        <v>0</v>
      </c>
      <c r="BO26" s="79">
        <f>IF(BP$1="Rejected",BH26,IF(BR26="",BH26,SUM(BH26,BR26)))</f>
        <v>0</v>
      </c>
      <c r="BP26" s="110">
        <f>IF(BN$1="","",SUM(BN26:BO26))</f>
        <v>0</v>
      </c>
      <c r="BQ26" s="56"/>
      <c r="BR26" s="56"/>
      <c r="BS26" s="147"/>
      <c r="BT26" s="322" t="s">
        <v>449</v>
      </c>
      <c r="BU26" s="79">
        <f>IF(BW$1="Rejected",BN26,IF(BX26="",BN26,SUM(BN26,BX26)))</f>
        <v>0</v>
      </c>
      <c r="BV26" s="79">
        <f>IF(BW$1="Rejected",BO26,IF(BY26="",BO26,SUM(BO26,BY26)))</f>
        <v>0</v>
      </c>
      <c r="BW26" s="110">
        <f>IF(BU$1="","",SUM(BU26:BV26))</f>
        <v>0</v>
      </c>
      <c r="BX26" s="56"/>
      <c r="BY26" s="56"/>
      <c r="BZ26" s="147"/>
      <c r="CA26" s="322" t="s">
        <v>449</v>
      </c>
      <c r="CB26" s="79">
        <f>IF(CD$1="Rejected",BU26,IF(CE26="",BU26,SUM(BU26,CE26)))</f>
        <v>0</v>
      </c>
      <c r="CC26" s="79">
        <f>IF(CD$1="Rejected",BV26,IF(CF26="",BV26,SUM(BV26,CF26)))</f>
        <v>0</v>
      </c>
      <c r="CD26" s="110">
        <f>IF(CB$1="","",SUM(CB26:CC26))</f>
        <v>0</v>
      </c>
      <c r="CE26" s="56"/>
      <c r="CF26" s="56"/>
      <c r="CG26" s="147"/>
      <c r="CH26" s="322" t="s">
        <v>449</v>
      </c>
      <c r="CI26" s="79">
        <f>IF(CK$1="Rejected",CB26,IF(CL26="",CB26,SUM(CB26,CL26)))</f>
        <v>0</v>
      </c>
      <c r="CJ26" s="79">
        <f>IF(CK$1="Rejected",CC26,IF(CM26="",CC26,SUM(CC26,CM26)))</f>
        <v>0</v>
      </c>
      <c r="CK26" s="110">
        <f>IF(CI$1="","",SUM(CI26:CJ26))</f>
        <v>0</v>
      </c>
      <c r="CL26" s="56"/>
      <c r="CM26" s="56"/>
      <c r="CN26" s="147"/>
      <c r="CO26" s="322" t="s">
        <v>449</v>
      </c>
      <c r="CP26" s="79">
        <f>IF(CR$1="Rejected",CI26,IF(CS26="",CI26,SUM(CI26,CS26)))</f>
        <v>0</v>
      </c>
      <c r="CQ26" s="79">
        <f>IF(CR$1="Rejected",CJ26,IF(CT26="",CJ26,SUM(CJ26,CT26)))</f>
        <v>0</v>
      </c>
      <c r="CR26" s="110">
        <f>IF(CP$1="","",SUM(CP26:CQ26))</f>
        <v>0</v>
      </c>
      <c r="CS26" s="56"/>
      <c r="CT26" s="56"/>
      <c r="CU26" s="147"/>
      <c r="CV26" s="322" t="s">
        <v>449</v>
      </c>
      <c r="CW26" s="79">
        <f>IF(CY$1="Rejected",CP26,IF(CZ26="",CP26,SUM(CP26,CZ26)))</f>
        <v>0</v>
      </c>
      <c r="CX26" s="79">
        <f>IF(CY$1="Rejected",CQ26,IF(DA26="",CQ26,SUM(CQ26,DA26)))</f>
        <v>0</v>
      </c>
      <c r="CY26" s="110">
        <f>IF(CW$1="","",SUM(CW26:CX26))</f>
        <v>0</v>
      </c>
      <c r="CZ26" s="56"/>
      <c r="DA26" s="56"/>
      <c r="DB26" s="147"/>
      <c r="DC26" s="322" t="s">
        <v>449</v>
      </c>
      <c r="DD26" s="79">
        <f>IF(DF$1="Rejected",CW26,IF(DG26="",CW26,SUM(CW26,DG26)))</f>
        <v>0</v>
      </c>
      <c r="DE26" s="79">
        <f>IF(DF$1="Rejected",CX26,IF(DH26="",CX26,SUM(CX26,DH26)))</f>
        <v>0</v>
      </c>
      <c r="DF26" s="110">
        <f>IF(DD$1="","",SUM(DD26:DE26))</f>
        <v>0</v>
      </c>
      <c r="DG26" s="56"/>
      <c r="DH26" s="56"/>
      <c r="DI26" s="147"/>
      <c r="DJ26" s="322" t="s">
        <v>449</v>
      </c>
      <c r="DK26" s="79">
        <f>IF(DM$1="Rejected",DD26,IF(DN26="",DD26,SUM(DD26,DN26)))</f>
        <v>0</v>
      </c>
      <c r="DL26" s="79">
        <f>IF(DM$1="Rejected",DE26,IF(DO26="",DE26,SUM(DE26,DO26)))</f>
        <v>0</v>
      </c>
      <c r="DM26" s="110">
        <f>IF(DK$1="","",SUM(DK26:DL26))</f>
        <v>0</v>
      </c>
      <c r="DN26" s="56"/>
      <c r="DO26" s="56"/>
      <c r="DP26" s="147"/>
      <c r="DQ26" s="322" t="s">
        <v>449</v>
      </c>
      <c r="DR26" s="79">
        <f>IF(DT$1="Rejected",DK26,IF(DU26="",DK26,SUM(DK26,DU26)))</f>
        <v>0</v>
      </c>
      <c r="DS26" s="79">
        <f>IF(DT$1="Rejected",DL26,IF(DV26="",DL26,SUM(DL26,DV26)))</f>
        <v>0</v>
      </c>
      <c r="DT26" s="110">
        <f>IF(DR$1="","",SUM(DR26:DS26))</f>
        <v>0</v>
      </c>
      <c r="DU26" s="56"/>
      <c r="DV26" s="56"/>
      <c r="DW26" s="147"/>
      <c r="DX26" s="322"/>
    </row>
    <row r="27" spans="1:128" x14ac:dyDescent="0.2">
      <c r="A27" s="767" t="s">
        <v>475</v>
      </c>
      <c r="B27" s="768"/>
      <c r="C27" s="10">
        <f>SUM(C24:C26)</f>
        <v>0</v>
      </c>
      <c r="D27" s="10">
        <f>SUM(D24:D26)</f>
        <v>0</v>
      </c>
      <c r="E27" s="10">
        <f>SUM(E24:E26)</f>
        <v>0</v>
      </c>
      <c r="F27" s="203"/>
      <c r="G27" s="364"/>
      <c r="H27" s="364"/>
      <c r="I27" s="322" t="s">
        <v>357</v>
      </c>
      <c r="J27" s="445">
        <f>IF(J$1="","",SUM(J24:J26))</f>
        <v>0</v>
      </c>
      <c r="K27" s="445">
        <f>IF(J$1="","",SUM(K24:K26))</f>
        <v>0</v>
      </c>
      <c r="L27" s="103">
        <f>IF(J$1="","",SUM(J27:K27))</f>
        <v>0</v>
      </c>
      <c r="M27" s="445">
        <f>IF(J$1="","",SUMIF($I23:$I27,MID($I27,3,10),M23:M27))</f>
        <v>0</v>
      </c>
      <c r="N27" s="445">
        <f>IF(J$1="","",SUMIF($I23:$I27,MID($I27,3,10),N23:N27))</f>
        <v>0</v>
      </c>
      <c r="O27" s="147"/>
      <c r="P27" s="322" t="s">
        <v>357</v>
      </c>
      <c r="Q27" s="445">
        <f>IF(Q$1="","",SUM(Q24:Q26))</f>
        <v>0</v>
      </c>
      <c r="R27" s="445">
        <f>IF(Q$1="","",SUM(R24:R26))</f>
        <v>0</v>
      </c>
      <c r="S27" s="103">
        <f>IF(Q$1="","",SUM(Q27:R27))</f>
        <v>0</v>
      </c>
      <c r="T27" s="445">
        <f>IF(Q$1="","",SUMIF($I23:$I27,MID($I27,3,10),T23:T27))</f>
        <v>0</v>
      </c>
      <c r="U27" s="445">
        <f>IF(Q$1="","",SUMIF($I23:$I27,MID($I27,3,10),U23:U27))</f>
        <v>0</v>
      </c>
      <c r="V27" s="147"/>
      <c r="W27" s="322" t="s">
        <v>357</v>
      </c>
      <c r="X27" s="445">
        <f>IF(X$1="","",SUM(X24:X26))</f>
        <v>0</v>
      </c>
      <c r="Y27" s="445">
        <f>IF(X$1="","",SUM(Y24:Y26))</f>
        <v>0</v>
      </c>
      <c r="Z27" s="103">
        <f>IF(X$1="","",SUM(X27:Y27))</f>
        <v>0</v>
      </c>
      <c r="AA27" s="445">
        <f>IF(X$1="","",SUMIF($I23:$I27,MID($I27,3,10),AA23:AA27))</f>
        <v>0</v>
      </c>
      <c r="AB27" s="445">
        <f>IF(X$1="","",SUMIF($I23:$I27,MID($I27,3,10),AB23:AB27))</f>
        <v>0</v>
      </c>
      <c r="AC27" s="147"/>
      <c r="AD27" s="322" t="s">
        <v>357</v>
      </c>
      <c r="AE27" s="445">
        <f>IF(AE$1="","",SUM(AE24:AE26))</f>
        <v>0</v>
      </c>
      <c r="AF27" s="445">
        <f>IF(AE$1="","",SUM(AF24:AF26))</f>
        <v>0</v>
      </c>
      <c r="AG27" s="103">
        <f>IF(AE$1="","",SUM(AE27:AF27))</f>
        <v>0</v>
      </c>
      <c r="AH27" s="445">
        <f>IF(AE$1="","",SUMIF($I23:$I27,MID($I27,3,10),AH23:AH27))</f>
        <v>0</v>
      </c>
      <c r="AI27" s="445">
        <f>IF(AE$1="","",SUMIF($I23:$I27,MID($I27,3,10),AI23:AI27))</f>
        <v>0</v>
      </c>
      <c r="AJ27" s="147"/>
      <c r="AK27" s="322" t="s">
        <v>357</v>
      </c>
      <c r="AL27" s="445">
        <f>IF(AL$1="","",SUM(AL24:AL26))</f>
        <v>0</v>
      </c>
      <c r="AM27" s="445">
        <f>IF(AL$1="","",SUM(AM24:AM26))</f>
        <v>0</v>
      </c>
      <c r="AN27" s="103">
        <f>IF(AL$1="","",SUM(AL27:AM27))</f>
        <v>0</v>
      </c>
      <c r="AO27" s="445">
        <f>IF(AL$1="","",SUMIF($I23:$I27,MID($I27,3,10),AO23:AO27))</f>
        <v>0</v>
      </c>
      <c r="AP27" s="445">
        <f>IF(AL$1="","",SUMIF($I23:$I27,MID($I27,3,10),AP23:AP27))</f>
        <v>0</v>
      </c>
      <c r="AQ27" s="147"/>
      <c r="AR27" s="322" t="s">
        <v>357</v>
      </c>
      <c r="AS27" s="445">
        <f>IF(AS$1="","",SUM(AS24:AS26))</f>
        <v>0</v>
      </c>
      <c r="AT27" s="445">
        <f>IF(AS$1="","",SUM(AT24:AT26))</f>
        <v>0</v>
      </c>
      <c r="AU27" s="103">
        <f>IF(AS$1="","",SUM(AS27:AT27))</f>
        <v>0</v>
      </c>
      <c r="AV27" s="445">
        <f>IF(AS$1="","",SUMIF($I23:$I27,MID($I27,3,10),AV23:AV27))</f>
        <v>0</v>
      </c>
      <c r="AW27" s="445">
        <f>IF(AS$1="","",SUMIF($I23:$I27,MID($I27,3,10),AW23:AW27))</f>
        <v>0</v>
      </c>
      <c r="AX27" s="147"/>
      <c r="AY27" s="322" t="s">
        <v>357</v>
      </c>
      <c r="AZ27" s="445">
        <f>IF(AZ$1="","",SUM(AZ24:AZ26))</f>
        <v>0</v>
      </c>
      <c r="BA27" s="445">
        <f>IF(AZ$1="","",SUM(BA24:BA26))</f>
        <v>0</v>
      </c>
      <c r="BB27" s="103">
        <f>IF(AZ$1="","",SUM(AZ27:BA27))</f>
        <v>0</v>
      </c>
      <c r="BC27" s="445">
        <f>IF(AZ$1="","",SUMIF($I23:$I27,MID($I27,3,10),BC23:BC27))</f>
        <v>0</v>
      </c>
      <c r="BD27" s="445">
        <f>IF(AZ$1="","",SUMIF($I23:$I27,MID($I27,3,10),BD23:BD27))</f>
        <v>0</v>
      </c>
      <c r="BE27" s="147"/>
      <c r="BF27" s="322" t="s">
        <v>357</v>
      </c>
      <c r="BG27" s="445">
        <f>IF(BG$1="","",SUM(BG24:BG26))</f>
        <v>0</v>
      </c>
      <c r="BH27" s="445">
        <f>IF(BG$1="","",SUM(BH24:BH26))</f>
        <v>0</v>
      </c>
      <c r="BI27" s="103">
        <f>IF(BG$1="","",SUM(BG27:BH27))</f>
        <v>0</v>
      </c>
      <c r="BJ27" s="445">
        <f>IF(BG$1="","",SUMIF($I23:$I27,MID($I27,3,10),BJ23:BJ27))</f>
        <v>0</v>
      </c>
      <c r="BK27" s="445">
        <f>IF(BG$1="","",SUMIF($I23:$I27,MID($I27,3,10),BK23:BK27))</f>
        <v>0</v>
      </c>
      <c r="BL27" s="147"/>
      <c r="BM27" s="322" t="s">
        <v>357</v>
      </c>
      <c r="BN27" s="445">
        <f>IF(BN$1="","",SUM(BN24:BN26))</f>
        <v>0</v>
      </c>
      <c r="BO27" s="445">
        <f>IF(BN$1="","",SUM(BO24:BO26))</f>
        <v>0</v>
      </c>
      <c r="BP27" s="103">
        <f>IF(BN$1="","",SUM(BN27:BO27))</f>
        <v>0</v>
      </c>
      <c r="BQ27" s="445">
        <f>IF(BN$1="","",SUMIF($I23:$I27,MID($I27,3,10),BQ23:BQ27))</f>
        <v>0</v>
      </c>
      <c r="BR27" s="445">
        <f>IF(BN$1="","",SUMIF($I23:$I27,MID($I27,3,10),BR23:BR27))</f>
        <v>0</v>
      </c>
      <c r="BS27" s="147"/>
      <c r="BT27" s="322" t="s">
        <v>357</v>
      </c>
      <c r="BU27" s="445">
        <f>IF(BU$1="","",SUM(BU24:BU26))</f>
        <v>0</v>
      </c>
      <c r="BV27" s="445">
        <f>IF(BU$1="","",SUM(BV24:BV26))</f>
        <v>0</v>
      </c>
      <c r="BW27" s="103">
        <f>IF(BU$1="","",SUM(BU27:BV27))</f>
        <v>0</v>
      </c>
      <c r="BX27" s="445">
        <f>IF(BU$1="","",SUMIF($I23:$I27,MID($I27,3,10),BX23:BX27))</f>
        <v>0</v>
      </c>
      <c r="BY27" s="445">
        <f>IF(BU$1="","",SUMIF($I23:$I27,MID($I27,3,10),BY23:BY27))</f>
        <v>0</v>
      </c>
      <c r="BZ27" s="147"/>
      <c r="CA27" s="322" t="s">
        <v>357</v>
      </c>
      <c r="CB27" s="445">
        <f>IF(CB$1="","",SUM(CB24:CB26))</f>
        <v>0</v>
      </c>
      <c r="CC27" s="445">
        <f>IF(CB$1="","",SUM(CC24:CC26))</f>
        <v>0</v>
      </c>
      <c r="CD27" s="103">
        <f>IF(CB$1="","",SUM(CB27:CC27))</f>
        <v>0</v>
      </c>
      <c r="CE27" s="445">
        <f>IF(CB$1="","",SUMIF($I23:$I27,MID($I27,3,10),CE23:CE27))</f>
        <v>0</v>
      </c>
      <c r="CF27" s="445">
        <f>IF(CB$1="","",SUMIF($I23:$I27,MID($I27,3,10),CF23:CF27))</f>
        <v>0</v>
      </c>
      <c r="CG27" s="147"/>
      <c r="CH27" s="322" t="s">
        <v>357</v>
      </c>
      <c r="CI27" s="445">
        <f>IF(CI$1="","",SUM(CI24:CI26))</f>
        <v>0</v>
      </c>
      <c r="CJ27" s="445">
        <f>IF(CI$1="","",SUM(CJ24:CJ26))</f>
        <v>0</v>
      </c>
      <c r="CK27" s="103">
        <f>IF(CI$1="","",SUM(CI27:CJ27))</f>
        <v>0</v>
      </c>
      <c r="CL27" s="445">
        <f>IF(CI$1="","",SUMIF($I23:$I27,MID($I27,3,10),CL23:CL27))</f>
        <v>0</v>
      </c>
      <c r="CM27" s="445">
        <f>IF(CI$1="","",SUMIF($I23:$I27,MID($I27,3,10),CM23:CM27))</f>
        <v>0</v>
      </c>
      <c r="CN27" s="147"/>
      <c r="CO27" s="322" t="s">
        <v>357</v>
      </c>
      <c r="CP27" s="445">
        <f>IF(CP$1="","",SUM(CP24:CP26))</f>
        <v>0</v>
      </c>
      <c r="CQ27" s="445">
        <f>IF(CP$1="","",SUM(CQ24:CQ26))</f>
        <v>0</v>
      </c>
      <c r="CR27" s="103">
        <f>IF(CP$1="","",SUM(CP27:CQ27))</f>
        <v>0</v>
      </c>
      <c r="CS27" s="445">
        <f>IF(CP$1="","",SUMIF($I23:$I27,MID($I27,3,10),CS23:CS27))</f>
        <v>0</v>
      </c>
      <c r="CT27" s="445">
        <f>IF(CP$1="","",SUMIF($I23:$I27,MID($I27,3,10),CT23:CT27))</f>
        <v>0</v>
      </c>
      <c r="CU27" s="147"/>
      <c r="CV27" s="322" t="s">
        <v>357</v>
      </c>
      <c r="CW27" s="445">
        <f>IF(CW$1="","",SUM(CW24:CW26))</f>
        <v>0</v>
      </c>
      <c r="CX27" s="445">
        <f>IF(CW$1="","",SUM(CX24:CX26))</f>
        <v>0</v>
      </c>
      <c r="CY27" s="103">
        <f>IF(CW$1="","",SUM(CW27:CX27))</f>
        <v>0</v>
      </c>
      <c r="CZ27" s="445">
        <f>IF(CW$1="","",SUMIF($I23:$I27,MID($I27,3,10),CZ23:CZ27))</f>
        <v>0</v>
      </c>
      <c r="DA27" s="445">
        <f>IF(CW$1="","",SUMIF($I23:$I27,MID($I27,3,10),DA23:DA27))</f>
        <v>0</v>
      </c>
      <c r="DB27" s="147"/>
      <c r="DC27" s="322" t="s">
        <v>357</v>
      </c>
      <c r="DD27" s="445">
        <f>IF(DD$1="","",SUM(DD24:DD26))</f>
        <v>0</v>
      </c>
      <c r="DE27" s="445">
        <f>IF(DD$1="","",SUM(DE24:DE26))</f>
        <v>0</v>
      </c>
      <c r="DF27" s="103">
        <f>IF(DD$1="","",SUM(DD27:DE27))</f>
        <v>0</v>
      </c>
      <c r="DG27" s="445">
        <f>IF(DD$1="","",SUMIF($I23:$I27,MID($I27,3,10),DG23:DG27))</f>
        <v>0</v>
      </c>
      <c r="DH27" s="445">
        <f>IF(DD$1="","",SUMIF($I23:$I27,MID($I27,3,10),DH23:DH27))</f>
        <v>0</v>
      </c>
      <c r="DI27" s="147"/>
      <c r="DJ27" s="322" t="s">
        <v>357</v>
      </c>
      <c r="DK27" s="445">
        <f>IF(DK$1="","",SUM(DK24:DK26))</f>
        <v>0</v>
      </c>
      <c r="DL27" s="445">
        <f>IF(DK$1="","",SUM(DL24:DL26))</f>
        <v>0</v>
      </c>
      <c r="DM27" s="103">
        <f>IF(DK$1="","",SUM(DK27:DL27))</f>
        <v>0</v>
      </c>
      <c r="DN27" s="445">
        <f>IF(DK$1="","",SUMIF($I23:$I27,MID($I27,3,10),DN23:DN27))</f>
        <v>0</v>
      </c>
      <c r="DO27" s="445">
        <f>IF(DK$1="","",SUMIF($I23:$I27,MID($I27,3,10),DO23:DO27))</f>
        <v>0</v>
      </c>
      <c r="DP27" s="147"/>
      <c r="DQ27" s="322" t="s">
        <v>357</v>
      </c>
      <c r="DR27" s="445">
        <f>IF(DR$1="","",SUM(DR24:DR26))</f>
        <v>0</v>
      </c>
      <c r="DS27" s="445">
        <f>IF(DR$1="","",SUM(DS24:DS26))</f>
        <v>0</v>
      </c>
      <c r="DT27" s="103">
        <f>IF(DR$1="","",SUM(DR27:DS27))</f>
        <v>0</v>
      </c>
      <c r="DU27" s="445">
        <f>IF(DR$1="","",SUMIF($I23:$I27,MID($I27,3,10),DU23:DU27))</f>
        <v>0</v>
      </c>
      <c r="DV27" s="445">
        <f>IF(DR$1="","",SUMIF($I23:$I27,MID($I27,3,10),DV23:DV27))</f>
        <v>0</v>
      </c>
      <c r="DW27" s="147"/>
      <c r="DX27" s="322"/>
    </row>
    <row r="28" spans="1:128" x14ac:dyDescent="0.2">
      <c r="A28" s="767" t="s">
        <v>455</v>
      </c>
      <c r="B28" s="768"/>
      <c r="C28" s="10">
        <f>SUMIF($I$4:$I$27,MID($I27,3,10),$C4:C27)</f>
        <v>0</v>
      </c>
      <c r="D28" s="10">
        <f>SUMIF($I$4:$I$27,MID($I27,3,10),$D4:D27)</f>
        <v>0</v>
      </c>
      <c r="E28" s="10">
        <f>SUMIF($I$4:$I$27,MID($I27,3,10),$E4:E27)</f>
        <v>0</v>
      </c>
      <c r="F28" s="203"/>
      <c r="G28" s="364"/>
      <c r="H28" s="364"/>
      <c r="I28" s="322"/>
      <c r="J28" s="543">
        <f>IF(J$1="","",SUM(J7,J12,J17,J22,J27))</f>
        <v>0</v>
      </c>
      <c r="K28" s="543">
        <f>IF(J$1="","",SUM(K7,K12,K17,K22,K27))</f>
        <v>0</v>
      </c>
      <c r="L28" s="543">
        <f>IF(J$1="","",SUM(L7,L12,L17,L22,L27))</f>
        <v>0</v>
      </c>
      <c r="M28" s="543">
        <f>IF(J$1="","",SUM(M7,M12,M17,M22,M27))</f>
        <v>0</v>
      </c>
      <c r="N28" s="543">
        <f>IF(J$1="","",SUM(N7,N12,N17,N22,N27))</f>
        <v>0</v>
      </c>
      <c r="O28" s="147"/>
      <c r="P28" s="322"/>
      <c r="Q28" s="543">
        <f>IF(Q$1="","",SUM(Q7,Q12,Q17,Q22,Q27))</f>
        <v>0</v>
      </c>
      <c r="R28" s="543">
        <f>IF(Q$1="","",SUM(R7,R12,R17,R22,R27))</f>
        <v>0</v>
      </c>
      <c r="S28" s="543">
        <f>IF(Q$1="","",SUM(S7,S12,S17,S22,S27))</f>
        <v>0</v>
      </c>
      <c r="T28" s="543">
        <f>IF(Q$1="","",SUM(T7,T12,T17,T22,T27))</f>
        <v>0</v>
      </c>
      <c r="U28" s="543">
        <f>IF(Q$1="","",SUM(U7,U12,U17,U22,U27))</f>
        <v>0</v>
      </c>
      <c r="V28" s="147"/>
      <c r="W28" s="322"/>
      <c r="X28" s="543">
        <f>IF(X$1="","",SUM(X7,X12,X17,X22,X27))</f>
        <v>0</v>
      </c>
      <c r="Y28" s="543">
        <f>IF(X$1="","",SUM(Y7,Y12,Y17,Y22,Y27))</f>
        <v>0</v>
      </c>
      <c r="Z28" s="543">
        <f>IF(X$1="","",SUM(Z7,Z12,Z17,Z22,Z27))</f>
        <v>0</v>
      </c>
      <c r="AA28" s="543">
        <f>IF(X$1="","",SUM(AA7,AA12,AA17,AA22,AA27))</f>
        <v>0</v>
      </c>
      <c r="AB28" s="543">
        <f>IF(X$1="","",SUM(AB7,AB12,AB17,AB22,AB27))</f>
        <v>0</v>
      </c>
      <c r="AC28" s="147"/>
      <c r="AD28" s="322"/>
      <c r="AE28" s="543">
        <f>IF(AE$1="","",SUM(AE7,AE12,AE17,AE22,AE27))</f>
        <v>0</v>
      </c>
      <c r="AF28" s="543">
        <f>IF(AE$1="","",SUM(AF7,AF12,AF17,AF22,AF27))</f>
        <v>0</v>
      </c>
      <c r="AG28" s="543">
        <f>IF(AE$1="","",SUM(AG7,AG12,AG17,AG22,AG27))</f>
        <v>0</v>
      </c>
      <c r="AH28" s="543">
        <f>IF(AE$1="","",SUM(AH7,AH12,AH17,AH22,AH27))</f>
        <v>0</v>
      </c>
      <c r="AI28" s="543">
        <f>IF(AE$1="","",SUM(AI7,AI12,AI17,AI22,AI27))</f>
        <v>0</v>
      </c>
      <c r="AJ28" s="147"/>
      <c r="AK28" s="322"/>
      <c r="AL28" s="543">
        <f>IF(AL$1="","",SUM(AL7,AL12,AL17,AL22,AL27))</f>
        <v>0</v>
      </c>
      <c r="AM28" s="543">
        <f>IF(AL$1="","",SUM(AM7,AM12,AM17,AM22,AM27))</f>
        <v>0</v>
      </c>
      <c r="AN28" s="543">
        <f>IF(AL$1="","",SUM(AN7,AN12,AN17,AN22,AN27))</f>
        <v>0</v>
      </c>
      <c r="AO28" s="543">
        <f>IF(AL$1="","",SUM(AO7,AO12,AO17,AO22,AO27))</f>
        <v>0</v>
      </c>
      <c r="AP28" s="543">
        <f>IF(AL$1="","",SUM(AP7,AP12,AP17,AP22,AP27))</f>
        <v>0</v>
      </c>
      <c r="AQ28" s="147"/>
      <c r="AR28" s="322"/>
      <c r="AS28" s="543">
        <f>IF(AS$1="","",SUM(AS7,AS12,AS17,AS22,AS27))</f>
        <v>0</v>
      </c>
      <c r="AT28" s="543">
        <f>IF(AS$1="","",SUM(AT7,AT12,AT17,AT22,AT27))</f>
        <v>0</v>
      </c>
      <c r="AU28" s="543">
        <f>IF(AS$1="","",SUM(AU7,AU12,AU17,AU22,AU27))</f>
        <v>0</v>
      </c>
      <c r="AV28" s="543">
        <f>IF(AS$1="","",SUM(AV7,AV12,AV17,AV22,AV27))</f>
        <v>0</v>
      </c>
      <c r="AW28" s="543">
        <f>IF(AS$1="","",SUM(AW7,AW12,AW17,AW22,AW27))</f>
        <v>0</v>
      </c>
      <c r="AX28" s="147"/>
      <c r="AY28" s="322"/>
      <c r="AZ28" s="543">
        <f>IF(AZ$1="","",SUM(AZ7,AZ12,AZ17,AZ22,AZ27))</f>
        <v>0</v>
      </c>
      <c r="BA28" s="543">
        <f>IF(AZ$1="","",SUM(BA7,BA12,BA17,BA22,BA27))</f>
        <v>0</v>
      </c>
      <c r="BB28" s="543">
        <f>IF(AZ$1="","",SUM(BB7,BB12,BB17,BB22,BB27))</f>
        <v>0</v>
      </c>
      <c r="BC28" s="543">
        <f>IF(AZ$1="","",SUM(BC7,BC12,BC17,BC22,BC27))</f>
        <v>0</v>
      </c>
      <c r="BD28" s="543">
        <f>IF(AZ$1="","",SUM(BD7,BD12,BD17,BD22,BD27))</f>
        <v>0</v>
      </c>
      <c r="BE28" s="147"/>
      <c r="BF28" s="322"/>
      <c r="BG28" s="543">
        <f>IF(BG$1="","",SUM(BG7,BG12,BG17,BG22,BG27))</f>
        <v>0</v>
      </c>
      <c r="BH28" s="543">
        <f>IF(BG$1="","",SUM(BH7,BH12,BH17,BH22,BH27))</f>
        <v>0</v>
      </c>
      <c r="BI28" s="543">
        <f>IF(BG$1="","",SUM(BI7,BI12,BI17,BI22,BI27))</f>
        <v>0</v>
      </c>
      <c r="BJ28" s="543">
        <f>IF(BG$1="","",SUM(BJ7,BJ12,BJ17,BJ22,BJ27))</f>
        <v>0</v>
      </c>
      <c r="BK28" s="543">
        <f>IF(BG$1="","",SUM(BK7,BK12,BK17,BK22,BK27))</f>
        <v>0</v>
      </c>
      <c r="BL28" s="147"/>
      <c r="BM28" s="322"/>
      <c r="BN28" s="543">
        <f>IF(BN$1="","",SUM(BN7,BN12,BN17,BN22,BN27))</f>
        <v>0</v>
      </c>
      <c r="BO28" s="543">
        <f>IF(BN$1="","",SUM(BO7,BO12,BO17,BO22,BO27))</f>
        <v>0</v>
      </c>
      <c r="BP28" s="543">
        <f>IF(BN$1="","",SUM(BP7,BP12,BP17,BP22,BP27))</f>
        <v>0</v>
      </c>
      <c r="BQ28" s="543">
        <f>IF(BN$1="","",SUM(BQ7,BQ12,BQ17,BQ22,BQ27))</f>
        <v>0</v>
      </c>
      <c r="BR28" s="543">
        <f>IF(BN$1="","",SUM(BR7,BR12,BR17,BR22,BR27))</f>
        <v>0</v>
      </c>
      <c r="BS28" s="147"/>
      <c r="BT28" s="322"/>
      <c r="BU28" s="543">
        <f>IF(BU$1="","",SUM(BU7,BU12,BU17,BU22,BU27))</f>
        <v>0</v>
      </c>
      <c r="BV28" s="543">
        <f>IF(BU$1="","",SUM(BV7,BV12,BV17,BV22,BV27))</f>
        <v>0</v>
      </c>
      <c r="BW28" s="543">
        <f>IF(BU$1="","",SUM(BW7,BW12,BW17,BW22,BW27))</f>
        <v>0</v>
      </c>
      <c r="BX28" s="543">
        <f>IF(BU$1="","",SUM(BX7,BX12,BX17,BX22,BX27))</f>
        <v>0</v>
      </c>
      <c r="BY28" s="543">
        <f>IF(BU$1="","",SUM(BY7,BY12,BY17,BY22,BY27))</f>
        <v>0</v>
      </c>
      <c r="BZ28" s="147"/>
      <c r="CA28" s="322"/>
      <c r="CB28" s="543">
        <f>IF(CB$1="","",SUM(CB7,CB12,CB17,CB22,CB27))</f>
        <v>0</v>
      </c>
      <c r="CC28" s="543">
        <f>IF(CB$1="","",SUM(CC7,CC12,CC17,CC22,CC27))</f>
        <v>0</v>
      </c>
      <c r="CD28" s="543">
        <f>IF(CB$1="","",SUM(CD7,CD12,CD17,CD22,CD27))</f>
        <v>0</v>
      </c>
      <c r="CE28" s="543">
        <f>IF(CB$1="","",SUM(CE7,CE12,CE17,CE22,CE27))</f>
        <v>0</v>
      </c>
      <c r="CF28" s="543">
        <f>IF(CB$1="","",SUM(CF7,CF12,CF17,CF22,CF27))</f>
        <v>0</v>
      </c>
      <c r="CG28" s="147"/>
      <c r="CH28" s="322"/>
      <c r="CI28" s="543">
        <f>IF(CI$1="","",SUM(CI7,CI12,CI17,CI22,CI27))</f>
        <v>0</v>
      </c>
      <c r="CJ28" s="543">
        <f>IF(CI$1="","",SUM(CJ7,CJ12,CJ17,CJ22,CJ27))</f>
        <v>0</v>
      </c>
      <c r="CK28" s="543">
        <f>IF(CI$1="","",SUM(CK7,CK12,CK17,CK22,CK27))</f>
        <v>0</v>
      </c>
      <c r="CL28" s="543">
        <f>IF(CI$1="","",SUM(CL7,CL12,CL17,CL22,CL27))</f>
        <v>0</v>
      </c>
      <c r="CM28" s="543">
        <f>IF(CI$1="","",SUM(CM7,CM12,CM17,CM22,CM27))</f>
        <v>0</v>
      </c>
      <c r="CN28" s="147"/>
      <c r="CO28" s="322"/>
      <c r="CP28" s="543">
        <f>IF(CP$1="","",SUM(CP7,CP12,CP17,CP22,CP27))</f>
        <v>0</v>
      </c>
      <c r="CQ28" s="543">
        <f>IF(CP$1="","",SUM(CQ7,CQ12,CQ17,CQ22,CQ27))</f>
        <v>0</v>
      </c>
      <c r="CR28" s="543">
        <f>IF(CP$1="","",SUM(CR7,CR12,CR17,CR22,CR27))</f>
        <v>0</v>
      </c>
      <c r="CS28" s="543">
        <f>IF(CP$1="","",SUM(CS7,CS12,CS17,CS22,CS27))</f>
        <v>0</v>
      </c>
      <c r="CT28" s="543">
        <f>IF(CP$1="","",SUM(CT7,CT12,CT17,CT22,CT27))</f>
        <v>0</v>
      </c>
      <c r="CU28" s="147"/>
      <c r="CV28" s="322"/>
      <c r="CW28" s="543">
        <f>IF(CW$1="","",SUM(CW7,CW12,CW17,CW22,CW27))</f>
        <v>0</v>
      </c>
      <c r="CX28" s="543">
        <f>IF(CW$1="","",SUM(CX7,CX12,CX17,CX22,CX27))</f>
        <v>0</v>
      </c>
      <c r="CY28" s="543">
        <f>IF(CW$1="","",SUM(CY7,CY12,CY17,CY22,CY27))</f>
        <v>0</v>
      </c>
      <c r="CZ28" s="543">
        <f>IF(CW$1="","",SUM(CZ7,CZ12,CZ17,CZ22,CZ27))</f>
        <v>0</v>
      </c>
      <c r="DA28" s="543">
        <f>IF(CW$1="","",SUM(DA7,DA12,DA17,DA22,DA27))</f>
        <v>0</v>
      </c>
      <c r="DB28" s="147"/>
      <c r="DC28" s="322"/>
      <c r="DD28" s="543">
        <f>IF(DD$1="","",SUM(DD7,DD12,DD17,DD22,DD27))</f>
        <v>0</v>
      </c>
      <c r="DE28" s="543">
        <f>IF(DD$1="","",SUM(DE7,DE12,DE17,DE22,DE27))</f>
        <v>0</v>
      </c>
      <c r="DF28" s="543">
        <f>IF(DD$1="","",SUM(DF7,DF12,DF17,DF22,DF27))</f>
        <v>0</v>
      </c>
      <c r="DG28" s="543">
        <f>IF(DD$1="","",SUM(DG7,DG12,DG17,DG22,DG27))</f>
        <v>0</v>
      </c>
      <c r="DH28" s="543">
        <f>IF(DD$1="","",SUM(DH7,DH12,DH17,DH22,DH27))</f>
        <v>0</v>
      </c>
      <c r="DI28" s="147"/>
      <c r="DJ28" s="322"/>
      <c r="DK28" s="543">
        <f>IF(DK$1="","",SUM(DK7,DK12,DK17,DK22,DK27))</f>
        <v>0</v>
      </c>
      <c r="DL28" s="543">
        <f>IF(DK$1="","",SUM(DL7,DL12,DL17,DL22,DL27))</f>
        <v>0</v>
      </c>
      <c r="DM28" s="543">
        <f>IF(DK$1="","",SUM(DM7,DM12,DM17,DM22,DM27))</f>
        <v>0</v>
      </c>
      <c r="DN28" s="543">
        <f>IF(DK$1="","",SUM(DN7,DN12,DN17,DN22,DN27))</f>
        <v>0</v>
      </c>
      <c r="DO28" s="543">
        <f>IF(DK$1="","",SUM(DO7,DO12,DO17,DO22,DO27))</f>
        <v>0</v>
      </c>
      <c r="DP28" s="147"/>
      <c r="DQ28" s="322"/>
      <c r="DR28" s="543">
        <f>IF(DR$1="","",SUM(DR7,DR12,DR17,DR22,DR27))</f>
        <v>0</v>
      </c>
      <c r="DS28" s="543">
        <f>IF(DR$1="","",SUM(DS7,DS12,DS17,DS22,DS27))</f>
        <v>0</v>
      </c>
      <c r="DT28" s="543">
        <f>IF(DR$1="","",SUM(DT7,DT12,DT17,DT22,DT27))</f>
        <v>0</v>
      </c>
      <c r="DU28" s="543">
        <f>IF(DR$1="","",SUM(DU7,DU12,DU17,DU22,DU27))</f>
        <v>0</v>
      </c>
      <c r="DV28" s="543">
        <f>IF(DR$1="","",SUM(DV7,DV12,DV17,DV22,DV27))</f>
        <v>0</v>
      </c>
      <c r="DW28" s="147"/>
      <c r="DX28" s="322"/>
    </row>
    <row r="29" spans="1:128" s="8" customFormat="1" x14ac:dyDescent="0.2">
      <c r="A29" s="769" t="s">
        <v>468</v>
      </c>
      <c r="B29" s="770"/>
      <c r="C29" s="770"/>
      <c r="D29" s="770"/>
      <c r="E29" s="770"/>
      <c r="F29" s="771"/>
      <c r="G29" s="365"/>
      <c r="H29" s="365"/>
      <c r="I29" s="322"/>
      <c r="J29" s="128"/>
      <c r="K29" s="129"/>
      <c r="L29" s="129"/>
      <c r="M29" s="130" t="str">
        <f>$A29</f>
        <v xml:space="preserve">SUBSTATION &lt;Name,#&gt; </v>
      </c>
      <c r="N29" s="130"/>
      <c r="O29" s="360"/>
      <c r="P29" s="322"/>
      <c r="Q29" s="128"/>
      <c r="R29" s="129"/>
      <c r="S29" s="129"/>
      <c r="T29" s="130" t="str">
        <f>$A29</f>
        <v xml:space="preserve">SUBSTATION &lt;Name,#&gt; </v>
      </c>
      <c r="U29" s="130"/>
      <c r="V29" s="360"/>
      <c r="W29" s="322"/>
      <c r="X29" s="128"/>
      <c r="Y29" s="129"/>
      <c r="Z29" s="129"/>
      <c r="AA29" s="130" t="str">
        <f>$A29</f>
        <v xml:space="preserve">SUBSTATION &lt;Name,#&gt; </v>
      </c>
      <c r="AB29" s="130"/>
      <c r="AC29" s="360"/>
      <c r="AD29" s="322"/>
      <c r="AE29" s="128"/>
      <c r="AF29" s="129"/>
      <c r="AG29" s="129"/>
      <c r="AH29" s="130" t="str">
        <f>$A29</f>
        <v xml:space="preserve">SUBSTATION &lt;Name,#&gt; </v>
      </c>
      <c r="AI29" s="130"/>
      <c r="AJ29" s="360"/>
      <c r="AK29" s="322"/>
      <c r="AL29" s="128"/>
      <c r="AM29" s="129"/>
      <c r="AN29" s="129"/>
      <c r="AO29" s="130" t="str">
        <f>$A29</f>
        <v xml:space="preserve">SUBSTATION &lt;Name,#&gt; </v>
      </c>
      <c r="AP29" s="130"/>
      <c r="AQ29" s="360"/>
      <c r="AR29" s="322"/>
      <c r="AS29" s="128"/>
      <c r="AT29" s="129"/>
      <c r="AU29" s="129"/>
      <c r="AV29" s="130" t="str">
        <f>$A29</f>
        <v xml:space="preserve">SUBSTATION &lt;Name,#&gt; </v>
      </c>
      <c r="AW29" s="130"/>
      <c r="AX29" s="360"/>
      <c r="AY29" s="322"/>
      <c r="AZ29" s="128"/>
      <c r="BA29" s="129"/>
      <c r="BB29" s="129"/>
      <c r="BC29" s="130" t="str">
        <f>$A29</f>
        <v xml:space="preserve">SUBSTATION &lt;Name,#&gt; </v>
      </c>
      <c r="BD29" s="130"/>
      <c r="BE29" s="360"/>
      <c r="BF29" s="322"/>
      <c r="BG29" s="128"/>
      <c r="BH29" s="129"/>
      <c r="BI29" s="129"/>
      <c r="BJ29" s="130" t="str">
        <f>$A29</f>
        <v xml:space="preserve">SUBSTATION &lt;Name,#&gt; </v>
      </c>
      <c r="BK29" s="130"/>
      <c r="BL29" s="360"/>
      <c r="BM29" s="322"/>
      <c r="BN29" s="128"/>
      <c r="BO29" s="129"/>
      <c r="BP29" s="129"/>
      <c r="BQ29" s="130" t="str">
        <f>$A29</f>
        <v xml:space="preserve">SUBSTATION &lt;Name,#&gt; </v>
      </c>
      <c r="BR29" s="130"/>
      <c r="BS29" s="360"/>
      <c r="BT29" s="322"/>
      <c r="BU29" s="128"/>
      <c r="BV29" s="129"/>
      <c r="BW29" s="129"/>
      <c r="BX29" s="130" t="str">
        <f>$A29</f>
        <v xml:space="preserve">SUBSTATION &lt;Name,#&gt; </v>
      </c>
      <c r="BY29" s="130"/>
      <c r="BZ29" s="360"/>
      <c r="CA29" s="322"/>
      <c r="CB29" s="128"/>
      <c r="CC29" s="129"/>
      <c r="CD29" s="129"/>
      <c r="CE29" s="130" t="str">
        <f>$A29</f>
        <v xml:space="preserve">SUBSTATION &lt;Name,#&gt; </v>
      </c>
      <c r="CF29" s="130"/>
      <c r="CG29" s="360"/>
      <c r="CH29" s="322"/>
      <c r="CI29" s="128"/>
      <c r="CJ29" s="129"/>
      <c r="CK29" s="129"/>
      <c r="CL29" s="130" t="str">
        <f>$A29</f>
        <v xml:space="preserve">SUBSTATION &lt;Name,#&gt; </v>
      </c>
      <c r="CM29" s="130"/>
      <c r="CN29" s="360"/>
      <c r="CO29" s="322"/>
      <c r="CP29" s="128"/>
      <c r="CQ29" s="129"/>
      <c r="CR29" s="129"/>
      <c r="CS29" s="130" t="str">
        <f>$A29</f>
        <v xml:space="preserve">SUBSTATION &lt;Name,#&gt; </v>
      </c>
      <c r="CT29" s="130"/>
      <c r="CU29" s="360"/>
      <c r="CV29" s="322"/>
      <c r="CW29" s="128"/>
      <c r="CX29" s="129"/>
      <c r="CY29" s="129"/>
      <c r="CZ29" s="130" t="str">
        <f>$A29</f>
        <v xml:space="preserve">SUBSTATION &lt;Name,#&gt; </v>
      </c>
      <c r="DA29" s="130"/>
      <c r="DB29" s="360"/>
      <c r="DC29" s="322"/>
      <c r="DD29" s="128"/>
      <c r="DE29" s="129"/>
      <c r="DF29" s="129"/>
      <c r="DG29" s="130" t="str">
        <f>$A29</f>
        <v xml:space="preserve">SUBSTATION &lt;Name,#&gt; </v>
      </c>
      <c r="DH29" s="130"/>
      <c r="DI29" s="360"/>
      <c r="DJ29" s="322"/>
      <c r="DK29" s="128"/>
      <c r="DL29" s="129"/>
      <c r="DM29" s="129"/>
      <c r="DN29" s="130" t="str">
        <f>$A29</f>
        <v xml:space="preserve">SUBSTATION &lt;Name,#&gt; </v>
      </c>
      <c r="DO29" s="130"/>
      <c r="DP29" s="360"/>
      <c r="DQ29" s="322"/>
      <c r="DR29" s="128"/>
      <c r="DS29" s="129"/>
      <c r="DT29" s="129"/>
      <c r="DU29" s="130" t="str">
        <f>$A29</f>
        <v xml:space="preserve">SUBSTATION &lt;Name,#&gt; </v>
      </c>
      <c r="DV29" s="130"/>
      <c r="DW29" s="360"/>
      <c r="DX29" s="322"/>
    </row>
    <row r="30" spans="1:128" x14ac:dyDescent="0.2">
      <c r="A30" s="764" t="s">
        <v>452</v>
      </c>
      <c r="B30" s="764"/>
      <c r="C30" s="532"/>
      <c r="D30" s="532"/>
      <c r="E30" s="9">
        <f>C30+D30</f>
        <v>0</v>
      </c>
      <c r="F30" s="203"/>
      <c r="G30" s="364"/>
      <c r="H30" s="364"/>
      <c r="I30" s="322" t="s">
        <v>450</v>
      </c>
      <c r="J30" s="79">
        <f>IF(L$1="Rejected",C30,IF(M30="",C30,SUM(C30,M30)))</f>
        <v>0</v>
      </c>
      <c r="K30" s="79">
        <f>IF(L$1="Rejected",D30,IF(N30="",D30,SUM(D30,N30)))</f>
        <v>0</v>
      </c>
      <c r="L30" s="110">
        <f>IF(J$1="","",SUM(J30:K30))</f>
        <v>0</v>
      </c>
      <c r="M30" s="56"/>
      <c r="N30" s="56"/>
      <c r="O30" s="147"/>
      <c r="P30" s="322" t="s">
        <v>450</v>
      </c>
      <c r="Q30" s="79">
        <f>IF(S$1="Rejected",J30,IF(T30="",J30,SUM(J30,T30)))</f>
        <v>0</v>
      </c>
      <c r="R30" s="79">
        <f>IF(S$1="Rejected",K30,IF(U30="",K30,SUM(K30,U30)))</f>
        <v>0</v>
      </c>
      <c r="S30" s="110">
        <f>IF(Q$1="","",SUM(Q30:R30))</f>
        <v>0</v>
      </c>
      <c r="T30" s="56"/>
      <c r="U30" s="56"/>
      <c r="V30" s="147"/>
      <c r="W30" s="322" t="s">
        <v>450</v>
      </c>
      <c r="X30" s="79">
        <f>IF(Z$1="Rejected",Q30,IF(AA30="",Q30,SUM(Q30,AA30)))</f>
        <v>0</v>
      </c>
      <c r="Y30" s="79">
        <f>IF(Z$1="Rejected",R30,IF(AB30="",R30,SUM(R30,AB30)))</f>
        <v>0</v>
      </c>
      <c r="Z30" s="110">
        <f>IF(X$1="","",SUM(X30:Y30))</f>
        <v>0</v>
      </c>
      <c r="AA30" s="56"/>
      <c r="AB30" s="56"/>
      <c r="AC30" s="147"/>
      <c r="AD30" s="322" t="s">
        <v>450</v>
      </c>
      <c r="AE30" s="79">
        <f>IF(AG$1="Rejected",X30,IF(AH30="",X30,SUM(X30,AH30)))</f>
        <v>0</v>
      </c>
      <c r="AF30" s="79">
        <f>IF(AG$1="Rejected",Y30,IF(AI30="",Y30,SUM(Y30,AI30)))</f>
        <v>0</v>
      </c>
      <c r="AG30" s="110">
        <f>IF(AE$1="","",SUM(AE30:AF30))</f>
        <v>0</v>
      </c>
      <c r="AH30" s="56"/>
      <c r="AI30" s="56"/>
      <c r="AJ30" s="147"/>
      <c r="AK30" s="322" t="s">
        <v>450</v>
      </c>
      <c r="AL30" s="79">
        <f>IF(AN$1="Rejected",AE30,IF(AO30="",AE30,SUM(AE30,AO30)))</f>
        <v>0</v>
      </c>
      <c r="AM30" s="79">
        <f>IF(AN$1="Rejected",AF30,IF(AP30="",AF30,SUM(AF30,AP30)))</f>
        <v>0</v>
      </c>
      <c r="AN30" s="110">
        <f>IF(AL$1="","",SUM(AL30:AM30))</f>
        <v>0</v>
      </c>
      <c r="AO30" s="56"/>
      <c r="AP30" s="56"/>
      <c r="AQ30" s="147"/>
      <c r="AR30" s="322" t="s">
        <v>450</v>
      </c>
      <c r="AS30" s="79">
        <f>IF(AU$1="Rejected",AL30,IF(AV30="",AL30,SUM(AL30,AV30)))</f>
        <v>0</v>
      </c>
      <c r="AT30" s="79">
        <f>IF(AU$1="Rejected",AM30,IF(AW30="",AM30,SUM(AM30,AW30)))</f>
        <v>0</v>
      </c>
      <c r="AU30" s="110">
        <f>IF(AS$1="","",SUM(AS30:AT30))</f>
        <v>0</v>
      </c>
      <c r="AV30" s="56"/>
      <c r="AW30" s="56"/>
      <c r="AX30" s="147"/>
      <c r="AY30" s="322" t="s">
        <v>450</v>
      </c>
      <c r="AZ30" s="79">
        <f>IF(BB$1="Rejected",AS30,IF(BC30="",AS30,SUM(AS30,BC30)))</f>
        <v>0</v>
      </c>
      <c r="BA30" s="79">
        <f>IF(BB$1="Rejected",AT30,IF(BD30="",AT30,SUM(AT30,BD30)))</f>
        <v>0</v>
      </c>
      <c r="BB30" s="110">
        <f>IF(AZ$1="","",SUM(AZ30:BA30))</f>
        <v>0</v>
      </c>
      <c r="BC30" s="56"/>
      <c r="BD30" s="56"/>
      <c r="BE30" s="147"/>
      <c r="BF30" s="322" t="s">
        <v>450</v>
      </c>
      <c r="BG30" s="79">
        <f>IF(BI$1="Rejected",AZ30,IF(BJ30="",AZ30,SUM(AZ30,BJ30)))</f>
        <v>0</v>
      </c>
      <c r="BH30" s="79">
        <f>IF(BI$1="Rejected",BA30,IF(BK30="",BA30,SUM(BA30,BK30)))</f>
        <v>0</v>
      </c>
      <c r="BI30" s="110">
        <f>IF(BG$1="","",SUM(BG30:BH30))</f>
        <v>0</v>
      </c>
      <c r="BJ30" s="56"/>
      <c r="BK30" s="56"/>
      <c r="BL30" s="147"/>
      <c r="BM30" s="322" t="s">
        <v>450</v>
      </c>
      <c r="BN30" s="79">
        <f>IF(BP$1="Rejected",BG30,IF(BQ30="",BG30,SUM(BG30,BQ30)))</f>
        <v>0</v>
      </c>
      <c r="BO30" s="79">
        <f>IF(BP$1="Rejected",BH30,IF(BR30="",BH30,SUM(BH30,BR30)))</f>
        <v>0</v>
      </c>
      <c r="BP30" s="110">
        <f>IF(BN$1="","",SUM(BN30:BO30))</f>
        <v>0</v>
      </c>
      <c r="BQ30" s="56"/>
      <c r="BR30" s="56"/>
      <c r="BS30" s="147"/>
      <c r="BT30" s="322" t="s">
        <v>450</v>
      </c>
      <c r="BU30" s="79">
        <f>IF(BW$1="Rejected",BN30,IF(BX30="",BN30,SUM(BN30,BX30)))</f>
        <v>0</v>
      </c>
      <c r="BV30" s="79">
        <f>IF(BW$1="Rejected",BO30,IF(BY30="",BO30,SUM(BO30,BY30)))</f>
        <v>0</v>
      </c>
      <c r="BW30" s="110">
        <f>IF(BU$1="","",SUM(BU30:BV30))</f>
        <v>0</v>
      </c>
      <c r="BX30" s="56"/>
      <c r="BY30" s="56"/>
      <c r="BZ30" s="147"/>
      <c r="CA30" s="322" t="s">
        <v>450</v>
      </c>
      <c r="CB30" s="79">
        <f>IF(CD$1="Rejected",BU30,IF(CE30="",BU30,SUM(BU30,CE30)))</f>
        <v>0</v>
      </c>
      <c r="CC30" s="79">
        <f>IF(CD$1="Rejected",BV30,IF(CF30="",BV30,SUM(BV30,CF30)))</f>
        <v>0</v>
      </c>
      <c r="CD30" s="110">
        <f>IF(CB$1="","",SUM(CB30:CC30))</f>
        <v>0</v>
      </c>
      <c r="CE30" s="56"/>
      <c r="CF30" s="56"/>
      <c r="CG30" s="147"/>
      <c r="CH30" s="322" t="s">
        <v>450</v>
      </c>
      <c r="CI30" s="79">
        <f>IF(CK$1="Rejected",CB30,IF(CL30="",CB30,SUM(CB30,CL30)))</f>
        <v>0</v>
      </c>
      <c r="CJ30" s="79">
        <f>IF(CK$1="Rejected",CC30,IF(CM30="",CC30,SUM(CC30,CM30)))</f>
        <v>0</v>
      </c>
      <c r="CK30" s="110">
        <f>IF(CI$1="","",SUM(CI30:CJ30))</f>
        <v>0</v>
      </c>
      <c r="CL30" s="56"/>
      <c r="CM30" s="56"/>
      <c r="CN30" s="147"/>
      <c r="CO30" s="322" t="s">
        <v>450</v>
      </c>
      <c r="CP30" s="79">
        <f>IF(CR$1="Rejected",CI30,IF(CS30="",CI30,SUM(CI30,CS30)))</f>
        <v>0</v>
      </c>
      <c r="CQ30" s="79">
        <f>IF(CR$1="Rejected",CJ30,IF(CT30="",CJ30,SUM(CJ30,CT30)))</f>
        <v>0</v>
      </c>
      <c r="CR30" s="110">
        <f>IF(CP$1="","",SUM(CP30:CQ30))</f>
        <v>0</v>
      </c>
      <c r="CS30" s="56"/>
      <c r="CT30" s="56"/>
      <c r="CU30" s="147"/>
      <c r="CV30" s="322" t="s">
        <v>450</v>
      </c>
      <c r="CW30" s="79">
        <f>IF(CY$1="Rejected",CP30,IF(CZ30="",CP30,SUM(CP30,CZ30)))</f>
        <v>0</v>
      </c>
      <c r="CX30" s="79">
        <f>IF(CY$1="Rejected",CQ30,IF(DA30="",CQ30,SUM(CQ30,DA30)))</f>
        <v>0</v>
      </c>
      <c r="CY30" s="110">
        <f>IF(CW$1="","",SUM(CW30:CX30))</f>
        <v>0</v>
      </c>
      <c r="CZ30" s="56"/>
      <c r="DA30" s="56"/>
      <c r="DB30" s="147"/>
      <c r="DC30" s="322" t="s">
        <v>450</v>
      </c>
      <c r="DD30" s="79">
        <f>IF(DF$1="Rejected",CW30,IF(DG30="",CW30,SUM(CW30,DG30)))</f>
        <v>0</v>
      </c>
      <c r="DE30" s="79">
        <f>IF(DF$1="Rejected",CX30,IF(DH30="",CX30,SUM(CX30,DH30)))</f>
        <v>0</v>
      </c>
      <c r="DF30" s="110">
        <f>IF(DD$1="","",SUM(DD30:DE30))</f>
        <v>0</v>
      </c>
      <c r="DG30" s="56"/>
      <c r="DH30" s="56"/>
      <c r="DI30" s="147"/>
      <c r="DJ30" s="322" t="s">
        <v>450</v>
      </c>
      <c r="DK30" s="79">
        <f>IF(DM$1="Rejected",DD30,IF(DN30="",DD30,SUM(DD30,DN30)))</f>
        <v>0</v>
      </c>
      <c r="DL30" s="79">
        <f>IF(DM$1="Rejected",DE30,IF(DO30="",DE30,SUM(DE30,DO30)))</f>
        <v>0</v>
      </c>
      <c r="DM30" s="110">
        <f>IF(DK$1="","",SUM(DK30:DL30))</f>
        <v>0</v>
      </c>
      <c r="DN30" s="56"/>
      <c r="DO30" s="56"/>
      <c r="DP30" s="147"/>
      <c r="DQ30" s="322" t="s">
        <v>450</v>
      </c>
      <c r="DR30" s="79">
        <f>IF(DT$1="Rejected",DK30,IF(DU30="",DK30,SUM(DK30,DU30)))</f>
        <v>0</v>
      </c>
      <c r="DS30" s="79">
        <f>IF(DT$1="Rejected",DL30,IF(DV30="",DL30,SUM(DL30,DV30)))</f>
        <v>0</v>
      </c>
      <c r="DT30" s="110">
        <f>IF(DR$1="","",SUM(DR30:DS30))</f>
        <v>0</v>
      </c>
      <c r="DU30" s="56"/>
      <c r="DV30" s="56"/>
      <c r="DW30" s="147"/>
      <c r="DX30" s="322"/>
    </row>
    <row r="31" spans="1:128" x14ac:dyDescent="0.2">
      <c r="A31" s="764" t="s">
        <v>453</v>
      </c>
      <c r="B31" s="764"/>
      <c r="C31" s="532"/>
      <c r="D31" s="532"/>
      <c r="E31" s="9">
        <f>C31+D31</f>
        <v>0</v>
      </c>
      <c r="F31" s="203"/>
      <c r="G31" s="364"/>
      <c r="H31" s="364"/>
      <c r="I31" s="322" t="s">
        <v>450</v>
      </c>
      <c r="J31" s="79">
        <f>IF(L$1="Rejected",C31,IF(M31="",C31,SUM(C31,M31)))</f>
        <v>0</v>
      </c>
      <c r="K31" s="79">
        <f>IF(L$1="Rejected",D31,IF(N31="",D31,SUM(D31,N31)))</f>
        <v>0</v>
      </c>
      <c r="L31" s="110">
        <f>IF(J$1="","",SUM(J31:K31))</f>
        <v>0</v>
      </c>
      <c r="M31" s="56"/>
      <c r="N31" s="56"/>
      <c r="O31" s="147"/>
      <c r="P31" s="322" t="s">
        <v>450</v>
      </c>
      <c r="Q31" s="79">
        <f>IF(S$1="Rejected",J31,IF(T31="",J31,SUM(J31,T31)))</f>
        <v>0</v>
      </c>
      <c r="R31" s="79">
        <f>IF(S$1="Rejected",K31,IF(U31="",K31,SUM(K31,U31)))</f>
        <v>0</v>
      </c>
      <c r="S31" s="110">
        <f>IF(Q$1="","",SUM(Q31:R31))</f>
        <v>0</v>
      </c>
      <c r="T31" s="56"/>
      <c r="U31" s="56"/>
      <c r="V31" s="147"/>
      <c r="W31" s="322" t="s">
        <v>450</v>
      </c>
      <c r="X31" s="79">
        <f>IF(Z$1="Rejected",Q31,IF(AA31="",Q31,SUM(Q31,AA31)))</f>
        <v>0</v>
      </c>
      <c r="Y31" s="79">
        <f>IF(Z$1="Rejected",R31,IF(AB31="",R31,SUM(R31,AB31)))</f>
        <v>0</v>
      </c>
      <c r="Z31" s="110">
        <f>IF(X$1="","",SUM(X31:Y31))</f>
        <v>0</v>
      </c>
      <c r="AA31" s="56"/>
      <c r="AB31" s="56"/>
      <c r="AC31" s="147"/>
      <c r="AD31" s="322" t="s">
        <v>450</v>
      </c>
      <c r="AE31" s="79">
        <f>IF(AG$1="Rejected",X31,IF(AH31="",X31,SUM(X31,AH31)))</f>
        <v>0</v>
      </c>
      <c r="AF31" s="79">
        <f>IF(AG$1="Rejected",Y31,IF(AI31="",Y31,SUM(Y31,AI31)))</f>
        <v>0</v>
      </c>
      <c r="AG31" s="110">
        <f>IF(AE$1="","",SUM(AE31:AF31))</f>
        <v>0</v>
      </c>
      <c r="AH31" s="56"/>
      <c r="AI31" s="56"/>
      <c r="AJ31" s="147"/>
      <c r="AK31" s="322" t="s">
        <v>450</v>
      </c>
      <c r="AL31" s="79">
        <f>IF(AN$1="Rejected",AE31,IF(AO31="",AE31,SUM(AE31,AO31)))</f>
        <v>0</v>
      </c>
      <c r="AM31" s="79">
        <f>IF(AN$1="Rejected",AF31,IF(AP31="",AF31,SUM(AF31,AP31)))</f>
        <v>0</v>
      </c>
      <c r="AN31" s="110">
        <f>IF(AL$1="","",SUM(AL31:AM31))</f>
        <v>0</v>
      </c>
      <c r="AO31" s="56"/>
      <c r="AP31" s="56"/>
      <c r="AQ31" s="147"/>
      <c r="AR31" s="322" t="s">
        <v>450</v>
      </c>
      <c r="AS31" s="79">
        <f>IF(AU$1="Rejected",AL31,IF(AV31="",AL31,SUM(AL31,AV31)))</f>
        <v>0</v>
      </c>
      <c r="AT31" s="79">
        <f>IF(AU$1="Rejected",AM31,IF(AW31="",AM31,SUM(AM31,AW31)))</f>
        <v>0</v>
      </c>
      <c r="AU31" s="110">
        <f>IF(AS$1="","",SUM(AS31:AT31))</f>
        <v>0</v>
      </c>
      <c r="AV31" s="56"/>
      <c r="AW31" s="56"/>
      <c r="AX31" s="147"/>
      <c r="AY31" s="322" t="s">
        <v>450</v>
      </c>
      <c r="AZ31" s="79">
        <f>IF(BB$1="Rejected",AS31,IF(BC31="",AS31,SUM(AS31,BC31)))</f>
        <v>0</v>
      </c>
      <c r="BA31" s="79">
        <f>IF(BB$1="Rejected",AT31,IF(BD31="",AT31,SUM(AT31,BD31)))</f>
        <v>0</v>
      </c>
      <c r="BB31" s="110">
        <f>IF(AZ$1="","",SUM(AZ31:BA31))</f>
        <v>0</v>
      </c>
      <c r="BC31" s="56"/>
      <c r="BD31" s="56"/>
      <c r="BE31" s="147"/>
      <c r="BF31" s="322" t="s">
        <v>450</v>
      </c>
      <c r="BG31" s="79">
        <f>IF(BI$1="Rejected",AZ31,IF(BJ31="",AZ31,SUM(AZ31,BJ31)))</f>
        <v>0</v>
      </c>
      <c r="BH31" s="79">
        <f>IF(BI$1="Rejected",BA31,IF(BK31="",BA31,SUM(BA31,BK31)))</f>
        <v>0</v>
      </c>
      <c r="BI31" s="110">
        <f>IF(BG$1="","",SUM(BG31:BH31))</f>
        <v>0</v>
      </c>
      <c r="BJ31" s="56"/>
      <c r="BK31" s="56"/>
      <c r="BL31" s="147"/>
      <c r="BM31" s="322" t="s">
        <v>450</v>
      </c>
      <c r="BN31" s="79">
        <f>IF(BP$1="Rejected",BG31,IF(BQ31="",BG31,SUM(BG31,BQ31)))</f>
        <v>0</v>
      </c>
      <c r="BO31" s="79">
        <f>IF(BP$1="Rejected",BH31,IF(BR31="",BH31,SUM(BH31,BR31)))</f>
        <v>0</v>
      </c>
      <c r="BP31" s="110">
        <f>IF(BN$1="","",SUM(BN31:BO31))</f>
        <v>0</v>
      </c>
      <c r="BQ31" s="56"/>
      <c r="BR31" s="56"/>
      <c r="BS31" s="147"/>
      <c r="BT31" s="322" t="s">
        <v>450</v>
      </c>
      <c r="BU31" s="79">
        <f>IF(BW$1="Rejected",BN31,IF(BX31="",BN31,SUM(BN31,BX31)))</f>
        <v>0</v>
      </c>
      <c r="BV31" s="79">
        <f>IF(BW$1="Rejected",BO31,IF(BY31="",BO31,SUM(BO31,BY31)))</f>
        <v>0</v>
      </c>
      <c r="BW31" s="110">
        <f>IF(BU$1="","",SUM(BU31:BV31))</f>
        <v>0</v>
      </c>
      <c r="BX31" s="56"/>
      <c r="BY31" s="56"/>
      <c r="BZ31" s="147"/>
      <c r="CA31" s="322" t="s">
        <v>450</v>
      </c>
      <c r="CB31" s="79">
        <f>IF(CD$1="Rejected",BU31,IF(CE31="",BU31,SUM(BU31,CE31)))</f>
        <v>0</v>
      </c>
      <c r="CC31" s="79">
        <f>IF(CD$1="Rejected",BV31,IF(CF31="",BV31,SUM(BV31,CF31)))</f>
        <v>0</v>
      </c>
      <c r="CD31" s="110">
        <f>IF(CB$1="","",SUM(CB31:CC31))</f>
        <v>0</v>
      </c>
      <c r="CE31" s="56"/>
      <c r="CF31" s="56"/>
      <c r="CG31" s="147"/>
      <c r="CH31" s="322" t="s">
        <v>450</v>
      </c>
      <c r="CI31" s="79">
        <f>IF(CK$1="Rejected",CB31,IF(CL31="",CB31,SUM(CB31,CL31)))</f>
        <v>0</v>
      </c>
      <c r="CJ31" s="79">
        <f>IF(CK$1="Rejected",CC31,IF(CM31="",CC31,SUM(CC31,CM31)))</f>
        <v>0</v>
      </c>
      <c r="CK31" s="110">
        <f>IF(CI$1="","",SUM(CI31:CJ31))</f>
        <v>0</v>
      </c>
      <c r="CL31" s="56"/>
      <c r="CM31" s="56"/>
      <c r="CN31" s="147"/>
      <c r="CO31" s="322" t="s">
        <v>450</v>
      </c>
      <c r="CP31" s="79">
        <f>IF(CR$1="Rejected",CI31,IF(CS31="",CI31,SUM(CI31,CS31)))</f>
        <v>0</v>
      </c>
      <c r="CQ31" s="79">
        <f>IF(CR$1="Rejected",CJ31,IF(CT31="",CJ31,SUM(CJ31,CT31)))</f>
        <v>0</v>
      </c>
      <c r="CR31" s="110">
        <f>IF(CP$1="","",SUM(CP31:CQ31))</f>
        <v>0</v>
      </c>
      <c r="CS31" s="56"/>
      <c r="CT31" s="56"/>
      <c r="CU31" s="147"/>
      <c r="CV31" s="322" t="s">
        <v>450</v>
      </c>
      <c r="CW31" s="79">
        <f>IF(CY$1="Rejected",CP31,IF(CZ31="",CP31,SUM(CP31,CZ31)))</f>
        <v>0</v>
      </c>
      <c r="CX31" s="79">
        <f>IF(CY$1="Rejected",CQ31,IF(DA31="",CQ31,SUM(CQ31,DA31)))</f>
        <v>0</v>
      </c>
      <c r="CY31" s="110">
        <f>IF(CW$1="","",SUM(CW31:CX31))</f>
        <v>0</v>
      </c>
      <c r="CZ31" s="56"/>
      <c r="DA31" s="56"/>
      <c r="DB31" s="147"/>
      <c r="DC31" s="322" t="s">
        <v>450</v>
      </c>
      <c r="DD31" s="79">
        <f>IF(DF$1="Rejected",CW31,IF(DG31="",CW31,SUM(CW31,DG31)))</f>
        <v>0</v>
      </c>
      <c r="DE31" s="79">
        <f>IF(DF$1="Rejected",CX31,IF(DH31="",CX31,SUM(CX31,DH31)))</f>
        <v>0</v>
      </c>
      <c r="DF31" s="110">
        <f>IF(DD$1="","",SUM(DD31:DE31))</f>
        <v>0</v>
      </c>
      <c r="DG31" s="56"/>
      <c r="DH31" s="56"/>
      <c r="DI31" s="147"/>
      <c r="DJ31" s="322" t="s">
        <v>450</v>
      </c>
      <c r="DK31" s="79">
        <f>IF(DM$1="Rejected",DD31,IF(DN31="",DD31,SUM(DD31,DN31)))</f>
        <v>0</v>
      </c>
      <c r="DL31" s="79">
        <f>IF(DM$1="Rejected",DE31,IF(DO31="",DE31,SUM(DE31,DO31)))</f>
        <v>0</v>
      </c>
      <c r="DM31" s="110">
        <f>IF(DK$1="","",SUM(DK31:DL31))</f>
        <v>0</v>
      </c>
      <c r="DN31" s="56"/>
      <c r="DO31" s="56"/>
      <c r="DP31" s="147"/>
      <c r="DQ31" s="322" t="s">
        <v>450</v>
      </c>
      <c r="DR31" s="79">
        <f>IF(DT$1="Rejected",DK31,IF(DU31="",DK31,SUM(DK31,DU31)))</f>
        <v>0</v>
      </c>
      <c r="DS31" s="79">
        <f>IF(DT$1="Rejected",DL31,IF(DV31="",DL31,SUM(DL31,DV31)))</f>
        <v>0</v>
      </c>
      <c r="DT31" s="110">
        <f>IF(DR$1="","",SUM(DR31:DS31))</f>
        <v>0</v>
      </c>
      <c r="DU31" s="56"/>
      <c r="DV31" s="56"/>
      <c r="DW31" s="147"/>
      <c r="DX31" s="322"/>
    </row>
    <row r="32" spans="1:128" x14ac:dyDescent="0.2">
      <c r="A32" s="764" t="s">
        <v>454</v>
      </c>
      <c r="B32" s="764"/>
      <c r="C32" s="532"/>
      <c r="D32" s="532"/>
      <c r="E32" s="9">
        <f>C32+D32</f>
        <v>0</v>
      </c>
      <c r="F32" s="203"/>
      <c r="G32" s="364"/>
      <c r="H32" s="364"/>
      <c r="I32" s="322" t="s">
        <v>450</v>
      </c>
      <c r="J32" s="79">
        <f>IF(L$1="Rejected",C32,IF(M32="",C32,SUM(C32,M32)))</f>
        <v>0</v>
      </c>
      <c r="K32" s="79">
        <f>IF(L$1="Rejected",D32,IF(N32="",D32,SUM(D32,N32)))</f>
        <v>0</v>
      </c>
      <c r="L32" s="110">
        <f>IF(J$1="","",SUM(J32:K32))</f>
        <v>0</v>
      </c>
      <c r="M32" s="56"/>
      <c r="N32" s="56"/>
      <c r="O32" s="147"/>
      <c r="P32" s="322" t="s">
        <v>450</v>
      </c>
      <c r="Q32" s="79">
        <f>IF(S$1="Rejected",J32,IF(T32="",J32,SUM(J32,T32)))</f>
        <v>0</v>
      </c>
      <c r="R32" s="79">
        <f>IF(S$1="Rejected",K32,IF(U32="",K32,SUM(K32,U32)))</f>
        <v>0</v>
      </c>
      <c r="S32" s="110">
        <f>IF(Q$1="","",SUM(Q32:R32))</f>
        <v>0</v>
      </c>
      <c r="T32" s="56"/>
      <c r="U32" s="56"/>
      <c r="V32" s="147"/>
      <c r="W32" s="322" t="s">
        <v>450</v>
      </c>
      <c r="X32" s="79">
        <f>IF(Z$1="Rejected",Q32,IF(AA32="",Q32,SUM(Q32,AA32)))</f>
        <v>0</v>
      </c>
      <c r="Y32" s="79">
        <f>IF(Z$1="Rejected",R32,IF(AB32="",R32,SUM(R32,AB32)))</f>
        <v>0</v>
      </c>
      <c r="Z32" s="110">
        <f>IF(X$1="","",SUM(X32:Y32))</f>
        <v>0</v>
      </c>
      <c r="AA32" s="56"/>
      <c r="AB32" s="56"/>
      <c r="AC32" s="147"/>
      <c r="AD32" s="322" t="s">
        <v>450</v>
      </c>
      <c r="AE32" s="79">
        <f>IF(AG$1="Rejected",X32,IF(AH32="",X32,SUM(X32,AH32)))</f>
        <v>0</v>
      </c>
      <c r="AF32" s="79">
        <f>IF(AG$1="Rejected",Y32,IF(AI32="",Y32,SUM(Y32,AI32)))</f>
        <v>0</v>
      </c>
      <c r="AG32" s="110">
        <f>IF(AE$1="","",SUM(AE32:AF32))</f>
        <v>0</v>
      </c>
      <c r="AH32" s="56"/>
      <c r="AI32" s="56"/>
      <c r="AJ32" s="147"/>
      <c r="AK32" s="322" t="s">
        <v>450</v>
      </c>
      <c r="AL32" s="79">
        <f>IF(AN$1="Rejected",AE32,IF(AO32="",AE32,SUM(AE32,AO32)))</f>
        <v>0</v>
      </c>
      <c r="AM32" s="79">
        <f>IF(AN$1="Rejected",AF32,IF(AP32="",AF32,SUM(AF32,AP32)))</f>
        <v>0</v>
      </c>
      <c r="AN32" s="110">
        <f>IF(AL$1="","",SUM(AL32:AM32))</f>
        <v>0</v>
      </c>
      <c r="AO32" s="56"/>
      <c r="AP32" s="56"/>
      <c r="AQ32" s="147"/>
      <c r="AR32" s="322" t="s">
        <v>450</v>
      </c>
      <c r="AS32" s="79">
        <f>IF(AU$1="Rejected",AL32,IF(AV32="",AL32,SUM(AL32,AV32)))</f>
        <v>0</v>
      </c>
      <c r="AT32" s="79">
        <f>IF(AU$1="Rejected",AM32,IF(AW32="",AM32,SUM(AM32,AW32)))</f>
        <v>0</v>
      </c>
      <c r="AU32" s="110">
        <f>IF(AS$1="","",SUM(AS32:AT32))</f>
        <v>0</v>
      </c>
      <c r="AV32" s="56"/>
      <c r="AW32" s="56"/>
      <c r="AX32" s="147"/>
      <c r="AY32" s="322" t="s">
        <v>450</v>
      </c>
      <c r="AZ32" s="79">
        <f>IF(BB$1="Rejected",AS32,IF(BC32="",AS32,SUM(AS32,BC32)))</f>
        <v>0</v>
      </c>
      <c r="BA32" s="79">
        <f>IF(BB$1="Rejected",AT32,IF(BD32="",AT32,SUM(AT32,BD32)))</f>
        <v>0</v>
      </c>
      <c r="BB32" s="110">
        <f>IF(AZ$1="","",SUM(AZ32:BA32))</f>
        <v>0</v>
      </c>
      <c r="BC32" s="56"/>
      <c r="BD32" s="56"/>
      <c r="BE32" s="147"/>
      <c r="BF32" s="322" t="s">
        <v>450</v>
      </c>
      <c r="BG32" s="79">
        <f>IF(BI$1="Rejected",AZ32,IF(BJ32="",AZ32,SUM(AZ32,BJ32)))</f>
        <v>0</v>
      </c>
      <c r="BH32" s="79">
        <f>IF(BI$1="Rejected",BA32,IF(BK32="",BA32,SUM(BA32,BK32)))</f>
        <v>0</v>
      </c>
      <c r="BI32" s="110">
        <f>IF(BG$1="","",SUM(BG32:BH32))</f>
        <v>0</v>
      </c>
      <c r="BJ32" s="56"/>
      <c r="BK32" s="56"/>
      <c r="BL32" s="147"/>
      <c r="BM32" s="322" t="s">
        <v>450</v>
      </c>
      <c r="BN32" s="79">
        <f>IF(BP$1="Rejected",BG32,IF(BQ32="",BG32,SUM(BG32,BQ32)))</f>
        <v>0</v>
      </c>
      <c r="BO32" s="79">
        <f>IF(BP$1="Rejected",BH32,IF(BR32="",BH32,SUM(BH32,BR32)))</f>
        <v>0</v>
      </c>
      <c r="BP32" s="110">
        <f>IF(BN$1="","",SUM(BN32:BO32))</f>
        <v>0</v>
      </c>
      <c r="BQ32" s="56"/>
      <c r="BR32" s="56"/>
      <c r="BS32" s="147"/>
      <c r="BT32" s="322" t="s">
        <v>450</v>
      </c>
      <c r="BU32" s="79">
        <f>IF(BW$1="Rejected",BN32,IF(BX32="",BN32,SUM(BN32,BX32)))</f>
        <v>0</v>
      </c>
      <c r="BV32" s="79">
        <f>IF(BW$1="Rejected",BO32,IF(BY32="",BO32,SUM(BO32,BY32)))</f>
        <v>0</v>
      </c>
      <c r="BW32" s="110">
        <f>IF(BU$1="","",SUM(BU32:BV32))</f>
        <v>0</v>
      </c>
      <c r="BX32" s="56"/>
      <c r="BY32" s="56"/>
      <c r="BZ32" s="147"/>
      <c r="CA32" s="322" t="s">
        <v>450</v>
      </c>
      <c r="CB32" s="79">
        <f>IF(CD$1="Rejected",BU32,IF(CE32="",BU32,SUM(BU32,CE32)))</f>
        <v>0</v>
      </c>
      <c r="CC32" s="79">
        <f>IF(CD$1="Rejected",BV32,IF(CF32="",BV32,SUM(BV32,CF32)))</f>
        <v>0</v>
      </c>
      <c r="CD32" s="110">
        <f>IF(CB$1="","",SUM(CB32:CC32))</f>
        <v>0</v>
      </c>
      <c r="CE32" s="56"/>
      <c r="CF32" s="56"/>
      <c r="CG32" s="147"/>
      <c r="CH32" s="322" t="s">
        <v>450</v>
      </c>
      <c r="CI32" s="79">
        <f>IF(CK$1="Rejected",CB32,IF(CL32="",CB32,SUM(CB32,CL32)))</f>
        <v>0</v>
      </c>
      <c r="CJ32" s="79">
        <f>IF(CK$1="Rejected",CC32,IF(CM32="",CC32,SUM(CC32,CM32)))</f>
        <v>0</v>
      </c>
      <c r="CK32" s="110">
        <f>IF(CI$1="","",SUM(CI32:CJ32))</f>
        <v>0</v>
      </c>
      <c r="CL32" s="56"/>
      <c r="CM32" s="56"/>
      <c r="CN32" s="147"/>
      <c r="CO32" s="322" t="s">
        <v>450</v>
      </c>
      <c r="CP32" s="79">
        <f>IF(CR$1="Rejected",CI32,IF(CS32="",CI32,SUM(CI32,CS32)))</f>
        <v>0</v>
      </c>
      <c r="CQ32" s="79">
        <f>IF(CR$1="Rejected",CJ32,IF(CT32="",CJ32,SUM(CJ32,CT32)))</f>
        <v>0</v>
      </c>
      <c r="CR32" s="110">
        <f>IF(CP$1="","",SUM(CP32:CQ32))</f>
        <v>0</v>
      </c>
      <c r="CS32" s="56"/>
      <c r="CT32" s="56"/>
      <c r="CU32" s="147"/>
      <c r="CV32" s="322" t="s">
        <v>450</v>
      </c>
      <c r="CW32" s="79">
        <f>IF(CY$1="Rejected",CP32,IF(CZ32="",CP32,SUM(CP32,CZ32)))</f>
        <v>0</v>
      </c>
      <c r="CX32" s="79">
        <f>IF(CY$1="Rejected",CQ32,IF(DA32="",CQ32,SUM(CQ32,DA32)))</f>
        <v>0</v>
      </c>
      <c r="CY32" s="110">
        <f>IF(CW$1="","",SUM(CW32:CX32))</f>
        <v>0</v>
      </c>
      <c r="CZ32" s="56"/>
      <c r="DA32" s="56"/>
      <c r="DB32" s="147"/>
      <c r="DC32" s="322" t="s">
        <v>450</v>
      </c>
      <c r="DD32" s="79">
        <f>IF(DF$1="Rejected",CW32,IF(DG32="",CW32,SUM(CW32,DG32)))</f>
        <v>0</v>
      </c>
      <c r="DE32" s="79">
        <f>IF(DF$1="Rejected",CX32,IF(DH32="",CX32,SUM(CX32,DH32)))</f>
        <v>0</v>
      </c>
      <c r="DF32" s="110">
        <f>IF(DD$1="","",SUM(DD32:DE32))</f>
        <v>0</v>
      </c>
      <c r="DG32" s="56"/>
      <c r="DH32" s="56"/>
      <c r="DI32" s="147"/>
      <c r="DJ32" s="322" t="s">
        <v>450</v>
      </c>
      <c r="DK32" s="79">
        <f>IF(DM$1="Rejected",DD32,IF(DN32="",DD32,SUM(DD32,DN32)))</f>
        <v>0</v>
      </c>
      <c r="DL32" s="79">
        <f>IF(DM$1="Rejected",DE32,IF(DO32="",DE32,SUM(DE32,DO32)))</f>
        <v>0</v>
      </c>
      <c r="DM32" s="110">
        <f>IF(DK$1="","",SUM(DK32:DL32))</f>
        <v>0</v>
      </c>
      <c r="DN32" s="56"/>
      <c r="DO32" s="56"/>
      <c r="DP32" s="147"/>
      <c r="DQ32" s="322" t="s">
        <v>450</v>
      </c>
      <c r="DR32" s="79">
        <f>IF(DT$1="Rejected",DK32,IF(DU32="",DK32,SUM(DK32,DU32)))</f>
        <v>0</v>
      </c>
      <c r="DS32" s="79">
        <f>IF(DT$1="Rejected",DL32,IF(DV32="",DL32,SUM(DL32,DV32)))</f>
        <v>0</v>
      </c>
      <c r="DT32" s="110">
        <f>IF(DR$1="","",SUM(DR32:DS32))</f>
        <v>0</v>
      </c>
      <c r="DU32" s="56"/>
      <c r="DV32" s="56"/>
      <c r="DW32" s="147"/>
      <c r="DX32" s="322"/>
    </row>
    <row r="33" spans="1:128" x14ac:dyDescent="0.2">
      <c r="A33" s="767" t="s">
        <v>158</v>
      </c>
      <c r="B33" s="768"/>
      <c r="C33" s="10">
        <f>SUM(C30:C32)</f>
        <v>0</v>
      </c>
      <c r="D33" s="10">
        <f>SUM(D30:D32)</f>
        <v>0</v>
      </c>
      <c r="E33" s="10">
        <f>SUM(E30:E32)</f>
        <v>0</v>
      </c>
      <c r="F33" s="203"/>
      <c r="G33" s="364"/>
      <c r="H33" s="364"/>
      <c r="I33" s="322" t="s">
        <v>451</v>
      </c>
      <c r="J33" s="445">
        <f>IF(J$1="","",SUM(J30:J32))</f>
        <v>0</v>
      </c>
      <c r="K33" s="445">
        <f>IF(J$1="","",SUM(K30:K32))</f>
        <v>0</v>
      </c>
      <c r="L33" s="103">
        <f>IF(J$1="","",SUM(J33:K33))</f>
        <v>0</v>
      </c>
      <c r="M33" s="445">
        <f>IF(J$1="","",SUMIF($I29:$I33,MID($I33,3,10),M29:M33))</f>
        <v>0</v>
      </c>
      <c r="N33" s="445">
        <f>IF(J$1="","",SUMIF($I29:$I33,MID($I33,3,10),N29:N33))</f>
        <v>0</v>
      </c>
      <c r="O33" s="147"/>
      <c r="P33" s="322" t="s">
        <v>451</v>
      </c>
      <c r="Q33" s="445">
        <f>IF(Q$1="","",SUM(Q30:Q32))</f>
        <v>0</v>
      </c>
      <c r="R33" s="445">
        <f>IF(Q$1="","",SUM(R30:R32))</f>
        <v>0</v>
      </c>
      <c r="S33" s="103">
        <f>IF(Q$1="","",SUM(Q33:R33))</f>
        <v>0</v>
      </c>
      <c r="T33" s="445">
        <f>IF(Q$1="","",SUMIF($I29:$I33,MID($I33,3,10),T29:T33))</f>
        <v>0</v>
      </c>
      <c r="U33" s="445">
        <f>IF(Q$1="","",SUMIF($I29:$I33,MID($I33,3,10),U29:U33))</f>
        <v>0</v>
      </c>
      <c r="V33" s="147"/>
      <c r="W33" s="322" t="s">
        <v>451</v>
      </c>
      <c r="X33" s="445">
        <f>IF(X$1="","",SUM(X30:X32))</f>
        <v>0</v>
      </c>
      <c r="Y33" s="445">
        <f>IF(X$1="","",SUM(Y30:Y32))</f>
        <v>0</v>
      </c>
      <c r="Z33" s="103">
        <f>IF(X$1="","",SUM(X33:Y33))</f>
        <v>0</v>
      </c>
      <c r="AA33" s="445">
        <f>IF(X$1="","",SUMIF($I29:$I33,MID($I33,3,10),AA29:AA33))</f>
        <v>0</v>
      </c>
      <c r="AB33" s="445">
        <f>IF(X$1="","",SUMIF($I29:$I33,MID($I33,3,10),AB29:AB33))</f>
        <v>0</v>
      </c>
      <c r="AC33" s="147"/>
      <c r="AD33" s="322" t="s">
        <v>451</v>
      </c>
      <c r="AE33" s="445">
        <f>IF(AE$1="","",SUM(AE30:AE32))</f>
        <v>0</v>
      </c>
      <c r="AF33" s="445">
        <f>IF(AE$1="","",SUM(AF30:AF32))</f>
        <v>0</v>
      </c>
      <c r="AG33" s="103">
        <f>IF(AE$1="","",SUM(AE33:AF33))</f>
        <v>0</v>
      </c>
      <c r="AH33" s="445">
        <f>IF(AE$1="","",SUMIF($I29:$I33,MID($I33,3,10),AH29:AH33))</f>
        <v>0</v>
      </c>
      <c r="AI33" s="445">
        <f>IF(AE$1="","",SUMIF($I29:$I33,MID($I33,3,10),AI29:AI33))</f>
        <v>0</v>
      </c>
      <c r="AJ33" s="147"/>
      <c r="AK33" s="322" t="s">
        <v>451</v>
      </c>
      <c r="AL33" s="445">
        <f>IF(AL$1="","",SUM(AL30:AL32))</f>
        <v>0</v>
      </c>
      <c r="AM33" s="445">
        <f>IF(AL$1="","",SUM(AM30:AM32))</f>
        <v>0</v>
      </c>
      <c r="AN33" s="103">
        <f>IF(AL$1="","",SUM(AL33:AM33))</f>
        <v>0</v>
      </c>
      <c r="AO33" s="445">
        <f>IF(AL$1="","",SUMIF($I29:$I33,MID($I33,3,10),AO29:AO33))</f>
        <v>0</v>
      </c>
      <c r="AP33" s="445">
        <f>IF(AL$1="","",SUMIF($I29:$I33,MID($I33,3,10),AP29:AP33))</f>
        <v>0</v>
      </c>
      <c r="AQ33" s="147"/>
      <c r="AR33" s="322" t="s">
        <v>451</v>
      </c>
      <c r="AS33" s="445">
        <f>IF(AS$1="","",SUM(AS30:AS32))</f>
        <v>0</v>
      </c>
      <c r="AT33" s="445">
        <f>IF(AS$1="","",SUM(AT30:AT32))</f>
        <v>0</v>
      </c>
      <c r="AU33" s="103">
        <f>IF(AS$1="","",SUM(AS33:AT33))</f>
        <v>0</v>
      </c>
      <c r="AV33" s="445">
        <f>IF(AS$1="","",SUMIF($I29:$I33,MID($I33,3,10),AV29:AV33))</f>
        <v>0</v>
      </c>
      <c r="AW33" s="445">
        <f>IF(AS$1="","",SUMIF($I29:$I33,MID($I33,3,10),AW29:AW33))</f>
        <v>0</v>
      </c>
      <c r="AX33" s="147"/>
      <c r="AY33" s="322" t="s">
        <v>451</v>
      </c>
      <c r="AZ33" s="445">
        <f>IF(AZ$1="","",SUM(AZ30:AZ32))</f>
        <v>0</v>
      </c>
      <c r="BA33" s="445">
        <f>IF(AZ$1="","",SUM(BA30:BA32))</f>
        <v>0</v>
      </c>
      <c r="BB33" s="103">
        <f>IF(AZ$1="","",SUM(AZ33:BA33))</f>
        <v>0</v>
      </c>
      <c r="BC33" s="445">
        <f>IF(AZ$1="","",SUMIF($I29:$I33,MID($I33,3,10),BC29:BC33))</f>
        <v>0</v>
      </c>
      <c r="BD33" s="445">
        <f>IF(AZ$1="","",SUMIF($I29:$I33,MID($I33,3,10),BD29:BD33))</f>
        <v>0</v>
      </c>
      <c r="BE33" s="147"/>
      <c r="BF33" s="322" t="s">
        <v>451</v>
      </c>
      <c r="BG33" s="445">
        <f>IF(BG$1="","",SUM(BG30:BG32))</f>
        <v>0</v>
      </c>
      <c r="BH33" s="445">
        <f>IF(BG$1="","",SUM(BH30:BH32))</f>
        <v>0</v>
      </c>
      <c r="BI33" s="103">
        <f>IF(BG$1="","",SUM(BG33:BH33))</f>
        <v>0</v>
      </c>
      <c r="BJ33" s="445">
        <f>IF(BG$1="","",SUMIF($I29:$I33,MID($I33,3,10),BJ29:BJ33))</f>
        <v>0</v>
      </c>
      <c r="BK33" s="445">
        <f>IF(BG$1="","",SUMIF($I29:$I33,MID($I33,3,10),BK29:BK33))</f>
        <v>0</v>
      </c>
      <c r="BL33" s="147"/>
      <c r="BM33" s="322" t="s">
        <v>451</v>
      </c>
      <c r="BN33" s="445">
        <f>IF(BN$1="","",SUM(BN30:BN32))</f>
        <v>0</v>
      </c>
      <c r="BO33" s="445">
        <f>IF(BN$1="","",SUM(BO30:BO32))</f>
        <v>0</v>
      </c>
      <c r="BP33" s="103">
        <f>IF(BN$1="","",SUM(BN33:BO33))</f>
        <v>0</v>
      </c>
      <c r="BQ33" s="445">
        <f>IF(BN$1="","",SUMIF($I29:$I33,MID($I33,3,10),BQ29:BQ33))</f>
        <v>0</v>
      </c>
      <c r="BR33" s="445">
        <f>IF(BN$1="","",SUMIF($I29:$I33,MID($I33,3,10),BR29:BR33))</f>
        <v>0</v>
      </c>
      <c r="BS33" s="147"/>
      <c r="BT33" s="322" t="s">
        <v>451</v>
      </c>
      <c r="BU33" s="445">
        <f>IF(BU$1="","",SUM(BU30:BU32))</f>
        <v>0</v>
      </c>
      <c r="BV33" s="445">
        <f>IF(BU$1="","",SUM(BV30:BV32))</f>
        <v>0</v>
      </c>
      <c r="BW33" s="103">
        <f>IF(BU$1="","",SUM(BU33:BV33))</f>
        <v>0</v>
      </c>
      <c r="BX33" s="445">
        <f>IF(BU$1="","",SUMIF($I29:$I33,MID($I33,3,10),BX29:BX33))</f>
        <v>0</v>
      </c>
      <c r="BY33" s="445">
        <f>IF(BU$1="","",SUMIF($I29:$I33,MID($I33,3,10),BY29:BY33))</f>
        <v>0</v>
      </c>
      <c r="BZ33" s="147"/>
      <c r="CA33" s="322" t="s">
        <v>451</v>
      </c>
      <c r="CB33" s="445">
        <f>IF(CB$1="","",SUM(CB30:CB32))</f>
        <v>0</v>
      </c>
      <c r="CC33" s="445">
        <f>IF(CB$1="","",SUM(CC30:CC32))</f>
        <v>0</v>
      </c>
      <c r="CD33" s="103">
        <f>IF(CB$1="","",SUM(CB33:CC33))</f>
        <v>0</v>
      </c>
      <c r="CE33" s="445">
        <f>IF(CB$1="","",SUMIF($I29:$I33,MID($I33,3,10),CE29:CE33))</f>
        <v>0</v>
      </c>
      <c r="CF33" s="445">
        <f>IF(CB$1="","",SUMIF($I29:$I33,MID($I33,3,10),CF29:CF33))</f>
        <v>0</v>
      </c>
      <c r="CG33" s="147"/>
      <c r="CH33" s="322" t="s">
        <v>451</v>
      </c>
      <c r="CI33" s="445">
        <f>IF(CI$1="","",SUM(CI30:CI32))</f>
        <v>0</v>
      </c>
      <c r="CJ33" s="445">
        <f>IF(CI$1="","",SUM(CJ30:CJ32))</f>
        <v>0</v>
      </c>
      <c r="CK33" s="103">
        <f>IF(CI$1="","",SUM(CI33:CJ33))</f>
        <v>0</v>
      </c>
      <c r="CL33" s="445">
        <f>IF(CI$1="","",SUMIF($I29:$I33,MID($I33,3,10),CL29:CL33))</f>
        <v>0</v>
      </c>
      <c r="CM33" s="445">
        <f>IF(CI$1="","",SUMIF($I29:$I33,MID($I33,3,10),CM29:CM33))</f>
        <v>0</v>
      </c>
      <c r="CN33" s="147"/>
      <c r="CO33" s="322" t="s">
        <v>451</v>
      </c>
      <c r="CP33" s="445">
        <f>IF(CP$1="","",SUM(CP30:CP32))</f>
        <v>0</v>
      </c>
      <c r="CQ33" s="445">
        <f>IF(CP$1="","",SUM(CQ30:CQ32))</f>
        <v>0</v>
      </c>
      <c r="CR33" s="103">
        <f>IF(CP$1="","",SUM(CP33:CQ33))</f>
        <v>0</v>
      </c>
      <c r="CS33" s="445">
        <f>IF(CP$1="","",SUMIF($I29:$I33,MID($I33,3,10),CS29:CS33))</f>
        <v>0</v>
      </c>
      <c r="CT33" s="445">
        <f>IF(CP$1="","",SUMIF($I29:$I33,MID($I33,3,10),CT29:CT33))</f>
        <v>0</v>
      </c>
      <c r="CU33" s="147"/>
      <c r="CV33" s="322" t="s">
        <v>451</v>
      </c>
      <c r="CW33" s="445">
        <f>IF(CW$1="","",SUM(CW30:CW32))</f>
        <v>0</v>
      </c>
      <c r="CX33" s="445">
        <f>IF(CW$1="","",SUM(CX30:CX32))</f>
        <v>0</v>
      </c>
      <c r="CY33" s="103">
        <f>IF(CW$1="","",SUM(CW33:CX33))</f>
        <v>0</v>
      </c>
      <c r="CZ33" s="445">
        <f>IF(CW$1="","",SUMIF($I29:$I33,MID($I33,3,10),CZ29:CZ33))</f>
        <v>0</v>
      </c>
      <c r="DA33" s="445">
        <f>IF(CW$1="","",SUMIF($I29:$I33,MID($I33,3,10),DA29:DA33))</f>
        <v>0</v>
      </c>
      <c r="DB33" s="147"/>
      <c r="DC33" s="322" t="s">
        <v>451</v>
      </c>
      <c r="DD33" s="445">
        <f>IF(DD$1="","",SUM(DD30:DD32))</f>
        <v>0</v>
      </c>
      <c r="DE33" s="445">
        <f>IF(DD$1="","",SUM(DE30:DE32))</f>
        <v>0</v>
      </c>
      <c r="DF33" s="103">
        <f>IF(DD$1="","",SUM(DD33:DE33))</f>
        <v>0</v>
      </c>
      <c r="DG33" s="445">
        <f>IF(DD$1="","",SUMIF($I29:$I33,MID($I33,3,10),DG29:DG33))</f>
        <v>0</v>
      </c>
      <c r="DH33" s="445">
        <f>IF(DD$1="","",SUMIF($I29:$I33,MID($I33,3,10),DH29:DH33))</f>
        <v>0</v>
      </c>
      <c r="DI33" s="147"/>
      <c r="DJ33" s="322" t="s">
        <v>451</v>
      </c>
      <c r="DK33" s="445">
        <f>IF(DK$1="","",SUM(DK30:DK32))</f>
        <v>0</v>
      </c>
      <c r="DL33" s="445">
        <f>IF(DK$1="","",SUM(DL30:DL32))</f>
        <v>0</v>
      </c>
      <c r="DM33" s="103">
        <f>IF(DK$1="","",SUM(DK33:DL33))</f>
        <v>0</v>
      </c>
      <c r="DN33" s="445">
        <f>IF(DK$1="","",SUMIF($I29:$I33,MID($I33,3,10),DN29:DN33))</f>
        <v>0</v>
      </c>
      <c r="DO33" s="445">
        <f>IF(DK$1="","",SUMIF($I29:$I33,MID($I33,3,10),DO29:DO33))</f>
        <v>0</v>
      </c>
      <c r="DP33" s="147"/>
      <c r="DQ33" s="322" t="s">
        <v>451</v>
      </c>
      <c r="DR33" s="445">
        <f>IF(DR$1="","",SUM(DR30:DR32))</f>
        <v>0</v>
      </c>
      <c r="DS33" s="445">
        <f>IF(DR$1="","",SUM(DS30:DS32))</f>
        <v>0</v>
      </c>
      <c r="DT33" s="103">
        <f>IF(DR$1="","",SUM(DR33:DS33))</f>
        <v>0</v>
      </c>
      <c r="DU33" s="445">
        <f>IF(DR$1="","",SUMIF($I29:$I33,MID($I33,3,10),DU29:DU33))</f>
        <v>0</v>
      </c>
      <c r="DV33" s="445">
        <f>IF(DR$1="","",SUMIF($I29:$I33,MID($I33,3,10),DV29:DV33))</f>
        <v>0</v>
      </c>
      <c r="DW33" s="147"/>
      <c r="DX33" s="322"/>
    </row>
    <row r="34" spans="1:128" s="8" customFormat="1" x14ac:dyDescent="0.2">
      <c r="A34" s="769" t="s">
        <v>468</v>
      </c>
      <c r="B34" s="770"/>
      <c r="C34" s="770"/>
      <c r="D34" s="770"/>
      <c r="E34" s="770"/>
      <c r="F34" s="771"/>
      <c r="G34" s="365"/>
      <c r="H34" s="365"/>
      <c r="I34" s="322"/>
      <c r="J34" s="128" t="str">
        <f>IF(J$1="","",IF(SUM(B34)=0,"",B34))</f>
        <v/>
      </c>
      <c r="K34" s="129" t="str">
        <f>IF(J$1="","",IF(SUM(C34)=0,"",C34))</f>
        <v/>
      </c>
      <c r="L34" s="129"/>
      <c r="M34" s="130" t="str">
        <f>$A34</f>
        <v xml:space="preserve">SUBSTATION &lt;Name,#&gt; </v>
      </c>
      <c r="N34" s="130"/>
      <c r="O34" s="360"/>
      <c r="P34" s="322"/>
      <c r="Q34" s="128" t="str">
        <f>IF(Q$1="","",IF(SUM(I34)=0,"",I34))</f>
        <v/>
      </c>
      <c r="R34" s="129" t="str">
        <f>IF(Q$1="","",IF(SUM(J34)=0,"",J34))</f>
        <v/>
      </c>
      <c r="S34" s="129"/>
      <c r="T34" s="130" t="str">
        <f>$A34</f>
        <v xml:space="preserve">SUBSTATION &lt;Name,#&gt; </v>
      </c>
      <c r="U34" s="130"/>
      <c r="V34" s="360"/>
      <c r="W34" s="322"/>
      <c r="X34" s="128" t="str">
        <f>IF(X$1="","",IF(SUM(P34)=0,"",P34))</f>
        <v/>
      </c>
      <c r="Y34" s="129" t="str">
        <f>IF(X$1="","",IF(SUM(Q34)=0,"",Q34))</f>
        <v/>
      </c>
      <c r="Z34" s="129"/>
      <c r="AA34" s="130" t="str">
        <f>$A34</f>
        <v xml:space="preserve">SUBSTATION &lt;Name,#&gt; </v>
      </c>
      <c r="AB34" s="130"/>
      <c r="AC34" s="360"/>
      <c r="AD34" s="322"/>
      <c r="AE34" s="128" t="str">
        <f>IF(AE$1="","",IF(SUM(W34)=0,"",W34))</f>
        <v/>
      </c>
      <c r="AF34" s="129" t="str">
        <f>IF(AE$1="","",IF(SUM(X34)=0,"",X34))</f>
        <v/>
      </c>
      <c r="AG34" s="129"/>
      <c r="AH34" s="130" t="str">
        <f>$A34</f>
        <v xml:space="preserve">SUBSTATION &lt;Name,#&gt; </v>
      </c>
      <c r="AI34" s="130"/>
      <c r="AJ34" s="360"/>
      <c r="AK34" s="322"/>
      <c r="AL34" s="128" t="str">
        <f>IF(AL$1="","",IF(SUM(AD34)=0,"",AD34))</f>
        <v/>
      </c>
      <c r="AM34" s="129" t="str">
        <f>IF(AL$1="","",IF(SUM(AE34)=0,"",AE34))</f>
        <v/>
      </c>
      <c r="AN34" s="129"/>
      <c r="AO34" s="130" t="str">
        <f>$A34</f>
        <v xml:space="preserve">SUBSTATION &lt;Name,#&gt; </v>
      </c>
      <c r="AP34" s="130"/>
      <c r="AQ34" s="360"/>
      <c r="AR34" s="322"/>
      <c r="AS34" s="128" t="str">
        <f>IF(AS$1="","",IF(SUM(AK34)=0,"",AK34))</f>
        <v/>
      </c>
      <c r="AT34" s="129" t="str">
        <f>IF(AS$1="","",IF(SUM(AL34)=0,"",AL34))</f>
        <v/>
      </c>
      <c r="AU34" s="129"/>
      <c r="AV34" s="130" t="str">
        <f>$A34</f>
        <v xml:space="preserve">SUBSTATION &lt;Name,#&gt; </v>
      </c>
      <c r="AW34" s="130"/>
      <c r="AX34" s="360"/>
      <c r="AY34" s="322"/>
      <c r="AZ34" s="128" t="str">
        <f>IF(AZ$1="","",IF(SUM(AR34)=0,"",AR34))</f>
        <v/>
      </c>
      <c r="BA34" s="129" t="str">
        <f>IF(AZ$1="","",IF(SUM(AS34)=0,"",AS34))</f>
        <v/>
      </c>
      <c r="BB34" s="129"/>
      <c r="BC34" s="130" t="str">
        <f>$A34</f>
        <v xml:space="preserve">SUBSTATION &lt;Name,#&gt; </v>
      </c>
      <c r="BD34" s="130"/>
      <c r="BE34" s="360"/>
      <c r="BF34" s="322"/>
      <c r="BG34" s="128" t="str">
        <f>IF(BG$1="","",IF(SUM(AY34)=0,"",AY34))</f>
        <v/>
      </c>
      <c r="BH34" s="129" t="str">
        <f>IF(BG$1="","",IF(SUM(AZ34)=0,"",AZ34))</f>
        <v/>
      </c>
      <c r="BI34" s="129"/>
      <c r="BJ34" s="130" t="str">
        <f>$A34</f>
        <v xml:space="preserve">SUBSTATION &lt;Name,#&gt; </v>
      </c>
      <c r="BK34" s="130"/>
      <c r="BL34" s="360"/>
      <c r="BM34" s="322"/>
      <c r="BN34" s="128" t="str">
        <f>IF(BN$1="","",IF(SUM(BF34)=0,"",BF34))</f>
        <v/>
      </c>
      <c r="BO34" s="129" t="str">
        <f>IF(BN$1="","",IF(SUM(BG34)=0,"",BG34))</f>
        <v/>
      </c>
      <c r="BP34" s="129"/>
      <c r="BQ34" s="130" t="str">
        <f>$A34</f>
        <v xml:space="preserve">SUBSTATION &lt;Name,#&gt; </v>
      </c>
      <c r="BR34" s="130"/>
      <c r="BS34" s="360"/>
      <c r="BT34" s="322"/>
      <c r="BU34" s="128" t="str">
        <f>IF(BU$1="","",IF(SUM(BM34)=0,"",BM34))</f>
        <v/>
      </c>
      <c r="BV34" s="129" t="str">
        <f>IF(BU$1="","",IF(SUM(BN34)=0,"",BN34))</f>
        <v/>
      </c>
      <c r="BW34" s="129"/>
      <c r="BX34" s="130" t="str">
        <f>$A34</f>
        <v xml:space="preserve">SUBSTATION &lt;Name,#&gt; </v>
      </c>
      <c r="BY34" s="130"/>
      <c r="BZ34" s="360"/>
      <c r="CA34" s="322"/>
      <c r="CB34" s="128" t="str">
        <f>IF(CB$1="","",IF(SUM(BT34)=0,"",BT34))</f>
        <v/>
      </c>
      <c r="CC34" s="129" t="str">
        <f>IF(CB$1="","",IF(SUM(BU34)=0,"",BU34))</f>
        <v/>
      </c>
      <c r="CD34" s="129"/>
      <c r="CE34" s="130" t="str">
        <f>$A34</f>
        <v xml:space="preserve">SUBSTATION &lt;Name,#&gt; </v>
      </c>
      <c r="CF34" s="130"/>
      <c r="CG34" s="360"/>
      <c r="CH34" s="322"/>
      <c r="CI34" s="128" t="str">
        <f>IF(CI$1="","",IF(SUM(CA34)=0,"",CA34))</f>
        <v/>
      </c>
      <c r="CJ34" s="129" t="str">
        <f>IF(CI$1="","",IF(SUM(CB34)=0,"",CB34))</f>
        <v/>
      </c>
      <c r="CK34" s="129"/>
      <c r="CL34" s="130" t="str">
        <f>$A34</f>
        <v xml:space="preserve">SUBSTATION &lt;Name,#&gt; </v>
      </c>
      <c r="CM34" s="130"/>
      <c r="CN34" s="360"/>
      <c r="CO34" s="322"/>
      <c r="CP34" s="128" t="str">
        <f>IF(CP$1="","",IF(SUM(CH34)=0,"",CH34))</f>
        <v/>
      </c>
      <c r="CQ34" s="129" t="str">
        <f>IF(CP$1="","",IF(SUM(CI34)=0,"",CI34))</f>
        <v/>
      </c>
      <c r="CR34" s="129"/>
      <c r="CS34" s="130" t="str">
        <f>$A34</f>
        <v xml:space="preserve">SUBSTATION &lt;Name,#&gt; </v>
      </c>
      <c r="CT34" s="130"/>
      <c r="CU34" s="360"/>
      <c r="CV34" s="322"/>
      <c r="CW34" s="128" t="str">
        <f>IF(CW$1="","",IF(SUM(CO34)=0,"",CO34))</f>
        <v/>
      </c>
      <c r="CX34" s="129" t="str">
        <f>IF(CW$1="","",IF(SUM(CP34)=0,"",CP34))</f>
        <v/>
      </c>
      <c r="CY34" s="129"/>
      <c r="CZ34" s="130" t="str">
        <f>$A34</f>
        <v xml:space="preserve">SUBSTATION &lt;Name,#&gt; </v>
      </c>
      <c r="DA34" s="130"/>
      <c r="DB34" s="360"/>
      <c r="DC34" s="322"/>
      <c r="DD34" s="128" t="str">
        <f>IF(DD$1="","",IF(SUM(CV34)=0,"",CV34))</f>
        <v/>
      </c>
      <c r="DE34" s="129" t="str">
        <f>IF(DD$1="","",IF(SUM(CW34)=0,"",CW34))</f>
        <v/>
      </c>
      <c r="DF34" s="129"/>
      <c r="DG34" s="130" t="str">
        <f>$A34</f>
        <v xml:space="preserve">SUBSTATION &lt;Name,#&gt; </v>
      </c>
      <c r="DH34" s="130"/>
      <c r="DI34" s="360"/>
      <c r="DJ34" s="322"/>
      <c r="DK34" s="128" t="str">
        <f>IF(DK$1="","",IF(SUM(DC34)=0,"",DC34))</f>
        <v/>
      </c>
      <c r="DL34" s="129" t="str">
        <f>IF(DK$1="","",IF(SUM(DD34)=0,"",DD34))</f>
        <v/>
      </c>
      <c r="DM34" s="129"/>
      <c r="DN34" s="130" t="str">
        <f>$A34</f>
        <v xml:space="preserve">SUBSTATION &lt;Name,#&gt; </v>
      </c>
      <c r="DO34" s="130"/>
      <c r="DP34" s="360"/>
      <c r="DQ34" s="322"/>
      <c r="DR34" s="128" t="str">
        <f>IF(DR$1="","",IF(SUM(DJ34)=0,"",DJ34))</f>
        <v/>
      </c>
      <c r="DS34" s="129" t="str">
        <f>IF(DR$1="","",IF(SUM(DK34)=0,"",DK34))</f>
        <v/>
      </c>
      <c r="DT34" s="129"/>
      <c r="DU34" s="130" t="str">
        <f>$A34</f>
        <v xml:space="preserve">SUBSTATION &lt;Name,#&gt; </v>
      </c>
      <c r="DV34" s="130"/>
      <c r="DW34" s="360"/>
      <c r="DX34" s="322"/>
    </row>
    <row r="35" spans="1:128" x14ac:dyDescent="0.2">
      <c r="A35" s="764" t="s">
        <v>452</v>
      </c>
      <c r="B35" s="764"/>
      <c r="C35" s="532"/>
      <c r="D35" s="532"/>
      <c r="E35" s="9">
        <f>C35+D35</f>
        <v>0</v>
      </c>
      <c r="F35" s="203"/>
      <c r="G35" s="364"/>
      <c r="H35" s="364"/>
      <c r="I35" s="322" t="s">
        <v>450</v>
      </c>
      <c r="J35" s="79">
        <f>IF(L$1="Rejected",C35,IF(M35="",C35,SUM(C35,M35)))</f>
        <v>0</v>
      </c>
      <c r="K35" s="79">
        <f>IF(L$1="Rejected",D35,IF(N35="",D35,SUM(D35,N35)))</f>
        <v>0</v>
      </c>
      <c r="L35" s="110">
        <f>IF(J$1="","",SUM(J35:K35))</f>
        <v>0</v>
      </c>
      <c r="M35" s="56"/>
      <c r="N35" s="56"/>
      <c r="O35" s="147"/>
      <c r="P35" s="322" t="s">
        <v>450</v>
      </c>
      <c r="Q35" s="79">
        <f>IF(S$1="Rejected",J35,IF(T35="",J35,SUM(J35,T35)))</f>
        <v>0</v>
      </c>
      <c r="R35" s="79">
        <f>IF(S$1="Rejected",K35,IF(U35="",K35,SUM(K35,U35)))</f>
        <v>0</v>
      </c>
      <c r="S35" s="110">
        <f>IF(Q$1="","",SUM(Q35:R35))</f>
        <v>0</v>
      </c>
      <c r="T35" s="56"/>
      <c r="U35" s="56"/>
      <c r="V35" s="147"/>
      <c r="W35" s="322" t="s">
        <v>450</v>
      </c>
      <c r="X35" s="79">
        <f>IF(Z$1="Rejected",Q35,IF(AA35="",Q35,SUM(Q35,AA35)))</f>
        <v>0</v>
      </c>
      <c r="Y35" s="79">
        <f>IF(Z$1="Rejected",R35,IF(AB35="",R35,SUM(R35,AB35)))</f>
        <v>0</v>
      </c>
      <c r="Z35" s="110">
        <f>IF(X$1="","",SUM(X35:Y35))</f>
        <v>0</v>
      </c>
      <c r="AA35" s="56"/>
      <c r="AB35" s="56"/>
      <c r="AC35" s="147"/>
      <c r="AD35" s="322" t="s">
        <v>450</v>
      </c>
      <c r="AE35" s="79">
        <f>IF(AG$1="Rejected",X35,IF(AH35="",X35,SUM(X35,AH35)))</f>
        <v>0</v>
      </c>
      <c r="AF35" s="79">
        <f>IF(AG$1="Rejected",Y35,IF(AI35="",Y35,SUM(Y35,AI35)))</f>
        <v>0</v>
      </c>
      <c r="AG35" s="110">
        <f>IF(AE$1="","",SUM(AE35:AF35))</f>
        <v>0</v>
      </c>
      <c r="AH35" s="56"/>
      <c r="AI35" s="56"/>
      <c r="AJ35" s="147"/>
      <c r="AK35" s="322" t="s">
        <v>450</v>
      </c>
      <c r="AL35" s="79">
        <f>IF(AN$1="Rejected",AE35,IF(AO35="",AE35,SUM(AE35,AO35)))</f>
        <v>0</v>
      </c>
      <c r="AM35" s="79">
        <f>IF(AN$1="Rejected",AF35,IF(AP35="",AF35,SUM(AF35,AP35)))</f>
        <v>0</v>
      </c>
      <c r="AN35" s="110">
        <f>IF(AL$1="","",SUM(AL35:AM35))</f>
        <v>0</v>
      </c>
      <c r="AO35" s="56"/>
      <c r="AP35" s="56"/>
      <c r="AQ35" s="147"/>
      <c r="AR35" s="322" t="s">
        <v>450</v>
      </c>
      <c r="AS35" s="79">
        <f>IF(AU$1="Rejected",AL35,IF(AV35="",AL35,SUM(AL35,AV35)))</f>
        <v>0</v>
      </c>
      <c r="AT35" s="79">
        <f>IF(AU$1="Rejected",AM35,IF(AW35="",AM35,SUM(AM35,AW35)))</f>
        <v>0</v>
      </c>
      <c r="AU35" s="110">
        <f>IF(AS$1="","",SUM(AS35:AT35))</f>
        <v>0</v>
      </c>
      <c r="AV35" s="56"/>
      <c r="AW35" s="56"/>
      <c r="AX35" s="147"/>
      <c r="AY35" s="322" t="s">
        <v>450</v>
      </c>
      <c r="AZ35" s="79">
        <f>IF(BB$1="Rejected",AS35,IF(BC35="",AS35,SUM(AS35,BC35)))</f>
        <v>0</v>
      </c>
      <c r="BA35" s="79">
        <f>IF(BB$1="Rejected",AT35,IF(BD35="",AT35,SUM(AT35,BD35)))</f>
        <v>0</v>
      </c>
      <c r="BB35" s="110">
        <f>IF(AZ$1="","",SUM(AZ35:BA35))</f>
        <v>0</v>
      </c>
      <c r="BC35" s="56"/>
      <c r="BD35" s="56"/>
      <c r="BE35" s="147"/>
      <c r="BF35" s="322" t="s">
        <v>450</v>
      </c>
      <c r="BG35" s="79">
        <f>IF(BI$1="Rejected",AZ35,IF(BJ35="",AZ35,SUM(AZ35,BJ35)))</f>
        <v>0</v>
      </c>
      <c r="BH35" s="79">
        <f>IF(BI$1="Rejected",BA35,IF(BK35="",BA35,SUM(BA35,BK35)))</f>
        <v>0</v>
      </c>
      <c r="BI35" s="110">
        <f>IF(BG$1="","",SUM(BG35:BH35))</f>
        <v>0</v>
      </c>
      <c r="BJ35" s="56"/>
      <c r="BK35" s="56"/>
      <c r="BL35" s="147"/>
      <c r="BM35" s="322" t="s">
        <v>450</v>
      </c>
      <c r="BN35" s="79">
        <f>IF(BP$1="Rejected",BG35,IF(BQ35="",BG35,SUM(BG35,BQ35)))</f>
        <v>0</v>
      </c>
      <c r="BO35" s="79">
        <f>IF(BP$1="Rejected",BH35,IF(BR35="",BH35,SUM(BH35,BR35)))</f>
        <v>0</v>
      </c>
      <c r="BP35" s="110">
        <f>IF(BN$1="","",SUM(BN35:BO35))</f>
        <v>0</v>
      </c>
      <c r="BQ35" s="56"/>
      <c r="BR35" s="56"/>
      <c r="BS35" s="147"/>
      <c r="BT35" s="322" t="s">
        <v>450</v>
      </c>
      <c r="BU35" s="79">
        <f>IF(BW$1="Rejected",BN35,IF(BX35="",BN35,SUM(BN35,BX35)))</f>
        <v>0</v>
      </c>
      <c r="BV35" s="79">
        <f>IF(BW$1="Rejected",BO35,IF(BY35="",BO35,SUM(BO35,BY35)))</f>
        <v>0</v>
      </c>
      <c r="BW35" s="110">
        <f>IF(BU$1="","",SUM(BU35:BV35))</f>
        <v>0</v>
      </c>
      <c r="BX35" s="56"/>
      <c r="BY35" s="56"/>
      <c r="BZ35" s="147"/>
      <c r="CA35" s="322" t="s">
        <v>450</v>
      </c>
      <c r="CB35" s="79">
        <f>IF(CD$1="Rejected",BU35,IF(CE35="",BU35,SUM(BU35,CE35)))</f>
        <v>0</v>
      </c>
      <c r="CC35" s="79">
        <f>IF(CD$1="Rejected",BV35,IF(CF35="",BV35,SUM(BV35,CF35)))</f>
        <v>0</v>
      </c>
      <c r="CD35" s="110">
        <f>IF(CB$1="","",SUM(CB35:CC35))</f>
        <v>0</v>
      </c>
      <c r="CE35" s="56"/>
      <c r="CF35" s="56"/>
      <c r="CG35" s="147"/>
      <c r="CH35" s="322" t="s">
        <v>450</v>
      </c>
      <c r="CI35" s="79">
        <f>IF(CK$1="Rejected",CB35,IF(CL35="",CB35,SUM(CB35,CL35)))</f>
        <v>0</v>
      </c>
      <c r="CJ35" s="79">
        <f>IF(CK$1="Rejected",CC35,IF(CM35="",CC35,SUM(CC35,CM35)))</f>
        <v>0</v>
      </c>
      <c r="CK35" s="110">
        <f>IF(CI$1="","",SUM(CI35:CJ35))</f>
        <v>0</v>
      </c>
      <c r="CL35" s="56"/>
      <c r="CM35" s="56"/>
      <c r="CN35" s="147"/>
      <c r="CO35" s="322" t="s">
        <v>450</v>
      </c>
      <c r="CP35" s="79">
        <f>IF(CR$1="Rejected",CI35,IF(CS35="",CI35,SUM(CI35,CS35)))</f>
        <v>0</v>
      </c>
      <c r="CQ35" s="79">
        <f>IF(CR$1="Rejected",CJ35,IF(CT35="",CJ35,SUM(CJ35,CT35)))</f>
        <v>0</v>
      </c>
      <c r="CR35" s="110">
        <f>IF(CP$1="","",SUM(CP35:CQ35))</f>
        <v>0</v>
      </c>
      <c r="CS35" s="56"/>
      <c r="CT35" s="56"/>
      <c r="CU35" s="147"/>
      <c r="CV35" s="322" t="s">
        <v>450</v>
      </c>
      <c r="CW35" s="79">
        <f>IF(CY$1="Rejected",CP35,IF(CZ35="",CP35,SUM(CP35,CZ35)))</f>
        <v>0</v>
      </c>
      <c r="CX35" s="79">
        <f>IF(CY$1="Rejected",CQ35,IF(DA35="",CQ35,SUM(CQ35,DA35)))</f>
        <v>0</v>
      </c>
      <c r="CY35" s="110">
        <f>IF(CW$1="","",SUM(CW35:CX35))</f>
        <v>0</v>
      </c>
      <c r="CZ35" s="56"/>
      <c r="DA35" s="56"/>
      <c r="DB35" s="147"/>
      <c r="DC35" s="322" t="s">
        <v>450</v>
      </c>
      <c r="DD35" s="79">
        <f>IF(DF$1="Rejected",CW35,IF(DG35="",CW35,SUM(CW35,DG35)))</f>
        <v>0</v>
      </c>
      <c r="DE35" s="79">
        <f>IF(DF$1="Rejected",CX35,IF(DH35="",CX35,SUM(CX35,DH35)))</f>
        <v>0</v>
      </c>
      <c r="DF35" s="110">
        <f>IF(DD$1="","",SUM(DD35:DE35))</f>
        <v>0</v>
      </c>
      <c r="DG35" s="56"/>
      <c r="DH35" s="56"/>
      <c r="DI35" s="147"/>
      <c r="DJ35" s="322" t="s">
        <v>450</v>
      </c>
      <c r="DK35" s="79">
        <f>IF(DM$1="Rejected",DD35,IF(DN35="",DD35,SUM(DD35,DN35)))</f>
        <v>0</v>
      </c>
      <c r="DL35" s="79">
        <f>IF(DM$1="Rejected",DE35,IF(DO35="",DE35,SUM(DE35,DO35)))</f>
        <v>0</v>
      </c>
      <c r="DM35" s="110">
        <f>IF(DK$1="","",SUM(DK35:DL35))</f>
        <v>0</v>
      </c>
      <c r="DN35" s="56"/>
      <c r="DO35" s="56"/>
      <c r="DP35" s="147"/>
      <c r="DQ35" s="322" t="s">
        <v>450</v>
      </c>
      <c r="DR35" s="79">
        <f>IF(DT$1="Rejected",DK35,IF(DU35="",DK35,SUM(DK35,DU35)))</f>
        <v>0</v>
      </c>
      <c r="DS35" s="79">
        <f>IF(DT$1="Rejected",DL35,IF(DV35="",DL35,SUM(DL35,DV35)))</f>
        <v>0</v>
      </c>
      <c r="DT35" s="110">
        <f>IF(DR$1="","",SUM(DR35:DS35))</f>
        <v>0</v>
      </c>
      <c r="DU35" s="56"/>
      <c r="DV35" s="56"/>
      <c r="DW35" s="147"/>
      <c r="DX35" s="322"/>
    </row>
    <row r="36" spans="1:128" x14ac:dyDescent="0.2">
      <c r="A36" s="764" t="s">
        <v>453</v>
      </c>
      <c r="B36" s="764"/>
      <c r="C36" s="532"/>
      <c r="D36" s="532"/>
      <c r="E36" s="9">
        <f>C36+D36</f>
        <v>0</v>
      </c>
      <c r="F36" s="203"/>
      <c r="G36" s="364"/>
      <c r="H36" s="364"/>
      <c r="I36" s="322" t="s">
        <v>450</v>
      </c>
      <c r="J36" s="79">
        <f>IF(L$1="Rejected",C36,IF(M36="",C36,SUM(C36,M36)))</f>
        <v>0</v>
      </c>
      <c r="K36" s="79">
        <f>IF(L$1="Rejected",D36,IF(N36="",D36,SUM(D36,N36)))</f>
        <v>0</v>
      </c>
      <c r="L36" s="110">
        <f>IF(J$1="","",SUM(J36:K36))</f>
        <v>0</v>
      </c>
      <c r="M36" s="56"/>
      <c r="N36" s="56"/>
      <c r="O36" s="147"/>
      <c r="P36" s="322" t="s">
        <v>450</v>
      </c>
      <c r="Q36" s="79">
        <f>IF(S$1="Rejected",J36,IF(T36="",J36,SUM(J36,T36)))</f>
        <v>0</v>
      </c>
      <c r="R36" s="79">
        <f>IF(S$1="Rejected",K36,IF(U36="",K36,SUM(K36,U36)))</f>
        <v>0</v>
      </c>
      <c r="S36" s="110">
        <f>IF(Q$1="","",SUM(Q36:R36))</f>
        <v>0</v>
      </c>
      <c r="T36" s="56"/>
      <c r="U36" s="56"/>
      <c r="V36" s="147"/>
      <c r="W36" s="322" t="s">
        <v>450</v>
      </c>
      <c r="X36" s="79">
        <f>IF(Z$1="Rejected",Q36,IF(AA36="",Q36,SUM(Q36,AA36)))</f>
        <v>0</v>
      </c>
      <c r="Y36" s="79">
        <f>IF(Z$1="Rejected",R36,IF(AB36="",R36,SUM(R36,AB36)))</f>
        <v>0</v>
      </c>
      <c r="Z36" s="110">
        <f>IF(X$1="","",SUM(X36:Y36))</f>
        <v>0</v>
      </c>
      <c r="AA36" s="56"/>
      <c r="AB36" s="56"/>
      <c r="AC36" s="147"/>
      <c r="AD36" s="322" t="s">
        <v>450</v>
      </c>
      <c r="AE36" s="79">
        <f>IF(AG$1="Rejected",X36,IF(AH36="",X36,SUM(X36,AH36)))</f>
        <v>0</v>
      </c>
      <c r="AF36" s="79">
        <f>IF(AG$1="Rejected",Y36,IF(AI36="",Y36,SUM(Y36,AI36)))</f>
        <v>0</v>
      </c>
      <c r="AG36" s="110">
        <f>IF(AE$1="","",SUM(AE36:AF36))</f>
        <v>0</v>
      </c>
      <c r="AH36" s="56"/>
      <c r="AI36" s="56"/>
      <c r="AJ36" s="147"/>
      <c r="AK36" s="322" t="s">
        <v>450</v>
      </c>
      <c r="AL36" s="79">
        <f>IF(AN$1="Rejected",AE36,IF(AO36="",AE36,SUM(AE36,AO36)))</f>
        <v>0</v>
      </c>
      <c r="AM36" s="79">
        <f>IF(AN$1="Rejected",AF36,IF(AP36="",AF36,SUM(AF36,AP36)))</f>
        <v>0</v>
      </c>
      <c r="AN36" s="110">
        <f>IF(AL$1="","",SUM(AL36:AM36))</f>
        <v>0</v>
      </c>
      <c r="AO36" s="56"/>
      <c r="AP36" s="56"/>
      <c r="AQ36" s="147"/>
      <c r="AR36" s="322" t="s">
        <v>450</v>
      </c>
      <c r="AS36" s="79">
        <f>IF(AU$1="Rejected",AL36,IF(AV36="",AL36,SUM(AL36,AV36)))</f>
        <v>0</v>
      </c>
      <c r="AT36" s="79">
        <f>IF(AU$1="Rejected",AM36,IF(AW36="",AM36,SUM(AM36,AW36)))</f>
        <v>0</v>
      </c>
      <c r="AU36" s="110">
        <f>IF(AS$1="","",SUM(AS36:AT36))</f>
        <v>0</v>
      </c>
      <c r="AV36" s="56"/>
      <c r="AW36" s="56"/>
      <c r="AX36" s="147"/>
      <c r="AY36" s="322" t="s">
        <v>450</v>
      </c>
      <c r="AZ36" s="79">
        <f>IF(BB$1="Rejected",AS36,IF(BC36="",AS36,SUM(AS36,BC36)))</f>
        <v>0</v>
      </c>
      <c r="BA36" s="79">
        <f>IF(BB$1="Rejected",AT36,IF(BD36="",AT36,SUM(AT36,BD36)))</f>
        <v>0</v>
      </c>
      <c r="BB36" s="110">
        <f>IF(AZ$1="","",SUM(AZ36:BA36))</f>
        <v>0</v>
      </c>
      <c r="BC36" s="56"/>
      <c r="BD36" s="56"/>
      <c r="BE36" s="147"/>
      <c r="BF36" s="322" t="s">
        <v>450</v>
      </c>
      <c r="BG36" s="79">
        <f>IF(BI$1="Rejected",AZ36,IF(BJ36="",AZ36,SUM(AZ36,BJ36)))</f>
        <v>0</v>
      </c>
      <c r="BH36" s="79">
        <f>IF(BI$1="Rejected",BA36,IF(BK36="",BA36,SUM(BA36,BK36)))</f>
        <v>0</v>
      </c>
      <c r="BI36" s="110">
        <f>IF(BG$1="","",SUM(BG36:BH36))</f>
        <v>0</v>
      </c>
      <c r="BJ36" s="56"/>
      <c r="BK36" s="56"/>
      <c r="BL36" s="147"/>
      <c r="BM36" s="322" t="s">
        <v>450</v>
      </c>
      <c r="BN36" s="79">
        <f>IF(BP$1="Rejected",BG36,IF(BQ36="",BG36,SUM(BG36,BQ36)))</f>
        <v>0</v>
      </c>
      <c r="BO36" s="79">
        <f>IF(BP$1="Rejected",BH36,IF(BR36="",BH36,SUM(BH36,BR36)))</f>
        <v>0</v>
      </c>
      <c r="BP36" s="110">
        <f>IF(BN$1="","",SUM(BN36:BO36))</f>
        <v>0</v>
      </c>
      <c r="BQ36" s="56"/>
      <c r="BR36" s="56"/>
      <c r="BS36" s="147"/>
      <c r="BT36" s="322" t="s">
        <v>450</v>
      </c>
      <c r="BU36" s="79">
        <f>IF(BW$1="Rejected",BN36,IF(BX36="",BN36,SUM(BN36,BX36)))</f>
        <v>0</v>
      </c>
      <c r="BV36" s="79">
        <f>IF(BW$1="Rejected",BO36,IF(BY36="",BO36,SUM(BO36,BY36)))</f>
        <v>0</v>
      </c>
      <c r="BW36" s="110">
        <f>IF(BU$1="","",SUM(BU36:BV36))</f>
        <v>0</v>
      </c>
      <c r="BX36" s="56"/>
      <c r="BY36" s="56"/>
      <c r="BZ36" s="147"/>
      <c r="CA36" s="322" t="s">
        <v>450</v>
      </c>
      <c r="CB36" s="79">
        <f>IF(CD$1="Rejected",BU36,IF(CE36="",BU36,SUM(BU36,CE36)))</f>
        <v>0</v>
      </c>
      <c r="CC36" s="79">
        <f>IF(CD$1="Rejected",BV36,IF(CF36="",BV36,SUM(BV36,CF36)))</f>
        <v>0</v>
      </c>
      <c r="CD36" s="110">
        <f>IF(CB$1="","",SUM(CB36:CC36))</f>
        <v>0</v>
      </c>
      <c r="CE36" s="56"/>
      <c r="CF36" s="56"/>
      <c r="CG36" s="147"/>
      <c r="CH36" s="322" t="s">
        <v>450</v>
      </c>
      <c r="CI36" s="79">
        <f>IF(CK$1="Rejected",CB36,IF(CL36="",CB36,SUM(CB36,CL36)))</f>
        <v>0</v>
      </c>
      <c r="CJ36" s="79">
        <f>IF(CK$1="Rejected",CC36,IF(CM36="",CC36,SUM(CC36,CM36)))</f>
        <v>0</v>
      </c>
      <c r="CK36" s="110">
        <f>IF(CI$1="","",SUM(CI36:CJ36))</f>
        <v>0</v>
      </c>
      <c r="CL36" s="56"/>
      <c r="CM36" s="56"/>
      <c r="CN36" s="147"/>
      <c r="CO36" s="322" t="s">
        <v>450</v>
      </c>
      <c r="CP36" s="79">
        <f>IF(CR$1="Rejected",CI36,IF(CS36="",CI36,SUM(CI36,CS36)))</f>
        <v>0</v>
      </c>
      <c r="CQ36" s="79">
        <f>IF(CR$1="Rejected",CJ36,IF(CT36="",CJ36,SUM(CJ36,CT36)))</f>
        <v>0</v>
      </c>
      <c r="CR36" s="110">
        <f>IF(CP$1="","",SUM(CP36:CQ36))</f>
        <v>0</v>
      </c>
      <c r="CS36" s="56"/>
      <c r="CT36" s="56"/>
      <c r="CU36" s="147"/>
      <c r="CV36" s="322" t="s">
        <v>450</v>
      </c>
      <c r="CW36" s="79">
        <f>IF(CY$1="Rejected",CP36,IF(CZ36="",CP36,SUM(CP36,CZ36)))</f>
        <v>0</v>
      </c>
      <c r="CX36" s="79">
        <f>IF(CY$1="Rejected",CQ36,IF(DA36="",CQ36,SUM(CQ36,DA36)))</f>
        <v>0</v>
      </c>
      <c r="CY36" s="110">
        <f>IF(CW$1="","",SUM(CW36:CX36))</f>
        <v>0</v>
      </c>
      <c r="CZ36" s="56"/>
      <c r="DA36" s="56"/>
      <c r="DB36" s="147"/>
      <c r="DC36" s="322" t="s">
        <v>450</v>
      </c>
      <c r="DD36" s="79">
        <f>IF(DF$1="Rejected",CW36,IF(DG36="",CW36,SUM(CW36,DG36)))</f>
        <v>0</v>
      </c>
      <c r="DE36" s="79">
        <f>IF(DF$1="Rejected",CX36,IF(DH36="",CX36,SUM(CX36,DH36)))</f>
        <v>0</v>
      </c>
      <c r="DF36" s="110">
        <f>IF(DD$1="","",SUM(DD36:DE36))</f>
        <v>0</v>
      </c>
      <c r="DG36" s="56"/>
      <c r="DH36" s="56"/>
      <c r="DI36" s="147"/>
      <c r="DJ36" s="322" t="s">
        <v>450</v>
      </c>
      <c r="DK36" s="79">
        <f>IF(DM$1="Rejected",DD36,IF(DN36="",DD36,SUM(DD36,DN36)))</f>
        <v>0</v>
      </c>
      <c r="DL36" s="79">
        <f>IF(DM$1="Rejected",DE36,IF(DO36="",DE36,SUM(DE36,DO36)))</f>
        <v>0</v>
      </c>
      <c r="DM36" s="110">
        <f>IF(DK$1="","",SUM(DK36:DL36))</f>
        <v>0</v>
      </c>
      <c r="DN36" s="56"/>
      <c r="DO36" s="56"/>
      <c r="DP36" s="147"/>
      <c r="DQ36" s="322" t="s">
        <v>450</v>
      </c>
      <c r="DR36" s="79">
        <f>IF(DT$1="Rejected",DK36,IF(DU36="",DK36,SUM(DK36,DU36)))</f>
        <v>0</v>
      </c>
      <c r="DS36" s="79">
        <f>IF(DT$1="Rejected",DL36,IF(DV36="",DL36,SUM(DL36,DV36)))</f>
        <v>0</v>
      </c>
      <c r="DT36" s="110">
        <f>IF(DR$1="","",SUM(DR36:DS36))</f>
        <v>0</v>
      </c>
      <c r="DU36" s="56"/>
      <c r="DV36" s="56"/>
      <c r="DW36" s="147"/>
      <c r="DX36" s="322"/>
    </row>
    <row r="37" spans="1:128" x14ac:dyDescent="0.2">
      <c r="A37" s="764" t="s">
        <v>454</v>
      </c>
      <c r="B37" s="764"/>
      <c r="C37" s="532"/>
      <c r="D37" s="532"/>
      <c r="E37" s="9">
        <f>C37+D37</f>
        <v>0</v>
      </c>
      <c r="F37" s="203"/>
      <c r="G37" s="364"/>
      <c r="H37" s="364"/>
      <c r="I37" s="322" t="s">
        <v>450</v>
      </c>
      <c r="J37" s="79">
        <f>IF(L$1="Rejected",C37,IF(M37="",C37,SUM(C37,M37)))</f>
        <v>0</v>
      </c>
      <c r="K37" s="79">
        <f>IF(L$1="Rejected",D37,IF(N37="",D37,SUM(D37,N37)))</f>
        <v>0</v>
      </c>
      <c r="L37" s="110">
        <f>IF(J$1="","",SUM(J37:K37))</f>
        <v>0</v>
      </c>
      <c r="M37" s="56"/>
      <c r="N37" s="56"/>
      <c r="O37" s="147"/>
      <c r="P37" s="322" t="s">
        <v>450</v>
      </c>
      <c r="Q37" s="79">
        <f>IF(S$1="Rejected",J37,IF(T37="",J37,SUM(J37,T37)))</f>
        <v>0</v>
      </c>
      <c r="R37" s="79">
        <f>IF(S$1="Rejected",K37,IF(U37="",K37,SUM(K37,U37)))</f>
        <v>0</v>
      </c>
      <c r="S37" s="110">
        <f>IF(Q$1="","",SUM(Q37:R37))</f>
        <v>0</v>
      </c>
      <c r="T37" s="56"/>
      <c r="U37" s="56"/>
      <c r="V37" s="147"/>
      <c r="W37" s="322" t="s">
        <v>450</v>
      </c>
      <c r="X37" s="79">
        <f>IF(Z$1="Rejected",Q37,IF(AA37="",Q37,SUM(Q37,AA37)))</f>
        <v>0</v>
      </c>
      <c r="Y37" s="79">
        <f>IF(Z$1="Rejected",R37,IF(AB37="",R37,SUM(R37,AB37)))</f>
        <v>0</v>
      </c>
      <c r="Z37" s="110">
        <f>IF(X$1="","",SUM(X37:Y37))</f>
        <v>0</v>
      </c>
      <c r="AA37" s="56"/>
      <c r="AB37" s="56"/>
      <c r="AC37" s="147"/>
      <c r="AD37" s="322" t="s">
        <v>450</v>
      </c>
      <c r="AE37" s="79">
        <f>IF(AG$1="Rejected",X37,IF(AH37="",X37,SUM(X37,AH37)))</f>
        <v>0</v>
      </c>
      <c r="AF37" s="79">
        <f>IF(AG$1="Rejected",Y37,IF(AI37="",Y37,SUM(Y37,AI37)))</f>
        <v>0</v>
      </c>
      <c r="AG37" s="110">
        <f>IF(AE$1="","",SUM(AE37:AF37))</f>
        <v>0</v>
      </c>
      <c r="AH37" s="56"/>
      <c r="AI37" s="56"/>
      <c r="AJ37" s="147"/>
      <c r="AK37" s="322" t="s">
        <v>450</v>
      </c>
      <c r="AL37" s="79">
        <f>IF(AN$1="Rejected",AE37,IF(AO37="",AE37,SUM(AE37,AO37)))</f>
        <v>0</v>
      </c>
      <c r="AM37" s="79">
        <f>IF(AN$1="Rejected",AF37,IF(AP37="",AF37,SUM(AF37,AP37)))</f>
        <v>0</v>
      </c>
      <c r="AN37" s="110">
        <f>IF(AL$1="","",SUM(AL37:AM37))</f>
        <v>0</v>
      </c>
      <c r="AO37" s="56"/>
      <c r="AP37" s="56"/>
      <c r="AQ37" s="147"/>
      <c r="AR37" s="322" t="s">
        <v>450</v>
      </c>
      <c r="AS37" s="79">
        <f>IF(AU$1="Rejected",AL37,IF(AV37="",AL37,SUM(AL37,AV37)))</f>
        <v>0</v>
      </c>
      <c r="AT37" s="79">
        <f>IF(AU$1="Rejected",AM37,IF(AW37="",AM37,SUM(AM37,AW37)))</f>
        <v>0</v>
      </c>
      <c r="AU37" s="110">
        <f>IF(AS$1="","",SUM(AS37:AT37))</f>
        <v>0</v>
      </c>
      <c r="AV37" s="56"/>
      <c r="AW37" s="56"/>
      <c r="AX37" s="147"/>
      <c r="AY37" s="322" t="s">
        <v>450</v>
      </c>
      <c r="AZ37" s="79">
        <f>IF(BB$1="Rejected",AS37,IF(BC37="",AS37,SUM(AS37,BC37)))</f>
        <v>0</v>
      </c>
      <c r="BA37" s="79">
        <f>IF(BB$1="Rejected",AT37,IF(BD37="",AT37,SUM(AT37,BD37)))</f>
        <v>0</v>
      </c>
      <c r="BB37" s="110">
        <f>IF(AZ$1="","",SUM(AZ37:BA37))</f>
        <v>0</v>
      </c>
      <c r="BC37" s="56"/>
      <c r="BD37" s="56"/>
      <c r="BE37" s="147"/>
      <c r="BF37" s="322" t="s">
        <v>450</v>
      </c>
      <c r="BG37" s="79">
        <f>IF(BI$1="Rejected",AZ37,IF(BJ37="",AZ37,SUM(AZ37,BJ37)))</f>
        <v>0</v>
      </c>
      <c r="BH37" s="79">
        <f>IF(BI$1="Rejected",BA37,IF(BK37="",BA37,SUM(BA37,BK37)))</f>
        <v>0</v>
      </c>
      <c r="BI37" s="110">
        <f>IF(BG$1="","",SUM(BG37:BH37))</f>
        <v>0</v>
      </c>
      <c r="BJ37" s="56"/>
      <c r="BK37" s="56"/>
      <c r="BL37" s="147"/>
      <c r="BM37" s="322" t="s">
        <v>450</v>
      </c>
      <c r="BN37" s="79">
        <f>IF(BP$1="Rejected",BG37,IF(BQ37="",BG37,SUM(BG37,BQ37)))</f>
        <v>0</v>
      </c>
      <c r="BO37" s="79">
        <f>IF(BP$1="Rejected",BH37,IF(BR37="",BH37,SUM(BH37,BR37)))</f>
        <v>0</v>
      </c>
      <c r="BP37" s="110">
        <f>IF(BN$1="","",SUM(BN37:BO37))</f>
        <v>0</v>
      </c>
      <c r="BQ37" s="56"/>
      <c r="BR37" s="56"/>
      <c r="BS37" s="147"/>
      <c r="BT37" s="322" t="s">
        <v>450</v>
      </c>
      <c r="BU37" s="79">
        <f>IF(BW$1="Rejected",BN37,IF(BX37="",BN37,SUM(BN37,BX37)))</f>
        <v>0</v>
      </c>
      <c r="BV37" s="79">
        <f>IF(BW$1="Rejected",BO37,IF(BY37="",BO37,SUM(BO37,BY37)))</f>
        <v>0</v>
      </c>
      <c r="BW37" s="110">
        <f>IF(BU$1="","",SUM(BU37:BV37))</f>
        <v>0</v>
      </c>
      <c r="BX37" s="56"/>
      <c r="BY37" s="56"/>
      <c r="BZ37" s="147"/>
      <c r="CA37" s="322" t="s">
        <v>450</v>
      </c>
      <c r="CB37" s="79">
        <f>IF(CD$1="Rejected",BU37,IF(CE37="",BU37,SUM(BU37,CE37)))</f>
        <v>0</v>
      </c>
      <c r="CC37" s="79">
        <f>IF(CD$1="Rejected",BV37,IF(CF37="",BV37,SUM(BV37,CF37)))</f>
        <v>0</v>
      </c>
      <c r="CD37" s="110">
        <f>IF(CB$1="","",SUM(CB37:CC37))</f>
        <v>0</v>
      </c>
      <c r="CE37" s="56"/>
      <c r="CF37" s="56"/>
      <c r="CG37" s="147"/>
      <c r="CH37" s="322" t="s">
        <v>450</v>
      </c>
      <c r="CI37" s="79">
        <f>IF(CK$1="Rejected",CB37,IF(CL37="",CB37,SUM(CB37,CL37)))</f>
        <v>0</v>
      </c>
      <c r="CJ37" s="79">
        <f>IF(CK$1="Rejected",CC37,IF(CM37="",CC37,SUM(CC37,CM37)))</f>
        <v>0</v>
      </c>
      <c r="CK37" s="110">
        <f>IF(CI$1="","",SUM(CI37:CJ37))</f>
        <v>0</v>
      </c>
      <c r="CL37" s="56"/>
      <c r="CM37" s="56"/>
      <c r="CN37" s="147"/>
      <c r="CO37" s="322" t="s">
        <v>450</v>
      </c>
      <c r="CP37" s="79">
        <f>IF(CR$1="Rejected",CI37,IF(CS37="",CI37,SUM(CI37,CS37)))</f>
        <v>0</v>
      </c>
      <c r="CQ37" s="79">
        <f>IF(CR$1="Rejected",CJ37,IF(CT37="",CJ37,SUM(CJ37,CT37)))</f>
        <v>0</v>
      </c>
      <c r="CR37" s="110">
        <f>IF(CP$1="","",SUM(CP37:CQ37))</f>
        <v>0</v>
      </c>
      <c r="CS37" s="56"/>
      <c r="CT37" s="56"/>
      <c r="CU37" s="147"/>
      <c r="CV37" s="322" t="s">
        <v>450</v>
      </c>
      <c r="CW37" s="79">
        <f>IF(CY$1="Rejected",CP37,IF(CZ37="",CP37,SUM(CP37,CZ37)))</f>
        <v>0</v>
      </c>
      <c r="CX37" s="79">
        <f>IF(CY$1="Rejected",CQ37,IF(DA37="",CQ37,SUM(CQ37,DA37)))</f>
        <v>0</v>
      </c>
      <c r="CY37" s="110">
        <f>IF(CW$1="","",SUM(CW37:CX37))</f>
        <v>0</v>
      </c>
      <c r="CZ37" s="56"/>
      <c r="DA37" s="56"/>
      <c r="DB37" s="147"/>
      <c r="DC37" s="322" t="s">
        <v>450</v>
      </c>
      <c r="DD37" s="79">
        <f>IF(DF$1="Rejected",CW37,IF(DG37="",CW37,SUM(CW37,DG37)))</f>
        <v>0</v>
      </c>
      <c r="DE37" s="79">
        <f>IF(DF$1="Rejected",CX37,IF(DH37="",CX37,SUM(CX37,DH37)))</f>
        <v>0</v>
      </c>
      <c r="DF37" s="110">
        <f>IF(DD$1="","",SUM(DD37:DE37))</f>
        <v>0</v>
      </c>
      <c r="DG37" s="56"/>
      <c r="DH37" s="56"/>
      <c r="DI37" s="147"/>
      <c r="DJ37" s="322" t="s">
        <v>450</v>
      </c>
      <c r="DK37" s="79">
        <f>IF(DM$1="Rejected",DD37,IF(DN37="",DD37,SUM(DD37,DN37)))</f>
        <v>0</v>
      </c>
      <c r="DL37" s="79">
        <f>IF(DM$1="Rejected",DE37,IF(DO37="",DE37,SUM(DE37,DO37)))</f>
        <v>0</v>
      </c>
      <c r="DM37" s="110">
        <f>IF(DK$1="","",SUM(DK37:DL37))</f>
        <v>0</v>
      </c>
      <c r="DN37" s="56"/>
      <c r="DO37" s="56"/>
      <c r="DP37" s="147"/>
      <c r="DQ37" s="322" t="s">
        <v>450</v>
      </c>
      <c r="DR37" s="79">
        <f>IF(DT$1="Rejected",DK37,IF(DU37="",DK37,SUM(DK37,DU37)))</f>
        <v>0</v>
      </c>
      <c r="DS37" s="79">
        <f>IF(DT$1="Rejected",DL37,IF(DV37="",DL37,SUM(DL37,DV37)))</f>
        <v>0</v>
      </c>
      <c r="DT37" s="110">
        <f>IF(DR$1="","",SUM(DR37:DS37))</f>
        <v>0</v>
      </c>
      <c r="DU37" s="56"/>
      <c r="DV37" s="56"/>
      <c r="DW37" s="147"/>
      <c r="DX37" s="322"/>
    </row>
    <row r="38" spans="1:128" x14ac:dyDescent="0.2">
      <c r="A38" s="767" t="s">
        <v>177</v>
      </c>
      <c r="B38" s="768"/>
      <c r="C38" s="10">
        <f>SUM(C35:C37)</f>
        <v>0</v>
      </c>
      <c r="D38" s="10">
        <f>SUM(D35:D37)</f>
        <v>0</v>
      </c>
      <c r="E38" s="10">
        <f>SUM(E35:E37)</f>
        <v>0</v>
      </c>
      <c r="F38" s="203"/>
      <c r="G38" s="364"/>
      <c r="H38" s="364"/>
      <c r="I38" s="322" t="s">
        <v>451</v>
      </c>
      <c r="J38" s="445">
        <f>IF(J$1="","",SUM(J35:J37))</f>
        <v>0</v>
      </c>
      <c r="K38" s="445">
        <f>IF(J$1="","",SUM(K35:K37))</f>
        <v>0</v>
      </c>
      <c r="L38" s="103">
        <f>IF(J$1="","",SUM(J38:K38))</f>
        <v>0</v>
      </c>
      <c r="M38" s="445">
        <f>IF(J$1="","",SUMIF($I34:$I38,MID($I38,3,10),M34:M38))</f>
        <v>0</v>
      </c>
      <c r="N38" s="445">
        <f>IF(J$1="","",SUMIF($I34:$I38,MID($I38,3,10),N34:N38))</f>
        <v>0</v>
      </c>
      <c r="O38" s="147"/>
      <c r="P38" s="322" t="s">
        <v>451</v>
      </c>
      <c r="Q38" s="445">
        <f>IF(Q$1="","",SUM(Q35:Q37))</f>
        <v>0</v>
      </c>
      <c r="R38" s="445">
        <f>IF(Q$1="","",SUM(R35:R37))</f>
        <v>0</v>
      </c>
      <c r="S38" s="103">
        <f>IF(Q$1="","",SUM(Q38:R38))</f>
        <v>0</v>
      </c>
      <c r="T38" s="445">
        <f>IF(Q$1="","",SUMIF($I34:$I38,MID($I38,3,10),T34:T38))</f>
        <v>0</v>
      </c>
      <c r="U38" s="445">
        <f>IF(Q$1="","",SUMIF($I34:$I38,MID($I38,3,10),U34:U38))</f>
        <v>0</v>
      </c>
      <c r="V38" s="147"/>
      <c r="W38" s="322" t="s">
        <v>451</v>
      </c>
      <c r="X38" s="445">
        <f>IF(X$1="","",SUM(X35:X37))</f>
        <v>0</v>
      </c>
      <c r="Y38" s="445">
        <f>IF(X$1="","",SUM(Y35:Y37))</f>
        <v>0</v>
      </c>
      <c r="Z38" s="103">
        <f>IF(X$1="","",SUM(X38:Y38))</f>
        <v>0</v>
      </c>
      <c r="AA38" s="445">
        <f>IF(X$1="","",SUMIF($I34:$I38,MID($I38,3,10),AA34:AA38))</f>
        <v>0</v>
      </c>
      <c r="AB38" s="445">
        <f>IF(X$1="","",SUMIF($I34:$I38,MID($I38,3,10),AB34:AB38))</f>
        <v>0</v>
      </c>
      <c r="AC38" s="147"/>
      <c r="AD38" s="322" t="s">
        <v>451</v>
      </c>
      <c r="AE38" s="445">
        <f>IF(AE$1="","",SUM(AE35:AE37))</f>
        <v>0</v>
      </c>
      <c r="AF38" s="445">
        <f>IF(AE$1="","",SUM(AF35:AF37))</f>
        <v>0</v>
      </c>
      <c r="AG38" s="103">
        <f>IF(AE$1="","",SUM(AE38:AF38))</f>
        <v>0</v>
      </c>
      <c r="AH38" s="445">
        <f>IF(AE$1="","",SUMIF($I34:$I38,MID($I38,3,10),AH34:AH38))</f>
        <v>0</v>
      </c>
      <c r="AI38" s="445">
        <f>IF(AE$1="","",SUMIF($I34:$I38,MID($I38,3,10),AI34:AI38))</f>
        <v>0</v>
      </c>
      <c r="AJ38" s="147"/>
      <c r="AK38" s="322" t="s">
        <v>451</v>
      </c>
      <c r="AL38" s="445">
        <f>IF(AL$1="","",SUM(AL35:AL37))</f>
        <v>0</v>
      </c>
      <c r="AM38" s="445">
        <f>IF(AL$1="","",SUM(AM35:AM37))</f>
        <v>0</v>
      </c>
      <c r="AN38" s="103">
        <f>IF(AL$1="","",SUM(AL38:AM38))</f>
        <v>0</v>
      </c>
      <c r="AO38" s="445">
        <f>IF(AL$1="","",SUMIF($I34:$I38,MID($I38,3,10),AO34:AO38))</f>
        <v>0</v>
      </c>
      <c r="AP38" s="445">
        <f>IF(AL$1="","",SUMIF($I34:$I38,MID($I38,3,10),AP34:AP38))</f>
        <v>0</v>
      </c>
      <c r="AQ38" s="147"/>
      <c r="AR38" s="322" t="s">
        <v>451</v>
      </c>
      <c r="AS38" s="445">
        <f>IF(AS$1="","",SUM(AS35:AS37))</f>
        <v>0</v>
      </c>
      <c r="AT38" s="445">
        <f>IF(AS$1="","",SUM(AT35:AT37))</f>
        <v>0</v>
      </c>
      <c r="AU38" s="103">
        <f>IF(AS$1="","",SUM(AS38:AT38))</f>
        <v>0</v>
      </c>
      <c r="AV38" s="445">
        <f>IF(AS$1="","",SUMIF($I34:$I38,MID($I38,3,10),AV34:AV38))</f>
        <v>0</v>
      </c>
      <c r="AW38" s="445">
        <f>IF(AS$1="","",SUMIF($I34:$I38,MID($I38,3,10),AW34:AW38))</f>
        <v>0</v>
      </c>
      <c r="AX38" s="147"/>
      <c r="AY38" s="322" t="s">
        <v>451</v>
      </c>
      <c r="AZ38" s="445">
        <f>IF(AZ$1="","",SUM(AZ35:AZ37))</f>
        <v>0</v>
      </c>
      <c r="BA38" s="445">
        <f>IF(AZ$1="","",SUM(BA35:BA37))</f>
        <v>0</v>
      </c>
      <c r="BB38" s="103">
        <f>IF(AZ$1="","",SUM(AZ38:BA38))</f>
        <v>0</v>
      </c>
      <c r="BC38" s="445">
        <f>IF(AZ$1="","",SUMIF($I34:$I38,MID($I38,3,10),BC34:BC38))</f>
        <v>0</v>
      </c>
      <c r="BD38" s="445">
        <f>IF(AZ$1="","",SUMIF($I34:$I38,MID($I38,3,10),BD34:BD38))</f>
        <v>0</v>
      </c>
      <c r="BE38" s="147"/>
      <c r="BF38" s="322" t="s">
        <v>451</v>
      </c>
      <c r="BG38" s="445">
        <f>IF(BG$1="","",SUM(BG35:BG37))</f>
        <v>0</v>
      </c>
      <c r="BH38" s="445">
        <f>IF(BG$1="","",SUM(BH35:BH37))</f>
        <v>0</v>
      </c>
      <c r="BI38" s="103">
        <f>IF(BG$1="","",SUM(BG38:BH38))</f>
        <v>0</v>
      </c>
      <c r="BJ38" s="445">
        <f>IF(BG$1="","",SUMIF($I34:$I38,MID($I38,3,10),BJ34:BJ38))</f>
        <v>0</v>
      </c>
      <c r="BK38" s="445">
        <f>IF(BG$1="","",SUMIF($I34:$I38,MID($I38,3,10),BK34:BK38))</f>
        <v>0</v>
      </c>
      <c r="BL38" s="147"/>
      <c r="BM38" s="322" t="s">
        <v>451</v>
      </c>
      <c r="BN38" s="445">
        <f>IF(BN$1="","",SUM(BN35:BN37))</f>
        <v>0</v>
      </c>
      <c r="BO38" s="445">
        <f>IF(BN$1="","",SUM(BO35:BO37))</f>
        <v>0</v>
      </c>
      <c r="BP38" s="103">
        <f>IF(BN$1="","",SUM(BN38:BO38))</f>
        <v>0</v>
      </c>
      <c r="BQ38" s="445">
        <f>IF(BN$1="","",SUMIF($I34:$I38,MID($I38,3,10),BQ34:BQ38))</f>
        <v>0</v>
      </c>
      <c r="BR38" s="445">
        <f>IF(BN$1="","",SUMIF($I34:$I38,MID($I38,3,10),BR34:BR38))</f>
        <v>0</v>
      </c>
      <c r="BS38" s="147"/>
      <c r="BT38" s="322" t="s">
        <v>451</v>
      </c>
      <c r="BU38" s="445">
        <f>IF(BU$1="","",SUM(BU35:BU37))</f>
        <v>0</v>
      </c>
      <c r="BV38" s="445">
        <f>IF(BU$1="","",SUM(BV35:BV37))</f>
        <v>0</v>
      </c>
      <c r="BW38" s="103">
        <f>IF(BU$1="","",SUM(BU38:BV38))</f>
        <v>0</v>
      </c>
      <c r="BX38" s="445">
        <f>IF(BU$1="","",SUMIF($I34:$I38,MID($I38,3,10),BX34:BX38))</f>
        <v>0</v>
      </c>
      <c r="BY38" s="445">
        <f>IF(BU$1="","",SUMIF($I34:$I38,MID($I38,3,10),BY34:BY38))</f>
        <v>0</v>
      </c>
      <c r="BZ38" s="147"/>
      <c r="CA38" s="322" t="s">
        <v>451</v>
      </c>
      <c r="CB38" s="445">
        <f>IF(CB$1="","",SUM(CB35:CB37))</f>
        <v>0</v>
      </c>
      <c r="CC38" s="445">
        <f>IF(CB$1="","",SUM(CC35:CC37))</f>
        <v>0</v>
      </c>
      <c r="CD38" s="103">
        <f>IF(CB$1="","",SUM(CB38:CC38))</f>
        <v>0</v>
      </c>
      <c r="CE38" s="445">
        <f>IF(CB$1="","",SUMIF($I34:$I38,MID($I38,3,10),CE34:CE38))</f>
        <v>0</v>
      </c>
      <c r="CF38" s="445">
        <f>IF(CB$1="","",SUMIF($I34:$I38,MID($I38,3,10),CF34:CF38))</f>
        <v>0</v>
      </c>
      <c r="CG38" s="147"/>
      <c r="CH38" s="322" t="s">
        <v>451</v>
      </c>
      <c r="CI38" s="445">
        <f>IF(CI$1="","",SUM(CI35:CI37))</f>
        <v>0</v>
      </c>
      <c r="CJ38" s="445">
        <f>IF(CI$1="","",SUM(CJ35:CJ37))</f>
        <v>0</v>
      </c>
      <c r="CK38" s="103">
        <f>IF(CI$1="","",SUM(CI38:CJ38))</f>
        <v>0</v>
      </c>
      <c r="CL38" s="445">
        <f>IF(CI$1="","",SUMIF($I34:$I38,MID($I38,3,10),CL34:CL38))</f>
        <v>0</v>
      </c>
      <c r="CM38" s="445">
        <f>IF(CI$1="","",SUMIF($I34:$I38,MID($I38,3,10),CM34:CM38))</f>
        <v>0</v>
      </c>
      <c r="CN38" s="147"/>
      <c r="CO38" s="322" t="s">
        <v>451</v>
      </c>
      <c r="CP38" s="445">
        <f>IF(CP$1="","",SUM(CP35:CP37))</f>
        <v>0</v>
      </c>
      <c r="CQ38" s="445">
        <f>IF(CP$1="","",SUM(CQ35:CQ37))</f>
        <v>0</v>
      </c>
      <c r="CR38" s="103">
        <f>IF(CP$1="","",SUM(CP38:CQ38))</f>
        <v>0</v>
      </c>
      <c r="CS38" s="445">
        <f>IF(CP$1="","",SUMIF($I34:$I38,MID($I38,3,10),CS34:CS38))</f>
        <v>0</v>
      </c>
      <c r="CT38" s="445">
        <f>IF(CP$1="","",SUMIF($I34:$I38,MID($I38,3,10),CT34:CT38))</f>
        <v>0</v>
      </c>
      <c r="CU38" s="147"/>
      <c r="CV38" s="322" t="s">
        <v>451</v>
      </c>
      <c r="CW38" s="445">
        <f>IF(CW$1="","",SUM(CW35:CW37))</f>
        <v>0</v>
      </c>
      <c r="CX38" s="445">
        <f>IF(CW$1="","",SUM(CX35:CX37))</f>
        <v>0</v>
      </c>
      <c r="CY38" s="103">
        <f>IF(CW$1="","",SUM(CW38:CX38))</f>
        <v>0</v>
      </c>
      <c r="CZ38" s="445">
        <f>IF(CW$1="","",SUMIF($I34:$I38,MID($I38,3,10),CZ34:CZ38))</f>
        <v>0</v>
      </c>
      <c r="DA38" s="445">
        <f>IF(CW$1="","",SUMIF($I34:$I38,MID($I38,3,10),DA34:DA38))</f>
        <v>0</v>
      </c>
      <c r="DB38" s="147"/>
      <c r="DC38" s="322" t="s">
        <v>451</v>
      </c>
      <c r="DD38" s="445">
        <f>IF(DD$1="","",SUM(DD35:DD37))</f>
        <v>0</v>
      </c>
      <c r="DE38" s="445">
        <f>IF(DD$1="","",SUM(DE35:DE37))</f>
        <v>0</v>
      </c>
      <c r="DF38" s="103">
        <f>IF(DD$1="","",SUM(DD38:DE38))</f>
        <v>0</v>
      </c>
      <c r="DG38" s="445">
        <f>IF(DD$1="","",SUMIF($I34:$I38,MID($I38,3,10),DG34:DG38))</f>
        <v>0</v>
      </c>
      <c r="DH38" s="445">
        <f>IF(DD$1="","",SUMIF($I34:$I38,MID($I38,3,10),DH34:DH38))</f>
        <v>0</v>
      </c>
      <c r="DI38" s="147"/>
      <c r="DJ38" s="322" t="s">
        <v>451</v>
      </c>
      <c r="DK38" s="445">
        <f>IF(DK$1="","",SUM(DK35:DK37))</f>
        <v>0</v>
      </c>
      <c r="DL38" s="445">
        <f>IF(DK$1="","",SUM(DL35:DL37))</f>
        <v>0</v>
      </c>
      <c r="DM38" s="103">
        <f>IF(DK$1="","",SUM(DK38:DL38))</f>
        <v>0</v>
      </c>
      <c r="DN38" s="445">
        <f>IF(DK$1="","",SUMIF($I34:$I38,MID($I38,3,10),DN34:DN38))</f>
        <v>0</v>
      </c>
      <c r="DO38" s="445">
        <f>IF(DK$1="","",SUMIF($I34:$I38,MID($I38,3,10),DO34:DO38))</f>
        <v>0</v>
      </c>
      <c r="DP38" s="147"/>
      <c r="DQ38" s="322" t="s">
        <v>451</v>
      </c>
      <c r="DR38" s="445">
        <f>IF(DR$1="","",SUM(DR35:DR37))</f>
        <v>0</v>
      </c>
      <c r="DS38" s="445">
        <f>IF(DR$1="","",SUM(DS35:DS37))</f>
        <v>0</v>
      </c>
      <c r="DT38" s="103">
        <f>IF(DR$1="","",SUM(DR38:DS38))</f>
        <v>0</v>
      </c>
      <c r="DU38" s="445">
        <f>IF(DR$1="","",SUMIF($I34:$I38,MID($I38,3,10),DU34:DU38))</f>
        <v>0</v>
      </c>
      <c r="DV38" s="445">
        <f>IF(DR$1="","",SUMIF($I34:$I38,MID($I38,3,10),DV34:DV38))</f>
        <v>0</v>
      </c>
      <c r="DW38" s="147"/>
      <c r="DX38" s="322"/>
    </row>
    <row r="39" spans="1:128" s="8" customFormat="1" x14ac:dyDescent="0.2">
      <c r="A39" s="769" t="s">
        <v>468</v>
      </c>
      <c r="B39" s="770"/>
      <c r="C39" s="770"/>
      <c r="D39" s="770"/>
      <c r="E39" s="770"/>
      <c r="F39" s="771"/>
      <c r="G39" s="365"/>
      <c r="H39" s="365"/>
      <c r="I39" s="322"/>
      <c r="J39" s="128" t="str">
        <f>IF(J$1="","",IF(SUM(B39)=0,"",B39))</f>
        <v/>
      </c>
      <c r="K39" s="129" t="str">
        <f>IF(J$1="","",IF(SUM(C39)=0,"",C39))</f>
        <v/>
      </c>
      <c r="L39" s="129"/>
      <c r="M39" s="130" t="str">
        <f>$A39</f>
        <v xml:space="preserve">SUBSTATION &lt;Name,#&gt; </v>
      </c>
      <c r="N39" s="130"/>
      <c r="O39" s="360"/>
      <c r="P39" s="322"/>
      <c r="Q39" s="128" t="str">
        <f>IF(Q$1="","",IF(SUM(I39)=0,"",I39))</f>
        <v/>
      </c>
      <c r="R39" s="129" t="str">
        <f>IF(Q$1="","",IF(SUM(J39)=0,"",J39))</f>
        <v/>
      </c>
      <c r="S39" s="129"/>
      <c r="T39" s="130" t="str">
        <f>$A39</f>
        <v xml:space="preserve">SUBSTATION &lt;Name,#&gt; </v>
      </c>
      <c r="U39" s="130"/>
      <c r="V39" s="360"/>
      <c r="W39" s="322"/>
      <c r="X39" s="128" t="str">
        <f>IF(X$1="","",IF(SUM(P39)=0,"",P39))</f>
        <v/>
      </c>
      <c r="Y39" s="129" t="str">
        <f>IF(X$1="","",IF(SUM(Q39)=0,"",Q39))</f>
        <v/>
      </c>
      <c r="Z39" s="129"/>
      <c r="AA39" s="130" t="str">
        <f>$A39</f>
        <v xml:space="preserve">SUBSTATION &lt;Name,#&gt; </v>
      </c>
      <c r="AB39" s="130"/>
      <c r="AC39" s="360"/>
      <c r="AD39" s="322"/>
      <c r="AE39" s="128" t="str">
        <f>IF(AE$1="","",IF(SUM(W39)=0,"",W39))</f>
        <v/>
      </c>
      <c r="AF39" s="129" t="str">
        <f>IF(AE$1="","",IF(SUM(X39)=0,"",X39))</f>
        <v/>
      </c>
      <c r="AG39" s="129"/>
      <c r="AH39" s="130" t="str">
        <f>$A39</f>
        <v xml:space="preserve">SUBSTATION &lt;Name,#&gt; </v>
      </c>
      <c r="AI39" s="130"/>
      <c r="AJ39" s="360"/>
      <c r="AK39" s="322"/>
      <c r="AL39" s="128" t="str">
        <f>IF(AL$1="","",IF(SUM(AD39)=0,"",AD39))</f>
        <v/>
      </c>
      <c r="AM39" s="129" t="str">
        <f>IF(AL$1="","",IF(SUM(AE39)=0,"",AE39))</f>
        <v/>
      </c>
      <c r="AN39" s="129"/>
      <c r="AO39" s="130" t="str">
        <f>$A39</f>
        <v xml:space="preserve">SUBSTATION &lt;Name,#&gt; </v>
      </c>
      <c r="AP39" s="130"/>
      <c r="AQ39" s="360"/>
      <c r="AR39" s="322"/>
      <c r="AS39" s="128" t="str">
        <f>IF(AS$1="","",IF(SUM(AK39)=0,"",AK39))</f>
        <v/>
      </c>
      <c r="AT39" s="129" t="str">
        <f>IF(AS$1="","",IF(SUM(AL39)=0,"",AL39))</f>
        <v/>
      </c>
      <c r="AU39" s="129"/>
      <c r="AV39" s="130" t="str">
        <f>$A39</f>
        <v xml:space="preserve">SUBSTATION &lt;Name,#&gt; </v>
      </c>
      <c r="AW39" s="130"/>
      <c r="AX39" s="360"/>
      <c r="AY39" s="322"/>
      <c r="AZ39" s="128" t="str">
        <f>IF(AZ$1="","",IF(SUM(AR39)=0,"",AR39))</f>
        <v/>
      </c>
      <c r="BA39" s="129" t="str">
        <f>IF(AZ$1="","",IF(SUM(AS39)=0,"",AS39))</f>
        <v/>
      </c>
      <c r="BB39" s="129"/>
      <c r="BC39" s="130" t="str">
        <f>$A39</f>
        <v xml:space="preserve">SUBSTATION &lt;Name,#&gt; </v>
      </c>
      <c r="BD39" s="130"/>
      <c r="BE39" s="360"/>
      <c r="BF39" s="322"/>
      <c r="BG39" s="128" t="str">
        <f>IF(BG$1="","",IF(SUM(AY39)=0,"",AY39))</f>
        <v/>
      </c>
      <c r="BH39" s="129" t="str">
        <f>IF(BG$1="","",IF(SUM(AZ39)=0,"",AZ39))</f>
        <v/>
      </c>
      <c r="BI39" s="129"/>
      <c r="BJ39" s="130" t="str">
        <f>$A39</f>
        <v xml:space="preserve">SUBSTATION &lt;Name,#&gt; </v>
      </c>
      <c r="BK39" s="130"/>
      <c r="BL39" s="360"/>
      <c r="BM39" s="322"/>
      <c r="BN39" s="128" t="str">
        <f>IF(BN$1="","",IF(SUM(BF39)=0,"",BF39))</f>
        <v/>
      </c>
      <c r="BO39" s="129" t="str">
        <f>IF(BN$1="","",IF(SUM(BG39)=0,"",BG39))</f>
        <v/>
      </c>
      <c r="BP39" s="129"/>
      <c r="BQ39" s="130" t="str">
        <f>$A39</f>
        <v xml:space="preserve">SUBSTATION &lt;Name,#&gt; </v>
      </c>
      <c r="BR39" s="130"/>
      <c r="BS39" s="360"/>
      <c r="BT39" s="322"/>
      <c r="BU39" s="128" t="str">
        <f>IF(BU$1="","",IF(SUM(BM39)=0,"",BM39))</f>
        <v/>
      </c>
      <c r="BV39" s="129" t="str">
        <f>IF(BU$1="","",IF(SUM(BN39)=0,"",BN39))</f>
        <v/>
      </c>
      <c r="BW39" s="129"/>
      <c r="BX39" s="130" t="str">
        <f>$A39</f>
        <v xml:space="preserve">SUBSTATION &lt;Name,#&gt; </v>
      </c>
      <c r="BY39" s="130"/>
      <c r="BZ39" s="360"/>
      <c r="CA39" s="322"/>
      <c r="CB39" s="128" t="str">
        <f>IF(CB$1="","",IF(SUM(BT39)=0,"",BT39))</f>
        <v/>
      </c>
      <c r="CC39" s="129" t="str">
        <f>IF(CB$1="","",IF(SUM(BU39)=0,"",BU39))</f>
        <v/>
      </c>
      <c r="CD39" s="129"/>
      <c r="CE39" s="130" t="str">
        <f>$A39</f>
        <v xml:space="preserve">SUBSTATION &lt;Name,#&gt; </v>
      </c>
      <c r="CF39" s="130"/>
      <c r="CG39" s="360"/>
      <c r="CH39" s="322"/>
      <c r="CI39" s="128" t="str">
        <f>IF(CI$1="","",IF(SUM(CA39)=0,"",CA39))</f>
        <v/>
      </c>
      <c r="CJ39" s="129" t="str">
        <f>IF(CI$1="","",IF(SUM(CB39)=0,"",CB39))</f>
        <v/>
      </c>
      <c r="CK39" s="129"/>
      <c r="CL39" s="130" t="str">
        <f>$A39</f>
        <v xml:space="preserve">SUBSTATION &lt;Name,#&gt; </v>
      </c>
      <c r="CM39" s="130"/>
      <c r="CN39" s="360"/>
      <c r="CO39" s="322"/>
      <c r="CP39" s="128" t="str">
        <f>IF(CP$1="","",IF(SUM(CH39)=0,"",CH39))</f>
        <v/>
      </c>
      <c r="CQ39" s="129" t="str">
        <f>IF(CP$1="","",IF(SUM(CI39)=0,"",CI39))</f>
        <v/>
      </c>
      <c r="CR39" s="129"/>
      <c r="CS39" s="130" t="str">
        <f>$A39</f>
        <v xml:space="preserve">SUBSTATION &lt;Name,#&gt; </v>
      </c>
      <c r="CT39" s="130"/>
      <c r="CU39" s="360"/>
      <c r="CV39" s="322"/>
      <c r="CW39" s="128" t="str">
        <f>IF(CW$1="","",IF(SUM(CO39)=0,"",CO39))</f>
        <v/>
      </c>
      <c r="CX39" s="129" t="str">
        <f>IF(CW$1="","",IF(SUM(CP39)=0,"",CP39))</f>
        <v/>
      </c>
      <c r="CY39" s="129"/>
      <c r="CZ39" s="130" t="str">
        <f>$A39</f>
        <v xml:space="preserve">SUBSTATION &lt;Name,#&gt; </v>
      </c>
      <c r="DA39" s="130"/>
      <c r="DB39" s="360"/>
      <c r="DC39" s="322"/>
      <c r="DD39" s="128" t="str">
        <f>IF(DD$1="","",IF(SUM(CV39)=0,"",CV39))</f>
        <v/>
      </c>
      <c r="DE39" s="129" t="str">
        <f>IF(DD$1="","",IF(SUM(CW39)=0,"",CW39))</f>
        <v/>
      </c>
      <c r="DF39" s="129"/>
      <c r="DG39" s="130" t="str">
        <f>$A39</f>
        <v xml:space="preserve">SUBSTATION &lt;Name,#&gt; </v>
      </c>
      <c r="DH39" s="130"/>
      <c r="DI39" s="360"/>
      <c r="DJ39" s="322"/>
      <c r="DK39" s="128" t="str">
        <f>IF(DK$1="","",IF(SUM(DC39)=0,"",DC39))</f>
        <v/>
      </c>
      <c r="DL39" s="129" t="str">
        <f>IF(DK$1="","",IF(SUM(DD39)=0,"",DD39))</f>
        <v/>
      </c>
      <c r="DM39" s="129"/>
      <c r="DN39" s="130" t="str">
        <f>$A39</f>
        <v xml:space="preserve">SUBSTATION &lt;Name,#&gt; </v>
      </c>
      <c r="DO39" s="130"/>
      <c r="DP39" s="360"/>
      <c r="DQ39" s="322"/>
      <c r="DR39" s="128" t="str">
        <f>IF(DR$1="","",IF(SUM(DJ39)=0,"",DJ39))</f>
        <v/>
      </c>
      <c r="DS39" s="129" t="str">
        <f>IF(DR$1="","",IF(SUM(DK39)=0,"",DK39))</f>
        <v/>
      </c>
      <c r="DT39" s="129"/>
      <c r="DU39" s="130" t="str">
        <f>$A39</f>
        <v xml:space="preserve">SUBSTATION &lt;Name,#&gt; </v>
      </c>
      <c r="DV39" s="130"/>
      <c r="DW39" s="360"/>
      <c r="DX39" s="322"/>
    </row>
    <row r="40" spans="1:128" x14ac:dyDescent="0.2">
      <c r="A40" s="764" t="s">
        <v>452</v>
      </c>
      <c r="B40" s="764"/>
      <c r="C40" s="532"/>
      <c r="D40" s="532"/>
      <c r="E40" s="9">
        <f>C40+D40</f>
        <v>0</v>
      </c>
      <c r="F40" s="203"/>
      <c r="G40" s="364"/>
      <c r="H40" s="364"/>
      <c r="I40" s="322" t="s">
        <v>450</v>
      </c>
      <c r="J40" s="79">
        <f>IF(L$1="Rejected",C40,IF(M40="",C40,SUM(C40,M40)))</f>
        <v>0</v>
      </c>
      <c r="K40" s="79">
        <f>IF(L$1="Rejected",D40,IF(N40="",D40,SUM(D40,N40)))</f>
        <v>0</v>
      </c>
      <c r="L40" s="110">
        <f>IF(J$1="","",SUM(J40:K40))</f>
        <v>0</v>
      </c>
      <c r="M40" s="56"/>
      <c r="N40" s="56"/>
      <c r="O40" s="147"/>
      <c r="P40" s="322" t="s">
        <v>450</v>
      </c>
      <c r="Q40" s="79">
        <f>IF(S$1="Rejected",J40,IF(T40="",J40,SUM(J40,T40)))</f>
        <v>0</v>
      </c>
      <c r="R40" s="79">
        <f>IF(S$1="Rejected",K40,IF(U40="",K40,SUM(K40,U40)))</f>
        <v>0</v>
      </c>
      <c r="S40" s="110">
        <f>IF(Q$1="","",SUM(Q40:R40))</f>
        <v>0</v>
      </c>
      <c r="T40" s="56"/>
      <c r="U40" s="56"/>
      <c r="V40" s="147"/>
      <c r="W40" s="322" t="s">
        <v>450</v>
      </c>
      <c r="X40" s="79">
        <f>IF(Z$1="Rejected",Q40,IF(AA40="",Q40,SUM(Q40,AA40)))</f>
        <v>0</v>
      </c>
      <c r="Y40" s="79">
        <f>IF(Z$1="Rejected",R40,IF(AB40="",R40,SUM(R40,AB40)))</f>
        <v>0</v>
      </c>
      <c r="Z40" s="110">
        <f>IF(X$1="","",SUM(X40:Y40))</f>
        <v>0</v>
      </c>
      <c r="AA40" s="56"/>
      <c r="AB40" s="56"/>
      <c r="AC40" s="147"/>
      <c r="AD40" s="322" t="s">
        <v>450</v>
      </c>
      <c r="AE40" s="79">
        <f>IF(AG$1="Rejected",X40,IF(AH40="",X40,SUM(X40,AH40)))</f>
        <v>0</v>
      </c>
      <c r="AF40" s="79">
        <f>IF(AG$1="Rejected",Y40,IF(AI40="",Y40,SUM(Y40,AI40)))</f>
        <v>0</v>
      </c>
      <c r="AG40" s="110">
        <f>IF(AE$1="","",SUM(AE40:AF40))</f>
        <v>0</v>
      </c>
      <c r="AH40" s="56"/>
      <c r="AI40" s="56"/>
      <c r="AJ40" s="147"/>
      <c r="AK40" s="322" t="s">
        <v>450</v>
      </c>
      <c r="AL40" s="79">
        <f>IF(AN$1="Rejected",AE40,IF(AO40="",AE40,SUM(AE40,AO40)))</f>
        <v>0</v>
      </c>
      <c r="AM40" s="79">
        <f>IF(AN$1="Rejected",AF40,IF(AP40="",AF40,SUM(AF40,AP40)))</f>
        <v>0</v>
      </c>
      <c r="AN40" s="110">
        <f>IF(AL$1="","",SUM(AL40:AM40))</f>
        <v>0</v>
      </c>
      <c r="AO40" s="56"/>
      <c r="AP40" s="56"/>
      <c r="AQ40" s="147"/>
      <c r="AR40" s="322" t="s">
        <v>450</v>
      </c>
      <c r="AS40" s="79">
        <f>IF(AU$1="Rejected",AL40,IF(AV40="",AL40,SUM(AL40,AV40)))</f>
        <v>0</v>
      </c>
      <c r="AT40" s="79">
        <f>IF(AU$1="Rejected",AM40,IF(AW40="",AM40,SUM(AM40,AW40)))</f>
        <v>0</v>
      </c>
      <c r="AU40" s="110">
        <f>IF(AS$1="","",SUM(AS40:AT40))</f>
        <v>0</v>
      </c>
      <c r="AV40" s="56"/>
      <c r="AW40" s="56"/>
      <c r="AX40" s="147"/>
      <c r="AY40" s="322" t="s">
        <v>450</v>
      </c>
      <c r="AZ40" s="79">
        <f>IF(BB$1="Rejected",AS40,IF(BC40="",AS40,SUM(AS40,BC40)))</f>
        <v>0</v>
      </c>
      <c r="BA40" s="79">
        <f>IF(BB$1="Rejected",AT40,IF(BD40="",AT40,SUM(AT40,BD40)))</f>
        <v>0</v>
      </c>
      <c r="BB40" s="110">
        <f>IF(AZ$1="","",SUM(AZ40:BA40))</f>
        <v>0</v>
      </c>
      <c r="BC40" s="56"/>
      <c r="BD40" s="56"/>
      <c r="BE40" s="147"/>
      <c r="BF40" s="322" t="s">
        <v>450</v>
      </c>
      <c r="BG40" s="79">
        <f>IF(BI$1="Rejected",AZ40,IF(BJ40="",AZ40,SUM(AZ40,BJ40)))</f>
        <v>0</v>
      </c>
      <c r="BH40" s="79">
        <f>IF(BI$1="Rejected",BA40,IF(BK40="",BA40,SUM(BA40,BK40)))</f>
        <v>0</v>
      </c>
      <c r="BI40" s="110">
        <f>IF(BG$1="","",SUM(BG40:BH40))</f>
        <v>0</v>
      </c>
      <c r="BJ40" s="56"/>
      <c r="BK40" s="56"/>
      <c r="BL40" s="147"/>
      <c r="BM40" s="322" t="s">
        <v>450</v>
      </c>
      <c r="BN40" s="79">
        <f>IF(BP$1="Rejected",BG40,IF(BQ40="",BG40,SUM(BG40,BQ40)))</f>
        <v>0</v>
      </c>
      <c r="BO40" s="79">
        <f>IF(BP$1="Rejected",BH40,IF(BR40="",BH40,SUM(BH40,BR40)))</f>
        <v>0</v>
      </c>
      <c r="BP40" s="110">
        <f>IF(BN$1="","",SUM(BN40:BO40))</f>
        <v>0</v>
      </c>
      <c r="BQ40" s="56"/>
      <c r="BR40" s="56"/>
      <c r="BS40" s="147"/>
      <c r="BT40" s="322" t="s">
        <v>450</v>
      </c>
      <c r="BU40" s="79">
        <f>IF(BW$1="Rejected",BN40,IF(BX40="",BN40,SUM(BN40,BX40)))</f>
        <v>0</v>
      </c>
      <c r="BV40" s="79">
        <f>IF(BW$1="Rejected",BO40,IF(BY40="",BO40,SUM(BO40,BY40)))</f>
        <v>0</v>
      </c>
      <c r="BW40" s="110">
        <f>IF(BU$1="","",SUM(BU40:BV40))</f>
        <v>0</v>
      </c>
      <c r="BX40" s="56"/>
      <c r="BY40" s="56"/>
      <c r="BZ40" s="147"/>
      <c r="CA40" s="322" t="s">
        <v>450</v>
      </c>
      <c r="CB40" s="79">
        <f>IF(CD$1="Rejected",BU40,IF(CE40="",BU40,SUM(BU40,CE40)))</f>
        <v>0</v>
      </c>
      <c r="CC40" s="79">
        <f>IF(CD$1="Rejected",BV40,IF(CF40="",BV40,SUM(BV40,CF40)))</f>
        <v>0</v>
      </c>
      <c r="CD40" s="110">
        <f>IF(CB$1="","",SUM(CB40:CC40))</f>
        <v>0</v>
      </c>
      <c r="CE40" s="56"/>
      <c r="CF40" s="56"/>
      <c r="CG40" s="147"/>
      <c r="CH40" s="322" t="s">
        <v>450</v>
      </c>
      <c r="CI40" s="79">
        <f>IF(CK$1="Rejected",CB40,IF(CL40="",CB40,SUM(CB40,CL40)))</f>
        <v>0</v>
      </c>
      <c r="CJ40" s="79">
        <f>IF(CK$1="Rejected",CC40,IF(CM40="",CC40,SUM(CC40,CM40)))</f>
        <v>0</v>
      </c>
      <c r="CK40" s="110">
        <f>IF(CI$1="","",SUM(CI40:CJ40))</f>
        <v>0</v>
      </c>
      <c r="CL40" s="56"/>
      <c r="CM40" s="56"/>
      <c r="CN40" s="147"/>
      <c r="CO40" s="322" t="s">
        <v>450</v>
      </c>
      <c r="CP40" s="79">
        <f>IF(CR$1="Rejected",CI40,IF(CS40="",CI40,SUM(CI40,CS40)))</f>
        <v>0</v>
      </c>
      <c r="CQ40" s="79">
        <f>IF(CR$1="Rejected",CJ40,IF(CT40="",CJ40,SUM(CJ40,CT40)))</f>
        <v>0</v>
      </c>
      <c r="CR40" s="110">
        <f>IF(CP$1="","",SUM(CP40:CQ40))</f>
        <v>0</v>
      </c>
      <c r="CS40" s="56"/>
      <c r="CT40" s="56"/>
      <c r="CU40" s="147"/>
      <c r="CV40" s="322" t="s">
        <v>450</v>
      </c>
      <c r="CW40" s="79">
        <f>IF(CY$1="Rejected",CP40,IF(CZ40="",CP40,SUM(CP40,CZ40)))</f>
        <v>0</v>
      </c>
      <c r="CX40" s="79">
        <f>IF(CY$1="Rejected",CQ40,IF(DA40="",CQ40,SUM(CQ40,DA40)))</f>
        <v>0</v>
      </c>
      <c r="CY40" s="110">
        <f>IF(CW$1="","",SUM(CW40:CX40))</f>
        <v>0</v>
      </c>
      <c r="CZ40" s="56"/>
      <c r="DA40" s="56"/>
      <c r="DB40" s="147"/>
      <c r="DC40" s="322" t="s">
        <v>450</v>
      </c>
      <c r="DD40" s="79">
        <f>IF(DF$1="Rejected",CW40,IF(DG40="",CW40,SUM(CW40,DG40)))</f>
        <v>0</v>
      </c>
      <c r="DE40" s="79">
        <f>IF(DF$1="Rejected",CX40,IF(DH40="",CX40,SUM(CX40,DH40)))</f>
        <v>0</v>
      </c>
      <c r="DF40" s="110">
        <f>IF(DD$1="","",SUM(DD40:DE40))</f>
        <v>0</v>
      </c>
      <c r="DG40" s="56"/>
      <c r="DH40" s="56"/>
      <c r="DI40" s="147"/>
      <c r="DJ40" s="322" t="s">
        <v>450</v>
      </c>
      <c r="DK40" s="79">
        <f>IF(DM$1="Rejected",DD40,IF(DN40="",DD40,SUM(DD40,DN40)))</f>
        <v>0</v>
      </c>
      <c r="DL40" s="79">
        <f>IF(DM$1="Rejected",DE40,IF(DO40="",DE40,SUM(DE40,DO40)))</f>
        <v>0</v>
      </c>
      <c r="DM40" s="110">
        <f>IF(DK$1="","",SUM(DK40:DL40))</f>
        <v>0</v>
      </c>
      <c r="DN40" s="56"/>
      <c r="DO40" s="56"/>
      <c r="DP40" s="147"/>
      <c r="DQ40" s="322" t="s">
        <v>450</v>
      </c>
      <c r="DR40" s="79">
        <f>IF(DT$1="Rejected",DK40,IF(DU40="",DK40,SUM(DK40,DU40)))</f>
        <v>0</v>
      </c>
      <c r="DS40" s="79">
        <f>IF(DT$1="Rejected",DL40,IF(DV40="",DL40,SUM(DL40,DV40)))</f>
        <v>0</v>
      </c>
      <c r="DT40" s="110">
        <f>IF(DR$1="","",SUM(DR40:DS40))</f>
        <v>0</v>
      </c>
      <c r="DU40" s="56"/>
      <c r="DV40" s="56"/>
      <c r="DW40" s="147"/>
      <c r="DX40" s="322"/>
    </row>
    <row r="41" spans="1:128" x14ac:dyDescent="0.2">
      <c r="A41" s="764" t="s">
        <v>453</v>
      </c>
      <c r="B41" s="764"/>
      <c r="C41" s="532"/>
      <c r="D41" s="532"/>
      <c r="E41" s="9">
        <f>C41+D41</f>
        <v>0</v>
      </c>
      <c r="F41" s="203"/>
      <c r="G41" s="364"/>
      <c r="H41" s="364"/>
      <c r="I41" s="322" t="s">
        <v>450</v>
      </c>
      <c r="J41" s="79">
        <f>IF(L$1="Rejected",C41,IF(M41="",C41,SUM(C41,M41)))</f>
        <v>0</v>
      </c>
      <c r="K41" s="79">
        <f>IF(L$1="Rejected",D41,IF(N41="",D41,SUM(D41,N41)))</f>
        <v>0</v>
      </c>
      <c r="L41" s="110">
        <f>IF(J$1="","",SUM(J41:K41))</f>
        <v>0</v>
      </c>
      <c r="M41" s="56"/>
      <c r="N41" s="56"/>
      <c r="O41" s="147"/>
      <c r="P41" s="322" t="s">
        <v>450</v>
      </c>
      <c r="Q41" s="79">
        <f>IF(S$1="Rejected",J41,IF(T41="",J41,SUM(J41,T41)))</f>
        <v>0</v>
      </c>
      <c r="R41" s="79">
        <f>IF(S$1="Rejected",K41,IF(U41="",K41,SUM(K41,U41)))</f>
        <v>0</v>
      </c>
      <c r="S41" s="110">
        <f>IF(Q$1="","",SUM(Q41:R41))</f>
        <v>0</v>
      </c>
      <c r="T41" s="56"/>
      <c r="U41" s="56"/>
      <c r="V41" s="147"/>
      <c r="W41" s="322" t="s">
        <v>450</v>
      </c>
      <c r="X41" s="79">
        <f>IF(Z$1="Rejected",Q41,IF(AA41="",Q41,SUM(Q41,AA41)))</f>
        <v>0</v>
      </c>
      <c r="Y41" s="79">
        <f>IF(Z$1="Rejected",R41,IF(AB41="",R41,SUM(R41,AB41)))</f>
        <v>0</v>
      </c>
      <c r="Z41" s="110">
        <f>IF(X$1="","",SUM(X41:Y41))</f>
        <v>0</v>
      </c>
      <c r="AA41" s="56"/>
      <c r="AB41" s="56"/>
      <c r="AC41" s="147"/>
      <c r="AD41" s="322" t="s">
        <v>450</v>
      </c>
      <c r="AE41" s="79">
        <f>IF(AG$1="Rejected",X41,IF(AH41="",X41,SUM(X41,AH41)))</f>
        <v>0</v>
      </c>
      <c r="AF41" s="79">
        <f>IF(AG$1="Rejected",Y41,IF(AI41="",Y41,SUM(Y41,AI41)))</f>
        <v>0</v>
      </c>
      <c r="AG41" s="110">
        <f>IF(AE$1="","",SUM(AE41:AF41))</f>
        <v>0</v>
      </c>
      <c r="AH41" s="56"/>
      <c r="AI41" s="56"/>
      <c r="AJ41" s="147"/>
      <c r="AK41" s="322" t="s">
        <v>450</v>
      </c>
      <c r="AL41" s="79">
        <f>IF(AN$1="Rejected",AE41,IF(AO41="",AE41,SUM(AE41,AO41)))</f>
        <v>0</v>
      </c>
      <c r="AM41" s="79">
        <f>IF(AN$1="Rejected",AF41,IF(AP41="",AF41,SUM(AF41,AP41)))</f>
        <v>0</v>
      </c>
      <c r="AN41" s="110">
        <f>IF(AL$1="","",SUM(AL41:AM41))</f>
        <v>0</v>
      </c>
      <c r="AO41" s="56"/>
      <c r="AP41" s="56"/>
      <c r="AQ41" s="147"/>
      <c r="AR41" s="322" t="s">
        <v>450</v>
      </c>
      <c r="AS41" s="79">
        <f>IF(AU$1="Rejected",AL41,IF(AV41="",AL41,SUM(AL41,AV41)))</f>
        <v>0</v>
      </c>
      <c r="AT41" s="79">
        <f>IF(AU$1="Rejected",AM41,IF(AW41="",AM41,SUM(AM41,AW41)))</f>
        <v>0</v>
      </c>
      <c r="AU41" s="110">
        <f>IF(AS$1="","",SUM(AS41:AT41))</f>
        <v>0</v>
      </c>
      <c r="AV41" s="56"/>
      <c r="AW41" s="56"/>
      <c r="AX41" s="147"/>
      <c r="AY41" s="322" t="s">
        <v>450</v>
      </c>
      <c r="AZ41" s="79">
        <f>IF(BB$1="Rejected",AS41,IF(BC41="",AS41,SUM(AS41,BC41)))</f>
        <v>0</v>
      </c>
      <c r="BA41" s="79">
        <f>IF(BB$1="Rejected",AT41,IF(BD41="",AT41,SUM(AT41,BD41)))</f>
        <v>0</v>
      </c>
      <c r="BB41" s="110">
        <f>IF(AZ$1="","",SUM(AZ41:BA41))</f>
        <v>0</v>
      </c>
      <c r="BC41" s="56"/>
      <c r="BD41" s="56"/>
      <c r="BE41" s="147"/>
      <c r="BF41" s="322" t="s">
        <v>450</v>
      </c>
      <c r="BG41" s="79">
        <f>IF(BI$1="Rejected",AZ41,IF(BJ41="",AZ41,SUM(AZ41,BJ41)))</f>
        <v>0</v>
      </c>
      <c r="BH41" s="79">
        <f>IF(BI$1="Rejected",BA41,IF(BK41="",BA41,SUM(BA41,BK41)))</f>
        <v>0</v>
      </c>
      <c r="BI41" s="110">
        <f>IF(BG$1="","",SUM(BG41:BH41))</f>
        <v>0</v>
      </c>
      <c r="BJ41" s="56"/>
      <c r="BK41" s="56"/>
      <c r="BL41" s="147"/>
      <c r="BM41" s="322" t="s">
        <v>450</v>
      </c>
      <c r="BN41" s="79">
        <f>IF(BP$1="Rejected",BG41,IF(BQ41="",BG41,SUM(BG41,BQ41)))</f>
        <v>0</v>
      </c>
      <c r="BO41" s="79">
        <f>IF(BP$1="Rejected",BH41,IF(BR41="",BH41,SUM(BH41,BR41)))</f>
        <v>0</v>
      </c>
      <c r="BP41" s="110">
        <f>IF(BN$1="","",SUM(BN41:BO41))</f>
        <v>0</v>
      </c>
      <c r="BQ41" s="56"/>
      <c r="BR41" s="56"/>
      <c r="BS41" s="147"/>
      <c r="BT41" s="322" t="s">
        <v>450</v>
      </c>
      <c r="BU41" s="79">
        <f>IF(BW$1="Rejected",BN41,IF(BX41="",BN41,SUM(BN41,BX41)))</f>
        <v>0</v>
      </c>
      <c r="BV41" s="79">
        <f>IF(BW$1="Rejected",BO41,IF(BY41="",BO41,SUM(BO41,BY41)))</f>
        <v>0</v>
      </c>
      <c r="BW41" s="110">
        <f>IF(BU$1="","",SUM(BU41:BV41))</f>
        <v>0</v>
      </c>
      <c r="BX41" s="56"/>
      <c r="BY41" s="56"/>
      <c r="BZ41" s="147"/>
      <c r="CA41" s="322" t="s">
        <v>450</v>
      </c>
      <c r="CB41" s="79">
        <f>IF(CD$1="Rejected",BU41,IF(CE41="",BU41,SUM(BU41,CE41)))</f>
        <v>0</v>
      </c>
      <c r="CC41" s="79">
        <f>IF(CD$1="Rejected",BV41,IF(CF41="",BV41,SUM(BV41,CF41)))</f>
        <v>0</v>
      </c>
      <c r="CD41" s="110">
        <f>IF(CB$1="","",SUM(CB41:CC41))</f>
        <v>0</v>
      </c>
      <c r="CE41" s="56"/>
      <c r="CF41" s="56"/>
      <c r="CG41" s="147"/>
      <c r="CH41" s="322" t="s">
        <v>450</v>
      </c>
      <c r="CI41" s="79">
        <f>IF(CK$1="Rejected",CB41,IF(CL41="",CB41,SUM(CB41,CL41)))</f>
        <v>0</v>
      </c>
      <c r="CJ41" s="79">
        <f>IF(CK$1="Rejected",CC41,IF(CM41="",CC41,SUM(CC41,CM41)))</f>
        <v>0</v>
      </c>
      <c r="CK41" s="110">
        <f>IF(CI$1="","",SUM(CI41:CJ41))</f>
        <v>0</v>
      </c>
      <c r="CL41" s="56"/>
      <c r="CM41" s="56"/>
      <c r="CN41" s="147"/>
      <c r="CO41" s="322" t="s">
        <v>450</v>
      </c>
      <c r="CP41" s="79">
        <f>IF(CR$1="Rejected",CI41,IF(CS41="",CI41,SUM(CI41,CS41)))</f>
        <v>0</v>
      </c>
      <c r="CQ41" s="79">
        <f>IF(CR$1="Rejected",CJ41,IF(CT41="",CJ41,SUM(CJ41,CT41)))</f>
        <v>0</v>
      </c>
      <c r="CR41" s="110">
        <f>IF(CP$1="","",SUM(CP41:CQ41))</f>
        <v>0</v>
      </c>
      <c r="CS41" s="56"/>
      <c r="CT41" s="56"/>
      <c r="CU41" s="147"/>
      <c r="CV41" s="322" t="s">
        <v>450</v>
      </c>
      <c r="CW41" s="79">
        <f>IF(CY$1="Rejected",CP41,IF(CZ41="",CP41,SUM(CP41,CZ41)))</f>
        <v>0</v>
      </c>
      <c r="CX41" s="79">
        <f>IF(CY$1="Rejected",CQ41,IF(DA41="",CQ41,SUM(CQ41,DA41)))</f>
        <v>0</v>
      </c>
      <c r="CY41" s="110">
        <f>IF(CW$1="","",SUM(CW41:CX41))</f>
        <v>0</v>
      </c>
      <c r="CZ41" s="56"/>
      <c r="DA41" s="56"/>
      <c r="DB41" s="147"/>
      <c r="DC41" s="322" t="s">
        <v>450</v>
      </c>
      <c r="DD41" s="79">
        <f>IF(DF$1="Rejected",CW41,IF(DG41="",CW41,SUM(CW41,DG41)))</f>
        <v>0</v>
      </c>
      <c r="DE41" s="79">
        <f>IF(DF$1="Rejected",CX41,IF(DH41="",CX41,SUM(CX41,DH41)))</f>
        <v>0</v>
      </c>
      <c r="DF41" s="110">
        <f>IF(DD$1="","",SUM(DD41:DE41))</f>
        <v>0</v>
      </c>
      <c r="DG41" s="56"/>
      <c r="DH41" s="56"/>
      <c r="DI41" s="147"/>
      <c r="DJ41" s="322" t="s">
        <v>450</v>
      </c>
      <c r="DK41" s="79">
        <f>IF(DM$1="Rejected",DD41,IF(DN41="",DD41,SUM(DD41,DN41)))</f>
        <v>0</v>
      </c>
      <c r="DL41" s="79">
        <f>IF(DM$1="Rejected",DE41,IF(DO41="",DE41,SUM(DE41,DO41)))</f>
        <v>0</v>
      </c>
      <c r="DM41" s="110">
        <f>IF(DK$1="","",SUM(DK41:DL41))</f>
        <v>0</v>
      </c>
      <c r="DN41" s="56"/>
      <c r="DO41" s="56"/>
      <c r="DP41" s="147"/>
      <c r="DQ41" s="322" t="s">
        <v>450</v>
      </c>
      <c r="DR41" s="79">
        <f>IF(DT$1="Rejected",DK41,IF(DU41="",DK41,SUM(DK41,DU41)))</f>
        <v>0</v>
      </c>
      <c r="DS41" s="79">
        <f>IF(DT$1="Rejected",DL41,IF(DV41="",DL41,SUM(DL41,DV41)))</f>
        <v>0</v>
      </c>
      <c r="DT41" s="110">
        <f>IF(DR$1="","",SUM(DR41:DS41))</f>
        <v>0</v>
      </c>
      <c r="DU41" s="56"/>
      <c r="DV41" s="56"/>
      <c r="DW41" s="147"/>
      <c r="DX41" s="322"/>
    </row>
    <row r="42" spans="1:128" x14ac:dyDescent="0.2">
      <c r="A42" s="764" t="s">
        <v>454</v>
      </c>
      <c r="B42" s="764"/>
      <c r="C42" s="532"/>
      <c r="D42" s="532"/>
      <c r="E42" s="9">
        <f>C42+D42</f>
        <v>0</v>
      </c>
      <c r="F42" s="203"/>
      <c r="G42" s="364"/>
      <c r="H42" s="364"/>
      <c r="I42" s="322" t="s">
        <v>450</v>
      </c>
      <c r="J42" s="79">
        <f>IF(L$1="Rejected",C42,IF(M42="",C42,SUM(C42,M42)))</f>
        <v>0</v>
      </c>
      <c r="K42" s="79">
        <f>IF(L$1="Rejected",D42,IF(N42="",D42,SUM(D42,N42)))</f>
        <v>0</v>
      </c>
      <c r="L42" s="110">
        <f>IF(J$1="","",SUM(J42:K42))</f>
        <v>0</v>
      </c>
      <c r="M42" s="56"/>
      <c r="N42" s="56"/>
      <c r="O42" s="147"/>
      <c r="P42" s="322" t="s">
        <v>450</v>
      </c>
      <c r="Q42" s="79">
        <f>IF(S$1="Rejected",J42,IF(T42="",J42,SUM(J42,T42)))</f>
        <v>0</v>
      </c>
      <c r="R42" s="79">
        <f>IF(S$1="Rejected",K42,IF(U42="",K42,SUM(K42,U42)))</f>
        <v>0</v>
      </c>
      <c r="S42" s="110">
        <f>IF(Q$1="","",SUM(Q42:R42))</f>
        <v>0</v>
      </c>
      <c r="T42" s="56"/>
      <c r="U42" s="56"/>
      <c r="V42" s="147"/>
      <c r="W42" s="322" t="s">
        <v>450</v>
      </c>
      <c r="X42" s="79">
        <f>IF(Z$1="Rejected",Q42,IF(AA42="",Q42,SUM(Q42,AA42)))</f>
        <v>0</v>
      </c>
      <c r="Y42" s="79">
        <f>IF(Z$1="Rejected",R42,IF(AB42="",R42,SUM(R42,AB42)))</f>
        <v>0</v>
      </c>
      <c r="Z42" s="110">
        <f>IF(X$1="","",SUM(X42:Y42))</f>
        <v>0</v>
      </c>
      <c r="AA42" s="56"/>
      <c r="AB42" s="56"/>
      <c r="AC42" s="147"/>
      <c r="AD42" s="322" t="s">
        <v>450</v>
      </c>
      <c r="AE42" s="79">
        <f>IF(AG$1="Rejected",X42,IF(AH42="",X42,SUM(X42,AH42)))</f>
        <v>0</v>
      </c>
      <c r="AF42" s="79">
        <f>IF(AG$1="Rejected",Y42,IF(AI42="",Y42,SUM(Y42,AI42)))</f>
        <v>0</v>
      </c>
      <c r="AG42" s="110">
        <f>IF(AE$1="","",SUM(AE42:AF42))</f>
        <v>0</v>
      </c>
      <c r="AH42" s="56"/>
      <c r="AI42" s="56"/>
      <c r="AJ42" s="147"/>
      <c r="AK42" s="322" t="s">
        <v>450</v>
      </c>
      <c r="AL42" s="79">
        <f>IF(AN$1="Rejected",AE42,IF(AO42="",AE42,SUM(AE42,AO42)))</f>
        <v>0</v>
      </c>
      <c r="AM42" s="79">
        <f>IF(AN$1="Rejected",AF42,IF(AP42="",AF42,SUM(AF42,AP42)))</f>
        <v>0</v>
      </c>
      <c r="AN42" s="110">
        <f>IF(AL$1="","",SUM(AL42:AM42))</f>
        <v>0</v>
      </c>
      <c r="AO42" s="56"/>
      <c r="AP42" s="56"/>
      <c r="AQ42" s="147"/>
      <c r="AR42" s="322" t="s">
        <v>450</v>
      </c>
      <c r="AS42" s="79">
        <f>IF(AU$1="Rejected",AL42,IF(AV42="",AL42,SUM(AL42,AV42)))</f>
        <v>0</v>
      </c>
      <c r="AT42" s="79">
        <f>IF(AU$1="Rejected",AM42,IF(AW42="",AM42,SUM(AM42,AW42)))</f>
        <v>0</v>
      </c>
      <c r="AU42" s="110">
        <f>IF(AS$1="","",SUM(AS42:AT42))</f>
        <v>0</v>
      </c>
      <c r="AV42" s="56"/>
      <c r="AW42" s="56"/>
      <c r="AX42" s="147"/>
      <c r="AY42" s="322" t="s">
        <v>450</v>
      </c>
      <c r="AZ42" s="79">
        <f>IF(BB$1="Rejected",AS42,IF(BC42="",AS42,SUM(AS42,BC42)))</f>
        <v>0</v>
      </c>
      <c r="BA42" s="79">
        <f>IF(BB$1="Rejected",AT42,IF(BD42="",AT42,SUM(AT42,BD42)))</f>
        <v>0</v>
      </c>
      <c r="BB42" s="110">
        <f>IF(AZ$1="","",SUM(AZ42:BA42))</f>
        <v>0</v>
      </c>
      <c r="BC42" s="56"/>
      <c r="BD42" s="56"/>
      <c r="BE42" s="147"/>
      <c r="BF42" s="322" t="s">
        <v>450</v>
      </c>
      <c r="BG42" s="79">
        <f>IF(BI$1="Rejected",AZ42,IF(BJ42="",AZ42,SUM(AZ42,BJ42)))</f>
        <v>0</v>
      </c>
      <c r="BH42" s="79">
        <f>IF(BI$1="Rejected",BA42,IF(BK42="",BA42,SUM(BA42,BK42)))</f>
        <v>0</v>
      </c>
      <c r="BI42" s="110">
        <f>IF(BG$1="","",SUM(BG42:BH42))</f>
        <v>0</v>
      </c>
      <c r="BJ42" s="56"/>
      <c r="BK42" s="56"/>
      <c r="BL42" s="147"/>
      <c r="BM42" s="322" t="s">
        <v>450</v>
      </c>
      <c r="BN42" s="79">
        <f>IF(BP$1="Rejected",BG42,IF(BQ42="",BG42,SUM(BG42,BQ42)))</f>
        <v>0</v>
      </c>
      <c r="BO42" s="79">
        <f>IF(BP$1="Rejected",BH42,IF(BR42="",BH42,SUM(BH42,BR42)))</f>
        <v>0</v>
      </c>
      <c r="BP42" s="110">
        <f>IF(BN$1="","",SUM(BN42:BO42))</f>
        <v>0</v>
      </c>
      <c r="BQ42" s="56"/>
      <c r="BR42" s="56"/>
      <c r="BS42" s="147"/>
      <c r="BT42" s="322" t="s">
        <v>450</v>
      </c>
      <c r="BU42" s="79">
        <f>IF(BW$1="Rejected",BN42,IF(BX42="",BN42,SUM(BN42,BX42)))</f>
        <v>0</v>
      </c>
      <c r="BV42" s="79">
        <f>IF(BW$1="Rejected",BO42,IF(BY42="",BO42,SUM(BO42,BY42)))</f>
        <v>0</v>
      </c>
      <c r="BW42" s="110">
        <f>IF(BU$1="","",SUM(BU42:BV42))</f>
        <v>0</v>
      </c>
      <c r="BX42" s="56"/>
      <c r="BY42" s="56"/>
      <c r="BZ42" s="147"/>
      <c r="CA42" s="322" t="s">
        <v>450</v>
      </c>
      <c r="CB42" s="79">
        <f>IF(CD$1="Rejected",BU42,IF(CE42="",BU42,SUM(BU42,CE42)))</f>
        <v>0</v>
      </c>
      <c r="CC42" s="79">
        <f>IF(CD$1="Rejected",BV42,IF(CF42="",BV42,SUM(BV42,CF42)))</f>
        <v>0</v>
      </c>
      <c r="CD42" s="110">
        <f>IF(CB$1="","",SUM(CB42:CC42))</f>
        <v>0</v>
      </c>
      <c r="CE42" s="56"/>
      <c r="CF42" s="56"/>
      <c r="CG42" s="147"/>
      <c r="CH42" s="322" t="s">
        <v>450</v>
      </c>
      <c r="CI42" s="79">
        <f>IF(CK$1="Rejected",CB42,IF(CL42="",CB42,SUM(CB42,CL42)))</f>
        <v>0</v>
      </c>
      <c r="CJ42" s="79">
        <f>IF(CK$1="Rejected",CC42,IF(CM42="",CC42,SUM(CC42,CM42)))</f>
        <v>0</v>
      </c>
      <c r="CK42" s="110">
        <f>IF(CI$1="","",SUM(CI42:CJ42))</f>
        <v>0</v>
      </c>
      <c r="CL42" s="56"/>
      <c r="CM42" s="56"/>
      <c r="CN42" s="147"/>
      <c r="CO42" s="322" t="s">
        <v>450</v>
      </c>
      <c r="CP42" s="79">
        <f>IF(CR$1="Rejected",CI42,IF(CS42="",CI42,SUM(CI42,CS42)))</f>
        <v>0</v>
      </c>
      <c r="CQ42" s="79">
        <f>IF(CR$1="Rejected",CJ42,IF(CT42="",CJ42,SUM(CJ42,CT42)))</f>
        <v>0</v>
      </c>
      <c r="CR42" s="110">
        <f>IF(CP$1="","",SUM(CP42:CQ42))</f>
        <v>0</v>
      </c>
      <c r="CS42" s="56"/>
      <c r="CT42" s="56"/>
      <c r="CU42" s="147"/>
      <c r="CV42" s="322" t="s">
        <v>450</v>
      </c>
      <c r="CW42" s="79">
        <f>IF(CY$1="Rejected",CP42,IF(CZ42="",CP42,SUM(CP42,CZ42)))</f>
        <v>0</v>
      </c>
      <c r="CX42" s="79">
        <f>IF(CY$1="Rejected",CQ42,IF(DA42="",CQ42,SUM(CQ42,DA42)))</f>
        <v>0</v>
      </c>
      <c r="CY42" s="110">
        <f>IF(CW$1="","",SUM(CW42:CX42))</f>
        <v>0</v>
      </c>
      <c r="CZ42" s="56"/>
      <c r="DA42" s="56"/>
      <c r="DB42" s="147"/>
      <c r="DC42" s="322" t="s">
        <v>450</v>
      </c>
      <c r="DD42" s="79">
        <f>IF(DF$1="Rejected",CW42,IF(DG42="",CW42,SUM(CW42,DG42)))</f>
        <v>0</v>
      </c>
      <c r="DE42" s="79">
        <f>IF(DF$1="Rejected",CX42,IF(DH42="",CX42,SUM(CX42,DH42)))</f>
        <v>0</v>
      </c>
      <c r="DF42" s="110">
        <f>IF(DD$1="","",SUM(DD42:DE42))</f>
        <v>0</v>
      </c>
      <c r="DG42" s="56"/>
      <c r="DH42" s="56"/>
      <c r="DI42" s="147"/>
      <c r="DJ42" s="322" t="s">
        <v>450</v>
      </c>
      <c r="DK42" s="79">
        <f>IF(DM$1="Rejected",DD42,IF(DN42="",DD42,SUM(DD42,DN42)))</f>
        <v>0</v>
      </c>
      <c r="DL42" s="79">
        <f>IF(DM$1="Rejected",DE42,IF(DO42="",DE42,SUM(DE42,DO42)))</f>
        <v>0</v>
      </c>
      <c r="DM42" s="110">
        <f>IF(DK$1="","",SUM(DK42:DL42))</f>
        <v>0</v>
      </c>
      <c r="DN42" s="56"/>
      <c r="DO42" s="56"/>
      <c r="DP42" s="147"/>
      <c r="DQ42" s="322" t="s">
        <v>450</v>
      </c>
      <c r="DR42" s="79">
        <f>IF(DT$1="Rejected",DK42,IF(DU42="",DK42,SUM(DK42,DU42)))</f>
        <v>0</v>
      </c>
      <c r="DS42" s="79">
        <f>IF(DT$1="Rejected",DL42,IF(DV42="",DL42,SUM(DL42,DV42)))</f>
        <v>0</v>
      </c>
      <c r="DT42" s="110">
        <f>IF(DR$1="","",SUM(DR42:DS42))</f>
        <v>0</v>
      </c>
      <c r="DU42" s="56"/>
      <c r="DV42" s="56"/>
      <c r="DW42" s="147"/>
      <c r="DX42" s="322"/>
    </row>
    <row r="43" spans="1:128" x14ac:dyDescent="0.2">
      <c r="A43" s="767" t="s">
        <v>160</v>
      </c>
      <c r="B43" s="768"/>
      <c r="C43" s="10">
        <f>SUM(C40:C42)</f>
        <v>0</v>
      </c>
      <c r="D43" s="10">
        <f>SUM(D40:D42)</f>
        <v>0</v>
      </c>
      <c r="E43" s="10">
        <f>SUM(E40:E42)</f>
        <v>0</v>
      </c>
      <c r="F43" s="203"/>
      <c r="G43" s="364"/>
      <c r="H43" s="364"/>
      <c r="I43" s="322" t="s">
        <v>451</v>
      </c>
      <c r="J43" s="445">
        <f>IF(J$1="","",SUM(J40:J42))</f>
        <v>0</v>
      </c>
      <c r="K43" s="445">
        <f>IF(J$1="","",SUM(K40:K42))</f>
        <v>0</v>
      </c>
      <c r="L43" s="103">
        <f>IF(J$1="","",SUM(J43:K43))</f>
        <v>0</v>
      </c>
      <c r="M43" s="445">
        <f>IF(J$1="","",SUMIF($I39:$I43,MID($I43,3,10),M39:M43))</f>
        <v>0</v>
      </c>
      <c r="N43" s="445">
        <f>IF(J$1="","",SUMIF($I39:$I43,MID($I43,3,10),N39:N43))</f>
        <v>0</v>
      </c>
      <c r="O43" s="147"/>
      <c r="P43" s="322" t="s">
        <v>451</v>
      </c>
      <c r="Q43" s="445">
        <f>IF(Q$1="","",SUM(Q40:Q42))</f>
        <v>0</v>
      </c>
      <c r="R43" s="445">
        <f>IF(Q$1="","",SUM(R40:R42))</f>
        <v>0</v>
      </c>
      <c r="S43" s="103">
        <f>IF(Q$1="","",SUM(Q43:R43))</f>
        <v>0</v>
      </c>
      <c r="T43" s="445">
        <f>IF(Q$1="","",SUMIF($I39:$I43,MID($I43,3,10),T39:T43))</f>
        <v>0</v>
      </c>
      <c r="U43" s="445">
        <f>IF(Q$1="","",SUMIF($I39:$I43,MID($I43,3,10),U39:U43))</f>
        <v>0</v>
      </c>
      <c r="V43" s="147"/>
      <c r="W43" s="322" t="s">
        <v>451</v>
      </c>
      <c r="X43" s="445">
        <f>IF(X$1="","",SUM(X40:X42))</f>
        <v>0</v>
      </c>
      <c r="Y43" s="445">
        <f>IF(X$1="","",SUM(Y40:Y42))</f>
        <v>0</v>
      </c>
      <c r="Z43" s="103">
        <f>IF(X$1="","",SUM(X43:Y43))</f>
        <v>0</v>
      </c>
      <c r="AA43" s="445">
        <f>IF(X$1="","",SUMIF($I39:$I43,MID($I43,3,10),AA39:AA43))</f>
        <v>0</v>
      </c>
      <c r="AB43" s="445">
        <f>IF(X$1="","",SUMIF($I39:$I43,MID($I43,3,10),AB39:AB43))</f>
        <v>0</v>
      </c>
      <c r="AC43" s="147"/>
      <c r="AD43" s="322" t="s">
        <v>451</v>
      </c>
      <c r="AE43" s="445">
        <f>IF(AE$1="","",SUM(AE40:AE42))</f>
        <v>0</v>
      </c>
      <c r="AF43" s="445">
        <f>IF(AE$1="","",SUM(AF40:AF42))</f>
        <v>0</v>
      </c>
      <c r="AG43" s="103">
        <f>IF(AE$1="","",SUM(AE43:AF43))</f>
        <v>0</v>
      </c>
      <c r="AH43" s="445">
        <f>IF(AE$1="","",SUMIF($I39:$I43,MID($I43,3,10),AH39:AH43))</f>
        <v>0</v>
      </c>
      <c r="AI43" s="445">
        <f>IF(AE$1="","",SUMIF($I39:$I43,MID($I43,3,10),AI39:AI43))</f>
        <v>0</v>
      </c>
      <c r="AJ43" s="147"/>
      <c r="AK43" s="322" t="s">
        <v>451</v>
      </c>
      <c r="AL43" s="445">
        <f>IF(AL$1="","",SUM(AL40:AL42))</f>
        <v>0</v>
      </c>
      <c r="AM43" s="445">
        <f>IF(AL$1="","",SUM(AM40:AM42))</f>
        <v>0</v>
      </c>
      <c r="AN43" s="103">
        <f>IF(AL$1="","",SUM(AL43:AM43))</f>
        <v>0</v>
      </c>
      <c r="AO43" s="445">
        <f>IF(AL$1="","",SUMIF($I39:$I43,MID($I43,3,10),AO39:AO43))</f>
        <v>0</v>
      </c>
      <c r="AP43" s="445">
        <f>IF(AL$1="","",SUMIF($I39:$I43,MID($I43,3,10),AP39:AP43))</f>
        <v>0</v>
      </c>
      <c r="AQ43" s="147"/>
      <c r="AR43" s="322" t="s">
        <v>451</v>
      </c>
      <c r="AS43" s="445">
        <f>IF(AS$1="","",SUM(AS40:AS42))</f>
        <v>0</v>
      </c>
      <c r="AT43" s="445">
        <f>IF(AS$1="","",SUM(AT40:AT42))</f>
        <v>0</v>
      </c>
      <c r="AU43" s="103">
        <f>IF(AS$1="","",SUM(AS43:AT43))</f>
        <v>0</v>
      </c>
      <c r="AV43" s="445">
        <f>IF(AS$1="","",SUMIF($I39:$I43,MID($I43,3,10),AV39:AV43))</f>
        <v>0</v>
      </c>
      <c r="AW43" s="445">
        <f>IF(AS$1="","",SUMIF($I39:$I43,MID($I43,3,10),AW39:AW43))</f>
        <v>0</v>
      </c>
      <c r="AX43" s="147"/>
      <c r="AY43" s="322" t="s">
        <v>451</v>
      </c>
      <c r="AZ43" s="445">
        <f>IF(AZ$1="","",SUM(AZ40:AZ42))</f>
        <v>0</v>
      </c>
      <c r="BA43" s="445">
        <f>IF(AZ$1="","",SUM(BA40:BA42))</f>
        <v>0</v>
      </c>
      <c r="BB43" s="103">
        <f>IF(AZ$1="","",SUM(AZ43:BA43))</f>
        <v>0</v>
      </c>
      <c r="BC43" s="445">
        <f>IF(AZ$1="","",SUMIF($I39:$I43,MID($I43,3,10),BC39:BC43))</f>
        <v>0</v>
      </c>
      <c r="BD43" s="445">
        <f>IF(AZ$1="","",SUMIF($I39:$I43,MID($I43,3,10),BD39:BD43))</f>
        <v>0</v>
      </c>
      <c r="BE43" s="147"/>
      <c r="BF43" s="322" t="s">
        <v>451</v>
      </c>
      <c r="BG43" s="445">
        <f>IF(BG$1="","",SUM(BG40:BG42))</f>
        <v>0</v>
      </c>
      <c r="BH43" s="445">
        <f>IF(BG$1="","",SUM(BH40:BH42))</f>
        <v>0</v>
      </c>
      <c r="BI43" s="103">
        <f>IF(BG$1="","",SUM(BG43:BH43))</f>
        <v>0</v>
      </c>
      <c r="BJ43" s="445">
        <f>IF(BG$1="","",SUMIF($I39:$I43,MID($I43,3,10),BJ39:BJ43))</f>
        <v>0</v>
      </c>
      <c r="BK43" s="445">
        <f>IF(BG$1="","",SUMIF($I39:$I43,MID($I43,3,10),BK39:BK43))</f>
        <v>0</v>
      </c>
      <c r="BL43" s="147"/>
      <c r="BM43" s="322" t="s">
        <v>451</v>
      </c>
      <c r="BN43" s="445">
        <f>IF(BN$1="","",SUM(BN40:BN42))</f>
        <v>0</v>
      </c>
      <c r="BO43" s="445">
        <f>IF(BN$1="","",SUM(BO40:BO42))</f>
        <v>0</v>
      </c>
      <c r="BP43" s="103">
        <f>IF(BN$1="","",SUM(BN43:BO43))</f>
        <v>0</v>
      </c>
      <c r="BQ43" s="445">
        <f>IF(BN$1="","",SUMIF($I39:$I43,MID($I43,3,10),BQ39:BQ43))</f>
        <v>0</v>
      </c>
      <c r="BR43" s="445">
        <f>IF(BN$1="","",SUMIF($I39:$I43,MID($I43,3,10),BR39:BR43))</f>
        <v>0</v>
      </c>
      <c r="BS43" s="147"/>
      <c r="BT43" s="322" t="s">
        <v>451</v>
      </c>
      <c r="BU43" s="445">
        <f>IF(BU$1="","",SUM(BU40:BU42))</f>
        <v>0</v>
      </c>
      <c r="BV43" s="445">
        <f>IF(BU$1="","",SUM(BV40:BV42))</f>
        <v>0</v>
      </c>
      <c r="BW43" s="103">
        <f>IF(BU$1="","",SUM(BU43:BV43))</f>
        <v>0</v>
      </c>
      <c r="BX43" s="445">
        <f>IF(BU$1="","",SUMIF($I39:$I43,MID($I43,3,10),BX39:BX43))</f>
        <v>0</v>
      </c>
      <c r="BY43" s="445">
        <f>IF(BU$1="","",SUMIF($I39:$I43,MID($I43,3,10),BY39:BY43))</f>
        <v>0</v>
      </c>
      <c r="BZ43" s="147"/>
      <c r="CA43" s="322" t="s">
        <v>451</v>
      </c>
      <c r="CB43" s="445">
        <f>IF(CB$1="","",SUM(CB40:CB42))</f>
        <v>0</v>
      </c>
      <c r="CC43" s="445">
        <f>IF(CB$1="","",SUM(CC40:CC42))</f>
        <v>0</v>
      </c>
      <c r="CD43" s="103">
        <f>IF(CB$1="","",SUM(CB43:CC43))</f>
        <v>0</v>
      </c>
      <c r="CE43" s="445">
        <f>IF(CB$1="","",SUMIF($I39:$I43,MID($I43,3,10),CE39:CE43))</f>
        <v>0</v>
      </c>
      <c r="CF43" s="445">
        <f>IF(CB$1="","",SUMIF($I39:$I43,MID($I43,3,10),CF39:CF43))</f>
        <v>0</v>
      </c>
      <c r="CG43" s="147"/>
      <c r="CH43" s="322" t="s">
        <v>451</v>
      </c>
      <c r="CI43" s="445">
        <f>IF(CI$1="","",SUM(CI40:CI42))</f>
        <v>0</v>
      </c>
      <c r="CJ43" s="445">
        <f>IF(CI$1="","",SUM(CJ40:CJ42))</f>
        <v>0</v>
      </c>
      <c r="CK43" s="103">
        <f>IF(CI$1="","",SUM(CI43:CJ43))</f>
        <v>0</v>
      </c>
      <c r="CL43" s="445">
        <f>IF(CI$1="","",SUMIF($I39:$I43,MID($I43,3,10),CL39:CL43))</f>
        <v>0</v>
      </c>
      <c r="CM43" s="445">
        <f>IF(CI$1="","",SUMIF($I39:$I43,MID($I43,3,10),CM39:CM43))</f>
        <v>0</v>
      </c>
      <c r="CN43" s="147"/>
      <c r="CO43" s="322" t="s">
        <v>451</v>
      </c>
      <c r="CP43" s="445">
        <f>IF(CP$1="","",SUM(CP40:CP42))</f>
        <v>0</v>
      </c>
      <c r="CQ43" s="445">
        <f>IF(CP$1="","",SUM(CQ40:CQ42))</f>
        <v>0</v>
      </c>
      <c r="CR43" s="103">
        <f>IF(CP$1="","",SUM(CP43:CQ43))</f>
        <v>0</v>
      </c>
      <c r="CS43" s="445">
        <f>IF(CP$1="","",SUMIF($I39:$I43,MID($I43,3,10),CS39:CS43))</f>
        <v>0</v>
      </c>
      <c r="CT43" s="445">
        <f>IF(CP$1="","",SUMIF($I39:$I43,MID($I43,3,10),CT39:CT43))</f>
        <v>0</v>
      </c>
      <c r="CU43" s="147"/>
      <c r="CV43" s="322" t="s">
        <v>451</v>
      </c>
      <c r="CW43" s="445">
        <f>IF(CW$1="","",SUM(CW40:CW42))</f>
        <v>0</v>
      </c>
      <c r="CX43" s="445">
        <f>IF(CW$1="","",SUM(CX40:CX42))</f>
        <v>0</v>
      </c>
      <c r="CY43" s="103">
        <f>IF(CW$1="","",SUM(CW43:CX43))</f>
        <v>0</v>
      </c>
      <c r="CZ43" s="445">
        <f>IF(CW$1="","",SUMIF($I39:$I43,MID($I43,3,10),CZ39:CZ43))</f>
        <v>0</v>
      </c>
      <c r="DA43" s="445">
        <f>IF(CW$1="","",SUMIF($I39:$I43,MID($I43,3,10),DA39:DA43))</f>
        <v>0</v>
      </c>
      <c r="DB43" s="147"/>
      <c r="DC43" s="322" t="s">
        <v>451</v>
      </c>
      <c r="DD43" s="445">
        <f>IF(DD$1="","",SUM(DD40:DD42))</f>
        <v>0</v>
      </c>
      <c r="DE43" s="445">
        <f>IF(DD$1="","",SUM(DE40:DE42))</f>
        <v>0</v>
      </c>
      <c r="DF43" s="103">
        <f>IF(DD$1="","",SUM(DD43:DE43))</f>
        <v>0</v>
      </c>
      <c r="DG43" s="445">
        <f>IF(DD$1="","",SUMIF($I39:$I43,MID($I43,3,10),DG39:DG43))</f>
        <v>0</v>
      </c>
      <c r="DH43" s="445">
        <f>IF(DD$1="","",SUMIF($I39:$I43,MID($I43,3,10),DH39:DH43))</f>
        <v>0</v>
      </c>
      <c r="DI43" s="147"/>
      <c r="DJ43" s="322" t="s">
        <v>451</v>
      </c>
      <c r="DK43" s="445">
        <f>IF(DK$1="","",SUM(DK40:DK42))</f>
        <v>0</v>
      </c>
      <c r="DL43" s="445">
        <f>IF(DK$1="","",SUM(DL40:DL42))</f>
        <v>0</v>
      </c>
      <c r="DM43" s="103">
        <f>IF(DK$1="","",SUM(DK43:DL43))</f>
        <v>0</v>
      </c>
      <c r="DN43" s="445">
        <f>IF(DK$1="","",SUMIF($I39:$I43,MID($I43,3,10),DN39:DN43))</f>
        <v>0</v>
      </c>
      <c r="DO43" s="445">
        <f>IF(DK$1="","",SUMIF($I39:$I43,MID($I43,3,10),DO39:DO43))</f>
        <v>0</v>
      </c>
      <c r="DP43" s="147"/>
      <c r="DQ43" s="322" t="s">
        <v>451</v>
      </c>
      <c r="DR43" s="445">
        <f>IF(DR$1="","",SUM(DR40:DR42))</f>
        <v>0</v>
      </c>
      <c r="DS43" s="445">
        <f>IF(DR$1="","",SUM(DS40:DS42))</f>
        <v>0</v>
      </c>
      <c r="DT43" s="103">
        <f>IF(DR$1="","",SUM(DR43:DS43))</f>
        <v>0</v>
      </c>
      <c r="DU43" s="445">
        <f>IF(DR$1="","",SUMIF($I39:$I43,MID($I43,3,10),DU39:DU43))</f>
        <v>0</v>
      </c>
      <c r="DV43" s="445">
        <f>IF(DR$1="","",SUMIF($I39:$I43,MID($I43,3,10),DV39:DV43))</f>
        <v>0</v>
      </c>
      <c r="DW43" s="147"/>
      <c r="DX43" s="322"/>
    </row>
    <row r="44" spans="1:128" s="8" customFormat="1" x14ac:dyDescent="0.2">
      <c r="A44" s="769" t="s">
        <v>468</v>
      </c>
      <c r="B44" s="770"/>
      <c r="C44" s="770"/>
      <c r="D44" s="770"/>
      <c r="E44" s="770"/>
      <c r="F44" s="771"/>
      <c r="G44" s="365"/>
      <c r="H44" s="365"/>
      <c r="I44" s="322"/>
      <c r="J44" s="128" t="str">
        <f>IF(J$1="","",IF(SUM(B44)=0,"",B44))</f>
        <v/>
      </c>
      <c r="K44" s="129" t="str">
        <f>IF(J$1="","",IF(SUM(C44)=0,"",C44))</f>
        <v/>
      </c>
      <c r="L44" s="129"/>
      <c r="M44" s="130" t="str">
        <f>$A44</f>
        <v xml:space="preserve">SUBSTATION &lt;Name,#&gt; </v>
      </c>
      <c r="N44" s="130"/>
      <c r="O44" s="360"/>
      <c r="P44" s="322"/>
      <c r="Q44" s="128" t="str">
        <f>IF(Q$1="","",IF(SUM(I44)=0,"",I44))</f>
        <v/>
      </c>
      <c r="R44" s="129" t="str">
        <f>IF(Q$1="","",IF(SUM(J44)=0,"",J44))</f>
        <v/>
      </c>
      <c r="S44" s="129"/>
      <c r="T44" s="130" t="str">
        <f>$A44</f>
        <v xml:space="preserve">SUBSTATION &lt;Name,#&gt; </v>
      </c>
      <c r="U44" s="130"/>
      <c r="V44" s="360"/>
      <c r="W44" s="322"/>
      <c r="X44" s="128" t="str">
        <f>IF(X$1="","",IF(SUM(P44)=0,"",P44))</f>
        <v/>
      </c>
      <c r="Y44" s="129" t="str">
        <f>IF(X$1="","",IF(SUM(Q44)=0,"",Q44))</f>
        <v/>
      </c>
      <c r="Z44" s="129"/>
      <c r="AA44" s="130" t="str">
        <f>$A44</f>
        <v xml:space="preserve">SUBSTATION &lt;Name,#&gt; </v>
      </c>
      <c r="AB44" s="130"/>
      <c r="AC44" s="360"/>
      <c r="AD44" s="322"/>
      <c r="AE44" s="128" t="str">
        <f>IF(AE$1="","",IF(SUM(W44)=0,"",W44))</f>
        <v/>
      </c>
      <c r="AF44" s="129" t="str">
        <f>IF(AE$1="","",IF(SUM(X44)=0,"",X44))</f>
        <v/>
      </c>
      <c r="AG44" s="129"/>
      <c r="AH44" s="130" t="str">
        <f>$A44</f>
        <v xml:space="preserve">SUBSTATION &lt;Name,#&gt; </v>
      </c>
      <c r="AI44" s="130"/>
      <c r="AJ44" s="360"/>
      <c r="AK44" s="322"/>
      <c r="AL44" s="128" t="str">
        <f>IF(AL$1="","",IF(SUM(AD44)=0,"",AD44))</f>
        <v/>
      </c>
      <c r="AM44" s="129" t="str">
        <f>IF(AL$1="","",IF(SUM(AE44)=0,"",AE44))</f>
        <v/>
      </c>
      <c r="AN44" s="129"/>
      <c r="AO44" s="130" t="str">
        <f>$A44</f>
        <v xml:space="preserve">SUBSTATION &lt;Name,#&gt; </v>
      </c>
      <c r="AP44" s="130"/>
      <c r="AQ44" s="360"/>
      <c r="AR44" s="322"/>
      <c r="AS44" s="128" t="str">
        <f>IF(AS$1="","",IF(SUM(AK44)=0,"",AK44))</f>
        <v/>
      </c>
      <c r="AT44" s="129" t="str">
        <f>IF(AS$1="","",IF(SUM(AL44)=0,"",AL44))</f>
        <v/>
      </c>
      <c r="AU44" s="129"/>
      <c r="AV44" s="130" t="str">
        <f>$A44</f>
        <v xml:space="preserve">SUBSTATION &lt;Name,#&gt; </v>
      </c>
      <c r="AW44" s="130"/>
      <c r="AX44" s="360"/>
      <c r="AY44" s="322"/>
      <c r="AZ44" s="128" t="str">
        <f>IF(AZ$1="","",IF(SUM(AR44)=0,"",AR44))</f>
        <v/>
      </c>
      <c r="BA44" s="129" t="str">
        <f>IF(AZ$1="","",IF(SUM(AS44)=0,"",AS44))</f>
        <v/>
      </c>
      <c r="BB44" s="129"/>
      <c r="BC44" s="130" t="str">
        <f>$A44</f>
        <v xml:space="preserve">SUBSTATION &lt;Name,#&gt; </v>
      </c>
      <c r="BD44" s="130"/>
      <c r="BE44" s="360"/>
      <c r="BF44" s="322"/>
      <c r="BG44" s="128" t="str">
        <f>IF(BG$1="","",IF(SUM(AY44)=0,"",AY44))</f>
        <v/>
      </c>
      <c r="BH44" s="129" t="str">
        <f>IF(BG$1="","",IF(SUM(AZ44)=0,"",AZ44))</f>
        <v/>
      </c>
      <c r="BI44" s="129"/>
      <c r="BJ44" s="130" t="str">
        <f>$A44</f>
        <v xml:space="preserve">SUBSTATION &lt;Name,#&gt; </v>
      </c>
      <c r="BK44" s="130"/>
      <c r="BL44" s="360"/>
      <c r="BM44" s="322"/>
      <c r="BN44" s="128" t="str">
        <f>IF(BN$1="","",IF(SUM(BF44)=0,"",BF44))</f>
        <v/>
      </c>
      <c r="BO44" s="129" t="str">
        <f>IF(BN$1="","",IF(SUM(BG44)=0,"",BG44))</f>
        <v/>
      </c>
      <c r="BP44" s="129"/>
      <c r="BQ44" s="130" t="str">
        <f>$A44</f>
        <v xml:space="preserve">SUBSTATION &lt;Name,#&gt; </v>
      </c>
      <c r="BR44" s="130"/>
      <c r="BS44" s="360"/>
      <c r="BT44" s="322"/>
      <c r="BU44" s="128" t="str">
        <f>IF(BU$1="","",IF(SUM(BM44)=0,"",BM44))</f>
        <v/>
      </c>
      <c r="BV44" s="129" t="str">
        <f>IF(BU$1="","",IF(SUM(BN44)=0,"",BN44))</f>
        <v/>
      </c>
      <c r="BW44" s="129"/>
      <c r="BX44" s="130" t="str">
        <f>$A44</f>
        <v xml:space="preserve">SUBSTATION &lt;Name,#&gt; </v>
      </c>
      <c r="BY44" s="130"/>
      <c r="BZ44" s="360"/>
      <c r="CA44" s="322"/>
      <c r="CB44" s="128" t="str">
        <f>IF(CB$1="","",IF(SUM(BT44)=0,"",BT44))</f>
        <v/>
      </c>
      <c r="CC44" s="129" t="str">
        <f>IF(CB$1="","",IF(SUM(BU44)=0,"",BU44))</f>
        <v/>
      </c>
      <c r="CD44" s="129"/>
      <c r="CE44" s="130" t="str">
        <f>$A44</f>
        <v xml:space="preserve">SUBSTATION &lt;Name,#&gt; </v>
      </c>
      <c r="CF44" s="130"/>
      <c r="CG44" s="360"/>
      <c r="CH44" s="322"/>
      <c r="CI44" s="128" t="str">
        <f>IF(CI$1="","",IF(SUM(CA44)=0,"",CA44))</f>
        <v/>
      </c>
      <c r="CJ44" s="129" t="str">
        <f>IF(CI$1="","",IF(SUM(CB44)=0,"",CB44))</f>
        <v/>
      </c>
      <c r="CK44" s="129"/>
      <c r="CL44" s="130" t="str">
        <f>$A44</f>
        <v xml:space="preserve">SUBSTATION &lt;Name,#&gt; </v>
      </c>
      <c r="CM44" s="130"/>
      <c r="CN44" s="360"/>
      <c r="CO44" s="322"/>
      <c r="CP44" s="128" t="str">
        <f>IF(CP$1="","",IF(SUM(CH44)=0,"",CH44))</f>
        <v/>
      </c>
      <c r="CQ44" s="129" t="str">
        <f>IF(CP$1="","",IF(SUM(CI44)=0,"",CI44))</f>
        <v/>
      </c>
      <c r="CR44" s="129"/>
      <c r="CS44" s="130" t="str">
        <f>$A44</f>
        <v xml:space="preserve">SUBSTATION &lt;Name,#&gt; </v>
      </c>
      <c r="CT44" s="130"/>
      <c r="CU44" s="360"/>
      <c r="CV44" s="322"/>
      <c r="CW44" s="128" t="str">
        <f>IF(CW$1="","",IF(SUM(CO44)=0,"",CO44))</f>
        <v/>
      </c>
      <c r="CX44" s="129" t="str">
        <f>IF(CW$1="","",IF(SUM(CP44)=0,"",CP44))</f>
        <v/>
      </c>
      <c r="CY44" s="129"/>
      <c r="CZ44" s="130" t="str">
        <f>$A44</f>
        <v xml:space="preserve">SUBSTATION &lt;Name,#&gt; </v>
      </c>
      <c r="DA44" s="130"/>
      <c r="DB44" s="360"/>
      <c r="DC44" s="322"/>
      <c r="DD44" s="128" t="str">
        <f>IF(DD$1="","",IF(SUM(CV44)=0,"",CV44))</f>
        <v/>
      </c>
      <c r="DE44" s="129" t="str">
        <f>IF(DD$1="","",IF(SUM(CW44)=0,"",CW44))</f>
        <v/>
      </c>
      <c r="DF44" s="129"/>
      <c r="DG44" s="130" t="str">
        <f>$A44</f>
        <v xml:space="preserve">SUBSTATION &lt;Name,#&gt; </v>
      </c>
      <c r="DH44" s="130"/>
      <c r="DI44" s="360"/>
      <c r="DJ44" s="322"/>
      <c r="DK44" s="128" t="str">
        <f>IF(DK$1="","",IF(SUM(DC44)=0,"",DC44))</f>
        <v/>
      </c>
      <c r="DL44" s="129" t="str">
        <f>IF(DK$1="","",IF(SUM(DD44)=0,"",DD44))</f>
        <v/>
      </c>
      <c r="DM44" s="129"/>
      <c r="DN44" s="130" t="str">
        <f>$A44</f>
        <v xml:space="preserve">SUBSTATION &lt;Name,#&gt; </v>
      </c>
      <c r="DO44" s="130"/>
      <c r="DP44" s="360"/>
      <c r="DQ44" s="322"/>
      <c r="DR44" s="128" t="str">
        <f>IF(DR$1="","",IF(SUM(DJ44)=0,"",DJ44))</f>
        <v/>
      </c>
      <c r="DS44" s="129" t="str">
        <f>IF(DR$1="","",IF(SUM(DK44)=0,"",DK44))</f>
        <v/>
      </c>
      <c r="DT44" s="129"/>
      <c r="DU44" s="130" t="str">
        <f>$A44</f>
        <v xml:space="preserve">SUBSTATION &lt;Name,#&gt; </v>
      </c>
      <c r="DV44" s="130"/>
      <c r="DW44" s="360"/>
      <c r="DX44" s="322"/>
    </row>
    <row r="45" spans="1:128" x14ac:dyDescent="0.2">
      <c r="A45" s="764" t="s">
        <v>452</v>
      </c>
      <c r="B45" s="764"/>
      <c r="C45" s="532"/>
      <c r="D45" s="532"/>
      <c r="E45" s="9">
        <f>C45+D45</f>
        <v>0</v>
      </c>
      <c r="F45" s="203"/>
      <c r="G45" s="364"/>
      <c r="H45" s="364"/>
      <c r="I45" s="322" t="s">
        <v>450</v>
      </c>
      <c r="J45" s="79">
        <f>IF(L$1="Rejected",C45,IF(M45="",C45,SUM(C45,M45)))</f>
        <v>0</v>
      </c>
      <c r="K45" s="79">
        <f>IF(L$1="Rejected",D45,IF(N45="",D45,SUM(D45,N45)))</f>
        <v>0</v>
      </c>
      <c r="L45" s="110">
        <f>IF(J$1="","",SUM(J45:K45))</f>
        <v>0</v>
      </c>
      <c r="M45" s="56"/>
      <c r="N45" s="56"/>
      <c r="O45" s="147"/>
      <c r="P45" s="322" t="s">
        <v>450</v>
      </c>
      <c r="Q45" s="79">
        <f>IF(S$1="Rejected",J45,IF(T45="",J45,SUM(J45,T45)))</f>
        <v>0</v>
      </c>
      <c r="R45" s="79">
        <f>IF(S$1="Rejected",K45,IF(U45="",K45,SUM(K45,U45)))</f>
        <v>0</v>
      </c>
      <c r="S45" s="110">
        <f>IF(Q$1="","",SUM(Q45:R45))</f>
        <v>0</v>
      </c>
      <c r="T45" s="56"/>
      <c r="U45" s="56"/>
      <c r="V45" s="147"/>
      <c r="W45" s="322" t="s">
        <v>450</v>
      </c>
      <c r="X45" s="79">
        <f>IF(Z$1="Rejected",Q45,IF(AA45="",Q45,SUM(Q45,AA45)))</f>
        <v>0</v>
      </c>
      <c r="Y45" s="79">
        <f>IF(Z$1="Rejected",R45,IF(AB45="",R45,SUM(R45,AB45)))</f>
        <v>0</v>
      </c>
      <c r="Z45" s="110">
        <f>IF(X$1="","",SUM(X45:Y45))</f>
        <v>0</v>
      </c>
      <c r="AA45" s="56"/>
      <c r="AB45" s="56"/>
      <c r="AC45" s="147"/>
      <c r="AD45" s="322" t="s">
        <v>450</v>
      </c>
      <c r="AE45" s="79">
        <f>IF(AG$1="Rejected",X45,IF(AH45="",X45,SUM(X45,AH45)))</f>
        <v>0</v>
      </c>
      <c r="AF45" s="79">
        <f>IF(AG$1="Rejected",Y45,IF(AI45="",Y45,SUM(Y45,AI45)))</f>
        <v>0</v>
      </c>
      <c r="AG45" s="110">
        <f>IF(AE$1="","",SUM(AE45:AF45))</f>
        <v>0</v>
      </c>
      <c r="AH45" s="56"/>
      <c r="AI45" s="56"/>
      <c r="AJ45" s="147"/>
      <c r="AK45" s="322" t="s">
        <v>450</v>
      </c>
      <c r="AL45" s="79">
        <f>IF(AN$1="Rejected",AE45,IF(AO45="",AE45,SUM(AE45,AO45)))</f>
        <v>0</v>
      </c>
      <c r="AM45" s="79">
        <f>IF(AN$1="Rejected",AF45,IF(AP45="",AF45,SUM(AF45,AP45)))</f>
        <v>0</v>
      </c>
      <c r="AN45" s="110">
        <f>IF(AL$1="","",SUM(AL45:AM45))</f>
        <v>0</v>
      </c>
      <c r="AO45" s="56"/>
      <c r="AP45" s="56"/>
      <c r="AQ45" s="147"/>
      <c r="AR45" s="322" t="s">
        <v>450</v>
      </c>
      <c r="AS45" s="79">
        <f>IF(AU$1="Rejected",AL45,IF(AV45="",AL45,SUM(AL45,AV45)))</f>
        <v>0</v>
      </c>
      <c r="AT45" s="79">
        <f>IF(AU$1="Rejected",AM45,IF(AW45="",AM45,SUM(AM45,AW45)))</f>
        <v>0</v>
      </c>
      <c r="AU45" s="110">
        <f>IF(AS$1="","",SUM(AS45:AT45))</f>
        <v>0</v>
      </c>
      <c r="AV45" s="56"/>
      <c r="AW45" s="56"/>
      <c r="AX45" s="147"/>
      <c r="AY45" s="322" t="s">
        <v>450</v>
      </c>
      <c r="AZ45" s="79">
        <f>IF(BB$1="Rejected",AS45,IF(BC45="",AS45,SUM(AS45,BC45)))</f>
        <v>0</v>
      </c>
      <c r="BA45" s="79">
        <f>IF(BB$1="Rejected",AT45,IF(BD45="",AT45,SUM(AT45,BD45)))</f>
        <v>0</v>
      </c>
      <c r="BB45" s="110">
        <f>IF(AZ$1="","",SUM(AZ45:BA45))</f>
        <v>0</v>
      </c>
      <c r="BC45" s="56"/>
      <c r="BD45" s="56"/>
      <c r="BE45" s="147"/>
      <c r="BF45" s="322" t="s">
        <v>450</v>
      </c>
      <c r="BG45" s="79">
        <f>IF(BI$1="Rejected",AZ45,IF(BJ45="",AZ45,SUM(AZ45,BJ45)))</f>
        <v>0</v>
      </c>
      <c r="BH45" s="79">
        <f>IF(BI$1="Rejected",BA45,IF(BK45="",BA45,SUM(BA45,BK45)))</f>
        <v>0</v>
      </c>
      <c r="BI45" s="110">
        <f>IF(BG$1="","",SUM(BG45:BH45))</f>
        <v>0</v>
      </c>
      <c r="BJ45" s="56"/>
      <c r="BK45" s="56"/>
      <c r="BL45" s="147"/>
      <c r="BM45" s="322" t="s">
        <v>450</v>
      </c>
      <c r="BN45" s="79">
        <f>IF(BP$1="Rejected",BG45,IF(BQ45="",BG45,SUM(BG45,BQ45)))</f>
        <v>0</v>
      </c>
      <c r="BO45" s="79">
        <f>IF(BP$1="Rejected",BH45,IF(BR45="",BH45,SUM(BH45,BR45)))</f>
        <v>0</v>
      </c>
      <c r="BP45" s="110">
        <f>IF(BN$1="","",SUM(BN45:BO45))</f>
        <v>0</v>
      </c>
      <c r="BQ45" s="56"/>
      <c r="BR45" s="56"/>
      <c r="BS45" s="147"/>
      <c r="BT45" s="322" t="s">
        <v>450</v>
      </c>
      <c r="BU45" s="79">
        <f>IF(BW$1="Rejected",BN45,IF(BX45="",BN45,SUM(BN45,BX45)))</f>
        <v>0</v>
      </c>
      <c r="BV45" s="79">
        <f>IF(BW$1="Rejected",BO45,IF(BY45="",BO45,SUM(BO45,BY45)))</f>
        <v>0</v>
      </c>
      <c r="BW45" s="110">
        <f>IF(BU$1="","",SUM(BU45:BV45))</f>
        <v>0</v>
      </c>
      <c r="BX45" s="56"/>
      <c r="BY45" s="56"/>
      <c r="BZ45" s="147"/>
      <c r="CA45" s="322" t="s">
        <v>450</v>
      </c>
      <c r="CB45" s="79">
        <f>IF(CD$1="Rejected",BU45,IF(CE45="",BU45,SUM(BU45,CE45)))</f>
        <v>0</v>
      </c>
      <c r="CC45" s="79">
        <f>IF(CD$1="Rejected",BV45,IF(CF45="",BV45,SUM(BV45,CF45)))</f>
        <v>0</v>
      </c>
      <c r="CD45" s="110">
        <f>IF(CB$1="","",SUM(CB45:CC45))</f>
        <v>0</v>
      </c>
      <c r="CE45" s="56"/>
      <c r="CF45" s="56"/>
      <c r="CG45" s="147"/>
      <c r="CH45" s="322" t="s">
        <v>450</v>
      </c>
      <c r="CI45" s="79">
        <f>IF(CK$1="Rejected",CB45,IF(CL45="",CB45,SUM(CB45,CL45)))</f>
        <v>0</v>
      </c>
      <c r="CJ45" s="79">
        <f>IF(CK$1="Rejected",CC45,IF(CM45="",CC45,SUM(CC45,CM45)))</f>
        <v>0</v>
      </c>
      <c r="CK45" s="110">
        <f>IF(CI$1="","",SUM(CI45:CJ45))</f>
        <v>0</v>
      </c>
      <c r="CL45" s="56"/>
      <c r="CM45" s="56"/>
      <c r="CN45" s="147"/>
      <c r="CO45" s="322" t="s">
        <v>450</v>
      </c>
      <c r="CP45" s="79">
        <f>IF(CR$1="Rejected",CI45,IF(CS45="",CI45,SUM(CI45,CS45)))</f>
        <v>0</v>
      </c>
      <c r="CQ45" s="79">
        <f>IF(CR$1="Rejected",CJ45,IF(CT45="",CJ45,SUM(CJ45,CT45)))</f>
        <v>0</v>
      </c>
      <c r="CR45" s="110">
        <f>IF(CP$1="","",SUM(CP45:CQ45))</f>
        <v>0</v>
      </c>
      <c r="CS45" s="56"/>
      <c r="CT45" s="56"/>
      <c r="CU45" s="147"/>
      <c r="CV45" s="322" t="s">
        <v>450</v>
      </c>
      <c r="CW45" s="79">
        <f>IF(CY$1="Rejected",CP45,IF(CZ45="",CP45,SUM(CP45,CZ45)))</f>
        <v>0</v>
      </c>
      <c r="CX45" s="79">
        <f>IF(CY$1="Rejected",CQ45,IF(DA45="",CQ45,SUM(CQ45,DA45)))</f>
        <v>0</v>
      </c>
      <c r="CY45" s="110">
        <f>IF(CW$1="","",SUM(CW45:CX45))</f>
        <v>0</v>
      </c>
      <c r="CZ45" s="56"/>
      <c r="DA45" s="56"/>
      <c r="DB45" s="147"/>
      <c r="DC45" s="322" t="s">
        <v>450</v>
      </c>
      <c r="DD45" s="79">
        <f>IF(DF$1="Rejected",CW45,IF(DG45="",CW45,SUM(CW45,DG45)))</f>
        <v>0</v>
      </c>
      <c r="DE45" s="79">
        <f>IF(DF$1="Rejected",CX45,IF(DH45="",CX45,SUM(CX45,DH45)))</f>
        <v>0</v>
      </c>
      <c r="DF45" s="110">
        <f>IF(DD$1="","",SUM(DD45:DE45))</f>
        <v>0</v>
      </c>
      <c r="DG45" s="56"/>
      <c r="DH45" s="56"/>
      <c r="DI45" s="147"/>
      <c r="DJ45" s="322" t="s">
        <v>450</v>
      </c>
      <c r="DK45" s="79">
        <f>IF(DM$1="Rejected",DD45,IF(DN45="",DD45,SUM(DD45,DN45)))</f>
        <v>0</v>
      </c>
      <c r="DL45" s="79">
        <f>IF(DM$1="Rejected",DE45,IF(DO45="",DE45,SUM(DE45,DO45)))</f>
        <v>0</v>
      </c>
      <c r="DM45" s="110">
        <f>IF(DK$1="","",SUM(DK45:DL45))</f>
        <v>0</v>
      </c>
      <c r="DN45" s="56"/>
      <c r="DO45" s="56"/>
      <c r="DP45" s="147"/>
      <c r="DQ45" s="322" t="s">
        <v>450</v>
      </c>
      <c r="DR45" s="79">
        <f>IF(DT$1="Rejected",DK45,IF(DU45="",DK45,SUM(DK45,DU45)))</f>
        <v>0</v>
      </c>
      <c r="DS45" s="79">
        <f>IF(DT$1="Rejected",DL45,IF(DV45="",DL45,SUM(DL45,DV45)))</f>
        <v>0</v>
      </c>
      <c r="DT45" s="110">
        <f>IF(DR$1="","",SUM(DR45:DS45))</f>
        <v>0</v>
      </c>
      <c r="DU45" s="56"/>
      <c r="DV45" s="56"/>
      <c r="DW45" s="147"/>
      <c r="DX45" s="322"/>
    </row>
    <row r="46" spans="1:128" x14ac:dyDescent="0.2">
      <c r="A46" s="764" t="s">
        <v>453</v>
      </c>
      <c r="B46" s="764"/>
      <c r="C46" s="532"/>
      <c r="D46" s="532"/>
      <c r="E46" s="9">
        <f>C46+D46</f>
        <v>0</v>
      </c>
      <c r="F46" s="203"/>
      <c r="G46" s="364"/>
      <c r="H46" s="364"/>
      <c r="I46" s="322" t="s">
        <v>450</v>
      </c>
      <c r="J46" s="79">
        <f>IF(L$1="Rejected",C46,IF(M46="",C46,SUM(C46,M46)))</f>
        <v>0</v>
      </c>
      <c r="K46" s="79">
        <f>IF(L$1="Rejected",D46,IF(N46="",D46,SUM(D46,N46)))</f>
        <v>0</v>
      </c>
      <c r="L46" s="110">
        <f>IF(J$1="","",SUM(J46:K46))</f>
        <v>0</v>
      </c>
      <c r="M46" s="56"/>
      <c r="N46" s="56"/>
      <c r="O46" s="147"/>
      <c r="P46" s="322" t="s">
        <v>450</v>
      </c>
      <c r="Q46" s="79">
        <f>IF(S$1="Rejected",J46,IF(T46="",J46,SUM(J46,T46)))</f>
        <v>0</v>
      </c>
      <c r="R46" s="79">
        <f>IF(S$1="Rejected",K46,IF(U46="",K46,SUM(K46,U46)))</f>
        <v>0</v>
      </c>
      <c r="S46" s="110">
        <f>IF(Q$1="","",SUM(Q46:R46))</f>
        <v>0</v>
      </c>
      <c r="T46" s="56"/>
      <c r="U46" s="56"/>
      <c r="V46" s="147"/>
      <c r="W46" s="322" t="s">
        <v>450</v>
      </c>
      <c r="X46" s="79">
        <f>IF(Z$1="Rejected",Q46,IF(AA46="",Q46,SUM(Q46,AA46)))</f>
        <v>0</v>
      </c>
      <c r="Y46" s="79">
        <f>IF(Z$1="Rejected",R46,IF(AB46="",R46,SUM(R46,AB46)))</f>
        <v>0</v>
      </c>
      <c r="Z46" s="110">
        <f>IF(X$1="","",SUM(X46:Y46))</f>
        <v>0</v>
      </c>
      <c r="AA46" s="56"/>
      <c r="AB46" s="56"/>
      <c r="AC46" s="147"/>
      <c r="AD46" s="322" t="s">
        <v>450</v>
      </c>
      <c r="AE46" s="79">
        <f>IF(AG$1="Rejected",X46,IF(AH46="",X46,SUM(X46,AH46)))</f>
        <v>0</v>
      </c>
      <c r="AF46" s="79">
        <f>IF(AG$1="Rejected",Y46,IF(AI46="",Y46,SUM(Y46,AI46)))</f>
        <v>0</v>
      </c>
      <c r="AG46" s="110">
        <f>IF(AE$1="","",SUM(AE46:AF46))</f>
        <v>0</v>
      </c>
      <c r="AH46" s="56"/>
      <c r="AI46" s="56"/>
      <c r="AJ46" s="147"/>
      <c r="AK46" s="322" t="s">
        <v>450</v>
      </c>
      <c r="AL46" s="79">
        <f>IF(AN$1="Rejected",AE46,IF(AO46="",AE46,SUM(AE46,AO46)))</f>
        <v>0</v>
      </c>
      <c r="AM46" s="79">
        <f>IF(AN$1="Rejected",AF46,IF(AP46="",AF46,SUM(AF46,AP46)))</f>
        <v>0</v>
      </c>
      <c r="AN46" s="110">
        <f>IF(AL$1="","",SUM(AL46:AM46))</f>
        <v>0</v>
      </c>
      <c r="AO46" s="56"/>
      <c r="AP46" s="56"/>
      <c r="AQ46" s="147"/>
      <c r="AR46" s="322" t="s">
        <v>450</v>
      </c>
      <c r="AS46" s="79">
        <f>IF(AU$1="Rejected",AL46,IF(AV46="",AL46,SUM(AL46,AV46)))</f>
        <v>0</v>
      </c>
      <c r="AT46" s="79">
        <f>IF(AU$1="Rejected",AM46,IF(AW46="",AM46,SUM(AM46,AW46)))</f>
        <v>0</v>
      </c>
      <c r="AU46" s="110">
        <f>IF(AS$1="","",SUM(AS46:AT46))</f>
        <v>0</v>
      </c>
      <c r="AV46" s="56"/>
      <c r="AW46" s="56"/>
      <c r="AX46" s="147"/>
      <c r="AY46" s="322" t="s">
        <v>450</v>
      </c>
      <c r="AZ46" s="79">
        <f>IF(BB$1="Rejected",AS46,IF(BC46="",AS46,SUM(AS46,BC46)))</f>
        <v>0</v>
      </c>
      <c r="BA46" s="79">
        <f>IF(BB$1="Rejected",AT46,IF(BD46="",AT46,SUM(AT46,BD46)))</f>
        <v>0</v>
      </c>
      <c r="BB46" s="110">
        <f>IF(AZ$1="","",SUM(AZ46:BA46))</f>
        <v>0</v>
      </c>
      <c r="BC46" s="56"/>
      <c r="BD46" s="56"/>
      <c r="BE46" s="147"/>
      <c r="BF46" s="322" t="s">
        <v>450</v>
      </c>
      <c r="BG46" s="79">
        <f>IF(BI$1="Rejected",AZ46,IF(BJ46="",AZ46,SUM(AZ46,BJ46)))</f>
        <v>0</v>
      </c>
      <c r="BH46" s="79">
        <f>IF(BI$1="Rejected",BA46,IF(BK46="",BA46,SUM(BA46,BK46)))</f>
        <v>0</v>
      </c>
      <c r="BI46" s="110">
        <f>IF(BG$1="","",SUM(BG46:BH46))</f>
        <v>0</v>
      </c>
      <c r="BJ46" s="56"/>
      <c r="BK46" s="56"/>
      <c r="BL46" s="147"/>
      <c r="BM46" s="322" t="s">
        <v>450</v>
      </c>
      <c r="BN46" s="79">
        <f>IF(BP$1="Rejected",BG46,IF(BQ46="",BG46,SUM(BG46,BQ46)))</f>
        <v>0</v>
      </c>
      <c r="BO46" s="79">
        <f>IF(BP$1="Rejected",BH46,IF(BR46="",BH46,SUM(BH46,BR46)))</f>
        <v>0</v>
      </c>
      <c r="BP46" s="110">
        <f>IF(BN$1="","",SUM(BN46:BO46))</f>
        <v>0</v>
      </c>
      <c r="BQ46" s="56"/>
      <c r="BR46" s="56"/>
      <c r="BS46" s="147"/>
      <c r="BT46" s="322" t="s">
        <v>450</v>
      </c>
      <c r="BU46" s="79">
        <f>IF(BW$1="Rejected",BN46,IF(BX46="",BN46,SUM(BN46,BX46)))</f>
        <v>0</v>
      </c>
      <c r="BV46" s="79">
        <f>IF(BW$1="Rejected",BO46,IF(BY46="",BO46,SUM(BO46,BY46)))</f>
        <v>0</v>
      </c>
      <c r="BW46" s="110">
        <f>IF(BU$1="","",SUM(BU46:BV46))</f>
        <v>0</v>
      </c>
      <c r="BX46" s="56"/>
      <c r="BY46" s="56"/>
      <c r="BZ46" s="147"/>
      <c r="CA46" s="322" t="s">
        <v>450</v>
      </c>
      <c r="CB46" s="79">
        <f>IF(CD$1="Rejected",BU46,IF(CE46="",BU46,SUM(BU46,CE46)))</f>
        <v>0</v>
      </c>
      <c r="CC46" s="79">
        <f>IF(CD$1="Rejected",BV46,IF(CF46="",BV46,SUM(BV46,CF46)))</f>
        <v>0</v>
      </c>
      <c r="CD46" s="110">
        <f>IF(CB$1="","",SUM(CB46:CC46))</f>
        <v>0</v>
      </c>
      <c r="CE46" s="56"/>
      <c r="CF46" s="56"/>
      <c r="CG46" s="147"/>
      <c r="CH46" s="322" t="s">
        <v>450</v>
      </c>
      <c r="CI46" s="79">
        <f>IF(CK$1="Rejected",CB46,IF(CL46="",CB46,SUM(CB46,CL46)))</f>
        <v>0</v>
      </c>
      <c r="CJ46" s="79">
        <f>IF(CK$1="Rejected",CC46,IF(CM46="",CC46,SUM(CC46,CM46)))</f>
        <v>0</v>
      </c>
      <c r="CK46" s="110">
        <f>IF(CI$1="","",SUM(CI46:CJ46))</f>
        <v>0</v>
      </c>
      <c r="CL46" s="56"/>
      <c r="CM46" s="56"/>
      <c r="CN46" s="147"/>
      <c r="CO46" s="322" t="s">
        <v>450</v>
      </c>
      <c r="CP46" s="79">
        <f>IF(CR$1="Rejected",CI46,IF(CS46="",CI46,SUM(CI46,CS46)))</f>
        <v>0</v>
      </c>
      <c r="CQ46" s="79">
        <f>IF(CR$1="Rejected",CJ46,IF(CT46="",CJ46,SUM(CJ46,CT46)))</f>
        <v>0</v>
      </c>
      <c r="CR46" s="110">
        <f>IF(CP$1="","",SUM(CP46:CQ46))</f>
        <v>0</v>
      </c>
      <c r="CS46" s="56"/>
      <c r="CT46" s="56"/>
      <c r="CU46" s="147"/>
      <c r="CV46" s="322" t="s">
        <v>450</v>
      </c>
      <c r="CW46" s="79">
        <f>IF(CY$1="Rejected",CP46,IF(CZ46="",CP46,SUM(CP46,CZ46)))</f>
        <v>0</v>
      </c>
      <c r="CX46" s="79">
        <f>IF(CY$1="Rejected",CQ46,IF(DA46="",CQ46,SUM(CQ46,DA46)))</f>
        <v>0</v>
      </c>
      <c r="CY46" s="110">
        <f>IF(CW$1="","",SUM(CW46:CX46))</f>
        <v>0</v>
      </c>
      <c r="CZ46" s="56"/>
      <c r="DA46" s="56"/>
      <c r="DB46" s="147"/>
      <c r="DC46" s="322" t="s">
        <v>450</v>
      </c>
      <c r="DD46" s="79">
        <f>IF(DF$1="Rejected",CW46,IF(DG46="",CW46,SUM(CW46,DG46)))</f>
        <v>0</v>
      </c>
      <c r="DE46" s="79">
        <f>IF(DF$1="Rejected",CX46,IF(DH46="",CX46,SUM(CX46,DH46)))</f>
        <v>0</v>
      </c>
      <c r="DF46" s="110">
        <f>IF(DD$1="","",SUM(DD46:DE46))</f>
        <v>0</v>
      </c>
      <c r="DG46" s="56"/>
      <c r="DH46" s="56"/>
      <c r="DI46" s="147"/>
      <c r="DJ46" s="322" t="s">
        <v>450</v>
      </c>
      <c r="DK46" s="79">
        <f>IF(DM$1="Rejected",DD46,IF(DN46="",DD46,SUM(DD46,DN46)))</f>
        <v>0</v>
      </c>
      <c r="DL46" s="79">
        <f>IF(DM$1="Rejected",DE46,IF(DO46="",DE46,SUM(DE46,DO46)))</f>
        <v>0</v>
      </c>
      <c r="DM46" s="110">
        <f>IF(DK$1="","",SUM(DK46:DL46))</f>
        <v>0</v>
      </c>
      <c r="DN46" s="56"/>
      <c r="DO46" s="56"/>
      <c r="DP46" s="147"/>
      <c r="DQ46" s="322" t="s">
        <v>450</v>
      </c>
      <c r="DR46" s="79">
        <f>IF(DT$1="Rejected",DK46,IF(DU46="",DK46,SUM(DK46,DU46)))</f>
        <v>0</v>
      </c>
      <c r="DS46" s="79">
        <f>IF(DT$1="Rejected",DL46,IF(DV46="",DL46,SUM(DL46,DV46)))</f>
        <v>0</v>
      </c>
      <c r="DT46" s="110">
        <f>IF(DR$1="","",SUM(DR46:DS46))</f>
        <v>0</v>
      </c>
      <c r="DU46" s="56"/>
      <c r="DV46" s="56"/>
      <c r="DW46" s="147"/>
      <c r="DX46" s="322"/>
    </row>
    <row r="47" spans="1:128" x14ac:dyDescent="0.2">
      <c r="A47" s="764" t="s">
        <v>454</v>
      </c>
      <c r="B47" s="764"/>
      <c r="C47" s="532"/>
      <c r="D47" s="532"/>
      <c r="E47" s="9">
        <f>C47+D47</f>
        <v>0</v>
      </c>
      <c r="F47" s="203"/>
      <c r="G47" s="364"/>
      <c r="H47" s="364"/>
      <c r="I47" s="322" t="s">
        <v>450</v>
      </c>
      <c r="J47" s="79">
        <f>IF(L$1="Rejected",C47,IF(M47="",C47,SUM(C47,M47)))</f>
        <v>0</v>
      </c>
      <c r="K47" s="79">
        <f>IF(L$1="Rejected",D47,IF(N47="",D47,SUM(D47,N47)))</f>
        <v>0</v>
      </c>
      <c r="L47" s="110">
        <f>IF(J$1="","",SUM(J47:K47))</f>
        <v>0</v>
      </c>
      <c r="M47" s="56"/>
      <c r="N47" s="56"/>
      <c r="O47" s="147"/>
      <c r="P47" s="322" t="s">
        <v>450</v>
      </c>
      <c r="Q47" s="79">
        <f>IF(S$1="Rejected",J47,IF(T47="",J47,SUM(J47,T47)))</f>
        <v>0</v>
      </c>
      <c r="R47" s="79">
        <f>IF(S$1="Rejected",K47,IF(U47="",K47,SUM(K47,U47)))</f>
        <v>0</v>
      </c>
      <c r="S47" s="110">
        <f>IF(Q$1="","",SUM(Q47:R47))</f>
        <v>0</v>
      </c>
      <c r="T47" s="56"/>
      <c r="U47" s="56"/>
      <c r="V47" s="147"/>
      <c r="W47" s="322" t="s">
        <v>450</v>
      </c>
      <c r="X47" s="79">
        <f>IF(Z$1="Rejected",Q47,IF(AA47="",Q47,SUM(Q47,AA47)))</f>
        <v>0</v>
      </c>
      <c r="Y47" s="79">
        <f>IF(Z$1="Rejected",R47,IF(AB47="",R47,SUM(R47,AB47)))</f>
        <v>0</v>
      </c>
      <c r="Z47" s="110">
        <f>IF(X$1="","",SUM(X47:Y47))</f>
        <v>0</v>
      </c>
      <c r="AA47" s="56"/>
      <c r="AB47" s="56"/>
      <c r="AC47" s="147"/>
      <c r="AD47" s="322" t="s">
        <v>450</v>
      </c>
      <c r="AE47" s="79">
        <f>IF(AG$1="Rejected",X47,IF(AH47="",X47,SUM(X47,AH47)))</f>
        <v>0</v>
      </c>
      <c r="AF47" s="79">
        <f>IF(AG$1="Rejected",Y47,IF(AI47="",Y47,SUM(Y47,AI47)))</f>
        <v>0</v>
      </c>
      <c r="AG47" s="110">
        <f>IF(AE$1="","",SUM(AE47:AF47))</f>
        <v>0</v>
      </c>
      <c r="AH47" s="56"/>
      <c r="AI47" s="56"/>
      <c r="AJ47" s="147"/>
      <c r="AK47" s="322" t="s">
        <v>450</v>
      </c>
      <c r="AL47" s="79">
        <f>IF(AN$1="Rejected",AE47,IF(AO47="",AE47,SUM(AE47,AO47)))</f>
        <v>0</v>
      </c>
      <c r="AM47" s="79">
        <f>IF(AN$1="Rejected",AF47,IF(AP47="",AF47,SUM(AF47,AP47)))</f>
        <v>0</v>
      </c>
      <c r="AN47" s="110">
        <f>IF(AL$1="","",SUM(AL47:AM47))</f>
        <v>0</v>
      </c>
      <c r="AO47" s="56"/>
      <c r="AP47" s="56"/>
      <c r="AQ47" s="147"/>
      <c r="AR47" s="322" t="s">
        <v>450</v>
      </c>
      <c r="AS47" s="79">
        <f>IF(AU$1="Rejected",AL47,IF(AV47="",AL47,SUM(AL47,AV47)))</f>
        <v>0</v>
      </c>
      <c r="AT47" s="79">
        <f>IF(AU$1="Rejected",AM47,IF(AW47="",AM47,SUM(AM47,AW47)))</f>
        <v>0</v>
      </c>
      <c r="AU47" s="110">
        <f>IF(AS$1="","",SUM(AS47:AT47))</f>
        <v>0</v>
      </c>
      <c r="AV47" s="56"/>
      <c r="AW47" s="56"/>
      <c r="AX47" s="147"/>
      <c r="AY47" s="322" t="s">
        <v>450</v>
      </c>
      <c r="AZ47" s="79">
        <f>IF(BB$1="Rejected",AS47,IF(BC47="",AS47,SUM(AS47,BC47)))</f>
        <v>0</v>
      </c>
      <c r="BA47" s="79">
        <f>IF(BB$1="Rejected",AT47,IF(BD47="",AT47,SUM(AT47,BD47)))</f>
        <v>0</v>
      </c>
      <c r="BB47" s="110">
        <f>IF(AZ$1="","",SUM(AZ47:BA47))</f>
        <v>0</v>
      </c>
      <c r="BC47" s="56"/>
      <c r="BD47" s="56"/>
      <c r="BE47" s="147"/>
      <c r="BF47" s="322" t="s">
        <v>450</v>
      </c>
      <c r="BG47" s="79">
        <f>IF(BI$1="Rejected",AZ47,IF(BJ47="",AZ47,SUM(AZ47,BJ47)))</f>
        <v>0</v>
      </c>
      <c r="BH47" s="79">
        <f>IF(BI$1="Rejected",BA47,IF(BK47="",BA47,SUM(BA47,BK47)))</f>
        <v>0</v>
      </c>
      <c r="BI47" s="110">
        <f>IF(BG$1="","",SUM(BG47:BH47))</f>
        <v>0</v>
      </c>
      <c r="BJ47" s="56"/>
      <c r="BK47" s="56"/>
      <c r="BL47" s="147"/>
      <c r="BM47" s="322" t="s">
        <v>450</v>
      </c>
      <c r="BN47" s="79">
        <f>IF(BP$1="Rejected",BG47,IF(BQ47="",BG47,SUM(BG47,BQ47)))</f>
        <v>0</v>
      </c>
      <c r="BO47" s="79">
        <f>IF(BP$1="Rejected",BH47,IF(BR47="",BH47,SUM(BH47,BR47)))</f>
        <v>0</v>
      </c>
      <c r="BP47" s="110">
        <f>IF(BN$1="","",SUM(BN47:BO47))</f>
        <v>0</v>
      </c>
      <c r="BQ47" s="56"/>
      <c r="BR47" s="56"/>
      <c r="BS47" s="147"/>
      <c r="BT47" s="322" t="s">
        <v>450</v>
      </c>
      <c r="BU47" s="79">
        <f>IF(BW$1="Rejected",BN47,IF(BX47="",BN47,SUM(BN47,BX47)))</f>
        <v>0</v>
      </c>
      <c r="BV47" s="79">
        <f>IF(BW$1="Rejected",BO47,IF(BY47="",BO47,SUM(BO47,BY47)))</f>
        <v>0</v>
      </c>
      <c r="BW47" s="110">
        <f>IF(BU$1="","",SUM(BU47:BV47))</f>
        <v>0</v>
      </c>
      <c r="BX47" s="56"/>
      <c r="BY47" s="56"/>
      <c r="BZ47" s="147"/>
      <c r="CA47" s="322" t="s">
        <v>450</v>
      </c>
      <c r="CB47" s="79">
        <f>IF(CD$1="Rejected",BU47,IF(CE47="",BU47,SUM(BU47,CE47)))</f>
        <v>0</v>
      </c>
      <c r="CC47" s="79">
        <f>IF(CD$1="Rejected",BV47,IF(CF47="",BV47,SUM(BV47,CF47)))</f>
        <v>0</v>
      </c>
      <c r="CD47" s="110">
        <f>IF(CB$1="","",SUM(CB47:CC47))</f>
        <v>0</v>
      </c>
      <c r="CE47" s="56"/>
      <c r="CF47" s="56"/>
      <c r="CG47" s="147"/>
      <c r="CH47" s="322" t="s">
        <v>450</v>
      </c>
      <c r="CI47" s="79">
        <f>IF(CK$1="Rejected",CB47,IF(CL47="",CB47,SUM(CB47,CL47)))</f>
        <v>0</v>
      </c>
      <c r="CJ47" s="79">
        <f>IF(CK$1="Rejected",CC47,IF(CM47="",CC47,SUM(CC47,CM47)))</f>
        <v>0</v>
      </c>
      <c r="CK47" s="110">
        <f>IF(CI$1="","",SUM(CI47:CJ47))</f>
        <v>0</v>
      </c>
      <c r="CL47" s="56"/>
      <c r="CM47" s="56"/>
      <c r="CN47" s="147"/>
      <c r="CO47" s="322" t="s">
        <v>450</v>
      </c>
      <c r="CP47" s="79">
        <f>IF(CR$1="Rejected",CI47,IF(CS47="",CI47,SUM(CI47,CS47)))</f>
        <v>0</v>
      </c>
      <c r="CQ47" s="79">
        <f>IF(CR$1="Rejected",CJ47,IF(CT47="",CJ47,SUM(CJ47,CT47)))</f>
        <v>0</v>
      </c>
      <c r="CR47" s="110">
        <f>IF(CP$1="","",SUM(CP47:CQ47))</f>
        <v>0</v>
      </c>
      <c r="CS47" s="56"/>
      <c r="CT47" s="56"/>
      <c r="CU47" s="147"/>
      <c r="CV47" s="322" t="s">
        <v>450</v>
      </c>
      <c r="CW47" s="79">
        <f>IF(CY$1="Rejected",CP47,IF(CZ47="",CP47,SUM(CP47,CZ47)))</f>
        <v>0</v>
      </c>
      <c r="CX47" s="79">
        <f>IF(CY$1="Rejected",CQ47,IF(DA47="",CQ47,SUM(CQ47,DA47)))</f>
        <v>0</v>
      </c>
      <c r="CY47" s="110">
        <f>IF(CW$1="","",SUM(CW47:CX47))</f>
        <v>0</v>
      </c>
      <c r="CZ47" s="56"/>
      <c r="DA47" s="56"/>
      <c r="DB47" s="147"/>
      <c r="DC47" s="322" t="s">
        <v>450</v>
      </c>
      <c r="DD47" s="79">
        <f>IF(DF$1="Rejected",CW47,IF(DG47="",CW47,SUM(CW47,DG47)))</f>
        <v>0</v>
      </c>
      <c r="DE47" s="79">
        <f>IF(DF$1="Rejected",CX47,IF(DH47="",CX47,SUM(CX47,DH47)))</f>
        <v>0</v>
      </c>
      <c r="DF47" s="110">
        <f>IF(DD$1="","",SUM(DD47:DE47))</f>
        <v>0</v>
      </c>
      <c r="DG47" s="56"/>
      <c r="DH47" s="56"/>
      <c r="DI47" s="147"/>
      <c r="DJ47" s="322" t="s">
        <v>450</v>
      </c>
      <c r="DK47" s="79">
        <f>IF(DM$1="Rejected",DD47,IF(DN47="",DD47,SUM(DD47,DN47)))</f>
        <v>0</v>
      </c>
      <c r="DL47" s="79">
        <f>IF(DM$1="Rejected",DE47,IF(DO47="",DE47,SUM(DE47,DO47)))</f>
        <v>0</v>
      </c>
      <c r="DM47" s="110">
        <f>IF(DK$1="","",SUM(DK47:DL47))</f>
        <v>0</v>
      </c>
      <c r="DN47" s="56"/>
      <c r="DO47" s="56"/>
      <c r="DP47" s="147"/>
      <c r="DQ47" s="322" t="s">
        <v>450</v>
      </c>
      <c r="DR47" s="79">
        <f>IF(DT$1="Rejected",DK47,IF(DU47="",DK47,SUM(DK47,DU47)))</f>
        <v>0</v>
      </c>
      <c r="DS47" s="79">
        <f>IF(DT$1="Rejected",DL47,IF(DV47="",DL47,SUM(DL47,DV47)))</f>
        <v>0</v>
      </c>
      <c r="DT47" s="110">
        <f>IF(DR$1="","",SUM(DR47:DS47))</f>
        <v>0</v>
      </c>
      <c r="DU47" s="56"/>
      <c r="DV47" s="56"/>
      <c r="DW47" s="147"/>
      <c r="DX47" s="322"/>
    </row>
    <row r="48" spans="1:128" x14ac:dyDescent="0.2">
      <c r="A48" s="767" t="s">
        <v>431</v>
      </c>
      <c r="B48" s="768"/>
      <c r="C48" s="10">
        <f>SUM(C45:C47)</f>
        <v>0</v>
      </c>
      <c r="D48" s="10">
        <f>SUM(D45:D47)</f>
        <v>0</v>
      </c>
      <c r="E48" s="10">
        <f>SUM(E45:E47)</f>
        <v>0</v>
      </c>
      <c r="F48" s="203"/>
      <c r="G48" s="364"/>
      <c r="H48" s="364"/>
      <c r="I48" s="322" t="s">
        <v>451</v>
      </c>
      <c r="J48" s="445">
        <f>IF(J$1="","",SUM(J45:J47))</f>
        <v>0</v>
      </c>
      <c r="K48" s="445">
        <f>IF(J$1="","",SUM(K45:K47))</f>
        <v>0</v>
      </c>
      <c r="L48" s="103">
        <f>IF(J$1="","",SUM(J48:K48))</f>
        <v>0</v>
      </c>
      <c r="M48" s="445">
        <f>IF(J$1="","",SUMIF($I44:$I48,MID($I48,3,10),M44:M48))</f>
        <v>0</v>
      </c>
      <c r="N48" s="445">
        <f>IF(J$1="","",SUMIF($I44:$I48,MID($I48,3,10),N44:N48))</f>
        <v>0</v>
      </c>
      <c r="O48" s="147"/>
      <c r="P48" s="322" t="s">
        <v>451</v>
      </c>
      <c r="Q48" s="445">
        <f>IF(Q$1="","",SUM(Q45:Q47))</f>
        <v>0</v>
      </c>
      <c r="R48" s="445">
        <f>IF(Q$1="","",SUM(R45:R47))</f>
        <v>0</v>
      </c>
      <c r="S48" s="103">
        <f>IF(Q$1="","",SUM(Q48:R48))</f>
        <v>0</v>
      </c>
      <c r="T48" s="445">
        <f>IF(Q$1="","",SUMIF($I44:$I48,MID($I48,3,10),T44:T48))</f>
        <v>0</v>
      </c>
      <c r="U48" s="445">
        <f>IF(Q$1="","",SUMIF($I44:$I48,MID($I48,3,10),U44:U48))</f>
        <v>0</v>
      </c>
      <c r="V48" s="147"/>
      <c r="W48" s="322" t="s">
        <v>451</v>
      </c>
      <c r="X48" s="445">
        <f>IF(X$1="","",SUM(X45:X47))</f>
        <v>0</v>
      </c>
      <c r="Y48" s="445">
        <f>IF(X$1="","",SUM(Y45:Y47))</f>
        <v>0</v>
      </c>
      <c r="Z48" s="103">
        <f>IF(X$1="","",SUM(X48:Y48))</f>
        <v>0</v>
      </c>
      <c r="AA48" s="445">
        <f>IF(X$1="","",SUMIF($I44:$I48,MID($I48,3,10),AA44:AA48))</f>
        <v>0</v>
      </c>
      <c r="AB48" s="445">
        <f>IF(X$1="","",SUMIF($I44:$I48,MID($I48,3,10),AB44:AB48))</f>
        <v>0</v>
      </c>
      <c r="AC48" s="147"/>
      <c r="AD48" s="322" t="s">
        <v>451</v>
      </c>
      <c r="AE48" s="445">
        <f>IF(AE$1="","",SUM(AE45:AE47))</f>
        <v>0</v>
      </c>
      <c r="AF48" s="445">
        <f>IF(AE$1="","",SUM(AF45:AF47))</f>
        <v>0</v>
      </c>
      <c r="AG48" s="103">
        <f>IF(AE$1="","",SUM(AE48:AF48))</f>
        <v>0</v>
      </c>
      <c r="AH48" s="445">
        <f>IF(AE$1="","",SUMIF($I44:$I48,MID($I48,3,10),AH44:AH48))</f>
        <v>0</v>
      </c>
      <c r="AI48" s="445">
        <f>IF(AE$1="","",SUMIF($I44:$I48,MID($I48,3,10),AI44:AI48))</f>
        <v>0</v>
      </c>
      <c r="AJ48" s="147"/>
      <c r="AK48" s="322" t="s">
        <v>451</v>
      </c>
      <c r="AL48" s="445">
        <f>IF(AL$1="","",SUM(AL45:AL47))</f>
        <v>0</v>
      </c>
      <c r="AM48" s="445">
        <f>IF(AL$1="","",SUM(AM45:AM47))</f>
        <v>0</v>
      </c>
      <c r="AN48" s="103">
        <f>IF(AL$1="","",SUM(AL48:AM48))</f>
        <v>0</v>
      </c>
      <c r="AO48" s="445">
        <f>IF(AL$1="","",SUMIF($I44:$I48,MID($I48,3,10),AO44:AO48))</f>
        <v>0</v>
      </c>
      <c r="AP48" s="445">
        <f>IF(AL$1="","",SUMIF($I44:$I48,MID($I48,3,10),AP44:AP48))</f>
        <v>0</v>
      </c>
      <c r="AQ48" s="147"/>
      <c r="AR48" s="322" t="s">
        <v>451</v>
      </c>
      <c r="AS48" s="445">
        <f>IF(AS$1="","",SUM(AS45:AS47))</f>
        <v>0</v>
      </c>
      <c r="AT48" s="445">
        <f>IF(AS$1="","",SUM(AT45:AT47))</f>
        <v>0</v>
      </c>
      <c r="AU48" s="103">
        <f>IF(AS$1="","",SUM(AS48:AT48))</f>
        <v>0</v>
      </c>
      <c r="AV48" s="445">
        <f>IF(AS$1="","",SUMIF($I44:$I48,MID($I48,3,10),AV44:AV48))</f>
        <v>0</v>
      </c>
      <c r="AW48" s="445">
        <f>IF(AS$1="","",SUMIF($I44:$I48,MID($I48,3,10),AW44:AW48))</f>
        <v>0</v>
      </c>
      <c r="AX48" s="147"/>
      <c r="AY48" s="322" t="s">
        <v>451</v>
      </c>
      <c r="AZ48" s="445">
        <f>IF(AZ$1="","",SUM(AZ45:AZ47))</f>
        <v>0</v>
      </c>
      <c r="BA48" s="445">
        <f>IF(AZ$1="","",SUM(BA45:BA47))</f>
        <v>0</v>
      </c>
      <c r="BB48" s="103">
        <f>IF(AZ$1="","",SUM(AZ48:BA48))</f>
        <v>0</v>
      </c>
      <c r="BC48" s="445">
        <f>IF(AZ$1="","",SUMIF($I44:$I48,MID($I48,3,10),BC44:BC48))</f>
        <v>0</v>
      </c>
      <c r="BD48" s="445">
        <f>IF(AZ$1="","",SUMIF($I44:$I48,MID($I48,3,10),BD44:BD48))</f>
        <v>0</v>
      </c>
      <c r="BE48" s="147"/>
      <c r="BF48" s="322" t="s">
        <v>451</v>
      </c>
      <c r="BG48" s="445">
        <f>IF(BG$1="","",SUM(BG45:BG47))</f>
        <v>0</v>
      </c>
      <c r="BH48" s="445">
        <f>IF(BG$1="","",SUM(BH45:BH47))</f>
        <v>0</v>
      </c>
      <c r="BI48" s="103">
        <f>IF(BG$1="","",SUM(BG48:BH48))</f>
        <v>0</v>
      </c>
      <c r="BJ48" s="445">
        <f>IF(BG$1="","",SUMIF($I44:$I48,MID($I48,3,10),BJ44:BJ48))</f>
        <v>0</v>
      </c>
      <c r="BK48" s="445">
        <f>IF(BG$1="","",SUMIF($I44:$I48,MID($I48,3,10),BK44:BK48))</f>
        <v>0</v>
      </c>
      <c r="BL48" s="147"/>
      <c r="BM48" s="322" t="s">
        <v>451</v>
      </c>
      <c r="BN48" s="445">
        <f>IF(BN$1="","",SUM(BN45:BN47))</f>
        <v>0</v>
      </c>
      <c r="BO48" s="445">
        <f>IF(BN$1="","",SUM(BO45:BO47))</f>
        <v>0</v>
      </c>
      <c r="BP48" s="103">
        <f>IF(BN$1="","",SUM(BN48:BO48))</f>
        <v>0</v>
      </c>
      <c r="BQ48" s="445">
        <f>IF(BN$1="","",SUMIF($I44:$I48,MID($I48,3,10),BQ44:BQ48))</f>
        <v>0</v>
      </c>
      <c r="BR48" s="445">
        <f>IF(BN$1="","",SUMIF($I44:$I48,MID($I48,3,10),BR44:BR48))</f>
        <v>0</v>
      </c>
      <c r="BS48" s="147"/>
      <c r="BT48" s="322" t="s">
        <v>451</v>
      </c>
      <c r="BU48" s="445">
        <f>IF(BU$1="","",SUM(BU45:BU47))</f>
        <v>0</v>
      </c>
      <c r="BV48" s="445">
        <f>IF(BU$1="","",SUM(BV45:BV47))</f>
        <v>0</v>
      </c>
      <c r="BW48" s="103">
        <f>IF(BU$1="","",SUM(BU48:BV48))</f>
        <v>0</v>
      </c>
      <c r="BX48" s="445">
        <f>IF(BU$1="","",SUMIF($I44:$I48,MID($I48,3,10),BX44:BX48))</f>
        <v>0</v>
      </c>
      <c r="BY48" s="445">
        <f>IF(BU$1="","",SUMIF($I44:$I48,MID($I48,3,10),BY44:BY48))</f>
        <v>0</v>
      </c>
      <c r="BZ48" s="147"/>
      <c r="CA48" s="322" t="s">
        <v>451</v>
      </c>
      <c r="CB48" s="445">
        <f>IF(CB$1="","",SUM(CB45:CB47))</f>
        <v>0</v>
      </c>
      <c r="CC48" s="445">
        <f>IF(CB$1="","",SUM(CC45:CC47))</f>
        <v>0</v>
      </c>
      <c r="CD48" s="103">
        <f>IF(CB$1="","",SUM(CB48:CC48))</f>
        <v>0</v>
      </c>
      <c r="CE48" s="445">
        <f>IF(CB$1="","",SUMIF($I44:$I48,MID($I48,3,10),CE44:CE48))</f>
        <v>0</v>
      </c>
      <c r="CF48" s="445">
        <f>IF(CB$1="","",SUMIF($I44:$I48,MID($I48,3,10),CF44:CF48))</f>
        <v>0</v>
      </c>
      <c r="CG48" s="147"/>
      <c r="CH48" s="322" t="s">
        <v>451</v>
      </c>
      <c r="CI48" s="445">
        <f>IF(CI$1="","",SUM(CI45:CI47))</f>
        <v>0</v>
      </c>
      <c r="CJ48" s="445">
        <f>IF(CI$1="","",SUM(CJ45:CJ47))</f>
        <v>0</v>
      </c>
      <c r="CK48" s="103">
        <f>IF(CI$1="","",SUM(CI48:CJ48))</f>
        <v>0</v>
      </c>
      <c r="CL48" s="445">
        <f>IF(CI$1="","",SUMIF($I44:$I48,MID($I48,3,10),CL44:CL48))</f>
        <v>0</v>
      </c>
      <c r="CM48" s="445">
        <f>IF(CI$1="","",SUMIF($I44:$I48,MID($I48,3,10),CM44:CM48))</f>
        <v>0</v>
      </c>
      <c r="CN48" s="147"/>
      <c r="CO48" s="322" t="s">
        <v>451</v>
      </c>
      <c r="CP48" s="445">
        <f>IF(CP$1="","",SUM(CP45:CP47))</f>
        <v>0</v>
      </c>
      <c r="CQ48" s="445">
        <f>IF(CP$1="","",SUM(CQ45:CQ47))</f>
        <v>0</v>
      </c>
      <c r="CR48" s="103">
        <f>IF(CP$1="","",SUM(CP48:CQ48))</f>
        <v>0</v>
      </c>
      <c r="CS48" s="445">
        <f>IF(CP$1="","",SUMIF($I44:$I48,MID($I48,3,10),CS44:CS48))</f>
        <v>0</v>
      </c>
      <c r="CT48" s="445">
        <f>IF(CP$1="","",SUMIF($I44:$I48,MID($I48,3,10),CT44:CT48))</f>
        <v>0</v>
      </c>
      <c r="CU48" s="147"/>
      <c r="CV48" s="322" t="s">
        <v>451</v>
      </c>
      <c r="CW48" s="445">
        <f>IF(CW$1="","",SUM(CW45:CW47))</f>
        <v>0</v>
      </c>
      <c r="CX48" s="445">
        <f>IF(CW$1="","",SUM(CX45:CX47))</f>
        <v>0</v>
      </c>
      <c r="CY48" s="103">
        <f>IF(CW$1="","",SUM(CW48:CX48))</f>
        <v>0</v>
      </c>
      <c r="CZ48" s="445">
        <f>IF(CW$1="","",SUMIF($I44:$I48,MID($I48,3,10),CZ44:CZ48))</f>
        <v>0</v>
      </c>
      <c r="DA48" s="445">
        <f>IF(CW$1="","",SUMIF($I44:$I48,MID($I48,3,10),DA44:DA48))</f>
        <v>0</v>
      </c>
      <c r="DB48" s="147"/>
      <c r="DC48" s="322" t="s">
        <v>451</v>
      </c>
      <c r="DD48" s="445">
        <f>IF(DD$1="","",SUM(DD45:DD47))</f>
        <v>0</v>
      </c>
      <c r="DE48" s="445">
        <f>IF(DD$1="","",SUM(DE45:DE47))</f>
        <v>0</v>
      </c>
      <c r="DF48" s="103">
        <f>IF(DD$1="","",SUM(DD48:DE48))</f>
        <v>0</v>
      </c>
      <c r="DG48" s="445">
        <f>IF(DD$1="","",SUMIF($I44:$I48,MID($I48,3,10),DG44:DG48))</f>
        <v>0</v>
      </c>
      <c r="DH48" s="445">
        <f>IF(DD$1="","",SUMIF($I44:$I48,MID($I48,3,10),DH44:DH48))</f>
        <v>0</v>
      </c>
      <c r="DI48" s="147"/>
      <c r="DJ48" s="322" t="s">
        <v>451</v>
      </c>
      <c r="DK48" s="445">
        <f>IF(DK$1="","",SUM(DK45:DK47))</f>
        <v>0</v>
      </c>
      <c r="DL48" s="445">
        <f>IF(DK$1="","",SUM(DL45:DL47))</f>
        <v>0</v>
      </c>
      <c r="DM48" s="103">
        <f>IF(DK$1="","",SUM(DK48:DL48))</f>
        <v>0</v>
      </c>
      <c r="DN48" s="445">
        <f>IF(DK$1="","",SUMIF($I44:$I48,MID($I48,3,10),DN44:DN48))</f>
        <v>0</v>
      </c>
      <c r="DO48" s="445">
        <f>IF(DK$1="","",SUMIF($I44:$I48,MID($I48,3,10),DO44:DO48))</f>
        <v>0</v>
      </c>
      <c r="DP48" s="147"/>
      <c r="DQ48" s="322" t="s">
        <v>451</v>
      </c>
      <c r="DR48" s="445">
        <f>IF(DR$1="","",SUM(DR45:DR47))</f>
        <v>0</v>
      </c>
      <c r="DS48" s="445">
        <f>IF(DR$1="","",SUM(DS45:DS47))</f>
        <v>0</v>
      </c>
      <c r="DT48" s="103">
        <f>IF(DR$1="","",SUM(DR48:DS48))</f>
        <v>0</v>
      </c>
      <c r="DU48" s="445">
        <f>IF(DR$1="","",SUMIF($I44:$I48,MID($I48,3,10),DU44:DU48))</f>
        <v>0</v>
      </c>
      <c r="DV48" s="445">
        <f>IF(DR$1="","",SUMIF($I44:$I48,MID($I48,3,10),DV44:DV48))</f>
        <v>0</v>
      </c>
      <c r="DW48" s="147"/>
      <c r="DX48" s="322"/>
    </row>
    <row r="49" spans="1:128" s="8" customFormat="1" x14ac:dyDescent="0.2">
      <c r="A49" s="769" t="s">
        <v>468</v>
      </c>
      <c r="B49" s="770"/>
      <c r="C49" s="770"/>
      <c r="D49" s="770"/>
      <c r="E49" s="770"/>
      <c r="F49" s="771"/>
      <c r="G49" s="365"/>
      <c r="H49" s="365"/>
      <c r="I49" s="322"/>
      <c r="J49" s="128" t="str">
        <f>IF(J$1="","",IF(SUM(B49)=0,"",B49))</f>
        <v/>
      </c>
      <c r="K49" s="129" t="str">
        <f>IF(J$1="","",IF(SUM(C49)=0,"",C49))</f>
        <v/>
      </c>
      <c r="L49" s="129"/>
      <c r="M49" s="130" t="str">
        <f>$A49</f>
        <v xml:space="preserve">SUBSTATION &lt;Name,#&gt; </v>
      </c>
      <c r="N49" s="130"/>
      <c r="O49" s="360"/>
      <c r="P49" s="322"/>
      <c r="Q49" s="128" t="str">
        <f>IF(Q$1="","",IF(SUM(I49)=0,"",I49))</f>
        <v/>
      </c>
      <c r="R49" s="129" t="str">
        <f>IF(Q$1="","",IF(SUM(J49)=0,"",J49))</f>
        <v/>
      </c>
      <c r="S49" s="129"/>
      <c r="T49" s="130" t="str">
        <f>$A49</f>
        <v xml:space="preserve">SUBSTATION &lt;Name,#&gt; </v>
      </c>
      <c r="U49" s="130"/>
      <c r="V49" s="360"/>
      <c r="W49" s="322"/>
      <c r="X49" s="128" t="str">
        <f>IF(X$1="","",IF(SUM(P49)=0,"",P49))</f>
        <v/>
      </c>
      <c r="Y49" s="129" t="str">
        <f>IF(X$1="","",IF(SUM(Q49)=0,"",Q49))</f>
        <v/>
      </c>
      <c r="Z49" s="129"/>
      <c r="AA49" s="130" t="str">
        <f>$A49</f>
        <v xml:space="preserve">SUBSTATION &lt;Name,#&gt; </v>
      </c>
      <c r="AB49" s="130"/>
      <c r="AC49" s="360"/>
      <c r="AD49" s="322"/>
      <c r="AE49" s="128" t="str">
        <f>IF(AE$1="","",IF(SUM(W49)=0,"",W49))</f>
        <v/>
      </c>
      <c r="AF49" s="129" t="str">
        <f>IF(AE$1="","",IF(SUM(X49)=0,"",X49))</f>
        <v/>
      </c>
      <c r="AG49" s="129"/>
      <c r="AH49" s="130" t="str">
        <f>$A49</f>
        <v xml:space="preserve">SUBSTATION &lt;Name,#&gt; </v>
      </c>
      <c r="AI49" s="130"/>
      <c r="AJ49" s="360"/>
      <c r="AK49" s="322"/>
      <c r="AL49" s="128" t="str">
        <f>IF(AL$1="","",IF(SUM(AD49)=0,"",AD49))</f>
        <v/>
      </c>
      <c r="AM49" s="129" t="str">
        <f>IF(AL$1="","",IF(SUM(AE49)=0,"",AE49))</f>
        <v/>
      </c>
      <c r="AN49" s="129"/>
      <c r="AO49" s="130" t="str">
        <f>$A49</f>
        <v xml:space="preserve">SUBSTATION &lt;Name,#&gt; </v>
      </c>
      <c r="AP49" s="130"/>
      <c r="AQ49" s="360"/>
      <c r="AR49" s="322"/>
      <c r="AS49" s="128" t="str">
        <f>IF(AS$1="","",IF(SUM(AK49)=0,"",AK49))</f>
        <v/>
      </c>
      <c r="AT49" s="129" t="str">
        <f>IF(AS$1="","",IF(SUM(AL49)=0,"",AL49))</f>
        <v/>
      </c>
      <c r="AU49" s="129"/>
      <c r="AV49" s="130" t="str">
        <f>$A49</f>
        <v xml:space="preserve">SUBSTATION &lt;Name,#&gt; </v>
      </c>
      <c r="AW49" s="130"/>
      <c r="AX49" s="360"/>
      <c r="AY49" s="322"/>
      <c r="AZ49" s="128" t="str">
        <f>IF(AZ$1="","",IF(SUM(AR49)=0,"",AR49))</f>
        <v/>
      </c>
      <c r="BA49" s="129" t="str">
        <f>IF(AZ$1="","",IF(SUM(AS49)=0,"",AS49))</f>
        <v/>
      </c>
      <c r="BB49" s="129"/>
      <c r="BC49" s="130" t="str">
        <f>$A49</f>
        <v xml:space="preserve">SUBSTATION &lt;Name,#&gt; </v>
      </c>
      <c r="BD49" s="130"/>
      <c r="BE49" s="360"/>
      <c r="BF49" s="322"/>
      <c r="BG49" s="128" t="str">
        <f>IF(BG$1="","",IF(SUM(AY49)=0,"",AY49))</f>
        <v/>
      </c>
      <c r="BH49" s="129" t="str">
        <f>IF(BG$1="","",IF(SUM(AZ49)=0,"",AZ49))</f>
        <v/>
      </c>
      <c r="BI49" s="129"/>
      <c r="BJ49" s="130" t="str">
        <f>$A49</f>
        <v xml:space="preserve">SUBSTATION &lt;Name,#&gt; </v>
      </c>
      <c r="BK49" s="130"/>
      <c r="BL49" s="360"/>
      <c r="BM49" s="322"/>
      <c r="BN49" s="128" t="str">
        <f>IF(BN$1="","",IF(SUM(BF49)=0,"",BF49))</f>
        <v/>
      </c>
      <c r="BO49" s="129" t="str">
        <f>IF(BN$1="","",IF(SUM(BG49)=0,"",BG49))</f>
        <v/>
      </c>
      <c r="BP49" s="129"/>
      <c r="BQ49" s="130" t="str">
        <f>$A49</f>
        <v xml:space="preserve">SUBSTATION &lt;Name,#&gt; </v>
      </c>
      <c r="BR49" s="130"/>
      <c r="BS49" s="360"/>
      <c r="BT49" s="322"/>
      <c r="BU49" s="128" t="str">
        <f>IF(BU$1="","",IF(SUM(BM49)=0,"",BM49))</f>
        <v/>
      </c>
      <c r="BV49" s="129" t="str">
        <f>IF(BU$1="","",IF(SUM(BN49)=0,"",BN49))</f>
        <v/>
      </c>
      <c r="BW49" s="129"/>
      <c r="BX49" s="130" t="str">
        <f>$A49</f>
        <v xml:space="preserve">SUBSTATION &lt;Name,#&gt; </v>
      </c>
      <c r="BY49" s="130"/>
      <c r="BZ49" s="360"/>
      <c r="CA49" s="322"/>
      <c r="CB49" s="128" t="str">
        <f>IF(CB$1="","",IF(SUM(BT49)=0,"",BT49))</f>
        <v/>
      </c>
      <c r="CC49" s="129" t="str">
        <f>IF(CB$1="","",IF(SUM(BU49)=0,"",BU49))</f>
        <v/>
      </c>
      <c r="CD49" s="129"/>
      <c r="CE49" s="130" t="str">
        <f>$A49</f>
        <v xml:space="preserve">SUBSTATION &lt;Name,#&gt; </v>
      </c>
      <c r="CF49" s="130"/>
      <c r="CG49" s="360"/>
      <c r="CH49" s="322"/>
      <c r="CI49" s="128" t="str">
        <f>IF(CI$1="","",IF(SUM(CA49)=0,"",CA49))</f>
        <v/>
      </c>
      <c r="CJ49" s="129" t="str">
        <f>IF(CI$1="","",IF(SUM(CB49)=0,"",CB49))</f>
        <v/>
      </c>
      <c r="CK49" s="129"/>
      <c r="CL49" s="130" t="str">
        <f>$A49</f>
        <v xml:space="preserve">SUBSTATION &lt;Name,#&gt; </v>
      </c>
      <c r="CM49" s="130"/>
      <c r="CN49" s="360"/>
      <c r="CO49" s="322"/>
      <c r="CP49" s="128" t="str">
        <f>IF(CP$1="","",IF(SUM(CH49)=0,"",CH49))</f>
        <v/>
      </c>
      <c r="CQ49" s="129" t="str">
        <f>IF(CP$1="","",IF(SUM(CI49)=0,"",CI49))</f>
        <v/>
      </c>
      <c r="CR49" s="129"/>
      <c r="CS49" s="130" t="str">
        <f>$A49</f>
        <v xml:space="preserve">SUBSTATION &lt;Name,#&gt; </v>
      </c>
      <c r="CT49" s="130"/>
      <c r="CU49" s="360"/>
      <c r="CV49" s="322"/>
      <c r="CW49" s="128" t="str">
        <f>IF(CW$1="","",IF(SUM(CO49)=0,"",CO49))</f>
        <v/>
      </c>
      <c r="CX49" s="129" t="str">
        <f>IF(CW$1="","",IF(SUM(CP49)=0,"",CP49))</f>
        <v/>
      </c>
      <c r="CY49" s="129"/>
      <c r="CZ49" s="130" t="str">
        <f>$A49</f>
        <v xml:space="preserve">SUBSTATION &lt;Name,#&gt; </v>
      </c>
      <c r="DA49" s="130"/>
      <c r="DB49" s="360"/>
      <c r="DC49" s="322"/>
      <c r="DD49" s="128" t="str">
        <f>IF(DD$1="","",IF(SUM(CV49)=0,"",CV49))</f>
        <v/>
      </c>
      <c r="DE49" s="129" t="str">
        <f>IF(DD$1="","",IF(SUM(CW49)=0,"",CW49))</f>
        <v/>
      </c>
      <c r="DF49" s="129"/>
      <c r="DG49" s="130" t="str">
        <f>$A49</f>
        <v xml:space="preserve">SUBSTATION &lt;Name,#&gt; </v>
      </c>
      <c r="DH49" s="130"/>
      <c r="DI49" s="360"/>
      <c r="DJ49" s="322"/>
      <c r="DK49" s="128" t="str">
        <f>IF(DK$1="","",IF(SUM(DC49)=0,"",DC49))</f>
        <v/>
      </c>
      <c r="DL49" s="129" t="str">
        <f>IF(DK$1="","",IF(SUM(DD49)=0,"",DD49))</f>
        <v/>
      </c>
      <c r="DM49" s="129"/>
      <c r="DN49" s="130" t="str">
        <f>$A49</f>
        <v xml:space="preserve">SUBSTATION &lt;Name,#&gt; </v>
      </c>
      <c r="DO49" s="130"/>
      <c r="DP49" s="360"/>
      <c r="DQ49" s="322"/>
      <c r="DR49" s="128" t="str">
        <f>IF(DR$1="","",IF(SUM(DJ49)=0,"",DJ49))</f>
        <v/>
      </c>
      <c r="DS49" s="129" t="str">
        <f>IF(DR$1="","",IF(SUM(DK49)=0,"",DK49))</f>
        <v/>
      </c>
      <c r="DT49" s="129"/>
      <c r="DU49" s="130" t="str">
        <f>$A49</f>
        <v xml:space="preserve">SUBSTATION &lt;Name,#&gt; </v>
      </c>
      <c r="DV49" s="130"/>
      <c r="DW49" s="360"/>
      <c r="DX49" s="322"/>
    </row>
    <row r="50" spans="1:128" x14ac:dyDescent="0.2">
      <c r="A50" s="764" t="s">
        <v>452</v>
      </c>
      <c r="B50" s="764"/>
      <c r="C50" s="532"/>
      <c r="D50" s="532"/>
      <c r="E50" s="9">
        <f>C50+D50</f>
        <v>0</v>
      </c>
      <c r="F50" s="203"/>
      <c r="G50" s="364"/>
      <c r="H50" s="364"/>
      <c r="I50" s="322" t="s">
        <v>450</v>
      </c>
      <c r="J50" s="79">
        <f>IF(L$1="Rejected",C50,IF(M50="",C50,SUM(C50,M50)))</f>
        <v>0</v>
      </c>
      <c r="K50" s="79">
        <f>IF(L$1="Rejected",D50,IF(N50="",D50,SUM(D50,N50)))</f>
        <v>0</v>
      </c>
      <c r="L50" s="110">
        <f>IF(J$1="","",SUM(J50:K50))</f>
        <v>0</v>
      </c>
      <c r="M50" s="56"/>
      <c r="N50" s="56"/>
      <c r="O50" s="147"/>
      <c r="P50" s="322" t="s">
        <v>450</v>
      </c>
      <c r="Q50" s="79">
        <f>IF(S$1="Rejected",J50,IF(T50="",J50,SUM(J50,T50)))</f>
        <v>0</v>
      </c>
      <c r="R50" s="79">
        <f>IF(S$1="Rejected",K50,IF(U50="",K50,SUM(K50,U50)))</f>
        <v>0</v>
      </c>
      <c r="S50" s="110">
        <f>IF(Q$1="","",SUM(Q50:R50))</f>
        <v>0</v>
      </c>
      <c r="T50" s="56"/>
      <c r="U50" s="56"/>
      <c r="V50" s="147"/>
      <c r="W50" s="322" t="s">
        <v>450</v>
      </c>
      <c r="X50" s="79">
        <f>IF(Z$1="Rejected",Q50,IF(AA50="",Q50,SUM(Q50,AA50)))</f>
        <v>0</v>
      </c>
      <c r="Y50" s="79">
        <f>IF(Z$1="Rejected",R50,IF(AB50="",R50,SUM(R50,AB50)))</f>
        <v>0</v>
      </c>
      <c r="Z50" s="110">
        <f>IF(X$1="","",SUM(X50:Y50))</f>
        <v>0</v>
      </c>
      <c r="AA50" s="56"/>
      <c r="AB50" s="56"/>
      <c r="AC50" s="147"/>
      <c r="AD50" s="322" t="s">
        <v>450</v>
      </c>
      <c r="AE50" s="79">
        <f>IF(AG$1="Rejected",X50,IF(AH50="",X50,SUM(X50,AH50)))</f>
        <v>0</v>
      </c>
      <c r="AF50" s="79">
        <f>IF(AG$1="Rejected",Y50,IF(AI50="",Y50,SUM(Y50,AI50)))</f>
        <v>0</v>
      </c>
      <c r="AG50" s="110">
        <f>IF(AE$1="","",SUM(AE50:AF50))</f>
        <v>0</v>
      </c>
      <c r="AH50" s="56"/>
      <c r="AI50" s="56"/>
      <c r="AJ50" s="147"/>
      <c r="AK50" s="322" t="s">
        <v>450</v>
      </c>
      <c r="AL50" s="79">
        <f>IF(AN$1="Rejected",AE50,IF(AO50="",AE50,SUM(AE50,AO50)))</f>
        <v>0</v>
      </c>
      <c r="AM50" s="79">
        <f>IF(AN$1="Rejected",AF50,IF(AP50="",AF50,SUM(AF50,AP50)))</f>
        <v>0</v>
      </c>
      <c r="AN50" s="110">
        <f>IF(AL$1="","",SUM(AL50:AM50))</f>
        <v>0</v>
      </c>
      <c r="AO50" s="56"/>
      <c r="AP50" s="56"/>
      <c r="AQ50" s="147"/>
      <c r="AR50" s="322" t="s">
        <v>450</v>
      </c>
      <c r="AS50" s="79">
        <f>IF(AU$1="Rejected",AL50,IF(AV50="",AL50,SUM(AL50,AV50)))</f>
        <v>0</v>
      </c>
      <c r="AT50" s="79">
        <f>IF(AU$1="Rejected",AM50,IF(AW50="",AM50,SUM(AM50,AW50)))</f>
        <v>0</v>
      </c>
      <c r="AU50" s="110">
        <f>IF(AS$1="","",SUM(AS50:AT50))</f>
        <v>0</v>
      </c>
      <c r="AV50" s="56"/>
      <c r="AW50" s="56"/>
      <c r="AX50" s="147"/>
      <c r="AY50" s="322" t="s">
        <v>450</v>
      </c>
      <c r="AZ50" s="79">
        <f>IF(BB$1="Rejected",AS50,IF(BC50="",AS50,SUM(AS50,BC50)))</f>
        <v>0</v>
      </c>
      <c r="BA50" s="79">
        <f>IF(BB$1="Rejected",AT50,IF(BD50="",AT50,SUM(AT50,BD50)))</f>
        <v>0</v>
      </c>
      <c r="BB50" s="110">
        <f>IF(AZ$1="","",SUM(AZ50:BA50))</f>
        <v>0</v>
      </c>
      <c r="BC50" s="56"/>
      <c r="BD50" s="56"/>
      <c r="BE50" s="147"/>
      <c r="BF50" s="322" t="s">
        <v>450</v>
      </c>
      <c r="BG50" s="79">
        <f>IF(BI$1="Rejected",AZ50,IF(BJ50="",AZ50,SUM(AZ50,BJ50)))</f>
        <v>0</v>
      </c>
      <c r="BH50" s="79">
        <f>IF(BI$1="Rejected",BA50,IF(BK50="",BA50,SUM(BA50,BK50)))</f>
        <v>0</v>
      </c>
      <c r="BI50" s="110">
        <f>IF(BG$1="","",SUM(BG50:BH50))</f>
        <v>0</v>
      </c>
      <c r="BJ50" s="56"/>
      <c r="BK50" s="56"/>
      <c r="BL50" s="147"/>
      <c r="BM50" s="322" t="s">
        <v>450</v>
      </c>
      <c r="BN50" s="79">
        <f>IF(BP$1="Rejected",BG50,IF(BQ50="",BG50,SUM(BG50,BQ50)))</f>
        <v>0</v>
      </c>
      <c r="BO50" s="79">
        <f>IF(BP$1="Rejected",BH50,IF(BR50="",BH50,SUM(BH50,BR50)))</f>
        <v>0</v>
      </c>
      <c r="BP50" s="110">
        <f>IF(BN$1="","",SUM(BN50:BO50))</f>
        <v>0</v>
      </c>
      <c r="BQ50" s="56"/>
      <c r="BR50" s="56"/>
      <c r="BS50" s="147"/>
      <c r="BT50" s="322" t="s">
        <v>450</v>
      </c>
      <c r="BU50" s="79">
        <f>IF(BW$1="Rejected",BN50,IF(BX50="",BN50,SUM(BN50,BX50)))</f>
        <v>0</v>
      </c>
      <c r="BV50" s="79">
        <f>IF(BW$1="Rejected",BO50,IF(BY50="",BO50,SUM(BO50,BY50)))</f>
        <v>0</v>
      </c>
      <c r="BW50" s="110">
        <f>IF(BU$1="","",SUM(BU50:BV50))</f>
        <v>0</v>
      </c>
      <c r="BX50" s="56"/>
      <c r="BY50" s="56"/>
      <c r="BZ50" s="147"/>
      <c r="CA50" s="322" t="s">
        <v>450</v>
      </c>
      <c r="CB50" s="79">
        <f>IF(CD$1="Rejected",BU50,IF(CE50="",BU50,SUM(BU50,CE50)))</f>
        <v>0</v>
      </c>
      <c r="CC50" s="79">
        <f>IF(CD$1="Rejected",BV50,IF(CF50="",BV50,SUM(BV50,CF50)))</f>
        <v>0</v>
      </c>
      <c r="CD50" s="110">
        <f>IF(CB$1="","",SUM(CB50:CC50))</f>
        <v>0</v>
      </c>
      <c r="CE50" s="56"/>
      <c r="CF50" s="56"/>
      <c r="CG50" s="147"/>
      <c r="CH50" s="322" t="s">
        <v>450</v>
      </c>
      <c r="CI50" s="79">
        <f>IF(CK$1="Rejected",CB50,IF(CL50="",CB50,SUM(CB50,CL50)))</f>
        <v>0</v>
      </c>
      <c r="CJ50" s="79">
        <f>IF(CK$1="Rejected",CC50,IF(CM50="",CC50,SUM(CC50,CM50)))</f>
        <v>0</v>
      </c>
      <c r="CK50" s="110">
        <f>IF(CI$1="","",SUM(CI50:CJ50))</f>
        <v>0</v>
      </c>
      <c r="CL50" s="56"/>
      <c r="CM50" s="56"/>
      <c r="CN50" s="147"/>
      <c r="CO50" s="322" t="s">
        <v>450</v>
      </c>
      <c r="CP50" s="79">
        <f>IF(CR$1="Rejected",CI50,IF(CS50="",CI50,SUM(CI50,CS50)))</f>
        <v>0</v>
      </c>
      <c r="CQ50" s="79">
        <f>IF(CR$1="Rejected",CJ50,IF(CT50="",CJ50,SUM(CJ50,CT50)))</f>
        <v>0</v>
      </c>
      <c r="CR50" s="110">
        <f>IF(CP$1="","",SUM(CP50:CQ50))</f>
        <v>0</v>
      </c>
      <c r="CS50" s="56"/>
      <c r="CT50" s="56"/>
      <c r="CU50" s="147"/>
      <c r="CV50" s="322" t="s">
        <v>450</v>
      </c>
      <c r="CW50" s="79">
        <f>IF(CY$1="Rejected",CP50,IF(CZ50="",CP50,SUM(CP50,CZ50)))</f>
        <v>0</v>
      </c>
      <c r="CX50" s="79">
        <f>IF(CY$1="Rejected",CQ50,IF(DA50="",CQ50,SUM(CQ50,DA50)))</f>
        <v>0</v>
      </c>
      <c r="CY50" s="110">
        <f>IF(CW$1="","",SUM(CW50:CX50))</f>
        <v>0</v>
      </c>
      <c r="CZ50" s="56"/>
      <c r="DA50" s="56"/>
      <c r="DB50" s="147"/>
      <c r="DC50" s="322" t="s">
        <v>450</v>
      </c>
      <c r="DD50" s="79">
        <f>IF(DF$1="Rejected",CW50,IF(DG50="",CW50,SUM(CW50,DG50)))</f>
        <v>0</v>
      </c>
      <c r="DE50" s="79">
        <f>IF(DF$1="Rejected",CX50,IF(DH50="",CX50,SUM(CX50,DH50)))</f>
        <v>0</v>
      </c>
      <c r="DF50" s="110">
        <f>IF(DD$1="","",SUM(DD50:DE50))</f>
        <v>0</v>
      </c>
      <c r="DG50" s="56"/>
      <c r="DH50" s="56"/>
      <c r="DI50" s="147"/>
      <c r="DJ50" s="322" t="s">
        <v>450</v>
      </c>
      <c r="DK50" s="79">
        <f>IF(DM$1="Rejected",DD50,IF(DN50="",DD50,SUM(DD50,DN50)))</f>
        <v>0</v>
      </c>
      <c r="DL50" s="79">
        <f>IF(DM$1="Rejected",DE50,IF(DO50="",DE50,SUM(DE50,DO50)))</f>
        <v>0</v>
      </c>
      <c r="DM50" s="110">
        <f>IF(DK$1="","",SUM(DK50:DL50))</f>
        <v>0</v>
      </c>
      <c r="DN50" s="56"/>
      <c r="DO50" s="56"/>
      <c r="DP50" s="147"/>
      <c r="DQ50" s="322" t="s">
        <v>450</v>
      </c>
      <c r="DR50" s="79">
        <f>IF(DT$1="Rejected",DK50,IF(DU50="",DK50,SUM(DK50,DU50)))</f>
        <v>0</v>
      </c>
      <c r="DS50" s="79">
        <f>IF(DT$1="Rejected",DL50,IF(DV50="",DL50,SUM(DL50,DV50)))</f>
        <v>0</v>
      </c>
      <c r="DT50" s="110">
        <f>IF(DR$1="","",SUM(DR50:DS50))</f>
        <v>0</v>
      </c>
      <c r="DU50" s="56"/>
      <c r="DV50" s="56"/>
      <c r="DW50" s="147"/>
      <c r="DX50" s="322"/>
    </row>
    <row r="51" spans="1:128" x14ac:dyDescent="0.2">
      <c r="A51" s="764" t="s">
        <v>453</v>
      </c>
      <c r="B51" s="764"/>
      <c r="C51" s="532"/>
      <c r="D51" s="532"/>
      <c r="E51" s="9">
        <f>C51+D51</f>
        <v>0</v>
      </c>
      <c r="F51" s="203"/>
      <c r="G51" s="364"/>
      <c r="H51" s="364"/>
      <c r="I51" s="322" t="s">
        <v>450</v>
      </c>
      <c r="J51" s="79">
        <f>IF(L$1="Rejected",C51,IF(M51="",C51,SUM(C51,M51)))</f>
        <v>0</v>
      </c>
      <c r="K51" s="79">
        <f>IF(L$1="Rejected",D51,IF(N51="",D51,SUM(D51,N51)))</f>
        <v>0</v>
      </c>
      <c r="L51" s="110">
        <f>IF(J$1="","",SUM(J51:K51))</f>
        <v>0</v>
      </c>
      <c r="M51" s="56"/>
      <c r="N51" s="56"/>
      <c r="O51" s="147"/>
      <c r="P51" s="322" t="s">
        <v>450</v>
      </c>
      <c r="Q51" s="79">
        <f>IF(S$1="Rejected",J51,IF(T51="",J51,SUM(J51,T51)))</f>
        <v>0</v>
      </c>
      <c r="R51" s="79">
        <f>IF(S$1="Rejected",K51,IF(U51="",K51,SUM(K51,U51)))</f>
        <v>0</v>
      </c>
      <c r="S51" s="110">
        <f>IF(Q$1="","",SUM(Q51:R51))</f>
        <v>0</v>
      </c>
      <c r="T51" s="56"/>
      <c r="U51" s="56"/>
      <c r="V51" s="147"/>
      <c r="W51" s="322" t="s">
        <v>450</v>
      </c>
      <c r="X51" s="79">
        <f>IF(Z$1="Rejected",Q51,IF(AA51="",Q51,SUM(Q51,AA51)))</f>
        <v>0</v>
      </c>
      <c r="Y51" s="79">
        <f>IF(Z$1="Rejected",R51,IF(AB51="",R51,SUM(R51,AB51)))</f>
        <v>0</v>
      </c>
      <c r="Z51" s="110">
        <f>IF(X$1="","",SUM(X51:Y51))</f>
        <v>0</v>
      </c>
      <c r="AA51" s="56"/>
      <c r="AB51" s="56"/>
      <c r="AC51" s="147"/>
      <c r="AD51" s="322" t="s">
        <v>450</v>
      </c>
      <c r="AE51" s="79">
        <f>IF(AG$1="Rejected",X51,IF(AH51="",X51,SUM(X51,AH51)))</f>
        <v>0</v>
      </c>
      <c r="AF51" s="79">
        <f>IF(AG$1="Rejected",Y51,IF(AI51="",Y51,SUM(Y51,AI51)))</f>
        <v>0</v>
      </c>
      <c r="AG51" s="110">
        <f>IF(AE$1="","",SUM(AE51:AF51))</f>
        <v>0</v>
      </c>
      <c r="AH51" s="56"/>
      <c r="AI51" s="56"/>
      <c r="AJ51" s="147"/>
      <c r="AK51" s="322" t="s">
        <v>450</v>
      </c>
      <c r="AL51" s="79">
        <f>IF(AN$1="Rejected",AE51,IF(AO51="",AE51,SUM(AE51,AO51)))</f>
        <v>0</v>
      </c>
      <c r="AM51" s="79">
        <f>IF(AN$1="Rejected",AF51,IF(AP51="",AF51,SUM(AF51,AP51)))</f>
        <v>0</v>
      </c>
      <c r="AN51" s="110">
        <f>IF(AL$1="","",SUM(AL51:AM51))</f>
        <v>0</v>
      </c>
      <c r="AO51" s="56"/>
      <c r="AP51" s="56"/>
      <c r="AQ51" s="147"/>
      <c r="AR51" s="322" t="s">
        <v>450</v>
      </c>
      <c r="AS51" s="79">
        <f>IF(AU$1="Rejected",AL51,IF(AV51="",AL51,SUM(AL51,AV51)))</f>
        <v>0</v>
      </c>
      <c r="AT51" s="79">
        <f>IF(AU$1="Rejected",AM51,IF(AW51="",AM51,SUM(AM51,AW51)))</f>
        <v>0</v>
      </c>
      <c r="AU51" s="110">
        <f>IF(AS$1="","",SUM(AS51:AT51))</f>
        <v>0</v>
      </c>
      <c r="AV51" s="56"/>
      <c r="AW51" s="56"/>
      <c r="AX51" s="147"/>
      <c r="AY51" s="322" t="s">
        <v>450</v>
      </c>
      <c r="AZ51" s="79">
        <f>IF(BB$1="Rejected",AS51,IF(BC51="",AS51,SUM(AS51,BC51)))</f>
        <v>0</v>
      </c>
      <c r="BA51" s="79">
        <f>IF(BB$1="Rejected",AT51,IF(BD51="",AT51,SUM(AT51,BD51)))</f>
        <v>0</v>
      </c>
      <c r="BB51" s="110">
        <f>IF(AZ$1="","",SUM(AZ51:BA51))</f>
        <v>0</v>
      </c>
      <c r="BC51" s="56"/>
      <c r="BD51" s="56"/>
      <c r="BE51" s="147"/>
      <c r="BF51" s="322" t="s">
        <v>450</v>
      </c>
      <c r="BG51" s="79">
        <f>IF(BI$1="Rejected",AZ51,IF(BJ51="",AZ51,SUM(AZ51,BJ51)))</f>
        <v>0</v>
      </c>
      <c r="BH51" s="79">
        <f>IF(BI$1="Rejected",BA51,IF(BK51="",BA51,SUM(BA51,BK51)))</f>
        <v>0</v>
      </c>
      <c r="BI51" s="110">
        <f>IF(BG$1="","",SUM(BG51:BH51))</f>
        <v>0</v>
      </c>
      <c r="BJ51" s="56"/>
      <c r="BK51" s="56"/>
      <c r="BL51" s="147"/>
      <c r="BM51" s="322" t="s">
        <v>450</v>
      </c>
      <c r="BN51" s="79">
        <f>IF(BP$1="Rejected",BG51,IF(BQ51="",BG51,SUM(BG51,BQ51)))</f>
        <v>0</v>
      </c>
      <c r="BO51" s="79">
        <f>IF(BP$1="Rejected",BH51,IF(BR51="",BH51,SUM(BH51,BR51)))</f>
        <v>0</v>
      </c>
      <c r="BP51" s="110">
        <f>IF(BN$1="","",SUM(BN51:BO51))</f>
        <v>0</v>
      </c>
      <c r="BQ51" s="56"/>
      <c r="BR51" s="56"/>
      <c r="BS51" s="147"/>
      <c r="BT51" s="322" t="s">
        <v>450</v>
      </c>
      <c r="BU51" s="79">
        <f>IF(BW$1="Rejected",BN51,IF(BX51="",BN51,SUM(BN51,BX51)))</f>
        <v>0</v>
      </c>
      <c r="BV51" s="79">
        <f>IF(BW$1="Rejected",BO51,IF(BY51="",BO51,SUM(BO51,BY51)))</f>
        <v>0</v>
      </c>
      <c r="BW51" s="110">
        <f>IF(BU$1="","",SUM(BU51:BV51))</f>
        <v>0</v>
      </c>
      <c r="BX51" s="56"/>
      <c r="BY51" s="56"/>
      <c r="BZ51" s="147"/>
      <c r="CA51" s="322" t="s">
        <v>450</v>
      </c>
      <c r="CB51" s="79">
        <f>IF(CD$1="Rejected",BU51,IF(CE51="",BU51,SUM(BU51,CE51)))</f>
        <v>0</v>
      </c>
      <c r="CC51" s="79">
        <f>IF(CD$1="Rejected",BV51,IF(CF51="",BV51,SUM(BV51,CF51)))</f>
        <v>0</v>
      </c>
      <c r="CD51" s="110">
        <f>IF(CB$1="","",SUM(CB51:CC51))</f>
        <v>0</v>
      </c>
      <c r="CE51" s="56"/>
      <c r="CF51" s="56"/>
      <c r="CG51" s="147"/>
      <c r="CH51" s="322" t="s">
        <v>450</v>
      </c>
      <c r="CI51" s="79">
        <f>IF(CK$1="Rejected",CB51,IF(CL51="",CB51,SUM(CB51,CL51)))</f>
        <v>0</v>
      </c>
      <c r="CJ51" s="79">
        <f>IF(CK$1="Rejected",CC51,IF(CM51="",CC51,SUM(CC51,CM51)))</f>
        <v>0</v>
      </c>
      <c r="CK51" s="110">
        <f>IF(CI$1="","",SUM(CI51:CJ51))</f>
        <v>0</v>
      </c>
      <c r="CL51" s="56"/>
      <c r="CM51" s="56"/>
      <c r="CN51" s="147"/>
      <c r="CO51" s="322" t="s">
        <v>450</v>
      </c>
      <c r="CP51" s="79">
        <f>IF(CR$1="Rejected",CI51,IF(CS51="",CI51,SUM(CI51,CS51)))</f>
        <v>0</v>
      </c>
      <c r="CQ51" s="79">
        <f>IF(CR$1="Rejected",CJ51,IF(CT51="",CJ51,SUM(CJ51,CT51)))</f>
        <v>0</v>
      </c>
      <c r="CR51" s="110">
        <f>IF(CP$1="","",SUM(CP51:CQ51))</f>
        <v>0</v>
      </c>
      <c r="CS51" s="56"/>
      <c r="CT51" s="56"/>
      <c r="CU51" s="147"/>
      <c r="CV51" s="322" t="s">
        <v>450</v>
      </c>
      <c r="CW51" s="79">
        <f>IF(CY$1="Rejected",CP51,IF(CZ51="",CP51,SUM(CP51,CZ51)))</f>
        <v>0</v>
      </c>
      <c r="CX51" s="79">
        <f>IF(CY$1="Rejected",CQ51,IF(DA51="",CQ51,SUM(CQ51,DA51)))</f>
        <v>0</v>
      </c>
      <c r="CY51" s="110">
        <f>IF(CW$1="","",SUM(CW51:CX51))</f>
        <v>0</v>
      </c>
      <c r="CZ51" s="56"/>
      <c r="DA51" s="56"/>
      <c r="DB51" s="147"/>
      <c r="DC51" s="322" t="s">
        <v>450</v>
      </c>
      <c r="DD51" s="79">
        <f>IF(DF$1="Rejected",CW51,IF(DG51="",CW51,SUM(CW51,DG51)))</f>
        <v>0</v>
      </c>
      <c r="DE51" s="79">
        <f>IF(DF$1="Rejected",CX51,IF(DH51="",CX51,SUM(CX51,DH51)))</f>
        <v>0</v>
      </c>
      <c r="DF51" s="110">
        <f>IF(DD$1="","",SUM(DD51:DE51))</f>
        <v>0</v>
      </c>
      <c r="DG51" s="56"/>
      <c r="DH51" s="56"/>
      <c r="DI51" s="147"/>
      <c r="DJ51" s="322" t="s">
        <v>450</v>
      </c>
      <c r="DK51" s="79">
        <f>IF(DM$1="Rejected",DD51,IF(DN51="",DD51,SUM(DD51,DN51)))</f>
        <v>0</v>
      </c>
      <c r="DL51" s="79">
        <f>IF(DM$1="Rejected",DE51,IF(DO51="",DE51,SUM(DE51,DO51)))</f>
        <v>0</v>
      </c>
      <c r="DM51" s="110">
        <f>IF(DK$1="","",SUM(DK51:DL51))</f>
        <v>0</v>
      </c>
      <c r="DN51" s="56"/>
      <c r="DO51" s="56"/>
      <c r="DP51" s="147"/>
      <c r="DQ51" s="322" t="s">
        <v>450</v>
      </c>
      <c r="DR51" s="79">
        <f>IF(DT$1="Rejected",DK51,IF(DU51="",DK51,SUM(DK51,DU51)))</f>
        <v>0</v>
      </c>
      <c r="DS51" s="79">
        <f>IF(DT$1="Rejected",DL51,IF(DV51="",DL51,SUM(DL51,DV51)))</f>
        <v>0</v>
      </c>
      <c r="DT51" s="110">
        <f>IF(DR$1="","",SUM(DR51:DS51))</f>
        <v>0</v>
      </c>
      <c r="DU51" s="56"/>
      <c r="DV51" s="56"/>
      <c r="DW51" s="147"/>
      <c r="DX51" s="322"/>
    </row>
    <row r="52" spans="1:128" x14ac:dyDescent="0.2">
      <c r="A52" s="764" t="s">
        <v>454</v>
      </c>
      <c r="B52" s="764"/>
      <c r="C52" s="532"/>
      <c r="D52" s="532"/>
      <c r="E52" s="9">
        <f>C52+D52</f>
        <v>0</v>
      </c>
      <c r="F52" s="203"/>
      <c r="G52" s="364"/>
      <c r="H52" s="364"/>
      <c r="I52" s="322" t="s">
        <v>450</v>
      </c>
      <c r="J52" s="79">
        <f>IF(L$1="Rejected",C52,IF(M52="",C52,SUM(C52,M52)))</f>
        <v>0</v>
      </c>
      <c r="K52" s="79">
        <f>IF(L$1="Rejected",D52,IF(N52="",D52,SUM(D52,N52)))</f>
        <v>0</v>
      </c>
      <c r="L52" s="110">
        <f>IF(J$1="","",SUM(J52:K52))</f>
        <v>0</v>
      </c>
      <c r="M52" s="56"/>
      <c r="N52" s="56"/>
      <c r="O52" s="147"/>
      <c r="P52" s="322" t="s">
        <v>450</v>
      </c>
      <c r="Q52" s="79">
        <f>IF(S$1="Rejected",J52,IF(T52="",J52,SUM(J52,T52)))</f>
        <v>0</v>
      </c>
      <c r="R52" s="79">
        <f>IF(S$1="Rejected",K52,IF(U52="",K52,SUM(K52,U52)))</f>
        <v>0</v>
      </c>
      <c r="S52" s="110">
        <f>IF(Q$1="","",SUM(Q52:R52))</f>
        <v>0</v>
      </c>
      <c r="T52" s="56"/>
      <c r="U52" s="56"/>
      <c r="V52" s="147"/>
      <c r="W52" s="322" t="s">
        <v>450</v>
      </c>
      <c r="X52" s="79">
        <f>IF(Z$1="Rejected",Q52,IF(AA52="",Q52,SUM(Q52,AA52)))</f>
        <v>0</v>
      </c>
      <c r="Y52" s="79">
        <f>IF(Z$1="Rejected",R52,IF(AB52="",R52,SUM(R52,AB52)))</f>
        <v>0</v>
      </c>
      <c r="Z52" s="110">
        <f>IF(X$1="","",SUM(X52:Y52))</f>
        <v>0</v>
      </c>
      <c r="AA52" s="56"/>
      <c r="AB52" s="56"/>
      <c r="AC52" s="147"/>
      <c r="AD52" s="322" t="s">
        <v>450</v>
      </c>
      <c r="AE52" s="79">
        <f>IF(AG$1="Rejected",X52,IF(AH52="",X52,SUM(X52,AH52)))</f>
        <v>0</v>
      </c>
      <c r="AF52" s="79">
        <f>IF(AG$1="Rejected",Y52,IF(AI52="",Y52,SUM(Y52,AI52)))</f>
        <v>0</v>
      </c>
      <c r="AG52" s="110">
        <f>IF(AE$1="","",SUM(AE52:AF52))</f>
        <v>0</v>
      </c>
      <c r="AH52" s="56"/>
      <c r="AI52" s="56"/>
      <c r="AJ52" s="147"/>
      <c r="AK52" s="322" t="s">
        <v>450</v>
      </c>
      <c r="AL52" s="79">
        <f>IF(AN$1="Rejected",AE52,IF(AO52="",AE52,SUM(AE52,AO52)))</f>
        <v>0</v>
      </c>
      <c r="AM52" s="79">
        <f>IF(AN$1="Rejected",AF52,IF(AP52="",AF52,SUM(AF52,AP52)))</f>
        <v>0</v>
      </c>
      <c r="AN52" s="110">
        <f>IF(AL$1="","",SUM(AL52:AM52))</f>
        <v>0</v>
      </c>
      <c r="AO52" s="56"/>
      <c r="AP52" s="56"/>
      <c r="AQ52" s="147"/>
      <c r="AR52" s="322" t="s">
        <v>450</v>
      </c>
      <c r="AS52" s="79">
        <f>IF(AU$1="Rejected",AL52,IF(AV52="",AL52,SUM(AL52,AV52)))</f>
        <v>0</v>
      </c>
      <c r="AT52" s="79">
        <f>IF(AU$1="Rejected",AM52,IF(AW52="",AM52,SUM(AM52,AW52)))</f>
        <v>0</v>
      </c>
      <c r="AU52" s="110">
        <f>IF(AS$1="","",SUM(AS52:AT52))</f>
        <v>0</v>
      </c>
      <c r="AV52" s="56"/>
      <c r="AW52" s="56"/>
      <c r="AX52" s="147"/>
      <c r="AY52" s="322" t="s">
        <v>450</v>
      </c>
      <c r="AZ52" s="79">
        <f>IF(BB$1="Rejected",AS52,IF(BC52="",AS52,SUM(AS52,BC52)))</f>
        <v>0</v>
      </c>
      <c r="BA52" s="79">
        <f>IF(BB$1="Rejected",AT52,IF(BD52="",AT52,SUM(AT52,BD52)))</f>
        <v>0</v>
      </c>
      <c r="BB52" s="110">
        <f>IF(AZ$1="","",SUM(AZ52:BA52))</f>
        <v>0</v>
      </c>
      <c r="BC52" s="56"/>
      <c r="BD52" s="56"/>
      <c r="BE52" s="147"/>
      <c r="BF52" s="322" t="s">
        <v>450</v>
      </c>
      <c r="BG52" s="79">
        <f>IF(BI$1="Rejected",AZ52,IF(BJ52="",AZ52,SUM(AZ52,BJ52)))</f>
        <v>0</v>
      </c>
      <c r="BH52" s="79">
        <f>IF(BI$1="Rejected",BA52,IF(BK52="",BA52,SUM(BA52,BK52)))</f>
        <v>0</v>
      </c>
      <c r="BI52" s="110">
        <f>IF(BG$1="","",SUM(BG52:BH52))</f>
        <v>0</v>
      </c>
      <c r="BJ52" s="56"/>
      <c r="BK52" s="56"/>
      <c r="BL52" s="147"/>
      <c r="BM52" s="322" t="s">
        <v>450</v>
      </c>
      <c r="BN52" s="79">
        <f>IF(BP$1="Rejected",BG52,IF(BQ52="",BG52,SUM(BG52,BQ52)))</f>
        <v>0</v>
      </c>
      <c r="BO52" s="79">
        <f>IF(BP$1="Rejected",BH52,IF(BR52="",BH52,SUM(BH52,BR52)))</f>
        <v>0</v>
      </c>
      <c r="BP52" s="110">
        <f>IF(BN$1="","",SUM(BN52:BO52))</f>
        <v>0</v>
      </c>
      <c r="BQ52" s="56"/>
      <c r="BR52" s="56"/>
      <c r="BS52" s="147"/>
      <c r="BT52" s="322" t="s">
        <v>450</v>
      </c>
      <c r="BU52" s="79">
        <f>IF(BW$1="Rejected",BN52,IF(BX52="",BN52,SUM(BN52,BX52)))</f>
        <v>0</v>
      </c>
      <c r="BV52" s="79">
        <f>IF(BW$1="Rejected",BO52,IF(BY52="",BO52,SUM(BO52,BY52)))</f>
        <v>0</v>
      </c>
      <c r="BW52" s="110">
        <f>IF(BU$1="","",SUM(BU52:BV52))</f>
        <v>0</v>
      </c>
      <c r="BX52" s="56"/>
      <c r="BY52" s="56"/>
      <c r="BZ52" s="147"/>
      <c r="CA52" s="322" t="s">
        <v>450</v>
      </c>
      <c r="CB52" s="79">
        <f>IF(CD$1="Rejected",BU52,IF(CE52="",BU52,SUM(BU52,CE52)))</f>
        <v>0</v>
      </c>
      <c r="CC52" s="79">
        <f>IF(CD$1="Rejected",BV52,IF(CF52="",BV52,SUM(BV52,CF52)))</f>
        <v>0</v>
      </c>
      <c r="CD52" s="110">
        <f>IF(CB$1="","",SUM(CB52:CC52))</f>
        <v>0</v>
      </c>
      <c r="CE52" s="56"/>
      <c r="CF52" s="56"/>
      <c r="CG52" s="147"/>
      <c r="CH52" s="322" t="s">
        <v>450</v>
      </c>
      <c r="CI52" s="79">
        <f>IF(CK$1="Rejected",CB52,IF(CL52="",CB52,SUM(CB52,CL52)))</f>
        <v>0</v>
      </c>
      <c r="CJ52" s="79">
        <f>IF(CK$1="Rejected",CC52,IF(CM52="",CC52,SUM(CC52,CM52)))</f>
        <v>0</v>
      </c>
      <c r="CK52" s="110">
        <f>IF(CI$1="","",SUM(CI52:CJ52))</f>
        <v>0</v>
      </c>
      <c r="CL52" s="56"/>
      <c r="CM52" s="56"/>
      <c r="CN52" s="147"/>
      <c r="CO52" s="322" t="s">
        <v>450</v>
      </c>
      <c r="CP52" s="79">
        <f>IF(CR$1="Rejected",CI52,IF(CS52="",CI52,SUM(CI52,CS52)))</f>
        <v>0</v>
      </c>
      <c r="CQ52" s="79">
        <f>IF(CR$1="Rejected",CJ52,IF(CT52="",CJ52,SUM(CJ52,CT52)))</f>
        <v>0</v>
      </c>
      <c r="CR52" s="110">
        <f>IF(CP$1="","",SUM(CP52:CQ52))</f>
        <v>0</v>
      </c>
      <c r="CS52" s="56"/>
      <c r="CT52" s="56"/>
      <c r="CU52" s="147"/>
      <c r="CV52" s="322" t="s">
        <v>450</v>
      </c>
      <c r="CW52" s="79">
        <f>IF(CY$1="Rejected",CP52,IF(CZ52="",CP52,SUM(CP52,CZ52)))</f>
        <v>0</v>
      </c>
      <c r="CX52" s="79">
        <f>IF(CY$1="Rejected",CQ52,IF(DA52="",CQ52,SUM(CQ52,DA52)))</f>
        <v>0</v>
      </c>
      <c r="CY52" s="110">
        <f>IF(CW$1="","",SUM(CW52:CX52))</f>
        <v>0</v>
      </c>
      <c r="CZ52" s="56"/>
      <c r="DA52" s="56"/>
      <c r="DB52" s="147"/>
      <c r="DC52" s="322" t="s">
        <v>450</v>
      </c>
      <c r="DD52" s="79">
        <f>IF(DF$1="Rejected",CW52,IF(DG52="",CW52,SUM(CW52,DG52)))</f>
        <v>0</v>
      </c>
      <c r="DE52" s="79">
        <f>IF(DF$1="Rejected",CX52,IF(DH52="",CX52,SUM(CX52,DH52)))</f>
        <v>0</v>
      </c>
      <c r="DF52" s="110">
        <f>IF(DD$1="","",SUM(DD52:DE52))</f>
        <v>0</v>
      </c>
      <c r="DG52" s="56"/>
      <c r="DH52" s="56"/>
      <c r="DI52" s="147"/>
      <c r="DJ52" s="322" t="s">
        <v>450</v>
      </c>
      <c r="DK52" s="79">
        <f>IF(DM$1="Rejected",DD52,IF(DN52="",DD52,SUM(DD52,DN52)))</f>
        <v>0</v>
      </c>
      <c r="DL52" s="79">
        <f>IF(DM$1="Rejected",DE52,IF(DO52="",DE52,SUM(DE52,DO52)))</f>
        <v>0</v>
      </c>
      <c r="DM52" s="110">
        <f>IF(DK$1="","",SUM(DK52:DL52))</f>
        <v>0</v>
      </c>
      <c r="DN52" s="56"/>
      <c r="DO52" s="56"/>
      <c r="DP52" s="147"/>
      <c r="DQ52" s="322" t="s">
        <v>450</v>
      </c>
      <c r="DR52" s="79">
        <f>IF(DT$1="Rejected",DK52,IF(DU52="",DK52,SUM(DK52,DU52)))</f>
        <v>0</v>
      </c>
      <c r="DS52" s="79">
        <f>IF(DT$1="Rejected",DL52,IF(DV52="",DL52,SUM(DL52,DV52)))</f>
        <v>0</v>
      </c>
      <c r="DT52" s="110">
        <f>IF(DR$1="","",SUM(DR52:DS52))</f>
        <v>0</v>
      </c>
      <c r="DU52" s="56"/>
      <c r="DV52" s="56"/>
      <c r="DW52" s="147"/>
      <c r="DX52" s="322"/>
    </row>
    <row r="53" spans="1:128" x14ac:dyDescent="0.2">
      <c r="A53" s="767" t="s">
        <v>432</v>
      </c>
      <c r="B53" s="768"/>
      <c r="C53" s="10">
        <f>SUM(C50:C52)</f>
        <v>0</v>
      </c>
      <c r="D53" s="10">
        <f>SUM(D50:D52)</f>
        <v>0</v>
      </c>
      <c r="E53" s="10">
        <f>SUM(E50:E52)</f>
        <v>0</v>
      </c>
      <c r="F53" s="203"/>
      <c r="G53" s="364"/>
      <c r="H53" s="364"/>
      <c r="I53" s="322" t="s">
        <v>451</v>
      </c>
      <c r="J53" s="445">
        <f>IF(J$1="","",SUM(J50:J52))</f>
        <v>0</v>
      </c>
      <c r="K53" s="445">
        <f>IF(J$1="","",SUM(K50:K52))</f>
        <v>0</v>
      </c>
      <c r="L53" s="103">
        <f>IF(J$1="","",SUM(J53:K53))</f>
        <v>0</v>
      </c>
      <c r="M53" s="445">
        <f>IF(J$1="","",SUMIF($I49:$I53,MID($I53,3,10),M49:M53))</f>
        <v>0</v>
      </c>
      <c r="N53" s="445">
        <f>IF(J$1="","",SUMIF($I49:$I53,MID($I53,3,10),N49:N53))</f>
        <v>0</v>
      </c>
      <c r="O53" s="147"/>
      <c r="P53" s="322" t="s">
        <v>451</v>
      </c>
      <c r="Q53" s="445">
        <f>IF(Q$1="","",SUM(Q50:Q52))</f>
        <v>0</v>
      </c>
      <c r="R53" s="445">
        <f>IF(Q$1="","",SUM(R50:R52))</f>
        <v>0</v>
      </c>
      <c r="S53" s="103">
        <f>IF(Q$1="","",SUM(Q53:R53))</f>
        <v>0</v>
      </c>
      <c r="T53" s="445">
        <f>IF(Q$1="","",SUMIF($I49:$I53,MID($I53,3,10),T49:T53))</f>
        <v>0</v>
      </c>
      <c r="U53" s="445">
        <f>IF(Q$1="","",SUMIF($I49:$I53,MID($I53,3,10),U49:U53))</f>
        <v>0</v>
      </c>
      <c r="V53" s="147"/>
      <c r="W53" s="322" t="s">
        <v>451</v>
      </c>
      <c r="X53" s="445">
        <f>IF(X$1="","",SUM(X50:X52))</f>
        <v>0</v>
      </c>
      <c r="Y53" s="445">
        <f>IF(X$1="","",SUM(Y50:Y52))</f>
        <v>0</v>
      </c>
      <c r="Z53" s="103">
        <f>IF(X$1="","",SUM(X53:Y53))</f>
        <v>0</v>
      </c>
      <c r="AA53" s="445">
        <f>IF(X$1="","",SUMIF($I49:$I53,MID($I53,3,10),AA49:AA53))</f>
        <v>0</v>
      </c>
      <c r="AB53" s="445">
        <f>IF(X$1="","",SUMIF($I49:$I53,MID($I53,3,10),AB49:AB53))</f>
        <v>0</v>
      </c>
      <c r="AC53" s="147"/>
      <c r="AD53" s="322" t="s">
        <v>451</v>
      </c>
      <c r="AE53" s="445">
        <f>IF(AE$1="","",SUM(AE50:AE52))</f>
        <v>0</v>
      </c>
      <c r="AF53" s="445">
        <f>IF(AE$1="","",SUM(AF50:AF52))</f>
        <v>0</v>
      </c>
      <c r="AG53" s="103">
        <f>IF(AE$1="","",SUM(AE53:AF53))</f>
        <v>0</v>
      </c>
      <c r="AH53" s="445">
        <f>IF(AE$1="","",SUMIF($I49:$I53,MID($I53,3,10),AH49:AH53))</f>
        <v>0</v>
      </c>
      <c r="AI53" s="445">
        <f>IF(AE$1="","",SUMIF($I49:$I53,MID($I53,3,10),AI49:AI53))</f>
        <v>0</v>
      </c>
      <c r="AJ53" s="147"/>
      <c r="AK53" s="322" t="s">
        <v>451</v>
      </c>
      <c r="AL53" s="445">
        <f>IF(AL$1="","",SUM(AL50:AL52))</f>
        <v>0</v>
      </c>
      <c r="AM53" s="445">
        <f>IF(AL$1="","",SUM(AM50:AM52))</f>
        <v>0</v>
      </c>
      <c r="AN53" s="103">
        <f>IF(AL$1="","",SUM(AL53:AM53))</f>
        <v>0</v>
      </c>
      <c r="AO53" s="445">
        <f>IF(AL$1="","",SUMIF($I49:$I53,MID($I53,3,10),AO49:AO53))</f>
        <v>0</v>
      </c>
      <c r="AP53" s="445">
        <f>IF(AL$1="","",SUMIF($I49:$I53,MID($I53,3,10),AP49:AP53))</f>
        <v>0</v>
      </c>
      <c r="AQ53" s="147"/>
      <c r="AR53" s="322" t="s">
        <v>451</v>
      </c>
      <c r="AS53" s="445">
        <f>IF(AS$1="","",SUM(AS50:AS52))</f>
        <v>0</v>
      </c>
      <c r="AT53" s="445">
        <f>IF(AS$1="","",SUM(AT50:AT52))</f>
        <v>0</v>
      </c>
      <c r="AU53" s="103">
        <f>IF(AS$1="","",SUM(AS53:AT53))</f>
        <v>0</v>
      </c>
      <c r="AV53" s="445">
        <f>IF(AS$1="","",SUMIF($I49:$I53,MID($I53,3,10),AV49:AV53))</f>
        <v>0</v>
      </c>
      <c r="AW53" s="445">
        <f>IF(AS$1="","",SUMIF($I49:$I53,MID($I53,3,10),AW49:AW53))</f>
        <v>0</v>
      </c>
      <c r="AX53" s="147"/>
      <c r="AY53" s="322" t="s">
        <v>451</v>
      </c>
      <c r="AZ53" s="445">
        <f>IF(AZ$1="","",SUM(AZ50:AZ52))</f>
        <v>0</v>
      </c>
      <c r="BA53" s="445">
        <f>IF(AZ$1="","",SUM(BA50:BA52))</f>
        <v>0</v>
      </c>
      <c r="BB53" s="103">
        <f>IF(AZ$1="","",SUM(AZ53:BA53))</f>
        <v>0</v>
      </c>
      <c r="BC53" s="445">
        <f>IF(AZ$1="","",SUMIF($I49:$I53,MID($I53,3,10),BC49:BC53))</f>
        <v>0</v>
      </c>
      <c r="BD53" s="445">
        <f>IF(AZ$1="","",SUMIF($I49:$I53,MID($I53,3,10),BD49:BD53))</f>
        <v>0</v>
      </c>
      <c r="BE53" s="147"/>
      <c r="BF53" s="322" t="s">
        <v>451</v>
      </c>
      <c r="BG53" s="445">
        <f>IF(BG$1="","",SUM(BG50:BG52))</f>
        <v>0</v>
      </c>
      <c r="BH53" s="445">
        <f>IF(BG$1="","",SUM(BH50:BH52))</f>
        <v>0</v>
      </c>
      <c r="BI53" s="103">
        <f>IF(BG$1="","",SUM(BG53:BH53))</f>
        <v>0</v>
      </c>
      <c r="BJ53" s="445">
        <f>IF(BG$1="","",SUMIF($I49:$I53,MID($I53,3,10),BJ49:BJ53))</f>
        <v>0</v>
      </c>
      <c r="BK53" s="445">
        <f>IF(BG$1="","",SUMIF($I49:$I53,MID($I53,3,10),BK49:BK53))</f>
        <v>0</v>
      </c>
      <c r="BL53" s="147"/>
      <c r="BM53" s="322" t="s">
        <v>451</v>
      </c>
      <c r="BN53" s="445">
        <f>IF(BN$1="","",SUM(BN50:BN52))</f>
        <v>0</v>
      </c>
      <c r="BO53" s="445">
        <f>IF(BN$1="","",SUM(BO50:BO52))</f>
        <v>0</v>
      </c>
      <c r="BP53" s="103">
        <f>IF(BN$1="","",SUM(BN53:BO53))</f>
        <v>0</v>
      </c>
      <c r="BQ53" s="445">
        <f>IF(BN$1="","",SUMIF($I49:$I53,MID($I53,3,10),BQ49:BQ53))</f>
        <v>0</v>
      </c>
      <c r="BR53" s="445">
        <f>IF(BN$1="","",SUMIF($I49:$I53,MID($I53,3,10),BR49:BR53))</f>
        <v>0</v>
      </c>
      <c r="BS53" s="147"/>
      <c r="BT53" s="322" t="s">
        <v>451</v>
      </c>
      <c r="BU53" s="445">
        <f>IF(BU$1="","",SUM(BU50:BU52))</f>
        <v>0</v>
      </c>
      <c r="BV53" s="445">
        <f>IF(BU$1="","",SUM(BV50:BV52))</f>
        <v>0</v>
      </c>
      <c r="BW53" s="103">
        <f>IF(BU$1="","",SUM(BU53:BV53))</f>
        <v>0</v>
      </c>
      <c r="BX53" s="445">
        <f>IF(BU$1="","",SUMIF($I49:$I53,MID($I53,3,10),BX49:BX53))</f>
        <v>0</v>
      </c>
      <c r="BY53" s="445">
        <f>IF(BU$1="","",SUMIF($I49:$I53,MID($I53,3,10),BY49:BY53))</f>
        <v>0</v>
      </c>
      <c r="BZ53" s="147"/>
      <c r="CA53" s="322" t="s">
        <v>451</v>
      </c>
      <c r="CB53" s="445">
        <f>IF(CB$1="","",SUM(CB50:CB52))</f>
        <v>0</v>
      </c>
      <c r="CC53" s="445">
        <f>IF(CB$1="","",SUM(CC50:CC52))</f>
        <v>0</v>
      </c>
      <c r="CD53" s="103">
        <f>IF(CB$1="","",SUM(CB53:CC53))</f>
        <v>0</v>
      </c>
      <c r="CE53" s="445">
        <f>IF(CB$1="","",SUMIF($I49:$I53,MID($I53,3,10),CE49:CE53))</f>
        <v>0</v>
      </c>
      <c r="CF53" s="445">
        <f>IF(CB$1="","",SUMIF($I49:$I53,MID($I53,3,10),CF49:CF53))</f>
        <v>0</v>
      </c>
      <c r="CG53" s="147"/>
      <c r="CH53" s="322" t="s">
        <v>451</v>
      </c>
      <c r="CI53" s="445">
        <f>IF(CI$1="","",SUM(CI50:CI52))</f>
        <v>0</v>
      </c>
      <c r="CJ53" s="445">
        <f>IF(CI$1="","",SUM(CJ50:CJ52))</f>
        <v>0</v>
      </c>
      <c r="CK53" s="103">
        <f>IF(CI$1="","",SUM(CI53:CJ53))</f>
        <v>0</v>
      </c>
      <c r="CL53" s="445">
        <f>IF(CI$1="","",SUMIF($I49:$I53,MID($I53,3,10),CL49:CL53))</f>
        <v>0</v>
      </c>
      <c r="CM53" s="445">
        <f>IF(CI$1="","",SUMIF($I49:$I53,MID($I53,3,10),CM49:CM53))</f>
        <v>0</v>
      </c>
      <c r="CN53" s="147"/>
      <c r="CO53" s="322" t="s">
        <v>451</v>
      </c>
      <c r="CP53" s="445">
        <f>IF(CP$1="","",SUM(CP50:CP52))</f>
        <v>0</v>
      </c>
      <c r="CQ53" s="445">
        <f>IF(CP$1="","",SUM(CQ50:CQ52))</f>
        <v>0</v>
      </c>
      <c r="CR53" s="103">
        <f>IF(CP$1="","",SUM(CP53:CQ53))</f>
        <v>0</v>
      </c>
      <c r="CS53" s="445">
        <f>IF(CP$1="","",SUMIF($I49:$I53,MID($I53,3,10),CS49:CS53))</f>
        <v>0</v>
      </c>
      <c r="CT53" s="445">
        <f>IF(CP$1="","",SUMIF($I49:$I53,MID($I53,3,10),CT49:CT53))</f>
        <v>0</v>
      </c>
      <c r="CU53" s="147"/>
      <c r="CV53" s="322" t="s">
        <v>451</v>
      </c>
      <c r="CW53" s="445">
        <f>IF(CW$1="","",SUM(CW50:CW52))</f>
        <v>0</v>
      </c>
      <c r="CX53" s="445">
        <f>IF(CW$1="","",SUM(CX50:CX52))</f>
        <v>0</v>
      </c>
      <c r="CY53" s="103">
        <f>IF(CW$1="","",SUM(CW53:CX53))</f>
        <v>0</v>
      </c>
      <c r="CZ53" s="445">
        <f>IF(CW$1="","",SUMIF($I49:$I53,MID($I53,3,10),CZ49:CZ53))</f>
        <v>0</v>
      </c>
      <c r="DA53" s="445">
        <f>IF(CW$1="","",SUMIF($I49:$I53,MID($I53,3,10),DA49:DA53))</f>
        <v>0</v>
      </c>
      <c r="DB53" s="147"/>
      <c r="DC53" s="322" t="s">
        <v>451</v>
      </c>
      <c r="DD53" s="445">
        <f>IF(DD$1="","",SUM(DD50:DD52))</f>
        <v>0</v>
      </c>
      <c r="DE53" s="445">
        <f>IF(DD$1="","",SUM(DE50:DE52))</f>
        <v>0</v>
      </c>
      <c r="DF53" s="103">
        <f>IF(DD$1="","",SUM(DD53:DE53))</f>
        <v>0</v>
      </c>
      <c r="DG53" s="445">
        <f>IF(DD$1="","",SUMIF($I49:$I53,MID($I53,3,10),DG49:DG53))</f>
        <v>0</v>
      </c>
      <c r="DH53" s="445">
        <f>IF(DD$1="","",SUMIF($I49:$I53,MID($I53,3,10),DH49:DH53))</f>
        <v>0</v>
      </c>
      <c r="DI53" s="147"/>
      <c r="DJ53" s="322" t="s">
        <v>451</v>
      </c>
      <c r="DK53" s="445">
        <f>IF(DK$1="","",SUM(DK50:DK52))</f>
        <v>0</v>
      </c>
      <c r="DL53" s="445">
        <f>IF(DK$1="","",SUM(DL50:DL52))</f>
        <v>0</v>
      </c>
      <c r="DM53" s="103">
        <f>IF(DK$1="","",SUM(DK53:DL53))</f>
        <v>0</v>
      </c>
      <c r="DN53" s="445">
        <f>IF(DK$1="","",SUMIF($I49:$I53,MID($I53,3,10),DN49:DN53))</f>
        <v>0</v>
      </c>
      <c r="DO53" s="445">
        <f>IF(DK$1="","",SUMIF($I49:$I53,MID($I53,3,10),DO49:DO53))</f>
        <v>0</v>
      </c>
      <c r="DP53" s="147"/>
      <c r="DQ53" s="322" t="s">
        <v>451</v>
      </c>
      <c r="DR53" s="445">
        <f>IF(DR$1="","",SUM(DR50:DR52))</f>
        <v>0</v>
      </c>
      <c r="DS53" s="445">
        <f>IF(DR$1="","",SUM(DS50:DS52))</f>
        <v>0</v>
      </c>
      <c r="DT53" s="103">
        <f>IF(DR$1="","",SUM(DR53:DS53))</f>
        <v>0</v>
      </c>
      <c r="DU53" s="445">
        <f>IF(DR$1="","",SUMIF($I49:$I53,MID($I53,3,10),DU49:DU53))</f>
        <v>0</v>
      </c>
      <c r="DV53" s="445">
        <f>IF(DR$1="","",SUMIF($I49:$I53,MID($I53,3,10),DV49:DV53))</f>
        <v>0</v>
      </c>
      <c r="DW53" s="147"/>
      <c r="DX53" s="322"/>
    </row>
    <row r="54" spans="1:128" x14ac:dyDescent="0.2">
      <c r="A54" s="767" t="s">
        <v>463</v>
      </c>
      <c r="B54" s="768"/>
      <c r="C54" s="10">
        <f>SUMIF($I$30:$I$52,MID($I53,3,10),$C30:C53)</f>
        <v>0</v>
      </c>
      <c r="D54" s="10">
        <f>SUMIF($I$30:$I$52,MID($I53,3,10),$D30:D53)</f>
        <v>0</v>
      </c>
      <c r="E54" s="10">
        <f>SUMIF($I$30:$I$52,MID($I53,3,10),$E30:E53)</f>
        <v>0</v>
      </c>
      <c r="F54" s="203"/>
      <c r="G54" s="364"/>
      <c r="H54" s="364"/>
      <c r="I54" s="322"/>
      <c r="J54" s="543">
        <f>IF(J$1="","",SUM(J33,J38,J43,J48,J53))</f>
        <v>0</v>
      </c>
      <c r="K54" s="543">
        <f>IF(J$1="","",SUM(K33,K38,K43,K48,K53))</f>
        <v>0</v>
      </c>
      <c r="L54" s="543">
        <f>IF(L$1="","",SUM(L33,L38,L43,L48,L53))</f>
        <v>0</v>
      </c>
      <c r="M54" s="543">
        <f>IF(M$1="","",SUM(M33,M38,M43,M48,M53))</f>
        <v>0</v>
      </c>
      <c r="N54" s="543" t="str">
        <f>IF(N$1="","",SUM(N33,N38,N43,N48,N53))</f>
        <v/>
      </c>
      <c r="O54" s="147"/>
      <c r="P54" s="322"/>
      <c r="Q54" s="543">
        <f>IF(Q$1="","",SUM(Q33,Q38,Q43,Q48,Q53))</f>
        <v>0</v>
      </c>
      <c r="R54" s="543">
        <f>IF(Q$1="","",SUM(R33,R38,R43,R48,R53))</f>
        <v>0</v>
      </c>
      <c r="S54" s="543">
        <f>IF(S$1="","",SUM(S33,S38,S43,S48,S53))</f>
        <v>0</v>
      </c>
      <c r="T54" s="543">
        <f>IF(T$1="","",SUM(T33,T38,T43,T48,T53))</f>
        <v>0</v>
      </c>
      <c r="U54" s="543" t="str">
        <f>IF(U$1="","",SUM(U33,U38,U43,U48,U53))</f>
        <v/>
      </c>
      <c r="V54" s="147"/>
      <c r="W54" s="322"/>
      <c r="X54" s="543">
        <f>IF(X$1="","",SUM(X33,X38,X43,X48,X53))</f>
        <v>0</v>
      </c>
      <c r="Y54" s="543">
        <f>IF(X$1="","",SUM(Y33,Y38,Y43,Y48,Y53))</f>
        <v>0</v>
      </c>
      <c r="Z54" s="543">
        <f>IF(Z$1="","",SUM(Z33,Z38,Z43,Z48,Z53))</f>
        <v>0</v>
      </c>
      <c r="AA54" s="543">
        <f>IF(AA$1="","",SUM(AA33,AA38,AA43,AA48,AA53))</f>
        <v>0</v>
      </c>
      <c r="AB54" s="543" t="str">
        <f>IF(AB$1="","",SUM(AB33,AB38,AB43,AB48,AB53))</f>
        <v/>
      </c>
      <c r="AC54" s="147"/>
      <c r="AD54" s="322"/>
      <c r="AE54" s="543">
        <f>IF(AE$1="","",SUM(AE33,AE38,AE43,AE48,AE53))</f>
        <v>0</v>
      </c>
      <c r="AF54" s="543">
        <f>IF(AE$1="","",SUM(AF33,AF38,AF43,AF48,AF53))</f>
        <v>0</v>
      </c>
      <c r="AG54" s="543">
        <f>IF(AG$1="","",SUM(AG33,AG38,AG43,AG48,AG53))</f>
        <v>0</v>
      </c>
      <c r="AH54" s="543">
        <f>IF(AH$1="","",SUM(AH33,AH38,AH43,AH48,AH53))</f>
        <v>0</v>
      </c>
      <c r="AI54" s="543" t="str">
        <f>IF(AI$1="","",SUM(AI33,AI38,AI43,AI48,AI53))</f>
        <v/>
      </c>
      <c r="AJ54" s="147"/>
      <c r="AK54" s="322"/>
      <c r="AL54" s="543">
        <f>IF(AL$1="","",SUM(AL33,AL38,AL43,AL48,AL53))</f>
        <v>0</v>
      </c>
      <c r="AM54" s="543">
        <f>IF(AL$1="","",SUM(AM33,AM38,AM43,AM48,AM53))</f>
        <v>0</v>
      </c>
      <c r="AN54" s="543">
        <f>IF(AN$1="","",SUM(AN33,AN38,AN43,AN48,AN53))</f>
        <v>0</v>
      </c>
      <c r="AO54" s="543">
        <f>IF(AO$1="","",SUM(AO33,AO38,AO43,AO48,AO53))</f>
        <v>0</v>
      </c>
      <c r="AP54" s="543" t="str">
        <f>IF(AP$1="","",SUM(AP33,AP38,AP43,AP48,AP53))</f>
        <v/>
      </c>
      <c r="AQ54" s="147"/>
      <c r="AR54" s="322"/>
      <c r="AS54" s="543">
        <f>IF(AS$1="","",SUM(AS33,AS38,AS43,AS48,AS53))</f>
        <v>0</v>
      </c>
      <c r="AT54" s="543">
        <f>IF(AS$1="","",SUM(AT33,AT38,AT43,AT48,AT53))</f>
        <v>0</v>
      </c>
      <c r="AU54" s="543">
        <f>IF(AU$1="","",SUM(AU33,AU38,AU43,AU48,AU53))</f>
        <v>0</v>
      </c>
      <c r="AV54" s="543">
        <f>IF(AV$1="","",SUM(AV33,AV38,AV43,AV48,AV53))</f>
        <v>0</v>
      </c>
      <c r="AW54" s="543" t="str">
        <f>IF(AW$1="","",SUM(AW33,AW38,AW43,AW48,AW53))</f>
        <v/>
      </c>
      <c r="AX54" s="147"/>
      <c r="AY54" s="322"/>
      <c r="AZ54" s="543">
        <f>IF(AZ$1="","",SUM(AZ33,AZ38,AZ43,AZ48,AZ53))</f>
        <v>0</v>
      </c>
      <c r="BA54" s="543">
        <f>IF(AZ$1="","",SUM(BA33,BA38,BA43,BA48,BA53))</f>
        <v>0</v>
      </c>
      <c r="BB54" s="543">
        <f>IF(BB$1="","",SUM(BB33,BB38,BB43,BB48,BB53))</f>
        <v>0</v>
      </c>
      <c r="BC54" s="543">
        <f>IF(BC$1="","",SUM(BC33,BC38,BC43,BC48,BC53))</f>
        <v>0</v>
      </c>
      <c r="BD54" s="543" t="str">
        <f>IF(BD$1="","",SUM(BD33,BD38,BD43,BD48,BD53))</f>
        <v/>
      </c>
      <c r="BE54" s="147"/>
      <c r="BF54" s="322"/>
      <c r="BG54" s="543">
        <f>IF(BG$1="","",SUM(BG33,BG38,BG43,BG48,BG53))</f>
        <v>0</v>
      </c>
      <c r="BH54" s="543">
        <f>IF(BG$1="","",SUM(BH33,BH38,BH43,BH48,BH53))</f>
        <v>0</v>
      </c>
      <c r="BI54" s="543">
        <f>IF(BI$1="","",SUM(BI33,BI38,BI43,BI48,BI53))</f>
        <v>0</v>
      </c>
      <c r="BJ54" s="543">
        <f>IF(BJ$1="","",SUM(BJ33,BJ38,BJ43,BJ48,BJ53))</f>
        <v>0</v>
      </c>
      <c r="BK54" s="543" t="str">
        <f>IF(BK$1="","",SUM(BK33,BK38,BK43,BK48,BK53))</f>
        <v/>
      </c>
      <c r="BL54" s="147"/>
      <c r="BM54" s="322"/>
      <c r="BN54" s="543">
        <f>IF(BN$1="","",SUM(BN33,BN38,BN43,BN48,BN53))</f>
        <v>0</v>
      </c>
      <c r="BO54" s="543">
        <f>IF(BN$1="","",SUM(BO33,BO38,BO43,BO48,BO53))</f>
        <v>0</v>
      </c>
      <c r="BP54" s="543">
        <f>IF(BP$1="","",SUM(BP33,BP38,BP43,BP48,BP53))</f>
        <v>0</v>
      </c>
      <c r="BQ54" s="543">
        <f>IF(BQ$1="","",SUM(BQ33,BQ38,BQ43,BQ48,BQ53))</f>
        <v>0</v>
      </c>
      <c r="BR54" s="543" t="str">
        <f>IF(BR$1="","",SUM(BR33,BR38,BR43,BR48,BR53))</f>
        <v/>
      </c>
      <c r="BS54" s="147"/>
      <c r="BT54" s="322"/>
      <c r="BU54" s="543">
        <f>IF(BU$1="","",SUM(BU33,BU38,BU43,BU48,BU53))</f>
        <v>0</v>
      </c>
      <c r="BV54" s="543">
        <f>IF(BU$1="","",SUM(BV33,BV38,BV43,BV48,BV53))</f>
        <v>0</v>
      </c>
      <c r="BW54" s="543">
        <f>IF(BW$1="","",SUM(BW33,BW38,BW43,BW48,BW53))</f>
        <v>0</v>
      </c>
      <c r="BX54" s="543">
        <f>IF(BX$1="","",SUM(BX33,BX38,BX43,BX48,BX53))</f>
        <v>0</v>
      </c>
      <c r="BY54" s="543" t="str">
        <f>IF(BY$1="","",SUM(BY33,BY38,BY43,BY48,BY53))</f>
        <v/>
      </c>
      <c r="BZ54" s="147"/>
      <c r="CA54" s="322"/>
      <c r="CB54" s="543">
        <f>IF(CB$1="","",SUM(CB33,CB38,CB43,CB48,CB53))</f>
        <v>0</v>
      </c>
      <c r="CC54" s="543">
        <f>IF(CB$1="","",SUM(CC33,CC38,CC43,CC48,CC53))</f>
        <v>0</v>
      </c>
      <c r="CD54" s="543">
        <f>IF(CB$1="","",SUM(CD33,CD38,CD43,CD48,CD53))</f>
        <v>0</v>
      </c>
      <c r="CE54" s="543">
        <f>IF(CB$1="","",SUM(CE33,CE38,CE43,CE48,CE53))</f>
        <v>0</v>
      </c>
      <c r="CF54" s="543" t="str">
        <f>IF(CF$1="","",SUM(CF33,CF38,CF43,CF48,CF53))</f>
        <v/>
      </c>
      <c r="CG54" s="147"/>
      <c r="CH54" s="322"/>
      <c r="CI54" s="543">
        <f>IF(CI$1="","",SUM(CI33,CI38,CI43,CI48,CI53))</f>
        <v>0</v>
      </c>
      <c r="CJ54" s="543">
        <f>IF(CI$1="","",SUM(CJ33,CJ38,CJ43,CJ48,CJ53))</f>
        <v>0</v>
      </c>
      <c r="CK54" s="543">
        <f>IF(CI$1="","",SUM(CK33,CK38,CK43,CK48,CK53))</f>
        <v>0</v>
      </c>
      <c r="CL54" s="543">
        <f>IF(CI$1="","",SUM(CL33,CL38,CL43,CL48,CL53))</f>
        <v>0</v>
      </c>
      <c r="CM54" s="543" t="str">
        <f>IF(CM$1="","",SUM(CM33,CM38,CM43,CM48,CM53))</f>
        <v/>
      </c>
      <c r="CN54" s="147"/>
      <c r="CO54" s="322"/>
      <c r="CP54" s="543">
        <f>IF(CP$1="","",SUM(CP33,CP38,CP43,CP48,CP53))</f>
        <v>0</v>
      </c>
      <c r="CQ54" s="543">
        <f>IF(CP$1="","",SUM(CQ33,CQ38,CQ43,CQ48,CQ53))</f>
        <v>0</v>
      </c>
      <c r="CR54" s="543">
        <f>IF(CP$1="","",SUM(CR33,CR38,CR43,CR48,CR53))</f>
        <v>0</v>
      </c>
      <c r="CS54" s="543">
        <f>IF(CP$1="","",SUM(CS33,CS38,CS43,CS48,CS53))</f>
        <v>0</v>
      </c>
      <c r="CT54" s="543" t="str">
        <f>IF(CT$1="","",SUM(CT33,CT38,CT43,CT48,CT53))</f>
        <v/>
      </c>
      <c r="CU54" s="147"/>
      <c r="CV54" s="322"/>
      <c r="CW54" s="543">
        <f>IF(CW$1="","",SUM(CW33,CW38,CW43,CW48,CW53))</f>
        <v>0</v>
      </c>
      <c r="CX54" s="543">
        <f>IF(CW$1="","",SUM(CX33,CX38,CX43,CX48,CX53))</f>
        <v>0</v>
      </c>
      <c r="CY54" s="543">
        <f>IF(CW$1="","",SUM(CY33,CY38,CY43,CY48,CY53))</f>
        <v>0</v>
      </c>
      <c r="CZ54" s="543">
        <f>IF(CW$1="","",SUM(CZ33,CZ38,CZ43,CZ48,CZ53))</f>
        <v>0</v>
      </c>
      <c r="DA54" s="543" t="str">
        <f>IF(DA$1="","",SUM(DA33,DA38,DA43,DA48,DA53))</f>
        <v/>
      </c>
      <c r="DB54" s="147"/>
      <c r="DC54" s="322"/>
      <c r="DD54" s="543">
        <f>IF(DD$1="","",SUM(DD33,DD38,DD43,DD48,DD53))</f>
        <v>0</v>
      </c>
      <c r="DE54" s="543">
        <f>IF(DD$1="","",SUM(DE33,DE38,DE43,DE48,DE53))</f>
        <v>0</v>
      </c>
      <c r="DF54" s="543">
        <f>IF(DD$1="","",SUM(DF33,DF38,DF43,DF48,DF53))</f>
        <v>0</v>
      </c>
      <c r="DG54" s="543">
        <f>IF(DD$1="","",SUM(DG33,DG38,DG43,DG48,DG53))</f>
        <v>0</v>
      </c>
      <c r="DH54" s="543" t="str">
        <f>IF(DH$1="","",SUM(DH33,DH38,DH43,DH48,DH53))</f>
        <v/>
      </c>
      <c r="DI54" s="147"/>
      <c r="DJ54" s="322"/>
      <c r="DK54" s="543">
        <f>IF(DK$1="","",SUM(DK33,DK38,DK43,DK48,DK53))</f>
        <v>0</v>
      </c>
      <c r="DL54" s="543">
        <f>IF(DK$1="","",SUM(DL33,DL38,DL43,DL48,DL53))</f>
        <v>0</v>
      </c>
      <c r="DM54" s="543">
        <f>IF(DK$1="","",SUM(DM33,DM38,DM43,DM48,DM53))</f>
        <v>0</v>
      </c>
      <c r="DN54" s="543">
        <f>IF(DK$1="","",SUM(DN33,DN38,DN43,DN48,DN53))</f>
        <v>0</v>
      </c>
      <c r="DO54" s="543" t="str">
        <f>IF(DO$1="","",SUM(DO33,DO38,DO43,DO48,DO53))</f>
        <v/>
      </c>
      <c r="DP54" s="147"/>
      <c r="DQ54" s="322"/>
      <c r="DR54" s="543">
        <f>IF(DR$1="","",SUM(DR33,DR38,DR43,DR48,DR53))</f>
        <v>0</v>
      </c>
      <c r="DS54" s="543">
        <f>IF(DR$1="","",SUM(DS33,DS38,DS43,DS48,DS53))</f>
        <v>0</v>
      </c>
      <c r="DT54" s="543">
        <f>IF(DR$1="","",SUM(DT33,DT38,DT43,DT48,DT53))</f>
        <v>0</v>
      </c>
      <c r="DU54" s="543">
        <f>IF(DR$1="","",SUM(DU33,DU38,DU43,DU48,DU53))</f>
        <v>0</v>
      </c>
      <c r="DV54" s="543" t="str">
        <f>IF(DV$1="","",SUM(DV33,DV38,DV43,DV48,DV53))</f>
        <v/>
      </c>
      <c r="DW54" s="147"/>
      <c r="DX54" s="322"/>
    </row>
    <row r="55" spans="1:128" s="8" customFormat="1" x14ac:dyDescent="0.2">
      <c r="A55" s="769" t="s">
        <v>470</v>
      </c>
      <c r="B55" s="770"/>
      <c r="C55" s="770"/>
      <c r="D55" s="770"/>
      <c r="E55" s="770"/>
      <c r="F55" s="771"/>
      <c r="G55" s="365"/>
      <c r="H55" s="365"/>
      <c r="I55" s="322"/>
      <c r="J55" s="128"/>
      <c r="K55" s="129"/>
      <c r="L55" s="129"/>
      <c r="M55" s="130" t="str">
        <f>$A55</f>
        <v>TELECOMMUNICATIONS &lt; Name, Location &gt;</v>
      </c>
      <c r="N55" s="130"/>
      <c r="O55" s="356"/>
      <c r="P55" s="322"/>
      <c r="Q55" s="128"/>
      <c r="R55" s="129"/>
      <c r="S55" s="129"/>
      <c r="T55" s="130" t="str">
        <f>$A55</f>
        <v>TELECOMMUNICATIONS &lt; Name, Location &gt;</v>
      </c>
      <c r="U55" s="130"/>
      <c r="V55" s="356"/>
      <c r="W55" s="322"/>
      <c r="X55" s="128"/>
      <c r="Y55" s="129"/>
      <c r="Z55" s="129"/>
      <c r="AA55" s="130" t="str">
        <f>$A55</f>
        <v>TELECOMMUNICATIONS &lt; Name, Location &gt;</v>
      </c>
      <c r="AB55" s="130"/>
      <c r="AC55" s="356"/>
      <c r="AD55" s="322"/>
      <c r="AE55" s="128"/>
      <c r="AF55" s="129"/>
      <c r="AG55" s="129"/>
      <c r="AH55" s="130" t="str">
        <f>$A55</f>
        <v>TELECOMMUNICATIONS &lt; Name, Location &gt;</v>
      </c>
      <c r="AI55" s="130"/>
      <c r="AJ55" s="356"/>
      <c r="AK55" s="322"/>
      <c r="AL55" s="128"/>
      <c r="AM55" s="129"/>
      <c r="AN55" s="129"/>
      <c r="AO55" s="130" t="str">
        <f>$A55</f>
        <v>TELECOMMUNICATIONS &lt; Name, Location &gt;</v>
      </c>
      <c r="AP55" s="130"/>
      <c r="AQ55" s="356"/>
      <c r="AR55" s="322"/>
      <c r="AS55" s="128"/>
      <c r="AT55" s="129"/>
      <c r="AU55" s="129"/>
      <c r="AV55" s="130" t="str">
        <f>$A55</f>
        <v>TELECOMMUNICATIONS &lt; Name, Location &gt;</v>
      </c>
      <c r="AW55" s="130"/>
      <c r="AX55" s="356"/>
      <c r="AY55" s="322"/>
      <c r="AZ55" s="128"/>
      <c r="BA55" s="129"/>
      <c r="BB55" s="129"/>
      <c r="BC55" s="130" t="str">
        <f>$A55</f>
        <v>TELECOMMUNICATIONS &lt; Name, Location &gt;</v>
      </c>
      <c r="BD55" s="130"/>
      <c r="BE55" s="356"/>
      <c r="BF55" s="322"/>
      <c r="BG55" s="128"/>
      <c r="BH55" s="129"/>
      <c r="BI55" s="129"/>
      <c r="BJ55" s="130" t="str">
        <f>$A55</f>
        <v>TELECOMMUNICATIONS &lt; Name, Location &gt;</v>
      </c>
      <c r="BK55" s="130"/>
      <c r="BL55" s="356"/>
      <c r="BM55" s="322"/>
      <c r="BN55" s="128"/>
      <c r="BO55" s="129"/>
      <c r="BP55" s="129"/>
      <c r="BQ55" s="130" t="str">
        <f>$A55</f>
        <v>TELECOMMUNICATIONS &lt; Name, Location &gt;</v>
      </c>
      <c r="BR55" s="130"/>
      <c r="BS55" s="356"/>
      <c r="BT55" s="322"/>
      <c r="BU55" s="128"/>
      <c r="BV55" s="129"/>
      <c r="BW55" s="129"/>
      <c r="BX55" s="130" t="str">
        <f>$A55</f>
        <v>TELECOMMUNICATIONS &lt; Name, Location &gt;</v>
      </c>
      <c r="BY55" s="130"/>
      <c r="BZ55" s="356"/>
      <c r="CA55" s="322"/>
      <c r="CB55" s="128"/>
      <c r="CC55" s="129"/>
      <c r="CD55" s="129"/>
      <c r="CE55" s="130" t="str">
        <f>$A55</f>
        <v>TELECOMMUNICATIONS &lt; Name, Location &gt;</v>
      </c>
      <c r="CF55" s="130"/>
      <c r="CG55" s="356"/>
      <c r="CH55" s="322"/>
      <c r="CI55" s="128"/>
      <c r="CJ55" s="129"/>
      <c r="CK55" s="129"/>
      <c r="CL55" s="130" t="str">
        <f>$A55</f>
        <v>TELECOMMUNICATIONS &lt; Name, Location &gt;</v>
      </c>
      <c r="CM55" s="130"/>
      <c r="CN55" s="356"/>
      <c r="CO55" s="322"/>
      <c r="CP55" s="128"/>
      <c r="CQ55" s="129"/>
      <c r="CR55" s="129"/>
      <c r="CS55" s="130" t="str">
        <f>$A55</f>
        <v>TELECOMMUNICATIONS &lt; Name, Location &gt;</v>
      </c>
      <c r="CT55" s="130"/>
      <c r="CU55" s="356"/>
      <c r="CV55" s="322"/>
      <c r="CW55" s="128"/>
      <c r="CX55" s="129"/>
      <c r="CY55" s="129"/>
      <c r="CZ55" s="130" t="str">
        <f>$A55</f>
        <v>TELECOMMUNICATIONS &lt; Name, Location &gt;</v>
      </c>
      <c r="DA55" s="130"/>
      <c r="DB55" s="356"/>
      <c r="DC55" s="322"/>
      <c r="DD55" s="128"/>
      <c r="DE55" s="129"/>
      <c r="DF55" s="129"/>
      <c r="DG55" s="130" t="str">
        <f>$A55</f>
        <v>TELECOMMUNICATIONS &lt; Name, Location &gt;</v>
      </c>
      <c r="DH55" s="130"/>
      <c r="DI55" s="356"/>
      <c r="DJ55" s="322"/>
      <c r="DK55" s="128"/>
      <c r="DL55" s="129"/>
      <c r="DM55" s="129"/>
      <c r="DN55" s="130" t="str">
        <f>$A55</f>
        <v>TELECOMMUNICATIONS &lt; Name, Location &gt;</v>
      </c>
      <c r="DO55" s="130"/>
      <c r="DP55" s="356"/>
      <c r="DQ55" s="322"/>
      <c r="DR55" s="128"/>
      <c r="DS55" s="129"/>
      <c r="DT55" s="129"/>
      <c r="DU55" s="130" t="str">
        <f>$A55</f>
        <v>TELECOMMUNICATIONS &lt; Name, Location &gt;</v>
      </c>
      <c r="DV55" s="130"/>
      <c r="DW55" s="356"/>
      <c r="DX55" s="322"/>
    </row>
    <row r="56" spans="1:128" x14ac:dyDescent="0.2">
      <c r="A56" s="764" t="s">
        <v>456</v>
      </c>
      <c r="B56" s="764"/>
      <c r="C56" s="532"/>
      <c r="D56" s="532"/>
      <c r="E56" s="9">
        <f>C56+D56</f>
        <v>0</v>
      </c>
      <c r="F56" s="203"/>
      <c r="G56" s="364"/>
      <c r="H56" s="364"/>
      <c r="I56" s="322" t="s">
        <v>301</v>
      </c>
      <c r="J56" s="79">
        <f>IF(L$1="Rejected",C56,IF(M56="",C56,SUM(C56,M56)))</f>
        <v>0</v>
      </c>
      <c r="K56" s="79">
        <f>IF(L$1="Rejected",D56,IF(N56="",D56,SUM(D56,N56)))</f>
        <v>0</v>
      </c>
      <c r="L56" s="110">
        <f>IF(J$1="","",SUM(J56:K56))</f>
        <v>0</v>
      </c>
      <c r="M56" s="56"/>
      <c r="N56" s="56"/>
      <c r="O56" s="147"/>
      <c r="P56" s="322" t="s">
        <v>301</v>
      </c>
      <c r="Q56" s="79">
        <f>IF(S$1="Rejected",J56,IF(T56="",J56,SUM(J56,T56)))</f>
        <v>0</v>
      </c>
      <c r="R56" s="79">
        <f>IF(S$1="Rejected",K56,IF(U56="",K56,SUM(K56,U56)))</f>
        <v>0</v>
      </c>
      <c r="S56" s="110">
        <f>IF(Q$1="","",SUM(Q56:R56))</f>
        <v>0</v>
      </c>
      <c r="T56" s="56"/>
      <c r="U56" s="56"/>
      <c r="V56" s="147"/>
      <c r="W56" s="322" t="s">
        <v>301</v>
      </c>
      <c r="X56" s="79">
        <f>IF(Z$1="Rejected",Q56,IF(AA56="",Q56,SUM(Q56,AA56)))</f>
        <v>0</v>
      </c>
      <c r="Y56" s="79">
        <f>IF(Z$1="Rejected",R56,IF(AB56="",R56,SUM(R56,AB56)))</f>
        <v>0</v>
      </c>
      <c r="Z56" s="110">
        <f>IF(X$1="","",SUM(X56:Y56))</f>
        <v>0</v>
      </c>
      <c r="AA56" s="56"/>
      <c r="AB56" s="56"/>
      <c r="AC56" s="147"/>
      <c r="AD56" s="322" t="s">
        <v>301</v>
      </c>
      <c r="AE56" s="79">
        <f>IF(AG$1="Rejected",X56,IF(AH56="",X56,SUM(X56,AH56)))</f>
        <v>0</v>
      </c>
      <c r="AF56" s="79">
        <f>IF(AG$1="Rejected",Y56,IF(AI56="",Y56,SUM(Y56,AI56)))</f>
        <v>0</v>
      </c>
      <c r="AG56" s="110">
        <f>IF(AE$1="","",SUM(AE56:AF56))</f>
        <v>0</v>
      </c>
      <c r="AH56" s="56"/>
      <c r="AI56" s="56"/>
      <c r="AJ56" s="147"/>
      <c r="AK56" s="322" t="s">
        <v>301</v>
      </c>
      <c r="AL56" s="79">
        <f>IF(AN$1="Rejected",AE56,IF(AO56="",AE56,SUM(AE56,AO56)))</f>
        <v>0</v>
      </c>
      <c r="AM56" s="79">
        <f>IF(AN$1="Rejected",AF56,IF(AP56="",AF56,SUM(AF56,AP56)))</f>
        <v>0</v>
      </c>
      <c r="AN56" s="110">
        <f>IF(AL$1="","",SUM(AL56:AM56))</f>
        <v>0</v>
      </c>
      <c r="AO56" s="56"/>
      <c r="AP56" s="56"/>
      <c r="AQ56" s="147"/>
      <c r="AR56" s="322" t="s">
        <v>301</v>
      </c>
      <c r="AS56" s="79">
        <f>IF(AU$1="Rejected",AL56,IF(AV56="",AL56,SUM(AL56,AV56)))</f>
        <v>0</v>
      </c>
      <c r="AT56" s="79">
        <f>IF(AU$1="Rejected",AM56,IF(AW56="",AM56,SUM(AM56,AW56)))</f>
        <v>0</v>
      </c>
      <c r="AU56" s="110">
        <f>IF(AS$1="","",SUM(AS56:AT56))</f>
        <v>0</v>
      </c>
      <c r="AV56" s="56"/>
      <c r="AW56" s="56"/>
      <c r="AX56" s="147"/>
      <c r="AY56" s="322" t="s">
        <v>301</v>
      </c>
      <c r="AZ56" s="79">
        <f>IF(BB$1="Rejected",AS56,IF(BC56="",AS56,SUM(AS56,BC56)))</f>
        <v>0</v>
      </c>
      <c r="BA56" s="79">
        <f>IF(BB$1="Rejected",AT56,IF(BD56="",AT56,SUM(AT56,BD56)))</f>
        <v>0</v>
      </c>
      <c r="BB56" s="110">
        <f>IF(AZ$1="","",SUM(AZ56:BA56))</f>
        <v>0</v>
      </c>
      <c r="BC56" s="56"/>
      <c r="BD56" s="56"/>
      <c r="BE56" s="147"/>
      <c r="BF56" s="322" t="s">
        <v>301</v>
      </c>
      <c r="BG56" s="79">
        <f>IF(BI$1="Rejected",AZ56,IF(BJ56="",AZ56,SUM(AZ56,BJ56)))</f>
        <v>0</v>
      </c>
      <c r="BH56" s="79">
        <f>IF(BI$1="Rejected",BA56,IF(BK56="",BA56,SUM(BA56,BK56)))</f>
        <v>0</v>
      </c>
      <c r="BI56" s="110">
        <f>IF(BG$1="","",SUM(BG56:BH56))</f>
        <v>0</v>
      </c>
      <c r="BJ56" s="56"/>
      <c r="BK56" s="56"/>
      <c r="BL56" s="147"/>
      <c r="BM56" s="322" t="s">
        <v>301</v>
      </c>
      <c r="BN56" s="79">
        <f>IF(BP$1="Rejected",BG56,IF(BQ56="",BG56,SUM(BG56,BQ56)))</f>
        <v>0</v>
      </c>
      <c r="BO56" s="79">
        <f>IF(BP$1="Rejected",BH56,IF(BR56="",BH56,SUM(BH56,BR56)))</f>
        <v>0</v>
      </c>
      <c r="BP56" s="110">
        <f>IF(BN$1="","",SUM(BN56:BO56))</f>
        <v>0</v>
      </c>
      <c r="BQ56" s="56"/>
      <c r="BR56" s="56"/>
      <c r="BS56" s="147"/>
      <c r="BT56" s="322" t="s">
        <v>301</v>
      </c>
      <c r="BU56" s="79">
        <f>IF(BW$1="Rejected",BN56,IF(BX56="",BN56,SUM(BN56,BX56)))</f>
        <v>0</v>
      </c>
      <c r="BV56" s="79">
        <f>IF(BW$1="Rejected",BO56,IF(BY56="",BO56,SUM(BO56,BY56)))</f>
        <v>0</v>
      </c>
      <c r="BW56" s="110">
        <f>IF(BU$1="","",SUM(BU56:BV56))</f>
        <v>0</v>
      </c>
      <c r="BX56" s="56"/>
      <c r="BY56" s="56"/>
      <c r="BZ56" s="147"/>
      <c r="CA56" s="322" t="s">
        <v>301</v>
      </c>
      <c r="CB56" s="79">
        <f>IF(CD$1="Rejected",BU56,IF(CE56="",BU56,SUM(BU56,CE56)))</f>
        <v>0</v>
      </c>
      <c r="CC56" s="79">
        <f>IF(CD$1="Rejected",BV56,IF(CF56="",BV56,SUM(BV56,CF56)))</f>
        <v>0</v>
      </c>
      <c r="CD56" s="110">
        <f>IF(CB$1="","",SUM(CB56:CC56))</f>
        <v>0</v>
      </c>
      <c r="CE56" s="56"/>
      <c r="CF56" s="56"/>
      <c r="CG56" s="147"/>
      <c r="CH56" s="322" t="s">
        <v>301</v>
      </c>
      <c r="CI56" s="79">
        <f>IF(CK$1="Rejected",CB56,IF(CL56="",CB56,SUM(CB56,CL56)))</f>
        <v>0</v>
      </c>
      <c r="CJ56" s="79">
        <f>IF(CK$1="Rejected",CC56,IF(CM56="",CC56,SUM(CC56,CM56)))</f>
        <v>0</v>
      </c>
      <c r="CK56" s="110">
        <f>IF(CI$1="","",SUM(CI56:CJ56))</f>
        <v>0</v>
      </c>
      <c r="CL56" s="56"/>
      <c r="CM56" s="56"/>
      <c r="CN56" s="147"/>
      <c r="CO56" s="322" t="s">
        <v>301</v>
      </c>
      <c r="CP56" s="79">
        <f>IF(CR$1="Rejected",CI56,IF(CS56="",CI56,SUM(CI56,CS56)))</f>
        <v>0</v>
      </c>
      <c r="CQ56" s="79">
        <f>IF(CR$1="Rejected",CJ56,IF(CT56="",CJ56,SUM(CJ56,CT56)))</f>
        <v>0</v>
      </c>
      <c r="CR56" s="110">
        <f>IF(CP$1="","",SUM(CP56:CQ56))</f>
        <v>0</v>
      </c>
      <c r="CS56" s="56"/>
      <c r="CT56" s="56"/>
      <c r="CU56" s="147"/>
      <c r="CV56" s="322" t="s">
        <v>301</v>
      </c>
      <c r="CW56" s="79">
        <f>IF(CY$1="Rejected",CP56,IF(CZ56="",CP56,SUM(CP56,CZ56)))</f>
        <v>0</v>
      </c>
      <c r="CX56" s="79">
        <f>IF(CY$1="Rejected",CQ56,IF(DA56="",CQ56,SUM(CQ56,DA56)))</f>
        <v>0</v>
      </c>
      <c r="CY56" s="110">
        <f>IF(CW$1="","",SUM(CW56:CX56))</f>
        <v>0</v>
      </c>
      <c r="CZ56" s="56"/>
      <c r="DA56" s="56"/>
      <c r="DB56" s="147"/>
      <c r="DC56" s="322" t="s">
        <v>301</v>
      </c>
      <c r="DD56" s="79">
        <f>IF(DF$1="Rejected",CW56,IF(DG56="",CW56,SUM(CW56,DG56)))</f>
        <v>0</v>
      </c>
      <c r="DE56" s="79">
        <f>IF(DF$1="Rejected",CX56,IF(DH56="",CX56,SUM(CX56,DH56)))</f>
        <v>0</v>
      </c>
      <c r="DF56" s="110">
        <f>IF(DD$1="","",SUM(DD56:DE56))</f>
        <v>0</v>
      </c>
      <c r="DG56" s="56"/>
      <c r="DH56" s="56"/>
      <c r="DI56" s="147"/>
      <c r="DJ56" s="322" t="s">
        <v>301</v>
      </c>
      <c r="DK56" s="79">
        <f>IF(DM$1="Rejected",DD56,IF(DN56="",DD56,SUM(DD56,DN56)))</f>
        <v>0</v>
      </c>
      <c r="DL56" s="79">
        <f>IF(DM$1="Rejected",DE56,IF(DO56="",DE56,SUM(DE56,DO56)))</f>
        <v>0</v>
      </c>
      <c r="DM56" s="110">
        <f>IF(DK$1="","",SUM(DK56:DL56))</f>
        <v>0</v>
      </c>
      <c r="DN56" s="56"/>
      <c r="DO56" s="56"/>
      <c r="DP56" s="147"/>
      <c r="DQ56" s="322" t="s">
        <v>301</v>
      </c>
      <c r="DR56" s="79">
        <f>IF(DT$1="Rejected",DK56,IF(DU56="",DK56,SUM(DK56,DU56)))</f>
        <v>0</v>
      </c>
      <c r="DS56" s="79">
        <f>IF(DT$1="Rejected",DL56,IF(DV56="",DL56,SUM(DL56,DV56)))</f>
        <v>0</v>
      </c>
      <c r="DT56" s="110">
        <f>IF(DR$1="","",SUM(DR56:DS56))</f>
        <v>0</v>
      </c>
      <c r="DU56" s="56"/>
      <c r="DV56" s="56"/>
      <c r="DW56" s="147"/>
      <c r="DX56" s="322"/>
    </row>
    <row r="57" spans="1:128" x14ac:dyDescent="0.2">
      <c r="A57" s="764" t="s">
        <v>457</v>
      </c>
      <c r="B57" s="764"/>
      <c r="C57" s="532"/>
      <c r="D57" s="532"/>
      <c r="E57" s="9">
        <f>C57+D57</f>
        <v>0</v>
      </c>
      <c r="F57" s="203"/>
      <c r="G57" s="364"/>
      <c r="H57" s="364"/>
      <c r="I57" s="322" t="s">
        <v>301</v>
      </c>
      <c r="J57" s="79">
        <f>IF(L$1="Rejected",C57,IF(M57="",C57,SUM(C57,M57)))</f>
        <v>0</v>
      </c>
      <c r="K57" s="79">
        <f>IF(L$1="Rejected",D57,IF(N57="",D57,SUM(D57,N57)))</f>
        <v>0</v>
      </c>
      <c r="L57" s="110">
        <f>IF(J$1="","",SUM(J57:K57))</f>
        <v>0</v>
      </c>
      <c r="M57" s="56"/>
      <c r="N57" s="56"/>
      <c r="O57" s="147"/>
      <c r="P57" s="322" t="s">
        <v>301</v>
      </c>
      <c r="Q57" s="79">
        <f>IF(S$1="Rejected",J57,IF(T57="",J57,SUM(J57,T57)))</f>
        <v>0</v>
      </c>
      <c r="R57" s="79">
        <f>IF(S$1="Rejected",K57,IF(U57="",K57,SUM(K57,U57)))</f>
        <v>0</v>
      </c>
      <c r="S57" s="110">
        <f>IF(Q$1="","",SUM(Q57:R57))</f>
        <v>0</v>
      </c>
      <c r="T57" s="56"/>
      <c r="U57" s="56"/>
      <c r="V57" s="147"/>
      <c r="W57" s="322" t="s">
        <v>301</v>
      </c>
      <c r="X57" s="79">
        <f>IF(Z$1="Rejected",Q57,IF(AA57="",Q57,SUM(Q57,AA57)))</f>
        <v>0</v>
      </c>
      <c r="Y57" s="79">
        <f>IF(Z$1="Rejected",R57,IF(AB57="",R57,SUM(R57,AB57)))</f>
        <v>0</v>
      </c>
      <c r="Z57" s="110">
        <f>IF(X$1="","",SUM(X57:Y57))</f>
        <v>0</v>
      </c>
      <c r="AA57" s="56"/>
      <c r="AB57" s="56"/>
      <c r="AC57" s="147"/>
      <c r="AD57" s="322" t="s">
        <v>301</v>
      </c>
      <c r="AE57" s="79">
        <f>IF(AG$1="Rejected",X57,IF(AH57="",X57,SUM(X57,AH57)))</f>
        <v>0</v>
      </c>
      <c r="AF57" s="79">
        <f>IF(AG$1="Rejected",Y57,IF(AI57="",Y57,SUM(Y57,AI57)))</f>
        <v>0</v>
      </c>
      <c r="AG57" s="110">
        <f>IF(AE$1="","",SUM(AE57:AF57))</f>
        <v>0</v>
      </c>
      <c r="AH57" s="56"/>
      <c r="AI57" s="56"/>
      <c r="AJ57" s="147"/>
      <c r="AK57" s="322" t="s">
        <v>301</v>
      </c>
      <c r="AL57" s="79">
        <f>IF(AN$1="Rejected",AE57,IF(AO57="",AE57,SUM(AE57,AO57)))</f>
        <v>0</v>
      </c>
      <c r="AM57" s="79">
        <f>IF(AN$1="Rejected",AF57,IF(AP57="",AF57,SUM(AF57,AP57)))</f>
        <v>0</v>
      </c>
      <c r="AN57" s="110">
        <f>IF(AL$1="","",SUM(AL57:AM57))</f>
        <v>0</v>
      </c>
      <c r="AO57" s="56"/>
      <c r="AP57" s="56"/>
      <c r="AQ57" s="147"/>
      <c r="AR57" s="322" t="s">
        <v>301</v>
      </c>
      <c r="AS57" s="79">
        <f>IF(AU$1="Rejected",AL57,IF(AV57="",AL57,SUM(AL57,AV57)))</f>
        <v>0</v>
      </c>
      <c r="AT57" s="79">
        <f>IF(AU$1="Rejected",AM57,IF(AW57="",AM57,SUM(AM57,AW57)))</f>
        <v>0</v>
      </c>
      <c r="AU57" s="110">
        <f>IF(AS$1="","",SUM(AS57:AT57))</f>
        <v>0</v>
      </c>
      <c r="AV57" s="56"/>
      <c r="AW57" s="56"/>
      <c r="AX57" s="147"/>
      <c r="AY57" s="322" t="s">
        <v>301</v>
      </c>
      <c r="AZ57" s="79">
        <f>IF(BB$1="Rejected",AS57,IF(BC57="",AS57,SUM(AS57,BC57)))</f>
        <v>0</v>
      </c>
      <c r="BA57" s="79">
        <f>IF(BB$1="Rejected",AT57,IF(BD57="",AT57,SUM(AT57,BD57)))</f>
        <v>0</v>
      </c>
      <c r="BB57" s="110">
        <f>IF(AZ$1="","",SUM(AZ57:BA57))</f>
        <v>0</v>
      </c>
      <c r="BC57" s="56"/>
      <c r="BD57" s="56"/>
      <c r="BE57" s="147"/>
      <c r="BF57" s="322" t="s">
        <v>301</v>
      </c>
      <c r="BG57" s="79">
        <f>IF(BI$1="Rejected",AZ57,IF(BJ57="",AZ57,SUM(AZ57,BJ57)))</f>
        <v>0</v>
      </c>
      <c r="BH57" s="79">
        <f>IF(BI$1="Rejected",BA57,IF(BK57="",BA57,SUM(BA57,BK57)))</f>
        <v>0</v>
      </c>
      <c r="BI57" s="110">
        <f>IF(BG$1="","",SUM(BG57:BH57))</f>
        <v>0</v>
      </c>
      <c r="BJ57" s="56"/>
      <c r="BK57" s="56"/>
      <c r="BL57" s="147"/>
      <c r="BM57" s="322" t="s">
        <v>301</v>
      </c>
      <c r="BN57" s="79">
        <f>IF(BP$1="Rejected",BG57,IF(BQ57="",BG57,SUM(BG57,BQ57)))</f>
        <v>0</v>
      </c>
      <c r="BO57" s="79">
        <f>IF(BP$1="Rejected",BH57,IF(BR57="",BH57,SUM(BH57,BR57)))</f>
        <v>0</v>
      </c>
      <c r="BP57" s="110">
        <f>IF(BN$1="","",SUM(BN57:BO57))</f>
        <v>0</v>
      </c>
      <c r="BQ57" s="56"/>
      <c r="BR57" s="56"/>
      <c r="BS57" s="147"/>
      <c r="BT57" s="322" t="s">
        <v>301</v>
      </c>
      <c r="BU57" s="79">
        <f>IF(BW$1="Rejected",BN57,IF(BX57="",BN57,SUM(BN57,BX57)))</f>
        <v>0</v>
      </c>
      <c r="BV57" s="79">
        <f>IF(BW$1="Rejected",BO57,IF(BY57="",BO57,SUM(BO57,BY57)))</f>
        <v>0</v>
      </c>
      <c r="BW57" s="110">
        <f>IF(BU$1="","",SUM(BU57:BV57))</f>
        <v>0</v>
      </c>
      <c r="BX57" s="56"/>
      <c r="BY57" s="56"/>
      <c r="BZ57" s="147"/>
      <c r="CA57" s="322" t="s">
        <v>301</v>
      </c>
      <c r="CB57" s="79">
        <f>IF(CD$1="Rejected",BU57,IF(CE57="",BU57,SUM(BU57,CE57)))</f>
        <v>0</v>
      </c>
      <c r="CC57" s="79">
        <f>IF(CD$1="Rejected",BV57,IF(CF57="",BV57,SUM(BV57,CF57)))</f>
        <v>0</v>
      </c>
      <c r="CD57" s="110">
        <f>IF(CB$1="","",SUM(CB57:CC57))</f>
        <v>0</v>
      </c>
      <c r="CE57" s="56"/>
      <c r="CF57" s="56"/>
      <c r="CG57" s="147"/>
      <c r="CH57" s="322" t="s">
        <v>301</v>
      </c>
      <c r="CI57" s="79">
        <f>IF(CK$1="Rejected",CB57,IF(CL57="",CB57,SUM(CB57,CL57)))</f>
        <v>0</v>
      </c>
      <c r="CJ57" s="79">
        <f>IF(CK$1="Rejected",CC57,IF(CM57="",CC57,SUM(CC57,CM57)))</f>
        <v>0</v>
      </c>
      <c r="CK57" s="110">
        <f>IF(CI$1="","",SUM(CI57:CJ57))</f>
        <v>0</v>
      </c>
      <c r="CL57" s="56"/>
      <c r="CM57" s="56"/>
      <c r="CN57" s="147"/>
      <c r="CO57" s="322" t="s">
        <v>301</v>
      </c>
      <c r="CP57" s="79">
        <f>IF(CR$1="Rejected",CI57,IF(CS57="",CI57,SUM(CI57,CS57)))</f>
        <v>0</v>
      </c>
      <c r="CQ57" s="79">
        <f>IF(CR$1="Rejected",CJ57,IF(CT57="",CJ57,SUM(CJ57,CT57)))</f>
        <v>0</v>
      </c>
      <c r="CR57" s="110">
        <f>IF(CP$1="","",SUM(CP57:CQ57))</f>
        <v>0</v>
      </c>
      <c r="CS57" s="56"/>
      <c r="CT57" s="56"/>
      <c r="CU57" s="147"/>
      <c r="CV57" s="322" t="s">
        <v>301</v>
      </c>
      <c r="CW57" s="79">
        <f>IF(CY$1="Rejected",CP57,IF(CZ57="",CP57,SUM(CP57,CZ57)))</f>
        <v>0</v>
      </c>
      <c r="CX57" s="79">
        <f>IF(CY$1="Rejected",CQ57,IF(DA57="",CQ57,SUM(CQ57,DA57)))</f>
        <v>0</v>
      </c>
      <c r="CY57" s="110">
        <f>IF(CW$1="","",SUM(CW57:CX57))</f>
        <v>0</v>
      </c>
      <c r="CZ57" s="56"/>
      <c r="DA57" s="56"/>
      <c r="DB57" s="147"/>
      <c r="DC57" s="322" t="s">
        <v>301</v>
      </c>
      <c r="DD57" s="79">
        <f>IF(DF$1="Rejected",CW57,IF(DG57="",CW57,SUM(CW57,DG57)))</f>
        <v>0</v>
      </c>
      <c r="DE57" s="79">
        <f>IF(DF$1="Rejected",CX57,IF(DH57="",CX57,SUM(CX57,DH57)))</f>
        <v>0</v>
      </c>
      <c r="DF57" s="110">
        <f>IF(DD$1="","",SUM(DD57:DE57))</f>
        <v>0</v>
      </c>
      <c r="DG57" s="56"/>
      <c r="DH57" s="56"/>
      <c r="DI57" s="147"/>
      <c r="DJ57" s="322" t="s">
        <v>301</v>
      </c>
      <c r="DK57" s="79">
        <f>IF(DM$1="Rejected",DD57,IF(DN57="",DD57,SUM(DD57,DN57)))</f>
        <v>0</v>
      </c>
      <c r="DL57" s="79">
        <f>IF(DM$1="Rejected",DE57,IF(DO57="",DE57,SUM(DE57,DO57)))</f>
        <v>0</v>
      </c>
      <c r="DM57" s="110">
        <f>IF(DK$1="","",SUM(DK57:DL57))</f>
        <v>0</v>
      </c>
      <c r="DN57" s="56"/>
      <c r="DO57" s="56"/>
      <c r="DP57" s="147"/>
      <c r="DQ57" s="322" t="s">
        <v>301</v>
      </c>
      <c r="DR57" s="79">
        <f>IF(DT$1="Rejected",DK57,IF(DU57="",DK57,SUM(DK57,DU57)))</f>
        <v>0</v>
      </c>
      <c r="DS57" s="79">
        <f>IF(DT$1="Rejected",DL57,IF(DV57="",DL57,SUM(DL57,DV57)))</f>
        <v>0</v>
      </c>
      <c r="DT57" s="110">
        <f>IF(DR$1="","",SUM(DR57:DS57))</f>
        <v>0</v>
      </c>
      <c r="DU57" s="56"/>
      <c r="DV57" s="56"/>
      <c r="DW57" s="147"/>
      <c r="DX57" s="322"/>
    </row>
    <row r="58" spans="1:128" x14ac:dyDescent="0.2">
      <c r="A58" s="764" t="s">
        <v>454</v>
      </c>
      <c r="B58" s="764"/>
      <c r="C58" s="532"/>
      <c r="D58" s="532"/>
      <c r="E58" s="9">
        <f>C58+D58</f>
        <v>0</v>
      </c>
      <c r="F58" s="203"/>
      <c r="G58" s="364"/>
      <c r="H58" s="364"/>
      <c r="I58" s="322" t="s">
        <v>301</v>
      </c>
      <c r="J58" s="79">
        <f>IF(L$1="Rejected",C58,IF(M58="",C58,SUM(C58,M58)))</f>
        <v>0</v>
      </c>
      <c r="K58" s="79">
        <f>IF(L$1="Rejected",D58,IF(N58="",D58,SUM(D58,N58)))</f>
        <v>0</v>
      </c>
      <c r="L58" s="110">
        <f>IF(J$1="","",SUM(J58:K58))</f>
        <v>0</v>
      </c>
      <c r="M58" s="56"/>
      <c r="N58" s="56"/>
      <c r="O58" s="147"/>
      <c r="P58" s="322" t="s">
        <v>301</v>
      </c>
      <c r="Q58" s="79">
        <f>IF(S$1="Rejected",J58,IF(T58="",J58,SUM(J58,T58)))</f>
        <v>0</v>
      </c>
      <c r="R58" s="79">
        <f>IF(S$1="Rejected",K58,IF(U58="",K58,SUM(K58,U58)))</f>
        <v>0</v>
      </c>
      <c r="S58" s="110">
        <f>IF(Q$1="","",SUM(Q58:R58))</f>
        <v>0</v>
      </c>
      <c r="T58" s="56"/>
      <c r="U58" s="56"/>
      <c r="V58" s="147"/>
      <c r="W58" s="322" t="s">
        <v>301</v>
      </c>
      <c r="X58" s="79">
        <f>IF(Z$1="Rejected",Q58,IF(AA58="",Q58,SUM(Q58,AA58)))</f>
        <v>0</v>
      </c>
      <c r="Y58" s="79">
        <f>IF(Z$1="Rejected",R58,IF(AB58="",R58,SUM(R58,AB58)))</f>
        <v>0</v>
      </c>
      <c r="Z58" s="110">
        <f>IF(X$1="","",SUM(X58:Y58))</f>
        <v>0</v>
      </c>
      <c r="AA58" s="56"/>
      <c r="AB58" s="56"/>
      <c r="AC58" s="147"/>
      <c r="AD58" s="322" t="s">
        <v>301</v>
      </c>
      <c r="AE58" s="79">
        <f>IF(AG$1="Rejected",X58,IF(AH58="",X58,SUM(X58,AH58)))</f>
        <v>0</v>
      </c>
      <c r="AF58" s="79">
        <f>IF(AG$1="Rejected",Y58,IF(AI58="",Y58,SUM(Y58,AI58)))</f>
        <v>0</v>
      </c>
      <c r="AG58" s="110">
        <f>IF(AE$1="","",SUM(AE58:AF58))</f>
        <v>0</v>
      </c>
      <c r="AH58" s="56"/>
      <c r="AI58" s="56"/>
      <c r="AJ58" s="147"/>
      <c r="AK58" s="322" t="s">
        <v>301</v>
      </c>
      <c r="AL58" s="79">
        <f>IF(AN$1="Rejected",AE58,IF(AO58="",AE58,SUM(AE58,AO58)))</f>
        <v>0</v>
      </c>
      <c r="AM58" s="79">
        <f>IF(AN$1="Rejected",AF58,IF(AP58="",AF58,SUM(AF58,AP58)))</f>
        <v>0</v>
      </c>
      <c r="AN58" s="110">
        <f>IF(AL$1="","",SUM(AL58:AM58))</f>
        <v>0</v>
      </c>
      <c r="AO58" s="56"/>
      <c r="AP58" s="56"/>
      <c r="AQ58" s="147"/>
      <c r="AR58" s="322" t="s">
        <v>301</v>
      </c>
      <c r="AS58" s="79">
        <f>IF(AU$1="Rejected",AL58,IF(AV58="",AL58,SUM(AL58,AV58)))</f>
        <v>0</v>
      </c>
      <c r="AT58" s="79">
        <f>IF(AU$1="Rejected",AM58,IF(AW58="",AM58,SUM(AM58,AW58)))</f>
        <v>0</v>
      </c>
      <c r="AU58" s="110">
        <f>IF(AS$1="","",SUM(AS58:AT58))</f>
        <v>0</v>
      </c>
      <c r="AV58" s="56"/>
      <c r="AW58" s="56"/>
      <c r="AX58" s="147"/>
      <c r="AY58" s="322" t="s">
        <v>301</v>
      </c>
      <c r="AZ58" s="79">
        <f>IF(BB$1="Rejected",AS58,IF(BC58="",AS58,SUM(AS58,BC58)))</f>
        <v>0</v>
      </c>
      <c r="BA58" s="79">
        <f>IF(BB$1="Rejected",AT58,IF(BD58="",AT58,SUM(AT58,BD58)))</f>
        <v>0</v>
      </c>
      <c r="BB58" s="110">
        <f>IF(AZ$1="","",SUM(AZ58:BA58))</f>
        <v>0</v>
      </c>
      <c r="BC58" s="56"/>
      <c r="BD58" s="56"/>
      <c r="BE58" s="147"/>
      <c r="BF58" s="322" t="s">
        <v>301</v>
      </c>
      <c r="BG58" s="79">
        <f>IF(BI$1="Rejected",AZ58,IF(BJ58="",AZ58,SUM(AZ58,BJ58)))</f>
        <v>0</v>
      </c>
      <c r="BH58" s="79">
        <f>IF(BI$1="Rejected",BA58,IF(BK58="",BA58,SUM(BA58,BK58)))</f>
        <v>0</v>
      </c>
      <c r="BI58" s="110">
        <f>IF(BG$1="","",SUM(BG58:BH58))</f>
        <v>0</v>
      </c>
      <c r="BJ58" s="56"/>
      <c r="BK58" s="56"/>
      <c r="BL58" s="147"/>
      <c r="BM58" s="322" t="s">
        <v>301</v>
      </c>
      <c r="BN58" s="79">
        <f>IF(BP$1="Rejected",BG58,IF(BQ58="",BG58,SUM(BG58,BQ58)))</f>
        <v>0</v>
      </c>
      <c r="BO58" s="79">
        <f>IF(BP$1="Rejected",BH58,IF(BR58="",BH58,SUM(BH58,BR58)))</f>
        <v>0</v>
      </c>
      <c r="BP58" s="110">
        <f>IF(BN$1="","",SUM(BN58:BO58))</f>
        <v>0</v>
      </c>
      <c r="BQ58" s="56"/>
      <c r="BR58" s="56"/>
      <c r="BS58" s="147"/>
      <c r="BT58" s="322" t="s">
        <v>301</v>
      </c>
      <c r="BU58" s="79">
        <f>IF(BW$1="Rejected",BN58,IF(BX58="",BN58,SUM(BN58,BX58)))</f>
        <v>0</v>
      </c>
      <c r="BV58" s="79">
        <f>IF(BW$1="Rejected",BO58,IF(BY58="",BO58,SUM(BO58,BY58)))</f>
        <v>0</v>
      </c>
      <c r="BW58" s="110">
        <f>IF(BU$1="","",SUM(BU58:BV58))</f>
        <v>0</v>
      </c>
      <c r="BX58" s="56"/>
      <c r="BY58" s="56"/>
      <c r="BZ58" s="147"/>
      <c r="CA58" s="322" t="s">
        <v>301</v>
      </c>
      <c r="CB58" s="79">
        <f>IF(CD$1="Rejected",BU58,IF(CE58="",BU58,SUM(BU58,CE58)))</f>
        <v>0</v>
      </c>
      <c r="CC58" s="79">
        <f>IF(CD$1="Rejected",BV58,IF(CF58="",BV58,SUM(BV58,CF58)))</f>
        <v>0</v>
      </c>
      <c r="CD58" s="110">
        <f>IF(CB$1="","",SUM(CB58:CC58))</f>
        <v>0</v>
      </c>
      <c r="CE58" s="56"/>
      <c r="CF58" s="56"/>
      <c r="CG58" s="147"/>
      <c r="CH58" s="322" t="s">
        <v>301</v>
      </c>
      <c r="CI58" s="79">
        <f>IF(CK$1="Rejected",CB58,IF(CL58="",CB58,SUM(CB58,CL58)))</f>
        <v>0</v>
      </c>
      <c r="CJ58" s="79">
        <f>IF(CK$1="Rejected",CC58,IF(CM58="",CC58,SUM(CC58,CM58)))</f>
        <v>0</v>
      </c>
      <c r="CK58" s="110">
        <f>IF(CI$1="","",SUM(CI58:CJ58))</f>
        <v>0</v>
      </c>
      <c r="CL58" s="56"/>
      <c r="CM58" s="56"/>
      <c r="CN58" s="147"/>
      <c r="CO58" s="322" t="s">
        <v>301</v>
      </c>
      <c r="CP58" s="79">
        <f>IF(CR$1="Rejected",CI58,IF(CS58="",CI58,SUM(CI58,CS58)))</f>
        <v>0</v>
      </c>
      <c r="CQ58" s="79">
        <f>IF(CR$1="Rejected",CJ58,IF(CT58="",CJ58,SUM(CJ58,CT58)))</f>
        <v>0</v>
      </c>
      <c r="CR58" s="110">
        <f>IF(CP$1="","",SUM(CP58:CQ58))</f>
        <v>0</v>
      </c>
      <c r="CS58" s="56"/>
      <c r="CT58" s="56"/>
      <c r="CU58" s="147"/>
      <c r="CV58" s="322" t="s">
        <v>301</v>
      </c>
      <c r="CW58" s="79">
        <f>IF(CY$1="Rejected",CP58,IF(CZ58="",CP58,SUM(CP58,CZ58)))</f>
        <v>0</v>
      </c>
      <c r="CX58" s="79">
        <f>IF(CY$1="Rejected",CQ58,IF(DA58="",CQ58,SUM(CQ58,DA58)))</f>
        <v>0</v>
      </c>
      <c r="CY58" s="110">
        <f>IF(CW$1="","",SUM(CW58:CX58))</f>
        <v>0</v>
      </c>
      <c r="CZ58" s="56"/>
      <c r="DA58" s="56"/>
      <c r="DB58" s="147"/>
      <c r="DC58" s="322" t="s">
        <v>301</v>
      </c>
      <c r="DD58" s="79">
        <f>IF(DF$1="Rejected",CW58,IF(DG58="",CW58,SUM(CW58,DG58)))</f>
        <v>0</v>
      </c>
      <c r="DE58" s="79">
        <f>IF(DF$1="Rejected",CX58,IF(DH58="",CX58,SUM(CX58,DH58)))</f>
        <v>0</v>
      </c>
      <c r="DF58" s="110">
        <f>IF(DD$1="","",SUM(DD58:DE58))</f>
        <v>0</v>
      </c>
      <c r="DG58" s="56"/>
      <c r="DH58" s="56"/>
      <c r="DI58" s="147"/>
      <c r="DJ58" s="322" t="s">
        <v>301</v>
      </c>
      <c r="DK58" s="79">
        <f>IF(DM$1="Rejected",DD58,IF(DN58="",DD58,SUM(DD58,DN58)))</f>
        <v>0</v>
      </c>
      <c r="DL58" s="79">
        <f>IF(DM$1="Rejected",DE58,IF(DO58="",DE58,SUM(DE58,DO58)))</f>
        <v>0</v>
      </c>
      <c r="DM58" s="110">
        <f>IF(DK$1="","",SUM(DK58:DL58))</f>
        <v>0</v>
      </c>
      <c r="DN58" s="56"/>
      <c r="DO58" s="56"/>
      <c r="DP58" s="147"/>
      <c r="DQ58" s="322" t="s">
        <v>301</v>
      </c>
      <c r="DR58" s="79">
        <f>IF(DT$1="Rejected",DK58,IF(DU58="",DK58,SUM(DK58,DU58)))</f>
        <v>0</v>
      </c>
      <c r="DS58" s="79">
        <f>IF(DT$1="Rejected",DL58,IF(DV58="",DL58,SUM(DL58,DV58)))</f>
        <v>0</v>
      </c>
      <c r="DT58" s="110">
        <f>IF(DR$1="","",SUM(DR58:DS58))</f>
        <v>0</v>
      </c>
      <c r="DU58" s="56"/>
      <c r="DV58" s="56"/>
      <c r="DW58" s="147"/>
      <c r="DX58" s="322"/>
    </row>
    <row r="59" spans="1:128" x14ac:dyDescent="0.2">
      <c r="A59" s="767" t="s">
        <v>458</v>
      </c>
      <c r="B59" s="768"/>
      <c r="C59" s="10">
        <f>SUM(C56:C58)</f>
        <v>0</v>
      </c>
      <c r="D59" s="10">
        <f>SUM(D56:D58)</f>
        <v>0</v>
      </c>
      <c r="E59" s="10">
        <f>SUM(E56:E58)</f>
        <v>0</v>
      </c>
      <c r="F59" s="203"/>
      <c r="G59" s="364"/>
      <c r="H59" s="364"/>
      <c r="I59" s="322" t="s">
        <v>360</v>
      </c>
      <c r="J59" s="445">
        <f>IF(J$1="","",SUM(J56:J58))</f>
        <v>0</v>
      </c>
      <c r="K59" s="445">
        <f>IF(J$1="","",SUM(K56:K58))</f>
        <v>0</v>
      </c>
      <c r="L59" s="103">
        <f>IF(J$1="","",SUM(J59:K59))</f>
        <v>0</v>
      </c>
      <c r="M59" s="445">
        <f>IF(J$1="","",SUMIF($I55:$I59,MID($I59,3,10),M55:M59))</f>
        <v>0</v>
      </c>
      <c r="N59" s="445">
        <f>IF(J$1="","",SUMIF($I55:$I59,MID($I59,3,10),N55:N59))</f>
        <v>0</v>
      </c>
      <c r="O59" s="147"/>
      <c r="P59" s="322" t="s">
        <v>360</v>
      </c>
      <c r="Q59" s="445">
        <f>IF(Q$1="","",SUM(Q56:Q58))</f>
        <v>0</v>
      </c>
      <c r="R59" s="445">
        <f>IF(Q$1="","",SUM(R56:R58))</f>
        <v>0</v>
      </c>
      <c r="S59" s="103">
        <f>IF(Q$1="","",SUM(Q59:R59))</f>
        <v>0</v>
      </c>
      <c r="T59" s="445">
        <f>IF(Q$1="","",SUMIF($I55:$I59,MID($I59,3,10),T55:T59))</f>
        <v>0</v>
      </c>
      <c r="U59" s="445">
        <f>IF(Q$1="","",SUMIF($I55:$I59,MID($I59,3,10),U55:U59))</f>
        <v>0</v>
      </c>
      <c r="V59" s="147"/>
      <c r="W59" s="322" t="s">
        <v>360</v>
      </c>
      <c r="X59" s="445">
        <f>IF(X$1="","",SUM(X56:X58))</f>
        <v>0</v>
      </c>
      <c r="Y59" s="445">
        <f>IF(X$1="","",SUM(Y56:Y58))</f>
        <v>0</v>
      </c>
      <c r="Z59" s="103">
        <f>IF(X$1="","",SUM(X59:Y59))</f>
        <v>0</v>
      </c>
      <c r="AA59" s="445">
        <f>IF(X$1="","",SUMIF($I55:$I59,MID($I59,3,10),AA55:AA59))</f>
        <v>0</v>
      </c>
      <c r="AB59" s="445">
        <f>IF(X$1="","",SUMIF($I55:$I59,MID($I59,3,10),AB55:AB59))</f>
        <v>0</v>
      </c>
      <c r="AC59" s="147"/>
      <c r="AD59" s="322" t="s">
        <v>360</v>
      </c>
      <c r="AE59" s="445">
        <f>IF(AE$1="","",SUM(AE56:AE58))</f>
        <v>0</v>
      </c>
      <c r="AF59" s="445">
        <f>IF(AE$1="","",SUM(AF56:AF58))</f>
        <v>0</v>
      </c>
      <c r="AG59" s="103">
        <f>IF(AE$1="","",SUM(AE59:AF59))</f>
        <v>0</v>
      </c>
      <c r="AH59" s="445">
        <f>IF(AE$1="","",SUMIF($I55:$I59,MID($I59,3,10),AH55:AH59))</f>
        <v>0</v>
      </c>
      <c r="AI59" s="445">
        <f>IF(AE$1="","",SUMIF($I55:$I59,MID($I59,3,10),AI55:AI59))</f>
        <v>0</v>
      </c>
      <c r="AJ59" s="147"/>
      <c r="AK59" s="322" t="s">
        <v>360</v>
      </c>
      <c r="AL59" s="445">
        <f>IF(AL$1="","",SUM(AL56:AL58))</f>
        <v>0</v>
      </c>
      <c r="AM59" s="445">
        <f>IF(AL$1="","",SUM(AM56:AM58))</f>
        <v>0</v>
      </c>
      <c r="AN59" s="103">
        <f>IF(AL$1="","",SUM(AL59:AM59))</f>
        <v>0</v>
      </c>
      <c r="AO59" s="445">
        <f>IF(AL$1="","",SUMIF($I55:$I59,MID($I59,3,10),AO55:AO59))</f>
        <v>0</v>
      </c>
      <c r="AP59" s="445">
        <f>IF(AL$1="","",SUMIF($I55:$I59,MID($I59,3,10),AP55:AP59))</f>
        <v>0</v>
      </c>
      <c r="AQ59" s="147"/>
      <c r="AR59" s="322" t="s">
        <v>360</v>
      </c>
      <c r="AS59" s="445">
        <f>IF(AS$1="","",SUM(AS56:AS58))</f>
        <v>0</v>
      </c>
      <c r="AT59" s="445">
        <f>IF(AS$1="","",SUM(AT56:AT58))</f>
        <v>0</v>
      </c>
      <c r="AU59" s="103">
        <f>IF(AS$1="","",SUM(AS59:AT59))</f>
        <v>0</v>
      </c>
      <c r="AV59" s="445">
        <f>IF(AS$1="","",SUMIF($I55:$I59,MID($I59,3,10),AV55:AV59))</f>
        <v>0</v>
      </c>
      <c r="AW59" s="445">
        <f>IF(AS$1="","",SUMIF($I55:$I59,MID($I59,3,10),AW55:AW59))</f>
        <v>0</v>
      </c>
      <c r="AX59" s="147"/>
      <c r="AY59" s="322" t="s">
        <v>360</v>
      </c>
      <c r="AZ59" s="445">
        <f>IF(AZ$1="","",SUM(AZ56:AZ58))</f>
        <v>0</v>
      </c>
      <c r="BA59" s="445">
        <f>IF(AZ$1="","",SUM(BA56:BA58))</f>
        <v>0</v>
      </c>
      <c r="BB59" s="103">
        <f>IF(AZ$1="","",SUM(AZ59:BA59))</f>
        <v>0</v>
      </c>
      <c r="BC59" s="445">
        <f>IF(AZ$1="","",SUMIF($I55:$I59,MID($I59,3,10),BC55:BC59))</f>
        <v>0</v>
      </c>
      <c r="BD59" s="445">
        <f>IF(AZ$1="","",SUMIF($I55:$I59,MID($I59,3,10),BD55:BD59))</f>
        <v>0</v>
      </c>
      <c r="BE59" s="147"/>
      <c r="BF59" s="322" t="s">
        <v>360</v>
      </c>
      <c r="BG59" s="445">
        <f>IF(BG$1="","",SUM(BG56:BG58))</f>
        <v>0</v>
      </c>
      <c r="BH59" s="445">
        <f>IF(BG$1="","",SUM(BH56:BH58))</f>
        <v>0</v>
      </c>
      <c r="BI59" s="103">
        <f>IF(BG$1="","",SUM(BG59:BH59))</f>
        <v>0</v>
      </c>
      <c r="BJ59" s="445">
        <f>IF(BG$1="","",SUMIF($I55:$I59,MID($I59,3,10),BJ55:BJ59))</f>
        <v>0</v>
      </c>
      <c r="BK59" s="445">
        <f>IF(BG$1="","",SUMIF($I55:$I59,MID($I59,3,10),BK55:BK59))</f>
        <v>0</v>
      </c>
      <c r="BL59" s="147"/>
      <c r="BM59" s="322" t="s">
        <v>360</v>
      </c>
      <c r="BN59" s="445">
        <f>IF(BN$1="","",SUM(BN56:BN58))</f>
        <v>0</v>
      </c>
      <c r="BO59" s="445">
        <f>IF(BN$1="","",SUM(BO56:BO58))</f>
        <v>0</v>
      </c>
      <c r="BP59" s="103">
        <f>IF(BN$1="","",SUM(BN59:BO59))</f>
        <v>0</v>
      </c>
      <c r="BQ59" s="445">
        <f>IF(BN$1="","",SUMIF($I55:$I59,MID($I59,3,10),BQ55:BQ59))</f>
        <v>0</v>
      </c>
      <c r="BR59" s="445">
        <f>IF(BN$1="","",SUMIF($I55:$I59,MID($I59,3,10),BR55:BR59))</f>
        <v>0</v>
      </c>
      <c r="BS59" s="147"/>
      <c r="BT59" s="322" t="s">
        <v>360</v>
      </c>
      <c r="BU59" s="445">
        <f>IF(BU$1="","",SUM(BU56:BU58))</f>
        <v>0</v>
      </c>
      <c r="BV59" s="445">
        <f>IF(BU$1="","",SUM(BV56:BV58))</f>
        <v>0</v>
      </c>
      <c r="BW59" s="103">
        <f>IF(BU$1="","",SUM(BU59:BV59))</f>
        <v>0</v>
      </c>
      <c r="BX59" s="445">
        <f>IF(BU$1="","",SUMIF($I55:$I59,MID($I59,3,10),BX55:BX59))</f>
        <v>0</v>
      </c>
      <c r="BY59" s="445">
        <f>IF(BU$1="","",SUMIF($I55:$I59,MID($I59,3,10),BY55:BY59))</f>
        <v>0</v>
      </c>
      <c r="BZ59" s="147"/>
      <c r="CA59" s="322" t="s">
        <v>360</v>
      </c>
      <c r="CB59" s="445">
        <f>IF(CB$1="","",SUM(CB56:CB58))</f>
        <v>0</v>
      </c>
      <c r="CC59" s="445">
        <f>IF(CB$1="","",SUM(CC56:CC58))</f>
        <v>0</v>
      </c>
      <c r="CD59" s="103">
        <f>IF(CB$1="","",SUM(CB59:CC59))</f>
        <v>0</v>
      </c>
      <c r="CE59" s="445">
        <f>IF(CB$1="","",SUMIF($I55:$I59,MID($I59,3,10),CE55:CE59))</f>
        <v>0</v>
      </c>
      <c r="CF59" s="445">
        <f>IF(CB$1="","",SUMIF($I55:$I59,MID($I59,3,10),CF55:CF59))</f>
        <v>0</v>
      </c>
      <c r="CG59" s="147"/>
      <c r="CH59" s="322" t="s">
        <v>360</v>
      </c>
      <c r="CI59" s="445">
        <f>IF(CI$1="","",SUM(CI56:CI58))</f>
        <v>0</v>
      </c>
      <c r="CJ59" s="445">
        <f>IF(CI$1="","",SUM(CJ56:CJ58))</f>
        <v>0</v>
      </c>
      <c r="CK59" s="103">
        <f>IF(CI$1="","",SUM(CI59:CJ59))</f>
        <v>0</v>
      </c>
      <c r="CL59" s="445">
        <f>IF(CI$1="","",SUMIF($I55:$I59,MID($I59,3,10),CL55:CL59))</f>
        <v>0</v>
      </c>
      <c r="CM59" s="445">
        <f>IF(CI$1="","",SUMIF($I55:$I59,MID($I59,3,10),CM55:CM59))</f>
        <v>0</v>
      </c>
      <c r="CN59" s="147"/>
      <c r="CO59" s="322" t="s">
        <v>360</v>
      </c>
      <c r="CP59" s="445">
        <f>IF(CP$1="","",SUM(CP56:CP58))</f>
        <v>0</v>
      </c>
      <c r="CQ59" s="445">
        <f>IF(CP$1="","",SUM(CQ56:CQ58))</f>
        <v>0</v>
      </c>
      <c r="CR59" s="103">
        <f>IF(CP$1="","",SUM(CP59:CQ59))</f>
        <v>0</v>
      </c>
      <c r="CS59" s="445">
        <f>IF(CP$1="","",SUMIF($I55:$I59,MID($I59,3,10),CS55:CS59))</f>
        <v>0</v>
      </c>
      <c r="CT59" s="445">
        <f>IF(CP$1="","",SUMIF($I55:$I59,MID($I59,3,10),CT55:CT59))</f>
        <v>0</v>
      </c>
      <c r="CU59" s="147"/>
      <c r="CV59" s="322" t="s">
        <v>360</v>
      </c>
      <c r="CW59" s="445">
        <f>IF(CW$1="","",SUM(CW56:CW58))</f>
        <v>0</v>
      </c>
      <c r="CX59" s="445">
        <f>IF(CW$1="","",SUM(CX56:CX58))</f>
        <v>0</v>
      </c>
      <c r="CY59" s="103">
        <f>IF(CW$1="","",SUM(CW59:CX59))</f>
        <v>0</v>
      </c>
      <c r="CZ59" s="445">
        <f>IF(CW$1="","",SUMIF($I55:$I59,MID($I59,3,10),CZ55:CZ59))</f>
        <v>0</v>
      </c>
      <c r="DA59" s="445">
        <f>IF(CW$1="","",SUMIF($I55:$I59,MID($I59,3,10),DA55:DA59))</f>
        <v>0</v>
      </c>
      <c r="DB59" s="147"/>
      <c r="DC59" s="322" t="s">
        <v>360</v>
      </c>
      <c r="DD59" s="445">
        <f>IF(DD$1="","",SUM(DD56:DD58))</f>
        <v>0</v>
      </c>
      <c r="DE59" s="445">
        <f>IF(DD$1="","",SUM(DE56:DE58))</f>
        <v>0</v>
      </c>
      <c r="DF59" s="103">
        <f>IF(DD$1="","",SUM(DD59:DE59))</f>
        <v>0</v>
      </c>
      <c r="DG59" s="445">
        <f>IF(DD$1="","",SUMIF($I55:$I59,MID($I59,3,10),DG55:DG59))</f>
        <v>0</v>
      </c>
      <c r="DH59" s="445">
        <f>IF(DD$1="","",SUMIF($I55:$I59,MID($I59,3,10),DH55:DH59))</f>
        <v>0</v>
      </c>
      <c r="DI59" s="147"/>
      <c r="DJ59" s="322" t="s">
        <v>360</v>
      </c>
      <c r="DK59" s="445">
        <f>IF(DK$1="","",SUM(DK56:DK58))</f>
        <v>0</v>
      </c>
      <c r="DL59" s="445">
        <f>IF(DK$1="","",SUM(DL56:DL58))</f>
        <v>0</v>
      </c>
      <c r="DM59" s="103">
        <f>IF(DK$1="","",SUM(DK59:DL59))</f>
        <v>0</v>
      </c>
      <c r="DN59" s="445">
        <f>IF(DK$1="","",SUMIF($I55:$I59,MID($I59,3,10),DN55:DN59))</f>
        <v>0</v>
      </c>
      <c r="DO59" s="445">
        <f>IF(DK$1="","",SUMIF($I55:$I59,MID($I59,3,10),DO55:DO59))</f>
        <v>0</v>
      </c>
      <c r="DP59" s="147"/>
      <c r="DQ59" s="322" t="s">
        <v>360</v>
      </c>
      <c r="DR59" s="445">
        <f>IF(DR$1="","",SUM(DR56:DR58))</f>
        <v>0</v>
      </c>
      <c r="DS59" s="445">
        <f>IF(DR$1="","",SUM(DS56:DS58))</f>
        <v>0</v>
      </c>
      <c r="DT59" s="103">
        <f>IF(DR$1="","",SUM(DR59:DS59))</f>
        <v>0</v>
      </c>
      <c r="DU59" s="445">
        <f>IF(DR$1="","",SUMIF($I55:$I59,MID($I59,3,10),DU55:DU59))</f>
        <v>0</v>
      </c>
      <c r="DV59" s="445">
        <f>IF(DR$1="","",SUMIF($I55:$I59,MID($I59,3,10),DV55:DV59))</f>
        <v>0</v>
      </c>
      <c r="DW59" s="147"/>
      <c r="DX59" s="322"/>
    </row>
    <row r="60" spans="1:128" s="8" customFormat="1" x14ac:dyDescent="0.2">
      <c r="A60" s="769" t="s">
        <v>470</v>
      </c>
      <c r="B60" s="770"/>
      <c r="C60" s="770"/>
      <c r="D60" s="770"/>
      <c r="E60" s="770"/>
      <c r="F60" s="771"/>
      <c r="G60" s="365"/>
      <c r="H60" s="365"/>
      <c r="I60" s="322"/>
      <c r="J60" s="128" t="str">
        <f>IF(J$1="","",IF(SUM(B60)=0,"",B60))</f>
        <v/>
      </c>
      <c r="K60" s="129" t="str">
        <f>IF(J$1="","",IF(SUM(C60)=0,"",C60))</f>
        <v/>
      </c>
      <c r="L60" s="129"/>
      <c r="M60" s="130" t="str">
        <f>$A60</f>
        <v>TELECOMMUNICATIONS &lt; Name, Location &gt;</v>
      </c>
      <c r="N60" s="130"/>
      <c r="O60" s="356"/>
      <c r="P60" s="322"/>
      <c r="Q60" s="128" t="str">
        <f>IF(Q$1="","",IF(SUM(I60)=0,"",I60))</f>
        <v/>
      </c>
      <c r="R60" s="129" t="str">
        <f>IF(Q$1="","",IF(SUM(J60)=0,"",J60))</f>
        <v/>
      </c>
      <c r="S60" s="129"/>
      <c r="T60" s="130" t="str">
        <f>$A60</f>
        <v>TELECOMMUNICATIONS &lt; Name, Location &gt;</v>
      </c>
      <c r="U60" s="130"/>
      <c r="V60" s="356"/>
      <c r="W60" s="322"/>
      <c r="X60" s="128" t="str">
        <f>IF(X$1="","",IF(SUM(P60)=0,"",P60))</f>
        <v/>
      </c>
      <c r="Y60" s="129" t="str">
        <f>IF(X$1="","",IF(SUM(Q60)=0,"",Q60))</f>
        <v/>
      </c>
      <c r="Z60" s="129"/>
      <c r="AA60" s="130" t="str">
        <f>$A60</f>
        <v>TELECOMMUNICATIONS &lt; Name, Location &gt;</v>
      </c>
      <c r="AB60" s="130"/>
      <c r="AC60" s="356"/>
      <c r="AD60" s="322"/>
      <c r="AE60" s="128" t="str">
        <f>IF(AE$1="","",IF(SUM(W60)=0,"",W60))</f>
        <v/>
      </c>
      <c r="AF60" s="129" t="str">
        <f>IF(AE$1="","",IF(SUM(X60)=0,"",X60))</f>
        <v/>
      </c>
      <c r="AG60" s="129"/>
      <c r="AH60" s="130" t="str">
        <f>$A60</f>
        <v>TELECOMMUNICATIONS &lt; Name, Location &gt;</v>
      </c>
      <c r="AI60" s="130"/>
      <c r="AJ60" s="356"/>
      <c r="AK60" s="322"/>
      <c r="AL60" s="128" t="str">
        <f>IF(AL$1="","",IF(SUM(AD60)=0,"",AD60))</f>
        <v/>
      </c>
      <c r="AM60" s="129" t="str">
        <f>IF(AL$1="","",IF(SUM(AE60)=0,"",AE60))</f>
        <v/>
      </c>
      <c r="AN60" s="129"/>
      <c r="AO60" s="130" t="str">
        <f>$A60</f>
        <v>TELECOMMUNICATIONS &lt; Name, Location &gt;</v>
      </c>
      <c r="AP60" s="130"/>
      <c r="AQ60" s="356"/>
      <c r="AR60" s="322"/>
      <c r="AS60" s="128" t="str">
        <f>IF(AS$1="","",IF(SUM(AK60)=0,"",AK60))</f>
        <v/>
      </c>
      <c r="AT60" s="129" t="str">
        <f>IF(AS$1="","",IF(SUM(AL60)=0,"",AL60))</f>
        <v/>
      </c>
      <c r="AU60" s="129"/>
      <c r="AV60" s="130" t="str">
        <f>$A60</f>
        <v>TELECOMMUNICATIONS &lt; Name, Location &gt;</v>
      </c>
      <c r="AW60" s="130"/>
      <c r="AX60" s="356"/>
      <c r="AY60" s="322"/>
      <c r="AZ60" s="128" t="str">
        <f>IF(AZ$1="","",IF(SUM(AR60)=0,"",AR60))</f>
        <v/>
      </c>
      <c r="BA60" s="129" t="str">
        <f>IF(AZ$1="","",IF(SUM(AS60)=0,"",AS60))</f>
        <v/>
      </c>
      <c r="BB60" s="129"/>
      <c r="BC60" s="130" t="str">
        <f>$A60</f>
        <v>TELECOMMUNICATIONS &lt; Name, Location &gt;</v>
      </c>
      <c r="BD60" s="130"/>
      <c r="BE60" s="356"/>
      <c r="BF60" s="322"/>
      <c r="BG60" s="128" t="str">
        <f>IF(BG$1="","",IF(SUM(AY60)=0,"",AY60))</f>
        <v/>
      </c>
      <c r="BH60" s="129" t="str">
        <f>IF(BG$1="","",IF(SUM(AZ60)=0,"",AZ60))</f>
        <v/>
      </c>
      <c r="BI60" s="129"/>
      <c r="BJ60" s="130" t="str">
        <f>$A60</f>
        <v>TELECOMMUNICATIONS &lt; Name, Location &gt;</v>
      </c>
      <c r="BK60" s="130"/>
      <c r="BL60" s="356"/>
      <c r="BM60" s="322"/>
      <c r="BN60" s="128" t="str">
        <f>IF(BN$1="","",IF(SUM(BF60)=0,"",BF60))</f>
        <v/>
      </c>
      <c r="BO60" s="129" t="str">
        <f>IF(BN$1="","",IF(SUM(BG60)=0,"",BG60))</f>
        <v/>
      </c>
      <c r="BP60" s="129"/>
      <c r="BQ60" s="130" t="str">
        <f>$A60</f>
        <v>TELECOMMUNICATIONS &lt; Name, Location &gt;</v>
      </c>
      <c r="BR60" s="130"/>
      <c r="BS60" s="356"/>
      <c r="BT60" s="322"/>
      <c r="BU60" s="128" t="str">
        <f>IF(BU$1="","",IF(SUM(BM60)=0,"",BM60))</f>
        <v/>
      </c>
      <c r="BV60" s="129" t="str">
        <f>IF(BU$1="","",IF(SUM(BN60)=0,"",BN60))</f>
        <v/>
      </c>
      <c r="BW60" s="129"/>
      <c r="BX60" s="130" t="str">
        <f>$A60</f>
        <v>TELECOMMUNICATIONS &lt; Name, Location &gt;</v>
      </c>
      <c r="BY60" s="130"/>
      <c r="BZ60" s="356"/>
      <c r="CA60" s="322"/>
      <c r="CB60" s="128" t="str">
        <f>IF(CB$1="","",IF(SUM(BT60)=0,"",BT60))</f>
        <v/>
      </c>
      <c r="CC60" s="129" t="str">
        <f>IF(CB$1="","",IF(SUM(BU60)=0,"",BU60))</f>
        <v/>
      </c>
      <c r="CD60" s="129"/>
      <c r="CE60" s="130" t="str">
        <f>$A60</f>
        <v>TELECOMMUNICATIONS &lt; Name, Location &gt;</v>
      </c>
      <c r="CF60" s="130"/>
      <c r="CG60" s="356"/>
      <c r="CH60" s="322"/>
      <c r="CI60" s="128" t="str">
        <f>IF(CI$1="","",IF(SUM(CA60)=0,"",CA60))</f>
        <v/>
      </c>
      <c r="CJ60" s="129" t="str">
        <f>IF(CI$1="","",IF(SUM(CB60)=0,"",CB60))</f>
        <v/>
      </c>
      <c r="CK60" s="129"/>
      <c r="CL60" s="130" t="str">
        <f>$A60</f>
        <v>TELECOMMUNICATIONS &lt; Name, Location &gt;</v>
      </c>
      <c r="CM60" s="130"/>
      <c r="CN60" s="356"/>
      <c r="CO60" s="322"/>
      <c r="CP60" s="128" t="str">
        <f>IF(CP$1="","",IF(SUM(CH60)=0,"",CH60))</f>
        <v/>
      </c>
      <c r="CQ60" s="129" t="str">
        <f>IF(CP$1="","",IF(SUM(CI60)=0,"",CI60))</f>
        <v/>
      </c>
      <c r="CR60" s="129"/>
      <c r="CS60" s="130" t="str">
        <f>$A60</f>
        <v>TELECOMMUNICATIONS &lt; Name, Location &gt;</v>
      </c>
      <c r="CT60" s="130"/>
      <c r="CU60" s="356"/>
      <c r="CV60" s="322"/>
      <c r="CW60" s="128" t="str">
        <f>IF(CW$1="","",IF(SUM(CO60)=0,"",CO60))</f>
        <v/>
      </c>
      <c r="CX60" s="129" t="str">
        <f>IF(CW$1="","",IF(SUM(CP60)=0,"",CP60))</f>
        <v/>
      </c>
      <c r="CY60" s="129"/>
      <c r="CZ60" s="130" t="str">
        <f>$A60</f>
        <v>TELECOMMUNICATIONS &lt; Name, Location &gt;</v>
      </c>
      <c r="DA60" s="130"/>
      <c r="DB60" s="356"/>
      <c r="DC60" s="322"/>
      <c r="DD60" s="128" t="str">
        <f>IF(DD$1="","",IF(SUM(CV60)=0,"",CV60))</f>
        <v/>
      </c>
      <c r="DE60" s="129" t="str">
        <f>IF(DD$1="","",IF(SUM(CW60)=0,"",CW60))</f>
        <v/>
      </c>
      <c r="DF60" s="129"/>
      <c r="DG60" s="130" t="str">
        <f>$A60</f>
        <v>TELECOMMUNICATIONS &lt; Name, Location &gt;</v>
      </c>
      <c r="DH60" s="130"/>
      <c r="DI60" s="356"/>
      <c r="DJ60" s="322"/>
      <c r="DK60" s="128" t="str">
        <f>IF(DK$1="","",IF(SUM(DC60)=0,"",DC60))</f>
        <v/>
      </c>
      <c r="DL60" s="129" t="str">
        <f>IF(DK$1="","",IF(SUM(DD60)=0,"",DD60))</f>
        <v/>
      </c>
      <c r="DM60" s="129"/>
      <c r="DN60" s="130" t="str">
        <f>$A60</f>
        <v>TELECOMMUNICATIONS &lt; Name, Location &gt;</v>
      </c>
      <c r="DO60" s="130"/>
      <c r="DP60" s="356"/>
      <c r="DQ60" s="322"/>
      <c r="DR60" s="128" t="str">
        <f>IF(DR$1="","",IF(SUM(DJ60)=0,"",DJ60))</f>
        <v/>
      </c>
      <c r="DS60" s="129" t="str">
        <f>IF(DR$1="","",IF(SUM(DK60)=0,"",DK60))</f>
        <v/>
      </c>
      <c r="DT60" s="129"/>
      <c r="DU60" s="130" t="str">
        <f>$A60</f>
        <v>TELECOMMUNICATIONS &lt; Name, Location &gt;</v>
      </c>
      <c r="DV60" s="130"/>
      <c r="DW60" s="356"/>
      <c r="DX60" s="322"/>
    </row>
    <row r="61" spans="1:128" x14ac:dyDescent="0.2">
      <c r="A61" s="764" t="s">
        <v>456</v>
      </c>
      <c r="B61" s="764"/>
      <c r="C61" s="532"/>
      <c r="D61" s="532"/>
      <c r="E61" s="9">
        <f>C61+D61</f>
        <v>0</v>
      </c>
      <c r="F61" s="203"/>
      <c r="G61" s="364"/>
      <c r="H61" s="364"/>
      <c r="I61" s="322" t="s">
        <v>301</v>
      </c>
      <c r="J61" s="79">
        <f>IF(L$1="Rejected",C61,IF(M61="",C61,SUM(C61,M61)))</f>
        <v>0</v>
      </c>
      <c r="K61" s="79">
        <f>IF(L$1="Rejected",D61,IF(N61="",D61,SUM(D61,N61)))</f>
        <v>0</v>
      </c>
      <c r="L61" s="110">
        <f>IF(J$1="","",SUM(J61:K61))</f>
        <v>0</v>
      </c>
      <c r="M61" s="56"/>
      <c r="N61" s="56"/>
      <c r="O61" s="147"/>
      <c r="P61" s="322" t="s">
        <v>301</v>
      </c>
      <c r="Q61" s="79">
        <f>IF(S$1="Rejected",J61,IF(T61="",J61,SUM(J61,T61)))</f>
        <v>0</v>
      </c>
      <c r="R61" s="79">
        <f>IF(S$1="Rejected",K61,IF(U61="",K61,SUM(K61,U61)))</f>
        <v>0</v>
      </c>
      <c r="S61" s="110">
        <f>IF(Q$1="","",SUM(Q61:R61))</f>
        <v>0</v>
      </c>
      <c r="T61" s="56"/>
      <c r="U61" s="56"/>
      <c r="V61" s="147"/>
      <c r="W61" s="322" t="s">
        <v>301</v>
      </c>
      <c r="X61" s="79">
        <f>IF(Z$1="Rejected",Q61,IF(AA61="",Q61,SUM(Q61,AA61)))</f>
        <v>0</v>
      </c>
      <c r="Y61" s="79">
        <f>IF(Z$1="Rejected",R61,IF(AB61="",R61,SUM(R61,AB61)))</f>
        <v>0</v>
      </c>
      <c r="Z61" s="110">
        <f>IF(X$1="","",SUM(X61:Y61))</f>
        <v>0</v>
      </c>
      <c r="AA61" s="56"/>
      <c r="AB61" s="56"/>
      <c r="AC61" s="147"/>
      <c r="AD61" s="322" t="s">
        <v>301</v>
      </c>
      <c r="AE61" s="79">
        <f>IF(AG$1="Rejected",X61,IF(AH61="",X61,SUM(X61,AH61)))</f>
        <v>0</v>
      </c>
      <c r="AF61" s="79">
        <f>IF(AG$1="Rejected",Y61,IF(AI61="",Y61,SUM(Y61,AI61)))</f>
        <v>0</v>
      </c>
      <c r="AG61" s="110">
        <f>IF(AE$1="","",SUM(AE61:AF61))</f>
        <v>0</v>
      </c>
      <c r="AH61" s="56"/>
      <c r="AI61" s="56"/>
      <c r="AJ61" s="147"/>
      <c r="AK61" s="322" t="s">
        <v>301</v>
      </c>
      <c r="AL61" s="79">
        <f>IF(AN$1="Rejected",AE61,IF(AO61="",AE61,SUM(AE61,AO61)))</f>
        <v>0</v>
      </c>
      <c r="AM61" s="79">
        <f>IF(AN$1="Rejected",AF61,IF(AP61="",AF61,SUM(AF61,AP61)))</f>
        <v>0</v>
      </c>
      <c r="AN61" s="110">
        <f>IF(AL$1="","",SUM(AL61:AM61))</f>
        <v>0</v>
      </c>
      <c r="AO61" s="56"/>
      <c r="AP61" s="56"/>
      <c r="AQ61" s="147"/>
      <c r="AR61" s="322" t="s">
        <v>301</v>
      </c>
      <c r="AS61" s="79">
        <f>IF(AU$1="Rejected",AL61,IF(AV61="",AL61,SUM(AL61,AV61)))</f>
        <v>0</v>
      </c>
      <c r="AT61" s="79">
        <f>IF(AU$1="Rejected",AM61,IF(AW61="",AM61,SUM(AM61,AW61)))</f>
        <v>0</v>
      </c>
      <c r="AU61" s="110">
        <f>IF(AS$1="","",SUM(AS61:AT61))</f>
        <v>0</v>
      </c>
      <c r="AV61" s="56"/>
      <c r="AW61" s="56"/>
      <c r="AX61" s="147"/>
      <c r="AY61" s="322" t="s">
        <v>301</v>
      </c>
      <c r="AZ61" s="79">
        <f>IF(BB$1="Rejected",AS61,IF(BC61="",AS61,SUM(AS61,BC61)))</f>
        <v>0</v>
      </c>
      <c r="BA61" s="79">
        <f>IF(BB$1="Rejected",AT61,IF(BD61="",AT61,SUM(AT61,BD61)))</f>
        <v>0</v>
      </c>
      <c r="BB61" s="110">
        <f>IF(AZ$1="","",SUM(AZ61:BA61))</f>
        <v>0</v>
      </c>
      <c r="BC61" s="56"/>
      <c r="BD61" s="56"/>
      <c r="BE61" s="147"/>
      <c r="BF61" s="322" t="s">
        <v>301</v>
      </c>
      <c r="BG61" s="79">
        <f>IF(BI$1="Rejected",AZ61,IF(BJ61="",AZ61,SUM(AZ61,BJ61)))</f>
        <v>0</v>
      </c>
      <c r="BH61" s="79">
        <f>IF(BI$1="Rejected",BA61,IF(BK61="",BA61,SUM(BA61,BK61)))</f>
        <v>0</v>
      </c>
      <c r="BI61" s="110">
        <f>IF(BG$1="","",SUM(BG61:BH61))</f>
        <v>0</v>
      </c>
      <c r="BJ61" s="56"/>
      <c r="BK61" s="56"/>
      <c r="BL61" s="147"/>
      <c r="BM61" s="322" t="s">
        <v>301</v>
      </c>
      <c r="BN61" s="79">
        <f>IF(BP$1="Rejected",BG61,IF(BQ61="",BG61,SUM(BG61,BQ61)))</f>
        <v>0</v>
      </c>
      <c r="BO61" s="79">
        <f>IF(BP$1="Rejected",BH61,IF(BR61="",BH61,SUM(BH61,BR61)))</f>
        <v>0</v>
      </c>
      <c r="BP61" s="110">
        <f>IF(BN$1="","",SUM(BN61:BO61))</f>
        <v>0</v>
      </c>
      <c r="BQ61" s="56"/>
      <c r="BR61" s="56"/>
      <c r="BS61" s="147"/>
      <c r="BT61" s="322" t="s">
        <v>301</v>
      </c>
      <c r="BU61" s="79">
        <f>IF(BW$1="Rejected",BN61,IF(BX61="",BN61,SUM(BN61,BX61)))</f>
        <v>0</v>
      </c>
      <c r="BV61" s="79">
        <f>IF(BW$1="Rejected",BO61,IF(BY61="",BO61,SUM(BO61,BY61)))</f>
        <v>0</v>
      </c>
      <c r="BW61" s="110">
        <f>IF(BU$1="","",SUM(BU61:BV61))</f>
        <v>0</v>
      </c>
      <c r="BX61" s="56"/>
      <c r="BY61" s="56"/>
      <c r="BZ61" s="147"/>
      <c r="CA61" s="322" t="s">
        <v>301</v>
      </c>
      <c r="CB61" s="79">
        <f>IF(CD$1="Rejected",BU61,IF(CE61="",BU61,SUM(BU61,CE61)))</f>
        <v>0</v>
      </c>
      <c r="CC61" s="79">
        <f>IF(CD$1="Rejected",BV61,IF(CF61="",BV61,SUM(BV61,CF61)))</f>
        <v>0</v>
      </c>
      <c r="CD61" s="110">
        <f>IF(CB$1="","",SUM(CB61:CC61))</f>
        <v>0</v>
      </c>
      <c r="CE61" s="56"/>
      <c r="CF61" s="56"/>
      <c r="CG61" s="147"/>
      <c r="CH61" s="322" t="s">
        <v>301</v>
      </c>
      <c r="CI61" s="79">
        <f>IF(CK$1="Rejected",CB61,IF(CL61="",CB61,SUM(CB61,CL61)))</f>
        <v>0</v>
      </c>
      <c r="CJ61" s="79">
        <f>IF(CK$1="Rejected",CC61,IF(CM61="",CC61,SUM(CC61,CM61)))</f>
        <v>0</v>
      </c>
      <c r="CK61" s="110">
        <f>IF(CI$1="","",SUM(CI61:CJ61))</f>
        <v>0</v>
      </c>
      <c r="CL61" s="56"/>
      <c r="CM61" s="56"/>
      <c r="CN61" s="147"/>
      <c r="CO61" s="322" t="s">
        <v>301</v>
      </c>
      <c r="CP61" s="79">
        <f>IF(CR$1="Rejected",CI61,IF(CS61="",CI61,SUM(CI61,CS61)))</f>
        <v>0</v>
      </c>
      <c r="CQ61" s="79">
        <f>IF(CR$1="Rejected",CJ61,IF(CT61="",CJ61,SUM(CJ61,CT61)))</f>
        <v>0</v>
      </c>
      <c r="CR61" s="110">
        <f>IF(CP$1="","",SUM(CP61:CQ61))</f>
        <v>0</v>
      </c>
      <c r="CS61" s="56"/>
      <c r="CT61" s="56"/>
      <c r="CU61" s="147"/>
      <c r="CV61" s="322" t="s">
        <v>301</v>
      </c>
      <c r="CW61" s="79">
        <f>IF(CY$1="Rejected",CP61,IF(CZ61="",CP61,SUM(CP61,CZ61)))</f>
        <v>0</v>
      </c>
      <c r="CX61" s="79">
        <f>IF(CY$1="Rejected",CQ61,IF(DA61="",CQ61,SUM(CQ61,DA61)))</f>
        <v>0</v>
      </c>
      <c r="CY61" s="110">
        <f>IF(CW$1="","",SUM(CW61:CX61))</f>
        <v>0</v>
      </c>
      <c r="CZ61" s="56"/>
      <c r="DA61" s="56"/>
      <c r="DB61" s="147"/>
      <c r="DC61" s="322" t="s">
        <v>301</v>
      </c>
      <c r="DD61" s="79">
        <f>IF(DF$1="Rejected",CW61,IF(DG61="",CW61,SUM(CW61,DG61)))</f>
        <v>0</v>
      </c>
      <c r="DE61" s="79">
        <f>IF(DF$1="Rejected",CX61,IF(DH61="",CX61,SUM(CX61,DH61)))</f>
        <v>0</v>
      </c>
      <c r="DF61" s="110">
        <f>IF(DD$1="","",SUM(DD61:DE61))</f>
        <v>0</v>
      </c>
      <c r="DG61" s="56"/>
      <c r="DH61" s="56"/>
      <c r="DI61" s="147"/>
      <c r="DJ61" s="322" t="s">
        <v>301</v>
      </c>
      <c r="DK61" s="79">
        <f>IF(DM$1="Rejected",DD61,IF(DN61="",DD61,SUM(DD61,DN61)))</f>
        <v>0</v>
      </c>
      <c r="DL61" s="79">
        <f>IF(DM$1="Rejected",DE61,IF(DO61="",DE61,SUM(DE61,DO61)))</f>
        <v>0</v>
      </c>
      <c r="DM61" s="110">
        <f>IF(DK$1="","",SUM(DK61:DL61))</f>
        <v>0</v>
      </c>
      <c r="DN61" s="56"/>
      <c r="DO61" s="56"/>
      <c r="DP61" s="147"/>
      <c r="DQ61" s="322" t="s">
        <v>301</v>
      </c>
      <c r="DR61" s="79">
        <f>IF(DT$1="Rejected",DK61,IF(DU61="",DK61,SUM(DK61,DU61)))</f>
        <v>0</v>
      </c>
      <c r="DS61" s="79">
        <f>IF(DT$1="Rejected",DL61,IF(DV61="",DL61,SUM(DL61,DV61)))</f>
        <v>0</v>
      </c>
      <c r="DT61" s="110">
        <f>IF(DR$1="","",SUM(DR61:DS61))</f>
        <v>0</v>
      </c>
      <c r="DU61" s="56"/>
      <c r="DV61" s="56"/>
      <c r="DW61" s="147"/>
      <c r="DX61" s="322"/>
    </row>
    <row r="62" spans="1:128" x14ac:dyDescent="0.2">
      <c r="A62" s="764" t="s">
        <v>457</v>
      </c>
      <c r="B62" s="764"/>
      <c r="C62" s="532"/>
      <c r="D62" s="532"/>
      <c r="E62" s="9">
        <f>C62+D62</f>
        <v>0</v>
      </c>
      <c r="F62" s="203"/>
      <c r="G62" s="364"/>
      <c r="H62" s="364"/>
      <c r="I62" s="322" t="s">
        <v>301</v>
      </c>
      <c r="J62" s="79">
        <f>IF(L$1="Rejected",C62,IF(M62="",C62,SUM(C62,M62)))</f>
        <v>0</v>
      </c>
      <c r="K62" s="79">
        <f>IF(L$1="Rejected",D62,IF(N62="",D62,SUM(D62,N62)))</f>
        <v>0</v>
      </c>
      <c r="L62" s="110">
        <f>IF(J$1="","",SUM(J62:K62))</f>
        <v>0</v>
      </c>
      <c r="M62" s="56"/>
      <c r="N62" s="56"/>
      <c r="O62" s="147"/>
      <c r="P62" s="322" t="s">
        <v>301</v>
      </c>
      <c r="Q62" s="79">
        <f>IF(S$1="Rejected",J62,IF(T62="",J62,SUM(J62,T62)))</f>
        <v>0</v>
      </c>
      <c r="R62" s="79">
        <f>IF(S$1="Rejected",K62,IF(U62="",K62,SUM(K62,U62)))</f>
        <v>0</v>
      </c>
      <c r="S62" s="110">
        <f>IF(Q$1="","",SUM(Q62:R62))</f>
        <v>0</v>
      </c>
      <c r="T62" s="56"/>
      <c r="U62" s="56"/>
      <c r="V62" s="147"/>
      <c r="W62" s="322" t="s">
        <v>301</v>
      </c>
      <c r="X62" s="79">
        <f>IF(Z$1="Rejected",Q62,IF(AA62="",Q62,SUM(Q62,AA62)))</f>
        <v>0</v>
      </c>
      <c r="Y62" s="79">
        <f>IF(Z$1="Rejected",R62,IF(AB62="",R62,SUM(R62,AB62)))</f>
        <v>0</v>
      </c>
      <c r="Z62" s="110">
        <f>IF(X$1="","",SUM(X62:Y62))</f>
        <v>0</v>
      </c>
      <c r="AA62" s="56"/>
      <c r="AB62" s="56"/>
      <c r="AC62" s="147"/>
      <c r="AD62" s="322" t="s">
        <v>301</v>
      </c>
      <c r="AE62" s="79">
        <f>IF(AG$1="Rejected",X62,IF(AH62="",X62,SUM(X62,AH62)))</f>
        <v>0</v>
      </c>
      <c r="AF62" s="79">
        <f>IF(AG$1="Rejected",Y62,IF(AI62="",Y62,SUM(Y62,AI62)))</f>
        <v>0</v>
      </c>
      <c r="AG62" s="110">
        <f>IF(AE$1="","",SUM(AE62:AF62))</f>
        <v>0</v>
      </c>
      <c r="AH62" s="56"/>
      <c r="AI62" s="56"/>
      <c r="AJ62" s="147"/>
      <c r="AK62" s="322" t="s">
        <v>301</v>
      </c>
      <c r="AL62" s="79">
        <f>IF(AN$1="Rejected",AE62,IF(AO62="",AE62,SUM(AE62,AO62)))</f>
        <v>0</v>
      </c>
      <c r="AM62" s="79">
        <f>IF(AN$1="Rejected",AF62,IF(AP62="",AF62,SUM(AF62,AP62)))</f>
        <v>0</v>
      </c>
      <c r="AN62" s="110">
        <f>IF(AL$1="","",SUM(AL62:AM62))</f>
        <v>0</v>
      </c>
      <c r="AO62" s="56"/>
      <c r="AP62" s="56"/>
      <c r="AQ62" s="147"/>
      <c r="AR62" s="322" t="s">
        <v>301</v>
      </c>
      <c r="AS62" s="79">
        <f>IF(AU$1="Rejected",AL62,IF(AV62="",AL62,SUM(AL62,AV62)))</f>
        <v>0</v>
      </c>
      <c r="AT62" s="79">
        <f>IF(AU$1="Rejected",AM62,IF(AW62="",AM62,SUM(AM62,AW62)))</f>
        <v>0</v>
      </c>
      <c r="AU62" s="110">
        <f>IF(AS$1="","",SUM(AS62:AT62))</f>
        <v>0</v>
      </c>
      <c r="AV62" s="56"/>
      <c r="AW62" s="56"/>
      <c r="AX62" s="147"/>
      <c r="AY62" s="322" t="s">
        <v>301</v>
      </c>
      <c r="AZ62" s="79">
        <f>IF(BB$1="Rejected",AS62,IF(BC62="",AS62,SUM(AS62,BC62)))</f>
        <v>0</v>
      </c>
      <c r="BA62" s="79">
        <f>IF(BB$1="Rejected",AT62,IF(BD62="",AT62,SUM(AT62,BD62)))</f>
        <v>0</v>
      </c>
      <c r="BB62" s="110">
        <f>IF(AZ$1="","",SUM(AZ62:BA62))</f>
        <v>0</v>
      </c>
      <c r="BC62" s="56"/>
      <c r="BD62" s="56"/>
      <c r="BE62" s="147"/>
      <c r="BF62" s="322" t="s">
        <v>301</v>
      </c>
      <c r="BG62" s="79">
        <f>IF(BI$1="Rejected",AZ62,IF(BJ62="",AZ62,SUM(AZ62,BJ62)))</f>
        <v>0</v>
      </c>
      <c r="BH62" s="79">
        <f>IF(BI$1="Rejected",BA62,IF(BK62="",BA62,SUM(BA62,BK62)))</f>
        <v>0</v>
      </c>
      <c r="BI62" s="110">
        <f>IF(BG$1="","",SUM(BG62:BH62))</f>
        <v>0</v>
      </c>
      <c r="BJ62" s="56"/>
      <c r="BK62" s="56"/>
      <c r="BL62" s="147"/>
      <c r="BM62" s="322" t="s">
        <v>301</v>
      </c>
      <c r="BN62" s="79">
        <f>IF(BP$1="Rejected",BG62,IF(BQ62="",BG62,SUM(BG62,BQ62)))</f>
        <v>0</v>
      </c>
      <c r="BO62" s="79">
        <f>IF(BP$1="Rejected",BH62,IF(BR62="",BH62,SUM(BH62,BR62)))</f>
        <v>0</v>
      </c>
      <c r="BP62" s="110">
        <f>IF(BN$1="","",SUM(BN62:BO62))</f>
        <v>0</v>
      </c>
      <c r="BQ62" s="56"/>
      <c r="BR62" s="56"/>
      <c r="BS62" s="147"/>
      <c r="BT62" s="322" t="s">
        <v>301</v>
      </c>
      <c r="BU62" s="79">
        <f>IF(BW$1="Rejected",BN62,IF(BX62="",BN62,SUM(BN62,BX62)))</f>
        <v>0</v>
      </c>
      <c r="BV62" s="79">
        <f>IF(BW$1="Rejected",BO62,IF(BY62="",BO62,SUM(BO62,BY62)))</f>
        <v>0</v>
      </c>
      <c r="BW62" s="110">
        <f>IF(BU$1="","",SUM(BU62:BV62))</f>
        <v>0</v>
      </c>
      <c r="BX62" s="56"/>
      <c r="BY62" s="56"/>
      <c r="BZ62" s="147"/>
      <c r="CA62" s="322" t="s">
        <v>301</v>
      </c>
      <c r="CB62" s="79">
        <f>IF(CD$1="Rejected",BU62,IF(CE62="",BU62,SUM(BU62,CE62)))</f>
        <v>0</v>
      </c>
      <c r="CC62" s="79">
        <f>IF(CD$1="Rejected",BV62,IF(CF62="",BV62,SUM(BV62,CF62)))</f>
        <v>0</v>
      </c>
      <c r="CD62" s="110">
        <f>IF(CB$1="","",SUM(CB62:CC62))</f>
        <v>0</v>
      </c>
      <c r="CE62" s="56"/>
      <c r="CF62" s="56"/>
      <c r="CG62" s="147"/>
      <c r="CH62" s="322" t="s">
        <v>301</v>
      </c>
      <c r="CI62" s="79">
        <f>IF(CK$1="Rejected",CB62,IF(CL62="",CB62,SUM(CB62,CL62)))</f>
        <v>0</v>
      </c>
      <c r="CJ62" s="79">
        <f>IF(CK$1="Rejected",CC62,IF(CM62="",CC62,SUM(CC62,CM62)))</f>
        <v>0</v>
      </c>
      <c r="CK62" s="110">
        <f>IF(CI$1="","",SUM(CI62:CJ62))</f>
        <v>0</v>
      </c>
      <c r="CL62" s="56"/>
      <c r="CM62" s="56"/>
      <c r="CN62" s="147"/>
      <c r="CO62" s="322" t="s">
        <v>301</v>
      </c>
      <c r="CP62" s="79">
        <f>IF(CR$1="Rejected",CI62,IF(CS62="",CI62,SUM(CI62,CS62)))</f>
        <v>0</v>
      </c>
      <c r="CQ62" s="79">
        <f>IF(CR$1="Rejected",CJ62,IF(CT62="",CJ62,SUM(CJ62,CT62)))</f>
        <v>0</v>
      </c>
      <c r="CR62" s="110">
        <f>IF(CP$1="","",SUM(CP62:CQ62))</f>
        <v>0</v>
      </c>
      <c r="CS62" s="56"/>
      <c r="CT62" s="56"/>
      <c r="CU62" s="147"/>
      <c r="CV62" s="322" t="s">
        <v>301</v>
      </c>
      <c r="CW62" s="79">
        <f>IF(CY$1="Rejected",CP62,IF(CZ62="",CP62,SUM(CP62,CZ62)))</f>
        <v>0</v>
      </c>
      <c r="CX62" s="79">
        <f>IF(CY$1="Rejected",CQ62,IF(DA62="",CQ62,SUM(CQ62,DA62)))</f>
        <v>0</v>
      </c>
      <c r="CY62" s="110">
        <f>IF(CW$1="","",SUM(CW62:CX62))</f>
        <v>0</v>
      </c>
      <c r="CZ62" s="56"/>
      <c r="DA62" s="56"/>
      <c r="DB62" s="147"/>
      <c r="DC62" s="322" t="s">
        <v>301</v>
      </c>
      <c r="DD62" s="79">
        <f>IF(DF$1="Rejected",CW62,IF(DG62="",CW62,SUM(CW62,DG62)))</f>
        <v>0</v>
      </c>
      <c r="DE62" s="79">
        <f>IF(DF$1="Rejected",CX62,IF(DH62="",CX62,SUM(CX62,DH62)))</f>
        <v>0</v>
      </c>
      <c r="DF62" s="110">
        <f>IF(DD$1="","",SUM(DD62:DE62))</f>
        <v>0</v>
      </c>
      <c r="DG62" s="56"/>
      <c r="DH62" s="56"/>
      <c r="DI62" s="147"/>
      <c r="DJ62" s="322" t="s">
        <v>301</v>
      </c>
      <c r="DK62" s="79">
        <f>IF(DM$1="Rejected",DD62,IF(DN62="",DD62,SUM(DD62,DN62)))</f>
        <v>0</v>
      </c>
      <c r="DL62" s="79">
        <f>IF(DM$1="Rejected",DE62,IF(DO62="",DE62,SUM(DE62,DO62)))</f>
        <v>0</v>
      </c>
      <c r="DM62" s="110">
        <f>IF(DK$1="","",SUM(DK62:DL62))</f>
        <v>0</v>
      </c>
      <c r="DN62" s="56"/>
      <c r="DO62" s="56"/>
      <c r="DP62" s="147"/>
      <c r="DQ62" s="322" t="s">
        <v>301</v>
      </c>
      <c r="DR62" s="79">
        <f>IF(DT$1="Rejected",DK62,IF(DU62="",DK62,SUM(DK62,DU62)))</f>
        <v>0</v>
      </c>
      <c r="DS62" s="79">
        <f>IF(DT$1="Rejected",DL62,IF(DV62="",DL62,SUM(DL62,DV62)))</f>
        <v>0</v>
      </c>
      <c r="DT62" s="110">
        <f>IF(DR$1="","",SUM(DR62:DS62))</f>
        <v>0</v>
      </c>
      <c r="DU62" s="56"/>
      <c r="DV62" s="56"/>
      <c r="DW62" s="147"/>
      <c r="DX62" s="322"/>
    </row>
    <row r="63" spans="1:128" x14ac:dyDescent="0.2">
      <c r="A63" s="764" t="s">
        <v>454</v>
      </c>
      <c r="B63" s="764"/>
      <c r="C63" s="532"/>
      <c r="D63" s="532"/>
      <c r="E63" s="9">
        <f>C63+D63</f>
        <v>0</v>
      </c>
      <c r="F63" s="203"/>
      <c r="G63" s="364"/>
      <c r="H63" s="364"/>
      <c r="I63" s="322" t="s">
        <v>301</v>
      </c>
      <c r="J63" s="79">
        <f>IF(L$1="Rejected",C63,IF(M63="",C63,SUM(C63,M63)))</f>
        <v>0</v>
      </c>
      <c r="K63" s="79">
        <f>IF(L$1="Rejected",D63,IF(N63="",D63,SUM(D63,N63)))</f>
        <v>0</v>
      </c>
      <c r="L63" s="110">
        <f>IF(J$1="","",SUM(J63:K63))</f>
        <v>0</v>
      </c>
      <c r="M63" s="56"/>
      <c r="N63" s="56"/>
      <c r="O63" s="147"/>
      <c r="P63" s="322" t="s">
        <v>301</v>
      </c>
      <c r="Q63" s="79">
        <f>IF(S$1="Rejected",J63,IF(T63="",J63,SUM(J63,T63)))</f>
        <v>0</v>
      </c>
      <c r="R63" s="79">
        <f>IF(S$1="Rejected",K63,IF(U63="",K63,SUM(K63,U63)))</f>
        <v>0</v>
      </c>
      <c r="S63" s="110">
        <f>IF(Q$1="","",SUM(Q63:R63))</f>
        <v>0</v>
      </c>
      <c r="T63" s="56"/>
      <c r="U63" s="56"/>
      <c r="V63" s="147"/>
      <c r="W63" s="322" t="s">
        <v>301</v>
      </c>
      <c r="X63" s="79">
        <f>IF(Z$1="Rejected",Q63,IF(AA63="",Q63,SUM(Q63,AA63)))</f>
        <v>0</v>
      </c>
      <c r="Y63" s="79">
        <f>IF(Z$1="Rejected",R63,IF(AB63="",R63,SUM(R63,AB63)))</f>
        <v>0</v>
      </c>
      <c r="Z63" s="110">
        <f>IF(X$1="","",SUM(X63:Y63))</f>
        <v>0</v>
      </c>
      <c r="AA63" s="56"/>
      <c r="AB63" s="56"/>
      <c r="AC63" s="147"/>
      <c r="AD63" s="322" t="s">
        <v>301</v>
      </c>
      <c r="AE63" s="79">
        <f>IF(AG$1="Rejected",X63,IF(AH63="",X63,SUM(X63,AH63)))</f>
        <v>0</v>
      </c>
      <c r="AF63" s="79">
        <f>IF(AG$1="Rejected",Y63,IF(AI63="",Y63,SUM(Y63,AI63)))</f>
        <v>0</v>
      </c>
      <c r="AG63" s="110">
        <f>IF(AE$1="","",SUM(AE63:AF63))</f>
        <v>0</v>
      </c>
      <c r="AH63" s="56"/>
      <c r="AI63" s="56"/>
      <c r="AJ63" s="147"/>
      <c r="AK63" s="322" t="s">
        <v>301</v>
      </c>
      <c r="AL63" s="79">
        <f>IF(AN$1="Rejected",AE63,IF(AO63="",AE63,SUM(AE63,AO63)))</f>
        <v>0</v>
      </c>
      <c r="AM63" s="79">
        <f>IF(AN$1="Rejected",AF63,IF(AP63="",AF63,SUM(AF63,AP63)))</f>
        <v>0</v>
      </c>
      <c r="AN63" s="110">
        <f>IF(AL$1="","",SUM(AL63:AM63))</f>
        <v>0</v>
      </c>
      <c r="AO63" s="56"/>
      <c r="AP63" s="56"/>
      <c r="AQ63" s="147"/>
      <c r="AR63" s="322" t="s">
        <v>301</v>
      </c>
      <c r="AS63" s="79">
        <f>IF(AU$1="Rejected",AL63,IF(AV63="",AL63,SUM(AL63,AV63)))</f>
        <v>0</v>
      </c>
      <c r="AT63" s="79">
        <f>IF(AU$1="Rejected",AM63,IF(AW63="",AM63,SUM(AM63,AW63)))</f>
        <v>0</v>
      </c>
      <c r="AU63" s="110">
        <f>IF(AS$1="","",SUM(AS63:AT63))</f>
        <v>0</v>
      </c>
      <c r="AV63" s="56"/>
      <c r="AW63" s="56"/>
      <c r="AX63" s="147"/>
      <c r="AY63" s="322" t="s">
        <v>301</v>
      </c>
      <c r="AZ63" s="79">
        <f>IF(BB$1="Rejected",AS63,IF(BC63="",AS63,SUM(AS63,BC63)))</f>
        <v>0</v>
      </c>
      <c r="BA63" s="79">
        <f>IF(BB$1="Rejected",AT63,IF(BD63="",AT63,SUM(AT63,BD63)))</f>
        <v>0</v>
      </c>
      <c r="BB63" s="110">
        <f>IF(AZ$1="","",SUM(AZ63:BA63))</f>
        <v>0</v>
      </c>
      <c r="BC63" s="56"/>
      <c r="BD63" s="56"/>
      <c r="BE63" s="147"/>
      <c r="BF63" s="322" t="s">
        <v>301</v>
      </c>
      <c r="BG63" s="79">
        <f>IF(BI$1="Rejected",AZ63,IF(BJ63="",AZ63,SUM(AZ63,BJ63)))</f>
        <v>0</v>
      </c>
      <c r="BH63" s="79">
        <f>IF(BI$1="Rejected",BA63,IF(BK63="",BA63,SUM(BA63,BK63)))</f>
        <v>0</v>
      </c>
      <c r="BI63" s="110">
        <f>IF(BG$1="","",SUM(BG63:BH63))</f>
        <v>0</v>
      </c>
      <c r="BJ63" s="56"/>
      <c r="BK63" s="56"/>
      <c r="BL63" s="147"/>
      <c r="BM63" s="322" t="s">
        <v>301</v>
      </c>
      <c r="BN63" s="79">
        <f>IF(BP$1="Rejected",BG63,IF(BQ63="",BG63,SUM(BG63,BQ63)))</f>
        <v>0</v>
      </c>
      <c r="BO63" s="79">
        <f>IF(BP$1="Rejected",BH63,IF(BR63="",BH63,SUM(BH63,BR63)))</f>
        <v>0</v>
      </c>
      <c r="BP63" s="110">
        <f>IF(BN$1="","",SUM(BN63:BO63))</f>
        <v>0</v>
      </c>
      <c r="BQ63" s="56"/>
      <c r="BR63" s="56"/>
      <c r="BS63" s="147"/>
      <c r="BT63" s="322" t="s">
        <v>301</v>
      </c>
      <c r="BU63" s="79">
        <f>IF(BW$1="Rejected",BN63,IF(BX63="",BN63,SUM(BN63,BX63)))</f>
        <v>0</v>
      </c>
      <c r="BV63" s="79">
        <f>IF(BW$1="Rejected",BO63,IF(BY63="",BO63,SUM(BO63,BY63)))</f>
        <v>0</v>
      </c>
      <c r="BW63" s="110">
        <f>IF(BU$1="","",SUM(BU63:BV63))</f>
        <v>0</v>
      </c>
      <c r="BX63" s="56"/>
      <c r="BY63" s="56"/>
      <c r="BZ63" s="147"/>
      <c r="CA63" s="322" t="s">
        <v>301</v>
      </c>
      <c r="CB63" s="79">
        <f>IF(CD$1="Rejected",BU63,IF(CE63="",BU63,SUM(BU63,CE63)))</f>
        <v>0</v>
      </c>
      <c r="CC63" s="79">
        <f>IF(CD$1="Rejected",BV63,IF(CF63="",BV63,SUM(BV63,CF63)))</f>
        <v>0</v>
      </c>
      <c r="CD63" s="110">
        <f>IF(CB$1="","",SUM(CB63:CC63))</f>
        <v>0</v>
      </c>
      <c r="CE63" s="56"/>
      <c r="CF63" s="56"/>
      <c r="CG63" s="147"/>
      <c r="CH63" s="322" t="s">
        <v>301</v>
      </c>
      <c r="CI63" s="79">
        <f>IF(CK$1="Rejected",CB63,IF(CL63="",CB63,SUM(CB63,CL63)))</f>
        <v>0</v>
      </c>
      <c r="CJ63" s="79">
        <f>IF(CK$1="Rejected",CC63,IF(CM63="",CC63,SUM(CC63,CM63)))</f>
        <v>0</v>
      </c>
      <c r="CK63" s="110">
        <f>IF(CI$1="","",SUM(CI63:CJ63))</f>
        <v>0</v>
      </c>
      <c r="CL63" s="56"/>
      <c r="CM63" s="56"/>
      <c r="CN63" s="147"/>
      <c r="CO63" s="322" t="s">
        <v>301</v>
      </c>
      <c r="CP63" s="79">
        <f>IF(CR$1="Rejected",CI63,IF(CS63="",CI63,SUM(CI63,CS63)))</f>
        <v>0</v>
      </c>
      <c r="CQ63" s="79">
        <f>IF(CR$1="Rejected",CJ63,IF(CT63="",CJ63,SUM(CJ63,CT63)))</f>
        <v>0</v>
      </c>
      <c r="CR63" s="110">
        <f>IF(CP$1="","",SUM(CP63:CQ63))</f>
        <v>0</v>
      </c>
      <c r="CS63" s="56"/>
      <c r="CT63" s="56"/>
      <c r="CU63" s="147"/>
      <c r="CV63" s="322" t="s">
        <v>301</v>
      </c>
      <c r="CW63" s="79">
        <f>IF(CY$1="Rejected",CP63,IF(CZ63="",CP63,SUM(CP63,CZ63)))</f>
        <v>0</v>
      </c>
      <c r="CX63" s="79">
        <f>IF(CY$1="Rejected",CQ63,IF(DA63="",CQ63,SUM(CQ63,DA63)))</f>
        <v>0</v>
      </c>
      <c r="CY63" s="110">
        <f>IF(CW$1="","",SUM(CW63:CX63))</f>
        <v>0</v>
      </c>
      <c r="CZ63" s="56"/>
      <c r="DA63" s="56"/>
      <c r="DB63" s="147"/>
      <c r="DC63" s="322" t="s">
        <v>301</v>
      </c>
      <c r="DD63" s="79">
        <f>IF(DF$1="Rejected",CW63,IF(DG63="",CW63,SUM(CW63,DG63)))</f>
        <v>0</v>
      </c>
      <c r="DE63" s="79">
        <f>IF(DF$1="Rejected",CX63,IF(DH63="",CX63,SUM(CX63,DH63)))</f>
        <v>0</v>
      </c>
      <c r="DF63" s="110">
        <f>IF(DD$1="","",SUM(DD63:DE63))</f>
        <v>0</v>
      </c>
      <c r="DG63" s="56"/>
      <c r="DH63" s="56"/>
      <c r="DI63" s="147"/>
      <c r="DJ63" s="322" t="s">
        <v>301</v>
      </c>
      <c r="DK63" s="79">
        <f>IF(DM$1="Rejected",DD63,IF(DN63="",DD63,SUM(DD63,DN63)))</f>
        <v>0</v>
      </c>
      <c r="DL63" s="79">
        <f>IF(DM$1="Rejected",DE63,IF(DO63="",DE63,SUM(DE63,DO63)))</f>
        <v>0</v>
      </c>
      <c r="DM63" s="110">
        <f>IF(DK$1="","",SUM(DK63:DL63))</f>
        <v>0</v>
      </c>
      <c r="DN63" s="56"/>
      <c r="DO63" s="56"/>
      <c r="DP63" s="147"/>
      <c r="DQ63" s="322" t="s">
        <v>301</v>
      </c>
      <c r="DR63" s="79">
        <f>IF(DT$1="Rejected",DK63,IF(DU63="",DK63,SUM(DK63,DU63)))</f>
        <v>0</v>
      </c>
      <c r="DS63" s="79">
        <f>IF(DT$1="Rejected",DL63,IF(DV63="",DL63,SUM(DL63,DV63)))</f>
        <v>0</v>
      </c>
      <c r="DT63" s="110">
        <f>IF(DR$1="","",SUM(DR63:DS63))</f>
        <v>0</v>
      </c>
      <c r="DU63" s="56"/>
      <c r="DV63" s="56"/>
      <c r="DW63" s="147"/>
      <c r="DX63" s="322"/>
    </row>
    <row r="64" spans="1:128" x14ac:dyDescent="0.2">
      <c r="A64" s="767" t="s">
        <v>459</v>
      </c>
      <c r="B64" s="768"/>
      <c r="C64" s="10">
        <f>SUM(C61:C63)</f>
        <v>0</v>
      </c>
      <c r="D64" s="10">
        <f>SUM(D61:D63)</f>
        <v>0</v>
      </c>
      <c r="E64" s="10">
        <f>SUM(E61:E63)</f>
        <v>0</v>
      </c>
      <c r="F64" s="203"/>
      <c r="G64" s="364"/>
      <c r="H64" s="364"/>
      <c r="I64" s="322" t="s">
        <v>360</v>
      </c>
      <c r="J64" s="445">
        <f>IF(J$1="","",SUM(J61:J63))</f>
        <v>0</v>
      </c>
      <c r="K64" s="445">
        <f>IF(J$1="","",SUM(K61:K63))</f>
        <v>0</v>
      </c>
      <c r="L64" s="103">
        <f>IF(J$1="","",SUM(J64:K64))</f>
        <v>0</v>
      </c>
      <c r="M64" s="445">
        <f>IF(J$1="","",SUMIF($I60:$I64,MID($I64,3,10),M60:M64))</f>
        <v>0</v>
      </c>
      <c r="N64" s="445">
        <f>IF(J$1="","",SUMIF($I60:$I64,MID($I64,3,10),N60:N64))</f>
        <v>0</v>
      </c>
      <c r="O64" s="147"/>
      <c r="P64" s="322" t="s">
        <v>360</v>
      </c>
      <c r="Q64" s="445">
        <f>IF(Q$1="","",SUM(Q61:Q63))</f>
        <v>0</v>
      </c>
      <c r="R64" s="445">
        <f>IF(Q$1="","",SUM(R61:R63))</f>
        <v>0</v>
      </c>
      <c r="S64" s="103">
        <f>IF(Q$1="","",SUM(Q64:R64))</f>
        <v>0</v>
      </c>
      <c r="T64" s="445">
        <f>IF(Q$1="","",SUMIF($I60:$I64,MID($I64,3,10),T60:T64))</f>
        <v>0</v>
      </c>
      <c r="U64" s="445">
        <f>IF(Q$1="","",SUMIF($I60:$I64,MID($I64,3,10),U60:U64))</f>
        <v>0</v>
      </c>
      <c r="V64" s="147"/>
      <c r="W64" s="322" t="s">
        <v>360</v>
      </c>
      <c r="X64" s="445">
        <f>IF(X$1="","",SUM(X61:X63))</f>
        <v>0</v>
      </c>
      <c r="Y64" s="445">
        <f>IF(X$1="","",SUM(Y61:Y63))</f>
        <v>0</v>
      </c>
      <c r="Z64" s="103">
        <f>IF(X$1="","",SUM(X64:Y64))</f>
        <v>0</v>
      </c>
      <c r="AA64" s="445">
        <f>IF(X$1="","",SUMIF($I60:$I64,MID($I64,3,10),AA60:AA64))</f>
        <v>0</v>
      </c>
      <c r="AB64" s="445">
        <f>IF(X$1="","",SUMIF($I60:$I64,MID($I64,3,10),AB60:AB64))</f>
        <v>0</v>
      </c>
      <c r="AC64" s="147"/>
      <c r="AD64" s="322" t="s">
        <v>360</v>
      </c>
      <c r="AE64" s="445">
        <f>IF(AE$1="","",SUM(AE61:AE63))</f>
        <v>0</v>
      </c>
      <c r="AF64" s="445">
        <f>IF(AE$1="","",SUM(AF61:AF63))</f>
        <v>0</v>
      </c>
      <c r="AG64" s="103">
        <f>IF(AE$1="","",SUM(AE64:AF64))</f>
        <v>0</v>
      </c>
      <c r="AH64" s="445">
        <f>IF(AE$1="","",SUMIF($I60:$I64,MID($I64,3,10),AH60:AH64))</f>
        <v>0</v>
      </c>
      <c r="AI64" s="445">
        <f>IF(AE$1="","",SUMIF($I60:$I64,MID($I64,3,10),AI60:AI64))</f>
        <v>0</v>
      </c>
      <c r="AJ64" s="147"/>
      <c r="AK64" s="322" t="s">
        <v>360</v>
      </c>
      <c r="AL64" s="445">
        <f>IF(AL$1="","",SUM(AL61:AL63))</f>
        <v>0</v>
      </c>
      <c r="AM64" s="445">
        <f>IF(AL$1="","",SUM(AM61:AM63))</f>
        <v>0</v>
      </c>
      <c r="AN64" s="103">
        <f>IF(AL$1="","",SUM(AL64:AM64))</f>
        <v>0</v>
      </c>
      <c r="AO64" s="445">
        <f>IF(AL$1="","",SUMIF($I60:$I64,MID($I64,3,10),AO60:AO64))</f>
        <v>0</v>
      </c>
      <c r="AP64" s="445">
        <f>IF(AL$1="","",SUMIF($I60:$I64,MID($I64,3,10),AP60:AP64))</f>
        <v>0</v>
      </c>
      <c r="AQ64" s="147"/>
      <c r="AR64" s="322" t="s">
        <v>360</v>
      </c>
      <c r="AS64" s="445">
        <f>IF(AS$1="","",SUM(AS61:AS63))</f>
        <v>0</v>
      </c>
      <c r="AT64" s="445">
        <f>IF(AS$1="","",SUM(AT61:AT63))</f>
        <v>0</v>
      </c>
      <c r="AU64" s="103">
        <f>IF(AS$1="","",SUM(AS64:AT64))</f>
        <v>0</v>
      </c>
      <c r="AV64" s="445">
        <f>IF(AS$1="","",SUMIF($I60:$I64,MID($I64,3,10),AV60:AV64))</f>
        <v>0</v>
      </c>
      <c r="AW64" s="445">
        <f>IF(AS$1="","",SUMIF($I60:$I64,MID($I64,3,10),AW60:AW64))</f>
        <v>0</v>
      </c>
      <c r="AX64" s="147"/>
      <c r="AY64" s="322" t="s">
        <v>360</v>
      </c>
      <c r="AZ64" s="445">
        <f>IF(AZ$1="","",SUM(AZ61:AZ63))</f>
        <v>0</v>
      </c>
      <c r="BA64" s="445">
        <f>IF(AZ$1="","",SUM(BA61:BA63))</f>
        <v>0</v>
      </c>
      <c r="BB64" s="103">
        <f>IF(AZ$1="","",SUM(AZ64:BA64))</f>
        <v>0</v>
      </c>
      <c r="BC64" s="445">
        <f>IF(AZ$1="","",SUMIF($I60:$I64,MID($I64,3,10),BC60:BC64))</f>
        <v>0</v>
      </c>
      <c r="BD64" s="445">
        <f>IF(AZ$1="","",SUMIF($I60:$I64,MID($I64,3,10),BD60:BD64))</f>
        <v>0</v>
      </c>
      <c r="BE64" s="147"/>
      <c r="BF64" s="322" t="s">
        <v>360</v>
      </c>
      <c r="BG64" s="445">
        <f>IF(BG$1="","",SUM(BG61:BG63))</f>
        <v>0</v>
      </c>
      <c r="BH64" s="445">
        <f>IF(BG$1="","",SUM(BH61:BH63))</f>
        <v>0</v>
      </c>
      <c r="BI64" s="103">
        <f>IF(BG$1="","",SUM(BG64:BH64))</f>
        <v>0</v>
      </c>
      <c r="BJ64" s="445">
        <f>IF(BG$1="","",SUMIF($I60:$I64,MID($I64,3,10),BJ60:BJ64))</f>
        <v>0</v>
      </c>
      <c r="BK64" s="445">
        <f>IF(BG$1="","",SUMIF($I60:$I64,MID($I64,3,10),BK60:BK64))</f>
        <v>0</v>
      </c>
      <c r="BL64" s="147"/>
      <c r="BM64" s="322" t="s">
        <v>360</v>
      </c>
      <c r="BN64" s="445">
        <f>IF(BN$1="","",SUM(BN61:BN63))</f>
        <v>0</v>
      </c>
      <c r="BO64" s="445">
        <f>IF(BN$1="","",SUM(BO61:BO63))</f>
        <v>0</v>
      </c>
      <c r="BP64" s="103">
        <f>IF(BN$1="","",SUM(BN64:BO64))</f>
        <v>0</v>
      </c>
      <c r="BQ64" s="445">
        <f>IF(BN$1="","",SUMIF($I60:$I64,MID($I64,3,10),BQ60:BQ64))</f>
        <v>0</v>
      </c>
      <c r="BR64" s="445">
        <f>IF(BN$1="","",SUMIF($I60:$I64,MID($I64,3,10),BR60:BR64))</f>
        <v>0</v>
      </c>
      <c r="BS64" s="147"/>
      <c r="BT64" s="322" t="s">
        <v>360</v>
      </c>
      <c r="BU64" s="445">
        <f>IF(BU$1="","",SUM(BU61:BU63))</f>
        <v>0</v>
      </c>
      <c r="BV64" s="445">
        <f>IF(BU$1="","",SUM(BV61:BV63))</f>
        <v>0</v>
      </c>
      <c r="BW64" s="103">
        <f>IF(BU$1="","",SUM(BU64:BV64))</f>
        <v>0</v>
      </c>
      <c r="BX64" s="445">
        <f>IF(BU$1="","",SUMIF($I60:$I64,MID($I64,3,10),BX60:BX64))</f>
        <v>0</v>
      </c>
      <c r="BY64" s="445">
        <f>IF(BU$1="","",SUMIF($I60:$I64,MID($I64,3,10),BY60:BY64))</f>
        <v>0</v>
      </c>
      <c r="BZ64" s="147"/>
      <c r="CA64" s="322" t="s">
        <v>360</v>
      </c>
      <c r="CB64" s="445">
        <f>IF(CB$1="","",SUM(CB61:CB63))</f>
        <v>0</v>
      </c>
      <c r="CC64" s="445">
        <f>IF(CB$1="","",SUM(CC61:CC63))</f>
        <v>0</v>
      </c>
      <c r="CD64" s="103">
        <f>IF(CB$1="","",SUM(CB64:CC64))</f>
        <v>0</v>
      </c>
      <c r="CE64" s="445">
        <f>IF(CB$1="","",SUMIF($I60:$I64,MID($I64,3,10),CE60:CE64))</f>
        <v>0</v>
      </c>
      <c r="CF64" s="445">
        <f>IF(CB$1="","",SUMIF($I60:$I64,MID($I64,3,10),CF60:CF64))</f>
        <v>0</v>
      </c>
      <c r="CG64" s="147"/>
      <c r="CH64" s="322" t="s">
        <v>360</v>
      </c>
      <c r="CI64" s="445">
        <f>IF(CI$1="","",SUM(CI61:CI63))</f>
        <v>0</v>
      </c>
      <c r="CJ64" s="445">
        <f>IF(CI$1="","",SUM(CJ61:CJ63))</f>
        <v>0</v>
      </c>
      <c r="CK64" s="103">
        <f>IF(CI$1="","",SUM(CI64:CJ64))</f>
        <v>0</v>
      </c>
      <c r="CL64" s="445">
        <f>IF(CI$1="","",SUMIF($I60:$I64,MID($I64,3,10),CL60:CL64))</f>
        <v>0</v>
      </c>
      <c r="CM64" s="445">
        <f>IF(CI$1="","",SUMIF($I60:$I64,MID($I64,3,10),CM60:CM64))</f>
        <v>0</v>
      </c>
      <c r="CN64" s="147"/>
      <c r="CO64" s="322" t="s">
        <v>360</v>
      </c>
      <c r="CP64" s="445">
        <f>IF(CP$1="","",SUM(CP61:CP63))</f>
        <v>0</v>
      </c>
      <c r="CQ64" s="445">
        <f>IF(CP$1="","",SUM(CQ61:CQ63))</f>
        <v>0</v>
      </c>
      <c r="CR64" s="103">
        <f>IF(CP$1="","",SUM(CP64:CQ64))</f>
        <v>0</v>
      </c>
      <c r="CS64" s="445">
        <f>IF(CP$1="","",SUMIF($I60:$I64,MID($I64,3,10),CS60:CS64))</f>
        <v>0</v>
      </c>
      <c r="CT64" s="445">
        <f>IF(CP$1="","",SUMIF($I60:$I64,MID($I64,3,10),CT60:CT64))</f>
        <v>0</v>
      </c>
      <c r="CU64" s="147"/>
      <c r="CV64" s="322" t="s">
        <v>360</v>
      </c>
      <c r="CW64" s="445">
        <f>IF(CW$1="","",SUM(CW61:CW63))</f>
        <v>0</v>
      </c>
      <c r="CX64" s="445">
        <f>IF(CW$1="","",SUM(CX61:CX63))</f>
        <v>0</v>
      </c>
      <c r="CY64" s="103">
        <f>IF(CW$1="","",SUM(CW64:CX64))</f>
        <v>0</v>
      </c>
      <c r="CZ64" s="445">
        <f>IF(CW$1="","",SUMIF($I60:$I64,MID($I64,3,10),CZ60:CZ64))</f>
        <v>0</v>
      </c>
      <c r="DA64" s="445">
        <f>IF(CW$1="","",SUMIF($I60:$I64,MID($I64,3,10),DA60:DA64))</f>
        <v>0</v>
      </c>
      <c r="DB64" s="147"/>
      <c r="DC64" s="322" t="s">
        <v>360</v>
      </c>
      <c r="DD64" s="445">
        <f>IF(DD$1="","",SUM(DD61:DD63))</f>
        <v>0</v>
      </c>
      <c r="DE64" s="445">
        <f>IF(DD$1="","",SUM(DE61:DE63))</f>
        <v>0</v>
      </c>
      <c r="DF64" s="103">
        <f>IF(DD$1="","",SUM(DD64:DE64))</f>
        <v>0</v>
      </c>
      <c r="DG64" s="445">
        <f>IF(DD$1="","",SUMIF($I60:$I64,MID($I64,3,10),DG60:DG64))</f>
        <v>0</v>
      </c>
      <c r="DH64" s="445">
        <f>IF(DD$1="","",SUMIF($I60:$I64,MID($I64,3,10),DH60:DH64))</f>
        <v>0</v>
      </c>
      <c r="DI64" s="147"/>
      <c r="DJ64" s="322" t="s">
        <v>360</v>
      </c>
      <c r="DK64" s="445">
        <f>IF(DK$1="","",SUM(DK61:DK63))</f>
        <v>0</v>
      </c>
      <c r="DL64" s="445">
        <f>IF(DK$1="","",SUM(DL61:DL63))</f>
        <v>0</v>
      </c>
      <c r="DM64" s="103">
        <f>IF(DK$1="","",SUM(DK64:DL64))</f>
        <v>0</v>
      </c>
      <c r="DN64" s="445">
        <f>IF(DK$1="","",SUMIF($I60:$I64,MID($I64,3,10),DN60:DN64))</f>
        <v>0</v>
      </c>
      <c r="DO64" s="445">
        <f>IF(DK$1="","",SUMIF($I60:$I64,MID($I64,3,10),DO60:DO64))</f>
        <v>0</v>
      </c>
      <c r="DP64" s="147"/>
      <c r="DQ64" s="322" t="s">
        <v>360</v>
      </c>
      <c r="DR64" s="445">
        <f>IF(DR$1="","",SUM(DR61:DR63))</f>
        <v>0</v>
      </c>
      <c r="DS64" s="445">
        <f>IF(DR$1="","",SUM(DS61:DS63))</f>
        <v>0</v>
      </c>
      <c r="DT64" s="103">
        <f>IF(DR$1="","",SUM(DR64:DS64))</f>
        <v>0</v>
      </c>
      <c r="DU64" s="445">
        <f>IF(DR$1="","",SUMIF($I60:$I64,MID($I64,3,10),DU60:DU64))</f>
        <v>0</v>
      </c>
      <c r="DV64" s="445">
        <f>IF(DR$1="","",SUMIF($I60:$I64,MID($I64,3,10),DV60:DV64))</f>
        <v>0</v>
      </c>
      <c r="DW64" s="147"/>
      <c r="DX64" s="322"/>
    </row>
    <row r="65" spans="1:128" s="8" customFormat="1" x14ac:dyDescent="0.2">
      <c r="A65" s="769" t="s">
        <v>470</v>
      </c>
      <c r="B65" s="770"/>
      <c r="C65" s="770"/>
      <c r="D65" s="770"/>
      <c r="E65" s="770"/>
      <c r="F65" s="771"/>
      <c r="G65" s="365"/>
      <c r="H65" s="365"/>
      <c r="I65" s="322"/>
      <c r="J65" s="128" t="str">
        <f>IF(J$1="","",IF(SUM(B65)=0,"",B65))</f>
        <v/>
      </c>
      <c r="K65" s="129" t="str">
        <f>IF(J$1="","",IF(SUM(C65)=0,"",C65))</f>
        <v/>
      </c>
      <c r="L65" s="129"/>
      <c r="M65" s="130" t="str">
        <f>$A65</f>
        <v>TELECOMMUNICATIONS &lt; Name, Location &gt;</v>
      </c>
      <c r="N65" s="130"/>
      <c r="O65" s="356"/>
      <c r="P65" s="322"/>
      <c r="Q65" s="128" t="str">
        <f>IF(Q$1="","",IF(SUM(I65)=0,"",I65))</f>
        <v/>
      </c>
      <c r="R65" s="129" t="str">
        <f>IF(Q$1="","",IF(SUM(J65)=0,"",J65))</f>
        <v/>
      </c>
      <c r="S65" s="129"/>
      <c r="T65" s="130" t="str">
        <f>$A65</f>
        <v>TELECOMMUNICATIONS &lt; Name, Location &gt;</v>
      </c>
      <c r="U65" s="130"/>
      <c r="V65" s="356"/>
      <c r="W65" s="322"/>
      <c r="X65" s="128" t="str">
        <f>IF(X$1="","",IF(SUM(P65)=0,"",P65))</f>
        <v/>
      </c>
      <c r="Y65" s="129" t="str">
        <f>IF(X$1="","",IF(SUM(Q65)=0,"",Q65))</f>
        <v/>
      </c>
      <c r="Z65" s="129"/>
      <c r="AA65" s="130" t="str">
        <f>$A65</f>
        <v>TELECOMMUNICATIONS &lt; Name, Location &gt;</v>
      </c>
      <c r="AB65" s="130"/>
      <c r="AC65" s="356"/>
      <c r="AD65" s="322"/>
      <c r="AE65" s="128" t="str">
        <f>IF(AE$1="","",IF(SUM(W65)=0,"",W65))</f>
        <v/>
      </c>
      <c r="AF65" s="129" t="str">
        <f>IF(AE$1="","",IF(SUM(X65)=0,"",X65))</f>
        <v/>
      </c>
      <c r="AG65" s="129"/>
      <c r="AH65" s="130" t="str">
        <f>$A65</f>
        <v>TELECOMMUNICATIONS &lt; Name, Location &gt;</v>
      </c>
      <c r="AI65" s="130"/>
      <c r="AJ65" s="356"/>
      <c r="AK65" s="322"/>
      <c r="AL65" s="128" t="str">
        <f>IF(AL$1="","",IF(SUM(AD65)=0,"",AD65))</f>
        <v/>
      </c>
      <c r="AM65" s="129" t="str">
        <f>IF(AL$1="","",IF(SUM(AE65)=0,"",AE65))</f>
        <v/>
      </c>
      <c r="AN65" s="129"/>
      <c r="AO65" s="130" t="str">
        <f>$A65</f>
        <v>TELECOMMUNICATIONS &lt; Name, Location &gt;</v>
      </c>
      <c r="AP65" s="130"/>
      <c r="AQ65" s="356"/>
      <c r="AR65" s="322"/>
      <c r="AS65" s="128" t="str">
        <f>IF(AS$1="","",IF(SUM(AK65)=0,"",AK65))</f>
        <v/>
      </c>
      <c r="AT65" s="129" t="str">
        <f>IF(AS$1="","",IF(SUM(AL65)=0,"",AL65))</f>
        <v/>
      </c>
      <c r="AU65" s="129"/>
      <c r="AV65" s="130" t="str">
        <f>$A65</f>
        <v>TELECOMMUNICATIONS &lt; Name, Location &gt;</v>
      </c>
      <c r="AW65" s="130"/>
      <c r="AX65" s="356"/>
      <c r="AY65" s="322"/>
      <c r="AZ65" s="128" t="str">
        <f>IF(AZ$1="","",IF(SUM(AR65)=0,"",AR65))</f>
        <v/>
      </c>
      <c r="BA65" s="129" t="str">
        <f>IF(AZ$1="","",IF(SUM(AS65)=0,"",AS65))</f>
        <v/>
      </c>
      <c r="BB65" s="129"/>
      <c r="BC65" s="130" t="str">
        <f>$A65</f>
        <v>TELECOMMUNICATIONS &lt; Name, Location &gt;</v>
      </c>
      <c r="BD65" s="130"/>
      <c r="BE65" s="356"/>
      <c r="BF65" s="322"/>
      <c r="BG65" s="128" t="str">
        <f>IF(BG$1="","",IF(SUM(AY65)=0,"",AY65))</f>
        <v/>
      </c>
      <c r="BH65" s="129" t="str">
        <f>IF(BG$1="","",IF(SUM(AZ65)=0,"",AZ65))</f>
        <v/>
      </c>
      <c r="BI65" s="129"/>
      <c r="BJ65" s="130" t="str">
        <f>$A65</f>
        <v>TELECOMMUNICATIONS &lt; Name, Location &gt;</v>
      </c>
      <c r="BK65" s="130"/>
      <c r="BL65" s="356"/>
      <c r="BM65" s="322"/>
      <c r="BN65" s="128" t="str">
        <f>IF(BN$1="","",IF(SUM(BF65)=0,"",BF65))</f>
        <v/>
      </c>
      <c r="BO65" s="129" t="str">
        <f>IF(BN$1="","",IF(SUM(BG65)=0,"",BG65))</f>
        <v/>
      </c>
      <c r="BP65" s="129"/>
      <c r="BQ65" s="130" t="str">
        <f>$A65</f>
        <v>TELECOMMUNICATIONS &lt; Name, Location &gt;</v>
      </c>
      <c r="BR65" s="130"/>
      <c r="BS65" s="356"/>
      <c r="BT65" s="322"/>
      <c r="BU65" s="128" t="str">
        <f>IF(BU$1="","",IF(SUM(BM65)=0,"",BM65))</f>
        <v/>
      </c>
      <c r="BV65" s="129" t="str">
        <f>IF(BU$1="","",IF(SUM(BN65)=0,"",BN65))</f>
        <v/>
      </c>
      <c r="BW65" s="129"/>
      <c r="BX65" s="130" t="str">
        <f>$A65</f>
        <v>TELECOMMUNICATIONS &lt; Name, Location &gt;</v>
      </c>
      <c r="BY65" s="130"/>
      <c r="BZ65" s="356"/>
      <c r="CA65" s="322"/>
      <c r="CB65" s="128" t="str">
        <f>IF(CB$1="","",IF(SUM(BT65)=0,"",BT65))</f>
        <v/>
      </c>
      <c r="CC65" s="129" t="str">
        <f>IF(CB$1="","",IF(SUM(BU65)=0,"",BU65))</f>
        <v/>
      </c>
      <c r="CD65" s="129"/>
      <c r="CE65" s="130" t="str">
        <f>$A65</f>
        <v>TELECOMMUNICATIONS &lt; Name, Location &gt;</v>
      </c>
      <c r="CF65" s="130"/>
      <c r="CG65" s="356"/>
      <c r="CH65" s="322"/>
      <c r="CI65" s="128" t="str">
        <f>IF(CI$1="","",IF(SUM(CA65)=0,"",CA65))</f>
        <v/>
      </c>
      <c r="CJ65" s="129" t="str">
        <f>IF(CI$1="","",IF(SUM(CB65)=0,"",CB65))</f>
        <v/>
      </c>
      <c r="CK65" s="129"/>
      <c r="CL65" s="130" t="str">
        <f>$A65</f>
        <v>TELECOMMUNICATIONS &lt; Name, Location &gt;</v>
      </c>
      <c r="CM65" s="130"/>
      <c r="CN65" s="356"/>
      <c r="CO65" s="322"/>
      <c r="CP65" s="128" t="str">
        <f>IF(CP$1="","",IF(SUM(CH65)=0,"",CH65))</f>
        <v/>
      </c>
      <c r="CQ65" s="129" t="str">
        <f>IF(CP$1="","",IF(SUM(CI65)=0,"",CI65))</f>
        <v/>
      </c>
      <c r="CR65" s="129"/>
      <c r="CS65" s="130" t="str">
        <f>$A65</f>
        <v>TELECOMMUNICATIONS &lt; Name, Location &gt;</v>
      </c>
      <c r="CT65" s="130"/>
      <c r="CU65" s="356"/>
      <c r="CV65" s="322"/>
      <c r="CW65" s="128" t="str">
        <f>IF(CW$1="","",IF(SUM(CO65)=0,"",CO65))</f>
        <v/>
      </c>
      <c r="CX65" s="129" t="str">
        <f>IF(CW$1="","",IF(SUM(CP65)=0,"",CP65))</f>
        <v/>
      </c>
      <c r="CY65" s="129"/>
      <c r="CZ65" s="130" t="str">
        <f>$A65</f>
        <v>TELECOMMUNICATIONS &lt; Name, Location &gt;</v>
      </c>
      <c r="DA65" s="130"/>
      <c r="DB65" s="356"/>
      <c r="DC65" s="322"/>
      <c r="DD65" s="128" t="str">
        <f>IF(DD$1="","",IF(SUM(CV65)=0,"",CV65))</f>
        <v/>
      </c>
      <c r="DE65" s="129" t="str">
        <f>IF(DD$1="","",IF(SUM(CW65)=0,"",CW65))</f>
        <v/>
      </c>
      <c r="DF65" s="129"/>
      <c r="DG65" s="130" t="str">
        <f>$A65</f>
        <v>TELECOMMUNICATIONS &lt; Name, Location &gt;</v>
      </c>
      <c r="DH65" s="130"/>
      <c r="DI65" s="356"/>
      <c r="DJ65" s="322"/>
      <c r="DK65" s="128" t="str">
        <f>IF(DK$1="","",IF(SUM(DC65)=0,"",DC65))</f>
        <v/>
      </c>
      <c r="DL65" s="129" t="str">
        <f>IF(DK$1="","",IF(SUM(DD65)=0,"",DD65))</f>
        <v/>
      </c>
      <c r="DM65" s="129"/>
      <c r="DN65" s="130" t="str">
        <f>$A65</f>
        <v>TELECOMMUNICATIONS &lt; Name, Location &gt;</v>
      </c>
      <c r="DO65" s="130"/>
      <c r="DP65" s="356"/>
      <c r="DQ65" s="322"/>
      <c r="DR65" s="128" t="str">
        <f>IF(DR$1="","",IF(SUM(DJ65)=0,"",DJ65))</f>
        <v/>
      </c>
      <c r="DS65" s="129" t="str">
        <f>IF(DR$1="","",IF(SUM(DK65)=0,"",DK65))</f>
        <v/>
      </c>
      <c r="DT65" s="129"/>
      <c r="DU65" s="130" t="str">
        <f>$A65</f>
        <v>TELECOMMUNICATIONS &lt; Name, Location &gt;</v>
      </c>
      <c r="DV65" s="130"/>
      <c r="DW65" s="356"/>
      <c r="DX65" s="322"/>
    </row>
    <row r="66" spans="1:128" x14ac:dyDescent="0.2">
      <c r="A66" s="764" t="s">
        <v>456</v>
      </c>
      <c r="B66" s="764"/>
      <c r="C66" s="532"/>
      <c r="D66" s="532"/>
      <c r="E66" s="9">
        <f>C66+D66</f>
        <v>0</v>
      </c>
      <c r="F66" s="203"/>
      <c r="G66" s="364"/>
      <c r="H66" s="364"/>
      <c r="I66" s="322" t="s">
        <v>301</v>
      </c>
      <c r="J66" s="79">
        <f>IF(L$1="Rejected",C66,IF(M66="",C66,SUM(C66,M66)))</f>
        <v>0</v>
      </c>
      <c r="K66" s="79">
        <f>IF(L$1="Rejected",D66,IF(N66="",D66,SUM(D66,N66)))</f>
        <v>0</v>
      </c>
      <c r="L66" s="110">
        <f>IF(J$1="","",SUM(J66:K66))</f>
        <v>0</v>
      </c>
      <c r="M66" s="56"/>
      <c r="N66" s="56"/>
      <c r="O66" s="147"/>
      <c r="P66" s="322" t="s">
        <v>301</v>
      </c>
      <c r="Q66" s="79">
        <f>IF(S$1="Rejected",J66,IF(T66="",J66,SUM(J66,T66)))</f>
        <v>0</v>
      </c>
      <c r="R66" s="79">
        <f>IF(S$1="Rejected",K66,IF(U66="",K66,SUM(K66,U66)))</f>
        <v>0</v>
      </c>
      <c r="S66" s="110">
        <f>IF(Q$1="","",SUM(Q66:R66))</f>
        <v>0</v>
      </c>
      <c r="T66" s="56"/>
      <c r="U66" s="56"/>
      <c r="V66" s="147"/>
      <c r="W66" s="322" t="s">
        <v>301</v>
      </c>
      <c r="X66" s="79">
        <f>IF(Z$1="Rejected",Q66,IF(AA66="",Q66,SUM(Q66,AA66)))</f>
        <v>0</v>
      </c>
      <c r="Y66" s="79">
        <f>IF(Z$1="Rejected",R66,IF(AB66="",R66,SUM(R66,AB66)))</f>
        <v>0</v>
      </c>
      <c r="Z66" s="110">
        <f>IF(X$1="","",SUM(X66:Y66))</f>
        <v>0</v>
      </c>
      <c r="AA66" s="56"/>
      <c r="AB66" s="56"/>
      <c r="AC66" s="147"/>
      <c r="AD66" s="322" t="s">
        <v>301</v>
      </c>
      <c r="AE66" s="79">
        <f>IF(AG$1="Rejected",X66,IF(AH66="",X66,SUM(X66,AH66)))</f>
        <v>0</v>
      </c>
      <c r="AF66" s="79">
        <f>IF(AG$1="Rejected",Y66,IF(AI66="",Y66,SUM(Y66,AI66)))</f>
        <v>0</v>
      </c>
      <c r="AG66" s="110">
        <f>IF(AE$1="","",SUM(AE66:AF66))</f>
        <v>0</v>
      </c>
      <c r="AH66" s="56"/>
      <c r="AI66" s="56"/>
      <c r="AJ66" s="147"/>
      <c r="AK66" s="322" t="s">
        <v>301</v>
      </c>
      <c r="AL66" s="79">
        <f>IF(AN$1="Rejected",AE66,IF(AO66="",AE66,SUM(AE66,AO66)))</f>
        <v>0</v>
      </c>
      <c r="AM66" s="79">
        <f>IF(AN$1="Rejected",AF66,IF(AP66="",AF66,SUM(AF66,AP66)))</f>
        <v>0</v>
      </c>
      <c r="AN66" s="110">
        <f>IF(AL$1="","",SUM(AL66:AM66))</f>
        <v>0</v>
      </c>
      <c r="AO66" s="56"/>
      <c r="AP66" s="56"/>
      <c r="AQ66" s="147"/>
      <c r="AR66" s="322" t="s">
        <v>301</v>
      </c>
      <c r="AS66" s="79">
        <f>IF(AU$1="Rejected",AL66,IF(AV66="",AL66,SUM(AL66,AV66)))</f>
        <v>0</v>
      </c>
      <c r="AT66" s="79">
        <f>IF(AU$1="Rejected",AM66,IF(AW66="",AM66,SUM(AM66,AW66)))</f>
        <v>0</v>
      </c>
      <c r="AU66" s="110">
        <f>IF(AS$1="","",SUM(AS66:AT66))</f>
        <v>0</v>
      </c>
      <c r="AV66" s="56"/>
      <c r="AW66" s="56"/>
      <c r="AX66" s="147"/>
      <c r="AY66" s="322" t="s">
        <v>301</v>
      </c>
      <c r="AZ66" s="79">
        <f>IF(BB$1="Rejected",AS66,IF(BC66="",AS66,SUM(AS66,BC66)))</f>
        <v>0</v>
      </c>
      <c r="BA66" s="79">
        <f>IF(BB$1="Rejected",AT66,IF(BD66="",AT66,SUM(AT66,BD66)))</f>
        <v>0</v>
      </c>
      <c r="BB66" s="110">
        <f>IF(AZ$1="","",SUM(AZ66:BA66))</f>
        <v>0</v>
      </c>
      <c r="BC66" s="56"/>
      <c r="BD66" s="56"/>
      <c r="BE66" s="147"/>
      <c r="BF66" s="322" t="s">
        <v>301</v>
      </c>
      <c r="BG66" s="79">
        <f>IF(BI$1="Rejected",AZ66,IF(BJ66="",AZ66,SUM(AZ66,BJ66)))</f>
        <v>0</v>
      </c>
      <c r="BH66" s="79">
        <f>IF(BI$1="Rejected",BA66,IF(BK66="",BA66,SUM(BA66,BK66)))</f>
        <v>0</v>
      </c>
      <c r="BI66" s="110">
        <f>IF(BG$1="","",SUM(BG66:BH66))</f>
        <v>0</v>
      </c>
      <c r="BJ66" s="56"/>
      <c r="BK66" s="56"/>
      <c r="BL66" s="147"/>
      <c r="BM66" s="322" t="s">
        <v>301</v>
      </c>
      <c r="BN66" s="79">
        <f>IF(BP$1="Rejected",BG66,IF(BQ66="",BG66,SUM(BG66,BQ66)))</f>
        <v>0</v>
      </c>
      <c r="BO66" s="79">
        <f>IF(BP$1="Rejected",BH66,IF(BR66="",BH66,SUM(BH66,BR66)))</f>
        <v>0</v>
      </c>
      <c r="BP66" s="110">
        <f>IF(BN$1="","",SUM(BN66:BO66))</f>
        <v>0</v>
      </c>
      <c r="BQ66" s="56"/>
      <c r="BR66" s="56"/>
      <c r="BS66" s="147"/>
      <c r="BT66" s="322" t="s">
        <v>301</v>
      </c>
      <c r="BU66" s="79">
        <f>IF(BW$1="Rejected",BN66,IF(BX66="",BN66,SUM(BN66,BX66)))</f>
        <v>0</v>
      </c>
      <c r="BV66" s="79">
        <f>IF(BW$1="Rejected",BO66,IF(BY66="",BO66,SUM(BO66,BY66)))</f>
        <v>0</v>
      </c>
      <c r="BW66" s="110">
        <f>IF(BU$1="","",SUM(BU66:BV66))</f>
        <v>0</v>
      </c>
      <c r="BX66" s="56"/>
      <c r="BY66" s="56"/>
      <c r="BZ66" s="147"/>
      <c r="CA66" s="322" t="s">
        <v>301</v>
      </c>
      <c r="CB66" s="79">
        <f>IF(CD$1="Rejected",BU66,IF(CE66="",BU66,SUM(BU66,CE66)))</f>
        <v>0</v>
      </c>
      <c r="CC66" s="79">
        <f>IF(CD$1="Rejected",BV66,IF(CF66="",BV66,SUM(BV66,CF66)))</f>
        <v>0</v>
      </c>
      <c r="CD66" s="110">
        <f>IF(CB$1="","",SUM(CB66:CC66))</f>
        <v>0</v>
      </c>
      <c r="CE66" s="56"/>
      <c r="CF66" s="56"/>
      <c r="CG66" s="147"/>
      <c r="CH66" s="322" t="s">
        <v>301</v>
      </c>
      <c r="CI66" s="79">
        <f>IF(CK$1="Rejected",CB66,IF(CL66="",CB66,SUM(CB66,CL66)))</f>
        <v>0</v>
      </c>
      <c r="CJ66" s="79">
        <f>IF(CK$1="Rejected",CC66,IF(CM66="",CC66,SUM(CC66,CM66)))</f>
        <v>0</v>
      </c>
      <c r="CK66" s="110">
        <f>IF(CI$1="","",SUM(CI66:CJ66))</f>
        <v>0</v>
      </c>
      <c r="CL66" s="56"/>
      <c r="CM66" s="56"/>
      <c r="CN66" s="147"/>
      <c r="CO66" s="322" t="s">
        <v>301</v>
      </c>
      <c r="CP66" s="79">
        <f>IF(CR$1="Rejected",CI66,IF(CS66="",CI66,SUM(CI66,CS66)))</f>
        <v>0</v>
      </c>
      <c r="CQ66" s="79">
        <f>IF(CR$1="Rejected",CJ66,IF(CT66="",CJ66,SUM(CJ66,CT66)))</f>
        <v>0</v>
      </c>
      <c r="CR66" s="110">
        <f>IF(CP$1="","",SUM(CP66:CQ66))</f>
        <v>0</v>
      </c>
      <c r="CS66" s="56"/>
      <c r="CT66" s="56"/>
      <c r="CU66" s="147"/>
      <c r="CV66" s="322" t="s">
        <v>301</v>
      </c>
      <c r="CW66" s="79">
        <f>IF(CY$1="Rejected",CP66,IF(CZ66="",CP66,SUM(CP66,CZ66)))</f>
        <v>0</v>
      </c>
      <c r="CX66" s="79">
        <f>IF(CY$1="Rejected",CQ66,IF(DA66="",CQ66,SUM(CQ66,DA66)))</f>
        <v>0</v>
      </c>
      <c r="CY66" s="110">
        <f>IF(CW$1="","",SUM(CW66:CX66))</f>
        <v>0</v>
      </c>
      <c r="CZ66" s="56"/>
      <c r="DA66" s="56"/>
      <c r="DB66" s="147"/>
      <c r="DC66" s="322" t="s">
        <v>301</v>
      </c>
      <c r="DD66" s="79">
        <f>IF(DF$1="Rejected",CW66,IF(DG66="",CW66,SUM(CW66,DG66)))</f>
        <v>0</v>
      </c>
      <c r="DE66" s="79">
        <f>IF(DF$1="Rejected",CX66,IF(DH66="",CX66,SUM(CX66,DH66)))</f>
        <v>0</v>
      </c>
      <c r="DF66" s="110">
        <f>IF(DD$1="","",SUM(DD66:DE66))</f>
        <v>0</v>
      </c>
      <c r="DG66" s="56"/>
      <c r="DH66" s="56"/>
      <c r="DI66" s="147"/>
      <c r="DJ66" s="322" t="s">
        <v>301</v>
      </c>
      <c r="DK66" s="79">
        <f>IF(DM$1="Rejected",DD66,IF(DN66="",DD66,SUM(DD66,DN66)))</f>
        <v>0</v>
      </c>
      <c r="DL66" s="79">
        <f>IF(DM$1="Rejected",DE66,IF(DO66="",DE66,SUM(DE66,DO66)))</f>
        <v>0</v>
      </c>
      <c r="DM66" s="110">
        <f>IF(DK$1="","",SUM(DK66:DL66))</f>
        <v>0</v>
      </c>
      <c r="DN66" s="56"/>
      <c r="DO66" s="56"/>
      <c r="DP66" s="147"/>
      <c r="DQ66" s="322" t="s">
        <v>301</v>
      </c>
      <c r="DR66" s="79">
        <f>IF(DT$1="Rejected",DK66,IF(DU66="",DK66,SUM(DK66,DU66)))</f>
        <v>0</v>
      </c>
      <c r="DS66" s="79">
        <f>IF(DT$1="Rejected",DL66,IF(DV66="",DL66,SUM(DL66,DV66)))</f>
        <v>0</v>
      </c>
      <c r="DT66" s="110">
        <f>IF(DR$1="","",SUM(DR66:DS66))</f>
        <v>0</v>
      </c>
      <c r="DU66" s="56"/>
      <c r="DV66" s="56"/>
      <c r="DW66" s="147"/>
      <c r="DX66" s="322"/>
    </row>
    <row r="67" spans="1:128" x14ac:dyDescent="0.2">
      <c r="A67" s="764" t="s">
        <v>457</v>
      </c>
      <c r="B67" s="764"/>
      <c r="C67" s="532"/>
      <c r="D67" s="532"/>
      <c r="E67" s="9">
        <f>C67+D67</f>
        <v>0</v>
      </c>
      <c r="F67" s="203"/>
      <c r="G67" s="364"/>
      <c r="H67" s="364"/>
      <c r="I67" s="322" t="s">
        <v>301</v>
      </c>
      <c r="J67" s="79">
        <f>IF(L$1="Rejected",C67,IF(M67="",C67,SUM(C67,M67)))</f>
        <v>0</v>
      </c>
      <c r="K67" s="79">
        <f>IF(L$1="Rejected",D67,IF(N67="",D67,SUM(D67,N67)))</f>
        <v>0</v>
      </c>
      <c r="L67" s="110">
        <f>IF(J$1="","",SUM(J67:K67))</f>
        <v>0</v>
      </c>
      <c r="M67" s="56"/>
      <c r="N67" s="56"/>
      <c r="O67" s="147"/>
      <c r="P67" s="322" t="s">
        <v>301</v>
      </c>
      <c r="Q67" s="79">
        <f>IF(S$1="Rejected",J67,IF(T67="",J67,SUM(J67,T67)))</f>
        <v>0</v>
      </c>
      <c r="R67" s="79">
        <f>IF(S$1="Rejected",K67,IF(U67="",K67,SUM(K67,U67)))</f>
        <v>0</v>
      </c>
      <c r="S67" s="110">
        <f>IF(Q$1="","",SUM(Q67:R67))</f>
        <v>0</v>
      </c>
      <c r="T67" s="56"/>
      <c r="U67" s="56"/>
      <c r="V67" s="147"/>
      <c r="W67" s="322" t="s">
        <v>301</v>
      </c>
      <c r="X67" s="79">
        <f>IF(Z$1="Rejected",Q67,IF(AA67="",Q67,SUM(Q67,AA67)))</f>
        <v>0</v>
      </c>
      <c r="Y67" s="79">
        <f>IF(Z$1="Rejected",R67,IF(AB67="",R67,SUM(R67,AB67)))</f>
        <v>0</v>
      </c>
      <c r="Z67" s="110">
        <f>IF(X$1="","",SUM(X67:Y67))</f>
        <v>0</v>
      </c>
      <c r="AA67" s="56"/>
      <c r="AB67" s="56"/>
      <c r="AC67" s="147"/>
      <c r="AD67" s="322" t="s">
        <v>301</v>
      </c>
      <c r="AE67" s="79">
        <f>IF(AG$1="Rejected",X67,IF(AH67="",X67,SUM(X67,AH67)))</f>
        <v>0</v>
      </c>
      <c r="AF67" s="79">
        <f>IF(AG$1="Rejected",Y67,IF(AI67="",Y67,SUM(Y67,AI67)))</f>
        <v>0</v>
      </c>
      <c r="AG67" s="110">
        <f>IF(AE$1="","",SUM(AE67:AF67))</f>
        <v>0</v>
      </c>
      <c r="AH67" s="56"/>
      <c r="AI67" s="56"/>
      <c r="AJ67" s="147"/>
      <c r="AK67" s="322" t="s">
        <v>301</v>
      </c>
      <c r="AL67" s="79">
        <f>IF(AN$1="Rejected",AE67,IF(AO67="",AE67,SUM(AE67,AO67)))</f>
        <v>0</v>
      </c>
      <c r="AM67" s="79">
        <f>IF(AN$1="Rejected",AF67,IF(AP67="",AF67,SUM(AF67,AP67)))</f>
        <v>0</v>
      </c>
      <c r="AN67" s="110">
        <f>IF(AL$1="","",SUM(AL67:AM67))</f>
        <v>0</v>
      </c>
      <c r="AO67" s="56"/>
      <c r="AP67" s="56"/>
      <c r="AQ67" s="147"/>
      <c r="AR67" s="322" t="s">
        <v>301</v>
      </c>
      <c r="AS67" s="79">
        <f>IF(AU$1="Rejected",AL67,IF(AV67="",AL67,SUM(AL67,AV67)))</f>
        <v>0</v>
      </c>
      <c r="AT67" s="79">
        <f>IF(AU$1="Rejected",AM67,IF(AW67="",AM67,SUM(AM67,AW67)))</f>
        <v>0</v>
      </c>
      <c r="AU67" s="110">
        <f>IF(AS$1="","",SUM(AS67:AT67))</f>
        <v>0</v>
      </c>
      <c r="AV67" s="56"/>
      <c r="AW67" s="56"/>
      <c r="AX67" s="147"/>
      <c r="AY67" s="322" t="s">
        <v>301</v>
      </c>
      <c r="AZ67" s="79">
        <f>IF(BB$1="Rejected",AS67,IF(BC67="",AS67,SUM(AS67,BC67)))</f>
        <v>0</v>
      </c>
      <c r="BA67" s="79">
        <f>IF(BB$1="Rejected",AT67,IF(BD67="",AT67,SUM(AT67,BD67)))</f>
        <v>0</v>
      </c>
      <c r="BB67" s="110">
        <f>IF(AZ$1="","",SUM(AZ67:BA67))</f>
        <v>0</v>
      </c>
      <c r="BC67" s="56"/>
      <c r="BD67" s="56"/>
      <c r="BE67" s="147"/>
      <c r="BF67" s="322" t="s">
        <v>301</v>
      </c>
      <c r="BG67" s="79">
        <f>IF(BI$1="Rejected",AZ67,IF(BJ67="",AZ67,SUM(AZ67,BJ67)))</f>
        <v>0</v>
      </c>
      <c r="BH67" s="79">
        <f>IF(BI$1="Rejected",BA67,IF(BK67="",BA67,SUM(BA67,BK67)))</f>
        <v>0</v>
      </c>
      <c r="BI67" s="110">
        <f>IF(BG$1="","",SUM(BG67:BH67))</f>
        <v>0</v>
      </c>
      <c r="BJ67" s="56"/>
      <c r="BK67" s="56"/>
      <c r="BL67" s="147"/>
      <c r="BM67" s="322" t="s">
        <v>301</v>
      </c>
      <c r="BN67" s="79">
        <f>IF(BP$1="Rejected",BG67,IF(BQ67="",BG67,SUM(BG67,BQ67)))</f>
        <v>0</v>
      </c>
      <c r="BO67" s="79">
        <f>IF(BP$1="Rejected",BH67,IF(BR67="",BH67,SUM(BH67,BR67)))</f>
        <v>0</v>
      </c>
      <c r="BP67" s="110">
        <f>IF(BN$1="","",SUM(BN67:BO67))</f>
        <v>0</v>
      </c>
      <c r="BQ67" s="56"/>
      <c r="BR67" s="56"/>
      <c r="BS67" s="147"/>
      <c r="BT67" s="322" t="s">
        <v>301</v>
      </c>
      <c r="BU67" s="79">
        <f>IF(BW$1="Rejected",BN67,IF(BX67="",BN67,SUM(BN67,BX67)))</f>
        <v>0</v>
      </c>
      <c r="BV67" s="79">
        <f>IF(BW$1="Rejected",BO67,IF(BY67="",BO67,SUM(BO67,BY67)))</f>
        <v>0</v>
      </c>
      <c r="BW67" s="110">
        <f>IF(BU$1="","",SUM(BU67:BV67))</f>
        <v>0</v>
      </c>
      <c r="BX67" s="56"/>
      <c r="BY67" s="56"/>
      <c r="BZ67" s="147"/>
      <c r="CA67" s="322" t="s">
        <v>301</v>
      </c>
      <c r="CB67" s="79">
        <f>IF(CD$1="Rejected",BU67,IF(CE67="",BU67,SUM(BU67,CE67)))</f>
        <v>0</v>
      </c>
      <c r="CC67" s="79">
        <f>IF(CD$1="Rejected",BV67,IF(CF67="",BV67,SUM(BV67,CF67)))</f>
        <v>0</v>
      </c>
      <c r="CD67" s="110">
        <f>IF(CB$1="","",SUM(CB67:CC67))</f>
        <v>0</v>
      </c>
      <c r="CE67" s="56"/>
      <c r="CF67" s="56"/>
      <c r="CG67" s="147"/>
      <c r="CH67" s="322" t="s">
        <v>301</v>
      </c>
      <c r="CI67" s="79">
        <f>IF(CK$1="Rejected",CB67,IF(CL67="",CB67,SUM(CB67,CL67)))</f>
        <v>0</v>
      </c>
      <c r="CJ67" s="79">
        <f>IF(CK$1="Rejected",CC67,IF(CM67="",CC67,SUM(CC67,CM67)))</f>
        <v>0</v>
      </c>
      <c r="CK67" s="110">
        <f>IF(CI$1="","",SUM(CI67:CJ67))</f>
        <v>0</v>
      </c>
      <c r="CL67" s="56"/>
      <c r="CM67" s="56"/>
      <c r="CN67" s="147"/>
      <c r="CO67" s="322" t="s">
        <v>301</v>
      </c>
      <c r="CP67" s="79">
        <f>IF(CR$1="Rejected",CI67,IF(CS67="",CI67,SUM(CI67,CS67)))</f>
        <v>0</v>
      </c>
      <c r="CQ67" s="79">
        <f>IF(CR$1="Rejected",CJ67,IF(CT67="",CJ67,SUM(CJ67,CT67)))</f>
        <v>0</v>
      </c>
      <c r="CR67" s="110">
        <f>IF(CP$1="","",SUM(CP67:CQ67))</f>
        <v>0</v>
      </c>
      <c r="CS67" s="56"/>
      <c r="CT67" s="56"/>
      <c r="CU67" s="147"/>
      <c r="CV67" s="322" t="s">
        <v>301</v>
      </c>
      <c r="CW67" s="79">
        <f>IF(CY$1="Rejected",CP67,IF(CZ67="",CP67,SUM(CP67,CZ67)))</f>
        <v>0</v>
      </c>
      <c r="CX67" s="79">
        <f>IF(CY$1="Rejected",CQ67,IF(DA67="",CQ67,SUM(CQ67,DA67)))</f>
        <v>0</v>
      </c>
      <c r="CY67" s="110">
        <f>IF(CW$1="","",SUM(CW67:CX67))</f>
        <v>0</v>
      </c>
      <c r="CZ67" s="56"/>
      <c r="DA67" s="56"/>
      <c r="DB67" s="147"/>
      <c r="DC67" s="322" t="s">
        <v>301</v>
      </c>
      <c r="DD67" s="79">
        <f>IF(DF$1="Rejected",CW67,IF(DG67="",CW67,SUM(CW67,DG67)))</f>
        <v>0</v>
      </c>
      <c r="DE67" s="79">
        <f>IF(DF$1="Rejected",CX67,IF(DH67="",CX67,SUM(CX67,DH67)))</f>
        <v>0</v>
      </c>
      <c r="DF67" s="110">
        <f>IF(DD$1="","",SUM(DD67:DE67))</f>
        <v>0</v>
      </c>
      <c r="DG67" s="56"/>
      <c r="DH67" s="56"/>
      <c r="DI67" s="147"/>
      <c r="DJ67" s="322" t="s">
        <v>301</v>
      </c>
      <c r="DK67" s="79">
        <f>IF(DM$1="Rejected",DD67,IF(DN67="",DD67,SUM(DD67,DN67)))</f>
        <v>0</v>
      </c>
      <c r="DL67" s="79">
        <f>IF(DM$1="Rejected",DE67,IF(DO67="",DE67,SUM(DE67,DO67)))</f>
        <v>0</v>
      </c>
      <c r="DM67" s="110">
        <f>IF(DK$1="","",SUM(DK67:DL67))</f>
        <v>0</v>
      </c>
      <c r="DN67" s="56"/>
      <c r="DO67" s="56"/>
      <c r="DP67" s="147"/>
      <c r="DQ67" s="322" t="s">
        <v>301</v>
      </c>
      <c r="DR67" s="79">
        <f>IF(DT$1="Rejected",DK67,IF(DU67="",DK67,SUM(DK67,DU67)))</f>
        <v>0</v>
      </c>
      <c r="DS67" s="79">
        <f>IF(DT$1="Rejected",DL67,IF(DV67="",DL67,SUM(DL67,DV67)))</f>
        <v>0</v>
      </c>
      <c r="DT67" s="110">
        <f>IF(DR$1="","",SUM(DR67:DS67))</f>
        <v>0</v>
      </c>
      <c r="DU67" s="56"/>
      <c r="DV67" s="56"/>
      <c r="DW67" s="147"/>
      <c r="DX67" s="322"/>
    </row>
    <row r="68" spans="1:128" x14ac:dyDescent="0.2">
      <c r="A68" s="764" t="s">
        <v>454</v>
      </c>
      <c r="B68" s="764"/>
      <c r="C68" s="532"/>
      <c r="D68" s="532"/>
      <c r="E68" s="9">
        <f>C68+D68</f>
        <v>0</v>
      </c>
      <c r="F68" s="203"/>
      <c r="G68" s="364"/>
      <c r="H68" s="364"/>
      <c r="I68" s="322" t="s">
        <v>301</v>
      </c>
      <c r="J68" s="79">
        <f>IF(L$1="Rejected",C68,IF(M68="",C68,SUM(C68,M68)))</f>
        <v>0</v>
      </c>
      <c r="K68" s="79">
        <f>IF(L$1="Rejected",D68,IF(N68="",D68,SUM(D68,N68)))</f>
        <v>0</v>
      </c>
      <c r="L68" s="110">
        <f>IF(J$1="","",SUM(J68:K68))</f>
        <v>0</v>
      </c>
      <c r="M68" s="56"/>
      <c r="N68" s="56"/>
      <c r="O68" s="147"/>
      <c r="P68" s="322" t="s">
        <v>301</v>
      </c>
      <c r="Q68" s="79">
        <f>IF(S$1="Rejected",J68,IF(T68="",J68,SUM(J68,T68)))</f>
        <v>0</v>
      </c>
      <c r="R68" s="79">
        <f>IF(S$1="Rejected",K68,IF(U68="",K68,SUM(K68,U68)))</f>
        <v>0</v>
      </c>
      <c r="S68" s="110">
        <f>IF(Q$1="","",SUM(Q68:R68))</f>
        <v>0</v>
      </c>
      <c r="T68" s="56"/>
      <c r="U68" s="56"/>
      <c r="V68" s="147"/>
      <c r="W68" s="322" t="s">
        <v>301</v>
      </c>
      <c r="X68" s="79">
        <f>IF(Z$1="Rejected",Q68,IF(AA68="",Q68,SUM(Q68,AA68)))</f>
        <v>0</v>
      </c>
      <c r="Y68" s="79">
        <f>IF(Z$1="Rejected",R68,IF(AB68="",R68,SUM(R68,AB68)))</f>
        <v>0</v>
      </c>
      <c r="Z68" s="110">
        <f>IF(X$1="","",SUM(X68:Y68))</f>
        <v>0</v>
      </c>
      <c r="AA68" s="56"/>
      <c r="AB68" s="56"/>
      <c r="AC68" s="147"/>
      <c r="AD68" s="322" t="s">
        <v>301</v>
      </c>
      <c r="AE68" s="79">
        <f>IF(AG$1="Rejected",X68,IF(AH68="",X68,SUM(X68,AH68)))</f>
        <v>0</v>
      </c>
      <c r="AF68" s="79">
        <f>IF(AG$1="Rejected",Y68,IF(AI68="",Y68,SUM(Y68,AI68)))</f>
        <v>0</v>
      </c>
      <c r="AG68" s="110">
        <f>IF(AE$1="","",SUM(AE68:AF68))</f>
        <v>0</v>
      </c>
      <c r="AH68" s="56"/>
      <c r="AI68" s="56"/>
      <c r="AJ68" s="147"/>
      <c r="AK68" s="322" t="s">
        <v>301</v>
      </c>
      <c r="AL68" s="79">
        <f>IF(AN$1="Rejected",AE68,IF(AO68="",AE68,SUM(AE68,AO68)))</f>
        <v>0</v>
      </c>
      <c r="AM68" s="79">
        <f>IF(AN$1="Rejected",AF68,IF(AP68="",AF68,SUM(AF68,AP68)))</f>
        <v>0</v>
      </c>
      <c r="AN68" s="110">
        <f>IF(AL$1="","",SUM(AL68:AM68))</f>
        <v>0</v>
      </c>
      <c r="AO68" s="56"/>
      <c r="AP68" s="56"/>
      <c r="AQ68" s="147"/>
      <c r="AR68" s="322" t="s">
        <v>301</v>
      </c>
      <c r="AS68" s="79">
        <f>IF(AU$1="Rejected",AL68,IF(AV68="",AL68,SUM(AL68,AV68)))</f>
        <v>0</v>
      </c>
      <c r="AT68" s="79">
        <f>IF(AU$1="Rejected",AM68,IF(AW68="",AM68,SUM(AM68,AW68)))</f>
        <v>0</v>
      </c>
      <c r="AU68" s="110">
        <f>IF(AS$1="","",SUM(AS68:AT68))</f>
        <v>0</v>
      </c>
      <c r="AV68" s="56"/>
      <c r="AW68" s="56"/>
      <c r="AX68" s="147"/>
      <c r="AY68" s="322" t="s">
        <v>301</v>
      </c>
      <c r="AZ68" s="79">
        <f>IF(BB$1="Rejected",AS68,IF(BC68="",AS68,SUM(AS68,BC68)))</f>
        <v>0</v>
      </c>
      <c r="BA68" s="79">
        <f>IF(BB$1="Rejected",AT68,IF(BD68="",AT68,SUM(AT68,BD68)))</f>
        <v>0</v>
      </c>
      <c r="BB68" s="110">
        <f>IF(AZ$1="","",SUM(AZ68:BA68))</f>
        <v>0</v>
      </c>
      <c r="BC68" s="56"/>
      <c r="BD68" s="56"/>
      <c r="BE68" s="147"/>
      <c r="BF68" s="322" t="s">
        <v>301</v>
      </c>
      <c r="BG68" s="79">
        <f>IF(BI$1="Rejected",AZ68,IF(BJ68="",AZ68,SUM(AZ68,BJ68)))</f>
        <v>0</v>
      </c>
      <c r="BH68" s="79">
        <f>IF(BI$1="Rejected",BA68,IF(BK68="",BA68,SUM(BA68,BK68)))</f>
        <v>0</v>
      </c>
      <c r="BI68" s="110">
        <f>IF(BG$1="","",SUM(BG68:BH68))</f>
        <v>0</v>
      </c>
      <c r="BJ68" s="56"/>
      <c r="BK68" s="56"/>
      <c r="BL68" s="147"/>
      <c r="BM68" s="322" t="s">
        <v>301</v>
      </c>
      <c r="BN68" s="79">
        <f>IF(BP$1="Rejected",BG68,IF(BQ68="",BG68,SUM(BG68,BQ68)))</f>
        <v>0</v>
      </c>
      <c r="BO68" s="79">
        <f>IF(BP$1="Rejected",BH68,IF(BR68="",BH68,SUM(BH68,BR68)))</f>
        <v>0</v>
      </c>
      <c r="BP68" s="110">
        <f>IF(BN$1="","",SUM(BN68:BO68))</f>
        <v>0</v>
      </c>
      <c r="BQ68" s="56"/>
      <c r="BR68" s="56"/>
      <c r="BS68" s="147"/>
      <c r="BT68" s="322" t="s">
        <v>301</v>
      </c>
      <c r="BU68" s="79">
        <f>IF(BW$1="Rejected",BN68,IF(BX68="",BN68,SUM(BN68,BX68)))</f>
        <v>0</v>
      </c>
      <c r="BV68" s="79">
        <f>IF(BW$1="Rejected",BO68,IF(BY68="",BO68,SUM(BO68,BY68)))</f>
        <v>0</v>
      </c>
      <c r="BW68" s="110">
        <f>IF(BU$1="","",SUM(BU68:BV68))</f>
        <v>0</v>
      </c>
      <c r="BX68" s="56"/>
      <c r="BY68" s="56"/>
      <c r="BZ68" s="147"/>
      <c r="CA68" s="322" t="s">
        <v>301</v>
      </c>
      <c r="CB68" s="79">
        <f>IF(CD$1="Rejected",BU68,IF(CE68="",BU68,SUM(BU68,CE68)))</f>
        <v>0</v>
      </c>
      <c r="CC68" s="79">
        <f>IF(CD$1="Rejected",BV68,IF(CF68="",BV68,SUM(BV68,CF68)))</f>
        <v>0</v>
      </c>
      <c r="CD68" s="110">
        <f>IF(CB$1="","",SUM(CB68:CC68))</f>
        <v>0</v>
      </c>
      <c r="CE68" s="56"/>
      <c r="CF68" s="56"/>
      <c r="CG68" s="147"/>
      <c r="CH68" s="322" t="s">
        <v>301</v>
      </c>
      <c r="CI68" s="79">
        <f>IF(CK$1="Rejected",CB68,IF(CL68="",CB68,SUM(CB68,CL68)))</f>
        <v>0</v>
      </c>
      <c r="CJ68" s="79">
        <f>IF(CK$1="Rejected",CC68,IF(CM68="",CC68,SUM(CC68,CM68)))</f>
        <v>0</v>
      </c>
      <c r="CK68" s="110">
        <f>IF(CI$1="","",SUM(CI68:CJ68))</f>
        <v>0</v>
      </c>
      <c r="CL68" s="56"/>
      <c r="CM68" s="56"/>
      <c r="CN68" s="147"/>
      <c r="CO68" s="322" t="s">
        <v>301</v>
      </c>
      <c r="CP68" s="79">
        <f>IF(CR$1="Rejected",CI68,IF(CS68="",CI68,SUM(CI68,CS68)))</f>
        <v>0</v>
      </c>
      <c r="CQ68" s="79">
        <f>IF(CR$1="Rejected",CJ68,IF(CT68="",CJ68,SUM(CJ68,CT68)))</f>
        <v>0</v>
      </c>
      <c r="CR68" s="110">
        <f>IF(CP$1="","",SUM(CP68:CQ68))</f>
        <v>0</v>
      </c>
      <c r="CS68" s="56"/>
      <c r="CT68" s="56"/>
      <c r="CU68" s="147"/>
      <c r="CV68" s="322" t="s">
        <v>301</v>
      </c>
      <c r="CW68" s="79">
        <f>IF(CY$1="Rejected",CP68,IF(CZ68="",CP68,SUM(CP68,CZ68)))</f>
        <v>0</v>
      </c>
      <c r="CX68" s="79">
        <f>IF(CY$1="Rejected",CQ68,IF(DA68="",CQ68,SUM(CQ68,DA68)))</f>
        <v>0</v>
      </c>
      <c r="CY68" s="110">
        <f>IF(CW$1="","",SUM(CW68:CX68))</f>
        <v>0</v>
      </c>
      <c r="CZ68" s="56"/>
      <c r="DA68" s="56"/>
      <c r="DB68" s="147"/>
      <c r="DC68" s="322" t="s">
        <v>301</v>
      </c>
      <c r="DD68" s="79">
        <f>IF(DF$1="Rejected",CW68,IF(DG68="",CW68,SUM(CW68,DG68)))</f>
        <v>0</v>
      </c>
      <c r="DE68" s="79">
        <f>IF(DF$1="Rejected",CX68,IF(DH68="",CX68,SUM(CX68,DH68)))</f>
        <v>0</v>
      </c>
      <c r="DF68" s="110">
        <f>IF(DD$1="","",SUM(DD68:DE68))</f>
        <v>0</v>
      </c>
      <c r="DG68" s="56"/>
      <c r="DH68" s="56"/>
      <c r="DI68" s="147"/>
      <c r="DJ68" s="322" t="s">
        <v>301</v>
      </c>
      <c r="DK68" s="79">
        <f>IF(DM$1="Rejected",DD68,IF(DN68="",DD68,SUM(DD68,DN68)))</f>
        <v>0</v>
      </c>
      <c r="DL68" s="79">
        <f>IF(DM$1="Rejected",DE68,IF(DO68="",DE68,SUM(DE68,DO68)))</f>
        <v>0</v>
      </c>
      <c r="DM68" s="110">
        <f>IF(DK$1="","",SUM(DK68:DL68))</f>
        <v>0</v>
      </c>
      <c r="DN68" s="56"/>
      <c r="DO68" s="56"/>
      <c r="DP68" s="147"/>
      <c r="DQ68" s="322" t="s">
        <v>301</v>
      </c>
      <c r="DR68" s="79">
        <f>IF(DT$1="Rejected",DK68,IF(DU68="",DK68,SUM(DK68,DU68)))</f>
        <v>0</v>
      </c>
      <c r="DS68" s="79">
        <f>IF(DT$1="Rejected",DL68,IF(DV68="",DL68,SUM(DL68,DV68)))</f>
        <v>0</v>
      </c>
      <c r="DT68" s="110">
        <f>IF(DR$1="","",SUM(DR68:DS68))</f>
        <v>0</v>
      </c>
      <c r="DU68" s="56"/>
      <c r="DV68" s="56"/>
      <c r="DW68" s="147"/>
      <c r="DX68" s="322"/>
    </row>
    <row r="69" spans="1:128" x14ac:dyDescent="0.2">
      <c r="A69" s="767" t="s">
        <v>460</v>
      </c>
      <c r="B69" s="768"/>
      <c r="C69" s="10">
        <f>SUM(C66:C68)</f>
        <v>0</v>
      </c>
      <c r="D69" s="10">
        <f>SUM(D66:D68)</f>
        <v>0</v>
      </c>
      <c r="E69" s="10">
        <f>SUM(E66:E68)</f>
        <v>0</v>
      </c>
      <c r="F69" s="203"/>
      <c r="G69" s="364"/>
      <c r="H69" s="364"/>
      <c r="I69" s="322" t="s">
        <v>360</v>
      </c>
      <c r="J69" s="445">
        <f>IF(J$1="","",SUM(J66:J68))</f>
        <v>0</v>
      </c>
      <c r="K69" s="445">
        <f>IF(J$1="","",SUM(K66:K68))</f>
        <v>0</v>
      </c>
      <c r="L69" s="103">
        <f>IF(J$1="","",SUM(J69:K69))</f>
        <v>0</v>
      </c>
      <c r="M69" s="445">
        <f>IF(J$1="","",SUMIF($I65:$I69,MID($I69,3,10),M65:M69))</f>
        <v>0</v>
      </c>
      <c r="N69" s="445">
        <f>IF(J$1="","",SUMIF($I65:$I69,MID($I69,3,10),N65:N69))</f>
        <v>0</v>
      </c>
      <c r="O69" s="147"/>
      <c r="P69" s="322" t="s">
        <v>360</v>
      </c>
      <c r="Q69" s="445">
        <f>IF(Q$1="","",SUM(Q66:Q68))</f>
        <v>0</v>
      </c>
      <c r="R69" s="445">
        <f>IF(Q$1="","",SUM(R66:R68))</f>
        <v>0</v>
      </c>
      <c r="S69" s="103">
        <f>IF(Q$1="","",SUM(Q69:R69))</f>
        <v>0</v>
      </c>
      <c r="T69" s="445">
        <f>IF(Q$1="","",SUMIF($I65:$I69,MID($I69,3,10),T65:T69))</f>
        <v>0</v>
      </c>
      <c r="U69" s="445">
        <f>IF(Q$1="","",SUMIF($I65:$I69,MID($I69,3,10),U65:U69))</f>
        <v>0</v>
      </c>
      <c r="V69" s="147"/>
      <c r="W69" s="322" t="s">
        <v>360</v>
      </c>
      <c r="X69" s="445">
        <f>IF(X$1="","",SUM(X66:X68))</f>
        <v>0</v>
      </c>
      <c r="Y69" s="445">
        <f>IF(X$1="","",SUM(Y66:Y68))</f>
        <v>0</v>
      </c>
      <c r="Z69" s="103">
        <f>IF(X$1="","",SUM(X69:Y69))</f>
        <v>0</v>
      </c>
      <c r="AA69" s="445">
        <f>IF(X$1="","",SUMIF($I65:$I69,MID($I69,3,10),AA65:AA69))</f>
        <v>0</v>
      </c>
      <c r="AB69" s="445">
        <f>IF(X$1="","",SUMIF($I65:$I69,MID($I69,3,10),AB65:AB69))</f>
        <v>0</v>
      </c>
      <c r="AC69" s="147"/>
      <c r="AD69" s="322" t="s">
        <v>360</v>
      </c>
      <c r="AE69" s="445">
        <f>IF(AE$1="","",SUM(AE66:AE68))</f>
        <v>0</v>
      </c>
      <c r="AF69" s="445">
        <f>IF(AE$1="","",SUM(AF66:AF68))</f>
        <v>0</v>
      </c>
      <c r="AG69" s="103">
        <f>IF(AE$1="","",SUM(AE69:AF69))</f>
        <v>0</v>
      </c>
      <c r="AH69" s="445">
        <f>IF(AE$1="","",SUMIF($I65:$I69,MID($I69,3,10),AH65:AH69))</f>
        <v>0</v>
      </c>
      <c r="AI69" s="445">
        <f>IF(AE$1="","",SUMIF($I65:$I69,MID($I69,3,10),AI65:AI69))</f>
        <v>0</v>
      </c>
      <c r="AJ69" s="147"/>
      <c r="AK69" s="322" t="s">
        <v>360</v>
      </c>
      <c r="AL69" s="445">
        <f>IF(AL$1="","",SUM(AL66:AL68))</f>
        <v>0</v>
      </c>
      <c r="AM69" s="445">
        <f>IF(AL$1="","",SUM(AM66:AM68))</f>
        <v>0</v>
      </c>
      <c r="AN69" s="103">
        <f>IF(AL$1="","",SUM(AL69:AM69))</f>
        <v>0</v>
      </c>
      <c r="AO69" s="445">
        <f>IF(AL$1="","",SUMIF($I65:$I69,MID($I69,3,10),AO65:AO69))</f>
        <v>0</v>
      </c>
      <c r="AP69" s="445">
        <f>IF(AL$1="","",SUMIF($I65:$I69,MID($I69,3,10),AP65:AP69))</f>
        <v>0</v>
      </c>
      <c r="AQ69" s="147"/>
      <c r="AR69" s="322" t="s">
        <v>360</v>
      </c>
      <c r="AS69" s="445">
        <f>IF(AS$1="","",SUM(AS66:AS68))</f>
        <v>0</v>
      </c>
      <c r="AT69" s="445">
        <f>IF(AS$1="","",SUM(AT66:AT68))</f>
        <v>0</v>
      </c>
      <c r="AU69" s="103">
        <f>IF(AS$1="","",SUM(AS69:AT69))</f>
        <v>0</v>
      </c>
      <c r="AV69" s="445">
        <f>IF(AS$1="","",SUMIF($I65:$I69,MID($I69,3,10),AV65:AV69))</f>
        <v>0</v>
      </c>
      <c r="AW69" s="445">
        <f>IF(AS$1="","",SUMIF($I65:$I69,MID($I69,3,10),AW65:AW69))</f>
        <v>0</v>
      </c>
      <c r="AX69" s="147"/>
      <c r="AY69" s="322" t="s">
        <v>360</v>
      </c>
      <c r="AZ69" s="445">
        <f>IF(AZ$1="","",SUM(AZ66:AZ68))</f>
        <v>0</v>
      </c>
      <c r="BA69" s="445">
        <f>IF(AZ$1="","",SUM(BA66:BA68))</f>
        <v>0</v>
      </c>
      <c r="BB69" s="103">
        <f>IF(AZ$1="","",SUM(AZ69:BA69))</f>
        <v>0</v>
      </c>
      <c r="BC69" s="445">
        <f>IF(AZ$1="","",SUMIF($I65:$I69,MID($I69,3,10),BC65:BC69))</f>
        <v>0</v>
      </c>
      <c r="BD69" s="445">
        <f>IF(AZ$1="","",SUMIF($I65:$I69,MID($I69,3,10),BD65:BD69))</f>
        <v>0</v>
      </c>
      <c r="BE69" s="147"/>
      <c r="BF69" s="322" t="s">
        <v>360</v>
      </c>
      <c r="BG69" s="445">
        <f>IF(BG$1="","",SUM(BG66:BG68))</f>
        <v>0</v>
      </c>
      <c r="BH69" s="445">
        <f>IF(BG$1="","",SUM(BH66:BH68))</f>
        <v>0</v>
      </c>
      <c r="BI69" s="103">
        <f>IF(BG$1="","",SUM(BG69:BH69))</f>
        <v>0</v>
      </c>
      <c r="BJ69" s="445">
        <f>IF(BG$1="","",SUMIF($I65:$I69,MID($I69,3,10),BJ65:BJ69))</f>
        <v>0</v>
      </c>
      <c r="BK69" s="445">
        <f>IF(BG$1="","",SUMIF($I65:$I69,MID($I69,3,10),BK65:BK69))</f>
        <v>0</v>
      </c>
      <c r="BL69" s="147"/>
      <c r="BM69" s="322" t="s">
        <v>360</v>
      </c>
      <c r="BN69" s="445">
        <f>IF(BN$1="","",SUM(BN66:BN68))</f>
        <v>0</v>
      </c>
      <c r="BO69" s="445">
        <f>IF(BN$1="","",SUM(BO66:BO68))</f>
        <v>0</v>
      </c>
      <c r="BP69" s="103">
        <f>IF(BN$1="","",SUM(BN69:BO69))</f>
        <v>0</v>
      </c>
      <c r="BQ69" s="445">
        <f>IF(BN$1="","",SUMIF($I65:$I69,MID($I69,3,10),BQ65:BQ69))</f>
        <v>0</v>
      </c>
      <c r="BR69" s="445">
        <f>IF(BN$1="","",SUMIF($I65:$I69,MID($I69,3,10),BR65:BR69))</f>
        <v>0</v>
      </c>
      <c r="BS69" s="147"/>
      <c r="BT69" s="322" t="s">
        <v>360</v>
      </c>
      <c r="BU69" s="445">
        <f>IF(BU$1="","",SUM(BU66:BU68))</f>
        <v>0</v>
      </c>
      <c r="BV69" s="445">
        <f>IF(BU$1="","",SUM(BV66:BV68))</f>
        <v>0</v>
      </c>
      <c r="BW69" s="103">
        <f>IF(BU$1="","",SUM(BU69:BV69))</f>
        <v>0</v>
      </c>
      <c r="BX69" s="445">
        <f>IF(BU$1="","",SUMIF($I65:$I69,MID($I69,3,10),BX65:BX69))</f>
        <v>0</v>
      </c>
      <c r="BY69" s="445">
        <f>IF(BU$1="","",SUMIF($I65:$I69,MID($I69,3,10),BY65:BY69))</f>
        <v>0</v>
      </c>
      <c r="BZ69" s="147"/>
      <c r="CA69" s="322" t="s">
        <v>360</v>
      </c>
      <c r="CB69" s="445">
        <f>IF(CB$1="","",SUM(CB66:CB68))</f>
        <v>0</v>
      </c>
      <c r="CC69" s="445">
        <f>IF(CB$1="","",SUM(CC66:CC68))</f>
        <v>0</v>
      </c>
      <c r="CD69" s="103">
        <f>IF(CB$1="","",SUM(CB69:CC69))</f>
        <v>0</v>
      </c>
      <c r="CE69" s="445">
        <f>IF(CB$1="","",SUMIF($I65:$I69,MID($I69,3,10),CE65:CE69))</f>
        <v>0</v>
      </c>
      <c r="CF69" s="445">
        <f>IF(CB$1="","",SUMIF($I65:$I69,MID($I69,3,10),CF65:CF69))</f>
        <v>0</v>
      </c>
      <c r="CG69" s="147"/>
      <c r="CH69" s="322" t="s">
        <v>360</v>
      </c>
      <c r="CI69" s="445">
        <f>IF(CI$1="","",SUM(CI66:CI68))</f>
        <v>0</v>
      </c>
      <c r="CJ69" s="445">
        <f>IF(CI$1="","",SUM(CJ66:CJ68))</f>
        <v>0</v>
      </c>
      <c r="CK69" s="103">
        <f>IF(CI$1="","",SUM(CI69:CJ69))</f>
        <v>0</v>
      </c>
      <c r="CL69" s="445">
        <f>IF(CI$1="","",SUMIF($I65:$I69,MID($I69,3,10),CL65:CL69))</f>
        <v>0</v>
      </c>
      <c r="CM69" s="445">
        <f>IF(CI$1="","",SUMIF($I65:$I69,MID($I69,3,10),CM65:CM69))</f>
        <v>0</v>
      </c>
      <c r="CN69" s="147"/>
      <c r="CO69" s="322" t="s">
        <v>360</v>
      </c>
      <c r="CP69" s="445">
        <f>IF(CP$1="","",SUM(CP66:CP68))</f>
        <v>0</v>
      </c>
      <c r="CQ69" s="445">
        <f>IF(CP$1="","",SUM(CQ66:CQ68))</f>
        <v>0</v>
      </c>
      <c r="CR69" s="103">
        <f>IF(CP$1="","",SUM(CP69:CQ69))</f>
        <v>0</v>
      </c>
      <c r="CS69" s="445">
        <f>IF(CP$1="","",SUMIF($I65:$I69,MID($I69,3,10),CS65:CS69))</f>
        <v>0</v>
      </c>
      <c r="CT69" s="445">
        <f>IF(CP$1="","",SUMIF($I65:$I69,MID($I69,3,10),CT65:CT69))</f>
        <v>0</v>
      </c>
      <c r="CU69" s="147"/>
      <c r="CV69" s="322" t="s">
        <v>360</v>
      </c>
      <c r="CW69" s="445">
        <f>IF(CW$1="","",SUM(CW66:CW68))</f>
        <v>0</v>
      </c>
      <c r="CX69" s="445">
        <f>IF(CW$1="","",SUM(CX66:CX68))</f>
        <v>0</v>
      </c>
      <c r="CY69" s="103">
        <f>IF(CW$1="","",SUM(CW69:CX69))</f>
        <v>0</v>
      </c>
      <c r="CZ69" s="445">
        <f>IF(CW$1="","",SUMIF($I65:$I69,MID($I69,3,10),CZ65:CZ69))</f>
        <v>0</v>
      </c>
      <c r="DA69" s="445">
        <f>IF(CW$1="","",SUMIF($I65:$I69,MID($I69,3,10),DA65:DA69))</f>
        <v>0</v>
      </c>
      <c r="DB69" s="147"/>
      <c r="DC69" s="322" t="s">
        <v>360</v>
      </c>
      <c r="DD69" s="445">
        <f>IF(DD$1="","",SUM(DD66:DD68))</f>
        <v>0</v>
      </c>
      <c r="DE69" s="445">
        <f>IF(DD$1="","",SUM(DE66:DE68))</f>
        <v>0</v>
      </c>
      <c r="DF69" s="103">
        <f>IF(DD$1="","",SUM(DD69:DE69))</f>
        <v>0</v>
      </c>
      <c r="DG69" s="445">
        <f>IF(DD$1="","",SUMIF($I65:$I69,MID($I69,3,10),DG65:DG69))</f>
        <v>0</v>
      </c>
      <c r="DH69" s="445">
        <f>IF(DD$1="","",SUMIF($I65:$I69,MID($I69,3,10),DH65:DH69))</f>
        <v>0</v>
      </c>
      <c r="DI69" s="147"/>
      <c r="DJ69" s="322" t="s">
        <v>360</v>
      </c>
      <c r="DK69" s="445">
        <f>IF(DK$1="","",SUM(DK66:DK68))</f>
        <v>0</v>
      </c>
      <c r="DL69" s="445">
        <f>IF(DK$1="","",SUM(DL66:DL68))</f>
        <v>0</v>
      </c>
      <c r="DM69" s="103">
        <f>IF(DK$1="","",SUM(DK69:DL69))</f>
        <v>0</v>
      </c>
      <c r="DN69" s="445">
        <f>IF(DK$1="","",SUMIF($I65:$I69,MID($I69,3,10),DN65:DN69))</f>
        <v>0</v>
      </c>
      <c r="DO69" s="445">
        <f>IF(DK$1="","",SUMIF($I65:$I69,MID($I69,3,10),DO65:DO69))</f>
        <v>0</v>
      </c>
      <c r="DP69" s="147"/>
      <c r="DQ69" s="322" t="s">
        <v>360</v>
      </c>
      <c r="DR69" s="445">
        <f>IF(DR$1="","",SUM(DR66:DR68))</f>
        <v>0</v>
      </c>
      <c r="DS69" s="445">
        <f>IF(DR$1="","",SUM(DS66:DS68))</f>
        <v>0</v>
      </c>
      <c r="DT69" s="103">
        <f>IF(DR$1="","",SUM(DR69:DS69))</f>
        <v>0</v>
      </c>
      <c r="DU69" s="445">
        <f>IF(DR$1="","",SUMIF($I65:$I69,MID($I69,3,10),DU65:DU69))</f>
        <v>0</v>
      </c>
      <c r="DV69" s="445">
        <f>IF(DR$1="","",SUMIF($I65:$I69,MID($I69,3,10),DV65:DV69))</f>
        <v>0</v>
      </c>
      <c r="DW69" s="147"/>
      <c r="DX69" s="322"/>
    </row>
    <row r="70" spans="1:128" s="8" customFormat="1" x14ac:dyDescent="0.2">
      <c r="A70" s="769" t="s">
        <v>470</v>
      </c>
      <c r="B70" s="770"/>
      <c r="C70" s="770"/>
      <c r="D70" s="770"/>
      <c r="E70" s="770"/>
      <c r="F70" s="771"/>
      <c r="G70" s="365"/>
      <c r="H70" s="365"/>
      <c r="I70" s="322"/>
      <c r="J70" s="128" t="str">
        <f>IF(J$1="","",IF(SUM(B70)=0,"",B70))</f>
        <v/>
      </c>
      <c r="K70" s="129" t="str">
        <f>IF(J$1="","",IF(SUM(C70)=0,"",C70))</f>
        <v/>
      </c>
      <c r="L70" s="129"/>
      <c r="M70" s="130" t="str">
        <f>$A70</f>
        <v>TELECOMMUNICATIONS &lt; Name, Location &gt;</v>
      </c>
      <c r="N70" s="130"/>
      <c r="O70" s="356"/>
      <c r="P70" s="322"/>
      <c r="Q70" s="128" t="str">
        <f>IF(Q$1="","",IF(SUM(I70)=0,"",I70))</f>
        <v/>
      </c>
      <c r="R70" s="129" t="str">
        <f>IF(Q$1="","",IF(SUM(J70)=0,"",J70))</f>
        <v/>
      </c>
      <c r="S70" s="129"/>
      <c r="T70" s="130" t="str">
        <f>$A70</f>
        <v>TELECOMMUNICATIONS &lt; Name, Location &gt;</v>
      </c>
      <c r="U70" s="130"/>
      <c r="V70" s="356"/>
      <c r="W70" s="322"/>
      <c r="X70" s="128" t="str">
        <f>IF(X$1="","",IF(SUM(P70)=0,"",P70))</f>
        <v/>
      </c>
      <c r="Y70" s="129" t="str">
        <f>IF(X$1="","",IF(SUM(Q70)=0,"",Q70))</f>
        <v/>
      </c>
      <c r="Z70" s="129"/>
      <c r="AA70" s="130" t="str">
        <f>$A70</f>
        <v>TELECOMMUNICATIONS &lt; Name, Location &gt;</v>
      </c>
      <c r="AB70" s="130"/>
      <c r="AC70" s="356"/>
      <c r="AD70" s="322"/>
      <c r="AE70" s="128" t="str">
        <f>IF(AE$1="","",IF(SUM(W70)=0,"",W70))</f>
        <v/>
      </c>
      <c r="AF70" s="129" t="str">
        <f>IF(AE$1="","",IF(SUM(X70)=0,"",X70))</f>
        <v/>
      </c>
      <c r="AG70" s="129"/>
      <c r="AH70" s="130" t="str">
        <f>$A70</f>
        <v>TELECOMMUNICATIONS &lt; Name, Location &gt;</v>
      </c>
      <c r="AI70" s="130"/>
      <c r="AJ70" s="356"/>
      <c r="AK70" s="322"/>
      <c r="AL70" s="128" t="str">
        <f>IF(AL$1="","",IF(SUM(AD70)=0,"",AD70))</f>
        <v/>
      </c>
      <c r="AM70" s="129" t="str">
        <f>IF(AL$1="","",IF(SUM(AE70)=0,"",AE70))</f>
        <v/>
      </c>
      <c r="AN70" s="129"/>
      <c r="AO70" s="130" t="str">
        <f>$A70</f>
        <v>TELECOMMUNICATIONS &lt; Name, Location &gt;</v>
      </c>
      <c r="AP70" s="130"/>
      <c r="AQ70" s="356"/>
      <c r="AR70" s="322"/>
      <c r="AS70" s="128" t="str">
        <f>IF(AS$1="","",IF(SUM(AK70)=0,"",AK70))</f>
        <v/>
      </c>
      <c r="AT70" s="129" t="str">
        <f>IF(AS$1="","",IF(SUM(AL70)=0,"",AL70))</f>
        <v/>
      </c>
      <c r="AU70" s="129"/>
      <c r="AV70" s="130" t="str">
        <f>$A70</f>
        <v>TELECOMMUNICATIONS &lt; Name, Location &gt;</v>
      </c>
      <c r="AW70" s="130"/>
      <c r="AX70" s="356"/>
      <c r="AY70" s="322"/>
      <c r="AZ70" s="128" t="str">
        <f>IF(AZ$1="","",IF(SUM(AR70)=0,"",AR70))</f>
        <v/>
      </c>
      <c r="BA70" s="129" t="str">
        <f>IF(AZ$1="","",IF(SUM(AS70)=0,"",AS70))</f>
        <v/>
      </c>
      <c r="BB70" s="129"/>
      <c r="BC70" s="130" t="str">
        <f>$A70</f>
        <v>TELECOMMUNICATIONS &lt; Name, Location &gt;</v>
      </c>
      <c r="BD70" s="130"/>
      <c r="BE70" s="356"/>
      <c r="BF70" s="322"/>
      <c r="BG70" s="128" t="str">
        <f>IF(BG$1="","",IF(SUM(AY70)=0,"",AY70))</f>
        <v/>
      </c>
      <c r="BH70" s="129" t="str">
        <f>IF(BG$1="","",IF(SUM(AZ70)=0,"",AZ70))</f>
        <v/>
      </c>
      <c r="BI70" s="129"/>
      <c r="BJ70" s="130" t="str">
        <f>$A70</f>
        <v>TELECOMMUNICATIONS &lt; Name, Location &gt;</v>
      </c>
      <c r="BK70" s="130"/>
      <c r="BL70" s="356"/>
      <c r="BM70" s="322"/>
      <c r="BN70" s="128" t="str">
        <f>IF(BN$1="","",IF(SUM(BF70)=0,"",BF70))</f>
        <v/>
      </c>
      <c r="BO70" s="129" t="str">
        <f>IF(BN$1="","",IF(SUM(BG70)=0,"",BG70))</f>
        <v/>
      </c>
      <c r="BP70" s="129"/>
      <c r="BQ70" s="130" t="str">
        <f>$A70</f>
        <v>TELECOMMUNICATIONS &lt; Name, Location &gt;</v>
      </c>
      <c r="BR70" s="130"/>
      <c r="BS70" s="356"/>
      <c r="BT70" s="322"/>
      <c r="BU70" s="128" t="str">
        <f>IF(BU$1="","",IF(SUM(BM70)=0,"",BM70))</f>
        <v/>
      </c>
      <c r="BV70" s="129" t="str">
        <f>IF(BU$1="","",IF(SUM(BN70)=0,"",BN70))</f>
        <v/>
      </c>
      <c r="BW70" s="129"/>
      <c r="BX70" s="130" t="str">
        <f>$A70</f>
        <v>TELECOMMUNICATIONS &lt; Name, Location &gt;</v>
      </c>
      <c r="BY70" s="130"/>
      <c r="BZ70" s="356"/>
      <c r="CA70" s="322"/>
      <c r="CB70" s="128" t="str">
        <f>IF(CB$1="","",IF(SUM(BT70)=0,"",BT70))</f>
        <v/>
      </c>
      <c r="CC70" s="129" t="str">
        <f>IF(CB$1="","",IF(SUM(BU70)=0,"",BU70))</f>
        <v/>
      </c>
      <c r="CD70" s="129"/>
      <c r="CE70" s="130" t="str">
        <f>$A70</f>
        <v>TELECOMMUNICATIONS &lt; Name, Location &gt;</v>
      </c>
      <c r="CF70" s="130"/>
      <c r="CG70" s="356"/>
      <c r="CH70" s="322"/>
      <c r="CI70" s="128" t="str">
        <f>IF(CI$1="","",IF(SUM(CA70)=0,"",CA70))</f>
        <v/>
      </c>
      <c r="CJ70" s="129" t="str">
        <f>IF(CI$1="","",IF(SUM(CB70)=0,"",CB70))</f>
        <v/>
      </c>
      <c r="CK70" s="129"/>
      <c r="CL70" s="130" t="str">
        <f>$A70</f>
        <v>TELECOMMUNICATIONS &lt; Name, Location &gt;</v>
      </c>
      <c r="CM70" s="130"/>
      <c r="CN70" s="356"/>
      <c r="CO70" s="322"/>
      <c r="CP70" s="128" t="str">
        <f>IF(CP$1="","",IF(SUM(CH70)=0,"",CH70))</f>
        <v/>
      </c>
      <c r="CQ70" s="129" t="str">
        <f>IF(CP$1="","",IF(SUM(CI70)=0,"",CI70))</f>
        <v/>
      </c>
      <c r="CR70" s="129"/>
      <c r="CS70" s="130" t="str">
        <f>$A70</f>
        <v>TELECOMMUNICATIONS &lt; Name, Location &gt;</v>
      </c>
      <c r="CT70" s="130"/>
      <c r="CU70" s="356"/>
      <c r="CV70" s="322"/>
      <c r="CW70" s="128" t="str">
        <f>IF(CW$1="","",IF(SUM(CO70)=0,"",CO70))</f>
        <v/>
      </c>
      <c r="CX70" s="129" t="str">
        <f>IF(CW$1="","",IF(SUM(CP70)=0,"",CP70))</f>
        <v/>
      </c>
      <c r="CY70" s="129"/>
      <c r="CZ70" s="130" t="str">
        <f>$A70</f>
        <v>TELECOMMUNICATIONS &lt; Name, Location &gt;</v>
      </c>
      <c r="DA70" s="130"/>
      <c r="DB70" s="356"/>
      <c r="DC70" s="322"/>
      <c r="DD70" s="128" t="str">
        <f>IF(DD$1="","",IF(SUM(CV70)=0,"",CV70))</f>
        <v/>
      </c>
      <c r="DE70" s="129" t="str">
        <f>IF(DD$1="","",IF(SUM(CW70)=0,"",CW70))</f>
        <v/>
      </c>
      <c r="DF70" s="129"/>
      <c r="DG70" s="130" t="str">
        <f>$A70</f>
        <v>TELECOMMUNICATIONS &lt; Name, Location &gt;</v>
      </c>
      <c r="DH70" s="130"/>
      <c r="DI70" s="356"/>
      <c r="DJ70" s="322"/>
      <c r="DK70" s="128" t="str">
        <f>IF(DK$1="","",IF(SUM(DC70)=0,"",DC70))</f>
        <v/>
      </c>
      <c r="DL70" s="129" t="str">
        <f>IF(DK$1="","",IF(SUM(DD70)=0,"",DD70))</f>
        <v/>
      </c>
      <c r="DM70" s="129"/>
      <c r="DN70" s="130" t="str">
        <f>$A70</f>
        <v>TELECOMMUNICATIONS &lt; Name, Location &gt;</v>
      </c>
      <c r="DO70" s="130"/>
      <c r="DP70" s="356"/>
      <c r="DQ70" s="322"/>
      <c r="DR70" s="128" t="str">
        <f>IF(DR$1="","",IF(SUM(DJ70)=0,"",DJ70))</f>
        <v/>
      </c>
      <c r="DS70" s="129" t="str">
        <f>IF(DR$1="","",IF(SUM(DK70)=0,"",DK70))</f>
        <v/>
      </c>
      <c r="DT70" s="129"/>
      <c r="DU70" s="130" t="str">
        <f>$A70</f>
        <v>TELECOMMUNICATIONS &lt; Name, Location &gt;</v>
      </c>
      <c r="DV70" s="130"/>
      <c r="DW70" s="356"/>
      <c r="DX70" s="322"/>
    </row>
    <row r="71" spans="1:128" x14ac:dyDescent="0.2">
      <c r="A71" s="764" t="s">
        <v>456</v>
      </c>
      <c r="B71" s="764"/>
      <c r="C71" s="532"/>
      <c r="D71" s="532"/>
      <c r="E71" s="9">
        <f>C71+D71</f>
        <v>0</v>
      </c>
      <c r="F71" s="203"/>
      <c r="G71" s="364"/>
      <c r="H71" s="364"/>
      <c r="I71" s="322" t="s">
        <v>301</v>
      </c>
      <c r="J71" s="79">
        <f>IF(L$1="Rejected",C71,IF(M71="",C71,SUM(C71,M71)))</f>
        <v>0</v>
      </c>
      <c r="K71" s="79">
        <f>IF(L$1="Rejected",D71,IF(N71="",D71,SUM(D71,N71)))</f>
        <v>0</v>
      </c>
      <c r="L71" s="110">
        <f>IF(J$1="","",SUM(J71:K71))</f>
        <v>0</v>
      </c>
      <c r="M71" s="56"/>
      <c r="N71" s="56"/>
      <c r="O71" s="147"/>
      <c r="P71" s="322" t="s">
        <v>301</v>
      </c>
      <c r="Q71" s="79">
        <f>IF(S$1="Rejected",J71,IF(T71="",J71,SUM(J71,T71)))</f>
        <v>0</v>
      </c>
      <c r="R71" s="79">
        <f>IF(S$1="Rejected",K71,IF(U71="",K71,SUM(K71,U71)))</f>
        <v>0</v>
      </c>
      <c r="S71" s="110">
        <f>IF(Q$1="","",SUM(Q71:R71))</f>
        <v>0</v>
      </c>
      <c r="T71" s="56"/>
      <c r="U71" s="56"/>
      <c r="V71" s="147"/>
      <c r="W71" s="322" t="s">
        <v>301</v>
      </c>
      <c r="X71" s="79">
        <f>IF(Z$1="Rejected",Q71,IF(AA71="",Q71,SUM(Q71,AA71)))</f>
        <v>0</v>
      </c>
      <c r="Y71" s="79">
        <f>IF(Z$1="Rejected",R71,IF(AB71="",R71,SUM(R71,AB71)))</f>
        <v>0</v>
      </c>
      <c r="Z71" s="110">
        <f>IF(X$1="","",SUM(X71:Y71))</f>
        <v>0</v>
      </c>
      <c r="AA71" s="56"/>
      <c r="AB71" s="56"/>
      <c r="AC71" s="147"/>
      <c r="AD71" s="322" t="s">
        <v>301</v>
      </c>
      <c r="AE71" s="79">
        <f>IF(AG$1="Rejected",X71,IF(AH71="",X71,SUM(X71,AH71)))</f>
        <v>0</v>
      </c>
      <c r="AF71" s="79">
        <f>IF(AG$1="Rejected",Y71,IF(AI71="",Y71,SUM(Y71,AI71)))</f>
        <v>0</v>
      </c>
      <c r="AG71" s="110">
        <f>IF(AE$1="","",SUM(AE71:AF71))</f>
        <v>0</v>
      </c>
      <c r="AH71" s="56"/>
      <c r="AI71" s="56"/>
      <c r="AJ71" s="147"/>
      <c r="AK71" s="322" t="s">
        <v>301</v>
      </c>
      <c r="AL71" s="79">
        <f>IF(AN$1="Rejected",AE71,IF(AO71="",AE71,SUM(AE71,AO71)))</f>
        <v>0</v>
      </c>
      <c r="AM71" s="79">
        <f>IF(AN$1="Rejected",AF71,IF(AP71="",AF71,SUM(AF71,AP71)))</f>
        <v>0</v>
      </c>
      <c r="AN71" s="110">
        <f>IF(AL$1="","",SUM(AL71:AM71))</f>
        <v>0</v>
      </c>
      <c r="AO71" s="56"/>
      <c r="AP71" s="56"/>
      <c r="AQ71" s="147"/>
      <c r="AR71" s="322" t="s">
        <v>301</v>
      </c>
      <c r="AS71" s="79">
        <f>IF(AU$1="Rejected",AL71,IF(AV71="",AL71,SUM(AL71,AV71)))</f>
        <v>0</v>
      </c>
      <c r="AT71" s="79">
        <f>IF(AU$1="Rejected",AM71,IF(AW71="",AM71,SUM(AM71,AW71)))</f>
        <v>0</v>
      </c>
      <c r="AU71" s="110">
        <f>IF(AS$1="","",SUM(AS71:AT71))</f>
        <v>0</v>
      </c>
      <c r="AV71" s="56"/>
      <c r="AW71" s="56"/>
      <c r="AX71" s="147"/>
      <c r="AY71" s="322" t="s">
        <v>301</v>
      </c>
      <c r="AZ71" s="79">
        <f>IF(BB$1="Rejected",AS71,IF(BC71="",AS71,SUM(AS71,BC71)))</f>
        <v>0</v>
      </c>
      <c r="BA71" s="79">
        <f>IF(BB$1="Rejected",AT71,IF(BD71="",AT71,SUM(AT71,BD71)))</f>
        <v>0</v>
      </c>
      <c r="BB71" s="110">
        <f>IF(AZ$1="","",SUM(AZ71:BA71))</f>
        <v>0</v>
      </c>
      <c r="BC71" s="56"/>
      <c r="BD71" s="56"/>
      <c r="BE71" s="147"/>
      <c r="BF71" s="322" t="s">
        <v>301</v>
      </c>
      <c r="BG71" s="79">
        <f>IF(BI$1="Rejected",AZ71,IF(BJ71="",AZ71,SUM(AZ71,BJ71)))</f>
        <v>0</v>
      </c>
      <c r="BH71" s="79">
        <f>IF(BI$1="Rejected",BA71,IF(BK71="",BA71,SUM(BA71,BK71)))</f>
        <v>0</v>
      </c>
      <c r="BI71" s="110">
        <f>IF(BG$1="","",SUM(BG71:BH71))</f>
        <v>0</v>
      </c>
      <c r="BJ71" s="56"/>
      <c r="BK71" s="56"/>
      <c r="BL71" s="147"/>
      <c r="BM71" s="322" t="s">
        <v>301</v>
      </c>
      <c r="BN71" s="79">
        <f>IF(BP$1="Rejected",BG71,IF(BQ71="",BG71,SUM(BG71,BQ71)))</f>
        <v>0</v>
      </c>
      <c r="BO71" s="79">
        <f>IF(BP$1="Rejected",BH71,IF(BR71="",BH71,SUM(BH71,BR71)))</f>
        <v>0</v>
      </c>
      <c r="BP71" s="110">
        <f>IF(BN$1="","",SUM(BN71:BO71))</f>
        <v>0</v>
      </c>
      <c r="BQ71" s="56"/>
      <c r="BR71" s="56"/>
      <c r="BS71" s="147"/>
      <c r="BT71" s="322" t="s">
        <v>301</v>
      </c>
      <c r="BU71" s="79">
        <f>IF(BW$1="Rejected",BN71,IF(BX71="",BN71,SUM(BN71,BX71)))</f>
        <v>0</v>
      </c>
      <c r="BV71" s="79">
        <f>IF(BW$1="Rejected",BO71,IF(BY71="",BO71,SUM(BO71,BY71)))</f>
        <v>0</v>
      </c>
      <c r="BW71" s="110">
        <f>IF(BU$1="","",SUM(BU71:BV71))</f>
        <v>0</v>
      </c>
      <c r="BX71" s="56"/>
      <c r="BY71" s="56"/>
      <c r="BZ71" s="147"/>
      <c r="CA71" s="322" t="s">
        <v>301</v>
      </c>
      <c r="CB71" s="79">
        <f>IF(CD$1="Rejected",BU71,IF(CE71="",BU71,SUM(BU71,CE71)))</f>
        <v>0</v>
      </c>
      <c r="CC71" s="79">
        <f>IF(CD$1="Rejected",BV71,IF(CF71="",BV71,SUM(BV71,CF71)))</f>
        <v>0</v>
      </c>
      <c r="CD71" s="110">
        <f>IF(CB$1="","",SUM(CB71:CC71))</f>
        <v>0</v>
      </c>
      <c r="CE71" s="56"/>
      <c r="CF71" s="56"/>
      <c r="CG71" s="147"/>
      <c r="CH71" s="322" t="s">
        <v>301</v>
      </c>
      <c r="CI71" s="79">
        <f>IF(CK$1="Rejected",CB71,IF(CL71="",CB71,SUM(CB71,CL71)))</f>
        <v>0</v>
      </c>
      <c r="CJ71" s="79">
        <f>IF(CK$1="Rejected",CC71,IF(CM71="",CC71,SUM(CC71,CM71)))</f>
        <v>0</v>
      </c>
      <c r="CK71" s="110">
        <f>IF(CI$1="","",SUM(CI71:CJ71))</f>
        <v>0</v>
      </c>
      <c r="CL71" s="56"/>
      <c r="CM71" s="56"/>
      <c r="CN71" s="147"/>
      <c r="CO71" s="322" t="s">
        <v>301</v>
      </c>
      <c r="CP71" s="79">
        <f>IF(CR$1="Rejected",CI71,IF(CS71="",CI71,SUM(CI71,CS71)))</f>
        <v>0</v>
      </c>
      <c r="CQ71" s="79">
        <f>IF(CR$1="Rejected",CJ71,IF(CT71="",CJ71,SUM(CJ71,CT71)))</f>
        <v>0</v>
      </c>
      <c r="CR71" s="110">
        <f>IF(CP$1="","",SUM(CP71:CQ71))</f>
        <v>0</v>
      </c>
      <c r="CS71" s="56"/>
      <c r="CT71" s="56"/>
      <c r="CU71" s="147"/>
      <c r="CV71" s="322" t="s">
        <v>301</v>
      </c>
      <c r="CW71" s="79">
        <f>IF(CY$1="Rejected",CP71,IF(CZ71="",CP71,SUM(CP71,CZ71)))</f>
        <v>0</v>
      </c>
      <c r="CX71" s="79">
        <f>IF(CY$1="Rejected",CQ71,IF(DA71="",CQ71,SUM(CQ71,DA71)))</f>
        <v>0</v>
      </c>
      <c r="CY71" s="110">
        <f>IF(CW$1="","",SUM(CW71:CX71))</f>
        <v>0</v>
      </c>
      <c r="CZ71" s="56"/>
      <c r="DA71" s="56"/>
      <c r="DB71" s="147"/>
      <c r="DC71" s="322" t="s">
        <v>301</v>
      </c>
      <c r="DD71" s="79">
        <f>IF(DF$1="Rejected",CW71,IF(DG71="",CW71,SUM(CW71,DG71)))</f>
        <v>0</v>
      </c>
      <c r="DE71" s="79">
        <f>IF(DF$1="Rejected",CX71,IF(DH71="",CX71,SUM(CX71,DH71)))</f>
        <v>0</v>
      </c>
      <c r="DF71" s="110">
        <f>IF(DD$1="","",SUM(DD71:DE71))</f>
        <v>0</v>
      </c>
      <c r="DG71" s="56"/>
      <c r="DH71" s="56"/>
      <c r="DI71" s="147"/>
      <c r="DJ71" s="322" t="s">
        <v>301</v>
      </c>
      <c r="DK71" s="79">
        <f>IF(DM$1="Rejected",DD71,IF(DN71="",DD71,SUM(DD71,DN71)))</f>
        <v>0</v>
      </c>
      <c r="DL71" s="79">
        <f>IF(DM$1="Rejected",DE71,IF(DO71="",DE71,SUM(DE71,DO71)))</f>
        <v>0</v>
      </c>
      <c r="DM71" s="110">
        <f>IF(DK$1="","",SUM(DK71:DL71))</f>
        <v>0</v>
      </c>
      <c r="DN71" s="56"/>
      <c r="DO71" s="56"/>
      <c r="DP71" s="147"/>
      <c r="DQ71" s="322" t="s">
        <v>301</v>
      </c>
      <c r="DR71" s="79">
        <f>IF(DT$1="Rejected",DK71,IF(DU71="",DK71,SUM(DK71,DU71)))</f>
        <v>0</v>
      </c>
      <c r="DS71" s="79">
        <f>IF(DT$1="Rejected",DL71,IF(DV71="",DL71,SUM(DL71,DV71)))</f>
        <v>0</v>
      </c>
      <c r="DT71" s="110">
        <f>IF(DR$1="","",SUM(DR71:DS71))</f>
        <v>0</v>
      </c>
      <c r="DU71" s="56"/>
      <c r="DV71" s="56"/>
      <c r="DW71" s="147"/>
      <c r="DX71" s="322"/>
    </row>
    <row r="72" spans="1:128" x14ac:dyDescent="0.2">
      <c r="A72" s="764" t="s">
        <v>457</v>
      </c>
      <c r="B72" s="764"/>
      <c r="C72" s="532"/>
      <c r="D72" s="532"/>
      <c r="E72" s="9">
        <f>C72+D72</f>
        <v>0</v>
      </c>
      <c r="F72" s="203"/>
      <c r="G72" s="364"/>
      <c r="H72" s="364"/>
      <c r="I72" s="322" t="s">
        <v>301</v>
      </c>
      <c r="J72" s="79">
        <f>IF(L$1="Rejected",C72,IF(M72="",C72,SUM(C72,M72)))</f>
        <v>0</v>
      </c>
      <c r="K72" s="79">
        <f>IF(L$1="Rejected",D72,IF(N72="",D72,SUM(D72,N72)))</f>
        <v>0</v>
      </c>
      <c r="L72" s="110">
        <f>IF(J$1="","",SUM(J72:K72))</f>
        <v>0</v>
      </c>
      <c r="M72" s="56"/>
      <c r="N72" s="56"/>
      <c r="O72" s="147"/>
      <c r="P72" s="322" t="s">
        <v>301</v>
      </c>
      <c r="Q72" s="79">
        <f>IF(S$1="Rejected",J72,IF(T72="",J72,SUM(J72,T72)))</f>
        <v>0</v>
      </c>
      <c r="R72" s="79">
        <f>IF(S$1="Rejected",K72,IF(U72="",K72,SUM(K72,U72)))</f>
        <v>0</v>
      </c>
      <c r="S72" s="110">
        <f>IF(Q$1="","",SUM(Q72:R72))</f>
        <v>0</v>
      </c>
      <c r="T72" s="56"/>
      <c r="U72" s="56"/>
      <c r="V72" s="147"/>
      <c r="W72" s="322" t="s">
        <v>301</v>
      </c>
      <c r="X72" s="79">
        <f>IF(Z$1="Rejected",Q72,IF(AA72="",Q72,SUM(Q72,AA72)))</f>
        <v>0</v>
      </c>
      <c r="Y72" s="79">
        <f>IF(Z$1="Rejected",R72,IF(AB72="",R72,SUM(R72,AB72)))</f>
        <v>0</v>
      </c>
      <c r="Z72" s="110">
        <f>IF(X$1="","",SUM(X72:Y72))</f>
        <v>0</v>
      </c>
      <c r="AA72" s="56"/>
      <c r="AB72" s="56"/>
      <c r="AC72" s="147"/>
      <c r="AD72" s="322" t="s">
        <v>301</v>
      </c>
      <c r="AE72" s="79">
        <f>IF(AG$1="Rejected",X72,IF(AH72="",X72,SUM(X72,AH72)))</f>
        <v>0</v>
      </c>
      <c r="AF72" s="79">
        <f>IF(AG$1="Rejected",Y72,IF(AI72="",Y72,SUM(Y72,AI72)))</f>
        <v>0</v>
      </c>
      <c r="AG72" s="110">
        <f>IF(AE$1="","",SUM(AE72:AF72))</f>
        <v>0</v>
      </c>
      <c r="AH72" s="56"/>
      <c r="AI72" s="56"/>
      <c r="AJ72" s="147"/>
      <c r="AK72" s="322" t="s">
        <v>301</v>
      </c>
      <c r="AL72" s="79">
        <f>IF(AN$1="Rejected",AE72,IF(AO72="",AE72,SUM(AE72,AO72)))</f>
        <v>0</v>
      </c>
      <c r="AM72" s="79">
        <f>IF(AN$1="Rejected",AF72,IF(AP72="",AF72,SUM(AF72,AP72)))</f>
        <v>0</v>
      </c>
      <c r="AN72" s="110">
        <f>IF(AL$1="","",SUM(AL72:AM72))</f>
        <v>0</v>
      </c>
      <c r="AO72" s="56"/>
      <c r="AP72" s="56"/>
      <c r="AQ72" s="147"/>
      <c r="AR72" s="322" t="s">
        <v>301</v>
      </c>
      <c r="AS72" s="79">
        <f>IF(AU$1="Rejected",AL72,IF(AV72="",AL72,SUM(AL72,AV72)))</f>
        <v>0</v>
      </c>
      <c r="AT72" s="79">
        <f>IF(AU$1="Rejected",AM72,IF(AW72="",AM72,SUM(AM72,AW72)))</f>
        <v>0</v>
      </c>
      <c r="AU72" s="110">
        <f>IF(AS$1="","",SUM(AS72:AT72))</f>
        <v>0</v>
      </c>
      <c r="AV72" s="56"/>
      <c r="AW72" s="56"/>
      <c r="AX72" s="147"/>
      <c r="AY72" s="322" t="s">
        <v>301</v>
      </c>
      <c r="AZ72" s="79">
        <f>IF(BB$1="Rejected",AS72,IF(BC72="",AS72,SUM(AS72,BC72)))</f>
        <v>0</v>
      </c>
      <c r="BA72" s="79">
        <f>IF(BB$1="Rejected",AT72,IF(BD72="",AT72,SUM(AT72,BD72)))</f>
        <v>0</v>
      </c>
      <c r="BB72" s="110">
        <f>IF(AZ$1="","",SUM(AZ72:BA72))</f>
        <v>0</v>
      </c>
      <c r="BC72" s="56"/>
      <c r="BD72" s="56"/>
      <c r="BE72" s="147"/>
      <c r="BF72" s="322" t="s">
        <v>301</v>
      </c>
      <c r="BG72" s="79">
        <f>IF(BI$1="Rejected",AZ72,IF(BJ72="",AZ72,SUM(AZ72,BJ72)))</f>
        <v>0</v>
      </c>
      <c r="BH72" s="79">
        <f>IF(BI$1="Rejected",BA72,IF(BK72="",BA72,SUM(BA72,BK72)))</f>
        <v>0</v>
      </c>
      <c r="BI72" s="110">
        <f>IF(BG$1="","",SUM(BG72:BH72))</f>
        <v>0</v>
      </c>
      <c r="BJ72" s="56"/>
      <c r="BK72" s="56"/>
      <c r="BL72" s="147"/>
      <c r="BM72" s="322" t="s">
        <v>301</v>
      </c>
      <c r="BN72" s="79">
        <f>IF(BP$1="Rejected",BG72,IF(BQ72="",BG72,SUM(BG72,BQ72)))</f>
        <v>0</v>
      </c>
      <c r="BO72" s="79">
        <f>IF(BP$1="Rejected",BH72,IF(BR72="",BH72,SUM(BH72,BR72)))</f>
        <v>0</v>
      </c>
      <c r="BP72" s="110">
        <f>IF(BN$1="","",SUM(BN72:BO72))</f>
        <v>0</v>
      </c>
      <c r="BQ72" s="56"/>
      <c r="BR72" s="56"/>
      <c r="BS72" s="147"/>
      <c r="BT72" s="322" t="s">
        <v>301</v>
      </c>
      <c r="BU72" s="79">
        <f>IF(BW$1="Rejected",BN72,IF(BX72="",BN72,SUM(BN72,BX72)))</f>
        <v>0</v>
      </c>
      <c r="BV72" s="79">
        <f>IF(BW$1="Rejected",BO72,IF(BY72="",BO72,SUM(BO72,BY72)))</f>
        <v>0</v>
      </c>
      <c r="BW72" s="110">
        <f>IF(BU$1="","",SUM(BU72:BV72))</f>
        <v>0</v>
      </c>
      <c r="BX72" s="56"/>
      <c r="BY72" s="56"/>
      <c r="BZ72" s="147"/>
      <c r="CA72" s="322" t="s">
        <v>301</v>
      </c>
      <c r="CB72" s="79">
        <f>IF(CD$1="Rejected",BU72,IF(CE72="",BU72,SUM(BU72,CE72)))</f>
        <v>0</v>
      </c>
      <c r="CC72" s="79">
        <f>IF(CD$1="Rejected",BV72,IF(CF72="",BV72,SUM(BV72,CF72)))</f>
        <v>0</v>
      </c>
      <c r="CD72" s="110">
        <f>IF(CB$1="","",SUM(CB72:CC72))</f>
        <v>0</v>
      </c>
      <c r="CE72" s="56"/>
      <c r="CF72" s="56"/>
      <c r="CG72" s="147"/>
      <c r="CH72" s="322" t="s">
        <v>301</v>
      </c>
      <c r="CI72" s="79">
        <f>IF(CK$1="Rejected",CB72,IF(CL72="",CB72,SUM(CB72,CL72)))</f>
        <v>0</v>
      </c>
      <c r="CJ72" s="79">
        <f>IF(CK$1="Rejected",CC72,IF(CM72="",CC72,SUM(CC72,CM72)))</f>
        <v>0</v>
      </c>
      <c r="CK72" s="110">
        <f>IF(CI$1="","",SUM(CI72:CJ72))</f>
        <v>0</v>
      </c>
      <c r="CL72" s="56"/>
      <c r="CM72" s="56"/>
      <c r="CN72" s="147"/>
      <c r="CO72" s="322" t="s">
        <v>301</v>
      </c>
      <c r="CP72" s="79">
        <f>IF(CR$1="Rejected",CI72,IF(CS72="",CI72,SUM(CI72,CS72)))</f>
        <v>0</v>
      </c>
      <c r="CQ72" s="79">
        <f>IF(CR$1="Rejected",CJ72,IF(CT72="",CJ72,SUM(CJ72,CT72)))</f>
        <v>0</v>
      </c>
      <c r="CR72" s="110">
        <f>IF(CP$1="","",SUM(CP72:CQ72))</f>
        <v>0</v>
      </c>
      <c r="CS72" s="56"/>
      <c r="CT72" s="56"/>
      <c r="CU72" s="147"/>
      <c r="CV72" s="322" t="s">
        <v>301</v>
      </c>
      <c r="CW72" s="79">
        <f>IF(CY$1="Rejected",CP72,IF(CZ72="",CP72,SUM(CP72,CZ72)))</f>
        <v>0</v>
      </c>
      <c r="CX72" s="79">
        <f>IF(CY$1="Rejected",CQ72,IF(DA72="",CQ72,SUM(CQ72,DA72)))</f>
        <v>0</v>
      </c>
      <c r="CY72" s="110">
        <f>IF(CW$1="","",SUM(CW72:CX72))</f>
        <v>0</v>
      </c>
      <c r="CZ72" s="56"/>
      <c r="DA72" s="56"/>
      <c r="DB72" s="147"/>
      <c r="DC72" s="322" t="s">
        <v>301</v>
      </c>
      <c r="DD72" s="79">
        <f>IF(DF$1="Rejected",CW72,IF(DG72="",CW72,SUM(CW72,DG72)))</f>
        <v>0</v>
      </c>
      <c r="DE72" s="79">
        <f>IF(DF$1="Rejected",CX72,IF(DH72="",CX72,SUM(CX72,DH72)))</f>
        <v>0</v>
      </c>
      <c r="DF72" s="110">
        <f>IF(DD$1="","",SUM(DD72:DE72))</f>
        <v>0</v>
      </c>
      <c r="DG72" s="56"/>
      <c r="DH72" s="56"/>
      <c r="DI72" s="147"/>
      <c r="DJ72" s="322" t="s">
        <v>301</v>
      </c>
      <c r="DK72" s="79">
        <f>IF(DM$1="Rejected",DD72,IF(DN72="",DD72,SUM(DD72,DN72)))</f>
        <v>0</v>
      </c>
      <c r="DL72" s="79">
        <f>IF(DM$1="Rejected",DE72,IF(DO72="",DE72,SUM(DE72,DO72)))</f>
        <v>0</v>
      </c>
      <c r="DM72" s="110">
        <f>IF(DK$1="","",SUM(DK72:DL72))</f>
        <v>0</v>
      </c>
      <c r="DN72" s="56"/>
      <c r="DO72" s="56"/>
      <c r="DP72" s="147"/>
      <c r="DQ72" s="322" t="s">
        <v>301</v>
      </c>
      <c r="DR72" s="79">
        <f>IF(DT$1="Rejected",DK72,IF(DU72="",DK72,SUM(DK72,DU72)))</f>
        <v>0</v>
      </c>
      <c r="DS72" s="79">
        <f>IF(DT$1="Rejected",DL72,IF(DV72="",DL72,SUM(DL72,DV72)))</f>
        <v>0</v>
      </c>
      <c r="DT72" s="110">
        <f>IF(DR$1="","",SUM(DR72:DS72))</f>
        <v>0</v>
      </c>
      <c r="DU72" s="56"/>
      <c r="DV72" s="56"/>
      <c r="DW72" s="147"/>
      <c r="DX72" s="322"/>
    </row>
    <row r="73" spans="1:128" x14ac:dyDescent="0.2">
      <c r="A73" s="764" t="s">
        <v>454</v>
      </c>
      <c r="B73" s="764"/>
      <c r="C73" s="532"/>
      <c r="D73" s="532"/>
      <c r="E73" s="9">
        <f>C73+D73</f>
        <v>0</v>
      </c>
      <c r="F73" s="203"/>
      <c r="G73" s="364"/>
      <c r="H73" s="364"/>
      <c r="I73" s="322" t="s">
        <v>301</v>
      </c>
      <c r="J73" s="79">
        <f>IF(L$1="Rejected",C73,IF(M73="",C73,SUM(C73,M73)))</f>
        <v>0</v>
      </c>
      <c r="K73" s="79">
        <f>IF(L$1="Rejected",D73,IF(N73="",D73,SUM(D73,N73)))</f>
        <v>0</v>
      </c>
      <c r="L73" s="110">
        <f>IF(J$1="","",SUM(J73:K73))</f>
        <v>0</v>
      </c>
      <c r="M73" s="56"/>
      <c r="N73" s="56"/>
      <c r="O73" s="147"/>
      <c r="P73" s="322" t="s">
        <v>301</v>
      </c>
      <c r="Q73" s="79">
        <f>IF(S$1="Rejected",J73,IF(T73="",J73,SUM(J73,T73)))</f>
        <v>0</v>
      </c>
      <c r="R73" s="79">
        <f>IF(S$1="Rejected",K73,IF(U73="",K73,SUM(K73,U73)))</f>
        <v>0</v>
      </c>
      <c r="S73" s="110">
        <f>IF(Q$1="","",SUM(Q73:R73))</f>
        <v>0</v>
      </c>
      <c r="T73" s="56"/>
      <c r="U73" s="56"/>
      <c r="V73" s="147"/>
      <c r="W73" s="322" t="s">
        <v>301</v>
      </c>
      <c r="X73" s="79">
        <f>IF(Z$1="Rejected",Q73,IF(AA73="",Q73,SUM(Q73,AA73)))</f>
        <v>0</v>
      </c>
      <c r="Y73" s="79">
        <f>IF(Z$1="Rejected",R73,IF(AB73="",R73,SUM(R73,AB73)))</f>
        <v>0</v>
      </c>
      <c r="Z73" s="110">
        <f>IF(X$1="","",SUM(X73:Y73))</f>
        <v>0</v>
      </c>
      <c r="AA73" s="56"/>
      <c r="AB73" s="56"/>
      <c r="AC73" s="147"/>
      <c r="AD73" s="322" t="s">
        <v>301</v>
      </c>
      <c r="AE73" s="79">
        <f>IF(AG$1="Rejected",X73,IF(AH73="",X73,SUM(X73,AH73)))</f>
        <v>0</v>
      </c>
      <c r="AF73" s="79">
        <f>IF(AG$1="Rejected",Y73,IF(AI73="",Y73,SUM(Y73,AI73)))</f>
        <v>0</v>
      </c>
      <c r="AG73" s="110">
        <f>IF(AE$1="","",SUM(AE73:AF73))</f>
        <v>0</v>
      </c>
      <c r="AH73" s="56"/>
      <c r="AI73" s="56"/>
      <c r="AJ73" s="147"/>
      <c r="AK73" s="322" t="s">
        <v>301</v>
      </c>
      <c r="AL73" s="79">
        <f>IF(AN$1="Rejected",AE73,IF(AO73="",AE73,SUM(AE73,AO73)))</f>
        <v>0</v>
      </c>
      <c r="AM73" s="79">
        <f>IF(AN$1="Rejected",AF73,IF(AP73="",AF73,SUM(AF73,AP73)))</f>
        <v>0</v>
      </c>
      <c r="AN73" s="110">
        <f>IF(AL$1="","",SUM(AL73:AM73))</f>
        <v>0</v>
      </c>
      <c r="AO73" s="56"/>
      <c r="AP73" s="56"/>
      <c r="AQ73" s="147"/>
      <c r="AR73" s="322" t="s">
        <v>301</v>
      </c>
      <c r="AS73" s="79">
        <f>IF(AU$1="Rejected",AL73,IF(AV73="",AL73,SUM(AL73,AV73)))</f>
        <v>0</v>
      </c>
      <c r="AT73" s="79">
        <f>IF(AU$1="Rejected",AM73,IF(AW73="",AM73,SUM(AM73,AW73)))</f>
        <v>0</v>
      </c>
      <c r="AU73" s="110">
        <f>IF(AS$1="","",SUM(AS73:AT73))</f>
        <v>0</v>
      </c>
      <c r="AV73" s="56"/>
      <c r="AW73" s="56"/>
      <c r="AX73" s="147"/>
      <c r="AY73" s="322" t="s">
        <v>301</v>
      </c>
      <c r="AZ73" s="79">
        <f>IF(BB$1="Rejected",AS73,IF(BC73="",AS73,SUM(AS73,BC73)))</f>
        <v>0</v>
      </c>
      <c r="BA73" s="79">
        <f>IF(BB$1="Rejected",AT73,IF(BD73="",AT73,SUM(AT73,BD73)))</f>
        <v>0</v>
      </c>
      <c r="BB73" s="110">
        <f>IF(AZ$1="","",SUM(AZ73:BA73))</f>
        <v>0</v>
      </c>
      <c r="BC73" s="56"/>
      <c r="BD73" s="56"/>
      <c r="BE73" s="147"/>
      <c r="BF73" s="322" t="s">
        <v>301</v>
      </c>
      <c r="BG73" s="79">
        <f>IF(BI$1="Rejected",AZ73,IF(BJ73="",AZ73,SUM(AZ73,BJ73)))</f>
        <v>0</v>
      </c>
      <c r="BH73" s="79">
        <f>IF(BI$1="Rejected",BA73,IF(BK73="",BA73,SUM(BA73,BK73)))</f>
        <v>0</v>
      </c>
      <c r="BI73" s="110">
        <f>IF(BG$1="","",SUM(BG73:BH73))</f>
        <v>0</v>
      </c>
      <c r="BJ73" s="56"/>
      <c r="BK73" s="56"/>
      <c r="BL73" s="147"/>
      <c r="BM73" s="322" t="s">
        <v>301</v>
      </c>
      <c r="BN73" s="79">
        <f>IF(BP$1="Rejected",BG73,IF(BQ73="",BG73,SUM(BG73,BQ73)))</f>
        <v>0</v>
      </c>
      <c r="BO73" s="79">
        <f>IF(BP$1="Rejected",BH73,IF(BR73="",BH73,SUM(BH73,BR73)))</f>
        <v>0</v>
      </c>
      <c r="BP73" s="110">
        <f>IF(BN$1="","",SUM(BN73:BO73))</f>
        <v>0</v>
      </c>
      <c r="BQ73" s="56"/>
      <c r="BR73" s="56"/>
      <c r="BS73" s="147"/>
      <c r="BT73" s="322" t="s">
        <v>301</v>
      </c>
      <c r="BU73" s="79">
        <f>IF(BW$1="Rejected",BN73,IF(BX73="",BN73,SUM(BN73,BX73)))</f>
        <v>0</v>
      </c>
      <c r="BV73" s="79">
        <f>IF(BW$1="Rejected",BO73,IF(BY73="",BO73,SUM(BO73,BY73)))</f>
        <v>0</v>
      </c>
      <c r="BW73" s="110">
        <f>IF(BU$1="","",SUM(BU73:BV73))</f>
        <v>0</v>
      </c>
      <c r="BX73" s="56"/>
      <c r="BY73" s="56"/>
      <c r="BZ73" s="147"/>
      <c r="CA73" s="322" t="s">
        <v>301</v>
      </c>
      <c r="CB73" s="79">
        <f>IF(CD$1="Rejected",BU73,IF(CE73="",BU73,SUM(BU73,CE73)))</f>
        <v>0</v>
      </c>
      <c r="CC73" s="79">
        <f>IF(CD$1="Rejected",BV73,IF(CF73="",BV73,SUM(BV73,CF73)))</f>
        <v>0</v>
      </c>
      <c r="CD73" s="110">
        <f>IF(CB$1="","",SUM(CB73:CC73))</f>
        <v>0</v>
      </c>
      <c r="CE73" s="56"/>
      <c r="CF73" s="56"/>
      <c r="CG73" s="147"/>
      <c r="CH73" s="322" t="s">
        <v>301</v>
      </c>
      <c r="CI73" s="79">
        <f>IF(CK$1="Rejected",CB73,IF(CL73="",CB73,SUM(CB73,CL73)))</f>
        <v>0</v>
      </c>
      <c r="CJ73" s="79">
        <f>IF(CK$1="Rejected",CC73,IF(CM73="",CC73,SUM(CC73,CM73)))</f>
        <v>0</v>
      </c>
      <c r="CK73" s="110">
        <f>IF(CI$1="","",SUM(CI73:CJ73))</f>
        <v>0</v>
      </c>
      <c r="CL73" s="56"/>
      <c r="CM73" s="56"/>
      <c r="CN73" s="147"/>
      <c r="CO73" s="322" t="s">
        <v>301</v>
      </c>
      <c r="CP73" s="79">
        <f>IF(CR$1="Rejected",CI73,IF(CS73="",CI73,SUM(CI73,CS73)))</f>
        <v>0</v>
      </c>
      <c r="CQ73" s="79">
        <f>IF(CR$1="Rejected",CJ73,IF(CT73="",CJ73,SUM(CJ73,CT73)))</f>
        <v>0</v>
      </c>
      <c r="CR73" s="110">
        <f>IF(CP$1="","",SUM(CP73:CQ73))</f>
        <v>0</v>
      </c>
      <c r="CS73" s="56"/>
      <c r="CT73" s="56"/>
      <c r="CU73" s="147"/>
      <c r="CV73" s="322" t="s">
        <v>301</v>
      </c>
      <c r="CW73" s="79">
        <f>IF(CY$1="Rejected",CP73,IF(CZ73="",CP73,SUM(CP73,CZ73)))</f>
        <v>0</v>
      </c>
      <c r="CX73" s="79">
        <f>IF(CY$1="Rejected",CQ73,IF(DA73="",CQ73,SUM(CQ73,DA73)))</f>
        <v>0</v>
      </c>
      <c r="CY73" s="110">
        <f>IF(CW$1="","",SUM(CW73:CX73))</f>
        <v>0</v>
      </c>
      <c r="CZ73" s="56"/>
      <c r="DA73" s="56"/>
      <c r="DB73" s="147"/>
      <c r="DC73" s="322" t="s">
        <v>301</v>
      </c>
      <c r="DD73" s="79">
        <f>IF(DF$1="Rejected",CW73,IF(DG73="",CW73,SUM(CW73,DG73)))</f>
        <v>0</v>
      </c>
      <c r="DE73" s="79">
        <f>IF(DF$1="Rejected",CX73,IF(DH73="",CX73,SUM(CX73,DH73)))</f>
        <v>0</v>
      </c>
      <c r="DF73" s="110">
        <f>IF(DD$1="","",SUM(DD73:DE73))</f>
        <v>0</v>
      </c>
      <c r="DG73" s="56"/>
      <c r="DH73" s="56"/>
      <c r="DI73" s="147"/>
      <c r="DJ73" s="322" t="s">
        <v>301</v>
      </c>
      <c r="DK73" s="79">
        <f>IF(DM$1="Rejected",DD73,IF(DN73="",DD73,SUM(DD73,DN73)))</f>
        <v>0</v>
      </c>
      <c r="DL73" s="79">
        <f>IF(DM$1="Rejected",DE73,IF(DO73="",DE73,SUM(DE73,DO73)))</f>
        <v>0</v>
      </c>
      <c r="DM73" s="110">
        <f>IF(DK$1="","",SUM(DK73:DL73))</f>
        <v>0</v>
      </c>
      <c r="DN73" s="56"/>
      <c r="DO73" s="56"/>
      <c r="DP73" s="147"/>
      <c r="DQ73" s="322" t="s">
        <v>301</v>
      </c>
      <c r="DR73" s="79">
        <f>IF(DT$1="Rejected",DK73,IF(DU73="",DK73,SUM(DK73,DU73)))</f>
        <v>0</v>
      </c>
      <c r="DS73" s="79">
        <f>IF(DT$1="Rejected",DL73,IF(DV73="",DL73,SUM(DL73,DV73)))</f>
        <v>0</v>
      </c>
      <c r="DT73" s="110">
        <f>IF(DR$1="","",SUM(DR73:DS73))</f>
        <v>0</v>
      </c>
      <c r="DU73" s="56"/>
      <c r="DV73" s="56"/>
      <c r="DW73" s="147"/>
      <c r="DX73" s="322"/>
    </row>
    <row r="74" spans="1:128" x14ac:dyDescent="0.2">
      <c r="A74" s="767" t="s">
        <v>461</v>
      </c>
      <c r="B74" s="768"/>
      <c r="C74" s="10">
        <f>SUM(C71:C73)</f>
        <v>0</v>
      </c>
      <c r="D74" s="10">
        <f>SUM(D71:D73)</f>
        <v>0</v>
      </c>
      <c r="E74" s="10">
        <f>SUM(E71:E73)</f>
        <v>0</v>
      </c>
      <c r="F74" s="203"/>
      <c r="G74" s="364"/>
      <c r="H74" s="364"/>
      <c r="I74" s="322" t="s">
        <v>360</v>
      </c>
      <c r="J74" s="445">
        <f>IF(J$1="","",SUM(J71:J73))</f>
        <v>0</v>
      </c>
      <c r="K74" s="445">
        <f>IF(J$1="","",SUM(K71:K73))</f>
        <v>0</v>
      </c>
      <c r="L74" s="103">
        <f>IF(J$1="","",SUM(J74:K74))</f>
        <v>0</v>
      </c>
      <c r="M74" s="445">
        <f>IF(J$1="","",SUMIF($I70:$I74,MID($I74,3,10),M70:M74))</f>
        <v>0</v>
      </c>
      <c r="N74" s="445">
        <f>IF(J$1="","",SUMIF($I70:$I74,MID($I74,3,10),N70:N74))</f>
        <v>0</v>
      </c>
      <c r="O74" s="147"/>
      <c r="P74" s="322" t="s">
        <v>360</v>
      </c>
      <c r="Q74" s="445">
        <f>IF(Q$1="","",SUM(Q71:Q73))</f>
        <v>0</v>
      </c>
      <c r="R74" s="445">
        <f>IF(Q$1="","",SUM(R71:R73))</f>
        <v>0</v>
      </c>
      <c r="S74" s="103">
        <f>IF(Q$1="","",SUM(Q74:R74))</f>
        <v>0</v>
      </c>
      <c r="T74" s="445">
        <f>IF(Q$1="","",SUMIF($I70:$I74,MID($I74,3,10),T70:T74))</f>
        <v>0</v>
      </c>
      <c r="U74" s="445">
        <f>IF(Q$1="","",SUMIF($I70:$I74,MID($I74,3,10),U70:U74))</f>
        <v>0</v>
      </c>
      <c r="V74" s="147"/>
      <c r="W74" s="322" t="s">
        <v>360</v>
      </c>
      <c r="X74" s="445">
        <f>IF(X$1="","",SUM(X71:X73))</f>
        <v>0</v>
      </c>
      <c r="Y74" s="445">
        <f>IF(X$1="","",SUM(Y71:Y73))</f>
        <v>0</v>
      </c>
      <c r="Z74" s="103">
        <f>IF(X$1="","",SUM(X74:Y74))</f>
        <v>0</v>
      </c>
      <c r="AA74" s="445">
        <f>IF(X$1="","",SUMIF($I70:$I74,MID($I74,3,10),AA70:AA74))</f>
        <v>0</v>
      </c>
      <c r="AB74" s="445">
        <f>IF(X$1="","",SUMIF($I70:$I74,MID($I74,3,10),AB70:AB74))</f>
        <v>0</v>
      </c>
      <c r="AC74" s="147"/>
      <c r="AD74" s="322" t="s">
        <v>360</v>
      </c>
      <c r="AE74" s="445">
        <f>IF(AE$1="","",SUM(AE71:AE73))</f>
        <v>0</v>
      </c>
      <c r="AF74" s="445">
        <f>IF(AE$1="","",SUM(AF71:AF73))</f>
        <v>0</v>
      </c>
      <c r="AG74" s="103">
        <f>IF(AE$1="","",SUM(AE74:AF74))</f>
        <v>0</v>
      </c>
      <c r="AH74" s="445">
        <f>IF(AE$1="","",SUMIF($I70:$I74,MID($I74,3,10),AH70:AH74))</f>
        <v>0</v>
      </c>
      <c r="AI74" s="445">
        <f>IF(AE$1="","",SUMIF($I70:$I74,MID($I74,3,10),AI70:AI74))</f>
        <v>0</v>
      </c>
      <c r="AJ74" s="147"/>
      <c r="AK74" s="322" t="s">
        <v>360</v>
      </c>
      <c r="AL74" s="445">
        <f>IF(AL$1="","",SUM(AL71:AL73))</f>
        <v>0</v>
      </c>
      <c r="AM74" s="445">
        <f>IF(AL$1="","",SUM(AM71:AM73))</f>
        <v>0</v>
      </c>
      <c r="AN74" s="103">
        <f>IF(AL$1="","",SUM(AL74:AM74))</f>
        <v>0</v>
      </c>
      <c r="AO74" s="445">
        <f>IF(AL$1="","",SUMIF($I70:$I74,MID($I74,3,10),AO70:AO74))</f>
        <v>0</v>
      </c>
      <c r="AP74" s="445">
        <f>IF(AL$1="","",SUMIF($I70:$I74,MID($I74,3,10),AP70:AP74))</f>
        <v>0</v>
      </c>
      <c r="AQ74" s="147"/>
      <c r="AR74" s="322" t="s">
        <v>360</v>
      </c>
      <c r="AS74" s="445">
        <f>IF(AS$1="","",SUM(AS71:AS73))</f>
        <v>0</v>
      </c>
      <c r="AT74" s="445">
        <f>IF(AS$1="","",SUM(AT71:AT73))</f>
        <v>0</v>
      </c>
      <c r="AU74" s="103">
        <f>IF(AS$1="","",SUM(AS74:AT74))</f>
        <v>0</v>
      </c>
      <c r="AV74" s="445">
        <f>IF(AS$1="","",SUMIF($I70:$I74,MID($I74,3,10),AV70:AV74))</f>
        <v>0</v>
      </c>
      <c r="AW74" s="445">
        <f>IF(AS$1="","",SUMIF($I70:$I74,MID($I74,3,10),AW70:AW74))</f>
        <v>0</v>
      </c>
      <c r="AX74" s="147"/>
      <c r="AY74" s="322" t="s">
        <v>360</v>
      </c>
      <c r="AZ74" s="445">
        <f>IF(AZ$1="","",SUM(AZ71:AZ73))</f>
        <v>0</v>
      </c>
      <c r="BA74" s="445">
        <f>IF(AZ$1="","",SUM(BA71:BA73))</f>
        <v>0</v>
      </c>
      <c r="BB74" s="103">
        <f>IF(AZ$1="","",SUM(AZ74:BA74))</f>
        <v>0</v>
      </c>
      <c r="BC74" s="445">
        <f>IF(AZ$1="","",SUMIF($I70:$I74,MID($I74,3,10),BC70:BC74))</f>
        <v>0</v>
      </c>
      <c r="BD74" s="445">
        <f>IF(AZ$1="","",SUMIF($I70:$I74,MID($I74,3,10),BD70:BD74))</f>
        <v>0</v>
      </c>
      <c r="BE74" s="147"/>
      <c r="BF74" s="322" t="s">
        <v>360</v>
      </c>
      <c r="BG74" s="445">
        <f>IF(BG$1="","",SUM(BG71:BG73))</f>
        <v>0</v>
      </c>
      <c r="BH74" s="445">
        <f>IF(BG$1="","",SUM(BH71:BH73))</f>
        <v>0</v>
      </c>
      <c r="BI74" s="103">
        <f>IF(BG$1="","",SUM(BG74:BH74))</f>
        <v>0</v>
      </c>
      <c r="BJ74" s="445">
        <f>IF(BG$1="","",SUMIF($I70:$I74,MID($I74,3,10),BJ70:BJ74))</f>
        <v>0</v>
      </c>
      <c r="BK74" s="445">
        <f>IF(BG$1="","",SUMIF($I70:$I74,MID($I74,3,10),BK70:BK74))</f>
        <v>0</v>
      </c>
      <c r="BL74" s="147"/>
      <c r="BM74" s="322" t="s">
        <v>360</v>
      </c>
      <c r="BN74" s="445">
        <f>IF(BN$1="","",SUM(BN71:BN73))</f>
        <v>0</v>
      </c>
      <c r="BO74" s="445">
        <f>IF(BN$1="","",SUM(BO71:BO73))</f>
        <v>0</v>
      </c>
      <c r="BP74" s="103">
        <f>IF(BN$1="","",SUM(BN74:BO74))</f>
        <v>0</v>
      </c>
      <c r="BQ74" s="445">
        <f>IF(BN$1="","",SUMIF($I70:$I74,MID($I74,3,10),BQ70:BQ74))</f>
        <v>0</v>
      </c>
      <c r="BR74" s="445">
        <f>IF(BN$1="","",SUMIF($I70:$I74,MID($I74,3,10),BR70:BR74))</f>
        <v>0</v>
      </c>
      <c r="BS74" s="147"/>
      <c r="BT74" s="322" t="s">
        <v>360</v>
      </c>
      <c r="BU74" s="445">
        <f>IF(BU$1="","",SUM(BU71:BU73))</f>
        <v>0</v>
      </c>
      <c r="BV74" s="445">
        <f>IF(BU$1="","",SUM(BV71:BV73))</f>
        <v>0</v>
      </c>
      <c r="BW74" s="103">
        <f>IF(BU$1="","",SUM(BU74:BV74))</f>
        <v>0</v>
      </c>
      <c r="BX74" s="445">
        <f>IF(BU$1="","",SUMIF($I70:$I74,MID($I74,3,10),BX70:BX74))</f>
        <v>0</v>
      </c>
      <c r="BY74" s="445">
        <f>IF(BU$1="","",SUMIF($I70:$I74,MID($I74,3,10),BY70:BY74))</f>
        <v>0</v>
      </c>
      <c r="BZ74" s="147"/>
      <c r="CA74" s="322" t="s">
        <v>360</v>
      </c>
      <c r="CB74" s="445">
        <f>IF(CB$1="","",SUM(CB71:CB73))</f>
        <v>0</v>
      </c>
      <c r="CC74" s="445">
        <f>IF(CB$1="","",SUM(CC71:CC73))</f>
        <v>0</v>
      </c>
      <c r="CD74" s="103">
        <f>IF(CB$1="","",SUM(CB74:CC74))</f>
        <v>0</v>
      </c>
      <c r="CE74" s="445">
        <f>IF(CB$1="","",SUMIF($I70:$I74,MID($I74,3,10),CE70:CE74))</f>
        <v>0</v>
      </c>
      <c r="CF74" s="445">
        <f>IF(CB$1="","",SUMIF($I70:$I74,MID($I74,3,10),CF70:CF74))</f>
        <v>0</v>
      </c>
      <c r="CG74" s="147"/>
      <c r="CH74" s="322" t="s">
        <v>360</v>
      </c>
      <c r="CI74" s="445">
        <f>IF(CI$1="","",SUM(CI71:CI73))</f>
        <v>0</v>
      </c>
      <c r="CJ74" s="445">
        <f>IF(CI$1="","",SUM(CJ71:CJ73))</f>
        <v>0</v>
      </c>
      <c r="CK74" s="103">
        <f>IF(CI$1="","",SUM(CI74:CJ74))</f>
        <v>0</v>
      </c>
      <c r="CL74" s="445">
        <f>IF(CI$1="","",SUMIF($I70:$I74,MID($I74,3,10),CL70:CL74))</f>
        <v>0</v>
      </c>
      <c r="CM74" s="445">
        <f>IF(CI$1="","",SUMIF($I70:$I74,MID($I74,3,10),CM70:CM74))</f>
        <v>0</v>
      </c>
      <c r="CN74" s="147"/>
      <c r="CO74" s="322" t="s">
        <v>360</v>
      </c>
      <c r="CP74" s="445">
        <f>IF(CP$1="","",SUM(CP71:CP73))</f>
        <v>0</v>
      </c>
      <c r="CQ74" s="445">
        <f>IF(CP$1="","",SUM(CQ71:CQ73))</f>
        <v>0</v>
      </c>
      <c r="CR74" s="103">
        <f>IF(CP$1="","",SUM(CP74:CQ74))</f>
        <v>0</v>
      </c>
      <c r="CS74" s="445">
        <f>IF(CP$1="","",SUMIF($I70:$I74,MID($I74,3,10),CS70:CS74))</f>
        <v>0</v>
      </c>
      <c r="CT74" s="445">
        <f>IF(CP$1="","",SUMIF($I70:$I74,MID($I74,3,10),CT70:CT74))</f>
        <v>0</v>
      </c>
      <c r="CU74" s="147"/>
      <c r="CV74" s="322" t="s">
        <v>360</v>
      </c>
      <c r="CW74" s="445">
        <f>IF(CW$1="","",SUM(CW71:CW73))</f>
        <v>0</v>
      </c>
      <c r="CX74" s="445">
        <f>IF(CW$1="","",SUM(CX71:CX73))</f>
        <v>0</v>
      </c>
      <c r="CY74" s="103">
        <f>IF(CW$1="","",SUM(CW74:CX74))</f>
        <v>0</v>
      </c>
      <c r="CZ74" s="445">
        <f>IF(CW$1="","",SUMIF($I70:$I74,MID($I74,3,10),CZ70:CZ74))</f>
        <v>0</v>
      </c>
      <c r="DA74" s="445">
        <f>IF(CW$1="","",SUMIF($I70:$I74,MID($I74,3,10),DA70:DA74))</f>
        <v>0</v>
      </c>
      <c r="DB74" s="147"/>
      <c r="DC74" s="322" t="s">
        <v>360</v>
      </c>
      <c r="DD74" s="445">
        <f>IF(DD$1="","",SUM(DD71:DD73))</f>
        <v>0</v>
      </c>
      <c r="DE74" s="445">
        <f>IF(DD$1="","",SUM(DE71:DE73))</f>
        <v>0</v>
      </c>
      <c r="DF74" s="103">
        <f>IF(DD$1="","",SUM(DD74:DE74))</f>
        <v>0</v>
      </c>
      <c r="DG74" s="445">
        <f>IF(DD$1="","",SUMIF($I70:$I74,MID($I74,3,10),DG70:DG74))</f>
        <v>0</v>
      </c>
      <c r="DH74" s="445">
        <f>IF(DD$1="","",SUMIF($I70:$I74,MID($I74,3,10),DH70:DH74))</f>
        <v>0</v>
      </c>
      <c r="DI74" s="147"/>
      <c r="DJ74" s="322" t="s">
        <v>360</v>
      </c>
      <c r="DK74" s="445">
        <f>IF(DK$1="","",SUM(DK71:DK73))</f>
        <v>0</v>
      </c>
      <c r="DL74" s="445">
        <f>IF(DK$1="","",SUM(DL71:DL73))</f>
        <v>0</v>
      </c>
      <c r="DM74" s="103">
        <f>IF(DK$1="","",SUM(DK74:DL74))</f>
        <v>0</v>
      </c>
      <c r="DN74" s="445">
        <f>IF(DK$1="","",SUMIF($I70:$I74,MID($I74,3,10),DN70:DN74))</f>
        <v>0</v>
      </c>
      <c r="DO74" s="445">
        <f>IF(DK$1="","",SUMIF($I70:$I74,MID($I74,3,10),DO70:DO74))</f>
        <v>0</v>
      </c>
      <c r="DP74" s="147"/>
      <c r="DQ74" s="322" t="s">
        <v>360</v>
      </c>
      <c r="DR74" s="445">
        <f>IF(DR$1="","",SUM(DR71:DR73))</f>
        <v>0</v>
      </c>
      <c r="DS74" s="445">
        <f>IF(DR$1="","",SUM(DS71:DS73))</f>
        <v>0</v>
      </c>
      <c r="DT74" s="103">
        <f>IF(DR$1="","",SUM(DR74:DS74))</f>
        <v>0</v>
      </c>
      <c r="DU74" s="445">
        <f>IF(DR$1="","",SUMIF($I70:$I74,MID($I74,3,10),DU70:DU74))</f>
        <v>0</v>
      </c>
      <c r="DV74" s="445">
        <f>IF(DR$1="","",SUMIF($I70:$I74,MID($I74,3,10),DV70:DV74))</f>
        <v>0</v>
      </c>
      <c r="DW74" s="147"/>
      <c r="DX74" s="322"/>
    </row>
    <row r="75" spans="1:128" s="8" customFormat="1" x14ac:dyDescent="0.2">
      <c r="A75" s="769" t="s">
        <v>470</v>
      </c>
      <c r="B75" s="770"/>
      <c r="C75" s="770"/>
      <c r="D75" s="770"/>
      <c r="E75" s="770"/>
      <c r="F75" s="771"/>
      <c r="G75" s="365"/>
      <c r="H75" s="365"/>
      <c r="I75" s="322"/>
      <c r="J75" s="128" t="str">
        <f>IF(J$1="","",IF(SUM(B75)=0,"",B75))</f>
        <v/>
      </c>
      <c r="K75" s="129" t="str">
        <f>IF(J$1="","",IF(SUM(C75)=0,"",C75))</f>
        <v/>
      </c>
      <c r="L75" s="129"/>
      <c r="M75" s="130" t="str">
        <f>$A75</f>
        <v>TELECOMMUNICATIONS &lt; Name, Location &gt;</v>
      </c>
      <c r="N75" s="130"/>
      <c r="O75" s="356"/>
      <c r="P75" s="322"/>
      <c r="Q75" s="128" t="str">
        <f>IF(Q$1="","",IF(SUM(I75)=0,"",I75))</f>
        <v/>
      </c>
      <c r="R75" s="129" t="str">
        <f>IF(Q$1="","",IF(SUM(J75)=0,"",J75))</f>
        <v/>
      </c>
      <c r="S75" s="129"/>
      <c r="T75" s="130" t="str">
        <f>$A75</f>
        <v>TELECOMMUNICATIONS &lt; Name, Location &gt;</v>
      </c>
      <c r="U75" s="130"/>
      <c r="V75" s="356"/>
      <c r="W75" s="322"/>
      <c r="X75" s="128" t="str">
        <f>IF(X$1="","",IF(SUM(P75)=0,"",P75))</f>
        <v/>
      </c>
      <c r="Y75" s="129" t="str">
        <f>IF(X$1="","",IF(SUM(Q75)=0,"",Q75))</f>
        <v/>
      </c>
      <c r="Z75" s="129"/>
      <c r="AA75" s="130" t="str">
        <f>$A75</f>
        <v>TELECOMMUNICATIONS &lt; Name, Location &gt;</v>
      </c>
      <c r="AB75" s="130"/>
      <c r="AC75" s="356"/>
      <c r="AD75" s="322"/>
      <c r="AE75" s="128" t="str">
        <f>IF(AE$1="","",IF(SUM(W75)=0,"",W75))</f>
        <v/>
      </c>
      <c r="AF75" s="129" t="str">
        <f>IF(AE$1="","",IF(SUM(X75)=0,"",X75))</f>
        <v/>
      </c>
      <c r="AG75" s="129"/>
      <c r="AH75" s="130" t="str">
        <f>$A75</f>
        <v>TELECOMMUNICATIONS &lt; Name, Location &gt;</v>
      </c>
      <c r="AI75" s="130"/>
      <c r="AJ75" s="356"/>
      <c r="AK75" s="322"/>
      <c r="AL75" s="128" t="str">
        <f>IF(AL$1="","",IF(SUM(AD75)=0,"",AD75))</f>
        <v/>
      </c>
      <c r="AM75" s="129" t="str">
        <f>IF(AL$1="","",IF(SUM(AE75)=0,"",AE75))</f>
        <v/>
      </c>
      <c r="AN75" s="129"/>
      <c r="AO75" s="130" t="str">
        <f>$A75</f>
        <v>TELECOMMUNICATIONS &lt; Name, Location &gt;</v>
      </c>
      <c r="AP75" s="130"/>
      <c r="AQ75" s="356"/>
      <c r="AR75" s="322"/>
      <c r="AS75" s="128" t="str">
        <f>IF(AS$1="","",IF(SUM(AK75)=0,"",AK75))</f>
        <v/>
      </c>
      <c r="AT75" s="129" t="str">
        <f>IF(AS$1="","",IF(SUM(AL75)=0,"",AL75))</f>
        <v/>
      </c>
      <c r="AU75" s="129"/>
      <c r="AV75" s="130" t="str">
        <f>$A75</f>
        <v>TELECOMMUNICATIONS &lt; Name, Location &gt;</v>
      </c>
      <c r="AW75" s="130"/>
      <c r="AX75" s="356"/>
      <c r="AY75" s="322"/>
      <c r="AZ75" s="128" t="str">
        <f>IF(AZ$1="","",IF(SUM(AR75)=0,"",AR75))</f>
        <v/>
      </c>
      <c r="BA75" s="129" t="str">
        <f>IF(AZ$1="","",IF(SUM(AS75)=0,"",AS75))</f>
        <v/>
      </c>
      <c r="BB75" s="129"/>
      <c r="BC75" s="130" t="str">
        <f>$A75</f>
        <v>TELECOMMUNICATIONS &lt; Name, Location &gt;</v>
      </c>
      <c r="BD75" s="130"/>
      <c r="BE75" s="356"/>
      <c r="BF75" s="322"/>
      <c r="BG75" s="128" t="str">
        <f>IF(BG$1="","",IF(SUM(AY75)=0,"",AY75))</f>
        <v/>
      </c>
      <c r="BH75" s="129" t="str">
        <f>IF(BG$1="","",IF(SUM(AZ75)=0,"",AZ75))</f>
        <v/>
      </c>
      <c r="BI75" s="129"/>
      <c r="BJ75" s="130" t="str">
        <f>$A75</f>
        <v>TELECOMMUNICATIONS &lt; Name, Location &gt;</v>
      </c>
      <c r="BK75" s="130"/>
      <c r="BL75" s="356"/>
      <c r="BM75" s="322"/>
      <c r="BN75" s="128" t="str">
        <f>IF(BN$1="","",IF(SUM(BF75)=0,"",BF75))</f>
        <v/>
      </c>
      <c r="BO75" s="129" t="str">
        <f>IF(BN$1="","",IF(SUM(BG75)=0,"",BG75))</f>
        <v/>
      </c>
      <c r="BP75" s="129"/>
      <c r="BQ75" s="130" t="str">
        <f>$A75</f>
        <v>TELECOMMUNICATIONS &lt; Name, Location &gt;</v>
      </c>
      <c r="BR75" s="130"/>
      <c r="BS75" s="356"/>
      <c r="BT75" s="322"/>
      <c r="BU75" s="128" t="str">
        <f>IF(BU$1="","",IF(SUM(BM75)=0,"",BM75))</f>
        <v/>
      </c>
      <c r="BV75" s="129" t="str">
        <f>IF(BU$1="","",IF(SUM(BN75)=0,"",BN75))</f>
        <v/>
      </c>
      <c r="BW75" s="129"/>
      <c r="BX75" s="130" t="str">
        <f>$A75</f>
        <v>TELECOMMUNICATIONS &lt; Name, Location &gt;</v>
      </c>
      <c r="BY75" s="130"/>
      <c r="BZ75" s="356"/>
      <c r="CA75" s="322"/>
      <c r="CB75" s="128" t="str">
        <f>IF(CB$1="","",IF(SUM(BT75)=0,"",BT75))</f>
        <v/>
      </c>
      <c r="CC75" s="129" t="str">
        <f>IF(CB$1="","",IF(SUM(BU75)=0,"",BU75))</f>
        <v/>
      </c>
      <c r="CD75" s="129"/>
      <c r="CE75" s="130" t="str">
        <f>$A75</f>
        <v>TELECOMMUNICATIONS &lt; Name, Location &gt;</v>
      </c>
      <c r="CF75" s="130"/>
      <c r="CG75" s="356"/>
      <c r="CH75" s="322"/>
      <c r="CI75" s="128" t="str">
        <f>IF(CI$1="","",IF(SUM(CA75)=0,"",CA75))</f>
        <v/>
      </c>
      <c r="CJ75" s="129" t="str">
        <f>IF(CI$1="","",IF(SUM(CB75)=0,"",CB75))</f>
        <v/>
      </c>
      <c r="CK75" s="129"/>
      <c r="CL75" s="130" t="str">
        <f>$A75</f>
        <v>TELECOMMUNICATIONS &lt; Name, Location &gt;</v>
      </c>
      <c r="CM75" s="130"/>
      <c r="CN75" s="356"/>
      <c r="CO75" s="322"/>
      <c r="CP75" s="128" t="str">
        <f>IF(CP$1="","",IF(SUM(CH75)=0,"",CH75))</f>
        <v/>
      </c>
      <c r="CQ75" s="129" t="str">
        <f>IF(CP$1="","",IF(SUM(CI75)=0,"",CI75))</f>
        <v/>
      </c>
      <c r="CR75" s="129"/>
      <c r="CS75" s="130" t="str">
        <f>$A75</f>
        <v>TELECOMMUNICATIONS &lt; Name, Location &gt;</v>
      </c>
      <c r="CT75" s="130"/>
      <c r="CU75" s="356"/>
      <c r="CV75" s="322"/>
      <c r="CW75" s="128" t="str">
        <f>IF(CW$1="","",IF(SUM(CO75)=0,"",CO75))</f>
        <v/>
      </c>
      <c r="CX75" s="129" t="str">
        <f>IF(CW$1="","",IF(SUM(CP75)=0,"",CP75))</f>
        <v/>
      </c>
      <c r="CY75" s="129"/>
      <c r="CZ75" s="130" t="str">
        <f>$A75</f>
        <v>TELECOMMUNICATIONS &lt; Name, Location &gt;</v>
      </c>
      <c r="DA75" s="130"/>
      <c r="DB75" s="356"/>
      <c r="DC75" s="322"/>
      <c r="DD75" s="128" t="str">
        <f>IF(DD$1="","",IF(SUM(CV75)=0,"",CV75))</f>
        <v/>
      </c>
      <c r="DE75" s="129" t="str">
        <f>IF(DD$1="","",IF(SUM(CW75)=0,"",CW75))</f>
        <v/>
      </c>
      <c r="DF75" s="129"/>
      <c r="DG75" s="130" t="str">
        <f>$A75</f>
        <v>TELECOMMUNICATIONS &lt; Name, Location &gt;</v>
      </c>
      <c r="DH75" s="130"/>
      <c r="DI75" s="356"/>
      <c r="DJ75" s="322"/>
      <c r="DK75" s="128" t="str">
        <f>IF(DK$1="","",IF(SUM(DC75)=0,"",DC75))</f>
        <v/>
      </c>
      <c r="DL75" s="129" t="str">
        <f>IF(DK$1="","",IF(SUM(DD75)=0,"",DD75))</f>
        <v/>
      </c>
      <c r="DM75" s="129"/>
      <c r="DN75" s="130" t="str">
        <f>$A75</f>
        <v>TELECOMMUNICATIONS &lt; Name, Location &gt;</v>
      </c>
      <c r="DO75" s="130"/>
      <c r="DP75" s="356"/>
      <c r="DQ75" s="322"/>
      <c r="DR75" s="128" t="str">
        <f>IF(DR$1="","",IF(SUM(DJ75)=0,"",DJ75))</f>
        <v/>
      </c>
      <c r="DS75" s="129" t="str">
        <f>IF(DR$1="","",IF(SUM(DK75)=0,"",DK75))</f>
        <v/>
      </c>
      <c r="DT75" s="129"/>
      <c r="DU75" s="130" t="str">
        <f>$A75</f>
        <v>TELECOMMUNICATIONS &lt; Name, Location &gt;</v>
      </c>
      <c r="DV75" s="130"/>
      <c r="DW75" s="356"/>
      <c r="DX75" s="322"/>
    </row>
    <row r="76" spans="1:128" x14ac:dyDescent="0.2">
      <c r="A76" s="764" t="s">
        <v>456</v>
      </c>
      <c r="B76" s="764"/>
      <c r="C76" s="532"/>
      <c r="D76" s="532"/>
      <c r="E76" s="9">
        <f>C76+D76</f>
        <v>0</v>
      </c>
      <c r="F76" s="203"/>
      <c r="G76" s="364"/>
      <c r="H76" s="364"/>
      <c r="I76" s="322" t="s">
        <v>301</v>
      </c>
      <c r="J76" s="79">
        <f>IF(L$1="Rejected",C76,IF(M76="",C76,SUM(C76,M76)))</f>
        <v>0</v>
      </c>
      <c r="K76" s="79">
        <f>IF(L$1="Rejected",D76,IF(N76="",D76,SUM(D76,N76)))</f>
        <v>0</v>
      </c>
      <c r="L76" s="110">
        <f>IF(J$1="","",SUM(J76:K76))</f>
        <v>0</v>
      </c>
      <c r="M76" s="56"/>
      <c r="N76" s="56"/>
      <c r="O76" s="147"/>
      <c r="P76" s="322" t="s">
        <v>301</v>
      </c>
      <c r="Q76" s="79">
        <f>IF(S$1="Rejected",J76,IF(T76="",J76,SUM(J76,T76)))</f>
        <v>0</v>
      </c>
      <c r="R76" s="79">
        <f>IF(S$1="Rejected",K76,IF(U76="",K76,SUM(K76,U76)))</f>
        <v>0</v>
      </c>
      <c r="S76" s="110">
        <f>IF(Q$1="","",SUM(Q76:R76))</f>
        <v>0</v>
      </c>
      <c r="T76" s="56"/>
      <c r="U76" s="56"/>
      <c r="V76" s="147"/>
      <c r="W76" s="322" t="s">
        <v>301</v>
      </c>
      <c r="X76" s="79">
        <f>IF(Z$1="Rejected",Q76,IF(AA76="",Q76,SUM(Q76,AA76)))</f>
        <v>0</v>
      </c>
      <c r="Y76" s="79">
        <f>IF(Z$1="Rejected",R76,IF(AB76="",R76,SUM(R76,AB76)))</f>
        <v>0</v>
      </c>
      <c r="Z76" s="110">
        <f>IF(X$1="","",SUM(X76:Y76))</f>
        <v>0</v>
      </c>
      <c r="AA76" s="56"/>
      <c r="AB76" s="56"/>
      <c r="AC76" s="147"/>
      <c r="AD76" s="322" t="s">
        <v>301</v>
      </c>
      <c r="AE76" s="79">
        <f>IF(AG$1="Rejected",X76,IF(AH76="",X76,SUM(X76,AH76)))</f>
        <v>0</v>
      </c>
      <c r="AF76" s="79">
        <f>IF(AG$1="Rejected",Y76,IF(AI76="",Y76,SUM(Y76,AI76)))</f>
        <v>0</v>
      </c>
      <c r="AG76" s="110">
        <f>IF(AE$1="","",SUM(AE76:AF76))</f>
        <v>0</v>
      </c>
      <c r="AH76" s="56"/>
      <c r="AI76" s="56"/>
      <c r="AJ76" s="147"/>
      <c r="AK76" s="322" t="s">
        <v>301</v>
      </c>
      <c r="AL76" s="79">
        <f>IF(AN$1="Rejected",AE76,IF(AO76="",AE76,SUM(AE76,AO76)))</f>
        <v>0</v>
      </c>
      <c r="AM76" s="79">
        <f>IF(AN$1="Rejected",AF76,IF(AP76="",AF76,SUM(AF76,AP76)))</f>
        <v>0</v>
      </c>
      <c r="AN76" s="110">
        <f>IF(AL$1="","",SUM(AL76:AM76))</f>
        <v>0</v>
      </c>
      <c r="AO76" s="56"/>
      <c r="AP76" s="56"/>
      <c r="AQ76" s="147"/>
      <c r="AR76" s="322" t="s">
        <v>301</v>
      </c>
      <c r="AS76" s="79">
        <f>IF(AU$1="Rejected",AL76,IF(AV76="",AL76,SUM(AL76,AV76)))</f>
        <v>0</v>
      </c>
      <c r="AT76" s="79">
        <f>IF(AU$1="Rejected",AM76,IF(AW76="",AM76,SUM(AM76,AW76)))</f>
        <v>0</v>
      </c>
      <c r="AU76" s="110">
        <f>IF(AS$1="","",SUM(AS76:AT76))</f>
        <v>0</v>
      </c>
      <c r="AV76" s="56"/>
      <c r="AW76" s="56"/>
      <c r="AX76" s="147"/>
      <c r="AY76" s="322" t="s">
        <v>301</v>
      </c>
      <c r="AZ76" s="79">
        <f>IF(BB$1="Rejected",AS76,IF(BC76="",AS76,SUM(AS76,BC76)))</f>
        <v>0</v>
      </c>
      <c r="BA76" s="79">
        <f>IF(BB$1="Rejected",AT76,IF(BD76="",AT76,SUM(AT76,BD76)))</f>
        <v>0</v>
      </c>
      <c r="BB76" s="110">
        <f>IF(AZ$1="","",SUM(AZ76:BA76))</f>
        <v>0</v>
      </c>
      <c r="BC76" s="56"/>
      <c r="BD76" s="56"/>
      <c r="BE76" s="147"/>
      <c r="BF76" s="322" t="s">
        <v>301</v>
      </c>
      <c r="BG76" s="79">
        <f>IF(BI$1="Rejected",AZ76,IF(BJ76="",AZ76,SUM(AZ76,BJ76)))</f>
        <v>0</v>
      </c>
      <c r="BH76" s="79">
        <f>IF(BI$1="Rejected",BA76,IF(BK76="",BA76,SUM(BA76,BK76)))</f>
        <v>0</v>
      </c>
      <c r="BI76" s="110">
        <f>IF(BG$1="","",SUM(BG76:BH76))</f>
        <v>0</v>
      </c>
      <c r="BJ76" s="56"/>
      <c r="BK76" s="56"/>
      <c r="BL76" s="147"/>
      <c r="BM76" s="322" t="s">
        <v>301</v>
      </c>
      <c r="BN76" s="79">
        <f>IF(BP$1="Rejected",BG76,IF(BQ76="",BG76,SUM(BG76,BQ76)))</f>
        <v>0</v>
      </c>
      <c r="BO76" s="79">
        <f>IF(BP$1="Rejected",BH76,IF(BR76="",BH76,SUM(BH76,BR76)))</f>
        <v>0</v>
      </c>
      <c r="BP76" s="110">
        <f>IF(BN$1="","",SUM(BN76:BO76))</f>
        <v>0</v>
      </c>
      <c r="BQ76" s="56"/>
      <c r="BR76" s="56"/>
      <c r="BS76" s="147"/>
      <c r="BT76" s="322" t="s">
        <v>301</v>
      </c>
      <c r="BU76" s="79">
        <f>IF(BW$1="Rejected",BN76,IF(BX76="",BN76,SUM(BN76,BX76)))</f>
        <v>0</v>
      </c>
      <c r="BV76" s="79">
        <f>IF(BW$1="Rejected",BO76,IF(BY76="",BO76,SUM(BO76,BY76)))</f>
        <v>0</v>
      </c>
      <c r="BW76" s="110">
        <f>IF(BU$1="","",SUM(BU76:BV76))</f>
        <v>0</v>
      </c>
      <c r="BX76" s="56"/>
      <c r="BY76" s="56"/>
      <c r="BZ76" s="147"/>
      <c r="CA76" s="322" t="s">
        <v>301</v>
      </c>
      <c r="CB76" s="79">
        <f>IF(CD$1="Rejected",BU76,IF(CE76="",BU76,SUM(BU76,CE76)))</f>
        <v>0</v>
      </c>
      <c r="CC76" s="79">
        <f>IF(CD$1="Rejected",BV76,IF(CF76="",BV76,SUM(BV76,CF76)))</f>
        <v>0</v>
      </c>
      <c r="CD76" s="110">
        <f>IF(CB$1="","",SUM(CB76:CC76))</f>
        <v>0</v>
      </c>
      <c r="CE76" s="56"/>
      <c r="CF76" s="56"/>
      <c r="CG76" s="147"/>
      <c r="CH76" s="322" t="s">
        <v>301</v>
      </c>
      <c r="CI76" s="79">
        <f>IF(CK$1="Rejected",CB76,IF(CL76="",CB76,SUM(CB76,CL76)))</f>
        <v>0</v>
      </c>
      <c r="CJ76" s="79">
        <f>IF(CK$1="Rejected",CC76,IF(CM76="",CC76,SUM(CC76,CM76)))</f>
        <v>0</v>
      </c>
      <c r="CK76" s="110">
        <f>IF(CI$1="","",SUM(CI76:CJ76))</f>
        <v>0</v>
      </c>
      <c r="CL76" s="56"/>
      <c r="CM76" s="56"/>
      <c r="CN76" s="147"/>
      <c r="CO76" s="322" t="s">
        <v>301</v>
      </c>
      <c r="CP76" s="79">
        <f>IF(CR$1="Rejected",CI76,IF(CS76="",CI76,SUM(CI76,CS76)))</f>
        <v>0</v>
      </c>
      <c r="CQ76" s="79">
        <f>IF(CR$1="Rejected",CJ76,IF(CT76="",CJ76,SUM(CJ76,CT76)))</f>
        <v>0</v>
      </c>
      <c r="CR76" s="110">
        <f>IF(CP$1="","",SUM(CP76:CQ76))</f>
        <v>0</v>
      </c>
      <c r="CS76" s="56"/>
      <c r="CT76" s="56"/>
      <c r="CU76" s="147"/>
      <c r="CV76" s="322" t="s">
        <v>301</v>
      </c>
      <c r="CW76" s="79">
        <f>IF(CY$1="Rejected",CP76,IF(CZ76="",CP76,SUM(CP76,CZ76)))</f>
        <v>0</v>
      </c>
      <c r="CX76" s="79">
        <f>IF(CY$1="Rejected",CQ76,IF(DA76="",CQ76,SUM(CQ76,DA76)))</f>
        <v>0</v>
      </c>
      <c r="CY76" s="110">
        <f>IF(CW$1="","",SUM(CW76:CX76))</f>
        <v>0</v>
      </c>
      <c r="CZ76" s="56"/>
      <c r="DA76" s="56"/>
      <c r="DB76" s="147"/>
      <c r="DC76" s="322" t="s">
        <v>301</v>
      </c>
      <c r="DD76" s="79">
        <f>IF(DF$1="Rejected",CW76,IF(DG76="",CW76,SUM(CW76,DG76)))</f>
        <v>0</v>
      </c>
      <c r="DE76" s="79">
        <f>IF(DF$1="Rejected",CX76,IF(DH76="",CX76,SUM(CX76,DH76)))</f>
        <v>0</v>
      </c>
      <c r="DF76" s="110">
        <f>IF(DD$1="","",SUM(DD76:DE76))</f>
        <v>0</v>
      </c>
      <c r="DG76" s="56"/>
      <c r="DH76" s="56"/>
      <c r="DI76" s="147"/>
      <c r="DJ76" s="322" t="s">
        <v>301</v>
      </c>
      <c r="DK76" s="79">
        <f>IF(DM$1="Rejected",DD76,IF(DN76="",DD76,SUM(DD76,DN76)))</f>
        <v>0</v>
      </c>
      <c r="DL76" s="79">
        <f>IF(DM$1="Rejected",DE76,IF(DO76="",DE76,SUM(DE76,DO76)))</f>
        <v>0</v>
      </c>
      <c r="DM76" s="110">
        <f>IF(DK$1="","",SUM(DK76:DL76))</f>
        <v>0</v>
      </c>
      <c r="DN76" s="56"/>
      <c r="DO76" s="56"/>
      <c r="DP76" s="147"/>
      <c r="DQ76" s="322" t="s">
        <v>301</v>
      </c>
      <c r="DR76" s="79">
        <f>IF(DT$1="Rejected",DK76,IF(DU76="",DK76,SUM(DK76,DU76)))</f>
        <v>0</v>
      </c>
      <c r="DS76" s="79">
        <f>IF(DT$1="Rejected",DL76,IF(DV76="",DL76,SUM(DL76,DV76)))</f>
        <v>0</v>
      </c>
      <c r="DT76" s="110">
        <f>IF(DR$1="","",SUM(DR76:DS76))</f>
        <v>0</v>
      </c>
      <c r="DU76" s="56"/>
      <c r="DV76" s="56"/>
      <c r="DW76" s="147"/>
      <c r="DX76" s="322"/>
    </row>
    <row r="77" spans="1:128" x14ac:dyDescent="0.2">
      <c r="A77" s="764" t="s">
        <v>457</v>
      </c>
      <c r="B77" s="764"/>
      <c r="C77" s="532"/>
      <c r="D77" s="532"/>
      <c r="E77" s="9">
        <f>C77+D77</f>
        <v>0</v>
      </c>
      <c r="F77" s="203"/>
      <c r="G77" s="364"/>
      <c r="H77" s="364"/>
      <c r="I77" s="322" t="s">
        <v>301</v>
      </c>
      <c r="J77" s="79">
        <f>IF(L$1="Rejected",C77,IF(M77="",C77,SUM(C77,M77)))</f>
        <v>0</v>
      </c>
      <c r="K77" s="79">
        <f>IF(L$1="Rejected",D77,IF(N77="",D77,SUM(D77,N77)))</f>
        <v>0</v>
      </c>
      <c r="L77" s="110">
        <f>IF(J$1="","",SUM(J77:K77))</f>
        <v>0</v>
      </c>
      <c r="M77" s="56"/>
      <c r="N77" s="56"/>
      <c r="O77" s="147"/>
      <c r="P77" s="322" t="s">
        <v>301</v>
      </c>
      <c r="Q77" s="79">
        <f>IF(S$1="Rejected",J77,IF(T77="",J77,SUM(J77,T77)))</f>
        <v>0</v>
      </c>
      <c r="R77" s="79">
        <f>IF(S$1="Rejected",K77,IF(U77="",K77,SUM(K77,U77)))</f>
        <v>0</v>
      </c>
      <c r="S77" s="110">
        <f>IF(Q$1="","",SUM(Q77:R77))</f>
        <v>0</v>
      </c>
      <c r="T77" s="56"/>
      <c r="U77" s="56"/>
      <c r="V77" s="147"/>
      <c r="W77" s="322" t="s">
        <v>301</v>
      </c>
      <c r="X77" s="79">
        <f>IF(Z$1="Rejected",Q77,IF(AA77="",Q77,SUM(Q77,AA77)))</f>
        <v>0</v>
      </c>
      <c r="Y77" s="79">
        <f>IF(Z$1="Rejected",R77,IF(AB77="",R77,SUM(R77,AB77)))</f>
        <v>0</v>
      </c>
      <c r="Z77" s="110">
        <f>IF(X$1="","",SUM(X77:Y77))</f>
        <v>0</v>
      </c>
      <c r="AA77" s="56"/>
      <c r="AB77" s="56"/>
      <c r="AC77" s="147"/>
      <c r="AD77" s="322" t="s">
        <v>301</v>
      </c>
      <c r="AE77" s="79">
        <f>IF(AG$1="Rejected",X77,IF(AH77="",X77,SUM(X77,AH77)))</f>
        <v>0</v>
      </c>
      <c r="AF77" s="79">
        <f>IF(AG$1="Rejected",Y77,IF(AI77="",Y77,SUM(Y77,AI77)))</f>
        <v>0</v>
      </c>
      <c r="AG77" s="110">
        <f>IF(AE$1="","",SUM(AE77:AF77))</f>
        <v>0</v>
      </c>
      <c r="AH77" s="56"/>
      <c r="AI77" s="56"/>
      <c r="AJ77" s="147"/>
      <c r="AK77" s="322" t="s">
        <v>301</v>
      </c>
      <c r="AL77" s="79">
        <f>IF(AN$1="Rejected",AE77,IF(AO77="",AE77,SUM(AE77,AO77)))</f>
        <v>0</v>
      </c>
      <c r="AM77" s="79">
        <f>IF(AN$1="Rejected",AF77,IF(AP77="",AF77,SUM(AF77,AP77)))</f>
        <v>0</v>
      </c>
      <c r="AN77" s="110">
        <f>IF(AL$1="","",SUM(AL77:AM77))</f>
        <v>0</v>
      </c>
      <c r="AO77" s="56"/>
      <c r="AP77" s="56"/>
      <c r="AQ77" s="147"/>
      <c r="AR77" s="322" t="s">
        <v>301</v>
      </c>
      <c r="AS77" s="79">
        <f>IF(AU$1="Rejected",AL77,IF(AV77="",AL77,SUM(AL77,AV77)))</f>
        <v>0</v>
      </c>
      <c r="AT77" s="79">
        <f>IF(AU$1="Rejected",AM77,IF(AW77="",AM77,SUM(AM77,AW77)))</f>
        <v>0</v>
      </c>
      <c r="AU77" s="110">
        <f>IF(AS$1="","",SUM(AS77:AT77))</f>
        <v>0</v>
      </c>
      <c r="AV77" s="56"/>
      <c r="AW77" s="56"/>
      <c r="AX77" s="147"/>
      <c r="AY77" s="322" t="s">
        <v>301</v>
      </c>
      <c r="AZ77" s="79">
        <f>IF(BB$1="Rejected",AS77,IF(BC77="",AS77,SUM(AS77,BC77)))</f>
        <v>0</v>
      </c>
      <c r="BA77" s="79">
        <f>IF(BB$1="Rejected",AT77,IF(BD77="",AT77,SUM(AT77,BD77)))</f>
        <v>0</v>
      </c>
      <c r="BB77" s="110">
        <f>IF(AZ$1="","",SUM(AZ77:BA77))</f>
        <v>0</v>
      </c>
      <c r="BC77" s="56"/>
      <c r="BD77" s="56"/>
      <c r="BE77" s="147"/>
      <c r="BF77" s="322" t="s">
        <v>301</v>
      </c>
      <c r="BG77" s="79">
        <f>IF(BI$1="Rejected",AZ77,IF(BJ77="",AZ77,SUM(AZ77,BJ77)))</f>
        <v>0</v>
      </c>
      <c r="BH77" s="79">
        <f>IF(BI$1="Rejected",BA77,IF(BK77="",BA77,SUM(BA77,BK77)))</f>
        <v>0</v>
      </c>
      <c r="BI77" s="110">
        <f>IF(BG$1="","",SUM(BG77:BH77))</f>
        <v>0</v>
      </c>
      <c r="BJ77" s="56"/>
      <c r="BK77" s="56"/>
      <c r="BL77" s="147"/>
      <c r="BM77" s="322" t="s">
        <v>301</v>
      </c>
      <c r="BN77" s="79">
        <f>IF(BP$1="Rejected",BG77,IF(BQ77="",BG77,SUM(BG77,BQ77)))</f>
        <v>0</v>
      </c>
      <c r="BO77" s="79">
        <f>IF(BP$1="Rejected",BH77,IF(BR77="",BH77,SUM(BH77,BR77)))</f>
        <v>0</v>
      </c>
      <c r="BP77" s="110">
        <f>IF(BN$1="","",SUM(BN77:BO77))</f>
        <v>0</v>
      </c>
      <c r="BQ77" s="56"/>
      <c r="BR77" s="56"/>
      <c r="BS77" s="147"/>
      <c r="BT77" s="322" t="s">
        <v>301</v>
      </c>
      <c r="BU77" s="79">
        <f>IF(BW$1="Rejected",BN77,IF(BX77="",BN77,SUM(BN77,BX77)))</f>
        <v>0</v>
      </c>
      <c r="BV77" s="79">
        <f>IF(BW$1="Rejected",BO77,IF(BY77="",BO77,SUM(BO77,BY77)))</f>
        <v>0</v>
      </c>
      <c r="BW77" s="110">
        <f>IF(BU$1="","",SUM(BU77:BV77))</f>
        <v>0</v>
      </c>
      <c r="BX77" s="56"/>
      <c r="BY77" s="56"/>
      <c r="BZ77" s="147"/>
      <c r="CA77" s="322" t="s">
        <v>301</v>
      </c>
      <c r="CB77" s="79">
        <f>IF(CD$1="Rejected",BU77,IF(CE77="",BU77,SUM(BU77,CE77)))</f>
        <v>0</v>
      </c>
      <c r="CC77" s="79">
        <f>IF(CD$1="Rejected",BV77,IF(CF77="",BV77,SUM(BV77,CF77)))</f>
        <v>0</v>
      </c>
      <c r="CD77" s="110">
        <f>IF(CB$1="","",SUM(CB77:CC77))</f>
        <v>0</v>
      </c>
      <c r="CE77" s="56"/>
      <c r="CF77" s="56"/>
      <c r="CG77" s="147"/>
      <c r="CH77" s="322" t="s">
        <v>301</v>
      </c>
      <c r="CI77" s="79">
        <f>IF(CK$1="Rejected",CB77,IF(CL77="",CB77,SUM(CB77,CL77)))</f>
        <v>0</v>
      </c>
      <c r="CJ77" s="79">
        <f>IF(CK$1="Rejected",CC77,IF(CM77="",CC77,SUM(CC77,CM77)))</f>
        <v>0</v>
      </c>
      <c r="CK77" s="110">
        <f>IF(CI$1="","",SUM(CI77:CJ77))</f>
        <v>0</v>
      </c>
      <c r="CL77" s="56"/>
      <c r="CM77" s="56"/>
      <c r="CN77" s="147"/>
      <c r="CO77" s="322" t="s">
        <v>301</v>
      </c>
      <c r="CP77" s="79">
        <f>IF(CR$1="Rejected",CI77,IF(CS77="",CI77,SUM(CI77,CS77)))</f>
        <v>0</v>
      </c>
      <c r="CQ77" s="79">
        <f>IF(CR$1="Rejected",CJ77,IF(CT77="",CJ77,SUM(CJ77,CT77)))</f>
        <v>0</v>
      </c>
      <c r="CR77" s="110">
        <f>IF(CP$1="","",SUM(CP77:CQ77))</f>
        <v>0</v>
      </c>
      <c r="CS77" s="56"/>
      <c r="CT77" s="56"/>
      <c r="CU77" s="147"/>
      <c r="CV77" s="322" t="s">
        <v>301</v>
      </c>
      <c r="CW77" s="79">
        <f>IF(CY$1="Rejected",CP77,IF(CZ77="",CP77,SUM(CP77,CZ77)))</f>
        <v>0</v>
      </c>
      <c r="CX77" s="79">
        <f>IF(CY$1="Rejected",CQ77,IF(DA77="",CQ77,SUM(CQ77,DA77)))</f>
        <v>0</v>
      </c>
      <c r="CY77" s="110">
        <f>IF(CW$1="","",SUM(CW77:CX77))</f>
        <v>0</v>
      </c>
      <c r="CZ77" s="56"/>
      <c r="DA77" s="56"/>
      <c r="DB77" s="147"/>
      <c r="DC77" s="322" t="s">
        <v>301</v>
      </c>
      <c r="DD77" s="79">
        <f>IF(DF$1="Rejected",CW77,IF(DG77="",CW77,SUM(CW77,DG77)))</f>
        <v>0</v>
      </c>
      <c r="DE77" s="79">
        <f>IF(DF$1="Rejected",CX77,IF(DH77="",CX77,SUM(CX77,DH77)))</f>
        <v>0</v>
      </c>
      <c r="DF77" s="110">
        <f>IF(DD$1="","",SUM(DD77:DE77))</f>
        <v>0</v>
      </c>
      <c r="DG77" s="56"/>
      <c r="DH77" s="56"/>
      <c r="DI77" s="147"/>
      <c r="DJ77" s="322" t="s">
        <v>301</v>
      </c>
      <c r="DK77" s="79">
        <f>IF(DM$1="Rejected",DD77,IF(DN77="",DD77,SUM(DD77,DN77)))</f>
        <v>0</v>
      </c>
      <c r="DL77" s="79">
        <f>IF(DM$1="Rejected",DE77,IF(DO77="",DE77,SUM(DE77,DO77)))</f>
        <v>0</v>
      </c>
      <c r="DM77" s="110">
        <f>IF(DK$1="","",SUM(DK77:DL77))</f>
        <v>0</v>
      </c>
      <c r="DN77" s="56"/>
      <c r="DO77" s="56"/>
      <c r="DP77" s="147"/>
      <c r="DQ77" s="322" t="s">
        <v>301</v>
      </c>
      <c r="DR77" s="79">
        <f>IF(DT$1="Rejected",DK77,IF(DU77="",DK77,SUM(DK77,DU77)))</f>
        <v>0</v>
      </c>
      <c r="DS77" s="79">
        <f>IF(DT$1="Rejected",DL77,IF(DV77="",DL77,SUM(DL77,DV77)))</f>
        <v>0</v>
      </c>
      <c r="DT77" s="110">
        <f>IF(DR$1="","",SUM(DR77:DS77))</f>
        <v>0</v>
      </c>
      <c r="DU77" s="56"/>
      <c r="DV77" s="56"/>
      <c r="DW77" s="147"/>
      <c r="DX77" s="322"/>
    </row>
    <row r="78" spans="1:128" x14ac:dyDescent="0.2">
      <c r="A78" s="764" t="s">
        <v>454</v>
      </c>
      <c r="B78" s="764"/>
      <c r="C78" s="532"/>
      <c r="D78" s="532"/>
      <c r="E78" s="9">
        <f>C78+D78</f>
        <v>0</v>
      </c>
      <c r="F78" s="203"/>
      <c r="G78" s="364"/>
      <c r="H78" s="364"/>
      <c r="I78" s="322" t="s">
        <v>301</v>
      </c>
      <c r="J78" s="79">
        <f>IF(L$1="Rejected",C78,IF(M78="",C78,SUM(C78,M78)))</f>
        <v>0</v>
      </c>
      <c r="K78" s="79">
        <f>IF(L$1="Rejected",D78,IF(N78="",D78,SUM(D78,N78)))</f>
        <v>0</v>
      </c>
      <c r="L78" s="110">
        <f>IF(J$1="","",SUM(J78:K78))</f>
        <v>0</v>
      </c>
      <c r="M78" s="56"/>
      <c r="N78" s="56"/>
      <c r="O78" s="147"/>
      <c r="P78" s="322" t="s">
        <v>301</v>
      </c>
      <c r="Q78" s="79">
        <f>IF(S$1="Rejected",J78,IF(T78="",J78,SUM(J78,T78)))</f>
        <v>0</v>
      </c>
      <c r="R78" s="79">
        <f>IF(S$1="Rejected",K78,IF(U78="",K78,SUM(K78,U78)))</f>
        <v>0</v>
      </c>
      <c r="S78" s="110">
        <f>IF(Q$1="","",SUM(Q78:R78))</f>
        <v>0</v>
      </c>
      <c r="T78" s="56"/>
      <c r="U78" s="56"/>
      <c r="V78" s="147"/>
      <c r="W78" s="322" t="s">
        <v>301</v>
      </c>
      <c r="X78" s="79">
        <f>IF(Z$1="Rejected",Q78,IF(AA78="",Q78,SUM(Q78,AA78)))</f>
        <v>0</v>
      </c>
      <c r="Y78" s="79">
        <f>IF(Z$1="Rejected",R78,IF(AB78="",R78,SUM(R78,AB78)))</f>
        <v>0</v>
      </c>
      <c r="Z78" s="110">
        <f>IF(X$1="","",SUM(X78:Y78))</f>
        <v>0</v>
      </c>
      <c r="AA78" s="56"/>
      <c r="AB78" s="56"/>
      <c r="AC78" s="147"/>
      <c r="AD78" s="322" t="s">
        <v>301</v>
      </c>
      <c r="AE78" s="79">
        <f>IF(AG$1="Rejected",X78,IF(AH78="",X78,SUM(X78,AH78)))</f>
        <v>0</v>
      </c>
      <c r="AF78" s="79">
        <f>IF(AG$1="Rejected",Y78,IF(AI78="",Y78,SUM(Y78,AI78)))</f>
        <v>0</v>
      </c>
      <c r="AG78" s="110">
        <f>IF(AE$1="","",SUM(AE78:AF78))</f>
        <v>0</v>
      </c>
      <c r="AH78" s="56"/>
      <c r="AI78" s="56"/>
      <c r="AJ78" s="147"/>
      <c r="AK78" s="322" t="s">
        <v>301</v>
      </c>
      <c r="AL78" s="79">
        <f>IF(AN$1="Rejected",AE78,IF(AO78="",AE78,SUM(AE78,AO78)))</f>
        <v>0</v>
      </c>
      <c r="AM78" s="79">
        <f>IF(AN$1="Rejected",AF78,IF(AP78="",AF78,SUM(AF78,AP78)))</f>
        <v>0</v>
      </c>
      <c r="AN78" s="110">
        <f>IF(AL$1="","",SUM(AL78:AM78))</f>
        <v>0</v>
      </c>
      <c r="AO78" s="56"/>
      <c r="AP78" s="56"/>
      <c r="AQ78" s="147"/>
      <c r="AR78" s="322" t="s">
        <v>301</v>
      </c>
      <c r="AS78" s="79">
        <f>IF(AU$1="Rejected",AL78,IF(AV78="",AL78,SUM(AL78,AV78)))</f>
        <v>0</v>
      </c>
      <c r="AT78" s="79">
        <f>IF(AU$1="Rejected",AM78,IF(AW78="",AM78,SUM(AM78,AW78)))</f>
        <v>0</v>
      </c>
      <c r="AU78" s="110">
        <f>IF(AS$1="","",SUM(AS78:AT78))</f>
        <v>0</v>
      </c>
      <c r="AV78" s="56"/>
      <c r="AW78" s="56"/>
      <c r="AX78" s="147"/>
      <c r="AY78" s="322" t="s">
        <v>301</v>
      </c>
      <c r="AZ78" s="79">
        <f>IF(BB$1="Rejected",AS78,IF(BC78="",AS78,SUM(AS78,BC78)))</f>
        <v>0</v>
      </c>
      <c r="BA78" s="79">
        <f>IF(BB$1="Rejected",AT78,IF(BD78="",AT78,SUM(AT78,BD78)))</f>
        <v>0</v>
      </c>
      <c r="BB78" s="110">
        <f>IF(AZ$1="","",SUM(AZ78:BA78))</f>
        <v>0</v>
      </c>
      <c r="BC78" s="56"/>
      <c r="BD78" s="56"/>
      <c r="BE78" s="147"/>
      <c r="BF78" s="322" t="s">
        <v>301</v>
      </c>
      <c r="BG78" s="79">
        <f>IF(BI$1="Rejected",AZ78,IF(BJ78="",AZ78,SUM(AZ78,BJ78)))</f>
        <v>0</v>
      </c>
      <c r="BH78" s="79">
        <f>IF(BI$1="Rejected",BA78,IF(BK78="",BA78,SUM(BA78,BK78)))</f>
        <v>0</v>
      </c>
      <c r="BI78" s="110">
        <f>IF(BG$1="","",SUM(BG78:BH78))</f>
        <v>0</v>
      </c>
      <c r="BJ78" s="56"/>
      <c r="BK78" s="56"/>
      <c r="BL78" s="147"/>
      <c r="BM78" s="322" t="s">
        <v>301</v>
      </c>
      <c r="BN78" s="79">
        <f>IF(BP$1="Rejected",BG78,IF(BQ78="",BG78,SUM(BG78,BQ78)))</f>
        <v>0</v>
      </c>
      <c r="BO78" s="79">
        <f>IF(BP$1="Rejected",BH78,IF(BR78="",BH78,SUM(BH78,BR78)))</f>
        <v>0</v>
      </c>
      <c r="BP78" s="110">
        <f>IF(BN$1="","",SUM(BN78:BO78))</f>
        <v>0</v>
      </c>
      <c r="BQ78" s="56"/>
      <c r="BR78" s="56"/>
      <c r="BS78" s="147"/>
      <c r="BT78" s="322" t="s">
        <v>301</v>
      </c>
      <c r="BU78" s="79">
        <f>IF(BW$1="Rejected",BN78,IF(BX78="",BN78,SUM(BN78,BX78)))</f>
        <v>0</v>
      </c>
      <c r="BV78" s="79">
        <f>IF(BW$1="Rejected",BO78,IF(BY78="",BO78,SUM(BO78,BY78)))</f>
        <v>0</v>
      </c>
      <c r="BW78" s="110">
        <f>IF(BU$1="","",SUM(BU78:BV78))</f>
        <v>0</v>
      </c>
      <c r="BX78" s="56"/>
      <c r="BY78" s="56"/>
      <c r="BZ78" s="147"/>
      <c r="CA78" s="322" t="s">
        <v>301</v>
      </c>
      <c r="CB78" s="79">
        <f>IF(CD$1="Rejected",BU78,IF(CE78="",BU78,SUM(BU78,CE78)))</f>
        <v>0</v>
      </c>
      <c r="CC78" s="79">
        <f>IF(CD$1="Rejected",BV78,IF(CF78="",BV78,SUM(BV78,CF78)))</f>
        <v>0</v>
      </c>
      <c r="CD78" s="110">
        <f>IF(CB$1="","",SUM(CB78:CC78))</f>
        <v>0</v>
      </c>
      <c r="CE78" s="56"/>
      <c r="CF78" s="56"/>
      <c r="CG78" s="147"/>
      <c r="CH78" s="322" t="s">
        <v>301</v>
      </c>
      <c r="CI78" s="79">
        <f>IF(CK$1="Rejected",CB78,IF(CL78="",CB78,SUM(CB78,CL78)))</f>
        <v>0</v>
      </c>
      <c r="CJ78" s="79">
        <f>IF(CK$1="Rejected",CC78,IF(CM78="",CC78,SUM(CC78,CM78)))</f>
        <v>0</v>
      </c>
      <c r="CK78" s="110">
        <f>IF(CI$1="","",SUM(CI78:CJ78))</f>
        <v>0</v>
      </c>
      <c r="CL78" s="56"/>
      <c r="CM78" s="56"/>
      <c r="CN78" s="147"/>
      <c r="CO78" s="322" t="s">
        <v>301</v>
      </c>
      <c r="CP78" s="79">
        <f>IF(CR$1="Rejected",CI78,IF(CS78="",CI78,SUM(CI78,CS78)))</f>
        <v>0</v>
      </c>
      <c r="CQ78" s="79">
        <f>IF(CR$1="Rejected",CJ78,IF(CT78="",CJ78,SUM(CJ78,CT78)))</f>
        <v>0</v>
      </c>
      <c r="CR78" s="110">
        <f>IF(CP$1="","",SUM(CP78:CQ78))</f>
        <v>0</v>
      </c>
      <c r="CS78" s="56"/>
      <c r="CT78" s="56"/>
      <c r="CU78" s="147"/>
      <c r="CV78" s="322" t="s">
        <v>301</v>
      </c>
      <c r="CW78" s="79">
        <f>IF(CY$1="Rejected",CP78,IF(CZ78="",CP78,SUM(CP78,CZ78)))</f>
        <v>0</v>
      </c>
      <c r="CX78" s="79">
        <f>IF(CY$1="Rejected",CQ78,IF(DA78="",CQ78,SUM(CQ78,DA78)))</f>
        <v>0</v>
      </c>
      <c r="CY78" s="110">
        <f>IF(CW$1="","",SUM(CW78:CX78))</f>
        <v>0</v>
      </c>
      <c r="CZ78" s="56"/>
      <c r="DA78" s="56"/>
      <c r="DB78" s="147"/>
      <c r="DC78" s="322" t="s">
        <v>301</v>
      </c>
      <c r="DD78" s="79">
        <f>IF(DF$1="Rejected",CW78,IF(DG78="",CW78,SUM(CW78,DG78)))</f>
        <v>0</v>
      </c>
      <c r="DE78" s="79">
        <f>IF(DF$1="Rejected",CX78,IF(DH78="",CX78,SUM(CX78,DH78)))</f>
        <v>0</v>
      </c>
      <c r="DF78" s="110">
        <f>IF(DD$1="","",SUM(DD78:DE78))</f>
        <v>0</v>
      </c>
      <c r="DG78" s="56"/>
      <c r="DH78" s="56"/>
      <c r="DI78" s="147"/>
      <c r="DJ78" s="322" t="s">
        <v>301</v>
      </c>
      <c r="DK78" s="79">
        <f>IF(DM$1="Rejected",DD78,IF(DN78="",DD78,SUM(DD78,DN78)))</f>
        <v>0</v>
      </c>
      <c r="DL78" s="79">
        <f>IF(DM$1="Rejected",DE78,IF(DO78="",DE78,SUM(DE78,DO78)))</f>
        <v>0</v>
      </c>
      <c r="DM78" s="110">
        <f>IF(DK$1="","",SUM(DK78:DL78))</f>
        <v>0</v>
      </c>
      <c r="DN78" s="56"/>
      <c r="DO78" s="56"/>
      <c r="DP78" s="147"/>
      <c r="DQ78" s="322" t="s">
        <v>301</v>
      </c>
      <c r="DR78" s="79">
        <f>IF(DT$1="Rejected",DK78,IF(DU78="",DK78,SUM(DK78,DU78)))</f>
        <v>0</v>
      </c>
      <c r="DS78" s="79">
        <f>IF(DT$1="Rejected",DL78,IF(DV78="",DL78,SUM(DL78,DV78)))</f>
        <v>0</v>
      </c>
      <c r="DT78" s="110">
        <f>IF(DR$1="","",SUM(DR78:DS78))</f>
        <v>0</v>
      </c>
      <c r="DU78" s="56"/>
      <c r="DV78" s="56"/>
      <c r="DW78" s="147"/>
      <c r="DX78" s="322"/>
    </row>
    <row r="79" spans="1:128" x14ac:dyDescent="0.2">
      <c r="A79" s="767" t="s">
        <v>462</v>
      </c>
      <c r="B79" s="768"/>
      <c r="C79" s="10">
        <f>SUM(C76:C78)</f>
        <v>0</v>
      </c>
      <c r="D79" s="10">
        <f>SUM(D76:D78)</f>
        <v>0</v>
      </c>
      <c r="E79" s="10">
        <f>SUM(E76:E78)</f>
        <v>0</v>
      </c>
      <c r="F79" s="203"/>
      <c r="G79" s="364"/>
      <c r="H79" s="364"/>
      <c r="I79" s="322" t="s">
        <v>360</v>
      </c>
      <c r="J79" s="445">
        <f>IF(J$1="","",SUM(J76:J78))</f>
        <v>0</v>
      </c>
      <c r="K79" s="445">
        <f>IF(J$1="","",SUM(K76:K78))</f>
        <v>0</v>
      </c>
      <c r="L79" s="103">
        <f>IF(J$1="","",SUM(J79:K79))</f>
        <v>0</v>
      </c>
      <c r="M79" s="445">
        <f>IF(J$1="","",SUMIF($I75:$I79,MID($I79,3,10),M75:M79))</f>
        <v>0</v>
      </c>
      <c r="N79" s="445">
        <f>IF(J$1="","",SUMIF($I75:$I79,MID($I79,3,10),N75:N79))</f>
        <v>0</v>
      </c>
      <c r="O79" s="147"/>
      <c r="P79" s="322" t="s">
        <v>360</v>
      </c>
      <c r="Q79" s="445">
        <f>IF(Q$1="","",SUM(Q76:Q78))</f>
        <v>0</v>
      </c>
      <c r="R79" s="445">
        <f>IF(Q$1="","",SUM(R76:R78))</f>
        <v>0</v>
      </c>
      <c r="S79" s="103">
        <f>IF(Q$1="","",SUM(Q79:R79))</f>
        <v>0</v>
      </c>
      <c r="T79" s="445">
        <f>IF(Q$1="","",SUMIF($I75:$I79,MID($I79,3,10),T75:T79))</f>
        <v>0</v>
      </c>
      <c r="U79" s="445">
        <f>IF(Q$1="","",SUMIF($I75:$I79,MID($I79,3,10),U75:U79))</f>
        <v>0</v>
      </c>
      <c r="V79" s="147"/>
      <c r="W79" s="322" t="s">
        <v>360</v>
      </c>
      <c r="X79" s="445">
        <f>IF(X$1="","",SUM(X76:X78))</f>
        <v>0</v>
      </c>
      <c r="Y79" s="445">
        <f>IF(X$1="","",SUM(Y76:Y78))</f>
        <v>0</v>
      </c>
      <c r="Z79" s="103">
        <f>IF(X$1="","",SUM(X79:Y79))</f>
        <v>0</v>
      </c>
      <c r="AA79" s="445">
        <f>IF(X$1="","",SUMIF($I75:$I79,MID($I79,3,10),AA75:AA79))</f>
        <v>0</v>
      </c>
      <c r="AB79" s="445">
        <f>IF(X$1="","",SUMIF($I75:$I79,MID($I79,3,10),AB75:AB79))</f>
        <v>0</v>
      </c>
      <c r="AC79" s="147"/>
      <c r="AD79" s="322" t="s">
        <v>360</v>
      </c>
      <c r="AE79" s="445">
        <f>IF(AE$1="","",SUM(AE76:AE78))</f>
        <v>0</v>
      </c>
      <c r="AF79" s="445">
        <f>IF(AE$1="","",SUM(AF76:AF78))</f>
        <v>0</v>
      </c>
      <c r="AG79" s="103">
        <f>IF(AE$1="","",SUM(AE79:AF79))</f>
        <v>0</v>
      </c>
      <c r="AH79" s="445">
        <f>IF(AE$1="","",SUMIF($I75:$I79,MID($I79,3,10),AH75:AH79))</f>
        <v>0</v>
      </c>
      <c r="AI79" s="445">
        <f>IF(AE$1="","",SUMIF($I75:$I79,MID($I79,3,10),AI75:AI79))</f>
        <v>0</v>
      </c>
      <c r="AJ79" s="147"/>
      <c r="AK79" s="322" t="s">
        <v>360</v>
      </c>
      <c r="AL79" s="445">
        <f>IF(AL$1="","",SUM(AL76:AL78))</f>
        <v>0</v>
      </c>
      <c r="AM79" s="445">
        <f>IF(AL$1="","",SUM(AM76:AM78))</f>
        <v>0</v>
      </c>
      <c r="AN79" s="103">
        <f>IF(AL$1="","",SUM(AL79:AM79))</f>
        <v>0</v>
      </c>
      <c r="AO79" s="445">
        <f>IF(AL$1="","",SUMIF($I75:$I79,MID($I79,3,10),AO75:AO79))</f>
        <v>0</v>
      </c>
      <c r="AP79" s="445">
        <f>IF(AL$1="","",SUMIF($I75:$I79,MID($I79,3,10),AP75:AP79))</f>
        <v>0</v>
      </c>
      <c r="AQ79" s="147"/>
      <c r="AR79" s="322" t="s">
        <v>360</v>
      </c>
      <c r="AS79" s="445">
        <f>IF(AS$1="","",SUM(AS76:AS78))</f>
        <v>0</v>
      </c>
      <c r="AT79" s="445">
        <f>IF(AS$1="","",SUM(AT76:AT78))</f>
        <v>0</v>
      </c>
      <c r="AU79" s="103">
        <f>IF(AS$1="","",SUM(AS79:AT79))</f>
        <v>0</v>
      </c>
      <c r="AV79" s="445">
        <f>IF(AS$1="","",SUMIF($I75:$I79,MID($I79,3,10),AV75:AV79))</f>
        <v>0</v>
      </c>
      <c r="AW79" s="445">
        <f>IF(AS$1="","",SUMIF($I75:$I79,MID($I79,3,10),AW75:AW79))</f>
        <v>0</v>
      </c>
      <c r="AX79" s="147"/>
      <c r="AY79" s="322" t="s">
        <v>360</v>
      </c>
      <c r="AZ79" s="445">
        <f>IF(AZ$1="","",SUM(AZ76:AZ78))</f>
        <v>0</v>
      </c>
      <c r="BA79" s="445">
        <f>IF(AZ$1="","",SUM(BA76:BA78))</f>
        <v>0</v>
      </c>
      <c r="BB79" s="103">
        <f>IF(AZ$1="","",SUM(AZ79:BA79))</f>
        <v>0</v>
      </c>
      <c r="BC79" s="445">
        <f>IF(AZ$1="","",SUMIF($I75:$I79,MID($I79,3,10),BC75:BC79))</f>
        <v>0</v>
      </c>
      <c r="BD79" s="445">
        <f>IF(AZ$1="","",SUMIF($I75:$I79,MID($I79,3,10),BD75:BD79))</f>
        <v>0</v>
      </c>
      <c r="BE79" s="147"/>
      <c r="BF79" s="322" t="s">
        <v>360</v>
      </c>
      <c r="BG79" s="445">
        <f>IF(BG$1="","",SUM(BG76:BG78))</f>
        <v>0</v>
      </c>
      <c r="BH79" s="445">
        <f>IF(BG$1="","",SUM(BH76:BH78))</f>
        <v>0</v>
      </c>
      <c r="BI79" s="103">
        <f>IF(BG$1="","",SUM(BG79:BH79))</f>
        <v>0</v>
      </c>
      <c r="BJ79" s="445">
        <f>IF(BG$1="","",SUMIF($I75:$I79,MID($I79,3,10),BJ75:BJ79))</f>
        <v>0</v>
      </c>
      <c r="BK79" s="445">
        <f>IF(BG$1="","",SUMIF($I75:$I79,MID($I79,3,10),BK75:BK79))</f>
        <v>0</v>
      </c>
      <c r="BL79" s="147"/>
      <c r="BM79" s="322" t="s">
        <v>360</v>
      </c>
      <c r="BN79" s="445">
        <f>IF(BN$1="","",SUM(BN76:BN78))</f>
        <v>0</v>
      </c>
      <c r="BO79" s="445">
        <f>IF(BN$1="","",SUM(BO76:BO78))</f>
        <v>0</v>
      </c>
      <c r="BP79" s="103">
        <f>IF(BN$1="","",SUM(BN79:BO79))</f>
        <v>0</v>
      </c>
      <c r="BQ79" s="445">
        <f>IF(BN$1="","",SUMIF($I75:$I79,MID($I79,3,10),BQ75:BQ79))</f>
        <v>0</v>
      </c>
      <c r="BR79" s="445">
        <f>IF(BN$1="","",SUMIF($I75:$I79,MID($I79,3,10),BR75:BR79))</f>
        <v>0</v>
      </c>
      <c r="BS79" s="147"/>
      <c r="BT79" s="322" t="s">
        <v>360</v>
      </c>
      <c r="BU79" s="445">
        <f>IF(BU$1="","",SUM(BU76:BU78))</f>
        <v>0</v>
      </c>
      <c r="BV79" s="445">
        <f>IF(BU$1="","",SUM(BV76:BV78))</f>
        <v>0</v>
      </c>
      <c r="BW79" s="103">
        <f>IF(BU$1="","",SUM(BU79:BV79))</f>
        <v>0</v>
      </c>
      <c r="BX79" s="445">
        <f>IF(BU$1="","",SUMIF($I75:$I79,MID($I79,3,10),BX75:BX79))</f>
        <v>0</v>
      </c>
      <c r="BY79" s="445">
        <f>IF(BU$1="","",SUMIF($I75:$I79,MID($I79,3,10),BY75:BY79))</f>
        <v>0</v>
      </c>
      <c r="BZ79" s="147"/>
      <c r="CA79" s="322" t="s">
        <v>360</v>
      </c>
      <c r="CB79" s="445">
        <f>IF(CB$1="","",SUM(CB76:CB78))</f>
        <v>0</v>
      </c>
      <c r="CC79" s="445">
        <f>IF(CB$1="","",SUM(CC76:CC78))</f>
        <v>0</v>
      </c>
      <c r="CD79" s="103">
        <f>IF(CB$1="","",SUM(CB79:CC79))</f>
        <v>0</v>
      </c>
      <c r="CE79" s="445">
        <f>IF(CB$1="","",SUMIF($I75:$I79,MID($I79,3,10),CE75:CE79))</f>
        <v>0</v>
      </c>
      <c r="CF79" s="445">
        <f>IF(CB$1="","",SUMIF($I75:$I79,MID($I79,3,10),CF75:CF79))</f>
        <v>0</v>
      </c>
      <c r="CG79" s="147"/>
      <c r="CH79" s="322" t="s">
        <v>360</v>
      </c>
      <c r="CI79" s="445">
        <f>IF(CI$1="","",SUM(CI76:CI78))</f>
        <v>0</v>
      </c>
      <c r="CJ79" s="445">
        <f>IF(CI$1="","",SUM(CJ76:CJ78))</f>
        <v>0</v>
      </c>
      <c r="CK79" s="103">
        <f>IF(CI$1="","",SUM(CI79:CJ79))</f>
        <v>0</v>
      </c>
      <c r="CL79" s="445">
        <f>IF(CI$1="","",SUMIF($I75:$I79,MID($I79,3,10),CL75:CL79))</f>
        <v>0</v>
      </c>
      <c r="CM79" s="445">
        <f>IF(CI$1="","",SUMIF($I75:$I79,MID($I79,3,10),CM75:CM79))</f>
        <v>0</v>
      </c>
      <c r="CN79" s="147"/>
      <c r="CO79" s="322" t="s">
        <v>360</v>
      </c>
      <c r="CP79" s="445">
        <f>IF(CP$1="","",SUM(CP76:CP78))</f>
        <v>0</v>
      </c>
      <c r="CQ79" s="445">
        <f>IF(CP$1="","",SUM(CQ76:CQ78))</f>
        <v>0</v>
      </c>
      <c r="CR79" s="103">
        <f>IF(CP$1="","",SUM(CP79:CQ79))</f>
        <v>0</v>
      </c>
      <c r="CS79" s="445">
        <f>IF(CP$1="","",SUMIF($I75:$I79,MID($I79,3,10),CS75:CS79))</f>
        <v>0</v>
      </c>
      <c r="CT79" s="445">
        <f>IF(CP$1="","",SUMIF($I75:$I79,MID($I79,3,10),CT75:CT79))</f>
        <v>0</v>
      </c>
      <c r="CU79" s="147"/>
      <c r="CV79" s="322" t="s">
        <v>360</v>
      </c>
      <c r="CW79" s="445">
        <f>IF(CW$1="","",SUM(CW76:CW78))</f>
        <v>0</v>
      </c>
      <c r="CX79" s="445">
        <f>IF(CW$1="","",SUM(CX76:CX78))</f>
        <v>0</v>
      </c>
      <c r="CY79" s="103">
        <f>IF(CW$1="","",SUM(CW79:CX79))</f>
        <v>0</v>
      </c>
      <c r="CZ79" s="445">
        <f>IF(CW$1="","",SUMIF($I75:$I79,MID($I79,3,10),CZ75:CZ79))</f>
        <v>0</v>
      </c>
      <c r="DA79" s="445">
        <f>IF(CW$1="","",SUMIF($I75:$I79,MID($I79,3,10),DA75:DA79))</f>
        <v>0</v>
      </c>
      <c r="DB79" s="147"/>
      <c r="DC79" s="322" t="s">
        <v>360</v>
      </c>
      <c r="DD79" s="445">
        <f>IF(DD$1="","",SUM(DD76:DD78))</f>
        <v>0</v>
      </c>
      <c r="DE79" s="445">
        <f>IF(DD$1="","",SUM(DE76:DE78))</f>
        <v>0</v>
      </c>
      <c r="DF79" s="103">
        <f>IF(DD$1="","",SUM(DD79:DE79))</f>
        <v>0</v>
      </c>
      <c r="DG79" s="445">
        <f>IF(DD$1="","",SUMIF($I75:$I79,MID($I79,3,10),DG75:DG79))</f>
        <v>0</v>
      </c>
      <c r="DH79" s="445">
        <f>IF(DD$1="","",SUMIF($I75:$I79,MID($I79,3,10),DH75:DH79))</f>
        <v>0</v>
      </c>
      <c r="DI79" s="147"/>
      <c r="DJ79" s="322" t="s">
        <v>360</v>
      </c>
      <c r="DK79" s="445">
        <f>IF(DK$1="","",SUM(DK76:DK78))</f>
        <v>0</v>
      </c>
      <c r="DL79" s="445">
        <f>IF(DK$1="","",SUM(DL76:DL78))</f>
        <v>0</v>
      </c>
      <c r="DM79" s="103">
        <f>IF(DK$1="","",SUM(DK79:DL79))</f>
        <v>0</v>
      </c>
      <c r="DN79" s="445">
        <f>IF(DK$1="","",SUMIF($I75:$I79,MID($I79,3,10),DN75:DN79))</f>
        <v>0</v>
      </c>
      <c r="DO79" s="445">
        <f>IF(DK$1="","",SUMIF($I75:$I79,MID($I79,3,10),DO75:DO79))</f>
        <v>0</v>
      </c>
      <c r="DP79" s="147"/>
      <c r="DQ79" s="322" t="s">
        <v>360</v>
      </c>
      <c r="DR79" s="445">
        <f>IF(DR$1="","",SUM(DR76:DR78))</f>
        <v>0</v>
      </c>
      <c r="DS79" s="445">
        <f>IF(DR$1="","",SUM(DS76:DS78))</f>
        <v>0</v>
      </c>
      <c r="DT79" s="103">
        <f>IF(DR$1="","",SUM(DR79:DS79))</f>
        <v>0</v>
      </c>
      <c r="DU79" s="445">
        <f>IF(DR$1="","",SUMIF($I75:$I79,MID($I79,3,10),DU75:DU79))</f>
        <v>0</v>
      </c>
      <c r="DV79" s="445">
        <f>IF(DR$1="","",SUMIF($I75:$I79,MID($I79,3,10),DV75:DV79))</f>
        <v>0</v>
      </c>
      <c r="DW79" s="147"/>
      <c r="DX79" s="322"/>
    </row>
    <row r="80" spans="1:128" x14ac:dyDescent="0.2">
      <c r="A80" s="767" t="s">
        <v>464</v>
      </c>
      <c r="B80" s="768"/>
      <c r="C80" s="10">
        <f>SUMIF($I$56:$I$78,MID($I79,3,10),$C56:C79)</f>
        <v>0</v>
      </c>
      <c r="D80" s="10">
        <f>SUMIF($I$56:$I$78,MID($I79,3,10),$D56:D79)</f>
        <v>0</v>
      </c>
      <c r="E80" s="10">
        <f>SUMIF($I$56:$I$78,MID($I79,3,10),$E56:E79)</f>
        <v>0</v>
      </c>
      <c r="F80" s="203"/>
      <c r="G80" s="364"/>
      <c r="H80" s="364"/>
      <c r="I80" s="322"/>
      <c r="J80" s="543">
        <f>IF(J$1="","",SUM(J59,J64,J69,J74,J79))</f>
        <v>0</v>
      </c>
      <c r="K80" s="543">
        <f>IF(J$1="","",SUM(K59,K64,K69,K74,K79))</f>
        <v>0</v>
      </c>
      <c r="L80" s="544">
        <f>IF(L$1="","",SUM(L59,L64,L69,L74,L79))</f>
        <v>0</v>
      </c>
      <c r="M80" s="543">
        <f>IF(M$1="","",SUM(M59,M64,M69,M74,M79))</f>
        <v>0</v>
      </c>
      <c r="N80" s="543" t="str">
        <f>IF(N$1="","",SUM(N59,N64,N69,N74,N79))</f>
        <v/>
      </c>
      <c r="O80" s="147"/>
      <c r="P80" s="322"/>
      <c r="Q80" s="543">
        <f>IF(Q$1="","",SUM(Q59,Q64,Q69,Q74,Q79))</f>
        <v>0</v>
      </c>
      <c r="R80" s="543">
        <f>IF(Q$1="","",SUM(R59,R64,R69,R74,R79))</f>
        <v>0</v>
      </c>
      <c r="S80" s="544">
        <f>IF(Q$1="","",SUM(S59,S64,S69,S74,S79))</f>
        <v>0</v>
      </c>
      <c r="T80" s="543">
        <f>IF(Q$1="","",SUM(T59,T64,T69,T74,T79))</f>
        <v>0</v>
      </c>
      <c r="U80" s="543">
        <f>IF(Q$1="","",SUM(U59,U64,U69,U74,U79))</f>
        <v>0</v>
      </c>
      <c r="V80" s="147"/>
      <c r="W80" s="322"/>
      <c r="X80" s="543">
        <f>IF(X$1="","",SUM(X59,X64,X69,X74,X79))</f>
        <v>0</v>
      </c>
      <c r="Y80" s="543">
        <f>IF(X$1="","",SUM(Y59,Y64,Y69,Y74,Y79))</f>
        <v>0</v>
      </c>
      <c r="Z80" s="544">
        <f>IF(X$1="","",SUM(Z59,Z64,Z69,Z74,Z79))</f>
        <v>0</v>
      </c>
      <c r="AA80" s="543">
        <f>IF(X$1="","",SUM(AA59,AA64,AA69,AA74,AA79))</f>
        <v>0</v>
      </c>
      <c r="AB80" s="543">
        <f>IF(X$1="","",SUM(AB59,AB64,AB69,AB74,AB79))</f>
        <v>0</v>
      </c>
      <c r="AC80" s="147"/>
      <c r="AD80" s="322"/>
      <c r="AE80" s="543">
        <f>IF(AE$1="","",SUM(AE59,AE64,AE69,AE74,AE79))</f>
        <v>0</v>
      </c>
      <c r="AF80" s="543">
        <f>IF(AE$1="","",SUM(AF59,AF64,AF69,AF74,AF79))</f>
        <v>0</v>
      </c>
      <c r="AG80" s="544">
        <f>IF(AE$1="","",SUM(AG59,AG64,AG69,AG74,AG79))</f>
        <v>0</v>
      </c>
      <c r="AH80" s="543">
        <f>IF(AE$1="","",SUM(AH59,AH64,AH69,AH74,AH79))</f>
        <v>0</v>
      </c>
      <c r="AI80" s="543">
        <f>IF(AE$1="","",SUM(AI59,AI64,AI69,AI74,AI79))</f>
        <v>0</v>
      </c>
      <c r="AJ80" s="147"/>
      <c r="AK80" s="322"/>
      <c r="AL80" s="543">
        <f>IF(AL$1="","",SUM(AL59,AL64,AL69,AL74,AL79))</f>
        <v>0</v>
      </c>
      <c r="AM80" s="543">
        <f>IF(AL$1="","",SUM(AM59,AM64,AM69,AM74,AM79))</f>
        <v>0</v>
      </c>
      <c r="AN80" s="544">
        <f>IF(AL$1="","",SUM(AN59,AN64,AN69,AN74,AN79))</f>
        <v>0</v>
      </c>
      <c r="AO80" s="543">
        <f>IF(AL$1="","",SUM(AO59,AO64,AO69,AO74,AO79))</f>
        <v>0</v>
      </c>
      <c r="AP80" s="543">
        <f>IF(AL$1="","",SUM(AP59,AP64,AP69,AP74,AP79))</f>
        <v>0</v>
      </c>
      <c r="AQ80" s="147"/>
      <c r="AR80" s="322"/>
      <c r="AS80" s="543">
        <f>IF(AS$1="","",SUM(AS59,AS64,AS69,AS74,AS79))</f>
        <v>0</v>
      </c>
      <c r="AT80" s="543">
        <f>IF(AS$1="","",SUM(AT59,AT64,AT69,AT74,AT79))</f>
        <v>0</v>
      </c>
      <c r="AU80" s="544">
        <f>IF(AS$1="","",SUM(AU59,AU64,AU69,AU74,AU79))</f>
        <v>0</v>
      </c>
      <c r="AV80" s="543">
        <f>IF(AS$1="","",SUM(AV59,AV64,AV69,AV74,AV79))</f>
        <v>0</v>
      </c>
      <c r="AW80" s="543">
        <f>IF(AS$1="","",SUM(AW59,AW64,AW69,AW74,AW79))</f>
        <v>0</v>
      </c>
      <c r="AX80" s="147"/>
      <c r="AY80" s="322"/>
      <c r="AZ80" s="543">
        <f>IF(AZ$1="","",SUM(AZ59,AZ64,AZ69,AZ74,AZ79))</f>
        <v>0</v>
      </c>
      <c r="BA80" s="543">
        <f>IF(AZ$1="","",SUM(BA59,BA64,BA69,BA74,BA79))</f>
        <v>0</v>
      </c>
      <c r="BB80" s="544">
        <f>IF(AZ$1="","",SUM(BB59,BB64,BB69,BB74,BB79))</f>
        <v>0</v>
      </c>
      <c r="BC80" s="543">
        <f>IF(AZ$1="","",SUM(BC59,BC64,BC69,BC74,BC79))</f>
        <v>0</v>
      </c>
      <c r="BD80" s="543">
        <f>IF(AZ$1="","",SUM(BD59,BD64,BD69,BD74,BD79))</f>
        <v>0</v>
      </c>
      <c r="BE80" s="147"/>
      <c r="BF80" s="322"/>
      <c r="BG80" s="543">
        <f>IF(BG$1="","",SUM(BG59,BG64,BG69,BG74,BG79))</f>
        <v>0</v>
      </c>
      <c r="BH80" s="543">
        <f>IF(BG$1="","",SUM(BH59,BH64,BH69,BH74,BH79))</f>
        <v>0</v>
      </c>
      <c r="BI80" s="544">
        <f>IF(BG$1="","",SUM(BI59,BI64,BI69,BI74,BI79))</f>
        <v>0</v>
      </c>
      <c r="BJ80" s="543">
        <f>IF(BG$1="","",SUM(BJ59,BJ64,BJ69,BJ74,BJ79))</f>
        <v>0</v>
      </c>
      <c r="BK80" s="543">
        <f>IF(BG$1="","",SUM(BK59,BK64,BK69,BK74,BK79))</f>
        <v>0</v>
      </c>
      <c r="BL80" s="147"/>
      <c r="BM80" s="322"/>
      <c r="BN80" s="543">
        <f>IF(BN$1="","",SUM(BN59,BN64,BN69,BN74,BN79))</f>
        <v>0</v>
      </c>
      <c r="BO80" s="543">
        <f>IF(BN$1="","",SUM(BO59,BO64,BO69,BO74,BO79))</f>
        <v>0</v>
      </c>
      <c r="BP80" s="544">
        <f>IF(BN$1="","",SUM(BP59,BP64,BP69,BP74,BP79))</f>
        <v>0</v>
      </c>
      <c r="BQ80" s="543">
        <f>IF(BQ$1="","",SUM(BQ59,BQ64,BQ69,BQ74,BQ79))</f>
        <v>0</v>
      </c>
      <c r="BR80" s="543">
        <f>IF(BN$1="","",SUM(BR59,BR64,BR69,BR74,BR79))</f>
        <v>0</v>
      </c>
      <c r="BS80" s="147"/>
      <c r="BT80" s="322"/>
      <c r="BU80" s="543">
        <f>IF(BU$1="","",SUM(BU59,BU64,BU69,BU74,BU79))</f>
        <v>0</v>
      </c>
      <c r="BV80" s="543">
        <f>IF(BU$1="","",SUM(BV59,BV64,BV69,BV74,BV79))</f>
        <v>0</v>
      </c>
      <c r="BW80" s="544">
        <f>IF(BU$1="","",SUM(BW59,BW64,BW69,BW74,BW79))</f>
        <v>0</v>
      </c>
      <c r="BX80" s="543">
        <f>IF(BU$1="","",SUM(BX59,BX64,BX69,BX74,BX79))</f>
        <v>0</v>
      </c>
      <c r="BY80" s="543">
        <f>IF(BU$1="","",SUM(BY59,BY64,BY69,BY74,BY79))</f>
        <v>0</v>
      </c>
      <c r="BZ80" s="147"/>
      <c r="CA80" s="322"/>
      <c r="CB80" s="543">
        <f>IF(CB$1="","",SUM(CB59,CB64,CB69,CB74,CB79))</f>
        <v>0</v>
      </c>
      <c r="CC80" s="543">
        <f>IF(CB$1="","",SUM(CC59,CC64,CC69,CC74,CC79))</f>
        <v>0</v>
      </c>
      <c r="CD80" s="544">
        <f>IF(CB$1="","",SUM(CD59,CD64,CD69,CD74,CD79))</f>
        <v>0</v>
      </c>
      <c r="CE80" s="543">
        <f>IF(CB$1="","",SUM(CE59,CE64,CE69,CE74,CE79))</f>
        <v>0</v>
      </c>
      <c r="CF80" s="543">
        <f>IF(CB$1="","",SUM(CF59,CF64,CF69,CF74,CF79))</f>
        <v>0</v>
      </c>
      <c r="CG80" s="147"/>
      <c r="CH80" s="322"/>
      <c r="CI80" s="543">
        <f>IF(CI$1="","",SUM(CI59,CI64,CI69,CI74,CI79))</f>
        <v>0</v>
      </c>
      <c r="CJ80" s="543">
        <f>IF(CI$1="","",SUM(CJ59,CJ64,CJ69,CJ74,CJ79))</f>
        <v>0</v>
      </c>
      <c r="CK80" s="544">
        <f>IF(CI$1="","",SUM(CK59,CK64,CK69,CK74,CK79))</f>
        <v>0</v>
      </c>
      <c r="CL80" s="543">
        <f>IF(CI$1="","",SUM(CL59,CL64,CL69,CL74,CL79))</f>
        <v>0</v>
      </c>
      <c r="CM80" s="543">
        <f>IF(CI$1="","",SUM(CM59,CM64,CM69,CM74,CM79))</f>
        <v>0</v>
      </c>
      <c r="CN80" s="147"/>
      <c r="CO80" s="322"/>
      <c r="CP80" s="543">
        <f>IF(CP$1="","",SUM(CP59,CP64,CP69,CP74,CP79))</f>
        <v>0</v>
      </c>
      <c r="CQ80" s="543">
        <f>IF(CP$1="","",SUM(CQ59,CQ64,CQ69,CQ74,CQ79))</f>
        <v>0</v>
      </c>
      <c r="CR80" s="544">
        <f>IF(CP$1="","",SUM(CR59,CR64,CR69,CR74,CR79))</f>
        <v>0</v>
      </c>
      <c r="CS80" s="543">
        <f>IF(CP$1="","",SUM(CS59,CS64,CS69,CS74,CS79))</f>
        <v>0</v>
      </c>
      <c r="CT80" s="543">
        <f>IF(CP$1="","",SUM(CT59,CT64,CT69,CT74,CT79))</f>
        <v>0</v>
      </c>
      <c r="CU80" s="147"/>
      <c r="CV80" s="322"/>
      <c r="CW80" s="543">
        <f>IF(CW$1="","",SUM(CW59,CW64,CW69,CW74,CW79))</f>
        <v>0</v>
      </c>
      <c r="CX80" s="543">
        <f>IF(CW$1="","",SUM(CX59,CX64,CX69,CX74,CX79))</f>
        <v>0</v>
      </c>
      <c r="CY80" s="544">
        <f>IF(CW$1="","",SUM(CY59,CY64,CY69,CY74,CY79))</f>
        <v>0</v>
      </c>
      <c r="CZ80" s="543">
        <f>IF(CW$1="","",SUM(CZ59,CZ64,CZ69,CZ74,CZ79))</f>
        <v>0</v>
      </c>
      <c r="DA80" s="543">
        <f>IF(CW$1="","",SUM(DA59,DA64,DA69,DA74,DA79))</f>
        <v>0</v>
      </c>
      <c r="DB80" s="147"/>
      <c r="DC80" s="322"/>
      <c r="DD80" s="543">
        <f>IF(DD$1="","",SUM(DD59,DD64,DD69,DD74,DD79))</f>
        <v>0</v>
      </c>
      <c r="DE80" s="543">
        <f>IF(DD$1="","",SUM(DE59,DE64,DE69,DE74,DE79))</f>
        <v>0</v>
      </c>
      <c r="DF80" s="544">
        <f>IF(DD$1="","",SUM(DF59,DF64,DF69,DF74,DF79))</f>
        <v>0</v>
      </c>
      <c r="DG80" s="543">
        <f>IF(DD$1="","",SUM(DG59,DG64,DG69,DG74,DG79))</f>
        <v>0</v>
      </c>
      <c r="DH80" s="543">
        <f>IF(DD$1="","",SUM(DH59,DH64,DH69,DH74,DH79))</f>
        <v>0</v>
      </c>
      <c r="DI80" s="147"/>
      <c r="DJ80" s="322"/>
      <c r="DK80" s="543">
        <f>IF(DK$1="","",SUM(DK59,DK64,DK69,DK74,DK79))</f>
        <v>0</v>
      </c>
      <c r="DL80" s="543">
        <f>IF(DK$1="","",SUM(DL59,DL64,DL69,DL74,DL79))</f>
        <v>0</v>
      </c>
      <c r="DM80" s="544">
        <f>IF(DK$1="","",SUM(DM59,DM64,DM69,DM74,DM79))</f>
        <v>0</v>
      </c>
      <c r="DN80" s="543">
        <f>IF(DK$1="","",SUM(DN59,DN64,DN69,DN74,DN79))</f>
        <v>0</v>
      </c>
      <c r="DO80" s="543">
        <f>IF(DK$1="","",SUM(DO59,DO64,DO69,DO74,DO79))</f>
        <v>0</v>
      </c>
      <c r="DP80" s="147"/>
      <c r="DQ80" s="322"/>
      <c r="DR80" s="543">
        <f>IF(DR$1="","",SUM(DR59,DR64,DR69,DR74,DR79))</f>
        <v>0</v>
      </c>
      <c r="DS80" s="543">
        <f>IF(DR$1="","",SUM(DS59,DS64,DS69,DS74,DS79))</f>
        <v>0</v>
      </c>
      <c r="DT80" s="544">
        <f>IF(DR$1="","",SUM(DT59,DT64,DT69,DT74,DT79))</f>
        <v>0</v>
      </c>
      <c r="DU80" s="543">
        <f>IF(DR$1="","",SUM(DU59,DU64,DU69,DU74,DU79))</f>
        <v>0</v>
      </c>
      <c r="DV80" s="543">
        <f>IF(DR$1="","",SUM(DV59,DV64,DV69,DV74,DV79))</f>
        <v>0</v>
      </c>
      <c r="DW80" s="147"/>
      <c r="DX80" s="322"/>
    </row>
    <row r="81" spans="1:128" x14ac:dyDescent="0.2">
      <c r="A81" s="541" t="s">
        <v>455</v>
      </c>
      <c r="B81" s="542"/>
      <c r="C81" s="10">
        <f>SUMIF($I$4:$I$80,MID(I$81,3,10),C4:C80)</f>
        <v>0</v>
      </c>
      <c r="D81" s="10">
        <f>SUMIF($I$4:$I$80,MID(I$81,3,10),D4:D80)</f>
        <v>0</v>
      </c>
      <c r="E81" s="10">
        <f>SUMIF($I$4:$I$80,MID(I$81,3,10),E4:E80)</f>
        <v>0</v>
      </c>
      <c r="F81" s="203"/>
      <c r="G81" s="364"/>
      <c r="H81" s="364"/>
      <c r="I81" s="322" t="s">
        <v>465</v>
      </c>
      <c r="J81" s="10">
        <f>SUMIF($I$4:$I$80,MID(I$81,3,10),J4:J80)</f>
        <v>0</v>
      </c>
      <c r="K81" s="10">
        <f>SUMIF($I$4:$I$80,MID(I$81,3,10),K4:K80)</f>
        <v>0</v>
      </c>
      <c r="L81" s="445">
        <f>IF(J$1="","",SUM(J81,K81))</f>
        <v>0</v>
      </c>
      <c r="M81" s="10">
        <f>SUMIF($I$4:$I$80,MID(I$81,3,10),M4:M80)</f>
        <v>0</v>
      </c>
      <c r="N81" s="10">
        <f>SUMIF($I$4:$I$80,MID(I$81,3,10),N4:N80)</f>
        <v>0</v>
      </c>
      <c r="O81" s="147"/>
      <c r="P81" s="322" t="s">
        <v>465</v>
      </c>
      <c r="Q81" s="10">
        <f>SUMIF($I$4:$I$80,MID(P$81,3,10),Q4:Q80)</f>
        <v>0</v>
      </c>
      <c r="R81" s="10">
        <f>SUMIF($I$4:$I$80,MID(P$81,3,10),R4:R80)</f>
        <v>0</v>
      </c>
      <c r="S81" s="445">
        <f>IF(Q$1="","",SUM(Q81,R81))</f>
        <v>0</v>
      </c>
      <c r="T81" s="10">
        <f>SUMIF($I$4:$I$80,MID(P$81,3,10),T4:T80)</f>
        <v>0</v>
      </c>
      <c r="U81" s="10">
        <f>SUMIF($I$4:$I$80,MID(P$81,3,10),U4:U80)</f>
        <v>0</v>
      </c>
      <c r="V81" s="147"/>
      <c r="W81" s="322" t="s">
        <v>465</v>
      </c>
      <c r="X81" s="10">
        <f>SUMIF($I$4:$I$80,MID(W$81,3,10),X4:X80)</f>
        <v>0</v>
      </c>
      <c r="Y81" s="10">
        <f>SUMIF($I$4:$I$80,MID(W$81,3,10),Y4:Y80)</f>
        <v>0</v>
      </c>
      <c r="Z81" s="445">
        <f>IF(X$1="","",SUM(X81,Y81))</f>
        <v>0</v>
      </c>
      <c r="AA81" s="10">
        <f>SUMIF($I$4:$I$80,MID(W$81,3,10),AA4:AA80)</f>
        <v>0</v>
      </c>
      <c r="AB81" s="10">
        <f>SUMIF($I$4:$I$80,MID(W$81,3,10),AB4:AB80)</f>
        <v>0</v>
      </c>
      <c r="AC81" s="147"/>
      <c r="AD81" s="322" t="s">
        <v>465</v>
      </c>
      <c r="AE81" s="10">
        <f>SUMIF($I$4:$I$80,MID(AD$81,3,10),AE4:AE80)</f>
        <v>0</v>
      </c>
      <c r="AF81" s="10">
        <f>SUMIF($I$4:$I$80,MID(AD$81,3,10),AF4:AF80)</f>
        <v>0</v>
      </c>
      <c r="AG81" s="445">
        <f>IF(AE$1="","",SUM(AE81,AF81))</f>
        <v>0</v>
      </c>
      <c r="AH81" s="10">
        <f>SUMIF($I$4:$I$80,MID(AD$81,3,10),AH4:AH80)</f>
        <v>0</v>
      </c>
      <c r="AI81" s="10">
        <f>SUMIF($I$4:$I$80,MID(AD$81,3,10),AI4:AI80)</f>
        <v>0</v>
      </c>
      <c r="AJ81" s="147"/>
      <c r="AK81" s="322" t="s">
        <v>465</v>
      </c>
      <c r="AL81" s="10">
        <f>SUMIF($I$4:$I$80,MID(AK$81,3,10),AL4:AL80)</f>
        <v>0</v>
      </c>
      <c r="AM81" s="10">
        <f>SUMIF($I$4:$I$80,MID(AK$81,3,10),AM4:AM80)</f>
        <v>0</v>
      </c>
      <c r="AN81" s="445">
        <f>IF(AL$1="","",SUM(AL81,AM81))</f>
        <v>0</v>
      </c>
      <c r="AO81" s="10">
        <f>SUMIF($I$4:$I$80,MID(AK$81,3,10),AO4:AO80)</f>
        <v>0</v>
      </c>
      <c r="AP81" s="10">
        <f>SUMIF($I$4:$I$80,MID(AK$81,3,10),AP4:AP80)</f>
        <v>0</v>
      </c>
      <c r="AQ81" s="147"/>
      <c r="AR81" s="322" t="s">
        <v>465</v>
      </c>
      <c r="AS81" s="10">
        <f>SUMIF($I$4:$I$80,MID(AR$81,3,10),AS4:AS80)</f>
        <v>0</v>
      </c>
      <c r="AT81" s="10">
        <f>SUMIF($I$4:$I$80,MID(AR$81,3,10),AT4:AT80)</f>
        <v>0</v>
      </c>
      <c r="AU81" s="445">
        <f>IF(AS$1="","",SUM(AS81,AT81))</f>
        <v>0</v>
      </c>
      <c r="AV81" s="10">
        <f>SUMIF($I$4:$I$80,MID(AR$81,3,10),AV4:AV80)</f>
        <v>0</v>
      </c>
      <c r="AW81" s="10">
        <f>SUMIF($I$4:$I$80,MID(AR$81,3,10),AW4:AW80)</f>
        <v>0</v>
      </c>
      <c r="AX81" s="147"/>
      <c r="AY81" s="322" t="s">
        <v>465</v>
      </c>
      <c r="AZ81" s="10">
        <f>SUMIF($I$4:$I$80,MID(AY$81,3,10),AZ4:AZ80)</f>
        <v>0</v>
      </c>
      <c r="BA81" s="10">
        <f>SUMIF($I$4:$I$80,MID(AY$81,3,10),BA4:BA80)</f>
        <v>0</v>
      </c>
      <c r="BB81" s="445">
        <f>IF(AZ$1="","",SUM(AZ81,BA81))</f>
        <v>0</v>
      </c>
      <c r="BC81" s="10">
        <f>SUMIF($I$4:$I$80,MID(AY$81,3,10),BC4:BC80)</f>
        <v>0</v>
      </c>
      <c r="BD81" s="10">
        <f>SUMIF($I$4:$I$80,MID(AY$81,3,10),BD4:BD80)</f>
        <v>0</v>
      </c>
      <c r="BE81" s="147"/>
      <c r="BF81" s="322" t="s">
        <v>465</v>
      </c>
      <c r="BG81" s="10">
        <f>SUMIF($I$4:$I$80,MID(BF$81,3,10),BG4:BG80)</f>
        <v>0</v>
      </c>
      <c r="BH81" s="10">
        <f>SUMIF($I$4:$I$80,MID(BF$81,3,10),BH4:BH80)</f>
        <v>0</v>
      </c>
      <c r="BI81" s="445">
        <f>IF(BG$1="","",SUM(BG81,BH81))</f>
        <v>0</v>
      </c>
      <c r="BJ81" s="10">
        <f>SUMIF($I$4:$I$80,MID(BF$81,3,10),BJ4:BJ80)</f>
        <v>0</v>
      </c>
      <c r="BK81" s="10">
        <f>SUMIF($I$4:$I$80,MID(BF$81,3,10),BK4:BK80)</f>
        <v>0</v>
      </c>
      <c r="BL81" s="147"/>
      <c r="BM81" s="322" t="s">
        <v>465</v>
      </c>
      <c r="BN81" s="10">
        <f>SUMIF($I$4:$I$80,MID(BM$81,3,10),BN4:BN80)</f>
        <v>0</v>
      </c>
      <c r="BO81" s="10">
        <f>SUMIF($I$4:$I$80,MID(BM$81,3,10),BO4:BO80)</f>
        <v>0</v>
      </c>
      <c r="BP81" s="445">
        <f>IF(BN$1="","",SUM(BN81,BO81))</f>
        <v>0</v>
      </c>
      <c r="BQ81" s="10">
        <f>SUMIF($I$4:$I$80,MID(BM$81,3,10),BQ4:BQ80)</f>
        <v>0</v>
      </c>
      <c r="BR81" s="10">
        <f>SUMIF($I$4:$I$80,MID(BM$81,3,10),BR4:BR80)</f>
        <v>0</v>
      </c>
      <c r="BS81" s="147"/>
      <c r="BT81" s="322" t="s">
        <v>465</v>
      </c>
      <c r="BU81" s="10">
        <f>SUMIF($I$4:$I$80,MID(BT$81,3,10),BU4:BU80)</f>
        <v>0</v>
      </c>
      <c r="BV81" s="10">
        <f>SUMIF($I$4:$I$80,MID(BT$81,3,10),BV4:BV80)</f>
        <v>0</v>
      </c>
      <c r="BW81" s="445">
        <f>IF(BU$1="","",SUM(BU81,BV81))</f>
        <v>0</v>
      </c>
      <c r="BX81" s="10">
        <f>SUMIF($I$4:$I$80,MID(BT$81,3,10),BX4:BX80)</f>
        <v>0</v>
      </c>
      <c r="BY81" s="10">
        <f>SUMIF($I$4:$I$80,MID(BT$81,3,10),BY4:BY80)</f>
        <v>0</v>
      </c>
      <c r="BZ81" s="147"/>
      <c r="CA81" s="322" t="s">
        <v>465</v>
      </c>
      <c r="CB81" s="10">
        <f>SUMIF($I$4:$I$80,MID(CA$81,3,10),CB4:CB80)</f>
        <v>0</v>
      </c>
      <c r="CC81" s="10">
        <f>SUMIF($I$4:$I$80,MID(CA$81,3,10),CC4:CC80)</f>
        <v>0</v>
      </c>
      <c r="CD81" s="445">
        <f>IF(CB$1="","",SUM(CB81,CC81))</f>
        <v>0</v>
      </c>
      <c r="CE81" s="10">
        <f>SUMIF($I$4:$I$80,MID(CA$81,3,10),CE4:CE80)</f>
        <v>0</v>
      </c>
      <c r="CF81" s="10">
        <f>SUMIF($I$4:$I$80,MID(CA$81,3,10),CF4:CF80)</f>
        <v>0</v>
      </c>
      <c r="CG81" s="147"/>
      <c r="CH81" s="322" t="s">
        <v>465</v>
      </c>
      <c r="CI81" s="10">
        <f>SUMIF($I$4:$I$80,MID(CH$81,3,10),CI4:CI80)</f>
        <v>0</v>
      </c>
      <c r="CJ81" s="10">
        <f>SUMIF($I$4:$I$80,MID(CH$81,3,10),CJ4:CJ80)</f>
        <v>0</v>
      </c>
      <c r="CK81" s="445">
        <f>IF(CI$1="","",SUM(CI81,CJ81))</f>
        <v>0</v>
      </c>
      <c r="CL81" s="10">
        <f>SUMIF($I$4:$I$80,MID(CH$81,3,10),CL4:CL80)</f>
        <v>0</v>
      </c>
      <c r="CM81" s="10">
        <f>SUMIF($I$4:$I$80,MID(CH$81,3,10),CM4:CM80)</f>
        <v>0</v>
      </c>
      <c r="CN81" s="147"/>
      <c r="CO81" s="322" t="s">
        <v>465</v>
      </c>
      <c r="CP81" s="10">
        <f>SUMIF($I$4:$I$80,MID(CO$81,3,10),CP4:CP80)</f>
        <v>0</v>
      </c>
      <c r="CQ81" s="10">
        <f>SUMIF($I$4:$I$80,MID(CO$81,3,10),CQ4:CQ80)</f>
        <v>0</v>
      </c>
      <c r="CR81" s="445">
        <f>IF(CP$1="","",SUM(CP81,CQ81))</f>
        <v>0</v>
      </c>
      <c r="CS81" s="10">
        <f>SUMIF($I$4:$I$80,MID(CO$81,3,10),CS4:CS80)</f>
        <v>0</v>
      </c>
      <c r="CT81" s="10">
        <f>SUMIF($I$4:$I$80,MID(CO$81,3,10),CT4:CT80)</f>
        <v>0</v>
      </c>
      <c r="CU81" s="147"/>
      <c r="CV81" s="322" t="s">
        <v>465</v>
      </c>
      <c r="CW81" s="10">
        <f>SUMIF($I$4:$I$80,MID(CV$81,3,10),CW4:CW80)</f>
        <v>0</v>
      </c>
      <c r="CX81" s="10">
        <f>SUMIF($I$4:$I$80,MID(CV$81,3,10),CX4:CX80)</f>
        <v>0</v>
      </c>
      <c r="CY81" s="445">
        <f>IF(CW$1="","",SUM(CW81,CX81))</f>
        <v>0</v>
      </c>
      <c r="CZ81" s="10">
        <f>SUMIF($I$4:$I$80,MID(CV$81,3,10),CZ4:CZ80)</f>
        <v>0</v>
      </c>
      <c r="DA81" s="10">
        <f>SUMIF($I$4:$I$80,MID(CV$81,3,10),DA4:DA80)</f>
        <v>0</v>
      </c>
      <c r="DB81" s="147"/>
      <c r="DC81" s="322" t="s">
        <v>465</v>
      </c>
      <c r="DD81" s="10">
        <f>SUMIF($I$4:$I$80,MID(DC$81,3,10),DD4:DD80)</f>
        <v>0</v>
      </c>
      <c r="DE81" s="10">
        <f>SUMIF($I$4:$I$80,MID(DC$81,3,10),DE4:DE80)</f>
        <v>0</v>
      </c>
      <c r="DF81" s="445">
        <f>IF(DD$1="","",SUM(DD81,DE81))</f>
        <v>0</v>
      </c>
      <c r="DG81" s="10">
        <f>SUMIF($I$4:$I$80,MID(DC$81,3,10),DG4:DG80)</f>
        <v>0</v>
      </c>
      <c r="DH81" s="10">
        <f>SUMIF($I$4:$I$80,MID(DC$81,3,10),DH4:DH80)</f>
        <v>0</v>
      </c>
      <c r="DI81" s="147"/>
      <c r="DJ81" s="322" t="s">
        <v>465</v>
      </c>
      <c r="DK81" s="10">
        <f>SUMIF($I$4:$I$80,MID(DJ$81,3,10),DK4:DK80)</f>
        <v>0</v>
      </c>
      <c r="DL81" s="10">
        <f>SUMIF($I$4:$I$80,MID(DJ$81,3,10),DL4:DL80)</f>
        <v>0</v>
      </c>
      <c r="DM81" s="445">
        <f>IF(DK$1="","",SUM(DK81,DL81))</f>
        <v>0</v>
      </c>
      <c r="DN81" s="10">
        <f>SUMIF($I$4:$I$80,MID(DJ$81,3,10),DN4:DN80)</f>
        <v>0</v>
      </c>
      <c r="DO81" s="10">
        <f>SUMIF($I$4:$I$80,MID(DJ$81,3,10),DO4:DO80)</f>
        <v>0</v>
      </c>
      <c r="DP81" s="147"/>
      <c r="DQ81" s="322" t="s">
        <v>465</v>
      </c>
      <c r="DR81" s="10">
        <f>SUMIF($I$4:$I$80,MID(DQ$81,3,10),DR4:DR80)</f>
        <v>0</v>
      </c>
      <c r="DS81" s="10">
        <f>SUMIF($I$4:$I$80,MID(DQ$81,3,10),DS4:DS80)</f>
        <v>0</v>
      </c>
      <c r="DT81" s="445">
        <f>IF(DR$1="","",SUM(DR81,DS81))</f>
        <v>0</v>
      </c>
      <c r="DU81" s="10">
        <f>SUMIF($I$4:$I$80,MID(DQ$81,3,10),DU4:DU80)</f>
        <v>0</v>
      </c>
      <c r="DV81" s="10">
        <f>SUMIF($I$4:$I$80,MID(DQ$81,3,10),DV4:DV80)</f>
        <v>0</v>
      </c>
      <c r="DW81" s="147"/>
      <c r="DX81" s="322"/>
    </row>
    <row r="82" spans="1:128" x14ac:dyDescent="0.2">
      <c r="A82" s="541" t="s">
        <v>463</v>
      </c>
      <c r="B82" s="542"/>
      <c r="C82" s="10">
        <f>SUMIF($I$4:$I$80,MID(I$82,3,10),C$4:C$80)</f>
        <v>0</v>
      </c>
      <c r="D82" s="10">
        <f>SUMIF($I$4:$I$80,MID(I$82,3,10),D$4:D$80)</f>
        <v>0</v>
      </c>
      <c r="E82" s="10">
        <f>SUMIF($I$4:$I$80,MID(I$82,3,10),E$4:E$80)</f>
        <v>0</v>
      </c>
      <c r="F82" s="203"/>
      <c r="G82" s="364"/>
      <c r="H82" s="364"/>
      <c r="I82" s="322" t="s">
        <v>466</v>
      </c>
      <c r="J82" s="10">
        <f>SUMIF($I$4:$I$80,MID(I$82,3,10),J4:J81)</f>
        <v>0</v>
      </c>
      <c r="K82" s="10">
        <f>SUMIF($I$4:$I$80,MID(I$82,3,10),K4:K81)</f>
        <v>0</v>
      </c>
      <c r="L82" s="445">
        <f>IF(J$1="","",SUM(J82,K82))</f>
        <v>0</v>
      </c>
      <c r="M82" s="10">
        <f>SUMIF($I$4:$I$80,MID(I$82,3,10),M4:M81)</f>
        <v>0</v>
      </c>
      <c r="N82" s="10">
        <f>SUMIF($I$4:$I$80,MID(I$82,3,10),N4:N81)</f>
        <v>0</v>
      </c>
      <c r="O82" s="147"/>
      <c r="P82" s="322" t="s">
        <v>466</v>
      </c>
      <c r="Q82" s="10">
        <f>SUMIF($I$4:$I$80,MID(P$82,3,10),Q4:Q81)</f>
        <v>0</v>
      </c>
      <c r="R82" s="10">
        <f>SUMIF($I$4:$I$80,MID(P$82,3,10),R4:R81)</f>
        <v>0</v>
      </c>
      <c r="S82" s="445">
        <f>IF(Q$1="","",SUM(Q82,R82))</f>
        <v>0</v>
      </c>
      <c r="T82" s="10">
        <f>SUMIF($I$4:$I$80,MID(P$82,3,10),T4:T81)</f>
        <v>0</v>
      </c>
      <c r="U82" s="10">
        <f>SUMIF($I$4:$I$80,MID(P$82,3,10),U4:U81)</f>
        <v>0</v>
      </c>
      <c r="V82" s="147"/>
      <c r="W82" s="322" t="s">
        <v>466</v>
      </c>
      <c r="X82" s="10">
        <f>SUMIF($I$4:$I$80,MID(W$82,3,10),X4:X81)</f>
        <v>0</v>
      </c>
      <c r="Y82" s="10">
        <f>SUMIF($I$4:$I$80,MID(W$82,3,10),Y4:Y81)</f>
        <v>0</v>
      </c>
      <c r="Z82" s="445">
        <f>IF(X$1="","",SUM(X82,Y82))</f>
        <v>0</v>
      </c>
      <c r="AA82" s="10">
        <f>SUMIF($I$4:$I$80,MID(W$82,3,10),AA4:AA81)</f>
        <v>0</v>
      </c>
      <c r="AB82" s="10">
        <f>SUMIF($I$4:$I$80,MID(W$82,3,10),AB4:AB81)</f>
        <v>0</v>
      </c>
      <c r="AC82" s="147"/>
      <c r="AD82" s="322" t="s">
        <v>466</v>
      </c>
      <c r="AE82" s="10">
        <f>SUMIF($I$4:$I$80,MID(AD$82,3,10),AE4:AE81)</f>
        <v>0</v>
      </c>
      <c r="AF82" s="10">
        <f>SUMIF($I$4:$I$80,MID(AD$82,3,10),AF4:AF81)</f>
        <v>0</v>
      </c>
      <c r="AG82" s="445">
        <f>IF(AE$1="","",SUM(AE82,AF82))</f>
        <v>0</v>
      </c>
      <c r="AH82" s="10">
        <f>SUMIF($I$4:$I$80,MID(AD$82,3,10),AH4:AH81)</f>
        <v>0</v>
      </c>
      <c r="AI82" s="10">
        <f>SUMIF($I$4:$I$80,MID(AD$82,3,10),AI4:AI81)</f>
        <v>0</v>
      </c>
      <c r="AJ82" s="147"/>
      <c r="AK82" s="322" t="s">
        <v>466</v>
      </c>
      <c r="AL82" s="10">
        <f>SUMIF($I$4:$I$80,MID(AK$82,3,10),AL4:AL81)</f>
        <v>0</v>
      </c>
      <c r="AM82" s="10">
        <f>SUMIF($I$4:$I$80,MID(AK$82,3,10),AM4:AM81)</f>
        <v>0</v>
      </c>
      <c r="AN82" s="445">
        <f>IF(AL$1="","",SUM(AL82,AM82))</f>
        <v>0</v>
      </c>
      <c r="AO82" s="10">
        <f>SUMIF($I$4:$I$80,MID(AK$82,3,10),AO4:AO81)</f>
        <v>0</v>
      </c>
      <c r="AP82" s="10">
        <f>SUMIF($I$4:$I$80,MID(AK$82,3,10),AP4:AP81)</f>
        <v>0</v>
      </c>
      <c r="AQ82" s="147"/>
      <c r="AR82" s="322" t="s">
        <v>466</v>
      </c>
      <c r="AS82" s="10">
        <f>SUMIF($I$4:$I$80,MID(AR$82,3,10),AS4:AS81)</f>
        <v>0</v>
      </c>
      <c r="AT82" s="10">
        <f>SUMIF($I$4:$I$80,MID(AR$82,3,10),AT4:AT81)</f>
        <v>0</v>
      </c>
      <c r="AU82" s="445">
        <f>IF(AS$1="","",SUM(AS82,AT82))</f>
        <v>0</v>
      </c>
      <c r="AV82" s="10">
        <f>SUMIF($I$4:$I$80,MID(AR$82,3,10),AV4:AV81)</f>
        <v>0</v>
      </c>
      <c r="AW82" s="10">
        <f>SUMIF($I$4:$I$80,MID(AR$82,3,10),AW4:AW81)</f>
        <v>0</v>
      </c>
      <c r="AX82" s="147"/>
      <c r="AY82" s="322" t="s">
        <v>466</v>
      </c>
      <c r="AZ82" s="10">
        <f>SUMIF($I$4:$I$80,MID(AY$82,3,10),AZ4:AZ81)</f>
        <v>0</v>
      </c>
      <c r="BA82" s="10">
        <f>SUMIF($I$4:$I$80,MID(AY$82,3,10),BA4:BA81)</f>
        <v>0</v>
      </c>
      <c r="BB82" s="445">
        <f>IF(AZ$1="","",SUM(AZ82,BA82))</f>
        <v>0</v>
      </c>
      <c r="BC82" s="10">
        <f>SUMIF($I$4:$I$80,MID(AY$82,3,10),BC4:BC81)</f>
        <v>0</v>
      </c>
      <c r="BD82" s="10">
        <f>SUMIF($I$4:$I$80,MID(AY$82,3,10),BD4:BD81)</f>
        <v>0</v>
      </c>
      <c r="BE82" s="147"/>
      <c r="BF82" s="322" t="s">
        <v>466</v>
      </c>
      <c r="BG82" s="10">
        <f>SUMIF($I$4:$I$80,MID(BF$82,3,10),BG4:BG81)</f>
        <v>0</v>
      </c>
      <c r="BH82" s="10">
        <f>SUMIF($I$4:$I$80,MID(BF$82,3,10),BH4:BH81)</f>
        <v>0</v>
      </c>
      <c r="BI82" s="445">
        <f>IF(BG$1="","",SUM(BG82,BH82))</f>
        <v>0</v>
      </c>
      <c r="BJ82" s="10">
        <f>SUMIF($I$4:$I$80,MID(BF$82,3,10),BJ4:BJ81)</f>
        <v>0</v>
      </c>
      <c r="BK82" s="10">
        <f>SUMIF($I$4:$I$80,MID(BF$82,3,10),BK4:BK81)</f>
        <v>0</v>
      </c>
      <c r="BL82" s="147"/>
      <c r="BM82" s="322" t="s">
        <v>466</v>
      </c>
      <c r="BN82" s="10">
        <f>SUMIF($I$4:$I$80,MID(BM$82,3,10),BN4:BN81)</f>
        <v>0</v>
      </c>
      <c r="BO82" s="10">
        <f>SUMIF($I$4:$I$80,MID(BM$82,3,10),BO4:BO81)</f>
        <v>0</v>
      </c>
      <c r="BP82" s="445">
        <f>IF(BN$1="","",SUM(BN82,BO82))</f>
        <v>0</v>
      </c>
      <c r="BQ82" s="10">
        <f>SUMIF($I$4:$I$80,MID(BM$82,3,10),BQ4:BQ81)</f>
        <v>0</v>
      </c>
      <c r="BR82" s="10">
        <f>SUMIF($I$4:$I$80,MID(BM$82,3,10),BR4:BR81)</f>
        <v>0</v>
      </c>
      <c r="BS82" s="147"/>
      <c r="BT82" s="322" t="s">
        <v>466</v>
      </c>
      <c r="BU82" s="10">
        <f>SUMIF($I$4:$I$80,MID(BT$82,3,10),BU4:BU81)</f>
        <v>0</v>
      </c>
      <c r="BV82" s="10">
        <f>SUMIF($I$4:$I$80,MID(BT$82,3,10),BV4:BV81)</f>
        <v>0</v>
      </c>
      <c r="BW82" s="445">
        <f>IF(BU$1="","",SUM(BU82,BV82))</f>
        <v>0</v>
      </c>
      <c r="BX82" s="10">
        <f>SUMIF($I$4:$I$80,MID(BT$82,3,10),BX4:BX81)</f>
        <v>0</v>
      </c>
      <c r="BY82" s="10">
        <f>SUMIF($I$4:$I$80,MID(BT$82,3,10),BY4:BY81)</f>
        <v>0</v>
      </c>
      <c r="BZ82" s="147"/>
      <c r="CA82" s="322" t="s">
        <v>466</v>
      </c>
      <c r="CB82" s="10">
        <f>SUMIF($I$4:$I$80,MID(CA$82,3,10),CB4:CB81)</f>
        <v>0</v>
      </c>
      <c r="CC82" s="10">
        <f>SUMIF($I$4:$I$80,MID(CA$82,3,10),CC4:CC81)</f>
        <v>0</v>
      </c>
      <c r="CD82" s="445">
        <f>IF(CB$1="","",SUM(CB82,CC82))</f>
        <v>0</v>
      </c>
      <c r="CE82" s="10">
        <f>SUMIF($I$4:$I$80,MID(CA$82,3,10),CE4:CE81)</f>
        <v>0</v>
      </c>
      <c r="CF82" s="10">
        <f>SUMIF($I$4:$I$80,MID(CA$82,3,10),CF4:CF81)</f>
        <v>0</v>
      </c>
      <c r="CG82" s="147"/>
      <c r="CH82" s="322" t="s">
        <v>466</v>
      </c>
      <c r="CI82" s="10">
        <f>SUMIF($I$4:$I$80,MID(CH$82,3,10),CI4:CI81)</f>
        <v>0</v>
      </c>
      <c r="CJ82" s="10">
        <f>SUMIF($I$4:$I$80,MID(CH$82,3,10),CJ4:CJ81)</f>
        <v>0</v>
      </c>
      <c r="CK82" s="445">
        <f>IF(CI$1="","",SUM(CI82,CJ82))</f>
        <v>0</v>
      </c>
      <c r="CL82" s="10">
        <f>SUMIF($I$4:$I$80,MID(CH$82,3,10),CL4:CL81)</f>
        <v>0</v>
      </c>
      <c r="CM82" s="10">
        <f>SUMIF($I$4:$I$80,MID(CH$82,3,10),CM4:CM81)</f>
        <v>0</v>
      </c>
      <c r="CN82" s="147"/>
      <c r="CO82" s="322" t="s">
        <v>466</v>
      </c>
      <c r="CP82" s="10">
        <f>SUMIF($I$4:$I$80,MID(CO$82,3,10),CP4:CP81)</f>
        <v>0</v>
      </c>
      <c r="CQ82" s="10">
        <f>SUMIF($I$4:$I$80,MID(CO$82,3,10),CQ4:CQ81)</f>
        <v>0</v>
      </c>
      <c r="CR82" s="445">
        <f>IF(CP$1="","",SUM(CP82,CQ82))</f>
        <v>0</v>
      </c>
      <c r="CS82" s="10">
        <f>SUMIF($I$4:$I$80,MID(CO$82,3,10),CS4:CS81)</f>
        <v>0</v>
      </c>
      <c r="CT82" s="10">
        <f>SUMIF($I$4:$I$80,MID(CO$82,3,10),CT4:CT81)</f>
        <v>0</v>
      </c>
      <c r="CU82" s="147"/>
      <c r="CV82" s="322" t="s">
        <v>466</v>
      </c>
      <c r="CW82" s="10">
        <f>SUMIF($I$4:$I$80,MID(CV$82,3,10),CW4:CW81)</f>
        <v>0</v>
      </c>
      <c r="CX82" s="10">
        <f>SUMIF($I$4:$I$80,MID(CV$82,3,10),CX4:CX81)</f>
        <v>0</v>
      </c>
      <c r="CY82" s="445">
        <f>IF(CW$1="","",SUM(CW82,CX82))</f>
        <v>0</v>
      </c>
      <c r="CZ82" s="10">
        <f>SUMIF($I$4:$I$80,MID(CV$82,3,10),CZ4:CZ81)</f>
        <v>0</v>
      </c>
      <c r="DA82" s="10">
        <f>SUMIF($I$4:$I$80,MID(CV$82,3,10),DA4:DA81)</f>
        <v>0</v>
      </c>
      <c r="DB82" s="147"/>
      <c r="DC82" s="322" t="s">
        <v>466</v>
      </c>
      <c r="DD82" s="10">
        <f>SUMIF($I$4:$I$80,MID(DC$82,3,10),DD4:DD81)</f>
        <v>0</v>
      </c>
      <c r="DE82" s="10">
        <f>SUMIF($I$4:$I$80,MID(DC$82,3,10),DE4:DE81)</f>
        <v>0</v>
      </c>
      <c r="DF82" s="445">
        <f>IF(DD$1="","",SUM(DD82,DE82))</f>
        <v>0</v>
      </c>
      <c r="DG82" s="10">
        <f>SUMIF($I$4:$I$80,MID(DC$82,3,10),DG4:DG81)</f>
        <v>0</v>
      </c>
      <c r="DH82" s="10">
        <f>SUMIF($I$4:$I$80,MID(DC$82,3,10),DH4:DH81)</f>
        <v>0</v>
      </c>
      <c r="DI82" s="147"/>
      <c r="DJ82" s="322" t="s">
        <v>466</v>
      </c>
      <c r="DK82" s="10">
        <f>SUMIF($I$4:$I$80,MID(DJ$82,3,10),DK4:DK81)</f>
        <v>0</v>
      </c>
      <c r="DL82" s="10">
        <f>SUMIF($I$4:$I$80,MID(DJ$82,3,10),DL4:DL81)</f>
        <v>0</v>
      </c>
      <c r="DM82" s="445">
        <f>IF(DK$1="","",SUM(DK82,DL82))</f>
        <v>0</v>
      </c>
      <c r="DN82" s="10">
        <f>SUMIF($I$4:$I$80,MID(DJ$82,3,10),DN4:DN81)</f>
        <v>0</v>
      </c>
      <c r="DO82" s="10">
        <f>SUMIF($I$4:$I$80,MID(DJ$82,3,10),DO4:DO81)</f>
        <v>0</v>
      </c>
      <c r="DP82" s="147"/>
      <c r="DQ82" s="322" t="s">
        <v>466</v>
      </c>
      <c r="DR82" s="10">
        <f>SUMIF($I$4:$I$80,MID(DQ$82,3,10),DR4:DR81)</f>
        <v>0</v>
      </c>
      <c r="DS82" s="10">
        <f>SUMIF($I$4:$I$80,MID(DQ$82,3,10),DS4:DS81)</f>
        <v>0</v>
      </c>
      <c r="DT82" s="445">
        <f>IF(DR$1="","",SUM(DR82,DS82))</f>
        <v>0</v>
      </c>
      <c r="DU82" s="10">
        <f>SUMIF($I$4:$I$80,MID(DQ$82,3,10),DU4:DU81)</f>
        <v>0</v>
      </c>
      <c r="DV82" s="10">
        <f>SUMIF($I$4:$I$80,MID(DQ$82,3,10),DV4:DV81)</f>
        <v>0</v>
      </c>
      <c r="DW82" s="147"/>
      <c r="DX82" s="322"/>
    </row>
    <row r="83" spans="1:128" x14ac:dyDescent="0.2">
      <c r="A83" s="541" t="s">
        <v>464</v>
      </c>
      <c r="B83" s="542"/>
      <c r="C83" s="10">
        <f>SUMIF($I$4:$I$80,MID(I$83,3,10),C$4:C$80)</f>
        <v>0</v>
      </c>
      <c r="D83" s="10">
        <f>SUMIF($I$4:$I$79,MID(I$83,3,10),D$4:D$80)</f>
        <v>0</v>
      </c>
      <c r="E83" s="10">
        <f>SUMIF($I$4:$I$80,MID(I$83,3,10),E$4:E$80)</f>
        <v>0</v>
      </c>
      <c r="F83" s="203"/>
      <c r="G83" s="364"/>
      <c r="H83" s="364"/>
      <c r="I83" s="322" t="s">
        <v>467</v>
      </c>
      <c r="J83" s="10">
        <f>SUMIF($I$4:$I$80,MID(I$83,3,10),J4:J82)</f>
        <v>0</v>
      </c>
      <c r="K83" s="10">
        <f>SUMIF($I$4:$I$80,MID(I$83,3,10),K4:K82)</f>
        <v>0</v>
      </c>
      <c r="L83" s="445">
        <f>IF(J$1="","",SUM(J83,K83))</f>
        <v>0</v>
      </c>
      <c r="M83" s="10">
        <f>SUMIF($I$4:$I$80,MID(I$83,3,10),M4:M82)</f>
        <v>0</v>
      </c>
      <c r="N83" s="10">
        <f>SUMIF($I$4:$I$80,MID(I$83,3,10),N4:N82)</f>
        <v>0</v>
      </c>
      <c r="O83" s="147"/>
      <c r="P83" s="322" t="s">
        <v>467</v>
      </c>
      <c r="Q83" s="10">
        <f>SUMIF($I$4:$I$80,MID(P$83,3,10),Q4:Q82)</f>
        <v>0</v>
      </c>
      <c r="R83" s="10">
        <f>SUMIF($I$4:$I$80,MID(P$83,3,10),R4:R82)</f>
        <v>0</v>
      </c>
      <c r="S83" s="445">
        <f>IF(Q$1="","",SUM(Q83,R83))</f>
        <v>0</v>
      </c>
      <c r="T83" s="10">
        <f>SUMIF($I$4:$I$80,MID(P$83,3,10),T4:T82)</f>
        <v>0</v>
      </c>
      <c r="U83" s="10">
        <f>SUMIF($I$4:$I$80,MID(P$83,3,10),U4:U82)</f>
        <v>0</v>
      </c>
      <c r="V83" s="147"/>
      <c r="W83" s="322" t="s">
        <v>467</v>
      </c>
      <c r="X83" s="10">
        <f>SUMIF($I$4:$I$80,MID(W$83,3,10),X4:X82)</f>
        <v>0</v>
      </c>
      <c r="Y83" s="10">
        <f>SUMIF($I$4:$I$80,MID(W$83,3,10),Y4:Y82)</f>
        <v>0</v>
      </c>
      <c r="Z83" s="445">
        <f>IF(X$1="","",SUM(X83,Y83))</f>
        <v>0</v>
      </c>
      <c r="AA83" s="10">
        <f>SUMIF($I$4:$I$80,MID(W$83,3,10),AA4:AA82)</f>
        <v>0</v>
      </c>
      <c r="AB83" s="10">
        <f>SUMIF($I$4:$I$80,MID(W$83,3,10),AB4:AB82)</f>
        <v>0</v>
      </c>
      <c r="AC83" s="147"/>
      <c r="AD83" s="322" t="s">
        <v>467</v>
      </c>
      <c r="AE83" s="10">
        <f>SUMIF($I$4:$I$80,MID(AD$83,3,10),AE4:AE82)</f>
        <v>0</v>
      </c>
      <c r="AF83" s="10">
        <f>SUMIF($I$4:$I$80,MID(AD$83,3,10),AF4:AF82)</f>
        <v>0</v>
      </c>
      <c r="AG83" s="445">
        <f>IF(AE$1="","",SUM(AE83,AF83))</f>
        <v>0</v>
      </c>
      <c r="AH83" s="10">
        <f>SUMIF($I$4:$I$80,MID(AD$83,3,10),AH4:AH82)</f>
        <v>0</v>
      </c>
      <c r="AI83" s="10">
        <f>SUMIF($I$4:$I$80,MID(AD$83,3,10),AI4:AI82)</f>
        <v>0</v>
      </c>
      <c r="AJ83" s="147"/>
      <c r="AK83" s="322" t="s">
        <v>467</v>
      </c>
      <c r="AL83" s="10">
        <f>SUMIF($I$4:$I$80,MID(AK$83,3,10),AL4:AL82)</f>
        <v>0</v>
      </c>
      <c r="AM83" s="10">
        <f>SUMIF($I$4:$I$80,MID(AK$83,3,10),AM4:AM82)</f>
        <v>0</v>
      </c>
      <c r="AN83" s="445">
        <f>IF(AL$1="","",SUM(AL83,AM83))</f>
        <v>0</v>
      </c>
      <c r="AO83" s="10">
        <f>SUMIF($I$4:$I$80,MID(AK$83,3,10),AO4:AO82)</f>
        <v>0</v>
      </c>
      <c r="AP83" s="10">
        <f>SUMIF($I$4:$I$80,MID(AK$83,3,10),AP4:AP82)</f>
        <v>0</v>
      </c>
      <c r="AQ83" s="147"/>
      <c r="AR83" s="322" t="s">
        <v>467</v>
      </c>
      <c r="AS83" s="10">
        <f>SUMIF($I$4:$I$80,MID(AR$83,3,10),AS4:AS82)</f>
        <v>0</v>
      </c>
      <c r="AT83" s="10">
        <f>SUMIF($I$4:$I$80,MID(AR$83,3,10),AT4:AT82)</f>
        <v>0</v>
      </c>
      <c r="AU83" s="445">
        <f>IF(AS$1="","",SUM(AS83,AT83))</f>
        <v>0</v>
      </c>
      <c r="AV83" s="10">
        <f>SUMIF($I$4:$I$80,MID(AR$83,3,10),AV4:AV82)</f>
        <v>0</v>
      </c>
      <c r="AW83" s="10">
        <f>SUMIF($I$4:$I$80,MID(AR$83,3,10),AW4:AW82)</f>
        <v>0</v>
      </c>
      <c r="AX83" s="147"/>
      <c r="AY83" s="322" t="s">
        <v>467</v>
      </c>
      <c r="AZ83" s="10">
        <f>SUMIF($I$4:$I$80,MID(AY$83,3,10),AZ4:AZ82)</f>
        <v>0</v>
      </c>
      <c r="BA83" s="10">
        <f>SUMIF($I$4:$I$80,MID(AY$83,3,10),BA4:BA82)</f>
        <v>0</v>
      </c>
      <c r="BB83" s="445">
        <f>IF(AZ$1="","",SUM(AZ83,BA83))</f>
        <v>0</v>
      </c>
      <c r="BC83" s="10">
        <f>SUMIF($I$4:$I$80,MID(AY$83,3,10),BC4:BC82)</f>
        <v>0</v>
      </c>
      <c r="BD83" s="10">
        <f>SUMIF($I$4:$I$80,MID(AY$83,3,10),BD4:BD82)</f>
        <v>0</v>
      </c>
      <c r="BE83" s="147"/>
      <c r="BF83" s="322" t="s">
        <v>467</v>
      </c>
      <c r="BG83" s="10">
        <f>SUMIF($I$4:$I$80,MID(BF$83,3,10),BG4:BG82)</f>
        <v>0</v>
      </c>
      <c r="BH83" s="10">
        <f>SUMIF($I$4:$I$80,MID(BF$83,3,10),BH4:BH82)</f>
        <v>0</v>
      </c>
      <c r="BI83" s="445">
        <f>IF(BG$1="","",SUM(BG83,BH83))</f>
        <v>0</v>
      </c>
      <c r="BJ83" s="10">
        <f>SUMIF($I$4:$I$80,MID(BF$83,3,10),BJ4:BJ82)</f>
        <v>0</v>
      </c>
      <c r="BK83" s="10">
        <f>SUMIF($I$4:$I$80,MID(BF$83,3,10),BK4:BK82)</f>
        <v>0</v>
      </c>
      <c r="BL83" s="147"/>
      <c r="BM83" s="322" t="s">
        <v>467</v>
      </c>
      <c r="BN83" s="10">
        <f>SUMIF($I$4:$I$80,MID(BM$83,3,10),BN4:BN82)</f>
        <v>0</v>
      </c>
      <c r="BO83" s="10">
        <f>SUMIF($I$4:$I$80,MID(BM$83,3,10),BO4:BO82)</f>
        <v>0</v>
      </c>
      <c r="BP83" s="445">
        <f>IF(BN$1="","",SUM(BN83,BO83))</f>
        <v>0</v>
      </c>
      <c r="BQ83" s="10">
        <f>SUMIF($I$4:$I$80,MID(BM$83,3,10),BQ4:BQ82)</f>
        <v>0</v>
      </c>
      <c r="BR83" s="10">
        <f>SUMIF($I$4:$I$80,MID(BM$83,3,10),BR4:BR82)</f>
        <v>0</v>
      </c>
      <c r="BS83" s="147"/>
      <c r="BT83" s="322" t="s">
        <v>467</v>
      </c>
      <c r="BU83" s="10">
        <f>SUMIF($I$4:$I$80,MID(BT$83,3,10),BU4:BU82)</f>
        <v>0</v>
      </c>
      <c r="BV83" s="10">
        <f>SUMIF($I$4:$I$80,MID(BT$83,3,10),BV4:BV82)</f>
        <v>0</v>
      </c>
      <c r="BW83" s="445">
        <f>IF(BU$1="","",SUM(BU83,BV83))</f>
        <v>0</v>
      </c>
      <c r="BX83" s="10">
        <f>SUMIF($I$4:$I$80,MID(BT$83,3,10),BX4:BX82)</f>
        <v>0</v>
      </c>
      <c r="BY83" s="10">
        <f>SUMIF($I$4:$I$80,MID(BT$83,3,10),BY4:BY82)</f>
        <v>0</v>
      </c>
      <c r="BZ83" s="147"/>
      <c r="CA83" s="322" t="s">
        <v>467</v>
      </c>
      <c r="CB83" s="10">
        <f>SUMIF($I$4:$I$80,MID(CA$83,3,10),CB4:CB82)</f>
        <v>0</v>
      </c>
      <c r="CC83" s="10">
        <f>SUMIF($I$4:$I$80,MID(CA$83,3,10),CC4:CC82)</f>
        <v>0</v>
      </c>
      <c r="CD83" s="445">
        <f>IF(CB$1="","",SUM(CB83,CC83))</f>
        <v>0</v>
      </c>
      <c r="CE83" s="10">
        <f>SUMIF($I$4:$I$80,MID(CA$83,3,10),CE4:CE82)</f>
        <v>0</v>
      </c>
      <c r="CF83" s="10">
        <f>SUMIF($I$4:$I$80,MID(CA$83,3,10),CF4:CF82)</f>
        <v>0</v>
      </c>
      <c r="CG83" s="147"/>
      <c r="CH83" s="322" t="s">
        <v>467</v>
      </c>
      <c r="CI83" s="10">
        <f>SUMIF($I$4:$I$80,MID(CH$83,3,10),CI4:CI82)</f>
        <v>0</v>
      </c>
      <c r="CJ83" s="10">
        <f>SUMIF($I$4:$I$80,MID(CH$83,3,10),CJ4:CJ82)</f>
        <v>0</v>
      </c>
      <c r="CK83" s="445">
        <f>IF(CI$1="","",SUM(CI83,CJ83))</f>
        <v>0</v>
      </c>
      <c r="CL83" s="10">
        <f>SUMIF($I$4:$I$80,MID(CH$83,3,10),CL4:CL82)</f>
        <v>0</v>
      </c>
      <c r="CM83" s="10">
        <f>SUMIF($I$4:$I$80,MID(CH$83,3,10),CM4:CM82)</f>
        <v>0</v>
      </c>
      <c r="CN83" s="147"/>
      <c r="CO83" s="322" t="s">
        <v>467</v>
      </c>
      <c r="CP83" s="10">
        <f>SUMIF($I$4:$I$80,MID(CO$83,3,10),CP4:CP82)</f>
        <v>0</v>
      </c>
      <c r="CQ83" s="10">
        <f>SUMIF($I$4:$I$80,MID(CO$83,3,10),CQ4:CQ82)</f>
        <v>0</v>
      </c>
      <c r="CR83" s="445">
        <f>IF(CP$1="","",SUM(CP83,CQ83))</f>
        <v>0</v>
      </c>
      <c r="CS83" s="10">
        <f>SUMIF($I$4:$I$80,MID(CO$83,3,10),CS4:CS82)</f>
        <v>0</v>
      </c>
      <c r="CT83" s="10">
        <f>SUMIF($I$4:$I$80,MID(CO$83,3,10),CT4:CT82)</f>
        <v>0</v>
      </c>
      <c r="CU83" s="147"/>
      <c r="CV83" s="322" t="s">
        <v>467</v>
      </c>
      <c r="CW83" s="10">
        <f>SUMIF($I$4:$I$80,MID(CV$83,3,10),CW4:CW82)</f>
        <v>0</v>
      </c>
      <c r="CX83" s="10">
        <f>SUMIF($I$4:$I$80,MID(CV$83,3,10),CX4:CX82)</f>
        <v>0</v>
      </c>
      <c r="CY83" s="445">
        <f>IF(CW$1="","",SUM(CW83,CX83))</f>
        <v>0</v>
      </c>
      <c r="CZ83" s="10">
        <f>SUMIF($I$4:$I$80,MID(CV$83,3,10),CZ4:CZ82)</f>
        <v>0</v>
      </c>
      <c r="DA83" s="10">
        <f>SUMIF($I$4:$I$80,MID(CV$83,3,10),DA4:DA82)</f>
        <v>0</v>
      </c>
      <c r="DB83" s="147"/>
      <c r="DC83" s="322" t="s">
        <v>467</v>
      </c>
      <c r="DD83" s="10">
        <f>SUMIF($I$4:$I$80,MID(DC$83,3,10),DD4:DD82)</f>
        <v>0</v>
      </c>
      <c r="DE83" s="10">
        <f>SUMIF($I$4:$I$80,MID(DC$83,3,10),DE4:DE82)</f>
        <v>0</v>
      </c>
      <c r="DF83" s="445">
        <f>IF(DD$1="","",SUM(DD83,DE83))</f>
        <v>0</v>
      </c>
      <c r="DG83" s="10">
        <f>SUMIF($I$4:$I$80,MID(DC$83,3,10),DG4:DG82)</f>
        <v>0</v>
      </c>
      <c r="DH83" s="10">
        <f>SUMIF($I$4:$I$80,MID(DC$83,3,10),DH4:DH82)</f>
        <v>0</v>
      </c>
      <c r="DI83" s="147"/>
      <c r="DJ83" s="322" t="s">
        <v>467</v>
      </c>
      <c r="DK83" s="10">
        <f>SUMIF($I$4:$I$80,MID(DJ$83,3,10),DK4:DK82)</f>
        <v>0</v>
      </c>
      <c r="DL83" s="10">
        <f>SUMIF($I$4:$I$80,MID(DJ$83,3,10),DL4:DL82)</f>
        <v>0</v>
      </c>
      <c r="DM83" s="445">
        <f>IF(DK$1="","",SUM(DK83,DL83))</f>
        <v>0</v>
      </c>
      <c r="DN83" s="10">
        <f>SUMIF($I$4:$I$80,MID(DJ$83,3,10),DN4:DN82)</f>
        <v>0</v>
      </c>
      <c r="DO83" s="10">
        <f>SUMIF($I$4:$I$80,MID(DJ$83,3,10),DO4:DO82)</f>
        <v>0</v>
      </c>
      <c r="DP83" s="147"/>
      <c r="DQ83" s="322" t="s">
        <v>467</v>
      </c>
      <c r="DR83" s="10">
        <f>SUMIF($I$4:$I$80,MID(DQ$83,3,10),DR4:DR82)</f>
        <v>0</v>
      </c>
      <c r="DS83" s="10">
        <f>SUMIF($I$4:$I$80,MID(DQ$83,3,10),DS4:DS82)</f>
        <v>0</v>
      </c>
      <c r="DT83" s="445">
        <f>IF(DR$1="","",SUM(DR83,DS83))</f>
        <v>0</v>
      </c>
      <c r="DU83" s="10">
        <f>SUMIF($I$4:$I$80,MID(DQ$83,3,10),DU4:DU82)</f>
        <v>0</v>
      </c>
      <c r="DV83" s="10">
        <f>SUMIF($I$4:$I$80,MID(DQ$83,3,10),DV4:DV82)</f>
        <v>0</v>
      </c>
      <c r="DW83" s="147"/>
      <c r="DX83" s="322"/>
    </row>
    <row r="84" spans="1:128" s="26" customFormat="1" ht="15" x14ac:dyDescent="0.25">
      <c r="A84" s="765" t="s">
        <v>201</v>
      </c>
      <c r="B84" s="766"/>
      <c r="C84" s="29">
        <f>SUM(C81:C83)</f>
        <v>0</v>
      </c>
      <c r="D84" s="29">
        <f>SUM(D81:D83)</f>
        <v>0</v>
      </c>
      <c r="E84" s="29">
        <f>SUM(E81:E83)</f>
        <v>0</v>
      </c>
      <c r="F84" s="30" t="s">
        <v>227</v>
      </c>
      <c r="G84" s="366"/>
      <c r="H84" s="366"/>
      <c r="I84" s="322"/>
      <c r="J84" s="415">
        <f>IF(J$1="","",SUM(J81:J83))</f>
        <v>0</v>
      </c>
      <c r="K84" s="415">
        <f>IF(J$1="","",SUM(K81:K83))</f>
        <v>0</v>
      </c>
      <c r="L84" s="415">
        <f>IF(J$1="","",SUM(L81:L83))</f>
        <v>0</v>
      </c>
      <c r="M84" s="415">
        <f>IF(J$1="","",SUM(M81:M83))</f>
        <v>0</v>
      </c>
      <c r="N84" s="415">
        <f>IF(J$1="","",SUM(N81:N83))</f>
        <v>0</v>
      </c>
      <c r="O84" s="355"/>
      <c r="P84" s="322"/>
      <c r="Q84" s="415">
        <f>IF(Q$1="","",SUM(Q81:Q83))</f>
        <v>0</v>
      </c>
      <c r="R84" s="415">
        <f>IF(Q$1="","",SUM(R81:R83))</f>
        <v>0</v>
      </c>
      <c r="S84" s="415">
        <f>IF(Q$1="","",SUM(S81:S83))</f>
        <v>0</v>
      </c>
      <c r="T84" s="415">
        <f>IF(Q$1="","",SUM(T81:T83))</f>
        <v>0</v>
      </c>
      <c r="U84" s="415">
        <f>IF(Q$1="","",SUM(U81:U83))</f>
        <v>0</v>
      </c>
      <c r="V84" s="355"/>
      <c r="W84" s="322"/>
      <c r="X84" s="415">
        <f>IF(X$1="","",SUM(X81:X83))</f>
        <v>0</v>
      </c>
      <c r="Y84" s="415">
        <f>IF(X$1="","",SUM(Y81:Y83))</f>
        <v>0</v>
      </c>
      <c r="Z84" s="415">
        <f>IF(X$1="","",SUM(Z81:Z83))</f>
        <v>0</v>
      </c>
      <c r="AA84" s="415">
        <f>IF(X$1="","",SUM(AA81:AA83))</f>
        <v>0</v>
      </c>
      <c r="AB84" s="415">
        <f>IF(X$1="","",SUM(AB81:AB83))</f>
        <v>0</v>
      </c>
      <c r="AC84" s="355"/>
      <c r="AD84" s="322"/>
      <c r="AE84" s="415">
        <f>IF(AE$1="","",SUM(AE81:AE83))</f>
        <v>0</v>
      </c>
      <c r="AF84" s="415">
        <f>IF(AE$1="","",SUM(AF81:AF83))</f>
        <v>0</v>
      </c>
      <c r="AG84" s="415">
        <f>IF(AE$1="","",SUM(AG81:AG83))</f>
        <v>0</v>
      </c>
      <c r="AH84" s="415">
        <f>IF(AE$1="","",SUM(AH81:AH83))</f>
        <v>0</v>
      </c>
      <c r="AI84" s="415">
        <f>IF(AE$1="","",SUM(AI81:AI83))</f>
        <v>0</v>
      </c>
      <c r="AJ84" s="355"/>
      <c r="AK84" s="322"/>
      <c r="AL84" s="415">
        <f>IF(AL$1="","",SUM(AL81:AL83))</f>
        <v>0</v>
      </c>
      <c r="AM84" s="415">
        <f>IF(AL$1="","",SUM(AM81:AM83))</f>
        <v>0</v>
      </c>
      <c r="AN84" s="415">
        <f>IF(AL$1="","",SUM(AN81:AN83))</f>
        <v>0</v>
      </c>
      <c r="AO84" s="415">
        <f>IF(AL$1="","",SUM(AO81:AO83))</f>
        <v>0</v>
      </c>
      <c r="AP84" s="415">
        <f>IF(AL$1="","",SUM(AP81:AP83))</f>
        <v>0</v>
      </c>
      <c r="AQ84" s="355"/>
      <c r="AR84" s="322"/>
      <c r="AS84" s="415">
        <f>IF(AS$1="","",SUM(AS81:AS83))</f>
        <v>0</v>
      </c>
      <c r="AT84" s="415">
        <f>IF(AS$1="","",SUM(AT81:AT83))</f>
        <v>0</v>
      </c>
      <c r="AU84" s="415">
        <f>IF(AS$1="","",SUM(AU81:AU83))</f>
        <v>0</v>
      </c>
      <c r="AV84" s="415">
        <f>IF(AS$1="","",SUM(AV81:AV83))</f>
        <v>0</v>
      </c>
      <c r="AW84" s="415">
        <f>IF(AS$1="","",SUM(AW81:AW83))</f>
        <v>0</v>
      </c>
      <c r="AX84" s="355"/>
      <c r="AY84" s="322"/>
      <c r="AZ84" s="415">
        <f>IF(AZ$1="","",SUM(AZ81:AZ83))</f>
        <v>0</v>
      </c>
      <c r="BA84" s="415">
        <f>IF(AZ$1="","",SUM(BA81:BA83))</f>
        <v>0</v>
      </c>
      <c r="BB84" s="415">
        <f>IF(AZ$1="","",SUM(BB81:BB83))</f>
        <v>0</v>
      </c>
      <c r="BC84" s="415">
        <f>IF(AZ$1="","",SUM(BC81:BC83))</f>
        <v>0</v>
      </c>
      <c r="BD84" s="415">
        <f>IF(AZ$1="","",SUM(BD81:BD83))</f>
        <v>0</v>
      </c>
      <c r="BE84" s="355"/>
      <c r="BF84" s="322"/>
      <c r="BG84" s="415">
        <f>IF(BG$1="","",SUM(BG81:BG83))</f>
        <v>0</v>
      </c>
      <c r="BH84" s="415">
        <f>IF(BG$1="","",SUM(BH81:BH83))</f>
        <v>0</v>
      </c>
      <c r="BI84" s="415">
        <f>IF(BG$1="","",SUM(BI81:BI83))</f>
        <v>0</v>
      </c>
      <c r="BJ84" s="415">
        <f>IF(BG$1="","",SUM(BJ81:BJ83))</f>
        <v>0</v>
      </c>
      <c r="BK84" s="415">
        <f>IF(BG$1="","",SUM(BK81:BK83))</f>
        <v>0</v>
      </c>
      <c r="BL84" s="355"/>
      <c r="BM84" s="322"/>
      <c r="BN84" s="415">
        <f>IF(BN$1="","",SUM(BN81:BN83))</f>
        <v>0</v>
      </c>
      <c r="BO84" s="415">
        <f>IF(BN$1="","",SUM(BO81:BO83))</f>
        <v>0</v>
      </c>
      <c r="BP84" s="415">
        <f>IF(BN$1="","",SUM(BP81:BP83))</f>
        <v>0</v>
      </c>
      <c r="BQ84" s="415">
        <f>IF(BN$1="","",SUM(BQ81:BQ83))</f>
        <v>0</v>
      </c>
      <c r="BR84" s="415">
        <f>IF(BN$1="","",SUM(BR81:BR83))</f>
        <v>0</v>
      </c>
      <c r="BS84" s="355"/>
      <c r="BT84" s="322"/>
      <c r="BU84" s="415">
        <f>IF(BU$1="","",SUM(BU81:BU83))</f>
        <v>0</v>
      </c>
      <c r="BV84" s="415">
        <f>IF(BU$1="","",SUM(BV81:BV83))</f>
        <v>0</v>
      </c>
      <c r="BW84" s="415">
        <f>IF(BU$1="","",SUM(BW81:BW83))</f>
        <v>0</v>
      </c>
      <c r="BX84" s="415">
        <f>IF(BU$1="","",SUM(BX81:BX83))</f>
        <v>0</v>
      </c>
      <c r="BY84" s="415">
        <f>IF(BU$1="","",SUM(BY81:BY83))</f>
        <v>0</v>
      </c>
      <c r="BZ84" s="355"/>
      <c r="CA84" s="322"/>
      <c r="CB84" s="415">
        <f>IF(CB$1="","",SUM(CB81:CB83))</f>
        <v>0</v>
      </c>
      <c r="CC84" s="415">
        <f>IF(CB$1="","",SUM(CC81:CC83))</f>
        <v>0</v>
      </c>
      <c r="CD84" s="415">
        <f>IF(CB$1="","",SUM(CD81:CD83))</f>
        <v>0</v>
      </c>
      <c r="CE84" s="415">
        <f>IF(CB$1="","",SUM(CE81:CE83))</f>
        <v>0</v>
      </c>
      <c r="CF84" s="415">
        <f>IF(CB$1="","",SUM(CF81:CF83))</f>
        <v>0</v>
      </c>
      <c r="CG84" s="355"/>
      <c r="CH84" s="322"/>
      <c r="CI84" s="415">
        <f>IF(CI$1="","",SUM(CI81:CI83))</f>
        <v>0</v>
      </c>
      <c r="CJ84" s="415">
        <f>IF(CI$1="","",SUM(CJ81:CJ83))</f>
        <v>0</v>
      </c>
      <c r="CK84" s="415">
        <f>IF(CI$1="","",SUM(CK81:CK83))</f>
        <v>0</v>
      </c>
      <c r="CL84" s="415">
        <f>IF(CI$1="","",SUM(CL81:CL83))</f>
        <v>0</v>
      </c>
      <c r="CM84" s="415">
        <f>IF(CI$1="","",SUM(CM81:CM83))</f>
        <v>0</v>
      </c>
      <c r="CN84" s="355"/>
      <c r="CO84" s="322"/>
      <c r="CP84" s="415">
        <f>IF(CP$1="","",SUM(CP81:CP83))</f>
        <v>0</v>
      </c>
      <c r="CQ84" s="415">
        <f>IF(CP$1="","",SUM(CQ81:CQ83))</f>
        <v>0</v>
      </c>
      <c r="CR84" s="415">
        <f>IF(CP$1="","",SUM(CR81:CR83))</f>
        <v>0</v>
      </c>
      <c r="CS84" s="415">
        <f>IF(CP$1="","",SUM(CS81:CS83))</f>
        <v>0</v>
      </c>
      <c r="CT84" s="415">
        <f>IF(CP$1="","",SUM(CT81:CT83))</f>
        <v>0</v>
      </c>
      <c r="CU84" s="355"/>
      <c r="CV84" s="322"/>
      <c r="CW84" s="415">
        <f>IF(CW$1="","",SUM(CW81:CW83))</f>
        <v>0</v>
      </c>
      <c r="CX84" s="415">
        <f>IF(CW$1="","",SUM(CX81:CX83))</f>
        <v>0</v>
      </c>
      <c r="CY84" s="415">
        <f>IF(CW$1="","",SUM(CY81:CY83))</f>
        <v>0</v>
      </c>
      <c r="CZ84" s="415">
        <f>IF(CW$1="","",SUM(CZ81:CZ83))</f>
        <v>0</v>
      </c>
      <c r="DA84" s="415">
        <f>IF(CW$1="","",SUM(DA81:DA83))</f>
        <v>0</v>
      </c>
      <c r="DB84" s="355"/>
      <c r="DC84" s="322"/>
      <c r="DD84" s="415">
        <f>IF(DD$1="","",SUM(DD81:DD83))</f>
        <v>0</v>
      </c>
      <c r="DE84" s="415">
        <f>IF(DD$1="","",SUM(DE81:DE83))</f>
        <v>0</v>
      </c>
      <c r="DF84" s="415">
        <f>IF(DD$1="","",SUM(DF81:DF83))</f>
        <v>0</v>
      </c>
      <c r="DG84" s="415">
        <f>IF(DD$1="","",SUM(DG81:DG83))</f>
        <v>0</v>
      </c>
      <c r="DH84" s="415">
        <f>IF(DD$1="","",SUM(DH81:DH83))</f>
        <v>0</v>
      </c>
      <c r="DI84" s="355"/>
      <c r="DJ84" s="322"/>
      <c r="DK84" s="415">
        <f>IF(DK$1="","",SUM(DK81:DK83))</f>
        <v>0</v>
      </c>
      <c r="DL84" s="415">
        <f>IF(DK$1="","",SUM(DL81:DL83))</f>
        <v>0</v>
      </c>
      <c r="DM84" s="415">
        <f>IF(DK$1="","",SUM(DM81:DM83))</f>
        <v>0</v>
      </c>
      <c r="DN84" s="415">
        <f>IF(DK$1="","",SUM(DN81:DN83))</f>
        <v>0</v>
      </c>
      <c r="DO84" s="415">
        <f>IF(DK$1="","",SUM(DO81:DO83))</f>
        <v>0</v>
      </c>
      <c r="DP84" s="355"/>
      <c r="DQ84" s="322"/>
      <c r="DR84" s="415">
        <f>IF(DR$1="","",SUM(DR81:DR83))</f>
        <v>0</v>
      </c>
      <c r="DS84" s="415">
        <f>IF(DR$1="","",SUM(DS81:DS83))</f>
        <v>0</v>
      </c>
      <c r="DT84" s="415">
        <f>IF(DR$1="","",SUM(DT81:DT83))</f>
        <v>0</v>
      </c>
      <c r="DU84" s="415">
        <f>IF(DR$1="","",SUM(DU81:DU83))</f>
        <v>0</v>
      </c>
      <c r="DV84" s="415">
        <f>IF(DR$1="","",SUM(DV81:DV83))</f>
        <v>0</v>
      </c>
      <c r="DW84" s="355"/>
      <c r="DX84" s="359"/>
    </row>
  </sheetData>
  <sheetProtection algorithmName="SHA-512" hashValue="32RgbdCLUUmLNa25pRZRm5W/aLNd5LAsyXq+zRiagaah7JSOLN7Z1sSbqrK3fxvJ6H6Yzk8tyUoJz13CHjPEUw==" saltValue="0yqYvDKcA0YWq4xpGtFY/A==" spinCount="100000" sheet="1" objects="1" scenarios="1" formatCells="0" formatColumns="0" formatRows="0" insertColumns="0" insertRows="0"/>
  <mergeCells count="76">
    <mergeCell ref="A78:B78"/>
    <mergeCell ref="A79:B79"/>
    <mergeCell ref="A80:B80"/>
    <mergeCell ref="A73:B73"/>
    <mergeCell ref="A74:B74"/>
    <mergeCell ref="A75:F75"/>
    <mergeCell ref="A76:B76"/>
    <mergeCell ref="A77:B77"/>
    <mergeCell ref="A68:B68"/>
    <mergeCell ref="A69:B69"/>
    <mergeCell ref="A70:F70"/>
    <mergeCell ref="A71:B71"/>
    <mergeCell ref="A72:B72"/>
    <mergeCell ref="A63:B63"/>
    <mergeCell ref="A64:B64"/>
    <mergeCell ref="A65:F65"/>
    <mergeCell ref="A66:B66"/>
    <mergeCell ref="A67:B67"/>
    <mergeCell ref="A60:F60"/>
    <mergeCell ref="A61:B61"/>
    <mergeCell ref="A62:B62"/>
    <mergeCell ref="A55:F55"/>
    <mergeCell ref="A59:B59"/>
    <mergeCell ref="A54:B54"/>
    <mergeCell ref="A12:B12"/>
    <mergeCell ref="A14:B14"/>
    <mergeCell ref="A16:B16"/>
    <mergeCell ref="A43:B43"/>
    <mergeCell ref="A44:F44"/>
    <mergeCell ref="A35:B35"/>
    <mergeCell ref="A36:B36"/>
    <mergeCell ref="A37:B37"/>
    <mergeCell ref="A38:B38"/>
    <mergeCell ref="A39:F39"/>
    <mergeCell ref="A34:F34"/>
    <mergeCell ref="A15:B15"/>
    <mergeCell ref="A33:B33"/>
    <mergeCell ref="A29:F29"/>
    <mergeCell ref="A27:B27"/>
    <mergeCell ref="A1:F1"/>
    <mergeCell ref="A2:B2"/>
    <mergeCell ref="A4:B4"/>
    <mergeCell ref="A5:B5"/>
    <mergeCell ref="A7:B7"/>
    <mergeCell ref="A6:B6"/>
    <mergeCell ref="A9:B9"/>
    <mergeCell ref="A10:B10"/>
    <mergeCell ref="A11:B11"/>
    <mergeCell ref="A20:B20"/>
    <mergeCell ref="A21:B21"/>
    <mergeCell ref="A22:B22"/>
    <mergeCell ref="A17:B17"/>
    <mergeCell ref="A19:B19"/>
    <mergeCell ref="A24:B24"/>
    <mergeCell ref="A25:B25"/>
    <mergeCell ref="A26:B26"/>
    <mergeCell ref="A28:B28"/>
    <mergeCell ref="A32:B32"/>
    <mergeCell ref="A30:B30"/>
    <mergeCell ref="A31:B31"/>
    <mergeCell ref="A40:B40"/>
    <mergeCell ref="A41:B41"/>
    <mergeCell ref="A42:B42"/>
    <mergeCell ref="A84:B84"/>
    <mergeCell ref="A56:B56"/>
    <mergeCell ref="A58:B58"/>
    <mergeCell ref="A45:B45"/>
    <mergeCell ref="A46:B46"/>
    <mergeCell ref="A47:B47"/>
    <mergeCell ref="A48:B48"/>
    <mergeCell ref="A49:F49"/>
    <mergeCell ref="A50:B50"/>
    <mergeCell ref="A51:B51"/>
    <mergeCell ref="A52:B52"/>
    <mergeCell ref="A53:B53"/>
    <mergeCell ref="A57:B57"/>
  </mergeCells>
  <conditionalFormatting sqref="J4:L84">
    <cfRule type="expression" dxfId="39" priority="529">
      <formula>C4&lt;&gt;J4</formula>
    </cfRule>
  </conditionalFormatting>
  <conditionalFormatting sqref="S4:S84">
    <cfRule type="expression" dxfId="38" priority="49">
      <formula>L4&lt;&gt;S4</formula>
    </cfRule>
  </conditionalFormatting>
  <conditionalFormatting sqref="DM4:DM84">
    <cfRule type="expression" dxfId="37" priority="35">
      <formula>DF4&lt;&gt;DM4</formula>
    </cfRule>
  </conditionalFormatting>
  <conditionalFormatting sqref="DT4:DT84">
    <cfRule type="expression" dxfId="36" priority="34">
      <formula>DM4&lt;&gt;DT4</formula>
    </cfRule>
  </conditionalFormatting>
  <conditionalFormatting sqref="L1">
    <cfRule type="containsText" dxfId="35" priority="33" operator="containsText" text="Rejected">
      <formula>NOT(ISERROR(SEARCH("Rejected",L1)))</formula>
    </cfRule>
  </conditionalFormatting>
  <conditionalFormatting sqref="S1">
    <cfRule type="containsText" dxfId="34" priority="32" operator="containsText" text="Rejected">
      <formula>NOT(ISERROR(SEARCH("Rejected",S1)))</formula>
    </cfRule>
  </conditionalFormatting>
  <conditionalFormatting sqref="Z1">
    <cfRule type="containsText" dxfId="33" priority="31" operator="containsText" text="Rejected">
      <formula>NOT(ISERROR(SEARCH("Rejected",Z1)))</formula>
    </cfRule>
  </conditionalFormatting>
  <conditionalFormatting sqref="AG1">
    <cfRule type="containsText" dxfId="32" priority="30" operator="containsText" text="Rejected">
      <formula>NOT(ISERROR(SEARCH("Rejected",AG1)))</formula>
    </cfRule>
  </conditionalFormatting>
  <conditionalFormatting sqref="AN1">
    <cfRule type="containsText" dxfId="31" priority="29" operator="containsText" text="Rejected">
      <formula>NOT(ISERROR(SEARCH("Rejected",AN1)))</formula>
    </cfRule>
  </conditionalFormatting>
  <conditionalFormatting sqref="AU1">
    <cfRule type="containsText" dxfId="30" priority="28" operator="containsText" text="Rejected">
      <formula>NOT(ISERROR(SEARCH("Rejected",AU1)))</formula>
    </cfRule>
  </conditionalFormatting>
  <conditionalFormatting sqref="BB1">
    <cfRule type="containsText" dxfId="29" priority="27" operator="containsText" text="Rejected">
      <formula>NOT(ISERROR(SEARCH("Rejected",BB1)))</formula>
    </cfRule>
  </conditionalFormatting>
  <conditionalFormatting sqref="BI1">
    <cfRule type="containsText" dxfId="28" priority="26" operator="containsText" text="Rejected">
      <formula>NOT(ISERROR(SEARCH("Rejected",BI1)))</formula>
    </cfRule>
  </conditionalFormatting>
  <conditionalFormatting sqref="BP1">
    <cfRule type="containsText" dxfId="27" priority="25" operator="containsText" text="Rejected">
      <formula>NOT(ISERROR(SEARCH("Rejected",BP1)))</formula>
    </cfRule>
  </conditionalFormatting>
  <conditionalFormatting sqref="BW1">
    <cfRule type="containsText" dxfId="26" priority="24" operator="containsText" text="Rejected">
      <formula>NOT(ISERROR(SEARCH("Rejected",BW1)))</formula>
    </cfRule>
  </conditionalFormatting>
  <conditionalFormatting sqref="CD1">
    <cfRule type="containsText" dxfId="25" priority="23" operator="containsText" text="Rejected">
      <formula>NOT(ISERROR(SEARCH("Rejected",CD1)))</formula>
    </cfRule>
  </conditionalFormatting>
  <conditionalFormatting sqref="CK1">
    <cfRule type="containsText" dxfId="24" priority="22" operator="containsText" text="Rejected">
      <formula>NOT(ISERROR(SEARCH("Rejected",CK1)))</formula>
    </cfRule>
  </conditionalFormatting>
  <conditionalFormatting sqref="CR1">
    <cfRule type="containsText" dxfId="23" priority="21" operator="containsText" text="Rejected">
      <formula>NOT(ISERROR(SEARCH("Rejected",CR1)))</formula>
    </cfRule>
  </conditionalFormatting>
  <conditionalFormatting sqref="CY1">
    <cfRule type="containsText" dxfId="22" priority="20" operator="containsText" text="Rejected">
      <formula>NOT(ISERROR(SEARCH("Rejected",CY1)))</formula>
    </cfRule>
  </conditionalFormatting>
  <conditionalFormatting sqref="DF1">
    <cfRule type="containsText" dxfId="21" priority="19" operator="containsText" text="Rejected">
      <formula>NOT(ISERROR(SEARCH("Rejected",DF1)))</formula>
    </cfRule>
  </conditionalFormatting>
  <conditionalFormatting sqref="Q4:R84">
    <cfRule type="expression" dxfId="20" priority="18">
      <formula>J4&lt;&gt;Q4</formula>
    </cfRule>
  </conditionalFormatting>
  <conditionalFormatting sqref="X4:Z84">
    <cfRule type="expression" dxfId="19" priority="17">
      <formula>Q4&lt;&gt;X4</formula>
    </cfRule>
  </conditionalFormatting>
  <conditionalFormatting sqref="AE4:AG84">
    <cfRule type="expression" dxfId="18" priority="16">
      <formula>X4&lt;&gt;AE4</formula>
    </cfRule>
  </conditionalFormatting>
  <conditionalFormatting sqref="AL4:AN84">
    <cfRule type="expression" dxfId="17" priority="15">
      <formula>AE4&lt;&gt;AL4</formula>
    </cfRule>
  </conditionalFormatting>
  <conditionalFormatting sqref="AS4:AU84">
    <cfRule type="expression" dxfId="16" priority="14">
      <formula>AL4&lt;&gt;AS4</formula>
    </cfRule>
  </conditionalFormatting>
  <conditionalFormatting sqref="AZ4:BB84">
    <cfRule type="expression" dxfId="15" priority="13">
      <formula>AS4&lt;&gt;AZ4</formula>
    </cfRule>
  </conditionalFormatting>
  <conditionalFormatting sqref="BG4:BI84">
    <cfRule type="expression" dxfId="14" priority="12">
      <formula>AZ4&lt;&gt;BG4</formula>
    </cfRule>
  </conditionalFormatting>
  <conditionalFormatting sqref="BN4:BP84">
    <cfRule type="expression" dxfId="13" priority="11">
      <formula>BG4&lt;&gt;BN4</formula>
    </cfRule>
  </conditionalFormatting>
  <conditionalFormatting sqref="BU4:BW84">
    <cfRule type="expression" dxfId="12" priority="10">
      <formula>BN4&lt;&gt;BU4</formula>
    </cfRule>
  </conditionalFormatting>
  <conditionalFormatting sqref="CB4:CD84">
    <cfRule type="expression" dxfId="11" priority="9">
      <formula>BU4&lt;&gt;CB4</formula>
    </cfRule>
  </conditionalFormatting>
  <conditionalFormatting sqref="CI4:CK84">
    <cfRule type="expression" dxfId="10" priority="8">
      <formula>CB4&lt;&gt;CI4</formula>
    </cfRule>
  </conditionalFormatting>
  <conditionalFormatting sqref="CP4:CR84">
    <cfRule type="expression" dxfId="9" priority="7">
      <formula>CI4&lt;&gt;CP4</formula>
    </cfRule>
  </conditionalFormatting>
  <conditionalFormatting sqref="CW4:CY84">
    <cfRule type="expression" dxfId="8" priority="6">
      <formula>CP4&lt;&gt;CW4</formula>
    </cfRule>
  </conditionalFormatting>
  <conditionalFormatting sqref="DD4:DF84">
    <cfRule type="expression" dxfId="7" priority="5">
      <formula>CW4&lt;&gt;DD4</formula>
    </cfRule>
  </conditionalFormatting>
  <conditionalFormatting sqref="DK4:DL84">
    <cfRule type="expression" dxfId="6" priority="4">
      <formula>DD4&lt;&gt;DK4</formula>
    </cfRule>
  </conditionalFormatting>
  <conditionalFormatting sqref="DR4:DS84">
    <cfRule type="expression" dxfId="5" priority="3">
      <formula>DK4&lt;&gt;DR4</formula>
    </cfRule>
  </conditionalFormatting>
  <conditionalFormatting sqref="DM1">
    <cfRule type="containsText" dxfId="4" priority="2" operator="containsText" text="Rejected">
      <formula>NOT(ISERROR(SEARCH("Rejected",DM1)))</formula>
    </cfRule>
  </conditionalFormatting>
  <conditionalFormatting sqref="DT1">
    <cfRule type="containsText" dxfId="3" priority="1" operator="containsText" text="Rejected">
      <formula>NOT(ISERROR(SEARCH("Rejected",DT1)))</formula>
    </cfRule>
  </conditionalFormatting>
  <pageMargins left="0.7" right="0.7" top="0.45" bottom="0.75" header="0.3" footer="0.3"/>
  <pageSetup paperSize="17" scale="10" orientation="landscape" r:id="rId1"/>
  <headerFooter>
    <oddFooter>&amp;L&amp;"Arial,Bold"Confidential&amp;C&amp;F
&amp;A&amp;R&amp;P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G20"/>
  <sheetViews>
    <sheetView zoomScale="115" zoomScaleNormal="115" workbookViewId="0">
      <selection activeCell="G50" sqref="G50"/>
    </sheetView>
  </sheetViews>
  <sheetFormatPr defaultRowHeight="12.75" x14ac:dyDescent="0.2"/>
  <cols>
    <col min="1" max="1" width="30.140625" style="505" customWidth="1"/>
    <col min="2" max="2" width="19.7109375" style="505" customWidth="1"/>
    <col min="3" max="3" width="9.5703125" style="505" customWidth="1"/>
    <col min="4" max="4" width="21.7109375" style="505" customWidth="1"/>
    <col min="5" max="5" width="11.42578125" style="505" customWidth="1"/>
    <col min="6" max="6" width="20.85546875" style="505" hidden="1" customWidth="1"/>
    <col min="7" max="7" width="12.42578125" style="505" customWidth="1"/>
    <col min="8" max="16384" width="9.140625" style="505"/>
  </cols>
  <sheetData>
    <row r="1" spans="1:7" ht="30.75" customHeight="1" thickBot="1" x14ac:dyDescent="0.25">
      <c r="A1" s="774" t="s">
        <v>504</v>
      </c>
      <c r="B1" s="774"/>
      <c r="C1" s="774"/>
      <c r="D1" s="774"/>
      <c r="E1" s="774"/>
      <c r="F1" s="774"/>
    </row>
    <row r="2" spans="1:7" ht="24" customHeight="1" x14ac:dyDescent="0.2">
      <c r="A2" s="598"/>
      <c r="B2" s="599" t="s">
        <v>418</v>
      </c>
      <c r="C2" s="599" t="s">
        <v>419</v>
      </c>
      <c r="D2" s="600" t="s">
        <v>420</v>
      </c>
      <c r="E2" s="600" t="s">
        <v>419</v>
      </c>
      <c r="F2" s="599" t="s">
        <v>0</v>
      </c>
      <c r="G2" s="601" t="s">
        <v>511</v>
      </c>
    </row>
    <row r="3" spans="1:7" x14ac:dyDescent="0.2">
      <c r="A3" s="602" t="s">
        <v>421</v>
      </c>
      <c r="B3" s="590"/>
      <c r="C3" s="507"/>
      <c r="D3" s="590"/>
      <c r="E3" s="507"/>
      <c r="F3" s="590"/>
      <c r="G3" s="603"/>
    </row>
    <row r="4" spans="1:7" x14ac:dyDescent="0.2">
      <c r="A4" s="604" t="s">
        <v>422</v>
      </c>
      <c r="B4" s="591"/>
      <c r="C4" s="571" t="str">
        <f ca="1">IF(F4=0,"--",B4/F4)</f>
        <v>--</v>
      </c>
      <c r="D4" s="591"/>
      <c r="E4" s="571" t="str">
        <f ca="1">IF(F4=0,"--",D4/F4)</f>
        <v>--</v>
      </c>
      <c r="F4" s="592">
        <f ca="1">INDEX('Sum 1'!10:10,MATCH("Final Cost Report",'Sum 1'!$2:$2,0)+2)</f>
        <v>0</v>
      </c>
      <c r="G4" s="605"/>
    </row>
    <row r="5" spans="1:7" x14ac:dyDescent="0.2">
      <c r="A5" s="604" t="s">
        <v>13</v>
      </c>
      <c r="B5" s="591"/>
      <c r="C5" s="571" t="str">
        <f t="shared" ref="C5:C6" ca="1" si="0">IF(F5=0,"--",B5/F5)</f>
        <v>--</v>
      </c>
      <c r="D5" s="591"/>
      <c r="E5" s="571" t="str">
        <f t="shared" ref="E5:E6" ca="1" si="1">IF(F5=0,"--",D5/F5)</f>
        <v>--</v>
      </c>
      <c r="F5" s="592">
        <f ca="1">INDEX('Sum 1'!11:11,MATCH("Final Cost Report",'Sum 1'!$2:$2,0)+2)</f>
        <v>0</v>
      </c>
      <c r="G5" s="605"/>
    </row>
    <row r="6" spans="1:7" x14ac:dyDescent="0.2">
      <c r="A6" s="604" t="s">
        <v>150</v>
      </c>
      <c r="B6" s="591"/>
      <c r="C6" s="571" t="str">
        <f t="shared" ca="1" si="0"/>
        <v>--</v>
      </c>
      <c r="D6" s="591"/>
      <c r="E6" s="571" t="str">
        <f t="shared" ca="1" si="1"/>
        <v>--</v>
      </c>
      <c r="F6" s="592">
        <f ca="1">INDEX('Sum 1'!12:12,MATCH("Final Cost Report",'Sum 1'!$2:$2,0)+2)</f>
        <v>0</v>
      </c>
      <c r="G6" s="605"/>
    </row>
    <row r="7" spans="1:7" ht="15" x14ac:dyDescent="0.25">
      <c r="A7" s="606" t="s">
        <v>423</v>
      </c>
      <c r="B7" s="593">
        <f>SUM(B4:B6)</f>
        <v>0</v>
      </c>
      <c r="C7" s="572" t="str">
        <f t="shared" ref="C7:C17" ca="1" si="2">IF(F7=0,"--",B7/F7)</f>
        <v>--</v>
      </c>
      <c r="D7" s="593">
        <f>SUM(D4:D6)</f>
        <v>0</v>
      </c>
      <c r="E7" s="572" t="str">
        <f ca="1">IF(F7=0,"--",D7/F7)</f>
        <v>--</v>
      </c>
      <c r="F7" s="594">
        <f ca="1">SUM(F4:F6)</f>
        <v>0</v>
      </c>
      <c r="G7" s="605"/>
    </row>
    <row r="8" spans="1:7" x14ac:dyDescent="0.2">
      <c r="A8" s="602" t="s">
        <v>424</v>
      </c>
      <c r="B8" s="508"/>
      <c r="C8" s="507"/>
      <c r="D8" s="508"/>
      <c r="E8" s="507"/>
      <c r="F8" s="508"/>
      <c r="G8" s="603"/>
    </row>
    <row r="9" spans="1:7" x14ac:dyDescent="0.2">
      <c r="A9" s="604" t="s">
        <v>422</v>
      </c>
      <c r="B9" s="595"/>
      <c r="C9" s="571" t="str">
        <f ca="1">IF(F9=0,"--",B9/F9)</f>
        <v>--</v>
      </c>
      <c r="D9" s="595"/>
      <c r="E9" s="571" t="str">
        <f ca="1">IF(F9=0,"--",D9/F9)</f>
        <v>--</v>
      </c>
      <c r="F9" s="592">
        <f ca="1">INDEX('Sum 1'!15:15,MATCH("Final Cost Report",'Sum 1'!$2:$2,0)+2)</f>
        <v>0</v>
      </c>
      <c r="G9" s="607"/>
    </row>
    <row r="10" spans="1:7" x14ac:dyDescent="0.2">
      <c r="A10" s="604" t="s">
        <v>13</v>
      </c>
      <c r="B10" s="595"/>
      <c r="C10" s="571" t="str">
        <f t="shared" ref="C10:C11" ca="1" si="3">IF(F10=0,"--",B10/F10)</f>
        <v>--</v>
      </c>
      <c r="D10" s="595"/>
      <c r="E10" s="571" t="str">
        <f t="shared" ref="E10:E11" ca="1" si="4">IF(F10=0,"--",D10/F10)</f>
        <v>--</v>
      </c>
      <c r="F10" s="592">
        <f ca="1">INDEX('Sum 1'!16:16,MATCH("Final Cost Report",'Sum 1'!$2:$2,0)+2)</f>
        <v>0</v>
      </c>
      <c r="G10" s="607"/>
    </row>
    <row r="11" spans="1:7" x14ac:dyDescent="0.2">
      <c r="A11" s="604" t="s">
        <v>150</v>
      </c>
      <c r="B11" s="595"/>
      <c r="C11" s="571" t="str">
        <f t="shared" ca="1" si="3"/>
        <v>--</v>
      </c>
      <c r="D11" s="595">
        <v>0</v>
      </c>
      <c r="E11" s="571" t="str">
        <f t="shared" ca="1" si="4"/>
        <v>--</v>
      </c>
      <c r="F11" s="592">
        <f ca="1">INDEX('Sum 1'!17:17,MATCH("Final Cost Report",'Sum 1'!$2:$2,0)+2)</f>
        <v>0</v>
      </c>
      <c r="G11" s="607"/>
    </row>
    <row r="12" spans="1:7" ht="15" x14ac:dyDescent="0.25">
      <c r="A12" s="606" t="s">
        <v>425</v>
      </c>
      <c r="B12" s="596">
        <f>SUM(B9:B11)</f>
        <v>0</v>
      </c>
      <c r="C12" s="572" t="str">
        <f t="shared" ca="1" si="2"/>
        <v>--</v>
      </c>
      <c r="D12" s="596">
        <f>SUM(D9:D11)</f>
        <v>0</v>
      </c>
      <c r="E12" s="572" t="str">
        <f ca="1">IF(F12=0,"--",D12/F12)</f>
        <v>--</v>
      </c>
      <c r="F12" s="597">
        <f ca="1">SUM(F9:F11)</f>
        <v>0</v>
      </c>
      <c r="G12" s="608"/>
    </row>
    <row r="13" spans="1:7" x14ac:dyDescent="0.2">
      <c r="A13" s="602" t="s">
        <v>426</v>
      </c>
      <c r="B13" s="508"/>
      <c r="C13" s="507"/>
      <c r="D13" s="508"/>
      <c r="E13" s="507"/>
      <c r="F13" s="508"/>
      <c r="G13" s="603"/>
    </row>
    <row r="14" spans="1:7" x14ac:dyDescent="0.2">
      <c r="A14" s="604" t="s">
        <v>422</v>
      </c>
      <c r="B14" s="595"/>
      <c r="C14" s="571" t="str">
        <f ca="1">IF(F14=0,"--",B14/F14)</f>
        <v>--</v>
      </c>
      <c r="D14" s="595"/>
      <c r="E14" s="571" t="str">
        <f ca="1">IF(F14=0,"--",D14/F14)</f>
        <v>--</v>
      </c>
      <c r="F14" s="592">
        <f ca="1">INDEX('Sum 1'!20:20,MATCH("Final Cost Report",'Sum 1'!$2:$2,0)+2)</f>
        <v>0</v>
      </c>
      <c r="G14" s="607"/>
    </row>
    <row r="15" spans="1:7" x14ac:dyDescent="0.2">
      <c r="A15" s="604" t="s">
        <v>13</v>
      </c>
      <c r="B15" s="595"/>
      <c r="C15" s="571" t="str">
        <f t="shared" ref="C15:C16" ca="1" si="5">IF(F15=0,"--",B15/F15)</f>
        <v>--</v>
      </c>
      <c r="D15" s="595"/>
      <c r="E15" s="571" t="str">
        <f t="shared" ref="E15:E16" ca="1" si="6">IF(F15=0,"--",D15/F15)</f>
        <v>--</v>
      </c>
      <c r="F15" s="592">
        <f ca="1">INDEX('Sum 1'!21:21,MATCH("Final Cost Report",'Sum 1'!$2:$2,0)+2)</f>
        <v>0</v>
      </c>
      <c r="G15" s="607"/>
    </row>
    <row r="16" spans="1:7" x14ac:dyDescent="0.2">
      <c r="A16" s="604" t="s">
        <v>150</v>
      </c>
      <c r="B16" s="595"/>
      <c r="C16" s="571" t="str">
        <f t="shared" ca="1" si="5"/>
        <v>--</v>
      </c>
      <c r="D16" s="595"/>
      <c r="E16" s="571" t="str">
        <f t="shared" ca="1" si="6"/>
        <v>--</v>
      </c>
      <c r="F16" s="592">
        <f ca="1">INDEX('Sum 1'!22:22,MATCH("Final Cost Report",'Sum 1'!$2:$2,0)+2)</f>
        <v>0</v>
      </c>
      <c r="G16" s="607"/>
    </row>
    <row r="17" spans="1:7" ht="15" x14ac:dyDescent="0.25">
      <c r="A17" s="606" t="s">
        <v>427</v>
      </c>
      <c r="B17" s="596">
        <f>SUM(B14:B16)</f>
        <v>0</v>
      </c>
      <c r="C17" s="572" t="str">
        <f t="shared" ca="1" si="2"/>
        <v>--</v>
      </c>
      <c r="D17" s="596">
        <f>SUM(D14:D16)</f>
        <v>0</v>
      </c>
      <c r="E17" s="572" t="str">
        <f ca="1">IF(F17=0,"--",D17/F17)</f>
        <v>--</v>
      </c>
      <c r="F17" s="597">
        <f ca="1">SUM(F14:F16)</f>
        <v>0</v>
      </c>
      <c r="G17" s="607"/>
    </row>
    <row r="18" spans="1:7" ht="13.5" thickBot="1" x14ac:dyDescent="0.25">
      <c r="A18" s="609" t="s">
        <v>203</v>
      </c>
      <c r="B18" s="510"/>
      <c r="C18" s="509"/>
      <c r="D18" s="510"/>
      <c r="E18" s="509"/>
      <c r="F18" s="510"/>
      <c r="G18" s="610"/>
    </row>
    <row r="20" spans="1:7" x14ac:dyDescent="0.2">
      <c r="A20" s="506" t="s">
        <v>417</v>
      </c>
    </row>
  </sheetData>
  <sheetProtection algorithmName="SHA-512" hashValue="lcVdgMeMKX9BznFVsBLV/GdTFpnMJ2S3U2ZobAE48F81Ebe1oXPAyjP3i5wUYu5BhKbX70VCekEQtnfFM9lNyw==" saltValue="f4B5jVBaF+q0Ty0x/vJMqw==" spinCount="100000" sheet="1" objects="1" scenarios="1" formatCells="0" formatColumns="0" formatRows="0" insertColumns="0" insertRows="0" insertHyperlinks="0" deleteColumns="0" deleteRows="0" sort="0" autoFilter="0" pivotTables="0"/>
  <mergeCells count="1">
    <mergeCell ref="A1:F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B44"/>
  <sheetViews>
    <sheetView topLeftCell="A19" workbookViewId="0">
      <selection activeCell="A12" sqref="A12:B12"/>
    </sheetView>
  </sheetViews>
  <sheetFormatPr defaultRowHeight="12.75" x14ac:dyDescent="0.2"/>
  <cols>
    <col min="1" max="1" width="31.140625" customWidth="1"/>
    <col min="2" max="2" width="22.7109375" customWidth="1"/>
  </cols>
  <sheetData>
    <row r="1" spans="1:2" x14ac:dyDescent="0.2">
      <c r="A1" s="777" t="s">
        <v>519</v>
      </c>
      <c r="B1" s="777"/>
    </row>
    <row r="2" spans="1:2" x14ac:dyDescent="0.2">
      <c r="A2" s="775" t="str">
        <f>'Sum 1'!$A9</f>
        <v>TRANSMISSION LINE</v>
      </c>
      <c r="B2" s="776"/>
    </row>
    <row r="3" spans="1:2" x14ac:dyDescent="0.2">
      <c r="A3" s="615" t="str">
        <f>'Sum 1'!$A10</f>
        <v>Material</v>
      </c>
      <c r="B3" s="614"/>
    </row>
    <row r="4" spans="1:2" x14ac:dyDescent="0.2">
      <c r="A4" s="615" t="str">
        <f>'Sum 1'!$A11</f>
        <v>Labour</v>
      </c>
      <c r="B4" s="614"/>
    </row>
    <row r="5" spans="1:2" x14ac:dyDescent="0.2">
      <c r="A5" s="615" t="str">
        <f>'Sum 1'!$A12</f>
        <v>Supply &amp; Install</v>
      </c>
      <c r="B5" s="614"/>
    </row>
    <row r="6" spans="1:2" x14ac:dyDescent="0.2">
      <c r="A6" s="616" t="str">
        <f>'Sum 1'!$A13</f>
        <v>TOTAL TRANSMISSION LINE</v>
      </c>
      <c r="B6" s="618">
        <f>SUM(B3:B5)</f>
        <v>0</v>
      </c>
    </row>
    <row r="7" spans="1:2" x14ac:dyDescent="0.2">
      <c r="A7" s="775" t="str">
        <f>'Sum 1'!$A14</f>
        <v xml:space="preserve">SUBSTATION  </v>
      </c>
      <c r="B7" s="776"/>
    </row>
    <row r="8" spans="1:2" x14ac:dyDescent="0.2">
      <c r="A8" s="615" t="str">
        <f>'Sum 1'!$A15</f>
        <v>Material</v>
      </c>
      <c r="B8" s="614"/>
    </row>
    <row r="9" spans="1:2" x14ac:dyDescent="0.2">
      <c r="A9" s="615" t="str">
        <f>'Sum 1'!$A16</f>
        <v>Labour</v>
      </c>
      <c r="B9" s="614"/>
    </row>
    <row r="10" spans="1:2" x14ac:dyDescent="0.2">
      <c r="A10" s="615" t="str">
        <f>'Sum 1'!$A17</f>
        <v>Supply &amp; Install</v>
      </c>
      <c r="B10" s="614"/>
    </row>
    <row r="11" spans="1:2" x14ac:dyDescent="0.2">
      <c r="A11" s="616" t="str">
        <f>'Sum 1'!$A18</f>
        <v>TOTAL SUBSTATION</v>
      </c>
      <c r="B11" s="618">
        <f>SUM(B8:B10)</f>
        <v>0</v>
      </c>
    </row>
    <row r="12" spans="1:2" x14ac:dyDescent="0.2">
      <c r="A12" s="775" t="str">
        <f>'Sum 1'!$A19</f>
        <v>TELECOMMUNICATION</v>
      </c>
      <c r="B12" s="776"/>
    </row>
    <row r="13" spans="1:2" x14ac:dyDescent="0.2">
      <c r="A13" s="615" t="str">
        <f>'Sum 1'!$A20</f>
        <v>Material</v>
      </c>
      <c r="B13" s="614"/>
    </row>
    <row r="14" spans="1:2" x14ac:dyDescent="0.2">
      <c r="A14" s="615" t="str">
        <f>'Sum 1'!$A21</f>
        <v>Labour</v>
      </c>
      <c r="B14" s="614"/>
    </row>
    <row r="15" spans="1:2" x14ac:dyDescent="0.2">
      <c r="A15" s="615" t="str">
        <f>'Sum 1'!$A22</f>
        <v>Supply &amp; Install</v>
      </c>
      <c r="B15" s="614"/>
    </row>
    <row r="16" spans="1:2" x14ac:dyDescent="0.2">
      <c r="A16" s="616" t="str">
        <f>'Sum 1'!$A23</f>
        <v>TOTAL TELECOMMUNCATIONS</v>
      </c>
      <c r="B16" s="618">
        <f>SUM(B13:B15)</f>
        <v>0</v>
      </c>
    </row>
    <row r="17" spans="1:2" x14ac:dyDescent="0.2">
      <c r="A17" s="775" t="str">
        <f>'Sum 1'!$A24</f>
        <v>OWNERS</v>
      </c>
      <c r="B17" s="776"/>
    </row>
    <row r="18" spans="1:2" x14ac:dyDescent="0.2">
      <c r="A18" s="615" t="str">
        <f>'Sum 1'!$A25</f>
        <v>Pre-SP Cost</v>
      </c>
      <c r="B18" s="614"/>
    </row>
    <row r="19" spans="1:2" x14ac:dyDescent="0.2">
      <c r="A19" s="615" t="str">
        <f>'Sum 1'!$A26</f>
        <v xml:space="preserve">Service Proposal </v>
      </c>
      <c r="B19" s="614"/>
    </row>
    <row r="20" spans="1:2" x14ac:dyDescent="0.2">
      <c r="A20" s="615" t="str">
        <f>'Sum 1'!$A27</f>
        <v>Facility Applications</v>
      </c>
      <c r="B20" s="614"/>
    </row>
    <row r="21" spans="1:2" x14ac:dyDescent="0.2">
      <c r="A21" s="615" t="str">
        <f>'Sum 1'!$A28</f>
        <v>Regulatory &amp; Compliance</v>
      </c>
      <c r="B21" s="614"/>
    </row>
    <row r="22" spans="1:2" x14ac:dyDescent="0.2">
      <c r="A22" s="615" t="str">
        <f>'Sum 1'!$A29</f>
        <v>Land Rights - Easements</v>
      </c>
      <c r="B22" s="614"/>
    </row>
    <row r="23" spans="1:2" x14ac:dyDescent="0.2">
      <c r="A23" s="615" t="str">
        <f>'Sum 1'!$A30</f>
        <v>Land - Damage Claims</v>
      </c>
      <c r="B23" s="614"/>
    </row>
    <row r="24" spans="1:2" x14ac:dyDescent="0.2">
      <c r="A24" s="615" t="str">
        <f>'Sum 1'!$A31</f>
        <v>Land - Acquisitions</v>
      </c>
      <c r="B24" s="614"/>
    </row>
    <row r="25" spans="1:2" x14ac:dyDescent="0.2">
      <c r="A25" s="615" t="str">
        <f>'Sum 1'!$A32</f>
        <v>Land - Other</v>
      </c>
      <c r="B25" s="614"/>
    </row>
    <row r="26" spans="1:2" x14ac:dyDescent="0.2">
      <c r="A26" s="616" t="str">
        <f>'Sum 1'!$A33</f>
        <v>TOTAL OWNERS COST</v>
      </c>
      <c r="B26" s="618">
        <f>SUM(B18:B25)</f>
        <v>0</v>
      </c>
    </row>
    <row r="27" spans="1:2" x14ac:dyDescent="0.2">
      <c r="A27" s="775" t="str">
        <f>'Sum 1'!$A34</f>
        <v>DISTRIBUTED</v>
      </c>
      <c r="B27" s="776"/>
    </row>
    <row r="28" spans="1:2" x14ac:dyDescent="0.2">
      <c r="A28" s="615" t="str">
        <f>'Sum 1'!$A35</f>
        <v>Procurement Management</v>
      </c>
      <c r="B28" s="614"/>
    </row>
    <row r="29" spans="1:2" x14ac:dyDescent="0.2">
      <c r="A29" s="615" t="str">
        <f>'Sum 1'!$A36</f>
        <v>Project Management</v>
      </c>
      <c r="B29" s="614"/>
    </row>
    <row r="30" spans="1:2" x14ac:dyDescent="0.2">
      <c r="A30" s="615" t="str">
        <f>'Sum 1'!$A37</f>
        <v>Construction Management</v>
      </c>
      <c r="B30" s="614"/>
    </row>
    <row r="31" spans="1:2" x14ac:dyDescent="0.2">
      <c r="A31" s="615" t="str">
        <f>'Sum 1'!$A38</f>
        <v>Contingency</v>
      </c>
      <c r="B31" s="614"/>
    </row>
    <row r="32" spans="1:2" x14ac:dyDescent="0.2">
      <c r="A32" s="615" t="str">
        <f>'Sum 1'!$A39</f>
        <v>Escalation</v>
      </c>
      <c r="B32" s="614"/>
    </row>
    <row r="33" spans="1:2" x14ac:dyDescent="0.2">
      <c r="A33" s="616" t="str">
        <f>'Sum 1'!$A40</f>
        <v>TOTAL DISTRIBUTED</v>
      </c>
      <c r="B33" s="618">
        <f>SUM(B28:B32)</f>
        <v>0</v>
      </c>
    </row>
    <row r="34" spans="1:2" x14ac:dyDescent="0.2">
      <c r="A34" s="775" t="str">
        <f>'Sum 1'!$A41</f>
        <v>SALVAGE</v>
      </c>
      <c r="B34" s="776"/>
    </row>
    <row r="35" spans="1:2" x14ac:dyDescent="0.2">
      <c r="A35" s="615" t="str">
        <f>'Sum 1'!$A42</f>
        <v>Transmission Line Labour</v>
      </c>
      <c r="B35" s="614"/>
    </row>
    <row r="36" spans="1:2" x14ac:dyDescent="0.2">
      <c r="A36" s="615" t="str">
        <f>'Sum 1'!$A43</f>
        <v>Substation Labour</v>
      </c>
      <c r="B36" s="614"/>
    </row>
    <row r="37" spans="1:2" x14ac:dyDescent="0.2">
      <c r="A37" s="615" t="str">
        <f>'Sum 1'!$A44</f>
        <v>Telecom Labour</v>
      </c>
      <c r="B37" s="614"/>
    </row>
    <row r="38" spans="1:2" x14ac:dyDescent="0.2">
      <c r="A38" s="615" t="str">
        <f>'Sum 1'!$A45</f>
        <v>Land Remediation and Reclamation</v>
      </c>
      <c r="B38" s="614"/>
    </row>
    <row r="39" spans="1:2" x14ac:dyDescent="0.2">
      <c r="A39" s="616" t="str">
        <f>'Sum 1'!$A46</f>
        <v>TOTAL SALVAGE</v>
      </c>
      <c r="B39" s="618">
        <f>SUM(B35:B38)</f>
        <v>0</v>
      </c>
    </row>
    <row r="40" spans="1:2" x14ac:dyDescent="0.2">
      <c r="A40" s="775" t="str">
        <f>'Sum 1'!$A47</f>
        <v>OTHER COSTS</v>
      </c>
      <c r="B40" s="776"/>
    </row>
    <row r="41" spans="1:2" x14ac:dyDescent="0.2">
      <c r="A41" s="615" t="str">
        <f>AFUDC</f>
        <v>AFUDC</v>
      </c>
      <c r="B41" s="614"/>
    </row>
    <row r="42" spans="1:2" x14ac:dyDescent="0.2">
      <c r="A42" s="615" t="str">
        <f>E_S</f>
        <v>E&amp;S</v>
      </c>
      <c r="B42" s="614"/>
    </row>
    <row r="43" spans="1:2" x14ac:dyDescent="0.2">
      <c r="A43" s="616" t="str">
        <f>'Sum 1'!$A50</f>
        <v>TOTAL OTHER</v>
      </c>
      <c r="B43" s="618">
        <f>SUM(B41:B42)</f>
        <v>0</v>
      </c>
    </row>
    <row r="44" spans="1:2" x14ac:dyDescent="0.2">
      <c r="A44" s="617" t="str">
        <f>'Sum 1'!$A51</f>
        <v>TOTAL PROJECT</v>
      </c>
      <c r="B44" s="619">
        <f>B6+B11+B16+B26+B33+B39+B43</f>
        <v>0</v>
      </c>
    </row>
  </sheetData>
  <sheetProtection algorithmName="SHA-512" hashValue="X4+Ef/WIdszKFU7hPxhoknQ08UyViNbPS6PUxmoNO6oGtwhFR8lKbhBNFrSUJQJPcT4yrdAFD3MqM6vSS/lEiw==" saltValue="ML/ds62uWtT5xS6GWsYnhw==" spinCount="100000" sheet="1" objects="1" scenarios="1" formatCells="0" formatColumns="0" formatRows="0" insertColumns="0" insertRows="0"/>
  <mergeCells count="8">
    <mergeCell ref="A34:B34"/>
    <mergeCell ref="A40:B40"/>
    <mergeCell ref="A1:B1"/>
    <mergeCell ref="A2:B2"/>
    <mergeCell ref="A7:B7"/>
    <mergeCell ref="A12:B12"/>
    <mergeCell ref="A17:B17"/>
    <mergeCell ref="A27:B2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2:F14"/>
  <sheetViews>
    <sheetView zoomScaleNormal="100" workbookViewId="0">
      <selection activeCell="F14" sqref="F14"/>
    </sheetView>
  </sheetViews>
  <sheetFormatPr defaultRowHeight="12.75" x14ac:dyDescent="0.2"/>
  <cols>
    <col min="1" max="1" width="35.42578125" bestFit="1" customWidth="1"/>
    <col min="2" max="2" width="23" bestFit="1" customWidth="1"/>
    <col min="3" max="3" width="19.5703125" bestFit="1" customWidth="1"/>
    <col min="4" max="4" width="15.7109375" customWidth="1"/>
    <col min="5" max="5" width="16.85546875" customWidth="1"/>
    <col min="6" max="6" width="12" customWidth="1"/>
    <col min="8" max="8" width="11.85546875" bestFit="1" customWidth="1"/>
    <col min="9" max="9" width="10.85546875" bestFit="1" customWidth="1"/>
  </cols>
  <sheetData>
    <row r="2" spans="1:6" ht="15.75" x14ac:dyDescent="0.25">
      <c r="A2" s="48" t="str">
        <f>'Sum 1'!A2</f>
        <v>AESO Project Name &amp; No.</v>
      </c>
      <c r="B2" s="697" t="str">
        <f>'Sum 1'!B2</f>
        <v>XX UPGRADE</v>
      </c>
      <c r="C2" s="698"/>
      <c r="D2" s="60" t="str">
        <f>'Sum 1'!D2</f>
        <v>PXXXX</v>
      </c>
    </row>
    <row r="3" spans="1:6" ht="15.75" x14ac:dyDescent="0.25">
      <c r="A3" s="48" t="str">
        <f>'Sum 1'!A3</f>
        <v>Prepared by:</v>
      </c>
      <c r="B3" s="696" t="str">
        <f>IF('Sum 1'!$B$3="","", 'Sum 1'!$B$3)</f>
        <v/>
      </c>
      <c r="C3" s="696"/>
      <c r="D3" s="696"/>
    </row>
    <row r="4" spans="1:6" ht="15.75" x14ac:dyDescent="0.25">
      <c r="A4" s="48" t="str">
        <f>'Sum 1'!A4</f>
        <v>AACE Class:</v>
      </c>
      <c r="B4" s="45"/>
      <c r="C4" s="40" t="str">
        <f>'Sum 1'!C4</f>
        <v>Estimate Basis</v>
      </c>
      <c r="D4" s="45"/>
    </row>
    <row r="5" spans="1:6" ht="15.75" x14ac:dyDescent="0.25">
      <c r="A5" s="48" t="str">
        <f>'Sum 1'!A5</f>
        <v>High Range</v>
      </c>
      <c r="B5" s="46"/>
      <c r="C5" s="49" t="str">
        <f>'Sum 1'!C5</f>
        <v>Low Range</v>
      </c>
      <c r="D5" s="46"/>
    </row>
    <row r="6" spans="1:6" ht="15.75" x14ac:dyDescent="0.25">
      <c r="A6" s="48" t="str">
        <f>'Sum 1'!A6</f>
        <v>Date of Estimate:</v>
      </c>
      <c r="B6" s="47" t="str">
        <f>IF('Sum 1'!$B$6="","", 'Sum 1'!$B$6)</f>
        <v/>
      </c>
      <c r="C6" s="565" t="str">
        <f>'Sum 1'!C6</f>
        <v>Base Year $</v>
      </c>
      <c r="D6" s="45"/>
    </row>
    <row r="7" spans="1:6" ht="15.75" x14ac:dyDescent="0.25">
      <c r="A7" s="564" t="str">
        <f>'Sum 1'!A7</f>
        <v>In Service Date</v>
      </c>
      <c r="B7" s="45" t="str">
        <f>IF('Sum 1'!$B$7="","",'Sum 1'!$B$7)</f>
        <v/>
      </c>
      <c r="C7" s="581" t="str">
        <f>'Sum 1'!C7</f>
        <v>In Service Year $</v>
      </c>
      <c r="D7" s="45"/>
    </row>
    <row r="9" spans="1:6" ht="45" x14ac:dyDescent="0.25">
      <c r="A9" s="649" t="s">
        <v>585</v>
      </c>
      <c r="B9" s="649" t="s">
        <v>579</v>
      </c>
      <c r="C9" s="649" t="s">
        <v>588</v>
      </c>
      <c r="D9" s="649" t="s">
        <v>587</v>
      </c>
      <c r="E9" s="649" t="s">
        <v>584</v>
      </c>
    </row>
    <row r="10" spans="1:6" ht="15" x14ac:dyDescent="0.25">
      <c r="A10" s="647" t="s">
        <v>580</v>
      </c>
      <c r="B10" s="672" t="s">
        <v>581</v>
      </c>
      <c r="C10" s="673"/>
      <c r="D10" s="673"/>
      <c r="E10" s="657">
        <f>C10-D10</f>
        <v>0</v>
      </c>
    </row>
    <row r="11" spans="1:6" ht="15" x14ac:dyDescent="0.25">
      <c r="A11" s="647" t="s">
        <v>582</v>
      </c>
      <c r="B11" s="674" t="s">
        <v>583</v>
      </c>
      <c r="C11" s="673"/>
      <c r="D11" s="673"/>
      <c r="E11" s="657">
        <f>C11-D11</f>
        <v>0</v>
      </c>
    </row>
    <row r="12" spans="1:6" ht="15" x14ac:dyDescent="0.25">
      <c r="A12" s="656" t="s">
        <v>589</v>
      </c>
      <c r="B12" s="672"/>
      <c r="C12" s="675"/>
      <c r="D12" s="675"/>
      <c r="E12" s="657">
        <f>C12-D12</f>
        <v>0</v>
      </c>
    </row>
    <row r="13" spans="1:6" ht="15" x14ac:dyDescent="0.25">
      <c r="A13" s="662" t="s">
        <v>591</v>
      </c>
      <c r="B13" s="647"/>
      <c r="C13" s="648"/>
      <c r="D13" s="648"/>
      <c r="E13" s="657">
        <f>'Sum 1'!$D$51</f>
        <v>0</v>
      </c>
    </row>
    <row r="14" spans="1:6" ht="17.25" x14ac:dyDescent="0.4">
      <c r="A14" s="658" t="s">
        <v>590</v>
      </c>
      <c r="B14" s="658"/>
      <c r="C14" s="659"/>
      <c r="D14" s="659"/>
      <c r="E14" s="660">
        <f>SUM(E10:E13)</f>
        <v>0</v>
      </c>
      <c r="F14" t="b">
        <f>E14='Sum 1'!D56</f>
        <v>1</v>
      </c>
    </row>
  </sheetData>
  <sheetProtection algorithmName="SHA-512" hashValue="OeNuydV2d6MkUTZABxHL2V5NeXow0SB6qpB4qNaAxGaxgOU9snpDXmtaIlMQZqSGYonMopNRwAgoAEBcYzWXJg==" saltValue="Of5331GXWoUzwT6IuJ3few==" spinCount="100000" sheet="1" objects="1" scenarios="1"/>
  <mergeCells count="2">
    <mergeCell ref="B2:C2"/>
    <mergeCell ref="B3:D3"/>
  </mergeCells>
  <conditionalFormatting sqref="F14">
    <cfRule type="containsText" dxfId="2" priority="1" operator="containsText" text="FALSE">
      <formula>NOT(ISERROR(SEARCH("FALSE",F14)))</formula>
    </cfRule>
    <cfRule type="containsText" dxfId="1" priority="2" operator="containsText" text="TRUE">
      <formula>NOT(ISERROR(SEARCH("TRUE",F14)))</formula>
    </cfRule>
    <cfRule type="expression" dxfId="0" priority="3">
      <formula>$F$14</formula>
    </cfRule>
  </conditionalFormatting>
  <dataValidations disablePrompts="1" count="6">
    <dataValidation showInputMessage="1" showErrorMessage="1" sqref="B3:D3" xr:uid="{00000000-0002-0000-1000-000000000000}"/>
    <dataValidation type="list" allowBlank="1" showInputMessage="1" showErrorMessage="1" sqref="D5" xr:uid="{00000000-0002-0000-1000-000001000000}">
      <formula1>"-50%,-40%,-30%,-20%,-15%,-10%,-5%,-3%,0%"</formula1>
    </dataValidation>
    <dataValidation type="list" allowBlank="1" showInputMessage="1" showErrorMessage="1" sqref="B4" xr:uid="{00000000-0002-0000-1000-000002000000}">
      <formula1>"5,4,3,2,1,N/A"</formula1>
    </dataValidation>
    <dataValidation type="list" allowBlank="1" showInputMessage="1" showErrorMessage="1" sqref="B5" xr:uid="{00000000-0002-0000-1000-000003000000}">
      <formula1>"100%,75%,50%,30%,20%,15%,10%,5%,3%,0%"</formula1>
    </dataValidation>
    <dataValidation type="list" allowBlank="1" showInputMessage="1" showErrorMessage="1" sqref="D4" xr:uid="{00000000-0002-0000-1000-000004000000}">
      <formula1>"OOM,NID,Service Proposal,Service Proposal P&amp;L,Final Cost Estimate,Final Cost Report, PCP#1,PCP#2,PCP#3,PCP#4,PCP#5,PCP#6,PCP#7,PCP#8,PCP#9,PCP#10,PCP#11,PCP#12,PCP#13,PCP#14,PCP#15"</formula1>
    </dataValidation>
    <dataValidation type="list" allowBlank="1" showInputMessage="1" showErrorMessage="1" sqref="D6:D7" xr:uid="{00000000-0002-0000-1000-000005000000}">
      <formula1>"2014,2015,2016,2017,2018,2019,2020,2021,2022,2023,2024,2025"</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J51"/>
  <sheetViews>
    <sheetView workbookViewId="0">
      <selection activeCell="M35" sqref="M35"/>
    </sheetView>
  </sheetViews>
  <sheetFormatPr defaultRowHeight="12.75" x14ac:dyDescent="0.2"/>
  <cols>
    <col min="1" max="1" width="31" bestFit="1" customWidth="1"/>
    <col min="2" max="2" width="18.5703125" bestFit="1" customWidth="1"/>
    <col min="3" max="3" width="19.5703125" bestFit="1" customWidth="1"/>
    <col min="4" max="4" width="25.5703125" bestFit="1" customWidth="1"/>
    <col min="7" max="7" width="31.28515625" customWidth="1"/>
    <col min="8" max="8" width="18.5703125" bestFit="1" customWidth="1"/>
    <col min="9" max="9" width="19.5703125" bestFit="1" customWidth="1"/>
    <col min="10" max="10" width="25.5703125" bestFit="1" customWidth="1"/>
  </cols>
  <sheetData>
    <row r="1" spans="1:10" ht="15.75" x14ac:dyDescent="0.25">
      <c r="A1" s="620" t="str">
        <f>'Sum 1'!$A$2</f>
        <v>AESO Project Name &amp; No.</v>
      </c>
      <c r="B1" s="786" t="str">
        <f>IF('Sum 1'!$B$2=" "," ",'Sum 1'!$B$2)</f>
        <v>XX UPGRADE</v>
      </c>
      <c r="C1" s="787">
        <f>'Sum 1'!C2</f>
        <v>0</v>
      </c>
      <c r="D1" s="621" t="str">
        <f>IF('Sum 1'!$D$2="","",'Sum 1'!$D$2)</f>
        <v>PXXXX</v>
      </c>
      <c r="G1" s="620" t="str">
        <f>'Sum 1'!$A$2</f>
        <v>AESO Project Name &amp; No.</v>
      </c>
      <c r="H1" s="786" t="str">
        <f>IF('Sum 1'!$B$2=" "," ",'Sum 1'!$B$2)</f>
        <v>XX UPGRADE</v>
      </c>
      <c r="I1" s="790" t="str">
        <f>'Sum 1'!I2</f>
        <v>PCP #1</v>
      </c>
      <c r="J1" s="621" t="str">
        <f>IF('Sum 1'!$D$2="","",'Sum 1'!$D$2)</f>
        <v>PXXXX</v>
      </c>
    </row>
    <row r="2" spans="1:10" ht="15.75" x14ac:dyDescent="0.25">
      <c r="A2" s="622" t="str">
        <f>'Sum 1'!$A$3</f>
        <v>Prepared by:</v>
      </c>
      <c r="B2" s="788" t="str">
        <f>IF('Sum 1'!$B$3="","",'Sum 1'!$B$3)</f>
        <v/>
      </c>
      <c r="C2" s="788">
        <f>'Sum 1'!C3</f>
        <v>0</v>
      </c>
      <c r="D2" s="789">
        <f>'Sum 1'!D3</f>
        <v>0</v>
      </c>
      <c r="G2" s="622" t="str">
        <f>'Sum 1'!$A$3</f>
        <v>Prepared by:</v>
      </c>
      <c r="H2" s="696"/>
      <c r="I2" s="696"/>
      <c r="J2" s="791"/>
    </row>
    <row r="3" spans="1:10" ht="15.75" x14ac:dyDescent="0.25">
      <c r="A3" s="622" t="str">
        <f>'Sum 1'!$A$4</f>
        <v>AACE Class:</v>
      </c>
      <c r="B3" s="623" t="str">
        <f>IF('Sum 1'!$B$4="","",'Sum 1'!$B$4)</f>
        <v/>
      </c>
      <c r="C3" s="48" t="str">
        <f>'Sum 1'!$C$4</f>
        <v>Estimate Basis</v>
      </c>
      <c r="D3" s="624" t="str">
        <f>B7</f>
        <v>Service Proposal</v>
      </c>
      <c r="G3" s="622" t="str">
        <f>'Sum 1'!$A$4</f>
        <v>AACE Class:</v>
      </c>
      <c r="H3" s="45"/>
      <c r="I3" s="48" t="str">
        <f>'Sum 1'!$C$4</f>
        <v>Estimate Basis</v>
      </c>
      <c r="J3" s="643" t="str">
        <f>H7</f>
        <v>Final Cost Report</v>
      </c>
    </row>
    <row r="4" spans="1:10" ht="15.75" x14ac:dyDescent="0.25">
      <c r="A4" s="622" t="str">
        <f>'Sum 1'!$A$5</f>
        <v>High Range</v>
      </c>
      <c r="B4" s="625" t="str">
        <f>IF('Sum 1'!$B$5="","",'Sum 1'!$B$5)</f>
        <v/>
      </c>
      <c r="C4" s="49" t="str">
        <f>'Sum 1'!$C$5</f>
        <v>Low Range</v>
      </c>
      <c r="D4" s="626" t="str">
        <f>IF('Sum 1'!$D$5="","", 'Sum 1'!$D$5)</f>
        <v/>
      </c>
      <c r="G4" s="622" t="str">
        <f>'Sum 1'!$A$5</f>
        <v>High Range</v>
      </c>
      <c r="H4" s="625" t="str">
        <f>IF('Sum 1'!$B$5="","","5%")</f>
        <v/>
      </c>
      <c r="I4" s="49" t="str">
        <f>'Sum 1'!$C$5</f>
        <v>Low Range</v>
      </c>
      <c r="J4" s="626" t="str">
        <f>IF('Sum 1'!$D$5="","","-5%")</f>
        <v/>
      </c>
    </row>
    <row r="5" spans="1:10" ht="15.75" x14ac:dyDescent="0.25">
      <c r="A5" s="622" t="str">
        <f>'Sum 1'!$A$6</f>
        <v>Date of Estimate:</v>
      </c>
      <c r="B5" s="627" t="str">
        <f>IF('Sum 1'!$B$6="", "", 'Sum 1'!$B$6)</f>
        <v/>
      </c>
      <c r="C5" s="628" t="str">
        <f>'Sum 1'!$C$6</f>
        <v>Base Year $</v>
      </c>
      <c r="D5" s="624" t="str">
        <f>IF('Sum 1'!$D$6="","",'Sum 1'!$D$6)</f>
        <v/>
      </c>
      <c r="G5" s="622" t="str">
        <f>'Sum 1'!A6</f>
        <v>Date of Estimate:</v>
      </c>
      <c r="H5" s="47"/>
      <c r="I5" s="628" t="str">
        <f>'Sum 1'!$C$6</f>
        <v>Base Year $</v>
      </c>
      <c r="J5" s="613"/>
    </row>
    <row r="6" spans="1:10" ht="15.75" x14ac:dyDescent="0.25">
      <c r="A6" s="629" t="str">
        <f>'Sum 1'!$A$7</f>
        <v>In Service Date</v>
      </c>
      <c r="B6" s="623" t="str">
        <f>IF('Sum 1'!$B$7="","",'Sum 1'!$B$7)</f>
        <v/>
      </c>
      <c r="C6" s="630" t="str">
        <f>'Sum 1'!$C$7</f>
        <v>In Service Year $</v>
      </c>
      <c r="D6" s="624" t="str">
        <f>IF('Sum 1'!$D$7="","",'Sum 1'!$D$7)</f>
        <v/>
      </c>
      <c r="G6" s="629" t="str">
        <f>'Sum 1'!$A$7</f>
        <v>In Service Date</v>
      </c>
      <c r="H6" s="45"/>
      <c r="I6" s="630" t="str">
        <f>'Sum 1'!$C$7</f>
        <v>In Service Year $</v>
      </c>
      <c r="J6" s="613"/>
    </row>
    <row r="7" spans="1:10" ht="15.75" x14ac:dyDescent="0.25">
      <c r="A7" s="783"/>
      <c r="B7" s="784" t="s">
        <v>520</v>
      </c>
      <c r="C7" s="784"/>
      <c r="D7" s="785"/>
      <c r="G7" s="778"/>
      <c r="H7" s="780" t="str">
        <f>INDEX('Sum 1'!2:2,MATCH("Final Cost Report",'Sum 1'!$2:$2,0))</f>
        <v>Final Cost Report</v>
      </c>
      <c r="I7" s="781"/>
      <c r="J7" s="782"/>
    </row>
    <row r="8" spans="1:10" x14ac:dyDescent="0.2">
      <c r="A8" s="783"/>
      <c r="B8" s="631" t="s">
        <v>67</v>
      </c>
      <c r="C8" s="631" t="s">
        <v>489</v>
      </c>
      <c r="D8" s="632" t="s">
        <v>0</v>
      </c>
      <c r="G8" s="779"/>
      <c r="H8" s="631" t="s">
        <v>67</v>
      </c>
      <c r="I8" s="631" t="s">
        <v>489</v>
      </c>
      <c r="J8" s="632" t="s">
        <v>0</v>
      </c>
    </row>
    <row r="9" spans="1:10" x14ac:dyDescent="0.2">
      <c r="A9" s="633" t="str">
        <f>'Sum 1'!$A9</f>
        <v>TRANSMISSION LINE</v>
      </c>
      <c r="B9" s="454"/>
      <c r="C9" s="454"/>
      <c r="D9" s="634"/>
      <c r="G9" s="633" t="str">
        <f>'Sum 1'!$A9</f>
        <v>TRANSMISSION LINE</v>
      </c>
      <c r="H9" s="454"/>
      <c r="I9" s="454"/>
      <c r="J9" s="634"/>
    </row>
    <row r="10" spans="1:10" x14ac:dyDescent="0.2">
      <c r="A10" s="635" t="str">
        <f>'Sum 1'!$A10</f>
        <v>Material</v>
      </c>
      <c r="B10" s="636">
        <f>'Sum 1'!$B10</f>
        <v>0</v>
      </c>
      <c r="C10" s="636">
        <f>'Sum 1'!$C10</f>
        <v>0</v>
      </c>
      <c r="D10" s="637">
        <f>'Sum 1'!$D10</f>
        <v>0</v>
      </c>
      <c r="G10" s="635" t="str">
        <f>'Sum 1'!$A10</f>
        <v>Material</v>
      </c>
      <c r="H10" s="636">
        <f ca="1">INDEX('Sum 1'!10:10,MATCH("Final Cost Report",'Sum 1'!$2:$2,0))</f>
        <v>0</v>
      </c>
      <c r="I10" s="636">
        <f ca="1">INDEX('Sum 1'!10:10,MATCH("Final Cost Report",'Sum 1'!$2:$2,0)+1)</f>
        <v>0</v>
      </c>
      <c r="J10" s="637">
        <f ca="1">INDEX('Sum 1'!10:10,MATCH("Final Cost Report",'Sum 1'!$2:$2,0)+2)</f>
        <v>0</v>
      </c>
    </row>
    <row r="11" spans="1:10" x14ac:dyDescent="0.2">
      <c r="A11" s="635" t="str">
        <f>'Sum 1'!$A11</f>
        <v>Labour</v>
      </c>
      <c r="B11" s="636">
        <f>'Sum 1'!$B11</f>
        <v>0</v>
      </c>
      <c r="C11" s="636">
        <f>'Sum 1'!$C11</f>
        <v>0</v>
      </c>
      <c r="D11" s="637">
        <f>'Sum 1'!$D11</f>
        <v>0</v>
      </c>
      <c r="G11" s="635" t="str">
        <f>'Sum 1'!$A11</f>
        <v>Labour</v>
      </c>
      <c r="H11" s="636">
        <f ca="1">INDEX('Sum 1'!11:11,MATCH("Final Cost Report",'Sum 1'!$2:$2,0))</f>
        <v>0</v>
      </c>
      <c r="I11" s="636">
        <f ca="1">INDEX('Sum 1'!11:11,MATCH("Final Cost Report",'Sum 1'!$2:$2,0)+1)</f>
        <v>0</v>
      </c>
      <c r="J11" s="637">
        <f ca="1">INDEX('Sum 1'!11:11,MATCH("Final Cost Report",'Sum 1'!$2:$2,0)+2)</f>
        <v>0</v>
      </c>
    </row>
    <row r="12" spans="1:10" x14ac:dyDescent="0.2">
      <c r="A12" s="635" t="str">
        <f>'Sum 1'!$A12</f>
        <v>Supply &amp; Install</v>
      </c>
      <c r="B12" s="636">
        <f>'Sum 1'!$B12</f>
        <v>0</v>
      </c>
      <c r="C12" s="636">
        <f>'Sum 1'!$C12</f>
        <v>0</v>
      </c>
      <c r="D12" s="637">
        <f>'Sum 1'!$D12</f>
        <v>0</v>
      </c>
      <c r="G12" s="635" t="str">
        <f>'Sum 1'!$A12</f>
        <v>Supply &amp; Install</v>
      </c>
      <c r="H12" s="636">
        <f ca="1">INDEX('Sum 1'!12:12,MATCH("Final Cost Report",'Sum 1'!$2:$2,0))</f>
        <v>0</v>
      </c>
      <c r="I12" s="636">
        <f ca="1">INDEX('Sum 1'!12:12,MATCH("Final Cost Report",'Sum 1'!$2:$2,0)+1)</f>
        <v>0</v>
      </c>
      <c r="J12" s="637">
        <f ca="1">INDEX('Sum 1'!12:12,MATCH("Final Cost Report",'Sum 1'!$2:$2,0)+2)</f>
        <v>0</v>
      </c>
    </row>
    <row r="13" spans="1:10" x14ac:dyDescent="0.2">
      <c r="A13" s="638" t="str">
        <f>'Sum 1'!$A13</f>
        <v>TOTAL TRANSMISSION LINE</v>
      </c>
      <c r="B13" s="618">
        <f>'Sum 1'!$B13</f>
        <v>0</v>
      </c>
      <c r="C13" s="618">
        <f>'Sum 1'!$C13</f>
        <v>0</v>
      </c>
      <c r="D13" s="639">
        <f>'Sum 1'!$D13</f>
        <v>0</v>
      </c>
      <c r="G13" s="638" t="str">
        <f>'Sum 1'!$A13</f>
        <v>TOTAL TRANSMISSION LINE</v>
      </c>
      <c r="H13" s="618">
        <f ca="1">INDEX('Sum 1'!13:13,MATCH("Final Cost Report",'Sum 1'!$2:$2,0))</f>
        <v>0</v>
      </c>
      <c r="I13" s="618">
        <f ca="1">INDEX('Sum 1'!13:13,MATCH("Final Cost Report",'Sum 1'!$2:$2,0)+1)</f>
        <v>0</v>
      </c>
      <c r="J13" s="639">
        <f ca="1">INDEX('Sum 1'!13:13,MATCH("Final Cost Report",'Sum 1'!$2:$2,0)+2)</f>
        <v>0</v>
      </c>
    </row>
    <row r="14" spans="1:10" x14ac:dyDescent="0.2">
      <c r="A14" s="633" t="str">
        <f>'Sum 1'!$A14</f>
        <v xml:space="preserve">SUBSTATION  </v>
      </c>
      <c r="B14" s="454"/>
      <c r="C14" s="454"/>
      <c r="D14" s="634"/>
      <c r="G14" s="633" t="str">
        <f>'Sum 1'!$A14</f>
        <v xml:space="preserve">SUBSTATION  </v>
      </c>
      <c r="H14" s="454"/>
      <c r="I14" s="454"/>
      <c r="J14" s="634"/>
    </row>
    <row r="15" spans="1:10" x14ac:dyDescent="0.2">
      <c r="A15" s="635" t="str">
        <f>'Sum 1'!$A15</f>
        <v>Material</v>
      </c>
      <c r="B15" s="636">
        <f>'Sum 1'!$B15</f>
        <v>0</v>
      </c>
      <c r="C15" s="636">
        <f>'Sum 1'!$C15</f>
        <v>0</v>
      </c>
      <c r="D15" s="637">
        <f>'Sum 1'!$D15</f>
        <v>0</v>
      </c>
      <c r="G15" s="635" t="str">
        <f>'Sum 1'!$A15</f>
        <v>Material</v>
      </c>
      <c r="H15" s="636">
        <f ca="1">INDEX('Sum 1'!15:15,MATCH("Final Cost Report",'Sum 1'!$2:$2,0))</f>
        <v>0</v>
      </c>
      <c r="I15" s="636">
        <f ca="1">INDEX('Sum 1'!15:15,MATCH("Final Cost Report",'Sum 1'!$2:$2,0)+1)</f>
        <v>0</v>
      </c>
      <c r="J15" s="637">
        <f ca="1">INDEX('Sum 1'!15:15,MATCH("Final Cost Report",'Sum 1'!$2:$2,0)+2)</f>
        <v>0</v>
      </c>
    </row>
    <row r="16" spans="1:10" x14ac:dyDescent="0.2">
      <c r="A16" s="635" t="str">
        <f>'Sum 1'!$A16</f>
        <v>Labour</v>
      </c>
      <c r="B16" s="636">
        <f>'Sum 1'!$B16</f>
        <v>0</v>
      </c>
      <c r="C16" s="636">
        <f>'Sum 1'!$C16</f>
        <v>0</v>
      </c>
      <c r="D16" s="637">
        <f>'Sum 1'!$D16</f>
        <v>0</v>
      </c>
      <c r="G16" s="635" t="str">
        <f>'Sum 1'!$A16</f>
        <v>Labour</v>
      </c>
      <c r="H16" s="636">
        <f ca="1">INDEX('Sum 1'!16:16,MATCH("Final Cost Report",'Sum 1'!$2:$2,0))</f>
        <v>0</v>
      </c>
      <c r="I16" s="636">
        <f ca="1">INDEX('Sum 1'!16:16,MATCH("Final Cost Report",'Sum 1'!$2:$2,0)+1)</f>
        <v>0</v>
      </c>
      <c r="J16" s="637">
        <f ca="1">INDEX('Sum 1'!16:16,MATCH("Final Cost Report",'Sum 1'!$2:$2,0)+2)</f>
        <v>0</v>
      </c>
    </row>
    <row r="17" spans="1:10" x14ac:dyDescent="0.2">
      <c r="A17" s="635" t="str">
        <f>'Sum 1'!$A17</f>
        <v>Supply &amp; Install</v>
      </c>
      <c r="B17" s="636">
        <f>'Sum 1'!$B17</f>
        <v>0</v>
      </c>
      <c r="C17" s="636">
        <f>'Sum 1'!$C17</f>
        <v>0</v>
      </c>
      <c r="D17" s="637">
        <f>'Sum 1'!$D17</f>
        <v>0</v>
      </c>
      <c r="G17" s="635" t="str">
        <f>'Sum 1'!$A17</f>
        <v>Supply &amp; Install</v>
      </c>
      <c r="H17" s="636">
        <f ca="1">INDEX('Sum 1'!17:17,MATCH("Final Cost Report",'Sum 1'!$2:$2,0))</f>
        <v>0</v>
      </c>
      <c r="I17" s="636">
        <f ca="1">INDEX('Sum 1'!17:17,MATCH("Final Cost Report",'Sum 1'!$2:$2,0)+1)</f>
        <v>0</v>
      </c>
      <c r="J17" s="637">
        <f ca="1">INDEX('Sum 1'!17:17,MATCH("Final Cost Report",'Sum 1'!$2:$2,0)+2)</f>
        <v>0</v>
      </c>
    </row>
    <row r="18" spans="1:10" x14ac:dyDescent="0.2">
      <c r="A18" s="638" t="str">
        <f>'Sum 1'!$A18</f>
        <v>TOTAL SUBSTATION</v>
      </c>
      <c r="B18" s="618">
        <f>'Sum 1'!$B18</f>
        <v>0</v>
      </c>
      <c r="C18" s="618">
        <f>'Sum 1'!$C18</f>
        <v>0</v>
      </c>
      <c r="D18" s="639">
        <f>'Sum 1'!$D18</f>
        <v>0</v>
      </c>
      <c r="G18" s="638" t="str">
        <f>'Sum 1'!$A18</f>
        <v>TOTAL SUBSTATION</v>
      </c>
      <c r="H18" s="618">
        <f ca="1">INDEX('Sum 1'!18:18,MATCH("Final Cost Report",'Sum 1'!$2:$2,0))</f>
        <v>0</v>
      </c>
      <c r="I18" s="618">
        <f ca="1">INDEX('Sum 1'!18:18,MATCH("Final Cost Report",'Sum 1'!$2:$2,0)+1)</f>
        <v>0</v>
      </c>
      <c r="J18" s="639">
        <f ca="1">INDEX('Sum 1'!18:18,MATCH("Final Cost Report",'Sum 1'!$2:$2,0)+2)</f>
        <v>0</v>
      </c>
    </row>
    <row r="19" spans="1:10" x14ac:dyDescent="0.2">
      <c r="A19" s="633" t="str">
        <f>'Sum 1'!$A19</f>
        <v>TELECOMMUNICATION</v>
      </c>
      <c r="B19" s="454"/>
      <c r="C19" s="454"/>
      <c r="D19" s="634"/>
      <c r="G19" s="633" t="str">
        <f>'Sum 1'!$A19</f>
        <v>TELECOMMUNICATION</v>
      </c>
      <c r="H19" s="454"/>
      <c r="I19" s="454"/>
      <c r="J19" s="634"/>
    </row>
    <row r="20" spans="1:10" x14ac:dyDescent="0.2">
      <c r="A20" s="635" t="str">
        <f>'Sum 1'!$A20</f>
        <v>Material</v>
      </c>
      <c r="B20" s="636">
        <f>'Sum 1'!$B20</f>
        <v>0</v>
      </c>
      <c r="C20" s="636">
        <f>'Sum 1'!$C20</f>
        <v>0</v>
      </c>
      <c r="D20" s="637">
        <f>'Sum 1'!$D20</f>
        <v>0</v>
      </c>
      <c r="G20" s="635" t="str">
        <f>'Sum 1'!$A20</f>
        <v>Material</v>
      </c>
      <c r="H20" s="636">
        <f ca="1">INDEX('Sum 1'!20:20,MATCH("Final Cost Report",'Sum 1'!$2:$2,0))</f>
        <v>0</v>
      </c>
      <c r="I20" s="636">
        <f ca="1">INDEX('Sum 1'!20:20,MATCH("Final Cost Report",'Sum 1'!$2:$2,0)+1)</f>
        <v>0</v>
      </c>
      <c r="J20" s="637">
        <f ca="1">INDEX('Sum 1'!20:20,MATCH("Final Cost Report",'Sum 1'!$2:$2,0)+2)</f>
        <v>0</v>
      </c>
    </row>
    <row r="21" spans="1:10" x14ac:dyDescent="0.2">
      <c r="A21" s="635" t="str">
        <f>'Sum 1'!$A21</f>
        <v>Labour</v>
      </c>
      <c r="B21" s="636">
        <f>'Sum 1'!$B21</f>
        <v>0</v>
      </c>
      <c r="C21" s="636">
        <f>'Sum 1'!$C21</f>
        <v>0</v>
      </c>
      <c r="D21" s="637">
        <f>'Sum 1'!$D21</f>
        <v>0</v>
      </c>
      <c r="G21" s="635" t="str">
        <f>'Sum 1'!$A21</f>
        <v>Labour</v>
      </c>
      <c r="H21" s="636">
        <f ca="1">INDEX('Sum 1'!21:21,MATCH("Final Cost Report",'Sum 1'!$2:$2,0))</f>
        <v>0</v>
      </c>
      <c r="I21" s="636">
        <f ca="1">INDEX('Sum 1'!21:21,MATCH("Final Cost Report",'Sum 1'!$2:$2,0)+1)</f>
        <v>0</v>
      </c>
      <c r="J21" s="637">
        <f ca="1">INDEX('Sum 1'!21:21,MATCH("Final Cost Report",'Sum 1'!$2:$2,0)+2)</f>
        <v>0</v>
      </c>
    </row>
    <row r="22" spans="1:10" x14ac:dyDescent="0.2">
      <c r="A22" s="635" t="str">
        <f>'Sum 1'!$A22</f>
        <v>Supply &amp; Install</v>
      </c>
      <c r="B22" s="636">
        <f>'Sum 1'!$B22</f>
        <v>0</v>
      </c>
      <c r="C22" s="636">
        <f>'Sum 1'!$C22</f>
        <v>0</v>
      </c>
      <c r="D22" s="637">
        <f>'Sum 1'!$D22</f>
        <v>0</v>
      </c>
      <c r="G22" s="635" t="str">
        <f>'Sum 1'!$A22</f>
        <v>Supply &amp; Install</v>
      </c>
      <c r="H22" s="636">
        <f ca="1">INDEX('Sum 1'!22:22,MATCH("Final Cost Report",'Sum 1'!$2:$2,0))</f>
        <v>0</v>
      </c>
      <c r="I22" s="636">
        <f ca="1">INDEX('Sum 1'!22:22,MATCH("Final Cost Report",'Sum 1'!$2:$2,0)+1)</f>
        <v>0</v>
      </c>
      <c r="J22" s="637">
        <f ca="1">INDEX('Sum 1'!22:22,MATCH("Final Cost Report",'Sum 1'!$2:$2,0)+2)</f>
        <v>0</v>
      </c>
    </row>
    <row r="23" spans="1:10" x14ac:dyDescent="0.2">
      <c r="A23" s="638" t="str">
        <f>'Sum 1'!$A23</f>
        <v>TOTAL TELECOMMUNCATIONS</v>
      </c>
      <c r="B23" s="618">
        <f>'Sum 1'!$B23</f>
        <v>0</v>
      </c>
      <c r="C23" s="618">
        <f>'Sum 1'!$C23</f>
        <v>0</v>
      </c>
      <c r="D23" s="639">
        <f>'Sum 1'!$D23</f>
        <v>0</v>
      </c>
      <c r="G23" s="638" t="str">
        <f>'Sum 1'!$A23</f>
        <v>TOTAL TELECOMMUNCATIONS</v>
      </c>
      <c r="H23" s="618">
        <f ca="1">INDEX('Sum 1'!23:23,MATCH("Final Cost Report",'Sum 1'!$2:$2,0))</f>
        <v>0</v>
      </c>
      <c r="I23" s="618">
        <f ca="1">INDEX('Sum 1'!23:23,MATCH("Final Cost Report",'Sum 1'!$2:$2,0)+1)</f>
        <v>0</v>
      </c>
      <c r="J23" s="639">
        <f ca="1">INDEX('Sum 1'!23:23,MATCH("Final Cost Report",'Sum 1'!$2:$2,0)+2)</f>
        <v>0</v>
      </c>
    </row>
    <row r="24" spans="1:10" x14ac:dyDescent="0.2">
      <c r="A24" s="633" t="str">
        <f>'Sum 1'!$A24</f>
        <v>OWNERS</v>
      </c>
      <c r="B24" s="454"/>
      <c r="C24" s="454"/>
      <c r="D24" s="634"/>
      <c r="G24" s="633" t="str">
        <f>'Sum 1'!$A24</f>
        <v>OWNERS</v>
      </c>
      <c r="H24" s="454"/>
      <c r="I24" s="454"/>
      <c r="J24" s="634"/>
    </row>
    <row r="25" spans="1:10" x14ac:dyDescent="0.2">
      <c r="A25" s="635" t="str">
        <f>'Sum 1'!$A25</f>
        <v>Pre-SP Cost</v>
      </c>
      <c r="B25" s="636">
        <f>'Sum 1'!$B25</f>
        <v>0</v>
      </c>
      <c r="C25" s="636">
        <f>'Sum 1'!$C25</f>
        <v>0</v>
      </c>
      <c r="D25" s="637">
        <f>'Sum 1'!$D25</f>
        <v>0</v>
      </c>
      <c r="G25" s="635" t="str">
        <f>'Sum 1'!$A25</f>
        <v>Pre-SP Cost</v>
      </c>
      <c r="H25" s="636">
        <f ca="1">INDEX('Sum 1'!25:25,MATCH("Final Cost Report",'Sum 1'!$2:$2,0))</f>
        <v>0</v>
      </c>
      <c r="I25" s="636">
        <f ca="1">INDEX('Sum 1'!25:25,MATCH("Final Cost Report",'Sum 1'!$2:$2,0)+1)</f>
        <v>0</v>
      </c>
      <c r="J25" s="637">
        <f ca="1">INDEX('Sum 1'!25:25,MATCH("Final Cost Report",'Sum 1'!$2:$2,0)+2)</f>
        <v>0</v>
      </c>
    </row>
    <row r="26" spans="1:10" x14ac:dyDescent="0.2">
      <c r="A26" s="635" t="str">
        <f>'Sum 1'!$A26</f>
        <v xml:space="preserve">Service Proposal </v>
      </c>
      <c r="B26" s="636">
        <f>'Sum 1'!$B26</f>
        <v>0</v>
      </c>
      <c r="C26" s="636">
        <f>'Sum 1'!$C26</f>
        <v>0</v>
      </c>
      <c r="D26" s="637">
        <f>'Sum 1'!$D26</f>
        <v>0</v>
      </c>
      <c r="G26" s="635" t="str">
        <f>'Sum 1'!$A26</f>
        <v xml:space="preserve">Service Proposal </v>
      </c>
      <c r="H26" s="636">
        <f ca="1">INDEX('Sum 1'!26:26,MATCH("Final Cost Report",'Sum 1'!$2:$2,0))</f>
        <v>0</v>
      </c>
      <c r="I26" s="636">
        <f ca="1">INDEX('Sum 1'!26:26,MATCH("Final Cost Report",'Sum 1'!$2:$2,0)+1)</f>
        <v>0</v>
      </c>
      <c r="J26" s="637">
        <f ca="1">INDEX('Sum 1'!26:26,MATCH("Final Cost Report",'Sum 1'!$2:$2,0)+2)</f>
        <v>0</v>
      </c>
    </row>
    <row r="27" spans="1:10" x14ac:dyDescent="0.2">
      <c r="A27" s="635" t="str">
        <f>'Sum 1'!$A27</f>
        <v>Facility Applications</v>
      </c>
      <c r="B27" s="636">
        <f>'Sum 1'!$B27</f>
        <v>0</v>
      </c>
      <c r="C27" s="636">
        <f>'Sum 1'!$C27</f>
        <v>0</v>
      </c>
      <c r="D27" s="637">
        <f>'Sum 1'!$D27</f>
        <v>0</v>
      </c>
      <c r="G27" s="635" t="str">
        <f>'Sum 1'!$A27</f>
        <v>Facility Applications</v>
      </c>
      <c r="H27" s="636">
        <f ca="1">INDEX('Sum 1'!27:27,MATCH("Final Cost Report",'Sum 1'!$2:$2,0))</f>
        <v>0</v>
      </c>
      <c r="I27" s="636">
        <f ca="1">INDEX('Sum 1'!27:27,MATCH("Final Cost Report",'Sum 1'!$2:$2,0)+1)</f>
        <v>0</v>
      </c>
      <c r="J27" s="637">
        <f ca="1">INDEX('Sum 1'!27:27,MATCH("Final Cost Report",'Sum 1'!$2:$2,0)+2)</f>
        <v>0</v>
      </c>
    </row>
    <row r="28" spans="1:10" x14ac:dyDescent="0.2">
      <c r="A28" s="635" t="str">
        <f>'Sum 1'!$A28</f>
        <v>Regulatory &amp; Compliance</v>
      </c>
      <c r="B28" s="636">
        <f>'Sum 1'!$B28</f>
        <v>0</v>
      </c>
      <c r="C28" s="636">
        <f>'Sum 1'!$C28</f>
        <v>0</v>
      </c>
      <c r="D28" s="637">
        <f>'Sum 1'!$D28</f>
        <v>0</v>
      </c>
      <c r="G28" s="635" t="str">
        <f>'Sum 1'!$A28</f>
        <v>Regulatory &amp; Compliance</v>
      </c>
      <c r="H28" s="636">
        <f ca="1">INDEX('Sum 1'!28:28,MATCH("Final Cost Report",'Sum 1'!$2:$2,0))</f>
        <v>0</v>
      </c>
      <c r="I28" s="636">
        <f ca="1">INDEX('Sum 1'!28:28,MATCH("Final Cost Report",'Sum 1'!$2:$2,0)+1)</f>
        <v>0</v>
      </c>
      <c r="J28" s="637">
        <f ca="1">INDEX('Sum 1'!28:28,MATCH("Final Cost Report",'Sum 1'!$2:$2,0)+2)</f>
        <v>0</v>
      </c>
    </row>
    <row r="29" spans="1:10" x14ac:dyDescent="0.2">
      <c r="A29" s="635" t="str">
        <f>'Sum 1'!$A29</f>
        <v>Land Rights - Easements</v>
      </c>
      <c r="B29" s="636">
        <f>'Sum 1'!$B29</f>
        <v>0</v>
      </c>
      <c r="C29" s="636">
        <f>'Sum 1'!$C29</f>
        <v>0</v>
      </c>
      <c r="D29" s="637">
        <f>'Sum 1'!$D29</f>
        <v>0</v>
      </c>
      <c r="G29" s="635" t="str">
        <f>'Sum 1'!$A29</f>
        <v>Land Rights - Easements</v>
      </c>
      <c r="H29" s="636">
        <f ca="1">INDEX('Sum 1'!29:29,MATCH("Final Cost Report",'Sum 1'!$2:$2,0))</f>
        <v>0</v>
      </c>
      <c r="I29" s="636">
        <f ca="1">INDEX('Sum 1'!29:29,MATCH("Final Cost Report",'Sum 1'!$2:$2,0)+1)</f>
        <v>0</v>
      </c>
      <c r="J29" s="637">
        <f ca="1">INDEX('Sum 1'!29:29,MATCH("Final Cost Report",'Sum 1'!$2:$2,0)+2)</f>
        <v>0</v>
      </c>
    </row>
    <row r="30" spans="1:10" x14ac:dyDescent="0.2">
      <c r="A30" s="635" t="str">
        <f>'Sum 1'!$A30</f>
        <v>Land - Damage Claims</v>
      </c>
      <c r="B30" s="636">
        <f>'Sum 1'!$B30</f>
        <v>0</v>
      </c>
      <c r="C30" s="636">
        <f>'Sum 1'!$C30</f>
        <v>0</v>
      </c>
      <c r="D30" s="637">
        <f>'Sum 1'!$D30</f>
        <v>0</v>
      </c>
      <c r="G30" s="635" t="str">
        <f>'Sum 1'!$A30</f>
        <v>Land - Damage Claims</v>
      </c>
      <c r="H30" s="636">
        <f ca="1">INDEX('Sum 1'!30:30,MATCH("Final Cost Report",'Sum 1'!$2:$2,0))</f>
        <v>0</v>
      </c>
      <c r="I30" s="636">
        <f ca="1">INDEX('Sum 1'!30:30,MATCH("Final Cost Report",'Sum 1'!$2:$2,0)+1)</f>
        <v>0</v>
      </c>
      <c r="J30" s="637">
        <f ca="1">INDEX('Sum 1'!30:30,MATCH("Final Cost Report",'Sum 1'!$2:$2,0)+2)</f>
        <v>0</v>
      </c>
    </row>
    <row r="31" spans="1:10" x14ac:dyDescent="0.2">
      <c r="A31" s="635" t="str">
        <f>'Sum 1'!$A31</f>
        <v>Land - Acquisitions</v>
      </c>
      <c r="B31" s="636">
        <f>'Sum 1'!$B31</f>
        <v>0</v>
      </c>
      <c r="C31" s="636">
        <f>'Sum 1'!$C31</f>
        <v>0</v>
      </c>
      <c r="D31" s="637">
        <f>'Sum 1'!$D31</f>
        <v>0</v>
      </c>
      <c r="G31" s="635" t="str">
        <f>'Sum 1'!$A31</f>
        <v>Land - Acquisitions</v>
      </c>
      <c r="H31" s="636">
        <f ca="1">INDEX('Sum 1'!31:31,MATCH("Final Cost Report",'Sum 1'!$2:$2,0))</f>
        <v>0</v>
      </c>
      <c r="I31" s="636">
        <f ca="1">INDEX('Sum 1'!31:31,MATCH("Final Cost Report",'Sum 1'!$2:$2,0)+1)</f>
        <v>0</v>
      </c>
      <c r="J31" s="637">
        <f ca="1">INDEX('Sum 1'!31:31,MATCH("Final Cost Report",'Sum 1'!$2:$2,0)+2)</f>
        <v>0</v>
      </c>
    </row>
    <row r="32" spans="1:10" x14ac:dyDescent="0.2">
      <c r="A32" s="635" t="str">
        <f>'Sum 1'!$A32</f>
        <v>Land - Other</v>
      </c>
      <c r="B32" s="636">
        <f>'Sum 1'!$B32</f>
        <v>0</v>
      </c>
      <c r="C32" s="636">
        <f>'Sum 1'!$C32</f>
        <v>0</v>
      </c>
      <c r="D32" s="637">
        <f>'Sum 1'!$D32</f>
        <v>0</v>
      </c>
      <c r="G32" s="635" t="str">
        <f>'Sum 1'!$A32</f>
        <v>Land - Other</v>
      </c>
      <c r="H32" s="636">
        <f ca="1">INDEX('Sum 1'!32:32,MATCH("Final Cost Report",'Sum 1'!$2:$2,0))</f>
        <v>0</v>
      </c>
      <c r="I32" s="636">
        <f ca="1">INDEX('Sum 1'!32:32,MATCH("Final Cost Report",'Sum 1'!$2:$2,0)+1)</f>
        <v>0</v>
      </c>
      <c r="J32" s="637">
        <f ca="1">INDEX('Sum 1'!32:32,MATCH("Final Cost Report",'Sum 1'!$2:$2,0)+2)</f>
        <v>0</v>
      </c>
    </row>
    <row r="33" spans="1:10" x14ac:dyDescent="0.2">
      <c r="A33" s="638" t="str">
        <f>'Sum 1'!$A33</f>
        <v>TOTAL OWNERS COST</v>
      </c>
      <c r="B33" s="618">
        <f>'Sum 1'!$B33</f>
        <v>0</v>
      </c>
      <c r="C33" s="618">
        <f>'Sum 1'!$C33</f>
        <v>0</v>
      </c>
      <c r="D33" s="639">
        <f>'Sum 1'!$D33</f>
        <v>0</v>
      </c>
      <c r="G33" s="638" t="str">
        <f>'Sum 1'!$A33</f>
        <v>TOTAL OWNERS COST</v>
      </c>
      <c r="H33" s="618">
        <f ca="1">INDEX('Sum 1'!33:33,MATCH("Final Cost Report",'Sum 1'!$2:$2,0))</f>
        <v>0</v>
      </c>
      <c r="I33" s="618">
        <f ca="1">INDEX('Sum 1'!33:33,MATCH("Final Cost Report",'Sum 1'!$2:$2,0)+1)</f>
        <v>0</v>
      </c>
      <c r="J33" s="639">
        <f ca="1">INDEX('Sum 1'!33:33,MATCH("Final Cost Report",'Sum 1'!$2:$2,0)+2)</f>
        <v>0</v>
      </c>
    </row>
    <row r="34" spans="1:10" x14ac:dyDescent="0.2">
      <c r="A34" s="633" t="str">
        <f>'Sum 1'!$A34</f>
        <v>DISTRIBUTED</v>
      </c>
      <c r="B34" s="454"/>
      <c r="C34" s="454"/>
      <c r="D34" s="634"/>
      <c r="G34" s="633" t="str">
        <f>'Sum 1'!$A34</f>
        <v>DISTRIBUTED</v>
      </c>
      <c r="H34" s="454"/>
      <c r="I34" s="454"/>
      <c r="J34" s="634"/>
    </row>
    <row r="35" spans="1:10" x14ac:dyDescent="0.2">
      <c r="A35" s="635" t="str">
        <f>'Sum 1'!$A35</f>
        <v>Procurement Management</v>
      </c>
      <c r="B35" s="636">
        <f>'Sum 1'!$B35</f>
        <v>0</v>
      </c>
      <c r="C35" s="636">
        <f>'Sum 1'!$C35</f>
        <v>0</v>
      </c>
      <c r="D35" s="637">
        <f>'Sum 1'!$D35</f>
        <v>0</v>
      </c>
      <c r="G35" s="635" t="str">
        <f>'Sum 1'!$A35</f>
        <v>Procurement Management</v>
      </c>
      <c r="H35" s="636">
        <f ca="1">INDEX('Sum 1'!35:35,MATCH("Final Cost Report",'Sum 1'!$2:$2,0))</f>
        <v>0</v>
      </c>
      <c r="I35" s="636">
        <f ca="1">INDEX('Sum 1'!35:35,MATCH("Final Cost Report",'Sum 1'!$2:$2,0)+1)</f>
        <v>0</v>
      </c>
      <c r="J35" s="637">
        <f ca="1">INDEX('Sum 1'!35:35,MATCH("Final Cost Report",'Sum 1'!$2:$2,0)+2)</f>
        <v>0</v>
      </c>
    </row>
    <row r="36" spans="1:10" x14ac:dyDescent="0.2">
      <c r="A36" s="635" t="str">
        <f>'Sum 1'!$A36</f>
        <v>Project Management</v>
      </c>
      <c r="B36" s="636">
        <f>'Sum 1'!$B36</f>
        <v>0</v>
      </c>
      <c r="C36" s="636">
        <f>'Sum 1'!$C36</f>
        <v>0</v>
      </c>
      <c r="D36" s="637">
        <f>'Sum 1'!$D36</f>
        <v>0</v>
      </c>
      <c r="G36" s="635" t="str">
        <f>'Sum 1'!$A36</f>
        <v>Project Management</v>
      </c>
      <c r="H36" s="636">
        <f ca="1">INDEX('Sum 1'!36:36,MATCH("Final Cost Report",'Sum 1'!$2:$2,0))</f>
        <v>0</v>
      </c>
      <c r="I36" s="636">
        <f ca="1">INDEX('Sum 1'!36:36,MATCH("Final Cost Report",'Sum 1'!$2:$2,0)+1)</f>
        <v>0</v>
      </c>
      <c r="J36" s="637">
        <f ca="1">INDEX('Sum 1'!36:36,MATCH("Final Cost Report",'Sum 1'!$2:$2,0)+2)</f>
        <v>0</v>
      </c>
    </row>
    <row r="37" spans="1:10" x14ac:dyDescent="0.2">
      <c r="A37" s="635" t="str">
        <f>'Sum 1'!$A37</f>
        <v>Construction Management</v>
      </c>
      <c r="B37" s="636">
        <f>'Sum 1'!$B37</f>
        <v>0</v>
      </c>
      <c r="C37" s="636">
        <f>'Sum 1'!$C37</f>
        <v>0</v>
      </c>
      <c r="D37" s="637">
        <f>'Sum 1'!$D37</f>
        <v>0</v>
      </c>
      <c r="G37" s="635" t="str">
        <f>'Sum 1'!$A37</f>
        <v>Construction Management</v>
      </c>
      <c r="H37" s="636">
        <f ca="1">INDEX('Sum 1'!37:37,MATCH("Final Cost Report",'Sum 1'!$2:$2,0))</f>
        <v>0</v>
      </c>
      <c r="I37" s="636">
        <f ca="1">INDEX('Sum 1'!37:37,MATCH("Final Cost Report",'Sum 1'!$2:$2,0)+1)</f>
        <v>0</v>
      </c>
      <c r="J37" s="637">
        <f ca="1">INDEX('Sum 1'!37:37,MATCH("Final Cost Report",'Sum 1'!$2:$2,0)+2)</f>
        <v>0</v>
      </c>
    </row>
    <row r="38" spans="1:10" x14ac:dyDescent="0.2">
      <c r="A38" s="635" t="str">
        <f>'Sum 1'!$A38</f>
        <v>Contingency</v>
      </c>
      <c r="B38" s="636">
        <f>'Sum 1'!$B38</f>
        <v>0</v>
      </c>
      <c r="C38" s="636">
        <f>'Sum 1'!$C38</f>
        <v>0</v>
      </c>
      <c r="D38" s="637">
        <f>'Sum 1'!$D38</f>
        <v>0</v>
      </c>
      <c r="G38" s="635" t="str">
        <f>'Sum 1'!$A38</f>
        <v>Contingency</v>
      </c>
      <c r="H38" s="636">
        <f>INDEX('Sum 1'!38:38,MATCH("Final Cost Report",'Sum 1'!$2:$2,0))</f>
        <v>0</v>
      </c>
      <c r="I38" s="636">
        <f>INDEX('Sum 1'!38:38,MATCH("Final Cost Report",'Sum 1'!$2:$2,0)+1)</f>
        <v>0</v>
      </c>
      <c r="J38" s="637">
        <f>INDEX('Sum 1'!38:38,MATCH("Final Cost Report",'Sum 1'!$2:$2,0)+2)</f>
        <v>0</v>
      </c>
    </row>
    <row r="39" spans="1:10" x14ac:dyDescent="0.2">
      <c r="A39" s="635" t="str">
        <f>'Sum 1'!$A39</f>
        <v>Escalation</v>
      </c>
      <c r="B39" s="636">
        <f>'Sum 1'!$B39</f>
        <v>0</v>
      </c>
      <c r="C39" s="636">
        <f>'Sum 1'!$C39</f>
        <v>0</v>
      </c>
      <c r="D39" s="637">
        <f>'Sum 1'!$D39</f>
        <v>0</v>
      </c>
      <c r="G39" s="635" t="str">
        <f>'Sum 1'!$A39</f>
        <v>Escalation</v>
      </c>
      <c r="H39" s="636">
        <f>INDEX('Sum 1'!39:39,MATCH("Final Cost Report",'Sum 1'!$2:$2,0))</f>
        <v>0</v>
      </c>
      <c r="I39" s="636">
        <f>INDEX('Sum 1'!39:39,MATCH("Final Cost Report",'Sum 1'!$2:$2,0)+1)</f>
        <v>0</v>
      </c>
      <c r="J39" s="637">
        <f>INDEX('Sum 1'!39:39,MATCH("Final Cost Report",'Sum 1'!$2:$2,0)+2)</f>
        <v>0</v>
      </c>
    </row>
    <row r="40" spans="1:10" x14ac:dyDescent="0.2">
      <c r="A40" s="638" t="str">
        <f>'Sum 1'!$A40</f>
        <v>TOTAL DISTRIBUTED</v>
      </c>
      <c r="B40" s="618">
        <f>'Sum 1'!$B40</f>
        <v>0</v>
      </c>
      <c r="C40" s="618">
        <f>'Sum 1'!$C40</f>
        <v>0</v>
      </c>
      <c r="D40" s="639">
        <f>'Sum 1'!$D40</f>
        <v>0</v>
      </c>
      <c r="G40" s="638" t="str">
        <f>'Sum 1'!$A40</f>
        <v>TOTAL DISTRIBUTED</v>
      </c>
      <c r="H40" s="618">
        <f ca="1">INDEX('Sum 1'!40:40,MATCH("Final Cost Report",'Sum 1'!$2:$2,0))</f>
        <v>0</v>
      </c>
      <c r="I40" s="618">
        <f ca="1">INDEX('Sum 1'!40:40,MATCH("Final Cost Report",'Sum 1'!$2:$2,0)+1)</f>
        <v>0</v>
      </c>
      <c r="J40" s="639">
        <f ca="1">INDEX('Sum 1'!40:40,MATCH("Final Cost Report",'Sum 1'!$2:$2,0)+2)</f>
        <v>0</v>
      </c>
    </row>
    <row r="41" spans="1:10" x14ac:dyDescent="0.2">
      <c r="A41" s="633" t="str">
        <f>'Sum 1'!$A41</f>
        <v>SALVAGE</v>
      </c>
      <c r="B41" s="454"/>
      <c r="C41" s="454"/>
      <c r="D41" s="634"/>
      <c r="G41" s="633" t="str">
        <f>'Sum 1'!$A41</f>
        <v>SALVAGE</v>
      </c>
      <c r="H41" s="454"/>
      <c r="I41" s="454"/>
      <c r="J41" s="634"/>
    </row>
    <row r="42" spans="1:10" x14ac:dyDescent="0.2">
      <c r="A42" s="635" t="str">
        <f>'Sum 1'!$A42</f>
        <v>Transmission Line Labour</v>
      </c>
      <c r="B42" s="636">
        <f>'Sum 1'!$B42</f>
        <v>0</v>
      </c>
      <c r="C42" s="636">
        <f>'Sum 1'!$C42</f>
        <v>0</v>
      </c>
      <c r="D42" s="637">
        <f>'Sum 1'!$D42</f>
        <v>0</v>
      </c>
      <c r="G42" s="635" t="str">
        <f>'Sum 1'!$A42</f>
        <v>Transmission Line Labour</v>
      </c>
      <c r="H42" s="636">
        <f>INDEX('Sum 1'!42:42,MATCH("Final Cost Report",'Sum 1'!$2:$2,0))</f>
        <v>0</v>
      </c>
      <c r="I42" s="636">
        <f>INDEX('Sum 1'!42:42,MATCH("Final Cost Report",'Sum 1'!$2:$2,0)+1)</f>
        <v>0</v>
      </c>
      <c r="J42" s="637">
        <f>INDEX('Sum 1'!42:42,MATCH("Final Cost Report",'Sum 1'!$2:$2,0)+2)</f>
        <v>0</v>
      </c>
    </row>
    <row r="43" spans="1:10" x14ac:dyDescent="0.2">
      <c r="A43" s="635" t="str">
        <f>'Sum 1'!$A43</f>
        <v>Substation Labour</v>
      </c>
      <c r="B43" s="636">
        <f>'Sum 1'!$B43</f>
        <v>0</v>
      </c>
      <c r="C43" s="636">
        <f>'Sum 1'!$C43</f>
        <v>0</v>
      </c>
      <c r="D43" s="637">
        <f>'Sum 1'!$D43</f>
        <v>0</v>
      </c>
      <c r="G43" s="635" t="str">
        <f>'Sum 1'!$A43</f>
        <v>Substation Labour</v>
      </c>
      <c r="H43" s="636">
        <f>INDEX('Sum 1'!43:43,MATCH("Final Cost Report",'Sum 1'!$2:$2,0))</f>
        <v>0</v>
      </c>
      <c r="I43" s="636">
        <f>INDEX('Sum 1'!43:43,MATCH("Final Cost Report",'Sum 1'!$2:$2,0)+1)</f>
        <v>0</v>
      </c>
      <c r="J43" s="637">
        <f>INDEX('Sum 1'!43:43,MATCH("Final Cost Report",'Sum 1'!$2:$2,0)+2)</f>
        <v>0</v>
      </c>
    </row>
    <row r="44" spans="1:10" x14ac:dyDescent="0.2">
      <c r="A44" s="635" t="str">
        <f>'Sum 1'!$A44</f>
        <v>Telecom Labour</v>
      </c>
      <c r="B44" s="636">
        <f>'Sum 1'!$B44</f>
        <v>0</v>
      </c>
      <c r="C44" s="636">
        <f>'Sum 1'!$C44</f>
        <v>0</v>
      </c>
      <c r="D44" s="637">
        <f>'Sum 1'!$D44</f>
        <v>0</v>
      </c>
      <c r="G44" s="635" t="str">
        <f>'Sum 1'!$A44</f>
        <v>Telecom Labour</v>
      </c>
      <c r="H44" s="636">
        <f>INDEX('Sum 1'!44:44,MATCH("Final Cost Report",'Sum 1'!$2:$2,0))</f>
        <v>0</v>
      </c>
      <c r="I44" s="636">
        <f>INDEX('Sum 1'!44:44,MATCH("Final Cost Report",'Sum 1'!$2:$2,0)+1)</f>
        <v>0</v>
      </c>
      <c r="J44" s="637">
        <f>INDEX('Sum 1'!44:44,MATCH("Final Cost Report",'Sum 1'!$2:$2,0)+2)</f>
        <v>0</v>
      </c>
    </row>
    <row r="45" spans="1:10" x14ac:dyDescent="0.2">
      <c r="A45" s="635" t="str">
        <f>'Sum 1'!$A45</f>
        <v>Land Remediation and Reclamation</v>
      </c>
      <c r="B45" s="636">
        <f>'Sum 1'!$B45</f>
        <v>0</v>
      </c>
      <c r="C45" s="636">
        <f>'Sum 1'!$C45</f>
        <v>0</v>
      </c>
      <c r="D45" s="637">
        <f>'Sum 1'!$D45</f>
        <v>0</v>
      </c>
      <c r="G45" s="635" t="str">
        <f>'Sum 1'!$A45</f>
        <v>Land Remediation and Reclamation</v>
      </c>
      <c r="H45" s="636">
        <f>INDEX('Sum 1'!45:45,MATCH("Final Cost Report",'Sum 1'!$2:$2,0))</f>
        <v>0</v>
      </c>
      <c r="I45" s="636">
        <f>INDEX('Sum 1'!45:45,MATCH("Final Cost Report",'Sum 1'!$2:$2,0)+1)</f>
        <v>0</v>
      </c>
      <c r="J45" s="637">
        <f>INDEX('Sum 1'!45:45,MATCH("Final Cost Report",'Sum 1'!$2:$2,0)+2)</f>
        <v>0</v>
      </c>
    </row>
    <row r="46" spans="1:10" x14ac:dyDescent="0.2">
      <c r="A46" s="638" t="str">
        <f>'Sum 1'!$A46</f>
        <v>TOTAL SALVAGE</v>
      </c>
      <c r="B46" s="618">
        <f>'Sum 1'!$B46</f>
        <v>0</v>
      </c>
      <c r="C46" s="618">
        <f>'Sum 1'!$C46</f>
        <v>0</v>
      </c>
      <c r="D46" s="639">
        <f>'Sum 1'!$D46</f>
        <v>0</v>
      </c>
      <c r="G46" s="638" t="str">
        <f>'Sum 1'!$A46</f>
        <v>TOTAL SALVAGE</v>
      </c>
      <c r="H46" s="618">
        <f>INDEX('Sum 1'!46:46,MATCH("Final Cost Report",'Sum 1'!$2:$2,0))</f>
        <v>0</v>
      </c>
      <c r="I46" s="618">
        <f>INDEX('Sum 1'!46:46,MATCH("Final Cost Report",'Sum 1'!$2:$2,0)+1)</f>
        <v>0</v>
      </c>
      <c r="J46" s="639">
        <f>INDEX('Sum 1'!46:46,MATCH("Final Cost Report",'Sum 1'!$2:$2,0)+2)</f>
        <v>0</v>
      </c>
    </row>
    <row r="47" spans="1:10" x14ac:dyDescent="0.2">
      <c r="A47" s="633" t="str">
        <f>'Sum 1'!$A47</f>
        <v>OTHER COSTS</v>
      </c>
      <c r="B47" s="454"/>
      <c r="C47" s="454"/>
      <c r="D47" s="634"/>
      <c r="G47" s="633" t="str">
        <f>'Sum 1'!$A47</f>
        <v>OTHER COSTS</v>
      </c>
      <c r="H47" s="454"/>
      <c r="I47" s="454"/>
      <c r="J47" s="634"/>
    </row>
    <row r="48" spans="1:10" x14ac:dyDescent="0.2">
      <c r="A48" s="635" t="str">
        <f>'Sum 1'!$A48</f>
        <v>AFUDC</v>
      </c>
      <c r="B48" s="636">
        <f>'Sum 1'!$B48</f>
        <v>0</v>
      </c>
      <c r="C48" s="636">
        <f>'Sum 1'!$C48</f>
        <v>0</v>
      </c>
      <c r="D48" s="637">
        <f>'Sum 1'!$D48</f>
        <v>0</v>
      </c>
      <c r="G48" s="635" t="str">
        <f>'Sum 1'!$A48</f>
        <v>AFUDC</v>
      </c>
      <c r="H48" s="636">
        <f>INDEX('Sum 1'!48:48,MATCH("Final Cost Report",'Sum 1'!$2:$2,0))</f>
        <v>0</v>
      </c>
      <c r="I48" s="636">
        <f>INDEX('Sum 1'!48:48,MATCH("Final Cost Report",'Sum 1'!$2:$2,0)+1)</f>
        <v>0</v>
      </c>
      <c r="J48" s="637">
        <f>INDEX('Sum 1'!48:48,MATCH("Final Cost Report",'Sum 1'!$2:$2,0)+2)</f>
        <v>0</v>
      </c>
    </row>
    <row r="49" spans="1:10" x14ac:dyDescent="0.2">
      <c r="A49" s="635" t="str">
        <f>'Sum 1'!$A49</f>
        <v>E&amp;S</v>
      </c>
      <c r="B49" s="636">
        <f>'Sum 1'!$B49</f>
        <v>0</v>
      </c>
      <c r="C49" s="636">
        <f>'Sum 1'!$C49</f>
        <v>0</v>
      </c>
      <c r="D49" s="637">
        <f>'Sum 1'!$D49</f>
        <v>0</v>
      </c>
      <c r="G49" s="635" t="str">
        <f>'Sum 1'!$A49</f>
        <v>E&amp;S</v>
      </c>
      <c r="H49" s="636">
        <f>INDEX('Sum 1'!49:49,MATCH("Final Cost Report",'Sum 1'!$2:$2,0))</f>
        <v>0</v>
      </c>
      <c r="I49" s="636">
        <f>INDEX('Sum 1'!49:49,MATCH("Final Cost Report",'Sum 1'!$2:$2,0)+1)</f>
        <v>0</v>
      </c>
      <c r="J49" s="637">
        <f>INDEX('Sum 1'!49:49,MATCH("Final Cost Report",'Sum 1'!$2:$2,0)+2)</f>
        <v>0</v>
      </c>
    </row>
    <row r="50" spans="1:10" x14ac:dyDescent="0.2">
      <c r="A50" s="638" t="str">
        <f>'Sum 1'!$A50</f>
        <v>TOTAL OTHER</v>
      </c>
      <c r="B50" s="636">
        <f>'Sum 1'!$B50</f>
        <v>0</v>
      </c>
      <c r="C50" s="636">
        <f>'Sum 1'!$C50</f>
        <v>0</v>
      </c>
      <c r="D50" s="637">
        <f>'Sum 1'!$D50</f>
        <v>0</v>
      </c>
      <c r="G50" s="638" t="str">
        <f>'Sum 1'!$A50</f>
        <v>TOTAL OTHER</v>
      </c>
      <c r="H50" s="636">
        <f>INDEX('Sum 1'!50:50,MATCH("Final Cost Report",'Sum 1'!$2:$2,0))</f>
        <v>0</v>
      </c>
      <c r="I50" s="636">
        <f>INDEX('Sum 1'!50:50,MATCH("Final Cost Report",'Sum 1'!$2:$2,0)+1)</f>
        <v>0</v>
      </c>
      <c r="J50" s="637">
        <f>INDEX('Sum 1'!50:50,MATCH("Final Cost Report",'Sum 1'!$2:$2,0)+2)</f>
        <v>0</v>
      </c>
    </row>
    <row r="51" spans="1:10" ht="13.5" thickBot="1" x14ac:dyDescent="0.25">
      <c r="A51" s="640" t="str">
        <f>'Sum 1'!$A51</f>
        <v>TOTAL PROJECT</v>
      </c>
      <c r="B51" s="641">
        <f>'Sum 1'!$B51</f>
        <v>0</v>
      </c>
      <c r="C51" s="641">
        <f>'Sum 1'!C$51</f>
        <v>0</v>
      </c>
      <c r="D51" s="642">
        <f>'Sum 1'!$D51</f>
        <v>0</v>
      </c>
      <c r="G51" s="640" t="str">
        <f>'Sum 1'!$A51</f>
        <v>TOTAL PROJECT</v>
      </c>
      <c r="H51" s="641">
        <f ca="1">INDEX('Sum 1'!51:51,MATCH("Final Cost Report",'Sum 1'!$2:$2,0))</f>
        <v>0</v>
      </c>
      <c r="I51" s="641">
        <f ca="1">INDEX('Sum 1'!51:51,MATCH("Final Cost Report",'Sum 1'!$2:$2,0)+1)</f>
        <v>0</v>
      </c>
      <c r="J51" s="642">
        <f ca="1">INDEX('Sum 1'!51:51,MATCH("Final Cost Report",'Sum 1'!$2:$2,0)+2)</f>
        <v>0</v>
      </c>
    </row>
  </sheetData>
  <sheetProtection algorithmName="SHA-512" hashValue="OA4Ly3nNJ4Vhpsrex518Zsu2QBLRk6GF3TsLK0WtweSERrN4ZvPTXHpfWRLnGND8GWMn/aNsfpIVBDiwUqETOw==" saltValue="VVkXY92oS/LwC2+RVw74Gg==" spinCount="100000" sheet="1" objects="1" scenarios="1"/>
  <mergeCells count="8">
    <mergeCell ref="G7:G8"/>
    <mergeCell ref="H7:J7"/>
    <mergeCell ref="A7:A8"/>
    <mergeCell ref="B7:D7"/>
    <mergeCell ref="B1:C1"/>
    <mergeCell ref="B2:D2"/>
    <mergeCell ref="H1:I1"/>
    <mergeCell ref="H2:J2"/>
  </mergeCells>
  <pageMargins left="0.7" right="0.7" top="0.75" bottom="0.75" header="0.3" footer="0.3"/>
  <pageSetup scale="44" orientation="portrait" r:id="rId1"/>
  <headerFooter>
    <oddFooter>&amp;L&amp;D&amp;C&amp;F&amp;A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XEY54"/>
  <sheetViews>
    <sheetView topLeftCell="A3" zoomScale="80" zoomScaleNormal="80" workbookViewId="0">
      <selection activeCell="B51" sqref="B51:C51"/>
    </sheetView>
  </sheetViews>
  <sheetFormatPr defaultColWidth="0" defaultRowHeight="12.75" x14ac:dyDescent="0.2"/>
  <cols>
    <col min="1" max="1" width="32" customWidth="1"/>
    <col min="2" max="2" width="17.85546875" customWidth="1"/>
    <col min="3" max="3" width="18.28515625" bestFit="1" customWidth="1"/>
    <col min="4" max="4" width="13.5703125" bestFit="1" customWidth="1"/>
    <col min="5" max="6" width="14.7109375" bestFit="1" customWidth="1"/>
    <col min="7" max="7" width="18.85546875" bestFit="1" customWidth="1"/>
    <col min="8" max="8" width="16" bestFit="1" customWidth="1"/>
    <col min="9" max="9" width="15.5703125" customWidth="1"/>
    <col min="10" max="10" width="9.140625" customWidth="1"/>
    <col min="11" max="11" width="22.28515625" customWidth="1"/>
    <col min="12" max="12" width="12.42578125" customWidth="1"/>
    <col min="13" max="13" width="20.42578125" customWidth="1"/>
    <col min="14" max="14" width="11.42578125" customWidth="1"/>
    <col min="15" max="15" width="9.140625" customWidth="1"/>
    <col min="16" max="16" width="9.140625" hidden="1"/>
    <col min="17" max="17" width="33.7109375" hidden="1"/>
    <col min="18" max="18" width="15.5703125" style="447" hidden="1"/>
    <col min="19" max="19" width="10.7109375" style="447" hidden="1"/>
    <col min="20" max="20" width="10.7109375" hidden="1"/>
    <col min="21" max="27" width="9.5703125" hidden="1"/>
    <col min="28" max="28" width="20" hidden="1"/>
    <col min="29" max="31" width="8.42578125" hidden="1"/>
    <col min="32" max="32" width="21.42578125" hidden="1"/>
    <col min="33" max="33" width="20" hidden="1"/>
    <col min="34" max="35" width="8.42578125" hidden="1"/>
    <col min="36" max="38" width="6.5703125" hidden="1"/>
    <col min="39" max="49" width="5.5703125" hidden="1"/>
    <col min="50" max="54" width="6.28515625" hidden="1"/>
    <col min="16380" max="16384" width="9.140625" hidden="1"/>
  </cols>
  <sheetData>
    <row r="1" spans="1:54" ht="10.5" hidden="1" customHeight="1" x14ac:dyDescent="0.2">
      <c r="B1">
        <f>IF(B2="",COLUMN('Sum 1'!C:C),MATCH(B2, 'Sum 1'!2:2,0))</f>
        <v>3</v>
      </c>
      <c r="C1">
        <f>IF(C2="",COLUMN('Sum 1'!D:D),MATCH(C2, 'Sum 1'!2:2,0))</f>
        <v>4</v>
      </c>
      <c r="D1">
        <f>IF(D2="",COLUMN('Sum 1'!E:E),MATCH(D2, 'Sum 1'!2:2,0))</f>
        <v>5</v>
      </c>
      <c r="E1">
        <f>IF(E2="",COLUMN('Sum 1'!F:F),MATCH(E2, 'Sum 1'!2:2,0))</f>
        <v>6</v>
      </c>
      <c r="F1">
        <f>IF(F2="",COLUMN('Sum 1'!E:E),MATCH(F2, 'Sum 1'!2:2,0))</f>
        <v>5</v>
      </c>
      <c r="R1" s="519">
        <v>3</v>
      </c>
      <c r="S1" s="519">
        <f>IF(S$2="",COLUMN('Sum 1'!Y:Y),MATCH(S$2, 'Sum 1'!2:2,0))</f>
        <v>9</v>
      </c>
      <c r="T1" s="519">
        <f>IF(T$2="",COLUMN('Sum 1'!Z:Z),MATCH(T$2, 'Sum 1'!2:2,0))</f>
        <v>17</v>
      </c>
      <c r="U1" s="519">
        <f>IF(U$2="",COLUMN('Sum 1'!AA:AA),MATCH(U$2, 'Sum 1'!2:2,0))</f>
        <v>25</v>
      </c>
      <c r="V1" s="519">
        <f>IF(V$2="",COLUMN('Sum 1'!AB:AB),MATCH(V$2, 'Sum 1'!2:2,0))</f>
        <v>33</v>
      </c>
      <c r="W1" s="519">
        <f>IF(W$2="",COLUMN('Sum 1'!AC:AC),MATCH(W$2, 'Sum 1'!2:2,0))</f>
        <v>41</v>
      </c>
      <c r="X1" s="519">
        <f>IF(X$2="",COLUMN('Sum 1'!#REF!),MATCH(X$2, 'Sum 1'!2:2,0))</f>
        <v>49</v>
      </c>
      <c r="Y1" s="519">
        <f>IF(Y$2="",COLUMN('Sum 1'!#REF!),MATCH(Y$2, 'Sum 1'!2:2,0))</f>
        <v>57</v>
      </c>
      <c r="Z1" s="519">
        <f>IF(Z$2="",COLUMN('Sum 1'!#REF!),MATCH(Z$2, 'Sum 1'!2:2,0))</f>
        <v>65</v>
      </c>
      <c r="AA1" s="519">
        <f>IF(AA$2="",COLUMN('Sum 1'!#REF!),MATCH(AA$2, 'Sum 1'!2:2,0))</f>
        <v>73</v>
      </c>
      <c r="AB1" s="519">
        <f>IF(AB$2="",COLUMN('Sum 1'!#REF!),MATCH(AB$2, 'Sum 1'!2:2,0))</f>
        <v>81</v>
      </c>
      <c r="AC1" s="519">
        <f>IF(AC$2="",COLUMN('Sum 1'!#REF!),MATCH(AC$2, 'Sum 1'!2:2,0))</f>
        <v>89</v>
      </c>
      <c r="AD1" s="519">
        <f>IF(AD$2="",COLUMN('Sum 1'!#REF!),MATCH(AD$2, 'Sum 1'!2:2,0))</f>
        <v>97</v>
      </c>
      <c r="AE1" s="519">
        <f>IF(AE$2="",COLUMN('Sum 1'!#REF!),MATCH(AE$2, 'Sum 1'!2:2,0))</f>
        <v>105</v>
      </c>
      <c r="AF1" s="519">
        <f>IF(AF$2="",COLUMN('Sum 1'!#REF!),MATCH(AF$2, 'Sum 1'!2:2,0))</f>
        <v>113</v>
      </c>
      <c r="AG1" s="519">
        <f>IF(AG$2="",COLUMN('Sum 1'!#REF!),MATCH(AG$2, 'Sum 1'!2:2,0))</f>
        <v>121</v>
      </c>
      <c r="AH1" s="519">
        <f>IF(AH$2="",COLUMN('Sum 1'!#REF!),MATCH(AH$2, 'Sum 1'!2:2,0))</f>
        <v>129</v>
      </c>
      <c r="AI1" s="519">
        <f>IF(AI$2="",COLUMN('Sum 1'!#REF!),MATCH(AI$2, 'Sum 1'!2:2,0))</f>
        <v>137</v>
      </c>
      <c r="AJ1" s="519">
        <f>IF(AJ$2="",COLUMN('Sum 1'!#REF!),MATCH(AJ$2, 'Sum 1'!2:2,0))</f>
        <v>10</v>
      </c>
      <c r="AK1" s="519">
        <f>IF(AK$2="",COLUMN('Sum 1'!#REF!),MATCH(AK$2, 'Sum 1'!2:2,0))</f>
        <v>10</v>
      </c>
      <c r="AL1" s="519">
        <f>IF(AL$2="",COLUMN('Sum 1'!#REF!),MATCH(AL$2, 'Sum 1'!2:2,0))</f>
        <v>10</v>
      </c>
      <c r="AM1" s="519">
        <f>IF(AM$2="",COLUMN('Sum 1'!#REF!),MATCH(AM$2, 'Sum 1'!2:2,0))</f>
        <v>10</v>
      </c>
      <c r="AN1" s="519">
        <f>IF(AN$2="",COLUMN('Sum 1'!#REF!),MATCH(AN$2, 'Sum 1'!2:2,0))</f>
        <v>10</v>
      </c>
      <c r="AO1" s="519">
        <f>IF(AO$2="",COLUMN('Sum 1'!#REF!),MATCH(AO$2, 'Sum 1'!2:2,0))</f>
        <v>10</v>
      </c>
      <c r="AP1" s="519">
        <f>IF(AP$2="",COLUMN('Sum 1'!#REF!),MATCH(AP$2, 'Sum 1'!2:2,0))</f>
        <v>10</v>
      </c>
      <c r="AQ1" s="519">
        <f>IF(AQ$2="",COLUMN('Sum 1'!#REF!),MATCH(AQ$2, 'Sum 1'!2:2,0))</f>
        <v>10</v>
      </c>
      <c r="AR1" s="519">
        <f>IF(AR$2="",COLUMN('Sum 1'!#REF!),MATCH(AR$2, 'Sum 1'!2:2,0))</f>
        <v>10</v>
      </c>
      <c r="AS1" s="519">
        <f>IF(AS$2="",COLUMN('Sum 1'!#REF!),MATCH(AS$2, 'Sum 1'!2:2,0))</f>
        <v>10</v>
      </c>
      <c r="AT1" s="519">
        <f>IF(AT$2="",COLUMN('Sum 1'!#REF!),MATCH(AT$2, 'Sum 1'!2:2,0))</f>
        <v>10</v>
      </c>
      <c r="AU1" s="519">
        <f>IF(AU$2="",COLUMN('Sum 1'!#REF!),MATCH(AU$2, 'Sum 1'!2:2,0))</f>
        <v>10</v>
      </c>
      <c r="AV1" s="519">
        <f>IF(AV$2="",COLUMN('Sum 1'!#REF!),MATCH(AV$2, 'Sum 1'!2:2,0))</f>
        <v>10</v>
      </c>
      <c r="AW1" s="519">
        <f>IF(AW$2="",COLUMN('Sum 1'!#REF!),MATCH(AW$2, 'Sum 1'!2:2,0))</f>
        <v>10</v>
      </c>
      <c r="AX1" s="519" t="e">
        <f>IF(AX$2="",COLUMN('Sum 1'!#REF!),MATCH(AX$2, 'Sum 1'!2:2,0))</f>
        <v>#REF!</v>
      </c>
      <c r="AY1" s="519" t="e">
        <f>IF(AY$2="",COLUMN('Sum 1'!#REF!),MATCH(AY$2, 'Sum 1'!2:2,0))</f>
        <v>#REF!</v>
      </c>
      <c r="AZ1" s="519" t="e">
        <f>IF(AZ$2="",COLUMN('Sum 1'!#REF!),MATCH(AZ$2, 'Sum 1'!2:2,0))</f>
        <v>#REF!</v>
      </c>
      <c r="BA1" s="519" t="e">
        <f>IF(BA$2="",COLUMN('Sum 1'!#REF!),MATCH(BA$2, 'Sum 1'!2:2,0))</f>
        <v>#REF!</v>
      </c>
      <c r="BB1" s="519" t="e">
        <f>IF(BB$2="",COLUMN('Sum 1'!#REF!),MATCH(BB$2, 'Sum 1'!2:2,0))</f>
        <v>#REF!</v>
      </c>
    </row>
    <row r="2" spans="1:54" ht="13.5" hidden="1" thickBot="1" x14ac:dyDescent="0.25">
      <c r="A2" s="503" t="s">
        <v>400</v>
      </c>
      <c r="B2" s="522"/>
      <c r="C2" s="523"/>
      <c r="D2" s="524"/>
      <c r="E2" s="524"/>
      <c r="F2" s="522"/>
      <c r="G2" s="504"/>
      <c r="H2" s="504"/>
      <c r="Q2" s="446"/>
      <c r="R2" s="519" t="str">
        <f>INDEX($K$6:$K$37,R54)</f>
        <v>Original Estimate</v>
      </c>
      <c r="S2" s="519" t="str">
        <f t="shared" ref="S2:BB2" si="0">INDEX($K$6:$K$37,S54)</f>
        <v>PCP #1</v>
      </c>
      <c r="T2" s="519" t="str">
        <f t="shared" si="0"/>
        <v>PCP #2</v>
      </c>
      <c r="U2" s="519" t="str">
        <f t="shared" si="0"/>
        <v>PCP #3</v>
      </c>
      <c r="V2" s="519" t="str">
        <f t="shared" si="0"/>
        <v>PCP #4</v>
      </c>
      <c r="W2" s="519" t="str">
        <f t="shared" si="0"/>
        <v>PCP #5</v>
      </c>
      <c r="X2" s="519" t="str">
        <f t="shared" si="0"/>
        <v>PCP #6</v>
      </c>
      <c r="Y2" s="519" t="str">
        <f t="shared" si="0"/>
        <v>PCP #7</v>
      </c>
      <c r="Z2" s="519" t="str">
        <f t="shared" si="0"/>
        <v>PCP #8</v>
      </c>
      <c r="AA2" s="519" t="str">
        <f t="shared" si="0"/>
        <v>PCP #9</v>
      </c>
      <c r="AB2" s="519" t="str">
        <f t="shared" si="0"/>
        <v>PCP #10</v>
      </c>
      <c r="AC2" s="519" t="str">
        <f t="shared" si="0"/>
        <v>PCP #11</v>
      </c>
      <c r="AD2" s="519" t="str">
        <f t="shared" si="0"/>
        <v>PCP #12</v>
      </c>
      <c r="AE2" s="519" t="str">
        <f t="shared" si="0"/>
        <v>Final Cost Report #13</v>
      </c>
      <c r="AF2" s="519" t="str">
        <f t="shared" si="0"/>
        <v>PCP #14</v>
      </c>
      <c r="AG2" s="519" t="str">
        <f t="shared" si="0"/>
        <v>PCP #15</v>
      </c>
      <c r="AH2" s="519" t="str">
        <f t="shared" si="0"/>
        <v>PCP #16</v>
      </c>
      <c r="AI2" s="519" t="str">
        <f t="shared" si="0"/>
        <v>PCP #17</v>
      </c>
      <c r="AJ2" s="519">
        <f t="shared" si="0"/>
        <v>0</v>
      </c>
      <c r="AK2" s="519">
        <f t="shared" si="0"/>
        <v>0</v>
      </c>
      <c r="AL2" s="519">
        <f t="shared" si="0"/>
        <v>0</v>
      </c>
      <c r="AM2" s="519">
        <f t="shared" si="0"/>
        <v>0</v>
      </c>
      <c r="AN2" s="519">
        <f t="shared" si="0"/>
        <v>0</v>
      </c>
      <c r="AO2" s="519">
        <f t="shared" si="0"/>
        <v>0</v>
      </c>
      <c r="AP2" s="519">
        <f t="shared" si="0"/>
        <v>0</v>
      </c>
      <c r="AQ2" s="519">
        <f t="shared" si="0"/>
        <v>0</v>
      </c>
      <c r="AR2" s="519">
        <f t="shared" si="0"/>
        <v>0</v>
      </c>
      <c r="AS2" s="519">
        <f t="shared" si="0"/>
        <v>0</v>
      </c>
      <c r="AT2" s="519">
        <f t="shared" si="0"/>
        <v>0</v>
      </c>
      <c r="AU2" s="519">
        <f t="shared" si="0"/>
        <v>0</v>
      </c>
      <c r="AV2" s="519">
        <f t="shared" si="0"/>
        <v>0</v>
      </c>
      <c r="AW2" s="519">
        <f t="shared" si="0"/>
        <v>0</v>
      </c>
      <c r="AX2" s="519" t="e">
        <f t="shared" si="0"/>
        <v>#REF!</v>
      </c>
      <c r="AY2" s="519" t="e">
        <f t="shared" si="0"/>
        <v>#REF!</v>
      </c>
      <c r="AZ2" s="519" t="e">
        <f t="shared" si="0"/>
        <v>#REF!</v>
      </c>
      <c r="BA2" s="519" t="e">
        <f t="shared" si="0"/>
        <v>#REF!</v>
      </c>
      <c r="BB2" s="519" t="e">
        <f t="shared" si="0"/>
        <v>#REF!</v>
      </c>
    </row>
    <row r="3" spans="1:54" ht="28.5" customHeight="1" x14ac:dyDescent="0.2">
      <c r="A3" s="684" t="s">
        <v>502</v>
      </c>
      <c r="B3" s="684"/>
      <c r="C3" s="684"/>
      <c r="D3" s="684"/>
      <c r="E3" s="684"/>
      <c r="F3" s="684"/>
      <c r="G3" s="684"/>
      <c r="H3" s="684"/>
      <c r="I3" s="684"/>
      <c r="Q3" s="446"/>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row>
    <row r="4" spans="1:54" ht="39" customHeight="1" x14ac:dyDescent="0.2">
      <c r="A4" s="690"/>
      <c r="B4" s="689" t="s">
        <v>399</v>
      </c>
      <c r="C4" s="691" t="s">
        <v>416</v>
      </c>
      <c r="D4" s="689" t="s">
        <v>401</v>
      </c>
      <c r="E4" s="689" t="s">
        <v>439</v>
      </c>
      <c r="F4" s="689" t="s">
        <v>442</v>
      </c>
      <c r="G4" s="689" t="s">
        <v>443</v>
      </c>
      <c r="H4" s="689" t="s">
        <v>509</v>
      </c>
      <c r="I4" s="685" t="s">
        <v>438</v>
      </c>
      <c r="Q4" s="446"/>
      <c r="R4" s="527" t="str">
        <f>INDEX($L$6:$L$37,R54)</f>
        <v/>
      </c>
      <c r="S4" s="528">
        <f t="shared" ref="S4:BB4" si="1">INDEX($L$6:$L$37,S54)</f>
        <v>0</v>
      </c>
      <c r="T4" s="528">
        <f t="shared" si="1"/>
        <v>0</v>
      </c>
      <c r="U4" s="528">
        <f t="shared" si="1"/>
        <v>0</v>
      </c>
      <c r="V4" s="528">
        <f t="shared" si="1"/>
        <v>0</v>
      </c>
      <c r="W4" s="528">
        <f t="shared" si="1"/>
        <v>0</v>
      </c>
      <c r="X4" s="528">
        <f t="shared" si="1"/>
        <v>0</v>
      </c>
      <c r="Y4" s="528">
        <f t="shared" si="1"/>
        <v>0</v>
      </c>
      <c r="Z4" s="528">
        <f t="shared" si="1"/>
        <v>0</v>
      </c>
      <c r="AA4" s="528">
        <f t="shared" si="1"/>
        <v>0</v>
      </c>
      <c r="AB4" s="528">
        <f t="shared" si="1"/>
        <v>0</v>
      </c>
      <c r="AC4" s="528">
        <f t="shared" si="1"/>
        <v>0</v>
      </c>
      <c r="AD4" s="528">
        <f t="shared" si="1"/>
        <v>0</v>
      </c>
      <c r="AE4" s="528">
        <f t="shared" si="1"/>
        <v>0</v>
      </c>
      <c r="AF4" s="528">
        <f t="shared" si="1"/>
        <v>0</v>
      </c>
      <c r="AG4" s="528">
        <f t="shared" si="1"/>
        <v>0</v>
      </c>
      <c r="AH4" s="528">
        <f t="shared" si="1"/>
        <v>0</v>
      </c>
      <c r="AI4" s="528">
        <f t="shared" si="1"/>
        <v>0</v>
      </c>
      <c r="AJ4" s="528">
        <f t="shared" si="1"/>
        <v>0</v>
      </c>
      <c r="AK4" s="528">
        <f t="shared" si="1"/>
        <v>0</v>
      </c>
      <c r="AL4" s="528">
        <f t="shared" si="1"/>
        <v>0</v>
      </c>
      <c r="AM4" s="528">
        <f t="shared" si="1"/>
        <v>0</v>
      </c>
      <c r="AN4" s="528">
        <f t="shared" si="1"/>
        <v>0</v>
      </c>
      <c r="AO4" s="528">
        <f t="shared" si="1"/>
        <v>0</v>
      </c>
      <c r="AP4" s="528">
        <f t="shared" si="1"/>
        <v>0</v>
      </c>
      <c r="AQ4" s="528">
        <f t="shared" si="1"/>
        <v>0</v>
      </c>
      <c r="AR4" s="528">
        <f t="shared" si="1"/>
        <v>0</v>
      </c>
      <c r="AS4" s="528">
        <f t="shared" si="1"/>
        <v>0</v>
      </c>
      <c r="AT4" s="528">
        <f t="shared" si="1"/>
        <v>0</v>
      </c>
      <c r="AU4" s="528">
        <f t="shared" si="1"/>
        <v>0</v>
      </c>
      <c r="AV4" s="528">
        <f t="shared" si="1"/>
        <v>0</v>
      </c>
      <c r="AW4" s="528">
        <f t="shared" si="1"/>
        <v>0</v>
      </c>
      <c r="AX4" s="528" t="e">
        <f t="shared" si="1"/>
        <v>#REF!</v>
      </c>
      <c r="AY4" s="528" t="e">
        <f t="shared" si="1"/>
        <v>#REF!</v>
      </c>
      <c r="AZ4" s="528" t="e">
        <f t="shared" si="1"/>
        <v>#REF!</v>
      </c>
      <c r="BA4" s="528" t="e">
        <f t="shared" si="1"/>
        <v>#REF!</v>
      </c>
      <c r="BB4" s="528" t="e">
        <f t="shared" si="1"/>
        <v>#REF!</v>
      </c>
    </row>
    <row r="5" spans="1:54" x14ac:dyDescent="0.2">
      <c r="A5" s="690"/>
      <c r="B5" s="689"/>
      <c r="C5" s="691"/>
      <c r="D5" s="689"/>
      <c r="E5" s="689"/>
      <c r="F5" s="689"/>
      <c r="G5" s="689"/>
      <c r="H5" s="689"/>
      <c r="I5" s="686"/>
      <c r="K5" s="513" t="s">
        <v>410</v>
      </c>
      <c r="L5" s="513" t="s">
        <v>411</v>
      </c>
      <c r="M5" s="513" t="s">
        <v>441</v>
      </c>
      <c r="N5" s="582" t="s">
        <v>510</v>
      </c>
      <c r="Q5" s="446"/>
      <c r="R5" s="519"/>
      <c r="S5" s="519" t="e">
        <f t="shared" ref="S5:BB5" si="2">MATCH(S4,Status,0)</f>
        <v>#N/A</v>
      </c>
      <c r="T5" s="519" t="e">
        <f t="shared" si="2"/>
        <v>#N/A</v>
      </c>
      <c r="U5" s="519" t="e">
        <f t="shared" si="2"/>
        <v>#N/A</v>
      </c>
      <c r="V5" s="519" t="e">
        <f t="shared" si="2"/>
        <v>#N/A</v>
      </c>
      <c r="W5" s="519" t="e">
        <f t="shared" si="2"/>
        <v>#N/A</v>
      </c>
      <c r="X5" s="519" t="e">
        <f t="shared" si="2"/>
        <v>#N/A</v>
      </c>
      <c r="Y5" s="519" t="e">
        <f t="shared" si="2"/>
        <v>#N/A</v>
      </c>
      <c r="Z5" s="519" t="e">
        <f t="shared" si="2"/>
        <v>#N/A</v>
      </c>
      <c r="AA5" s="519" t="e">
        <f t="shared" si="2"/>
        <v>#N/A</v>
      </c>
      <c r="AB5" s="519" t="e">
        <f t="shared" si="2"/>
        <v>#N/A</v>
      </c>
      <c r="AC5" s="519" t="e">
        <f t="shared" si="2"/>
        <v>#N/A</v>
      </c>
      <c r="AD5" s="519" t="e">
        <f t="shared" si="2"/>
        <v>#N/A</v>
      </c>
      <c r="AE5" s="519" t="e">
        <f t="shared" si="2"/>
        <v>#N/A</v>
      </c>
      <c r="AF5" s="519" t="e">
        <f t="shared" si="2"/>
        <v>#N/A</v>
      </c>
      <c r="AG5" s="519" t="e">
        <f t="shared" si="2"/>
        <v>#N/A</v>
      </c>
      <c r="AH5" s="519" t="e">
        <f t="shared" si="2"/>
        <v>#N/A</v>
      </c>
      <c r="AI5" s="519" t="e">
        <f t="shared" si="2"/>
        <v>#N/A</v>
      </c>
      <c r="AJ5" s="519" t="e">
        <f t="shared" si="2"/>
        <v>#N/A</v>
      </c>
      <c r="AK5" s="519" t="e">
        <f t="shared" si="2"/>
        <v>#N/A</v>
      </c>
      <c r="AL5" s="519" t="e">
        <f t="shared" si="2"/>
        <v>#N/A</v>
      </c>
      <c r="AM5" s="519" t="e">
        <f t="shared" si="2"/>
        <v>#N/A</v>
      </c>
      <c r="AN5" s="519" t="e">
        <f t="shared" si="2"/>
        <v>#N/A</v>
      </c>
      <c r="AO5" s="519" t="e">
        <f t="shared" si="2"/>
        <v>#N/A</v>
      </c>
      <c r="AP5" s="519" t="e">
        <f t="shared" si="2"/>
        <v>#N/A</v>
      </c>
      <c r="AQ5" s="519" t="e">
        <f t="shared" si="2"/>
        <v>#N/A</v>
      </c>
      <c r="AR5" s="519" t="e">
        <f t="shared" si="2"/>
        <v>#N/A</v>
      </c>
      <c r="AS5" s="519" t="e">
        <f t="shared" si="2"/>
        <v>#N/A</v>
      </c>
      <c r="AT5" s="519" t="e">
        <f t="shared" si="2"/>
        <v>#N/A</v>
      </c>
      <c r="AU5" s="519" t="e">
        <f t="shared" si="2"/>
        <v>#N/A</v>
      </c>
      <c r="AV5" s="519" t="e">
        <f t="shared" si="2"/>
        <v>#N/A</v>
      </c>
      <c r="AW5" s="519" t="e">
        <f t="shared" si="2"/>
        <v>#N/A</v>
      </c>
      <c r="AX5" s="519" t="e">
        <f t="shared" si="2"/>
        <v>#REF!</v>
      </c>
      <c r="AY5" s="519" t="e">
        <f t="shared" si="2"/>
        <v>#REF!</v>
      </c>
      <c r="AZ5" s="519" t="e">
        <f t="shared" si="2"/>
        <v>#REF!</v>
      </c>
      <c r="BA5" s="519" t="e">
        <f t="shared" si="2"/>
        <v>#REF!</v>
      </c>
      <c r="BB5" s="519" t="e">
        <f t="shared" si="2"/>
        <v>#REF!</v>
      </c>
    </row>
    <row r="6" spans="1:54" x14ac:dyDescent="0.2">
      <c r="A6" s="454" t="s">
        <v>294</v>
      </c>
      <c r="B6" s="454"/>
      <c r="C6" s="454"/>
      <c r="D6" s="454"/>
      <c r="E6" s="454"/>
      <c r="F6" s="454"/>
      <c r="G6" s="454"/>
      <c r="H6" s="454"/>
      <c r="I6" s="454"/>
      <c r="K6" s="516" t="s">
        <v>440</v>
      </c>
      <c r="L6" s="517" t="str">
        <f>IF($K6=Q$4,Q$48,"")</f>
        <v/>
      </c>
      <c r="M6" s="514">
        <f t="shared" ref="M6:M37" si="3">HLOOKUP(K6,$R$2:$BB$48,47,FALSE)</f>
        <v>0</v>
      </c>
      <c r="N6" s="583"/>
      <c r="Q6" s="450" t="s">
        <v>294</v>
      </c>
      <c r="R6" s="451"/>
      <c r="S6" s="451"/>
      <c r="T6" s="451"/>
      <c r="U6" s="451"/>
      <c r="V6" s="451"/>
      <c r="W6" s="451"/>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row>
    <row r="7" spans="1:54" x14ac:dyDescent="0.2">
      <c r="A7" s="32" t="s">
        <v>50</v>
      </c>
      <c r="B7" s="24">
        <f>INDEX('Sum 1'!10:10,B$1+1)</f>
        <v>0</v>
      </c>
      <c r="C7" s="443">
        <f t="shared" ref="C7:C48" ca="1" si="4">SUMIF($R$5:$CA$5,1,$R7:$BB7)</f>
        <v>0</v>
      </c>
      <c r="D7" s="443">
        <f t="shared" ref="D7:D48" ca="1" si="5">SUMIF($R$5:$CA$5,3,$R7:$BB7)</f>
        <v>0</v>
      </c>
      <c r="E7" s="443">
        <f t="shared" ref="E7:E48" ca="1" si="6">SUMIF($R$5:$CA$5,2,$R7:$BB7)</f>
        <v>0</v>
      </c>
      <c r="F7" s="443">
        <f t="shared" ref="F7:F48" ca="1" si="7">SUMIF($R$5:$CA$5,4,$R7:$BB7)</f>
        <v>0</v>
      </c>
      <c r="G7" s="24">
        <f t="shared" ref="G7:G48" ca="1" si="8">SUM(B7,C7)</f>
        <v>0</v>
      </c>
      <c r="H7" s="24">
        <f t="shared" ref="H7:H48" ca="1" si="9">SUM(B7:D7,F7)</f>
        <v>0</v>
      </c>
      <c r="I7" s="24">
        <f t="shared" ref="I7:I48" ca="1" si="10">SUM(H7,-B7)</f>
        <v>0</v>
      </c>
      <c r="K7" s="518" t="str">
        <f>config!F2</f>
        <v>PCP #1</v>
      </c>
      <c r="L7" s="530"/>
      <c r="M7" s="515">
        <f t="shared" ca="1" si="3"/>
        <v>0</v>
      </c>
      <c r="N7" s="583"/>
      <c r="Q7" s="32" t="s">
        <v>50</v>
      </c>
      <c r="R7" s="453">
        <f>INDEX('Sum 1'!10:10,R$1+1)</f>
        <v>0</v>
      </c>
      <c r="S7" s="453">
        <f ca="1">IF(S$2="",0,SUM(INDEX('Sum 1'!10:10,S$1+2),INDEX('Sum 1'!10:10,S$1+3)))</f>
        <v>0</v>
      </c>
      <c r="T7" s="453">
        <f ca="1">IF(T$2="",0,SUM(INDEX('Sum 1'!10:10,T$1+2),INDEX('Sum 1'!10:10,T$1+3)))</f>
        <v>0</v>
      </c>
      <c r="U7" s="453">
        <f ca="1">IF(U$2="",0,SUM(INDEX('Sum 1'!10:10,U$1+2),INDEX('Sum 1'!10:10,U$1+3)))</f>
        <v>0</v>
      </c>
      <c r="V7" s="453">
        <f ca="1">IF(V$2="",0,SUM(INDEX('Sum 1'!10:10,V$1+2),INDEX('Sum 1'!10:10,V$1+3)))</f>
        <v>0</v>
      </c>
      <c r="W7" s="453">
        <f ca="1">IF(W$2="",0,SUM(INDEX('Sum 1'!10:10,W$1+2),INDEX('Sum 1'!10:10,W$1+3)))</f>
        <v>0</v>
      </c>
      <c r="X7" s="453">
        <f ca="1">IF(X$2="",0,SUM(INDEX('Sum 1'!10:10,X$1+2),INDEX('Sum 1'!10:10,X$1+3)))</f>
        <v>0</v>
      </c>
      <c r="Y7" s="453">
        <f ca="1">IF(Y$2="",0,SUM(INDEX('Sum 1'!10:10,Y$1+2),INDEX('Sum 1'!10:10,Y$1+3)))</f>
        <v>0</v>
      </c>
      <c r="Z7" s="453">
        <f ca="1">IF(Z$2="",0,SUM(INDEX('Sum 1'!10:10,Z$1+2),INDEX('Sum 1'!10:10,Z$1+3)))</f>
        <v>0</v>
      </c>
      <c r="AA7" s="453">
        <f ca="1">IF(AA$2="",0,SUM(INDEX('Sum 1'!10:10,AA$1+2),INDEX('Sum 1'!10:10,AA$1+3)))</f>
        <v>0</v>
      </c>
      <c r="AB7" s="453">
        <f ca="1">IF(AB$2="",0,SUM(INDEX('Sum 1'!10:10,AB$1+2),INDEX('Sum 1'!10:10,AB$1+3)))</f>
        <v>0</v>
      </c>
      <c r="AC7" s="453">
        <f ca="1">IF(AC$2="",0,SUM(INDEX('Sum 1'!10:10,AC$1+2),INDEX('Sum 1'!10:10,AC$1+3)))</f>
        <v>0</v>
      </c>
      <c r="AD7" s="453">
        <f ca="1">IF(AD$2="",0,SUM(INDEX('Sum 1'!10:10,AD$1+2),INDEX('Sum 1'!10:10,AD$1+3)))</f>
        <v>0</v>
      </c>
      <c r="AE7" s="453">
        <f ca="1">IF(AE$2="",0,SUM(INDEX('Sum 1'!10:10,AE$1+2),INDEX('Sum 1'!10:10,AE$1+3)))</f>
        <v>0</v>
      </c>
      <c r="AF7" s="453">
        <f ca="1">IF(AF$2="",0,SUM(INDEX('Sum 1'!10:10,AF$1+2),INDEX('Sum 1'!10:10,AF$1+3)))</f>
        <v>0</v>
      </c>
      <c r="AG7" s="453">
        <f ca="1">IF(AG$2="",0,SUM(INDEX('Sum 1'!10:10,AG$1+2),INDEX('Sum 1'!10:10,AG$1+3)))</f>
        <v>0</v>
      </c>
      <c r="AH7" s="453">
        <f ca="1">IF(AH$2="",0,SUM(INDEX('Sum 1'!10:10,AH$1+2),INDEX('Sum 1'!10:10,AH$1+3)))</f>
        <v>0</v>
      </c>
      <c r="AI7" s="453">
        <f ca="1">IF(AI$2="",0,SUM(INDEX('Sum 1'!10:10,AI$1+2),INDEX('Sum 1'!10:10,AI$1+3)))</f>
        <v>0</v>
      </c>
      <c r="AJ7" s="453">
        <f ca="1">IF(AJ$2="",0,SUM(INDEX('Sum 1'!10:10,AJ$1+2),INDEX('Sum 1'!10:10,AJ$1+3)))</f>
        <v>0</v>
      </c>
      <c r="AK7" s="453">
        <f ca="1">IF(AK$2="",0,SUM(INDEX('Sum 1'!10:10,AK$1+2),INDEX('Sum 1'!10:10,AK$1+3)))</f>
        <v>0</v>
      </c>
      <c r="AL7" s="453">
        <f ca="1">IF(AL$2="",0,SUM(INDEX('Sum 1'!10:10,AL$1+2),INDEX('Sum 1'!10:10,AL$1+3)))</f>
        <v>0</v>
      </c>
      <c r="AM7" s="446">
        <f ca="1">IF(AM$2="",0,SUM(INDEX('Sum 1'!10:10,AM$1+2),INDEX('Sum 1'!10:10,AM$1+3)))</f>
        <v>0</v>
      </c>
      <c r="AN7" s="446">
        <f ca="1">IF(AN$2="",0,SUM(INDEX('Sum 1'!10:10,AN$1+2),INDEX('Sum 1'!10:10,AN$1+3)))</f>
        <v>0</v>
      </c>
      <c r="AO7" s="446">
        <f ca="1">IF(AO$2="",0,SUM(INDEX('Sum 1'!10:10,AO$1+2),INDEX('Sum 1'!10:10,AO$1+3)))</f>
        <v>0</v>
      </c>
      <c r="AP7" s="446">
        <f ca="1">IF(AP$2="",0,SUM(INDEX('Sum 1'!10:10,AP$1+2),INDEX('Sum 1'!10:10,AP$1+3)))</f>
        <v>0</v>
      </c>
      <c r="AQ7" s="446">
        <f ca="1">IF(AQ$2="",0,SUM(INDEX('Sum 1'!10:10,AQ$1+2),INDEX('Sum 1'!10:10,AQ$1+3)))</f>
        <v>0</v>
      </c>
      <c r="AR7" s="446">
        <f ca="1">IF(AR$2="",0,SUM(INDEX('Sum 1'!10:10,AR$1+2),INDEX('Sum 1'!10:10,AR$1+3)))</f>
        <v>0</v>
      </c>
      <c r="AS7" s="446">
        <f ca="1">IF(AS$2="",0,SUM(INDEX('Sum 1'!10:10,AS$1+2),INDEX('Sum 1'!10:10,AS$1+3)))</f>
        <v>0</v>
      </c>
      <c r="AT7" s="446">
        <f ca="1">IF(AT$2="",0,SUM(INDEX('Sum 1'!10:10,AT$1+2),INDEX('Sum 1'!10:10,AT$1+3)))</f>
        <v>0</v>
      </c>
      <c r="AU7" s="446">
        <f ca="1">IF(AU$2="",0,SUM(INDEX('Sum 1'!10:10,AU$1+2),INDEX('Sum 1'!10:10,AU$1+3)))</f>
        <v>0</v>
      </c>
      <c r="AV7" s="446">
        <f ca="1">IF(AV$2="",0,SUM(INDEX('Sum 1'!10:10,AV$1+2),INDEX('Sum 1'!10:10,AV$1+3)))</f>
        <v>0</v>
      </c>
      <c r="AW7" s="446">
        <f ca="1">IF(AW$2="",0,SUM(INDEX('Sum 1'!10:10,AW$1+2),INDEX('Sum 1'!10:10,AW$1+3)))</f>
        <v>0</v>
      </c>
      <c r="AX7" s="446" t="e">
        <f>IF(AX$2="",0,SUM(INDEX('Sum 1'!10:10,AX$1+2),INDEX('Sum 1'!10:10,AX$1+3)))</f>
        <v>#REF!</v>
      </c>
      <c r="AY7" s="446" t="e">
        <f>IF(AY$2="",0,SUM(INDEX('Sum 1'!10:10,AY$1+2),INDEX('Sum 1'!10:10,AY$1+3)))</f>
        <v>#REF!</v>
      </c>
      <c r="AZ7" s="446" t="e">
        <f>IF(AZ$2="",0,SUM(INDEX('Sum 1'!10:10,AZ$1+2),INDEX('Sum 1'!10:10,AZ$1+3)))</f>
        <v>#REF!</v>
      </c>
      <c r="BA7" s="446" t="e">
        <f>IF(BA$2="",0,SUM(INDEX('Sum 1'!10:10,BA$1+2),INDEX('Sum 1'!10:10,BA$1+3)))</f>
        <v>#REF!</v>
      </c>
      <c r="BB7" s="446" t="e">
        <f>IF(BB$2="",0,SUM(INDEX('Sum 1'!10:10,BB$1+2),INDEX('Sum 1'!10:10,BB$1+3)))</f>
        <v>#REF!</v>
      </c>
    </row>
    <row r="8" spans="1:54" x14ac:dyDescent="0.2">
      <c r="A8" s="32" t="s">
        <v>13</v>
      </c>
      <c r="B8" s="24">
        <f>INDEX('Sum 1'!11:11,B$1+1)</f>
        <v>0</v>
      </c>
      <c r="C8" s="443">
        <f t="shared" ca="1" si="4"/>
        <v>0</v>
      </c>
      <c r="D8" s="24">
        <f t="shared" ca="1" si="5"/>
        <v>0</v>
      </c>
      <c r="E8" s="24">
        <f t="shared" ca="1" si="6"/>
        <v>0</v>
      </c>
      <c r="F8" s="24">
        <f t="shared" ca="1" si="7"/>
        <v>0</v>
      </c>
      <c r="G8" s="24">
        <f t="shared" ca="1" si="8"/>
        <v>0</v>
      </c>
      <c r="H8" s="24">
        <f t="shared" ca="1" si="9"/>
        <v>0</v>
      </c>
      <c r="I8" s="24">
        <f t="shared" ca="1" si="10"/>
        <v>0</v>
      </c>
      <c r="K8" s="516" t="str">
        <f>config!F3</f>
        <v>PCP #2</v>
      </c>
      <c r="L8" s="530"/>
      <c r="M8" s="514">
        <f t="shared" ca="1" si="3"/>
        <v>0</v>
      </c>
      <c r="N8" s="583"/>
      <c r="Q8" s="32" t="s">
        <v>13</v>
      </c>
      <c r="R8" s="453">
        <f>INDEX('Sum 1'!11:11,R$1+1)</f>
        <v>0</v>
      </c>
      <c r="S8" s="453">
        <f ca="1">IF(S$2="",0,SUM(INDEX('Sum 1'!11:11,S$1+2),INDEX('Sum 1'!11:11,S$1+3)))</f>
        <v>0</v>
      </c>
      <c r="T8" s="453">
        <f ca="1">IF(T$2="",0,SUM(INDEX('Sum 1'!11:11,T$1+2),INDEX('Sum 1'!11:11,T$1+3)))</f>
        <v>0</v>
      </c>
      <c r="U8" s="453">
        <f ca="1">IF(U$2="",0,SUM(INDEX('Sum 1'!11:11,U$1+2),INDEX('Sum 1'!11:11,U$1+3)))</f>
        <v>0</v>
      </c>
      <c r="V8" s="453">
        <f ca="1">IF(V$2="",0,SUM(INDEX('Sum 1'!11:11,V$1+2),INDEX('Sum 1'!11:11,V$1+3)))</f>
        <v>0</v>
      </c>
      <c r="W8" s="453">
        <f ca="1">IF(W$2="",0,SUM(INDEX('Sum 1'!11:11,W$1+2),INDEX('Sum 1'!11:11,W$1+3)))</f>
        <v>0</v>
      </c>
      <c r="X8" s="453">
        <f ca="1">IF(X$2="",0,SUM(INDEX('Sum 1'!11:11,X$1+2),INDEX('Sum 1'!11:11,X$1+3)))</f>
        <v>0</v>
      </c>
      <c r="Y8" s="453">
        <f ca="1">IF(Y$2="",0,SUM(INDEX('Sum 1'!11:11,Y$1+2),INDEX('Sum 1'!11:11,Y$1+3)))</f>
        <v>0</v>
      </c>
      <c r="Z8" s="453">
        <f ca="1">IF(Z$2="",0,SUM(INDEX('Sum 1'!11:11,Z$1+2),INDEX('Sum 1'!11:11,Z$1+3)))</f>
        <v>0</v>
      </c>
      <c r="AA8" s="453">
        <f ca="1">IF(AA$2="",0,SUM(INDEX('Sum 1'!11:11,AA$1+2),INDEX('Sum 1'!11:11,AA$1+3)))</f>
        <v>0</v>
      </c>
      <c r="AB8" s="453">
        <f ca="1">IF(AB$2="",0,SUM(INDEX('Sum 1'!11:11,AB$1+2),INDEX('Sum 1'!11:11,AB$1+3)))</f>
        <v>0</v>
      </c>
      <c r="AC8" s="453">
        <f ca="1">IF(AC$2="",0,SUM(INDEX('Sum 1'!11:11,AC$1+2),INDEX('Sum 1'!11:11,AC$1+3)))</f>
        <v>0</v>
      </c>
      <c r="AD8" s="453">
        <f ca="1">IF(AD$2="",0,SUM(INDEX('Sum 1'!11:11,AD$1+2),INDEX('Sum 1'!11:11,AD$1+3)))</f>
        <v>0</v>
      </c>
      <c r="AE8" s="453">
        <f ca="1">IF(AE$2="",0,SUM(INDEX('Sum 1'!11:11,AE$1+2),INDEX('Sum 1'!11:11,AE$1+3)))</f>
        <v>0</v>
      </c>
      <c r="AF8" s="453">
        <f ca="1">IF(AF$2="",0,SUM(INDEX('Sum 1'!11:11,AF$1+2),INDEX('Sum 1'!11:11,AF$1+3)))</f>
        <v>0</v>
      </c>
      <c r="AG8" s="453">
        <f ca="1">IF(AG$2="",0,SUM(INDEX('Sum 1'!11:11,AG$1+2),INDEX('Sum 1'!11:11,AG$1+3)))</f>
        <v>0</v>
      </c>
      <c r="AH8" s="453">
        <f ca="1">IF(AH$2="",0,SUM(INDEX('Sum 1'!11:11,AH$1+2),INDEX('Sum 1'!11:11,AH$1+3)))</f>
        <v>0</v>
      </c>
      <c r="AI8" s="453">
        <f ca="1">IF(AI$2="",0,SUM(INDEX('Sum 1'!11:11,AI$1+2),INDEX('Sum 1'!11:11,AI$1+3)))</f>
        <v>0</v>
      </c>
      <c r="AJ8" s="453">
        <f ca="1">IF(AJ$2="",0,SUM(INDEX('Sum 1'!11:11,AJ$1+2),INDEX('Sum 1'!11:11,AJ$1+3)))</f>
        <v>0</v>
      </c>
      <c r="AK8" s="453">
        <f ca="1">IF(AK$2="",0,SUM(INDEX('Sum 1'!11:11,AK$1+2),INDEX('Sum 1'!11:11,AK$1+3)))</f>
        <v>0</v>
      </c>
      <c r="AL8" s="453">
        <f ca="1">IF(AL$2="",0,SUM(INDEX('Sum 1'!11:11,AL$1+2),INDEX('Sum 1'!11:11,AL$1+3)))</f>
        <v>0</v>
      </c>
      <c r="AM8" s="446">
        <f ca="1">IF(AM$2="",0,SUM(INDEX('Sum 1'!11:11,AM$1+2),INDEX('Sum 1'!11:11,AM$1+3)))</f>
        <v>0</v>
      </c>
      <c r="AN8" s="446">
        <f ca="1">IF(AN$2="",0,SUM(INDEX('Sum 1'!11:11,AN$1+2),INDEX('Sum 1'!11:11,AN$1+3)))</f>
        <v>0</v>
      </c>
      <c r="AO8" s="446">
        <f ca="1">IF(AO$2="",0,SUM(INDEX('Sum 1'!11:11,AO$1+2),INDEX('Sum 1'!11:11,AO$1+3)))</f>
        <v>0</v>
      </c>
      <c r="AP8" s="446">
        <f ca="1">IF(AP$2="",0,SUM(INDEX('Sum 1'!11:11,AP$1+2),INDEX('Sum 1'!11:11,AP$1+3)))</f>
        <v>0</v>
      </c>
      <c r="AQ8" s="446">
        <f ca="1">IF(AQ$2="",0,SUM(INDEX('Sum 1'!11:11,AQ$1+2),INDEX('Sum 1'!11:11,AQ$1+3)))</f>
        <v>0</v>
      </c>
      <c r="AR8" s="446">
        <f ca="1">IF(AR$2="",0,SUM(INDEX('Sum 1'!11:11,AR$1+2),INDEX('Sum 1'!11:11,AR$1+3)))</f>
        <v>0</v>
      </c>
      <c r="AS8" s="446">
        <f ca="1">IF(AS$2="",0,SUM(INDEX('Sum 1'!11:11,AS$1+2),INDEX('Sum 1'!11:11,AS$1+3)))</f>
        <v>0</v>
      </c>
      <c r="AT8" s="446">
        <f ca="1">IF(AT$2="",0,SUM(INDEX('Sum 1'!11:11,AT$1+2),INDEX('Sum 1'!11:11,AT$1+3)))</f>
        <v>0</v>
      </c>
      <c r="AU8" s="446">
        <f ca="1">IF(AU$2="",0,SUM(INDEX('Sum 1'!11:11,AU$1+2),INDEX('Sum 1'!11:11,AU$1+3)))</f>
        <v>0</v>
      </c>
      <c r="AV8" s="446">
        <f ca="1">IF(AV$2="",0,SUM(INDEX('Sum 1'!11:11,AV$1+2),INDEX('Sum 1'!11:11,AV$1+3)))</f>
        <v>0</v>
      </c>
      <c r="AW8" s="446">
        <f ca="1">IF(AW$2="",0,SUM(INDEX('Sum 1'!11:11,AW$1+2),INDEX('Sum 1'!11:11,AW$1+3)))</f>
        <v>0</v>
      </c>
      <c r="AX8" s="446" t="e">
        <f>IF(AX$2="",0,SUM(INDEX('Sum 1'!11:11,AX$1+2),INDEX('Sum 1'!11:11,AX$1+3)))</f>
        <v>#REF!</v>
      </c>
      <c r="AY8" s="446" t="e">
        <f>IF(AY$2="",0,SUM(INDEX('Sum 1'!11:11,AY$1+2),INDEX('Sum 1'!11:11,AY$1+3)))</f>
        <v>#REF!</v>
      </c>
      <c r="AZ8" s="446" t="e">
        <f>IF(AZ$2="",0,SUM(INDEX('Sum 1'!11:11,AZ$1+2),INDEX('Sum 1'!11:11,AZ$1+3)))</f>
        <v>#REF!</v>
      </c>
      <c r="BA8" s="446" t="e">
        <f>IF(BA$2="",0,SUM(INDEX('Sum 1'!11:11,BA$1+2),INDEX('Sum 1'!11:11,BA$1+3)))</f>
        <v>#REF!</v>
      </c>
      <c r="BB8" s="446" t="e">
        <f>IF(BB$2="",0,SUM(INDEX('Sum 1'!11:11,BB$1+2),INDEX('Sum 1'!11:11,BB$1+3)))</f>
        <v>#REF!</v>
      </c>
    </row>
    <row r="9" spans="1:54" x14ac:dyDescent="0.2">
      <c r="A9" s="32" t="s">
        <v>150</v>
      </c>
      <c r="B9" s="24">
        <f>INDEX('Sum 1'!12:12,B$1+1)</f>
        <v>0</v>
      </c>
      <c r="C9" s="443">
        <f t="shared" ca="1" si="4"/>
        <v>0</v>
      </c>
      <c r="D9" s="24">
        <f t="shared" ca="1" si="5"/>
        <v>0</v>
      </c>
      <c r="E9" s="24">
        <f t="shared" ca="1" si="6"/>
        <v>0</v>
      </c>
      <c r="F9" s="24">
        <f t="shared" ca="1" si="7"/>
        <v>0</v>
      </c>
      <c r="G9" s="24">
        <f t="shared" ca="1" si="8"/>
        <v>0</v>
      </c>
      <c r="H9" s="24">
        <f t="shared" ca="1" si="9"/>
        <v>0</v>
      </c>
      <c r="I9" s="24">
        <f t="shared" ca="1" si="10"/>
        <v>0</v>
      </c>
      <c r="K9" s="518" t="str">
        <f>config!F4</f>
        <v>PCP #3</v>
      </c>
      <c r="L9" s="530"/>
      <c r="M9" s="515">
        <f t="shared" ca="1" si="3"/>
        <v>0</v>
      </c>
      <c r="N9" s="583"/>
      <c r="Q9" s="32" t="s">
        <v>150</v>
      </c>
      <c r="R9" s="453">
        <f>INDEX('Sum 1'!12:12,R$1+1)</f>
        <v>0</v>
      </c>
      <c r="S9" s="453">
        <f ca="1">IF(S$2="",0,SUM(INDEX('Sum 1'!12:12,S$1+2),INDEX('Sum 1'!12:12,S$1+3)))</f>
        <v>0</v>
      </c>
      <c r="T9" s="453">
        <f ca="1">IF(T$2="",0,SUM(INDEX('Sum 1'!12:12,T$1+2),INDEX('Sum 1'!12:12,T$1+3)))</f>
        <v>0</v>
      </c>
      <c r="U9" s="453">
        <f ca="1">IF(U$2="",0,SUM(INDEX('Sum 1'!12:12,U$1+2),INDEX('Sum 1'!12:12,U$1+3)))</f>
        <v>0</v>
      </c>
      <c r="V9" s="453">
        <f ca="1">IF(V$2="",0,SUM(INDEX('Sum 1'!12:12,V$1+2),INDEX('Sum 1'!12:12,V$1+3)))</f>
        <v>0</v>
      </c>
      <c r="W9" s="453">
        <f ca="1">IF(W$2="",0,SUM(INDEX('Sum 1'!12:12,W$1+2),INDEX('Sum 1'!12:12,W$1+3)))</f>
        <v>0</v>
      </c>
      <c r="X9" s="453">
        <f ca="1">IF(X$2="",0,SUM(INDEX('Sum 1'!12:12,X$1+2),INDEX('Sum 1'!12:12,X$1+3)))</f>
        <v>0</v>
      </c>
      <c r="Y9" s="453">
        <f ca="1">IF(Y$2="",0,SUM(INDEX('Sum 1'!12:12,Y$1+2),INDEX('Sum 1'!12:12,Y$1+3)))</f>
        <v>0</v>
      </c>
      <c r="Z9" s="453">
        <f ca="1">IF(Z$2="",0,SUM(INDEX('Sum 1'!12:12,Z$1+2),INDEX('Sum 1'!12:12,Z$1+3)))</f>
        <v>0</v>
      </c>
      <c r="AA9" s="453">
        <f ca="1">IF(AA$2="",0,SUM(INDEX('Sum 1'!12:12,AA$1+2),INDEX('Sum 1'!12:12,AA$1+3)))</f>
        <v>0</v>
      </c>
      <c r="AB9" s="453">
        <f ca="1">IF(AB$2="",0,SUM(INDEX('Sum 1'!12:12,AB$1+2),INDEX('Sum 1'!12:12,AB$1+3)))</f>
        <v>0</v>
      </c>
      <c r="AC9" s="453">
        <f ca="1">IF(AC$2="",0,SUM(INDEX('Sum 1'!12:12,AC$1+2),INDEX('Sum 1'!12:12,AC$1+3)))</f>
        <v>0</v>
      </c>
      <c r="AD9" s="453">
        <f ca="1">IF(AD$2="",0,SUM(INDEX('Sum 1'!12:12,AD$1+2),INDEX('Sum 1'!12:12,AD$1+3)))</f>
        <v>0</v>
      </c>
      <c r="AE9" s="453">
        <f ca="1">IF(AE$2="",0,SUM(INDEX('Sum 1'!12:12,AE$1+2),INDEX('Sum 1'!12:12,AE$1+3)))</f>
        <v>0</v>
      </c>
      <c r="AF9" s="453">
        <f ca="1">IF(AF$2="",0,SUM(INDEX('Sum 1'!12:12,AF$1+2),INDEX('Sum 1'!12:12,AF$1+3)))</f>
        <v>0</v>
      </c>
      <c r="AG9" s="453">
        <f ca="1">IF(AG$2="",0,SUM(INDEX('Sum 1'!12:12,AG$1+2),INDEX('Sum 1'!12:12,AG$1+3)))</f>
        <v>0</v>
      </c>
      <c r="AH9" s="453">
        <f ca="1">IF(AH$2="",0,SUM(INDEX('Sum 1'!12:12,AH$1+2),INDEX('Sum 1'!12:12,AH$1+3)))</f>
        <v>0</v>
      </c>
      <c r="AI9" s="453">
        <f ca="1">IF(AI$2="",0,SUM(INDEX('Sum 1'!12:12,AI$1+2),INDEX('Sum 1'!12:12,AI$1+3)))</f>
        <v>0</v>
      </c>
      <c r="AJ9" s="453">
        <f ca="1">IF(AJ$2="",0,SUM(INDEX('Sum 1'!12:12,AJ$1+2),INDEX('Sum 1'!12:12,AJ$1+3)))</f>
        <v>0</v>
      </c>
      <c r="AK9" s="453">
        <f ca="1">IF(AK$2="",0,SUM(INDEX('Sum 1'!12:12,AK$1+2),INDEX('Sum 1'!12:12,AK$1+3)))</f>
        <v>0</v>
      </c>
      <c r="AL9" s="446">
        <f ca="1">IF(AL$2="",0,SUM(INDEX('Sum 1'!12:12,AL$1+2),INDEX('Sum 1'!12:12,AL$1+3)))</f>
        <v>0</v>
      </c>
      <c r="AM9" s="446">
        <f ca="1">IF(AM$2="",0,SUM(INDEX('Sum 1'!12:12,AM$1+2),INDEX('Sum 1'!12:12,AM$1+3)))</f>
        <v>0</v>
      </c>
      <c r="AN9" s="446">
        <f ca="1">IF(AN$2="",0,SUM(INDEX('Sum 1'!12:12,AN$1+2),INDEX('Sum 1'!12:12,AN$1+3)))</f>
        <v>0</v>
      </c>
      <c r="AO9" s="446">
        <f ca="1">IF(AO$2="",0,SUM(INDEX('Sum 1'!12:12,AO$1+2),INDEX('Sum 1'!12:12,AO$1+3)))</f>
        <v>0</v>
      </c>
      <c r="AP9" s="446">
        <f ca="1">IF(AP$2="",0,SUM(INDEX('Sum 1'!12:12,AP$1+2),INDEX('Sum 1'!12:12,AP$1+3)))</f>
        <v>0</v>
      </c>
      <c r="AQ9" s="446">
        <f ca="1">IF(AQ$2="",0,SUM(INDEX('Sum 1'!12:12,AQ$1+2),INDEX('Sum 1'!12:12,AQ$1+3)))</f>
        <v>0</v>
      </c>
      <c r="AR9" s="446">
        <f ca="1">IF(AR$2="",0,SUM(INDEX('Sum 1'!12:12,AR$1+2),INDEX('Sum 1'!12:12,AR$1+3)))</f>
        <v>0</v>
      </c>
      <c r="AS9" s="446">
        <f ca="1">IF(AS$2="",0,SUM(INDEX('Sum 1'!12:12,AS$1+2),INDEX('Sum 1'!12:12,AS$1+3)))</f>
        <v>0</v>
      </c>
      <c r="AT9" s="446">
        <f ca="1">IF(AT$2="",0,SUM(INDEX('Sum 1'!12:12,AT$1+2),INDEX('Sum 1'!12:12,AT$1+3)))</f>
        <v>0</v>
      </c>
      <c r="AU9" s="446">
        <f ca="1">IF(AU$2="",0,SUM(INDEX('Sum 1'!12:12,AU$1+2),INDEX('Sum 1'!12:12,AU$1+3)))</f>
        <v>0</v>
      </c>
      <c r="AV9" s="446">
        <f ca="1">IF(AV$2="",0,SUM(INDEX('Sum 1'!12:12,AV$1+2),INDEX('Sum 1'!12:12,AV$1+3)))</f>
        <v>0</v>
      </c>
      <c r="AW9" s="446">
        <f ca="1">IF(AW$2="",0,SUM(INDEX('Sum 1'!12:12,AW$1+2),INDEX('Sum 1'!12:12,AW$1+3)))</f>
        <v>0</v>
      </c>
      <c r="AX9" s="446" t="e">
        <f>IF(AX$2="",0,SUM(INDEX('Sum 1'!12:12,AX$1+2),INDEX('Sum 1'!12:12,AX$1+3)))</f>
        <v>#REF!</v>
      </c>
      <c r="AY9" s="446" t="e">
        <f>IF(AY$2="",0,SUM(INDEX('Sum 1'!12:12,AY$1+2),INDEX('Sum 1'!12:12,AY$1+3)))</f>
        <v>#REF!</v>
      </c>
      <c r="AZ9" s="446" t="e">
        <f>IF(AZ$2="",0,SUM(INDEX('Sum 1'!12:12,AZ$1+2),INDEX('Sum 1'!12:12,AZ$1+3)))</f>
        <v>#REF!</v>
      </c>
      <c r="BA9" s="446" t="e">
        <f>IF(BA$2="",0,SUM(INDEX('Sum 1'!12:12,BA$1+2),INDEX('Sum 1'!12:12,BA$1+3)))</f>
        <v>#REF!</v>
      </c>
      <c r="BB9" s="446" t="e">
        <f>IF(BB$2="",0,SUM(INDEX('Sum 1'!12:12,BB$1+2),INDEX('Sum 1'!12:12,BB$1+3)))</f>
        <v>#REF!</v>
      </c>
    </row>
    <row r="10" spans="1:54" x14ac:dyDescent="0.2">
      <c r="A10" s="34" t="s">
        <v>192</v>
      </c>
      <c r="B10" s="25">
        <f>INDEX('Sum 1'!13:13,B$1+1)</f>
        <v>0</v>
      </c>
      <c r="C10" s="444">
        <f t="shared" ca="1" si="4"/>
        <v>0</v>
      </c>
      <c r="D10" s="25">
        <f t="shared" ca="1" si="5"/>
        <v>0</v>
      </c>
      <c r="E10" s="25">
        <f t="shared" ca="1" si="6"/>
        <v>0</v>
      </c>
      <c r="F10" s="25">
        <f t="shared" ca="1" si="7"/>
        <v>0</v>
      </c>
      <c r="G10" s="25">
        <f t="shared" ca="1" si="8"/>
        <v>0</v>
      </c>
      <c r="H10" s="25">
        <f t="shared" ca="1" si="9"/>
        <v>0</v>
      </c>
      <c r="I10" s="25">
        <f t="shared" ca="1" si="10"/>
        <v>0</v>
      </c>
      <c r="K10" s="516" t="str">
        <f>config!F5</f>
        <v>PCP #4</v>
      </c>
      <c r="L10" s="530"/>
      <c r="M10" s="514">
        <f t="shared" ca="1" si="3"/>
        <v>0</v>
      </c>
      <c r="N10" s="583"/>
      <c r="Q10" s="34" t="s">
        <v>192</v>
      </c>
      <c r="R10" s="512">
        <f>INDEX('Sum 1'!13:13,R$1+1)</f>
        <v>0</v>
      </c>
      <c r="S10" s="512">
        <f ca="1">IF(S$2="",0,SUM(INDEX('Sum 1'!13:13,S$1+2),INDEX('Sum 1'!13:13,S$1+3)))</f>
        <v>0</v>
      </c>
      <c r="T10" s="512">
        <f ca="1">IF(T$2="",0,SUM(INDEX('Sum 1'!13:13,T$1+2),INDEX('Sum 1'!13:13,T$1+3)))</f>
        <v>0</v>
      </c>
      <c r="U10" s="512">
        <f ca="1">IF(U$2="",0,SUM(INDEX('Sum 1'!13:13,U$1+2),INDEX('Sum 1'!13:13,U$1+3)))</f>
        <v>0</v>
      </c>
      <c r="V10" s="512">
        <f ca="1">IF(V$2="",0,SUM(INDEX('Sum 1'!13:13,V$1+2),INDEX('Sum 1'!13:13,V$1+3)))</f>
        <v>0</v>
      </c>
      <c r="W10" s="512">
        <f ca="1">IF(W$2="",0,SUM(INDEX('Sum 1'!13:13,W$1+2),INDEX('Sum 1'!13:13,W$1+3)))</f>
        <v>0</v>
      </c>
      <c r="X10" s="512">
        <f ca="1">IF(X$2="",0,SUM(INDEX('Sum 1'!13:13,X$1+2),INDEX('Sum 1'!13:13,X$1+3)))</f>
        <v>0</v>
      </c>
      <c r="Y10" s="512">
        <f ca="1">IF(Y$2="",0,SUM(INDEX('Sum 1'!13:13,Y$1+2),INDEX('Sum 1'!13:13,Y$1+3)))</f>
        <v>0</v>
      </c>
      <c r="Z10" s="512">
        <f ca="1">IF(Z$2="",0,SUM(INDEX('Sum 1'!13:13,Z$1+2),INDEX('Sum 1'!13:13,Z$1+3)))</f>
        <v>0</v>
      </c>
      <c r="AA10" s="512">
        <f ca="1">IF(AA$2="",0,SUM(INDEX('Sum 1'!13:13,AA$1+2),INDEX('Sum 1'!13:13,AA$1+3)))</f>
        <v>0</v>
      </c>
      <c r="AB10" s="512">
        <f ca="1">IF(AB$2="",0,SUM(INDEX('Sum 1'!13:13,AB$1+2),INDEX('Sum 1'!13:13,AB$1+3)))</f>
        <v>0</v>
      </c>
      <c r="AC10" s="512">
        <f ca="1">IF(AC$2="",0,SUM(INDEX('Sum 1'!13:13,AC$1+2),INDEX('Sum 1'!13:13,AC$1+3)))</f>
        <v>0</v>
      </c>
      <c r="AD10" s="512">
        <f ca="1">IF(AD$2="",0,SUM(INDEX('Sum 1'!13:13,AD$1+2),INDEX('Sum 1'!13:13,AD$1+3)))</f>
        <v>0</v>
      </c>
      <c r="AE10" s="512">
        <f ca="1">IF(AE$2="",0,SUM(INDEX('Sum 1'!13:13,AE$1+2),INDEX('Sum 1'!13:13,AE$1+3)))</f>
        <v>0</v>
      </c>
      <c r="AF10" s="512">
        <f ca="1">IF(AF$2="",0,SUM(INDEX('Sum 1'!13:13,AF$1+2),INDEX('Sum 1'!13:13,AF$1+3)))</f>
        <v>0</v>
      </c>
      <c r="AG10" s="512">
        <f ca="1">IF(AG$2="",0,SUM(INDEX('Sum 1'!13:13,AG$1+2),INDEX('Sum 1'!13:13,AG$1+3)))</f>
        <v>0</v>
      </c>
      <c r="AH10" s="512">
        <f ca="1">IF(AH$2="",0,SUM(INDEX('Sum 1'!13:13,AH$1+2),INDEX('Sum 1'!13:13,AH$1+3)))</f>
        <v>0</v>
      </c>
      <c r="AI10" s="512">
        <f ca="1">IF(AI$2="",0,SUM(INDEX('Sum 1'!13:13,AI$1+2),INDEX('Sum 1'!13:13,AI$1+3)))</f>
        <v>0</v>
      </c>
      <c r="AJ10" s="512">
        <f ca="1">IF(AJ$2="",0,SUM(INDEX('Sum 1'!13:13,AJ$1+2),INDEX('Sum 1'!13:13,AJ$1+3)))</f>
        <v>0</v>
      </c>
      <c r="AK10" s="512">
        <f ca="1">IF(AK$2="",0,SUM(INDEX('Sum 1'!13:13,AK$1+2),INDEX('Sum 1'!13:13,AK$1+3)))</f>
        <v>0</v>
      </c>
      <c r="AL10" s="521">
        <f ca="1">IF(AL$2="",0,SUM(INDEX('Sum 1'!13:13,AL$1+2),INDEX('Sum 1'!13:13,AL$1+3)))</f>
        <v>0</v>
      </c>
      <c r="AM10" s="521">
        <f ca="1">IF(AM$2="",0,SUM(INDEX('Sum 1'!13:13,AM$1+2),INDEX('Sum 1'!13:13,AM$1+3)))</f>
        <v>0</v>
      </c>
      <c r="AN10" s="521">
        <f ca="1">IF(AN$2="",0,SUM(INDEX('Sum 1'!13:13,AN$1+2),INDEX('Sum 1'!13:13,AN$1+3)))</f>
        <v>0</v>
      </c>
      <c r="AO10" s="521">
        <f ca="1">IF(AO$2="",0,SUM(INDEX('Sum 1'!13:13,AO$1+2),INDEX('Sum 1'!13:13,AO$1+3)))</f>
        <v>0</v>
      </c>
      <c r="AP10" s="521">
        <f ca="1">IF(AP$2="",0,SUM(INDEX('Sum 1'!13:13,AP$1+2),INDEX('Sum 1'!13:13,AP$1+3)))</f>
        <v>0</v>
      </c>
      <c r="AQ10" s="521">
        <f ca="1">IF(AQ$2="",0,SUM(INDEX('Sum 1'!13:13,AQ$1+2),INDEX('Sum 1'!13:13,AQ$1+3)))</f>
        <v>0</v>
      </c>
      <c r="AR10" s="521">
        <f ca="1">IF(AR$2="",0,SUM(INDEX('Sum 1'!13:13,AR$1+2),INDEX('Sum 1'!13:13,AR$1+3)))</f>
        <v>0</v>
      </c>
      <c r="AS10" s="521">
        <f ca="1">IF(AS$2="",0,SUM(INDEX('Sum 1'!13:13,AS$1+2),INDEX('Sum 1'!13:13,AS$1+3)))</f>
        <v>0</v>
      </c>
      <c r="AT10" s="521">
        <f ca="1">IF(AT$2="",0,SUM(INDEX('Sum 1'!13:13,AT$1+2),INDEX('Sum 1'!13:13,AT$1+3)))</f>
        <v>0</v>
      </c>
      <c r="AU10" s="521">
        <f ca="1">IF(AU$2="",0,SUM(INDEX('Sum 1'!13:13,AU$1+2),INDEX('Sum 1'!13:13,AU$1+3)))</f>
        <v>0</v>
      </c>
      <c r="AV10" s="521">
        <f ca="1">IF(AV$2="",0,SUM(INDEX('Sum 1'!13:13,AV$1+2),INDEX('Sum 1'!13:13,AV$1+3)))</f>
        <v>0</v>
      </c>
      <c r="AW10" s="521">
        <f ca="1">IF(AW$2="",0,SUM(INDEX('Sum 1'!13:13,AW$1+2),INDEX('Sum 1'!13:13,AW$1+3)))</f>
        <v>0</v>
      </c>
      <c r="AX10" s="521" t="e">
        <f>IF(AX$2="",0,SUM(INDEX('Sum 1'!13:13,AX$1+2),INDEX('Sum 1'!13:13,AX$1+3)))</f>
        <v>#REF!</v>
      </c>
      <c r="AY10" s="521" t="e">
        <f>IF(AY$2="",0,SUM(INDEX('Sum 1'!13:13,AY$1+2),INDEX('Sum 1'!13:13,AY$1+3)))</f>
        <v>#REF!</v>
      </c>
      <c r="AZ10" s="521" t="e">
        <f>IF(AZ$2="",0,SUM(INDEX('Sum 1'!13:13,AZ$1+2),INDEX('Sum 1'!13:13,AZ$1+3)))</f>
        <v>#REF!</v>
      </c>
      <c r="BA10" s="521" t="e">
        <f>IF(BA$2="",0,SUM(INDEX('Sum 1'!13:13,BA$1+2),INDEX('Sum 1'!13:13,BA$1+3)))</f>
        <v>#REF!</v>
      </c>
      <c r="BB10" s="521" t="e">
        <f>IF(BB$2="",0,SUM(INDEX('Sum 1'!13:13,BB$1+2),INDEX('Sum 1'!13:13,BB$1+3)))</f>
        <v>#REF!</v>
      </c>
    </row>
    <row r="11" spans="1:54" x14ac:dyDescent="0.2">
      <c r="A11" s="454" t="s">
        <v>195</v>
      </c>
      <c r="B11" s="454"/>
      <c r="C11" s="454"/>
      <c r="D11" s="580"/>
      <c r="E11" s="580"/>
      <c r="F11" s="580"/>
      <c r="G11" s="580"/>
      <c r="H11" s="580"/>
      <c r="I11" s="580"/>
      <c r="K11" s="518" t="str">
        <f>config!F6</f>
        <v>PCP #5</v>
      </c>
      <c r="L11" s="530"/>
      <c r="M11" s="515">
        <f t="shared" ca="1" si="3"/>
        <v>0</v>
      </c>
      <c r="N11" s="583"/>
      <c r="Q11" s="450" t="s">
        <v>195</v>
      </c>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row>
    <row r="12" spans="1:54" x14ac:dyDescent="0.2">
      <c r="A12" s="32" t="s">
        <v>50</v>
      </c>
      <c r="B12" s="24">
        <f>INDEX('Sum 1'!15:15,B$1+1)</f>
        <v>0</v>
      </c>
      <c r="C12" s="443">
        <f t="shared" ca="1" si="4"/>
        <v>0</v>
      </c>
      <c r="D12" s="24">
        <f t="shared" ca="1" si="5"/>
        <v>0</v>
      </c>
      <c r="E12" s="24">
        <f t="shared" ca="1" si="6"/>
        <v>0</v>
      </c>
      <c r="F12" s="24">
        <f t="shared" ca="1" si="7"/>
        <v>0</v>
      </c>
      <c r="G12" s="24">
        <f t="shared" ca="1" si="8"/>
        <v>0</v>
      </c>
      <c r="H12" s="24">
        <f t="shared" ca="1" si="9"/>
        <v>0</v>
      </c>
      <c r="I12" s="24">
        <f t="shared" ca="1" si="10"/>
        <v>0</v>
      </c>
      <c r="K12" s="516" t="str">
        <f>config!F7</f>
        <v>PCP #6</v>
      </c>
      <c r="L12" s="530"/>
      <c r="M12" s="514">
        <f t="shared" ca="1" si="3"/>
        <v>0</v>
      </c>
      <c r="N12" s="583"/>
      <c r="Q12" s="32" t="s">
        <v>50</v>
      </c>
      <c r="R12" s="453">
        <f>INDEX('Sum 1'!15:15,R$1+1)</f>
        <v>0</v>
      </c>
      <c r="S12" s="453">
        <f ca="1">IF(S$2="",0,SUM(INDEX('Sum 1'!15:15,S$1+2),INDEX('Sum 1'!15:15,S$1+3)))</f>
        <v>0</v>
      </c>
      <c r="T12" s="453">
        <f ca="1">IF(T$2="",0,SUM(INDEX('Sum 1'!15:15,T$1+2),INDEX('Sum 1'!15:15,T$1+3)))</f>
        <v>0</v>
      </c>
      <c r="U12" s="453">
        <f ca="1">IF(U$2="",0,SUM(INDEX('Sum 1'!15:15,U$1+2),INDEX('Sum 1'!15:15,U$1+3)))</f>
        <v>0</v>
      </c>
      <c r="V12" s="453">
        <f ca="1">IF(V$2="",0,SUM(INDEX('Sum 1'!15:15,V$1+2),INDEX('Sum 1'!15:15,V$1+3)))</f>
        <v>0</v>
      </c>
      <c r="W12" s="453">
        <f ca="1">IF(W$2="",0,SUM(INDEX('Sum 1'!15:15,W$1+2),INDEX('Sum 1'!15:15,W$1+3)))</f>
        <v>0</v>
      </c>
      <c r="X12" s="453">
        <f ca="1">IF(X$2="",0,SUM(INDEX('Sum 1'!15:15,X$1+2),INDEX('Sum 1'!15:15,X$1+3)))</f>
        <v>0</v>
      </c>
      <c r="Y12" s="453">
        <f ca="1">IF(Y$2="",0,SUM(INDEX('Sum 1'!15:15,Y$1+2),INDEX('Sum 1'!15:15,Y$1+3)))</f>
        <v>0</v>
      </c>
      <c r="Z12" s="453">
        <f ca="1">IF(Z$2="",0,SUM(INDEX('Sum 1'!15:15,Z$1+2),INDEX('Sum 1'!15:15,Z$1+3)))</f>
        <v>0</v>
      </c>
      <c r="AA12" s="453">
        <f ca="1">IF(AA$2="",0,SUM(INDEX('Sum 1'!15:15,AA$1+2),INDEX('Sum 1'!15:15,AA$1+3)))</f>
        <v>0</v>
      </c>
      <c r="AB12" s="453">
        <f ca="1">IF(AB$2="",0,SUM(INDEX('Sum 1'!15:15,AB$1+2),INDEX('Sum 1'!15:15,AB$1+3)))</f>
        <v>0</v>
      </c>
      <c r="AC12" s="453">
        <f ca="1">IF(AC$2="",0,SUM(INDEX('Sum 1'!15:15,AC$1+2),INDEX('Sum 1'!15:15,AC$1+3)))</f>
        <v>0</v>
      </c>
      <c r="AD12" s="453">
        <f ca="1">IF(AD$2="",0,SUM(INDEX('Sum 1'!15:15,AD$1+2),INDEX('Sum 1'!15:15,AD$1+3)))</f>
        <v>0</v>
      </c>
      <c r="AE12" s="453">
        <f ca="1">IF(AE$2="",0,SUM(INDEX('Sum 1'!15:15,AE$1+2),INDEX('Sum 1'!15:15,AE$1+3)))</f>
        <v>0</v>
      </c>
      <c r="AF12" s="453">
        <f ca="1">IF(AF$2="",0,SUM(INDEX('Sum 1'!15:15,AF$1+2),INDEX('Sum 1'!15:15,AF$1+3)))</f>
        <v>0</v>
      </c>
      <c r="AG12" s="453">
        <f ca="1">IF(AG$2="",0,SUM(INDEX('Sum 1'!15:15,AG$1+2),INDEX('Sum 1'!15:15,AG$1+3)))</f>
        <v>0</v>
      </c>
      <c r="AH12" s="453">
        <f ca="1">IF(AH$2="",0,SUM(INDEX('Sum 1'!15:15,AH$1+2),INDEX('Sum 1'!15:15,AH$1+3)))</f>
        <v>0</v>
      </c>
      <c r="AI12" s="453">
        <f ca="1">IF(AI$2="",0,SUM(INDEX('Sum 1'!15:15,AI$1+2),INDEX('Sum 1'!15:15,AI$1+3)))</f>
        <v>0</v>
      </c>
      <c r="AJ12" s="453">
        <f ca="1">IF(AJ$2="",0,SUM(INDEX('Sum 1'!15:15,AJ$1+2),INDEX('Sum 1'!15:15,AJ$1+3)))</f>
        <v>0</v>
      </c>
      <c r="AK12" s="453">
        <f ca="1">IF(AK$2="",0,SUM(INDEX('Sum 1'!15:15,AK$1+2),INDEX('Sum 1'!15:15,AK$1+3)))</f>
        <v>0</v>
      </c>
      <c r="AL12" s="446">
        <f ca="1">IF(AL$2="",0,SUM(INDEX('Sum 1'!15:15,AL$1+2),INDEX('Sum 1'!15:15,AL$1+3)))</f>
        <v>0</v>
      </c>
      <c r="AM12" s="446">
        <f ca="1">IF(AM$2="",0,SUM(INDEX('Sum 1'!15:15,AM$1+2),INDEX('Sum 1'!15:15,AM$1+3)))</f>
        <v>0</v>
      </c>
      <c r="AN12" s="446">
        <f ca="1">IF(AN$2="",0,SUM(INDEX('Sum 1'!15:15,AN$1+2),INDEX('Sum 1'!15:15,AN$1+3)))</f>
        <v>0</v>
      </c>
      <c r="AO12" s="446">
        <f ca="1">IF(AO$2="",0,SUM(INDEX('Sum 1'!15:15,AO$1+2),INDEX('Sum 1'!15:15,AO$1+3)))</f>
        <v>0</v>
      </c>
      <c r="AP12" s="446">
        <f ca="1">IF(AP$2="",0,SUM(INDEX('Sum 1'!15:15,AP$1+2),INDEX('Sum 1'!15:15,AP$1+3)))</f>
        <v>0</v>
      </c>
      <c r="AQ12" s="446">
        <f ca="1">IF(AQ$2="",0,SUM(INDEX('Sum 1'!15:15,AQ$1+2),INDEX('Sum 1'!15:15,AQ$1+3)))</f>
        <v>0</v>
      </c>
      <c r="AR12" s="446">
        <f ca="1">IF(AR$2="",0,SUM(INDEX('Sum 1'!15:15,AR$1+2),INDEX('Sum 1'!15:15,AR$1+3)))</f>
        <v>0</v>
      </c>
      <c r="AS12" s="446">
        <f ca="1">IF(AS$2="",0,SUM(INDEX('Sum 1'!15:15,AS$1+2),INDEX('Sum 1'!15:15,AS$1+3)))</f>
        <v>0</v>
      </c>
      <c r="AT12" s="446">
        <f ca="1">IF(AT$2="",0,SUM(INDEX('Sum 1'!15:15,AT$1+2),INDEX('Sum 1'!15:15,AT$1+3)))</f>
        <v>0</v>
      </c>
      <c r="AU12" s="446">
        <f ca="1">IF(AU$2="",0,SUM(INDEX('Sum 1'!15:15,AU$1+2),INDEX('Sum 1'!15:15,AU$1+3)))</f>
        <v>0</v>
      </c>
      <c r="AV12" s="446">
        <f ca="1">IF(AV$2="",0,SUM(INDEX('Sum 1'!15:15,AV$1+2),INDEX('Sum 1'!15:15,AV$1+3)))</f>
        <v>0</v>
      </c>
      <c r="AW12" s="446">
        <f ca="1">IF(AW$2="",0,SUM(INDEX('Sum 1'!15:15,AW$1+2),INDEX('Sum 1'!15:15,AW$1+3)))</f>
        <v>0</v>
      </c>
      <c r="AX12" s="446" t="e">
        <f>IF(AX$2="",0,SUM(INDEX('Sum 1'!15:15,AX$1+2),INDEX('Sum 1'!15:15,AX$1+3)))</f>
        <v>#REF!</v>
      </c>
      <c r="AY12" s="446" t="e">
        <f>IF(AY$2="",0,SUM(INDEX('Sum 1'!15:15,AY$1+2),INDEX('Sum 1'!15:15,AY$1+3)))</f>
        <v>#REF!</v>
      </c>
      <c r="AZ12" s="446" t="e">
        <f>IF(AZ$2="",0,SUM(INDEX('Sum 1'!15:15,AZ$1+2),INDEX('Sum 1'!15:15,AZ$1+3)))</f>
        <v>#REF!</v>
      </c>
      <c r="BA12" s="446" t="e">
        <f>IF(BA$2="",0,SUM(INDEX('Sum 1'!15:15,BA$1+2),INDEX('Sum 1'!15:15,BA$1+3)))</f>
        <v>#REF!</v>
      </c>
      <c r="BB12" s="446" t="e">
        <f>IF(BB$2="",0,SUM(INDEX('Sum 1'!15:15,BB$1+2),INDEX('Sum 1'!15:15,BB$1+3)))</f>
        <v>#REF!</v>
      </c>
    </row>
    <row r="13" spans="1:54" x14ac:dyDescent="0.2">
      <c r="A13" s="32" t="s">
        <v>13</v>
      </c>
      <c r="B13" s="24">
        <f>INDEX('Sum 1'!16:16,B$1+1)</f>
        <v>0</v>
      </c>
      <c r="C13" s="443">
        <f t="shared" ca="1" si="4"/>
        <v>0</v>
      </c>
      <c r="D13" s="24">
        <f t="shared" ca="1" si="5"/>
        <v>0</v>
      </c>
      <c r="E13" s="24">
        <f t="shared" ca="1" si="6"/>
        <v>0</v>
      </c>
      <c r="F13" s="24">
        <f t="shared" ca="1" si="7"/>
        <v>0</v>
      </c>
      <c r="G13" s="24">
        <f t="shared" ca="1" si="8"/>
        <v>0</v>
      </c>
      <c r="H13" s="24">
        <f t="shared" ca="1" si="9"/>
        <v>0</v>
      </c>
      <c r="I13" s="24">
        <f t="shared" ca="1" si="10"/>
        <v>0</v>
      </c>
      <c r="K13" s="518" t="str">
        <f>config!F8</f>
        <v>PCP #7</v>
      </c>
      <c r="L13" s="530"/>
      <c r="M13" s="515">
        <f t="shared" ca="1" si="3"/>
        <v>0</v>
      </c>
      <c r="N13" s="583"/>
      <c r="Q13" s="32" t="s">
        <v>13</v>
      </c>
      <c r="R13" s="453">
        <f>INDEX('Sum 1'!16:16,R$1+1)</f>
        <v>0</v>
      </c>
      <c r="S13" s="453">
        <f ca="1">IF(S$2="",0,SUM(INDEX('Sum 1'!16:16,S$1+2),INDEX('Sum 1'!16:16,S$1+3)))</f>
        <v>0</v>
      </c>
      <c r="T13" s="453">
        <f ca="1">IF(T$2="",0,SUM(INDEX('Sum 1'!16:16,T$1+2),INDEX('Sum 1'!16:16,T$1+3)))</f>
        <v>0</v>
      </c>
      <c r="U13" s="453">
        <f ca="1">IF(U$2="",0,SUM(INDEX('Sum 1'!16:16,U$1+2),INDEX('Sum 1'!16:16,U$1+3)))</f>
        <v>0</v>
      </c>
      <c r="V13" s="453">
        <f ca="1">IF(V$2="",0,SUM(INDEX('Sum 1'!16:16,V$1+2),INDEX('Sum 1'!16:16,V$1+3)))</f>
        <v>0</v>
      </c>
      <c r="W13" s="453">
        <f ca="1">IF(W$2="",0,SUM(INDEX('Sum 1'!16:16,W$1+2),INDEX('Sum 1'!16:16,W$1+3)))</f>
        <v>0</v>
      </c>
      <c r="X13" s="453">
        <f ca="1">IF(X$2="",0,SUM(INDEX('Sum 1'!16:16,X$1+2),INDEX('Sum 1'!16:16,X$1+3)))</f>
        <v>0</v>
      </c>
      <c r="Y13" s="453">
        <f ca="1">IF(Y$2="",0,SUM(INDEX('Sum 1'!16:16,Y$1+2),INDEX('Sum 1'!16:16,Y$1+3)))</f>
        <v>0</v>
      </c>
      <c r="Z13" s="453">
        <f ca="1">IF(Z$2="",0,SUM(INDEX('Sum 1'!16:16,Z$1+2),INDEX('Sum 1'!16:16,Z$1+3)))</f>
        <v>0</v>
      </c>
      <c r="AA13" s="453">
        <f ca="1">IF(AA$2="",0,SUM(INDEX('Sum 1'!16:16,AA$1+2),INDEX('Sum 1'!16:16,AA$1+3)))</f>
        <v>0</v>
      </c>
      <c r="AB13" s="453">
        <f ca="1">IF(AB$2="",0,SUM(INDEX('Sum 1'!16:16,AB$1+2),INDEX('Sum 1'!16:16,AB$1+3)))</f>
        <v>0</v>
      </c>
      <c r="AC13" s="453">
        <f ca="1">IF(AC$2="",0,SUM(INDEX('Sum 1'!16:16,AC$1+2),INDEX('Sum 1'!16:16,AC$1+3)))</f>
        <v>0</v>
      </c>
      <c r="AD13" s="453">
        <f ca="1">IF(AD$2="",0,SUM(INDEX('Sum 1'!16:16,AD$1+2),INDEX('Sum 1'!16:16,AD$1+3)))</f>
        <v>0</v>
      </c>
      <c r="AE13" s="453">
        <f ca="1">IF(AE$2="",0,SUM(INDEX('Sum 1'!16:16,AE$1+2),INDEX('Sum 1'!16:16,AE$1+3)))</f>
        <v>0</v>
      </c>
      <c r="AF13" s="453">
        <f ca="1">IF(AF$2="",0,SUM(INDEX('Sum 1'!16:16,AF$1+2),INDEX('Sum 1'!16:16,AF$1+3)))</f>
        <v>0</v>
      </c>
      <c r="AG13" s="453">
        <f ca="1">IF(AG$2="",0,SUM(INDEX('Sum 1'!16:16,AG$1+2),INDEX('Sum 1'!16:16,AG$1+3)))</f>
        <v>0</v>
      </c>
      <c r="AH13" s="453">
        <f ca="1">IF(AH$2="",0,SUM(INDEX('Sum 1'!16:16,AH$1+2),INDEX('Sum 1'!16:16,AH$1+3)))</f>
        <v>0</v>
      </c>
      <c r="AI13" s="453">
        <f ca="1">IF(AI$2="",0,SUM(INDEX('Sum 1'!16:16,AI$1+2),INDEX('Sum 1'!16:16,AI$1+3)))</f>
        <v>0</v>
      </c>
      <c r="AJ13" s="453">
        <f ca="1">IF(AJ$2="",0,SUM(INDEX('Sum 1'!16:16,AJ$1+2),INDEX('Sum 1'!16:16,AJ$1+3)))</f>
        <v>0</v>
      </c>
      <c r="AK13" s="453">
        <f ca="1">IF(AK$2="",0,SUM(INDEX('Sum 1'!16:16,AK$1+2),INDEX('Sum 1'!16:16,AK$1+3)))</f>
        <v>0</v>
      </c>
      <c r="AL13" s="446">
        <f ca="1">IF(AL$2="",0,SUM(INDEX('Sum 1'!16:16,AL$1+2),INDEX('Sum 1'!16:16,AL$1+3)))</f>
        <v>0</v>
      </c>
      <c r="AM13" s="446">
        <f ca="1">IF(AM$2="",0,SUM(INDEX('Sum 1'!16:16,AM$1+2),INDEX('Sum 1'!16:16,AM$1+3)))</f>
        <v>0</v>
      </c>
      <c r="AN13" s="446">
        <f ca="1">IF(AN$2="",0,SUM(INDEX('Sum 1'!16:16,AN$1+2),INDEX('Sum 1'!16:16,AN$1+3)))</f>
        <v>0</v>
      </c>
      <c r="AO13" s="446">
        <f ca="1">IF(AO$2="",0,SUM(INDEX('Sum 1'!16:16,AO$1+2),INDEX('Sum 1'!16:16,AO$1+3)))</f>
        <v>0</v>
      </c>
      <c r="AP13" s="446">
        <f ca="1">IF(AP$2="",0,SUM(INDEX('Sum 1'!16:16,AP$1+2),INDEX('Sum 1'!16:16,AP$1+3)))</f>
        <v>0</v>
      </c>
      <c r="AQ13" s="446">
        <f ca="1">IF(AQ$2="",0,SUM(INDEX('Sum 1'!16:16,AQ$1+2),INDEX('Sum 1'!16:16,AQ$1+3)))</f>
        <v>0</v>
      </c>
      <c r="AR13" s="446">
        <f ca="1">IF(AR$2="",0,SUM(INDEX('Sum 1'!16:16,AR$1+2),INDEX('Sum 1'!16:16,AR$1+3)))</f>
        <v>0</v>
      </c>
      <c r="AS13" s="446">
        <f ca="1">IF(AS$2="",0,SUM(INDEX('Sum 1'!16:16,AS$1+2),INDEX('Sum 1'!16:16,AS$1+3)))</f>
        <v>0</v>
      </c>
      <c r="AT13" s="446">
        <f ca="1">IF(AT$2="",0,SUM(INDEX('Sum 1'!16:16,AT$1+2),INDEX('Sum 1'!16:16,AT$1+3)))</f>
        <v>0</v>
      </c>
      <c r="AU13" s="446">
        <f ca="1">IF(AU$2="",0,SUM(INDEX('Sum 1'!16:16,AU$1+2),INDEX('Sum 1'!16:16,AU$1+3)))</f>
        <v>0</v>
      </c>
      <c r="AV13" s="446">
        <f ca="1">IF(AV$2="",0,SUM(INDEX('Sum 1'!16:16,AV$1+2),INDEX('Sum 1'!16:16,AV$1+3)))</f>
        <v>0</v>
      </c>
      <c r="AW13" s="446">
        <f ca="1">IF(AW$2="",0,SUM(INDEX('Sum 1'!16:16,AW$1+2),INDEX('Sum 1'!16:16,AW$1+3)))</f>
        <v>0</v>
      </c>
      <c r="AX13" s="446" t="e">
        <f>IF(AX$2="",0,SUM(INDEX('Sum 1'!16:16,AX$1+2),INDEX('Sum 1'!16:16,AX$1+3)))</f>
        <v>#REF!</v>
      </c>
      <c r="AY13" s="446" t="e">
        <f>IF(AY$2="",0,SUM(INDEX('Sum 1'!16:16,AY$1+2),INDEX('Sum 1'!16:16,AY$1+3)))</f>
        <v>#REF!</v>
      </c>
      <c r="AZ13" s="446" t="e">
        <f>IF(AZ$2="",0,SUM(INDEX('Sum 1'!16:16,AZ$1+2),INDEX('Sum 1'!16:16,AZ$1+3)))</f>
        <v>#REF!</v>
      </c>
      <c r="BA13" s="446" t="e">
        <f>IF(BA$2="",0,SUM(INDEX('Sum 1'!16:16,BA$1+2),INDEX('Sum 1'!16:16,BA$1+3)))</f>
        <v>#REF!</v>
      </c>
      <c r="BB13" s="446" t="e">
        <f>IF(BB$2="",0,SUM(INDEX('Sum 1'!16:16,BB$1+2),INDEX('Sum 1'!16:16,BB$1+3)))</f>
        <v>#REF!</v>
      </c>
    </row>
    <row r="14" spans="1:54" x14ac:dyDescent="0.2">
      <c r="A14" s="32" t="s">
        <v>150</v>
      </c>
      <c r="B14" s="24">
        <f>INDEX('Sum 1'!17:17,B$1+1)</f>
        <v>0</v>
      </c>
      <c r="C14" s="443">
        <f t="shared" ca="1" si="4"/>
        <v>0</v>
      </c>
      <c r="D14" s="24">
        <f t="shared" ca="1" si="5"/>
        <v>0</v>
      </c>
      <c r="E14" s="24">
        <f t="shared" ca="1" si="6"/>
        <v>0</v>
      </c>
      <c r="F14" s="24">
        <f t="shared" ca="1" si="7"/>
        <v>0</v>
      </c>
      <c r="G14" s="24">
        <f t="shared" ca="1" si="8"/>
        <v>0</v>
      </c>
      <c r="H14" s="24">
        <f t="shared" ca="1" si="9"/>
        <v>0</v>
      </c>
      <c r="I14" s="24">
        <f t="shared" ca="1" si="10"/>
        <v>0</v>
      </c>
      <c r="K14" s="516" t="str">
        <f>config!F9</f>
        <v>PCP #8</v>
      </c>
      <c r="L14" s="530"/>
      <c r="M14" s="514">
        <f t="shared" ca="1" si="3"/>
        <v>0</v>
      </c>
      <c r="N14" s="583"/>
      <c r="Q14" s="32" t="s">
        <v>150</v>
      </c>
      <c r="R14" s="453">
        <f>INDEX('Sum 1'!17:17,R$1+1)</f>
        <v>0</v>
      </c>
      <c r="S14" s="453">
        <f ca="1">IF(S$2="",0,SUM(INDEX('Sum 1'!17:17,S$1+2),INDEX('Sum 1'!17:17,S$1+3)))</f>
        <v>0</v>
      </c>
      <c r="T14" s="453">
        <f ca="1">IF(T$2="",0,SUM(INDEX('Sum 1'!17:17,T$1+2),INDEX('Sum 1'!17:17,T$1+3)))</f>
        <v>0</v>
      </c>
      <c r="U14" s="453">
        <f ca="1">IF(U$2="",0,SUM(INDEX('Sum 1'!17:17,U$1+2),INDEX('Sum 1'!17:17,U$1+3)))</f>
        <v>0</v>
      </c>
      <c r="V14" s="453">
        <f ca="1">IF(V$2="",0,SUM(INDEX('Sum 1'!17:17,V$1+2),INDEX('Sum 1'!17:17,V$1+3)))</f>
        <v>0</v>
      </c>
      <c r="W14" s="453">
        <f ca="1">IF(W$2="",0,SUM(INDEX('Sum 1'!17:17,W$1+2),INDEX('Sum 1'!17:17,W$1+3)))</f>
        <v>0</v>
      </c>
      <c r="X14" s="453">
        <f ca="1">IF(X$2="",0,SUM(INDEX('Sum 1'!17:17,X$1+2),INDEX('Sum 1'!17:17,X$1+3)))</f>
        <v>0</v>
      </c>
      <c r="Y14" s="453">
        <f ca="1">IF(Y$2="",0,SUM(INDEX('Sum 1'!17:17,Y$1+2),INDEX('Sum 1'!17:17,Y$1+3)))</f>
        <v>0</v>
      </c>
      <c r="Z14" s="453">
        <f ca="1">IF(Z$2="",0,SUM(INDEX('Sum 1'!17:17,Z$1+2),INDEX('Sum 1'!17:17,Z$1+3)))</f>
        <v>0</v>
      </c>
      <c r="AA14" s="453">
        <f ca="1">IF(AA$2="",0,SUM(INDEX('Sum 1'!17:17,AA$1+2),INDEX('Sum 1'!17:17,AA$1+3)))</f>
        <v>0</v>
      </c>
      <c r="AB14" s="453">
        <f ca="1">IF(AB$2="",0,SUM(INDEX('Sum 1'!17:17,AB$1+2),INDEX('Sum 1'!17:17,AB$1+3)))</f>
        <v>0</v>
      </c>
      <c r="AC14" s="453">
        <f ca="1">IF(AC$2="",0,SUM(INDEX('Sum 1'!17:17,AC$1+2),INDEX('Sum 1'!17:17,AC$1+3)))</f>
        <v>0</v>
      </c>
      <c r="AD14" s="453">
        <f ca="1">IF(AD$2="",0,SUM(INDEX('Sum 1'!17:17,AD$1+2),INDEX('Sum 1'!17:17,AD$1+3)))</f>
        <v>0</v>
      </c>
      <c r="AE14" s="453">
        <f ca="1">IF(AE$2="",0,SUM(INDEX('Sum 1'!17:17,AE$1+2),INDEX('Sum 1'!17:17,AE$1+3)))</f>
        <v>0</v>
      </c>
      <c r="AF14" s="453">
        <f ca="1">IF(AF$2="",0,SUM(INDEX('Sum 1'!17:17,AF$1+2),INDEX('Sum 1'!17:17,AF$1+3)))</f>
        <v>0</v>
      </c>
      <c r="AG14" s="453">
        <f ca="1">IF(AG$2="",0,SUM(INDEX('Sum 1'!17:17,AG$1+2),INDEX('Sum 1'!17:17,AG$1+3)))</f>
        <v>0</v>
      </c>
      <c r="AH14" s="453">
        <f ca="1">IF(AH$2="",0,SUM(INDEX('Sum 1'!17:17,AH$1+2),INDEX('Sum 1'!17:17,AH$1+3)))</f>
        <v>0</v>
      </c>
      <c r="AI14" s="453">
        <f ca="1">IF(AI$2="",0,SUM(INDEX('Sum 1'!17:17,AI$1+2),INDEX('Sum 1'!17:17,AI$1+3)))</f>
        <v>0</v>
      </c>
      <c r="AJ14" s="453">
        <f ca="1">IF(AJ$2="",0,SUM(INDEX('Sum 1'!17:17,AJ$1+2),INDEX('Sum 1'!17:17,AJ$1+3)))</f>
        <v>0</v>
      </c>
      <c r="AK14" s="453">
        <f ca="1">IF(AK$2="",0,SUM(INDEX('Sum 1'!17:17,AK$1+2),INDEX('Sum 1'!17:17,AK$1+3)))</f>
        <v>0</v>
      </c>
      <c r="AL14" s="446">
        <f ca="1">IF(AL$2="",0,SUM(INDEX('Sum 1'!17:17,AL$1+2),INDEX('Sum 1'!17:17,AL$1+3)))</f>
        <v>0</v>
      </c>
      <c r="AM14" s="446">
        <f ca="1">IF(AM$2="",0,SUM(INDEX('Sum 1'!17:17,AM$1+2),INDEX('Sum 1'!17:17,AM$1+3)))</f>
        <v>0</v>
      </c>
      <c r="AN14" s="446">
        <f ca="1">IF(AN$2="",0,SUM(INDEX('Sum 1'!17:17,AN$1+2),INDEX('Sum 1'!17:17,AN$1+3)))</f>
        <v>0</v>
      </c>
      <c r="AO14" s="446">
        <f ca="1">IF(AO$2="",0,SUM(INDEX('Sum 1'!17:17,AO$1+2),INDEX('Sum 1'!17:17,AO$1+3)))</f>
        <v>0</v>
      </c>
      <c r="AP14" s="446">
        <f ca="1">IF(AP$2="",0,SUM(INDEX('Sum 1'!17:17,AP$1+2),INDEX('Sum 1'!17:17,AP$1+3)))</f>
        <v>0</v>
      </c>
      <c r="AQ14" s="446">
        <f ca="1">IF(AQ$2="",0,SUM(INDEX('Sum 1'!17:17,AQ$1+2),INDEX('Sum 1'!17:17,AQ$1+3)))</f>
        <v>0</v>
      </c>
      <c r="AR14" s="446">
        <f ca="1">IF(AR$2="",0,SUM(INDEX('Sum 1'!17:17,AR$1+2),INDEX('Sum 1'!17:17,AR$1+3)))</f>
        <v>0</v>
      </c>
      <c r="AS14" s="446">
        <f ca="1">IF(AS$2="",0,SUM(INDEX('Sum 1'!17:17,AS$1+2),INDEX('Sum 1'!17:17,AS$1+3)))</f>
        <v>0</v>
      </c>
      <c r="AT14" s="446">
        <f ca="1">IF(AT$2="",0,SUM(INDEX('Sum 1'!17:17,AT$1+2),INDEX('Sum 1'!17:17,AT$1+3)))</f>
        <v>0</v>
      </c>
      <c r="AU14" s="446">
        <f ca="1">IF(AU$2="",0,SUM(INDEX('Sum 1'!17:17,AU$1+2),INDEX('Sum 1'!17:17,AU$1+3)))</f>
        <v>0</v>
      </c>
      <c r="AV14" s="446">
        <f ca="1">IF(AV$2="",0,SUM(INDEX('Sum 1'!17:17,AV$1+2),INDEX('Sum 1'!17:17,AV$1+3)))</f>
        <v>0</v>
      </c>
      <c r="AW14" s="446">
        <f ca="1">IF(AW$2="",0,SUM(INDEX('Sum 1'!17:17,AW$1+2),INDEX('Sum 1'!17:17,AW$1+3)))</f>
        <v>0</v>
      </c>
      <c r="AX14" s="446" t="e">
        <f>IF(AX$2="",0,SUM(INDEX('Sum 1'!17:17,AX$1+2),INDEX('Sum 1'!17:17,AX$1+3)))</f>
        <v>#REF!</v>
      </c>
      <c r="AY14" s="446" t="e">
        <f>IF(AY$2="",0,SUM(INDEX('Sum 1'!17:17,AY$1+2),INDEX('Sum 1'!17:17,AY$1+3)))</f>
        <v>#REF!</v>
      </c>
      <c r="AZ14" s="446" t="e">
        <f>IF(AZ$2="",0,SUM(INDEX('Sum 1'!17:17,AZ$1+2),INDEX('Sum 1'!17:17,AZ$1+3)))</f>
        <v>#REF!</v>
      </c>
      <c r="BA14" s="446" t="e">
        <f>IF(BA$2="",0,SUM(INDEX('Sum 1'!17:17,BA$1+2),INDEX('Sum 1'!17:17,BA$1+3)))</f>
        <v>#REF!</v>
      </c>
      <c r="BB14" s="446" t="e">
        <f>IF(BB$2="",0,SUM(INDEX('Sum 1'!17:17,BB$1+2),INDEX('Sum 1'!17:17,BB$1+3)))</f>
        <v>#REF!</v>
      </c>
    </row>
    <row r="15" spans="1:54" x14ac:dyDescent="0.2">
      <c r="A15" s="34" t="s">
        <v>161</v>
      </c>
      <c r="B15" s="25">
        <f>INDEX('Sum 1'!18:18,B$1+1)</f>
        <v>0</v>
      </c>
      <c r="C15" s="444">
        <f t="shared" ca="1" si="4"/>
        <v>0</v>
      </c>
      <c r="D15" s="25">
        <f t="shared" ca="1" si="5"/>
        <v>0</v>
      </c>
      <c r="E15" s="25">
        <f t="shared" ca="1" si="6"/>
        <v>0</v>
      </c>
      <c r="F15" s="25">
        <f t="shared" ca="1" si="7"/>
        <v>0</v>
      </c>
      <c r="G15" s="25">
        <f t="shared" ca="1" si="8"/>
        <v>0</v>
      </c>
      <c r="H15" s="25">
        <f t="shared" ca="1" si="9"/>
        <v>0</v>
      </c>
      <c r="I15" s="25">
        <f t="shared" ca="1" si="10"/>
        <v>0</v>
      </c>
      <c r="K15" s="518" t="str">
        <f>config!F10</f>
        <v>PCP #9</v>
      </c>
      <c r="L15" s="530"/>
      <c r="M15" s="515">
        <f t="shared" ca="1" si="3"/>
        <v>0</v>
      </c>
      <c r="N15" s="583"/>
      <c r="Q15" s="34" t="s">
        <v>161</v>
      </c>
      <c r="R15" s="512">
        <f>INDEX('Sum 1'!18:18,R$1+1)</f>
        <v>0</v>
      </c>
      <c r="S15" s="512">
        <f ca="1">IF(S$2="",0,SUM(INDEX('Sum 1'!18:18,S$1+2),INDEX('Sum 1'!18:18,S$1+3)))</f>
        <v>0</v>
      </c>
      <c r="T15" s="512">
        <f ca="1">IF(T$2="",0,SUM(INDEX('Sum 1'!18:18,T$1+2),INDEX('Sum 1'!18:18,T$1+3)))</f>
        <v>0</v>
      </c>
      <c r="U15" s="512">
        <f ca="1">IF(U$2="",0,SUM(INDEX('Sum 1'!18:18,U$1+2),INDEX('Sum 1'!18:18,U$1+3)))</f>
        <v>0</v>
      </c>
      <c r="V15" s="512">
        <f ca="1">IF(V$2="",0,SUM(INDEX('Sum 1'!18:18,V$1+2),INDEX('Sum 1'!18:18,V$1+3)))</f>
        <v>0</v>
      </c>
      <c r="W15" s="512">
        <f ca="1">IF(W$2="",0,SUM(INDEX('Sum 1'!18:18,W$1+2),INDEX('Sum 1'!18:18,W$1+3)))</f>
        <v>0</v>
      </c>
      <c r="X15" s="512">
        <f ca="1">IF(X$2="",0,SUM(INDEX('Sum 1'!18:18,X$1+2),INDEX('Sum 1'!18:18,X$1+3)))</f>
        <v>0</v>
      </c>
      <c r="Y15" s="512">
        <f ca="1">IF(Y$2="",0,SUM(INDEX('Sum 1'!18:18,Y$1+2),INDEX('Sum 1'!18:18,Y$1+3)))</f>
        <v>0</v>
      </c>
      <c r="Z15" s="512">
        <f ca="1">IF(Z$2="",0,SUM(INDEX('Sum 1'!18:18,Z$1+2),INDEX('Sum 1'!18:18,Z$1+3)))</f>
        <v>0</v>
      </c>
      <c r="AA15" s="512">
        <f ca="1">IF(AA$2="",0,SUM(INDEX('Sum 1'!18:18,AA$1+2),INDEX('Sum 1'!18:18,AA$1+3)))</f>
        <v>0</v>
      </c>
      <c r="AB15" s="512">
        <f ca="1">IF(AB$2="",0,SUM(INDEX('Sum 1'!18:18,AB$1+2),INDEX('Sum 1'!18:18,AB$1+3)))</f>
        <v>0</v>
      </c>
      <c r="AC15" s="512">
        <f ca="1">IF(AC$2="",0,SUM(INDEX('Sum 1'!18:18,AC$1+2),INDEX('Sum 1'!18:18,AC$1+3)))</f>
        <v>0</v>
      </c>
      <c r="AD15" s="512">
        <f ca="1">IF(AD$2="",0,SUM(INDEX('Sum 1'!18:18,AD$1+2),INDEX('Sum 1'!18:18,AD$1+3)))</f>
        <v>0</v>
      </c>
      <c r="AE15" s="512">
        <f ca="1">IF(AE$2="",0,SUM(INDEX('Sum 1'!18:18,AE$1+2),INDEX('Sum 1'!18:18,AE$1+3)))</f>
        <v>0</v>
      </c>
      <c r="AF15" s="512">
        <f ca="1">IF(AF$2="",0,SUM(INDEX('Sum 1'!18:18,AF$1+2),INDEX('Sum 1'!18:18,AF$1+3)))</f>
        <v>0</v>
      </c>
      <c r="AG15" s="512">
        <f ca="1">IF(AG$2="",0,SUM(INDEX('Sum 1'!18:18,AG$1+2),INDEX('Sum 1'!18:18,AG$1+3)))</f>
        <v>0</v>
      </c>
      <c r="AH15" s="512">
        <f ca="1">IF(AH$2="",0,SUM(INDEX('Sum 1'!18:18,AH$1+2),INDEX('Sum 1'!18:18,AH$1+3)))</f>
        <v>0</v>
      </c>
      <c r="AI15" s="512">
        <f ca="1">IF(AI$2="",0,SUM(INDEX('Sum 1'!18:18,AI$1+2),INDEX('Sum 1'!18:18,AI$1+3)))</f>
        <v>0</v>
      </c>
      <c r="AJ15" s="512">
        <f ca="1">IF(AJ$2="",0,SUM(INDEX('Sum 1'!18:18,AJ$1+2),INDEX('Sum 1'!18:18,AJ$1+3)))</f>
        <v>0</v>
      </c>
      <c r="AK15" s="512">
        <f ca="1">IF(AK$2="",0,SUM(INDEX('Sum 1'!18:18,AK$1+2),INDEX('Sum 1'!18:18,AK$1+3)))</f>
        <v>0</v>
      </c>
      <c r="AL15" s="521">
        <f ca="1">IF(AL$2="",0,SUM(INDEX('Sum 1'!18:18,AL$1+2),INDEX('Sum 1'!18:18,AL$1+3)))</f>
        <v>0</v>
      </c>
      <c r="AM15" s="521">
        <f ca="1">IF(AM$2="",0,SUM(INDEX('Sum 1'!18:18,AM$1+2),INDEX('Sum 1'!18:18,AM$1+3)))</f>
        <v>0</v>
      </c>
      <c r="AN15" s="521">
        <f ca="1">IF(AN$2="",0,SUM(INDEX('Sum 1'!18:18,AN$1+2),INDEX('Sum 1'!18:18,AN$1+3)))</f>
        <v>0</v>
      </c>
      <c r="AO15" s="521">
        <f ca="1">IF(AO$2="",0,SUM(INDEX('Sum 1'!18:18,AO$1+2),INDEX('Sum 1'!18:18,AO$1+3)))</f>
        <v>0</v>
      </c>
      <c r="AP15" s="521">
        <f ca="1">IF(AP$2="",0,SUM(INDEX('Sum 1'!18:18,AP$1+2),INDEX('Sum 1'!18:18,AP$1+3)))</f>
        <v>0</v>
      </c>
      <c r="AQ15" s="521">
        <f ca="1">IF(AQ$2="",0,SUM(INDEX('Sum 1'!18:18,AQ$1+2),INDEX('Sum 1'!18:18,AQ$1+3)))</f>
        <v>0</v>
      </c>
      <c r="AR15" s="521">
        <f ca="1">IF(AR$2="",0,SUM(INDEX('Sum 1'!18:18,AR$1+2),INDEX('Sum 1'!18:18,AR$1+3)))</f>
        <v>0</v>
      </c>
      <c r="AS15" s="521">
        <f ca="1">IF(AS$2="",0,SUM(INDEX('Sum 1'!18:18,AS$1+2),INDEX('Sum 1'!18:18,AS$1+3)))</f>
        <v>0</v>
      </c>
      <c r="AT15" s="521">
        <f ca="1">IF(AT$2="",0,SUM(INDEX('Sum 1'!18:18,AT$1+2),INDEX('Sum 1'!18:18,AT$1+3)))</f>
        <v>0</v>
      </c>
      <c r="AU15" s="521">
        <f ca="1">IF(AU$2="",0,SUM(INDEX('Sum 1'!18:18,AU$1+2),INDEX('Sum 1'!18:18,AU$1+3)))</f>
        <v>0</v>
      </c>
      <c r="AV15" s="521">
        <f ca="1">IF(AV$2="",0,SUM(INDEX('Sum 1'!18:18,AV$1+2),INDEX('Sum 1'!18:18,AV$1+3)))</f>
        <v>0</v>
      </c>
      <c r="AW15" s="521">
        <f ca="1">IF(AW$2="",0,SUM(INDEX('Sum 1'!18:18,AW$1+2),INDEX('Sum 1'!18:18,AW$1+3)))</f>
        <v>0</v>
      </c>
      <c r="AX15" s="521" t="e">
        <f>IF(AX$2="",0,SUM(INDEX('Sum 1'!18:18,AX$1+2),INDEX('Sum 1'!18:18,AX$1+3)))</f>
        <v>#REF!</v>
      </c>
      <c r="AY15" s="521" t="e">
        <f>IF(AY$2="",0,SUM(INDEX('Sum 1'!18:18,AY$1+2),INDEX('Sum 1'!18:18,AY$1+3)))</f>
        <v>#REF!</v>
      </c>
      <c r="AZ15" s="521" t="e">
        <f>IF(AZ$2="",0,SUM(INDEX('Sum 1'!18:18,AZ$1+2),INDEX('Sum 1'!18:18,AZ$1+3)))</f>
        <v>#REF!</v>
      </c>
      <c r="BA15" s="521" t="e">
        <f>IF(BA$2="",0,SUM(INDEX('Sum 1'!18:18,BA$1+2),INDEX('Sum 1'!18:18,BA$1+3)))</f>
        <v>#REF!</v>
      </c>
      <c r="BB15" s="521" t="e">
        <f>IF(BB$2="",0,SUM(INDEX('Sum 1'!18:18,BB$1+2),INDEX('Sum 1'!18:18,BB$1+3)))</f>
        <v>#REF!</v>
      </c>
    </row>
    <row r="16" spans="1:54" x14ac:dyDescent="0.2">
      <c r="A16" s="454" t="s">
        <v>196</v>
      </c>
      <c r="B16" s="454"/>
      <c r="C16" s="454"/>
      <c r="D16" s="580"/>
      <c r="E16" s="580"/>
      <c r="F16" s="580"/>
      <c r="G16" s="580"/>
      <c r="H16" s="580"/>
      <c r="I16" s="580"/>
      <c r="K16" s="516" t="str">
        <f>config!F11</f>
        <v>PCP #10</v>
      </c>
      <c r="L16" s="530"/>
      <c r="M16" s="514">
        <f t="shared" ca="1" si="3"/>
        <v>0</v>
      </c>
      <c r="N16" s="583"/>
      <c r="Q16" s="454" t="s">
        <v>196</v>
      </c>
      <c r="R16" s="455"/>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row>
    <row r="17" spans="1:54" x14ac:dyDescent="0.2">
      <c r="A17" s="32" t="s">
        <v>50</v>
      </c>
      <c r="B17" s="24">
        <f>INDEX('Sum 1'!20:20,B$1+1)</f>
        <v>0</v>
      </c>
      <c r="C17" s="443">
        <f t="shared" ca="1" si="4"/>
        <v>0</v>
      </c>
      <c r="D17" s="24">
        <f t="shared" ca="1" si="5"/>
        <v>0</v>
      </c>
      <c r="E17" s="24">
        <f t="shared" ca="1" si="6"/>
        <v>0</v>
      </c>
      <c r="F17" s="24">
        <f t="shared" ca="1" si="7"/>
        <v>0</v>
      </c>
      <c r="G17" s="24">
        <f t="shared" ca="1" si="8"/>
        <v>0</v>
      </c>
      <c r="H17" s="24">
        <f t="shared" ca="1" si="9"/>
        <v>0</v>
      </c>
      <c r="I17" s="24">
        <f t="shared" ca="1" si="10"/>
        <v>0</v>
      </c>
      <c r="K17" s="518" t="str">
        <f>config!F12</f>
        <v>PCP #11</v>
      </c>
      <c r="L17" s="530"/>
      <c r="M17" s="515">
        <f t="shared" ca="1" si="3"/>
        <v>0</v>
      </c>
      <c r="N17" s="583"/>
      <c r="Q17" s="32" t="s">
        <v>50</v>
      </c>
      <c r="R17" s="453">
        <f>INDEX('Sum 1'!20:20,R$1+1)</f>
        <v>0</v>
      </c>
      <c r="S17" s="453">
        <f ca="1">IF(S$2="",0,SUM(INDEX('Sum 1'!20:20,S$1+2),INDEX('Sum 1'!20:20,S$1+3)))</f>
        <v>0</v>
      </c>
      <c r="T17" s="453">
        <f ca="1">IF(T$2="",0,SUM(INDEX('Sum 1'!20:20,T$1+2),INDEX('Sum 1'!20:20,T$1+3)))</f>
        <v>0</v>
      </c>
      <c r="U17" s="453">
        <f ca="1">IF(U$2="",0,SUM(INDEX('Sum 1'!20:20,U$1+2),INDEX('Sum 1'!20:20,U$1+3)))</f>
        <v>0</v>
      </c>
      <c r="V17" s="453">
        <f ca="1">IF(V$2="",0,SUM(INDEX('Sum 1'!20:20,V$1+2),INDEX('Sum 1'!20:20,V$1+3)))</f>
        <v>0</v>
      </c>
      <c r="W17" s="453">
        <f ca="1">IF(W$2="",0,SUM(INDEX('Sum 1'!20:20,W$1+2),INDEX('Sum 1'!20:20,W$1+3)))</f>
        <v>0</v>
      </c>
      <c r="X17" s="453">
        <f ca="1">IF(X$2="",0,SUM(INDEX('Sum 1'!20:20,X$1+2),INDEX('Sum 1'!20:20,X$1+3)))</f>
        <v>0</v>
      </c>
      <c r="Y17" s="453">
        <f ca="1">IF(Y$2="",0,SUM(INDEX('Sum 1'!20:20,Y$1+2),INDEX('Sum 1'!20:20,Y$1+3)))</f>
        <v>0</v>
      </c>
      <c r="Z17" s="453">
        <f ca="1">IF(Z$2="",0,SUM(INDEX('Sum 1'!20:20,Z$1+2),INDEX('Sum 1'!20:20,Z$1+3)))</f>
        <v>0</v>
      </c>
      <c r="AA17" s="453">
        <f ca="1">IF(AA$2="",0,SUM(INDEX('Sum 1'!20:20,AA$1+2),INDEX('Sum 1'!20:20,AA$1+3)))</f>
        <v>0</v>
      </c>
      <c r="AB17" s="453">
        <f ca="1">IF(AB$2="",0,SUM(INDEX('Sum 1'!20:20,AB$1+2),INDEX('Sum 1'!20:20,AB$1+3)))</f>
        <v>0</v>
      </c>
      <c r="AC17" s="453">
        <f ca="1">IF(AC$2="",0,SUM(INDEX('Sum 1'!20:20,AC$1+2),INDEX('Sum 1'!20:20,AC$1+3)))</f>
        <v>0</v>
      </c>
      <c r="AD17" s="453">
        <f ca="1">IF(AD$2="",0,SUM(INDEX('Sum 1'!20:20,AD$1+2),INDEX('Sum 1'!20:20,AD$1+3)))</f>
        <v>0</v>
      </c>
      <c r="AE17" s="453">
        <f ca="1">IF(AE$2="",0,SUM(INDEX('Sum 1'!20:20,AE$1+2),INDEX('Sum 1'!20:20,AE$1+3)))</f>
        <v>0</v>
      </c>
      <c r="AF17" s="453">
        <f ca="1">IF(AF$2="",0,SUM(INDEX('Sum 1'!20:20,AF$1+2),INDEX('Sum 1'!20:20,AF$1+3)))</f>
        <v>0</v>
      </c>
      <c r="AG17" s="453">
        <f ca="1">IF(AG$2="",0,SUM(INDEX('Sum 1'!20:20,AG$1+2),INDEX('Sum 1'!20:20,AG$1+3)))</f>
        <v>0</v>
      </c>
      <c r="AH17" s="453">
        <f ca="1">IF(AH$2="",0,SUM(INDEX('Sum 1'!20:20,AH$1+2),INDEX('Sum 1'!20:20,AH$1+3)))</f>
        <v>0</v>
      </c>
      <c r="AI17" s="453">
        <f ca="1">IF(AI$2="",0,SUM(INDEX('Sum 1'!20:20,AI$1+2),INDEX('Sum 1'!20:20,AI$1+3)))</f>
        <v>0</v>
      </c>
      <c r="AJ17" s="453">
        <f ca="1">IF(AJ$2="",0,SUM(INDEX('Sum 1'!20:20,AJ$1+2),INDEX('Sum 1'!20:20,AJ$1+3)))</f>
        <v>0</v>
      </c>
      <c r="AK17" s="453">
        <f ca="1">IF(AK$2="",0,SUM(INDEX('Sum 1'!20:20,AK$1+2),INDEX('Sum 1'!20:20,AK$1+3)))</f>
        <v>0</v>
      </c>
      <c r="AL17" s="446">
        <f ca="1">IF(AL$2="",0,SUM(INDEX('Sum 1'!20:20,AL$1+2),INDEX('Sum 1'!20:20,AL$1+3)))</f>
        <v>0</v>
      </c>
      <c r="AM17" s="446">
        <f ca="1">IF(AM$2="",0,SUM(INDEX('Sum 1'!20:20,AM$1+2),INDEX('Sum 1'!20:20,AM$1+3)))</f>
        <v>0</v>
      </c>
      <c r="AN17" s="446">
        <f ca="1">IF(AN$2="",0,SUM(INDEX('Sum 1'!20:20,AN$1+2),INDEX('Sum 1'!20:20,AN$1+3)))</f>
        <v>0</v>
      </c>
      <c r="AO17" s="446">
        <f ca="1">IF(AO$2="",0,SUM(INDEX('Sum 1'!20:20,AO$1+2),INDEX('Sum 1'!20:20,AO$1+3)))</f>
        <v>0</v>
      </c>
      <c r="AP17" s="446">
        <f ca="1">IF(AP$2="",0,SUM(INDEX('Sum 1'!20:20,AP$1+2),INDEX('Sum 1'!20:20,AP$1+3)))</f>
        <v>0</v>
      </c>
      <c r="AQ17" s="446">
        <f ca="1">IF(AQ$2="",0,SUM(INDEX('Sum 1'!20:20,AQ$1+2),INDEX('Sum 1'!20:20,AQ$1+3)))</f>
        <v>0</v>
      </c>
      <c r="AR17" s="446">
        <f ca="1">IF(AR$2="",0,SUM(INDEX('Sum 1'!20:20,AR$1+2),INDEX('Sum 1'!20:20,AR$1+3)))</f>
        <v>0</v>
      </c>
      <c r="AS17" s="446">
        <f ca="1">IF(AS$2="",0,SUM(INDEX('Sum 1'!20:20,AS$1+2),INDEX('Sum 1'!20:20,AS$1+3)))</f>
        <v>0</v>
      </c>
      <c r="AT17" s="446">
        <f ca="1">IF(AT$2="",0,SUM(INDEX('Sum 1'!20:20,AT$1+2),INDEX('Sum 1'!20:20,AT$1+3)))</f>
        <v>0</v>
      </c>
      <c r="AU17" s="446">
        <f ca="1">IF(AU$2="",0,SUM(INDEX('Sum 1'!20:20,AU$1+2),INDEX('Sum 1'!20:20,AU$1+3)))</f>
        <v>0</v>
      </c>
      <c r="AV17" s="446">
        <f ca="1">IF(AV$2="",0,SUM(INDEX('Sum 1'!20:20,AV$1+2),INDEX('Sum 1'!20:20,AV$1+3)))</f>
        <v>0</v>
      </c>
      <c r="AW17" s="446">
        <f ca="1">IF(AW$2="",0,SUM(INDEX('Sum 1'!20:20,AW$1+2),INDEX('Sum 1'!20:20,AW$1+3)))</f>
        <v>0</v>
      </c>
      <c r="AX17" s="446" t="e">
        <f>IF(AX$2="",0,SUM(INDEX('Sum 1'!20:20,AX$1+2),INDEX('Sum 1'!20:20,AX$1+3)))</f>
        <v>#REF!</v>
      </c>
      <c r="AY17" s="446" t="e">
        <f>IF(AY$2="",0,SUM(INDEX('Sum 1'!20:20,AY$1+2),INDEX('Sum 1'!20:20,AY$1+3)))</f>
        <v>#REF!</v>
      </c>
      <c r="AZ17" s="446" t="e">
        <f>IF(AZ$2="",0,SUM(INDEX('Sum 1'!20:20,AZ$1+2),INDEX('Sum 1'!20:20,AZ$1+3)))</f>
        <v>#REF!</v>
      </c>
      <c r="BA17" s="446" t="e">
        <f>IF(BA$2="",0,SUM(INDEX('Sum 1'!20:20,BA$1+2),INDEX('Sum 1'!20:20,BA$1+3)))</f>
        <v>#REF!</v>
      </c>
      <c r="BB17" s="446" t="e">
        <f>IF(BB$2="",0,SUM(INDEX('Sum 1'!20:20,BB$1+2),INDEX('Sum 1'!20:20,BB$1+3)))</f>
        <v>#REF!</v>
      </c>
    </row>
    <row r="18" spans="1:54" x14ac:dyDescent="0.2">
      <c r="A18" s="32" t="s">
        <v>13</v>
      </c>
      <c r="B18" s="24">
        <f>INDEX('Sum 1'!21:21,B$1+1)</f>
        <v>0</v>
      </c>
      <c r="C18" s="443">
        <f t="shared" ca="1" si="4"/>
        <v>0</v>
      </c>
      <c r="D18" s="24">
        <f t="shared" ca="1" si="5"/>
        <v>0</v>
      </c>
      <c r="E18" s="24">
        <f t="shared" ca="1" si="6"/>
        <v>0</v>
      </c>
      <c r="F18" s="24">
        <f t="shared" ca="1" si="7"/>
        <v>0</v>
      </c>
      <c r="G18" s="24">
        <f t="shared" ca="1" si="8"/>
        <v>0</v>
      </c>
      <c r="H18" s="24">
        <f t="shared" ca="1" si="9"/>
        <v>0</v>
      </c>
      <c r="I18" s="24">
        <f t="shared" ca="1" si="10"/>
        <v>0</v>
      </c>
      <c r="K18" s="516" t="str">
        <f>config!F13</f>
        <v>PCP #12</v>
      </c>
      <c r="L18" s="530"/>
      <c r="M18" s="514">
        <f t="shared" ca="1" si="3"/>
        <v>0</v>
      </c>
      <c r="N18" s="583"/>
      <c r="Q18" s="32" t="s">
        <v>13</v>
      </c>
      <c r="R18" s="453">
        <f>INDEX('Sum 1'!21:21,R$1+1)</f>
        <v>0</v>
      </c>
      <c r="S18" s="453">
        <f ca="1">IF(S$2="",0,SUM(INDEX('Sum 1'!21:21,S$1+2),INDEX('Sum 1'!21:21,S$1+3)))</f>
        <v>0</v>
      </c>
      <c r="T18" s="453">
        <f ca="1">IF(T$2="",0,SUM(INDEX('Sum 1'!21:21,T$1+2),INDEX('Sum 1'!21:21,T$1+3)))</f>
        <v>0</v>
      </c>
      <c r="U18" s="453">
        <f ca="1">IF(U$2="",0,SUM(INDEX('Sum 1'!21:21,U$1+2),INDEX('Sum 1'!21:21,U$1+3)))</f>
        <v>0</v>
      </c>
      <c r="V18" s="453">
        <f ca="1">IF(V$2="",0,SUM(INDEX('Sum 1'!21:21,V$1+2),INDEX('Sum 1'!21:21,V$1+3)))</f>
        <v>0</v>
      </c>
      <c r="W18" s="456">
        <f ca="1">IF(W$2="",0,SUM(INDEX('Sum 1'!21:21,W$1+2),INDEX('Sum 1'!21:21,W$1+3)))</f>
        <v>0</v>
      </c>
      <c r="X18" s="453">
        <f ca="1">IF(X$2="",0,SUM(INDEX('Sum 1'!21:21,X$1+2),INDEX('Sum 1'!21:21,X$1+3)))</f>
        <v>0</v>
      </c>
      <c r="Y18" s="453">
        <f ca="1">IF(Y$2="",0,SUM(INDEX('Sum 1'!21:21,Y$1+2),INDEX('Sum 1'!21:21,Y$1+3)))</f>
        <v>0</v>
      </c>
      <c r="Z18" s="453">
        <f ca="1">IF(Z$2="",0,SUM(INDEX('Sum 1'!21:21,Z$1+2),INDEX('Sum 1'!21:21,Z$1+3)))</f>
        <v>0</v>
      </c>
      <c r="AA18" s="453">
        <f ca="1">IF(AA$2="",0,SUM(INDEX('Sum 1'!21:21,AA$1+2),INDEX('Sum 1'!21:21,AA$1+3)))</f>
        <v>0</v>
      </c>
      <c r="AB18" s="453">
        <f ca="1">IF(AB$2="",0,SUM(INDEX('Sum 1'!21:21,AB$1+2),INDEX('Sum 1'!21:21,AB$1+3)))</f>
        <v>0</v>
      </c>
      <c r="AC18" s="453">
        <f ca="1">IF(AC$2="",0,SUM(INDEX('Sum 1'!21:21,AC$1+2),INDEX('Sum 1'!21:21,AC$1+3)))</f>
        <v>0</v>
      </c>
      <c r="AD18" s="453">
        <f ca="1">IF(AD$2="",0,SUM(INDEX('Sum 1'!21:21,AD$1+2),INDEX('Sum 1'!21:21,AD$1+3)))</f>
        <v>0</v>
      </c>
      <c r="AE18" s="453">
        <f ca="1">IF(AE$2="",0,SUM(INDEX('Sum 1'!21:21,AE$1+2),INDEX('Sum 1'!21:21,AE$1+3)))</f>
        <v>0</v>
      </c>
      <c r="AF18" s="453">
        <f ca="1">IF(AF$2="",0,SUM(INDEX('Sum 1'!21:21,AF$1+2),INDEX('Sum 1'!21:21,AF$1+3)))</f>
        <v>0</v>
      </c>
      <c r="AG18" s="453">
        <f ca="1">IF(AG$2="",0,SUM(INDEX('Sum 1'!21:21,AG$1+2),INDEX('Sum 1'!21:21,AG$1+3)))</f>
        <v>0</v>
      </c>
      <c r="AH18" s="453">
        <f ca="1">IF(AH$2="",0,SUM(INDEX('Sum 1'!21:21,AH$1+2),INDEX('Sum 1'!21:21,AH$1+3)))</f>
        <v>0</v>
      </c>
      <c r="AI18" s="453">
        <f ca="1">IF(AI$2="",0,SUM(INDEX('Sum 1'!21:21,AI$1+2),INDEX('Sum 1'!21:21,AI$1+3)))</f>
        <v>0</v>
      </c>
      <c r="AJ18" s="453">
        <f ca="1">IF(AJ$2="",0,SUM(INDEX('Sum 1'!21:21,AJ$1+2),INDEX('Sum 1'!21:21,AJ$1+3)))</f>
        <v>0</v>
      </c>
      <c r="AK18" s="453">
        <f ca="1">IF(AK$2="",0,SUM(INDEX('Sum 1'!21:21,AK$1+2),INDEX('Sum 1'!21:21,AK$1+3)))</f>
        <v>0</v>
      </c>
      <c r="AL18" s="446">
        <f ca="1">IF(AL$2="",0,SUM(INDEX('Sum 1'!21:21,AL$1+2),INDEX('Sum 1'!21:21,AL$1+3)))</f>
        <v>0</v>
      </c>
      <c r="AM18" s="446">
        <f ca="1">IF(AM$2="",0,SUM(INDEX('Sum 1'!21:21,AM$1+2),INDEX('Sum 1'!21:21,AM$1+3)))</f>
        <v>0</v>
      </c>
      <c r="AN18" s="446">
        <f ca="1">IF(AN$2="",0,SUM(INDEX('Sum 1'!21:21,AN$1+2),INDEX('Sum 1'!21:21,AN$1+3)))</f>
        <v>0</v>
      </c>
      <c r="AO18" s="446">
        <f ca="1">IF(AO$2="",0,SUM(INDEX('Sum 1'!21:21,AO$1+2),INDEX('Sum 1'!21:21,AO$1+3)))</f>
        <v>0</v>
      </c>
      <c r="AP18" s="446">
        <f ca="1">IF(AP$2="",0,SUM(INDEX('Sum 1'!21:21,AP$1+2),INDEX('Sum 1'!21:21,AP$1+3)))</f>
        <v>0</v>
      </c>
      <c r="AQ18" s="446">
        <f ca="1">IF(AQ$2="",0,SUM(INDEX('Sum 1'!21:21,AQ$1+2),INDEX('Sum 1'!21:21,AQ$1+3)))</f>
        <v>0</v>
      </c>
      <c r="AR18" s="446">
        <f ca="1">IF(AR$2="",0,SUM(INDEX('Sum 1'!21:21,AR$1+2),INDEX('Sum 1'!21:21,AR$1+3)))</f>
        <v>0</v>
      </c>
      <c r="AS18" s="446">
        <f ca="1">IF(AS$2="",0,SUM(INDEX('Sum 1'!21:21,AS$1+2),INDEX('Sum 1'!21:21,AS$1+3)))</f>
        <v>0</v>
      </c>
      <c r="AT18" s="446">
        <f ca="1">IF(AT$2="",0,SUM(INDEX('Sum 1'!21:21,AT$1+2),INDEX('Sum 1'!21:21,AT$1+3)))</f>
        <v>0</v>
      </c>
      <c r="AU18" s="446">
        <f ca="1">IF(AU$2="",0,SUM(INDEX('Sum 1'!21:21,AU$1+2),INDEX('Sum 1'!21:21,AU$1+3)))</f>
        <v>0</v>
      </c>
      <c r="AV18" s="446">
        <f ca="1">IF(AV$2="",0,SUM(INDEX('Sum 1'!21:21,AV$1+2),INDEX('Sum 1'!21:21,AV$1+3)))</f>
        <v>0</v>
      </c>
      <c r="AW18" s="446">
        <f ca="1">IF(AW$2="",0,SUM(INDEX('Sum 1'!21:21,AW$1+2),INDEX('Sum 1'!21:21,AW$1+3)))</f>
        <v>0</v>
      </c>
      <c r="AX18" s="446" t="e">
        <f>IF(AX$2="",0,SUM(INDEX('Sum 1'!21:21,AX$1+2),INDEX('Sum 1'!21:21,AX$1+3)))</f>
        <v>#REF!</v>
      </c>
      <c r="AY18" s="446" t="e">
        <f>IF(AY$2="",0,SUM(INDEX('Sum 1'!21:21,AY$1+2),INDEX('Sum 1'!21:21,AY$1+3)))</f>
        <v>#REF!</v>
      </c>
      <c r="AZ18" s="446" t="e">
        <f>IF(AZ$2="",0,SUM(INDEX('Sum 1'!21:21,AZ$1+2),INDEX('Sum 1'!21:21,AZ$1+3)))</f>
        <v>#REF!</v>
      </c>
      <c r="BA18" s="446" t="e">
        <f>IF(BA$2="",0,SUM(INDEX('Sum 1'!21:21,BA$1+2),INDEX('Sum 1'!21:21,BA$1+3)))</f>
        <v>#REF!</v>
      </c>
      <c r="BB18" s="446" t="e">
        <f>IF(BB$2="",0,SUM(INDEX('Sum 1'!21:21,BB$1+2),INDEX('Sum 1'!21:21,BB$1+3)))</f>
        <v>#REF!</v>
      </c>
    </row>
    <row r="19" spans="1:54" x14ac:dyDescent="0.2">
      <c r="A19" s="32" t="s">
        <v>150</v>
      </c>
      <c r="B19" s="24">
        <f>INDEX('Sum 1'!22:22,B$1+1)</f>
        <v>0</v>
      </c>
      <c r="C19" s="443">
        <f t="shared" ca="1" si="4"/>
        <v>0</v>
      </c>
      <c r="D19" s="24">
        <f t="shared" ca="1" si="5"/>
        <v>0</v>
      </c>
      <c r="E19" s="24">
        <f t="shared" ca="1" si="6"/>
        <v>0</v>
      </c>
      <c r="F19" s="24">
        <f t="shared" ca="1" si="7"/>
        <v>0</v>
      </c>
      <c r="G19" s="24">
        <f t="shared" ca="1" si="8"/>
        <v>0</v>
      </c>
      <c r="H19" s="24">
        <f t="shared" ca="1" si="9"/>
        <v>0</v>
      </c>
      <c r="I19" s="24">
        <f t="shared" ca="1" si="10"/>
        <v>0</v>
      </c>
      <c r="K19" s="518" t="str">
        <f>config!F14</f>
        <v>Final Cost Report #13</v>
      </c>
      <c r="L19" s="530"/>
      <c r="M19" s="515">
        <f t="shared" ca="1" si="3"/>
        <v>0</v>
      </c>
      <c r="N19" s="583"/>
      <c r="Q19" s="32" t="s">
        <v>150</v>
      </c>
      <c r="R19" s="453">
        <f>INDEX('Sum 1'!22:22,R$1+1)</f>
        <v>0</v>
      </c>
      <c r="S19" s="453">
        <f ca="1">IF(S$2="",0,SUM(INDEX('Sum 1'!22:22,S$1+2),INDEX('Sum 1'!22:22,S$1+3)))</f>
        <v>0</v>
      </c>
      <c r="T19" s="453">
        <f ca="1">IF(T$2="",0,SUM(INDEX('Sum 1'!22:22,T$1+2),INDEX('Sum 1'!22:22,T$1+3)))</f>
        <v>0</v>
      </c>
      <c r="U19" s="453">
        <f ca="1">IF(U$2="",0,SUM(INDEX('Sum 1'!22:22,U$1+2),INDEX('Sum 1'!22:22,U$1+3)))</f>
        <v>0</v>
      </c>
      <c r="V19" s="453">
        <f ca="1">IF(V$2="",0,SUM(INDEX('Sum 1'!22:22,V$1+2),INDEX('Sum 1'!22:22,V$1+3)))</f>
        <v>0</v>
      </c>
      <c r="W19" s="453">
        <f ca="1">IF(W$2="",0,SUM(INDEX('Sum 1'!22:22,W$1+2),INDEX('Sum 1'!22:22,W$1+3)))</f>
        <v>0</v>
      </c>
      <c r="X19" s="453">
        <f ca="1">IF(X$2="",0,SUM(INDEX('Sum 1'!22:22,X$1+2),INDEX('Sum 1'!22:22,X$1+3)))</f>
        <v>0</v>
      </c>
      <c r="Y19" s="453">
        <f ca="1">IF(Y$2="",0,SUM(INDEX('Sum 1'!22:22,Y$1+2),INDEX('Sum 1'!22:22,Y$1+3)))</f>
        <v>0</v>
      </c>
      <c r="Z19" s="453">
        <f ca="1">IF(Z$2="",0,SUM(INDEX('Sum 1'!22:22,Z$1+2),INDEX('Sum 1'!22:22,Z$1+3)))</f>
        <v>0</v>
      </c>
      <c r="AA19" s="453">
        <f ca="1">IF(AA$2="",0,SUM(INDEX('Sum 1'!22:22,AA$1+2),INDEX('Sum 1'!22:22,AA$1+3)))</f>
        <v>0</v>
      </c>
      <c r="AB19" s="453">
        <f ca="1">IF(AB$2="",0,SUM(INDEX('Sum 1'!22:22,AB$1+2),INDEX('Sum 1'!22:22,AB$1+3)))</f>
        <v>0</v>
      </c>
      <c r="AC19" s="453">
        <f ca="1">IF(AC$2="",0,SUM(INDEX('Sum 1'!22:22,AC$1+2),INDEX('Sum 1'!22:22,AC$1+3)))</f>
        <v>0</v>
      </c>
      <c r="AD19" s="453">
        <f ca="1">IF(AD$2="",0,SUM(INDEX('Sum 1'!22:22,AD$1+2),INDEX('Sum 1'!22:22,AD$1+3)))</f>
        <v>0</v>
      </c>
      <c r="AE19" s="453">
        <f ca="1">IF(AE$2="",0,SUM(INDEX('Sum 1'!22:22,AE$1+2),INDEX('Sum 1'!22:22,AE$1+3)))</f>
        <v>0</v>
      </c>
      <c r="AF19" s="453">
        <f ca="1">IF(AF$2="",0,SUM(INDEX('Sum 1'!22:22,AF$1+2),INDEX('Sum 1'!22:22,AF$1+3)))</f>
        <v>0</v>
      </c>
      <c r="AG19" s="453">
        <f ca="1">IF(AG$2="",0,SUM(INDEX('Sum 1'!22:22,AG$1+2),INDEX('Sum 1'!22:22,AG$1+3)))</f>
        <v>0</v>
      </c>
      <c r="AH19" s="453">
        <f ca="1">IF(AH$2="",0,SUM(INDEX('Sum 1'!22:22,AH$1+2),INDEX('Sum 1'!22:22,AH$1+3)))</f>
        <v>0</v>
      </c>
      <c r="AI19" s="453">
        <f ca="1">IF(AI$2="",0,SUM(INDEX('Sum 1'!22:22,AI$1+2),INDEX('Sum 1'!22:22,AI$1+3)))</f>
        <v>0</v>
      </c>
      <c r="AJ19" s="453">
        <f ca="1">IF(AJ$2="",0,SUM(INDEX('Sum 1'!22:22,AJ$1+2),INDEX('Sum 1'!22:22,AJ$1+3)))</f>
        <v>0</v>
      </c>
      <c r="AK19" s="453">
        <f ca="1">IF(AK$2="",0,SUM(INDEX('Sum 1'!22:22,AK$1+2),INDEX('Sum 1'!22:22,AK$1+3)))</f>
        <v>0</v>
      </c>
      <c r="AL19" s="446">
        <f ca="1">IF(AL$2="",0,SUM(INDEX('Sum 1'!22:22,AL$1+2),INDEX('Sum 1'!22:22,AL$1+3)))</f>
        <v>0</v>
      </c>
      <c r="AM19" s="446">
        <f ca="1">IF(AM$2="",0,SUM(INDEX('Sum 1'!22:22,AM$1+2),INDEX('Sum 1'!22:22,AM$1+3)))</f>
        <v>0</v>
      </c>
      <c r="AN19" s="446">
        <f ca="1">IF(AN$2="",0,SUM(INDEX('Sum 1'!22:22,AN$1+2),INDEX('Sum 1'!22:22,AN$1+3)))</f>
        <v>0</v>
      </c>
      <c r="AO19" s="446">
        <f ca="1">IF(AO$2="",0,SUM(INDEX('Sum 1'!22:22,AO$1+2),INDEX('Sum 1'!22:22,AO$1+3)))</f>
        <v>0</v>
      </c>
      <c r="AP19" s="446">
        <f ca="1">IF(AP$2="",0,SUM(INDEX('Sum 1'!22:22,AP$1+2),INDEX('Sum 1'!22:22,AP$1+3)))</f>
        <v>0</v>
      </c>
      <c r="AQ19" s="446">
        <f ca="1">IF(AQ$2="",0,SUM(INDEX('Sum 1'!22:22,AQ$1+2),INDEX('Sum 1'!22:22,AQ$1+3)))</f>
        <v>0</v>
      </c>
      <c r="AR19" s="446">
        <f ca="1">IF(AR$2="",0,SUM(INDEX('Sum 1'!22:22,AR$1+2),INDEX('Sum 1'!22:22,AR$1+3)))</f>
        <v>0</v>
      </c>
      <c r="AS19" s="446">
        <f ca="1">IF(AS$2="",0,SUM(INDEX('Sum 1'!22:22,AS$1+2),INDEX('Sum 1'!22:22,AS$1+3)))</f>
        <v>0</v>
      </c>
      <c r="AT19" s="446">
        <f ca="1">IF(AT$2="",0,SUM(INDEX('Sum 1'!22:22,AT$1+2),INDEX('Sum 1'!22:22,AT$1+3)))</f>
        <v>0</v>
      </c>
      <c r="AU19" s="446">
        <f ca="1">IF(AU$2="",0,SUM(INDEX('Sum 1'!22:22,AU$1+2),INDEX('Sum 1'!22:22,AU$1+3)))</f>
        <v>0</v>
      </c>
      <c r="AV19" s="446">
        <f ca="1">IF(AV$2="",0,SUM(INDEX('Sum 1'!22:22,AV$1+2),INDEX('Sum 1'!22:22,AV$1+3)))</f>
        <v>0</v>
      </c>
      <c r="AW19" s="446">
        <f ca="1">IF(AW$2="",0,SUM(INDEX('Sum 1'!22:22,AW$1+2),INDEX('Sum 1'!22:22,AW$1+3)))</f>
        <v>0</v>
      </c>
      <c r="AX19" s="446" t="e">
        <f>IF(AX$2="",0,SUM(INDEX('Sum 1'!22:22,AX$1+2),INDEX('Sum 1'!22:22,AX$1+3)))</f>
        <v>#REF!</v>
      </c>
      <c r="AY19" s="446" t="e">
        <f>IF(AY$2="",0,SUM(INDEX('Sum 1'!22:22,AY$1+2),INDEX('Sum 1'!22:22,AY$1+3)))</f>
        <v>#REF!</v>
      </c>
      <c r="AZ19" s="446" t="e">
        <f>IF(AZ$2="",0,SUM(INDEX('Sum 1'!22:22,AZ$1+2),INDEX('Sum 1'!22:22,AZ$1+3)))</f>
        <v>#REF!</v>
      </c>
      <c r="BA19" s="446" t="e">
        <f>IF(BA$2="",0,SUM(INDEX('Sum 1'!22:22,BA$1+2),INDEX('Sum 1'!22:22,BA$1+3)))</f>
        <v>#REF!</v>
      </c>
      <c r="BB19" s="446" t="e">
        <f>IF(BB$2="",0,SUM(INDEX('Sum 1'!22:22,BB$1+2),INDEX('Sum 1'!22:22,BB$1+3)))</f>
        <v>#REF!</v>
      </c>
    </row>
    <row r="20" spans="1:54" x14ac:dyDescent="0.2">
      <c r="A20" s="34" t="s">
        <v>193</v>
      </c>
      <c r="B20" s="25">
        <f>INDEX('Sum 1'!23:23,B$1+1)</f>
        <v>0</v>
      </c>
      <c r="C20" s="444">
        <f t="shared" ca="1" si="4"/>
        <v>0</v>
      </c>
      <c r="D20" s="25">
        <f t="shared" ca="1" si="5"/>
        <v>0</v>
      </c>
      <c r="E20" s="25">
        <f t="shared" ca="1" si="6"/>
        <v>0</v>
      </c>
      <c r="F20" s="25">
        <f t="shared" ca="1" si="7"/>
        <v>0</v>
      </c>
      <c r="G20" s="25">
        <f t="shared" ca="1" si="8"/>
        <v>0</v>
      </c>
      <c r="H20" s="25">
        <f t="shared" ca="1" si="9"/>
        <v>0</v>
      </c>
      <c r="I20" s="25">
        <f t="shared" ca="1" si="10"/>
        <v>0</v>
      </c>
      <c r="K20" s="516" t="str">
        <f>config!F15</f>
        <v>PCP #14</v>
      </c>
      <c r="L20" s="530"/>
      <c r="M20" s="514">
        <f t="shared" ca="1" si="3"/>
        <v>0</v>
      </c>
      <c r="N20" s="583"/>
      <c r="Q20" s="34" t="s">
        <v>193</v>
      </c>
      <c r="R20" s="512">
        <f>INDEX('Sum 1'!23:23,R$1+1)</f>
        <v>0</v>
      </c>
      <c r="S20" s="512">
        <f ca="1">IF(S$2="",0,SUM(INDEX('Sum 1'!23:23,S$1+2),INDEX('Sum 1'!23:23,S$1+3)))</f>
        <v>0</v>
      </c>
      <c r="T20" s="512">
        <f ca="1">IF(T$2="",0,SUM(INDEX('Sum 1'!23:23,T$1+2),INDEX('Sum 1'!23:23,T$1+3)))</f>
        <v>0</v>
      </c>
      <c r="U20" s="512">
        <f ca="1">IF(U$2="",0,SUM(INDEX('Sum 1'!23:23,U$1+2),INDEX('Sum 1'!23:23,U$1+3)))</f>
        <v>0</v>
      </c>
      <c r="V20" s="512">
        <f ca="1">IF(V$2="",0,SUM(INDEX('Sum 1'!23:23,V$1+2),INDEX('Sum 1'!23:23,V$1+3)))</f>
        <v>0</v>
      </c>
      <c r="W20" s="512">
        <f ca="1">IF(W$2="",0,SUM(INDEX('Sum 1'!23:23,W$1+2),INDEX('Sum 1'!23:23,W$1+3)))</f>
        <v>0</v>
      </c>
      <c r="X20" s="512">
        <f ca="1">IF(X$2="",0,SUM(INDEX('Sum 1'!23:23,X$1+2),INDEX('Sum 1'!23:23,X$1+3)))</f>
        <v>0</v>
      </c>
      <c r="Y20" s="512">
        <f ca="1">IF(Y$2="",0,SUM(INDEX('Sum 1'!23:23,Y$1+2),INDEX('Sum 1'!23:23,Y$1+3)))</f>
        <v>0</v>
      </c>
      <c r="Z20" s="512">
        <f ca="1">IF(Z$2="",0,SUM(INDEX('Sum 1'!23:23,Z$1+2),INDEX('Sum 1'!23:23,Z$1+3)))</f>
        <v>0</v>
      </c>
      <c r="AA20" s="512">
        <f ca="1">IF(AA$2="",0,SUM(INDEX('Sum 1'!23:23,AA$1+2),INDEX('Sum 1'!23:23,AA$1+3)))</f>
        <v>0</v>
      </c>
      <c r="AB20" s="512">
        <f ca="1">IF(AB$2="",0,SUM(INDEX('Sum 1'!23:23,AB$1+2),INDEX('Sum 1'!23:23,AB$1+3)))</f>
        <v>0</v>
      </c>
      <c r="AC20" s="512">
        <f ca="1">IF(AC$2="",0,SUM(INDEX('Sum 1'!23:23,AC$1+2),INDEX('Sum 1'!23:23,AC$1+3)))</f>
        <v>0</v>
      </c>
      <c r="AD20" s="512">
        <f ca="1">IF(AD$2="",0,SUM(INDEX('Sum 1'!23:23,AD$1+2),INDEX('Sum 1'!23:23,AD$1+3)))</f>
        <v>0</v>
      </c>
      <c r="AE20" s="512">
        <f ca="1">IF(AE$2="",0,SUM(INDEX('Sum 1'!23:23,AE$1+2),INDEX('Sum 1'!23:23,AE$1+3)))</f>
        <v>0</v>
      </c>
      <c r="AF20" s="512">
        <f ca="1">IF(AF$2="",0,SUM(INDEX('Sum 1'!23:23,AF$1+2),INDEX('Sum 1'!23:23,AF$1+3)))</f>
        <v>0</v>
      </c>
      <c r="AG20" s="512">
        <f ca="1">IF(AG$2="",0,SUM(INDEX('Sum 1'!23:23,AG$1+2),INDEX('Sum 1'!23:23,AG$1+3)))</f>
        <v>0</v>
      </c>
      <c r="AH20" s="512">
        <f ca="1">IF(AH$2="",0,SUM(INDEX('Sum 1'!23:23,AH$1+2),INDEX('Sum 1'!23:23,AH$1+3)))</f>
        <v>0</v>
      </c>
      <c r="AI20" s="512">
        <f ca="1">IF(AI$2="",0,SUM(INDEX('Sum 1'!23:23,AI$1+2),INDEX('Sum 1'!23:23,AI$1+3)))</f>
        <v>0</v>
      </c>
      <c r="AJ20" s="512">
        <f ca="1">IF(AJ$2="",0,SUM(INDEX('Sum 1'!23:23,AJ$1+2),INDEX('Sum 1'!23:23,AJ$1+3)))</f>
        <v>0</v>
      </c>
      <c r="AK20" s="512">
        <f ca="1">IF(AK$2="",0,SUM(INDEX('Sum 1'!23:23,AK$1+2),INDEX('Sum 1'!23:23,AK$1+3)))</f>
        <v>0</v>
      </c>
      <c r="AL20" s="521">
        <f ca="1">IF(AL$2="",0,SUM(INDEX('Sum 1'!23:23,AL$1+2),INDEX('Sum 1'!23:23,AL$1+3)))</f>
        <v>0</v>
      </c>
      <c r="AM20" s="521">
        <f ca="1">IF(AM$2="",0,SUM(INDEX('Sum 1'!23:23,AM$1+2),INDEX('Sum 1'!23:23,AM$1+3)))</f>
        <v>0</v>
      </c>
      <c r="AN20" s="521">
        <f ca="1">IF(AN$2="",0,SUM(INDEX('Sum 1'!23:23,AN$1+2),INDEX('Sum 1'!23:23,AN$1+3)))</f>
        <v>0</v>
      </c>
      <c r="AO20" s="521">
        <f ca="1">IF(AO$2="",0,SUM(INDEX('Sum 1'!23:23,AO$1+2),INDEX('Sum 1'!23:23,AO$1+3)))</f>
        <v>0</v>
      </c>
      <c r="AP20" s="521">
        <f ca="1">IF(AP$2="",0,SUM(INDEX('Sum 1'!23:23,AP$1+2),INDEX('Sum 1'!23:23,AP$1+3)))</f>
        <v>0</v>
      </c>
      <c r="AQ20" s="521">
        <f ca="1">IF(AQ$2="",0,SUM(INDEX('Sum 1'!23:23,AQ$1+2),INDEX('Sum 1'!23:23,AQ$1+3)))</f>
        <v>0</v>
      </c>
      <c r="AR20" s="521">
        <f ca="1">IF(AR$2="",0,SUM(INDEX('Sum 1'!23:23,AR$1+2),INDEX('Sum 1'!23:23,AR$1+3)))</f>
        <v>0</v>
      </c>
      <c r="AS20" s="521">
        <f ca="1">IF(AS$2="",0,SUM(INDEX('Sum 1'!23:23,AS$1+2),INDEX('Sum 1'!23:23,AS$1+3)))</f>
        <v>0</v>
      </c>
      <c r="AT20" s="521">
        <f ca="1">IF(AT$2="",0,SUM(INDEX('Sum 1'!23:23,AT$1+2),INDEX('Sum 1'!23:23,AT$1+3)))</f>
        <v>0</v>
      </c>
      <c r="AU20" s="521">
        <f ca="1">IF(AU$2="",0,SUM(INDEX('Sum 1'!23:23,AU$1+2),INDEX('Sum 1'!23:23,AU$1+3)))</f>
        <v>0</v>
      </c>
      <c r="AV20" s="521">
        <f ca="1">IF(AV$2="",0,SUM(INDEX('Sum 1'!23:23,AV$1+2),INDEX('Sum 1'!23:23,AV$1+3)))</f>
        <v>0</v>
      </c>
      <c r="AW20" s="521">
        <f ca="1">IF(AW$2="",0,SUM(INDEX('Sum 1'!23:23,AW$1+2),INDEX('Sum 1'!23:23,AW$1+3)))</f>
        <v>0</v>
      </c>
      <c r="AX20" s="521" t="e">
        <f>IF(AX$2="",0,SUM(INDEX('Sum 1'!23:23,AX$1+2),INDEX('Sum 1'!23:23,AX$1+3)))</f>
        <v>#REF!</v>
      </c>
      <c r="AY20" s="521" t="e">
        <f>IF(AY$2="",0,SUM(INDEX('Sum 1'!23:23,AY$1+2),INDEX('Sum 1'!23:23,AY$1+3)))</f>
        <v>#REF!</v>
      </c>
      <c r="AZ20" s="521" t="e">
        <f>IF(AZ$2="",0,SUM(INDEX('Sum 1'!23:23,AZ$1+2),INDEX('Sum 1'!23:23,AZ$1+3)))</f>
        <v>#REF!</v>
      </c>
      <c r="BA20" s="521" t="e">
        <f>IF(BA$2="",0,SUM(INDEX('Sum 1'!23:23,BA$1+2),INDEX('Sum 1'!23:23,BA$1+3)))</f>
        <v>#REF!</v>
      </c>
      <c r="BB20" s="521" t="e">
        <f>IF(BB$2="",0,SUM(INDEX('Sum 1'!23:23,BB$1+2),INDEX('Sum 1'!23:23,BB$1+3)))</f>
        <v>#REF!</v>
      </c>
    </row>
    <row r="21" spans="1:54" x14ac:dyDescent="0.2">
      <c r="A21" s="454" t="s">
        <v>198</v>
      </c>
      <c r="B21" s="454"/>
      <c r="C21" s="454"/>
      <c r="D21" s="580"/>
      <c r="E21" s="580"/>
      <c r="F21" s="580"/>
      <c r="G21" s="580"/>
      <c r="H21" s="580"/>
      <c r="I21" s="580"/>
      <c r="K21" s="518" t="str">
        <f>config!F16</f>
        <v>PCP #15</v>
      </c>
      <c r="L21" s="530"/>
      <c r="M21" s="515">
        <f t="shared" ca="1" si="3"/>
        <v>0</v>
      </c>
      <c r="N21" s="583"/>
      <c r="Q21" s="454" t="s">
        <v>198</v>
      </c>
      <c r="R21" s="455"/>
      <c r="S21" s="451"/>
      <c r="T21" s="451"/>
      <c r="U21" s="451"/>
      <c r="V21" s="451"/>
      <c r="W21" s="451"/>
      <c r="X21" s="451"/>
      <c r="Y21" s="451"/>
      <c r="Z21" s="451"/>
      <c r="AA21" s="451"/>
      <c r="AB21" s="451"/>
      <c r="AC21" s="451"/>
      <c r="AD21" s="451"/>
      <c r="AE21" s="451"/>
      <c r="AF21" s="451"/>
      <c r="AG21" s="451"/>
      <c r="AH21" s="451"/>
      <c r="AI21" s="451"/>
      <c r="AJ21" s="451"/>
      <c r="AK21" s="451"/>
      <c r="AL21" s="451"/>
      <c r="AM21" s="451"/>
      <c r="AN21" s="451"/>
      <c r="AO21" s="451"/>
      <c r="AP21" s="451"/>
      <c r="AQ21" s="451"/>
      <c r="AR21" s="451"/>
      <c r="AS21" s="451"/>
      <c r="AT21" s="451"/>
      <c r="AU21" s="451"/>
      <c r="AV21" s="451"/>
      <c r="AW21" s="451"/>
      <c r="AX21" s="451"/>
      <c r="AY21" s="451"/>
      <c r="AZ21" s="451"/>
      <c r="BA21" s="451"/>
      <c r="BB21" s="451"/>
    </row>
    <row r="22" spans="1:54" x14ac:dyDescent="0.2">
      <c r="A22" s="32" t="s">
        <v>492</v>
      </c>
      <c r="B22" s="24">
        <f>INDEX('Sum 1'!25:25,B$1+1)</f>
        <v>0</v>
      </c>
      <c r="C22" s="443">
        <f t="shared" ca="1" si="4"/>
        <v>0</v>
      </c>
      <c r="D22" s="24">
        <f t="shared" ca="1" si="5"/>
        <v>0</v>
      </c>
      <c r="E22" s="24">
        <f t="shared" ca="1" si="6"/>
        <v>0</v>
      </c>
      <c r="F22" s="24">
        <f t="shared" ca="1" si="7"/>
        <v>0</v>
      </c>
      <c r="G22" s="24">
        <f t="shared" ca="1" si="8"/>
        <v>0</v>
      </c>
      <c r="H22" s="24">
        <f t="shared" ca="1" si="9"/>
        <v>0</v>
      </c>
      <c r="I22" s="24">
        <f t="shared" ca="1" si="10"/>
        <v>0</v>
      </c>
      <c r="K22" s="516" t="str">
        <f>config!F17</f>
        <v>PCP #16</v>
      </c>
      <c r="L22" s="530"/>
      <c r="M22" s="514">
        <f t="shared" ca="1" si="3"/>
        <v>0</v>
      </c>
      <c r="N22" s="583"/>
      <c r="Q22" s="32" t="s">
        <v>62</v>
      </c>
      <c r="R22" s="453">
        <f>INDEX('Sum 1'!25:25,R$1+1)</f>
        <v>0</v>
      </c>
      <c r="S22" s="453">
        <f ca="1">IF(S$2="",0,SUM(INDEX('Sum 1'!25:25,S$1+2),INDEX('Sum 1'!25:25,S$1+3)))</f>
        <v>0</v>
      </c>
      <c r="T22" s="453">
        <f ca="1">IF(T$2="",0,SUM(INDEX('Sum 1'!25:25,T$1+2),INDEX('Sum 1'!25:25,T$1+3)))</f>
        <v>0</v>
      </c>
      <c r="U22" s="453">
        <f ca="1">IF(U$2="",0,SUM(INDEX('Sum 1'!25:25,U$1+2),INDEX('Sum 1'!25:25,U$1+3)))</f>
        <v>0</v>
      </c>
      <c r="V22" s="453">
        <f ca="1">IF(V$2="",0,SUM(INDEX('Sum 1'!25:25,V$1+2),INDEX('Sum 1'!25:25,V$1+3)))</f>
        <v>0</v>
      </c>
      <c r="W22" s="453">
        <f ca="1">IF(W$2="",0,SUM(INDEX('Sum 1'!25:25,W$1+2),INDEX('Sum 1'!25:25,W$1+3)))</f>
        <v>0</v>
      </c>
      <c r="X22" s="453">
        <f ca="1">IF(X$2="",0,SUM(INDEX('Sum 1'!25:25,X$1+2),INDEX('Sum 1'!25:25,X$1+3)))</f>
        <v>0</v>
      </c>
      <c r="Y22" s="453">
        <f ca="1">IF(Y$2="",0,SUM(INDEX('Sum 1'!25:25,Y$1+2),INDEX('Sum 1'!25:25,Y$1+3)))</f>
        <v>0</v>
      </c>
      <c r="Z22" s="453">
        <f ca="1">IF(Z$2="",0,SUM(INDEX('Sum 1'!25:25,Z$1+2),INDEX('Sum 1'!25:25,Z$1+3)))</f>
        <v>0</v>
      </c>
      <c r="AA22" s="453">
        <f ca="1">IF(AA$2="",0,SUM(INDEX('Sum 1'!25:25,AA$1+2),INDEX('Sum 1'!25:25,AA$1+3)))</f>
        <v>0</v>
      </c>
      <c r="AB22" s="453">
        <f ca="1">IF(AB$2="",0,SUM(INDEX('Sum 1'!25:25,AB$1+2),INDEX('Sum 1'!25:25,AB$1+3)))</f>
        <v>0</v>
      </c>
      <c r="AC22" s="453">
        <f ca="1">IF(AC$2="",0,SUM(INDEX('Sum 1'!25:25,AC$1+2),INDEX('Sum 1'!25:25,AC$1+3)))</f>
        <v>0</v>
      </c>
      <c r="AD22" s="453">
        <f ca="1">IF(AD$2="",0,SUM(INDEX('Sum 1'!25:25,AD$1+2),INDEX('Sum 1'!25:25,AD$1+3)))</f>
        <v>0</v>
      </c>
      <c r="AE22" s="453">
        <f ca="1">IF(AE$2="",0,SUM(INDEX('Sum 1'!25:25,AE$1+2),INDEX('Sum 1'!25:25,AE$1+3)))</f>
        <v>0</v>
      </c>
      <c r="AF22" s="453">
        <f ca="1">IF(AF$2="",0,SUM(INDEX('Sum 1'!25:25,AF$1+2),INDEX('Sum 1'!25:25,AF$1+3)))</f>
        <v>0</v>
      </c>
      <c r="AG22" s="453">
        <f ca="1">IF(AG$2="",0,SUM(INDEX('Sum 1'!25:25,AG$1+2),INDEX('Sum 1'!25:25,AG$1+3)))</f>
        <v>0</v>
      </c>
      <c r="AH22" s="453">
        <f ca="1">IF(AH$2="",0,SUM(INDEX('Sum 1'!25:25,AH$1+2),INDEX('Sum 1'!25:25,AH$1+3)))</f>
        <v>0</v>
      </c>
      <c r="AI22" s="453">
        <f ca="1">IF(AI$2="",0,SUM(INDEX('Sum 1'!25:25,AI$1+2),INDEX('Sum 1'!25:25,AI$1+3)))</f>
        <v>0</v>
      </c>
      <c r="AJ22" s="453">
        <f ca="1">IF(AJ$2="",0,SUM(INDEX('Sum 1'!25:25,AJ$1+2),INDEX('Sum 1'!25:25,AJ$1+3)))</f>
        <v>0</v>
      </c>
      <c r="AK22" s="453">
        <f ca="1">IF(AK$2="",0,SUM(INDEX('Sum 1'!25:25,AK$1+2),INDEX('Sum 1'!25:25,AK$1+3)))</f>
        <v>0</v>
      </c>
      <c r="AL22" s="446">
        <f ca="1">IF(AL$2="",0,SUM(INDEX('Sum 1'!25:25,AL$1+2),INDEX('Sum 1'!25:25,AL$1+3)))</f>
        <v>0</v>
      </c>
      <c r="AM22" s="446">
        <f ca="1">IF(AM$2="",0,SUM(INDEX('Sum 1'!25:25,AM$1+2),INDEX('Sum 1'!25:25,AM$1+3)))</f>
        <v>0</v>
      </c>
      <c r="AN22" s="446">
        <f ca="1">IF(AN$2="",0,SUM(INDEX('Sum 1'!25:25,AN$1+2),INDEX('Sum 1'!25:25,AN$1+3)))</f>
        <v>0</v>
      </c>
      <c r="AO22" s="446">
        <f ca="1">IF(AO$2="",0,SUM(INDEX('Sum 1'!25:25,AO$1+2),INDEX('Sum 1'!25:25,AO$1+3)))</f>
        <v>0</v>
      </c>
      <c r="AP22" s="446">
        <f ca="1">IF(AP$2="",0,SUM(INDEX('Sum 1'!25:25,AP$1+2),INDEX('Sum 1'!25:25,AP$1+3)))</f>
        <v>0</v>
      </c>
      <c r="AQ22" s="446">
        <f ca="1">IF(AQ$2="",0,SUM(INDEX('Sum 1'!25:25,AQ$1+2),INDEX('Sum 1'!25:25,AQ$1+3)))</f>
        <v>0</v>
      </c>
      <c r="AR22" s="446">
        <f ca="1">IF(AR$2="",0,SUM(INDEX('Sum 1'!25:25,AR$1+2),INDEX('Sum 1'!25:25,AR$1+3)))</f>
        <v>0</v>
      </c>
      <c r="AS22" s="446">
        <f ca="1">IF(AS$2="",0,SUM(INDEX('Sum 1'!25:25,AS$1+2),INDEX('Sum 1'!25:25,AS$1+3)))</f>
        <v>0</v>
      </c>
      <c r="AT22" s="446">
        <f ca="1">IF(AT$2="",0,SUM(INDEX('Sum 1'!25:25,AT$1+2),INDEX('Sum 1'!25:25,AT$1+3)))</f>
        <v>0</v>
      </c>
      <c r="AU22" s="446">
        <f ca="1">IF(AU$2="",0,SUM(INDEX('Sum 1'!25:25,AU$1+2),INDEX('Sum 1'!25:25,AU$1+3)))</f>
        <v>0</v>
      </c>
      <c r="AV22" s="446">
        <f ca="1">IF(AV$2="",0,SUM(INDEX('Sum 1'!25:25,AV$1+2),INDEX('Sum 1'!25:25,AV$1+3)))</f>
        <v>0</v>
      </c>
      <c r="AW22" s="446">
        <f ca="1">IF(AW$2="",0,SUM(INDEX('Sum 1'!25:25,AW$1+2),INDEX('Sum 1'!25:25,AW$1+3)))</f>
        <v>0</v>
      </c>
      <c r="AX22" s="446" t="e">
        <f>IF(AX$2="",0,SUM(INDEX('Sum 1'!25:25,AX$1+2),INDEX('Sum 1'!25:25,AX$1+3)))</f>
        <v>#REF!</v>
      </c>
      <c r="AY22" s="446" t="e">
        <f>IF(AY$2="",0,SUM(INDEX('Sum 1'!25:25,AY$1+2),INDEX('Sum 1'!25:25,AY$1+3)))</f>
        <v>#REF!</v>
      </c>
      <c r="AZ22" s="446" t="e">
        <f>IF(AZ$2="",0,SUM(INDEX('Sum 1'!25:25,AZ$1+2),INDEX('Sum 1'!25:25,AZ$1+3)))</f>
        <v>#REF!</v>
      </c>
      <c r="BA22" s="446" t="e">
        <f>IF(BA$2="",0,SUM(INDEX('Sum 1'!25:25,BA$1+2),INDEX('Sum 1'!25:25,BA$1+3)))</f>
        <v>#REF!</v>
      </c>
      <c r="BB22" s="446" t="e">
        <f>IF(BB$2="",0,SUM(INDEX('Sum 1'!25:25,BB$1+2),INDEX('Sum 1'!25:25,BB$1+3)))</f>
        <v>#REF!</v>
      </c>
    </row>
    <row r="23" spans="1:54" x14ac:dyDescent="0.2">
      <c r="A23" s="32" t="s">
        <v>493</v>
      </c>
      <c r="B23" s="24">
        <f>INDEX('Sum 1'!26:26,B$1+1)</f>
        <v>0</v>
      </c>
      <c r="C23" s="443">
        <f t="shared" ca="1" si="4"/>
        <v>0</v>
      </c>
      <c r="D23" s="24">
        <f t="shared" ca="1" si="5"/>
        <v>0</v>
      </c>
      <c r="E23" s="24">
        <f t="shared" ca="1" si="6"/>
        <v>0</v>
      </c>
      <c r="F23" s="24">
        <f t="shared" ca="1" si="7"/>
        <v>0</v>
      </c>
      <c r="G23" s="24">
        <f t="shared" ca="1" si="8"/>
        <v>0</v>
      </c>
      <c r="H23" s="24">
        <f t="shared" ca="1" si="9"/>
        <v>0</v>
      </c>
      <c r="I23" s="24">
        <f t="shared" ca="1" si="10"/>
        <v>0</v>
      </c>
      <c r="K23" s="518" t="str">
        <f>config!F18</f>
        <v>PCP #17</v>
      </c>
      <c r="L23" s="529"/>
      <c r="M23" s="515">
        <f t="shared" ca="1" si="3"/>
        <v>0</v>
      </c>
      <c r="N23" s="583"/>
      <c r="Q23" s="32" t="s">
        <v>49</v>
      </c>
      <c r="R23" s="453">
        <f>INDEX('Sum 1'!26:26,R$1+1)</f>
        <v>0</v>
      </c>
      <c r="S23" s="453">
        <f ca="1">IF(S$2="",0,SUM(INDEX('Sum 1'!26:26,S$1+2),INDEX('Sum 1'!26:26,S$1+3)))</f>
        <v>0</v>
      </c>
      <c r="T23" s="453">
        <f ca="1">IF(T$2="",0,SUM(INDEX('Sum 1'!26:26,T$1+2),INDEX('Sum 1'!26:26,T$1+3)))</f>
        <v>0</v>
      </c>
      <c r="U23" s="453">
        <f ca="1">IF(U$2="",0,SUM(INDEX('Sum 1'!26:26,U$1+2),INDEX('Sum 1'!26:26,U$1+3)))</f>
        <v>0</v>
      </c>
      <c r="V23" s="453">
        <f ca="1">IF(V$2="",0,SUM(INDEX('Sum 1'!26:26,V$1+2),INDEX('Sum 1'!26:26,V$1+3)))</f>
        <v>0</v>
      </c>
      <c r="W23" s="453">
        <f ca="1">IF(W$2="",0,SUM(INDEX('Sum 1'!26:26,W$1+2),INDEX('Sum 1'!26:26,W$1+3)))</f>
        <v>0</v>
      </c>
      <c r="X23" s="453">
        <f ca="1">IF(X$2="",0,SUM(INDEX('Sum 1'!26:26,X$1+2),INDEX('Sum 1'!26:26,X$1+3)))</f>
        <v>0</v>
      </c>
      <c r="Y23" s="453">
        <f ca="1">IF(Y$2="",0,SUM(INDEX('Sum 1'!26:26,Y$1+2),INDEX('Sum 1'!26:26,Y$1+3)))</f>
        <v>0</v>
      </c>
      <c r="Z23" s="453">
        <f ca="1">IF(Z$2="",0,SUM(INDEX('Sum 1'!26:26,Z$1+2),INDEX('Sum 1'!26:26,Z$1+3)))</f>
        <v>0</v>
      </c>
      <c r="AA23" s="453">
        <f ca="1">IF(AA$2="",0,SUM(INDEX('Sum 1'!26:26,AA$1+2),INDEX('Sum 1'!26:26,AA$1+3)))</f>
        <v>0</v>
      </c>
      <c r="AB23" s="453">
        <f ca="1">IF(AB$2="",0,SUM(INDEX('Sum 1'!26:26,AB$1+2),INDEX('Sum 1'!26:26,AB$1+3)))</f>
        <v>0</v>
      </c>
      <c r="AC23" s="453">
        <f ca="1">IF(AC$2="",0,SUM(INDEX('Sum 1'!26:26,AC$1+2),INDEX('Sum 1'!26:26,AC$1+3)))</f>
        <v>0</v>
      </c>
      <c r="AD23" s="453">
        <f ca="1">IF(AD$2="",0,SUM(INDEX('Sum 1'!26:26,AD$1+2),INDEX('Sum 1'!26:26,AD$1+3)))</f>
        <v>0</v>
      </c>
      <c r="AE23" s="453">
        <f ca="1">IF(AE$2="",0,SUM(INDEX('Sum 1'!26:26,AE$1+2),INDEX('Sum 1'!26:26,AE$1+3)))</f>
        <v>0</v>
      </c>
      <c r="AF23" s="453">
        <f ca="1">IF(AF$2="",0,SUM(INDEX('Sum 1'!26:26,AF$1+2),INDEX('Sum 1'!26:26,AF$1+3)))</f>
        <v>0</v>
      </c>
      <c r="AG23" s="453">
        <f ca="1">IF(AG$2="",0,SUM(INDEX('Sum 1'!26:26,AG$1+2),INDEX('Sum 1'!26:26,AG$1+3)))</f>
        <v>0</v>
      </c>
      <c r="AH23" s="453">
        <f ca="1">IF(AH$2="",0,SUM(INDEX('Sum 1'!26:26,AH$1+2),INDEX('Sum 1'!26:26,AH$1+3)))</f>
        <v>0</v>
      </c>
      <c r="AI23" s="453">
        <f ca="1">IF(AI$2="",0,SUM(INDEX('Sum 1'!26:26,AI$1+2),INDEX('Sum 1'!26:26,AI$1+3)))</f>
        <v>0</v>
      </c>
      <c r="AJ23" s="453">
        <f ca="1">IF(AJ$2="",0,SUM(INDEX('Sum 1'!26:26,AJ$1+2),INDEX('Sum 1'!26:26,AJ$1+3)))</f>
        <v>0</v>
      </c>
      <c r="AK23" s="453">
        <f ca="1">IF(AK$2="",0,SUM(INDEX('Sum 1'!26:26,AK$1+2),INDEX('Sum 1'!26:26,AK$1+3)))</f>
        <v>0</v>
      </c>
      <c r="AL23" s="446">
        <f ca="1">IF(AL$2="",0,SUM(INDEX('Sum 1'!26:26,AL$1+2),INDEX('Sum 1'!26:26,AL$1+3)))</f>
        <v>0</v>
      </c>
      <c r="AM23" s="446">
        <f ca="1">IF(AM$2="",0,SUM(INDEX('Sum 1'!26:26,AM$1+2),INDEX('Sum 1'!26:26,AM$1+3)))</f>
        <v>0</v>
      </c>
      <c r="AN23" s="446">
        <f ca="1">IF(AN$2="",0,SUM(INDEX('Sum 1'!26:26,AN$1+2),INDEX('Sum 1'!26:26,AN$1+3)))</f>
        <v>0</v>
      </c>
      <c r="AO23" s="446">
        <f ca="1">IF(AO$2="",0,SUM(INDEX('Sum 1'!26:26,AO$1+2),INDEX('Sum 1'!26:26,AO$1+3)))</f>
        <v>0</v>
      </c>
      <c r="AP23" s="446">
        <f ca="1">IF(AP$2="",0,SUM(INDEX('Sum 1'!26:26,AP$1+2),INDEX('Sum 1'!26:26,AP$1+3)))</f>
        <v>0</v>
      </c>
      <c r="AQ23" s="446">
        <f ca="1">IF(AQ$2="",0,SUM(INDEX('Sum 1'!26:26,AQ$1+2),INDEX('Sum 1'!26:26,AQ$1+3)))</f>
        <v>0</v>
      </c>
      <c r="AR23" s="446">
        <f ca="1">IF(AR$2="",0,SUM(INDEX('Sum 1'!26:26,AR$1+2),INDEX('Sum 1'!26:26,AR$1+3)))</f>
        <v>0</v>
      </c>
      <c r="AS23" s="446">
        <f ca="1">IF(AS$2="",0,SUM(INDEX('Sum 1'!26:26,AS$1+2),INDEX('Sum 1'!26:26,AS$1+3)))</f>
        <v>0</v>
      </c>
      <c r="AT23" s="446">
        <f ca="1">IF(AT$2="",0,SUM(INDEX('Sum 1'!26:26,AT$1+2),INDEX('Sum 1'!26:26,AT$1+3)))</f>
        <v>0</v>
      </c>
      <c r="AU23" s="446">
        <f ca="1">IF(AU$2="",0,SUM(INDEX('Sum 1'!26:26,AU$1+2),INDEX('Sum 1'!26:26,AU$1+3)))</f>
        <v>0</v>
      </c>
      <c r="AV23" s="446">
        <f ca="1">IF(AV$2="",0,SUM(INDEX('Sum 1'!26:26,AV$1+2),INDEX('Sum 1'!26:26,AV$1+3)))</f>
        <v>0</v>
      </c>
      <c r="AW23" s="446">
        <f ca="1">IF(AW$2="",0,SUM(INDEX('Sum 1'!26:26,AW$1+2),INDEX('Sum 1'!26:26,AW$1+3)))</f>
        <v>0</v>
      </c>
      <c r="AX23" s="446" t="e">
        <f>IF(AX$2="",0,SUM(INDEX('Sum 1'!26:26,AX$1+2),INDEX('Sum 1'!26:26,AX$1+3)))</f>
        <v>#REF!</v>
      </c>
      <c r="AY23" s="446" t="e">
        <f>IF(AY$2="",0,SUM(INDEX('Sum 1'!26:26,AY$1+2),INDEX('Sum 1'!26:26,AY$1+3)))</f>
        <v>#REF!</v>
      </c>
      <c r="AZ23" s="446" t="e">
        <f>IF(AZ$2="",0,SUM(INDEX('Sum 1'!26:26,AZ$1+2),INDEX('Sum 1'!26:26,AZ$1+3)))</f>
        <v>#REF!</v>
      </c>
      <c r="BA23" s="446" t="e">
        <f>IF(BA$2="",0,SUM(INDEX('Sum 1'!26:26,BA$1+2),INDEX('Sum 1'!26:26,BA$1+3)))</f>
        <v>#REF!</v>
      </c>
      <c r="BB23" s="446" t="e">
        <f>IF(BB$2="",0,SUM(INDEX('Sum 1'!26:26,BB$1+2),INDEX('Sum 1'!26:26,BB$1+3)))</f>
        <v>#REF!</v>
      </c>
    </row>
    <row r="24" spans="1:54" x14ac:dyDescent="0.2">
      <c r="A24" s="32" t="s">
        <v>48</v>
      </c>
      <c r="B24" s="24">
        <f>INDEX('Sum 1'!27:27,B$1+1)</f>
        <v>0</v>
      </c>
      <c r="C24" s="443">
        <f t="shared" ca="1" si="4"/>
        <v>0</v>
      </c>
      <c r="D24" s="24">
        <f t="shared" ca="1" si="5"/>
        <v>0</v>
      </c>
      <c r="E24" s="24">
        <f t="shared" ca="1" si="6"/>
        <v>0</v>
      </c>
      <c r="F24" s="24">
        <f t="shared" ca="1" si="7"/>
        <v>0</v>
      </c>
      <c r="G24" s="24">
        <f t="shared" ca="1" si="8"/>
        <v>0</v>
      </c>
      <c r="H24" s="24">
        <f t="shared" ca="1" si="9"/>
        <v>0</v>
      </c>
      <c r="I24" s="24">
        <f t="shared" ca="1" si="10"/>
        <v>0</v>
      </c>
      <c r="K24" s="516">
        <f>config!F19</f>
        <v>0</v>
      </c>
      <c r="L24" s="530"/>
      <c r="M24" s="514">
        <f t="shared" ca="1" si="3"/>
        <v>0</v>
      </c>
      <c r="N24" s="583"/>
      <c r="Q24" s="32" t="s">
        <v>48</v>
      </c>
      <c r="R24" s="453">
        <f>INDEX('Sum 1'!27:27,R$1+1)</f>
        <v>0</v>
      </c>
      <c r="S24" s="453">
        <f ca="1">IF(S$2="",0,SUM(INDEX('Sum 1'!27:27,S$1+2),INDEX('Sum 1'!27:27,S$1+3)))</f>
        <v>0</v>
      </c>
      <c r="T24" s="453">
        <f ca="1">IF(T$2="",0,SUM(INDEX('Sum 1'!27:27,T$1+2),INDEX('Sum 1'!27:27,T$1+3)))</f>
        <v>0</v>
      </c>
      <c r="U24" s="453">
        <f ca="1">IF(U$2="",0,SUM(INDEX('Sum 1'!27:27,U$1+2),INDEX('Sum 1'!27:27,U$1+3)))</f>
        <v>0</v>
      </c>
      <c r="V24" s="453">
        <f ca="1">IF(V$2="",0,SUM(INDEX('Sum 1'!27:27,V$1+2),INDEX('Sum 1'!27:27,V$1+3)))</f>
        <v>0</v>
      </c>
      <c r="W24" s="453">
        <f ca="1">IF(W$2="",0,SUM(INDEX('Sum 1'!27:27,W$1+2),INDEX('Sum 1'!27:27,W$1+3)))</f>
        <v>0</v>
      </c>
      <c r="X24" s="453">
        <f ca="1">IF(X$2="",0,SUM(INDEX('Sum 1'!27:27,X$1+2),INDEX('Sum 1'!27:27,X$1+3)))</f>
        <v>0</v>
      </c>
      <c r="Y24" s="453">
        <f ca="1">IF(Y$2="",0,SUM(INDEX('Sum 1'!27:27,Y$1+2),INDEX('Sum 1'!27:27,Y$1+3)))</f>
        <v>0</v>
      </c>
      <c r="Z24" s="453">
        <f ca="1">IF(Z$2="",0,SUM(INDEX('Sum 1'!27:27,Z$1+2),INDEX('Sum 1'!27:27,Z$1+3)))</f>
        <v>0</v>
      </c>
      <c r="AA24" s="453">
        <f ca="1">IF(AA$2="",0,SUM(INDEX('Sum 1'!27:27,AA$1+2),INDEX('Sum 1'!27:27,AA$1+3)))</f>
        <v>0</v>
      </c>
      <c r="AB24" s="453">
        <f ca="1">IF(AB$2="",0,SUM(INDEX('Sum 1'!27:27,AB$1+2),INDEX('Sum 1'!27:27,AB$1+3)))</f>
        <v>0</v>
      </c>
      <c r="AC24" s="453">
        <f ca="1">IF(AC$2="",0,SUM(INDEX('Sum 1'!27:27,AC$1+2),INDEX('Sum 1'!27:27,AC$1+3)))</f>
        <v>0</v>
      </c>
      <c r="AD24" s="453">
        <f ca="1">IF(AD$2="",0,SUM(INDEX('Sum 1'!27:27,AD$1+2),INDEX('Sum 1'!27:27,AD$1+3)))</f>
        <v>0</v>
      </c>
      <c r="AE24" s="453">
        <f ca="1">IF(AE$2="",0,SUM(INDEX('Sum 1'!27:27,AE$1+2),INDEX('Sum 1'!27:27,AE$1+3)))</f>
        <v>0</v>
      </c>
      <c r="AF24" s="453">
        <f ca="1">IF(AF$2="",0,SUM(INDEX('Sum 1'!27:27,AF$1+2),INDEX('Sum 1'!27:27,AF$1+3)))</f>
        <v>0</v>
      </c>
      <c r="AG24" s="453">
        <f ca="1">IF(AG$2="",0,SUM(INDEX('Sum 1'!27:27,AG$1+2),INDEX('Sum 1'!27:27,AG$1+3)))</f>
        <v>0</v>
      </c>
      <c r="AH24" s="453">
        <f ca="1">IF(AH$2="",0,SUM(INDEX('Sum 1'!27:27,AH$1+2),INDEX('Sum 1'!27:27,AH$1+3)))</f>
        <v>0</v>
      </c>
      <c r="AI24" s="453">
        <f ca="1">IF(AI$2="",0,SUM(INDEX('Sum 1'!27:27,AI$1+2),INDEX('Sum 1'!27:27,AI$1+3)))</f>
        <v>0</v>
      </c>
      <c r="AJ24" s="453">
        <f ca="1">IF(AJ$2="",0,SUM(INDEX('Sum 1'!27:27,AJ$1+2),INDEX('Sum 1'!27:27,AJ$1+3)))</f>
        <v>0</v>
      </c>
      <c r="AK24" s="453">
        <f ca="1">IF(AK$2="",0,SUM(INDEX('Sum 1'!27:27,AK$1+2),INDEX('Sum 1'!27:27,AK$1+3)))</f>
        <v>0</v>
      </c>
      <c r="AL24" s="446">
        <f ca="1">IF(AL$2="",0,SUM(INDEX('Sum 1'!27:27,AL$1+2),INDEX('Sum 1'!27:27,AL$1+3)))</f>
        <v>0</v>
      </c>
      <c r="AM24" s="446">
        <f ca="1">IF(AM$2="",0,SUM(INDEX('Sum 1'!27:27,AM$1+2),INDEX('Sum 1'!27:27,AM$1+3)))</f>
        <v>0</v>
      </c>
      <c r="AN24" s="446">
        <f ca="1">IF(AN$2="",0,SUM(INDEX('Sum 1'!27:27,AN$1+2),INDEX('Sum 1'!27:27,AN$1+3)))</f>
        <v>0</v>
      </c>
      <c r="AO24" s="446">
        <f ca="1">IF(AO$2="",0,SUM(INDEX('Sum 1'!27:27,AO$1+2),INDEX('Sum 1'!27:27,AO$1+3)))</f>
        <v>0</v>
      </c>
      <c r="AP24" s="446">
        <f ca="1">IF(AP$2="",0,SUM(INDEX('Sum 1'!27:27,AP$1+2),INDEX('Sum 1'!27:27,AP$1+3)))</f>
        <v>0</v>
      </c>
      <c r="AQ24" s="446">
        <f ca="1">IF(AQ$2="",0,SUM(INDEX('Sum 1'!27:27,AQ$1+2),INDEX('Sum 1'!27:27,AQ$1+3)))</f>
        <v>0</v>
      </c>
      <c r="AR24" s="446">
        <f ca="1">IF(AR$2="",0,SUM(INDEX('Sum 1'!27:27,AR$1+2),INDEX('Sum 1'!27:27,AR$1+3)))</f>
        <v>0</v>
      </c>
      <c r="AS24" s="446">
        <f ca="1">IF(AS$2="",0,SUM(INDEX('Sum 1'!27:27,AS$1+2),INDEX('Sum 1'!27:27,AS$1+3)))</f>
        <v>0</v>
      </c>
      <c r="AT24" s="446">
        <f ca="1">IF(AT$2="",0,SUM(INDEX('Sum 1'!27:27,AT$1+2),INDEX('Sum 1'!27:27,AT$1+3)))</f>
        <v>0</v>
      </c>
      <c r="AU24" s="446">
        <f ca="1">IF(AU$2="",0,SUM(INDEX('Sum 1'!27:27,AU$1+2),INDEX('Sum 1'!27:27,AU$1+3)))</f>
        <v>0</v>
      </c>
      <c r="AV24" s="446">
        <f ca="1">IF(AV$2="",0,SUM(INDEX('Sum 1'!27:27,AV$1+2),INDEX('Sum 1'!27:27,AV$1+3)))</f>
        <v>0</v>
      </c>
      <c r="AW24" s="446">
        <f ca="1">IF(AW$2="",0,SUM(INDEX('Sum 1'!27:27,AW$1+2),INDEX('Sum 1'!27:27,AW$1+3)))</f>
        <v>0</v>
      </c>
      <c r="AX24" s="446" t="e">
        <f>IF(AX$2="",0,SUM(INDEX('Sum 1'!27:27,AX$1+2),INDEX('Sum 1'!27:27,AX$1+3)))</f>
        <v>#REF!</v>
      </c>
      <c r="AY24" s="446" t="e">
        <f>IF(AY$2="",0,SUM(INDEX('Sum 1'!27:27,AY$1+2),INDEX('Sum 1'!27:27,AY$1+3)))</f>
        <v>#REF!</v>
      </c>
      <c r="AZ24" s="446" t="e">
        <f>IF(AZ$2="",0,SUM(INDEX('Sum 1'!27:27,AZ$1+2),INDEX('Sum 1'!27:27,AZ$1+3)))</f>
        <v>#REF!</v>
      </c>
      <c r="BA24" s="446" t="e">
        <f>IF(BA$2="",0,SUM(INDEX('Sum 1'!27:27,BA$1+2),INDEX('Sum 1'!27:27,BA$1+3)))</f>
        <v>#REF!</v>
      </c>
      <c r="BB24" s="446" t="e">
        <f>IF(BB$2="",0,SUM(INDEX('Sum 1'!27:27,BB$1+2),INDEX('Sum 1'!27:27,BB$1+3)))</f>
        <v>#REF!</v>
      </c>
    </row>
    <row r="25" spans="1:54" x14ac:dyDescent="0.2">
      <c r="A25" s="223" t="s">
        <v>245</v>
      </c>
      <c r="B25" s="24">
        <f>INDEX('Sum 1'!28:28,B$1+1)</f>
        <v>0</v>
      </c>
      <c r="C25" s="443">
        <f t="shared" ca="1" si="4"/>
        <v>0</v>
      </c>
      <c r="D25" s="24">
        <f t="shared" ca="1" si="5"/>
        <v>0</v>
      </c>
      <c r="E25" s="24">
        <f t="shared" ca="1" si="6"/>
        <v>0</v>
      </c>
      <c r="F25" s="24">
        <f t="shared" ca="1" si="7"/>
        <v>0</v>
      </c>
      <c r="G25" s="24">
        <f t="shared" ca="1" si="8"/>
        <v>0</v>
      </c>
      <c r="H25" s="24">
        <f t="shared" ca="1" si="9"/>
        <v>0</v>
      </c>
      <c r="I25" s="24">
        <f t="shared" ca="1" si="10"/>
        <v>0</v>
      </c>
      <c r="K25" s="518">
        <f>config!F20</f>
        <v>0</v>
      </c>
      <c r="L25" s="529"/>
      <c r="M25" s="515">
        <f t="shared" ca="1" si="3"/>
        <v>0</v>
      </c>
      <c r="N25" s="583"/>
      <c r="Q25" s="223" t="s">
        <v>245</v>
      </c>
      <c r="R25" s="453">
        <f>INDEX('Sum 1'!28:28,R$1+1)</f>
        <v>0</v>
      </c>
      <c r="S25" s="453">
        <f ca="1">IF(S$2="",0,SUM(INDEX('Sum 1'!28:28,S$1+2),INDEX('Sum 1'!28:28,S$1+3)))</f>
        <v>0</v>
      </c>
      <c r="T25" s="453">
        <f ca="1">IF(T$2="",0,SUM(INDEX('Sum 1'!28:28,T$1+2),INDEX('Sum 1'!28:28,T$1+3)))</f>
        <v>0</v>
      </c>
      <c r="U25" s="453">
        <f ca="1">IF(U$2="",0,SUM(INDEX('Sum 1'!28:28,U$1+2),INDEX('Sum 1'!28:28,U$1+3)))</f>
        <v>0</v>
      </c>
      <c r="V25" s="453">
        <f ca="1">IF(V$2="",0,SUM(INDEX('Sum 1'!28:28,V$1+2),INDEX('Sum 1'!28:28,V$1+3)))</f>
        <v>0</v>
      </c>
      <c r="W25" s="453">
        <f ca="1">IF(W$2="",0,SUM(INDEX('Sum 1'!28:28,W$1+2),INDEX('Sum 1'!28:28,W$1+3)))</f>
        <v>0</v>
      </c>
      <c r="X25" s="453">
        <f ca="1">IF(X$2="",0,SUM(INDEX('Sum 1'!28:28,X$1+2),INDEX('Sum 1'!28:28,X$1+3)))</f>
        <v>0</v>
      </c>
      <c r="Y25" s="453">
        <f ca="1">IF(Y$2="",0,SUM(INDEX('Sum 1'!28:28,Y$1+2),INDEX('Sum 1'!28:28,Y$1+3)))</f>
        <v>0</v>
      </c>
      <c r="Z25" s="453">
        <f ca="1">IF(Z$2="",0,SUM(INDEX('Sum 1'!28:28,Z$1+2),INDEX('Sum 1'!28:28,Z$1+3)))</f>
        <v>0</v>
      </c>
      <c r="AA25" s="453">
        <f ca="1">IF(AA$2="",0,SUM(INDEX('Sum 1'!28:28,AA$1+2),INDEX('Sum 1'!28:28,AA$1+3)))</f>
        <v>0</v>
      </c>
      <c r="AB25" s="453">
        <f ca="1">IF(AB$2="",0,SUM(INDEX('Sum 1'!28:28,AB$1+2),INDEX('Sum 1'!28:28,AB$1+3)))</f>
        <v>0</v>
      </c>
      <c r="AC25" s="453">
        <f ca="1">IF(AC$2="",0,SUM(INDEX('Sum 1'!28:28,AC$1+2),INDEX('Sum 1'!28:28,AC$1+3)))</f>
        <v>0</v>
      </c>
      <c r="AD25" s="453">
        <f ca="1">IF(AD$2="",0,SUM(INDEX('Sum 1'!28:28,AD$1+2),INDEX('Sum 1'!28:28,AD$1+3)))</f>
        <v>0</v>
      </c>
      <c r="AE25" s="453">
        <f ca="1">IF(AE$2="",0,SUM(INDEX('Sum 1'!28:28,AE$1+2),INDEX('Sum 1'!28:28,AE$1+3)))</f>
        <v>0</v>
      </c>
      <c r="AF25" s="453">
        <f ca="1">IF(AF$2="",0,SUM(INDEX('Sum 1'!28:28,AF$1+2),INDEX('Sum 1'!28:28,AF$1+3)))</f>
        <v>0</v>
      </c>
      <c r="AG25" s="453">
        <f ca="1">IF(AG$2="",0,SUM(INDEX('Sum 1'!28:28,AG$1+2),INDEX('Sum 1'!28:28,AG$1+3)))</f>
        <v>0</v>
      </c>
      <c r="AH25" s="453">
        <f ca="1">IF(AH$2="",0,SUM(INDEX('Sum 1'!28:28,AH$1+2),INDEX('Sum 1'!28:28,AH$1+3)))</f>
        <v>0</v>
      </c>
      <c r="AI25" s="453">
        <f ca="1">IF(AI$2="",0,SUM(INDEX('Sum 1'!28:28,AI$1+2),INDEX('Sum 1'!28:28,AI$1+3)))</f>
        <v>0</v>
      </c>
      <c r="AJ25" s="453">
        <f ca="1">IF(AJ$2="",0,SUM(INDEX('Sum 1'!28:28,AJ$1+2),INDEX('Sum 1'!28:28,AJ$1+3)))</f>
        <v>0</v>
      </c>
      <c r="AK25" s="453">
        <f ca="1">IF(AK$2="",0,SUM(INDEX('Sum 1'!28:28,AK$1+2),INDEX('Sum 1'!28:28,AK$1+3)))</f>
        <v>0</v>
      </c>
      <c r="AL25" s="446">
        <f ca="1">IF(AL$2="",0,SUM(INDEX('Sum 1'!28:28,AL$1+2),INDEX('Sum 1'!28:28,AL$1+3)))</f>
        <v>0</v>
      </c>
      <c r="AM25" s="446">
        <f ca="1">IF(AM$2="",0,SUM(INDEX('Sum 1'!28:28,AM$1+2),INDEX('Sum 1'!28:28,AM$1+3)))</f>
        <v>0</v>
      </c>
      <c r="AN25" s="446">
        <f ca="1">IF(AN$2="",0,SUM(INDEX('Sum 1'!28:28,AN$1+2),INDEX('Sum 1'!28:28,AN$1+3)))</f>
        <v>0</v>
      </c>
      <c r="AO25" s="446">
        <f ca="1">IF(AO$2="",0,SUM(INDEX('Sum 1'!28:28,AO$1+2),INDEX('Sum 1'!28:28,AO$1+3)))</f>
        <v>0</v>
      </c>
      <c r="AP25" s="446">
        <f ca="1">IF(AP$2="",0,SUM(INDEX('Sum 1'!28:28,AP$1+2),INDEX('Sum 1'!28:28,AP$1+3)))</f>
        <v>0</v>
      </c>
      <c r="AQ25" s="446">
        <f ca="1">IF(AQ$2="",0,SUM(INDEX('Sum 1'!28:28,AQ$1+2),INDEX('Sum 1'!28:28,AQ$1+3)))</f>
        <v>0</v>
      </c>
      <c r="AR25" s="446">
        <f ca="1">IF(AR$2="",0,SUM(INDEX('Sum 1'!28:28,AR$1+2),INDEX('Sum 1'!28:28,AR$1+3)))</f>
        <v>0</v>
      </c>
      <c r="AS25" s="446">
        <f ca="1">IF(AS$2="",0,SUM(INDEX('Sum 1'!28:28,AS$1+2),INDEX('Sum 1'!28:28,AS$1+3)))</f>
        <v>0</v>
      </c>
      <c r="AT25" s="446">
        <f ca="1">IF(AT$2="",0,SUM(INDEX('Sum 1'!28:28,AT$1+2),INDEX('Sum 1'!28:28,AT$1+3)))</f>
        <v>0</v>
      </c>
      <c r="AU25" s="446">
        <f ca="1">IF(AU$2="",0,SUM(INDEX('Sum 1'!28:28,AU$1+2),INDEX('Sum 1'!28:28,AU$1+3)))</f>
        <v>0</v>
      </c>
      <c r="AV25" s="446">
        <f ca="1">IF(AV$2="",0,SUM(INDEX('Sum 1'!28:28,AV$1+2),INDEX('Sum 1'!28:28,AV$1+3)))</f>
        <v>0</v>
      </c>
      <c r="AW25" s="446">
        <f ca="1">IF(AW$2="",0,SUM(INDEX('Sum 1'!28:28,AW$1+2),INDEX('Sum 1'!28:28,AW$1+3)))</f>
        <v>0</v>
      </c>
      <c r="AX25" s="446" t="e">
        <f>IF(AX$2="",0,SUM(INDEX('Sum 1'!28:28,AX$1+2),INDEX('Sum 1'!28:28,AX$1+3)))</f>
        <v>#REF!</v>
      </c>
      <c r="AY25" s="446" t="e">
        <f>IF(AY$2="",0,SUM(INDEX('Sum 1'!28:28,AY$1+2),INDEX('Sum 1'!28:28,AY$1+3)))</f>
        <v>#REF!</v>
      </c>
      <c r="AZ25" s="446" t="e">
        <f>IF(AZ$2="",0,SUM(INDEX('Sum 1'!28:28,AZ$1+2),INDEX('Sum 1'!28:28,AZ$1+3)))</f>
        <v>#REF!</v>
      </c>
      <c r="BA25" s="446" t="e">
        <f>IF(BA$2="",0,SUM(INDEX('Sum 1'!28:28,BA$1+2),INDEX('Sum 1'!28:28,BA$1+3)))</f>
        <v>#REF!</v>
      </c>
      <c r="BB25" s="446" t="e">
        <f>IF(BB$2="",0,SUM(INDEX('Sum 1'!28:28,BB$1+2),INDEX('Sum 1'!28:28,BB$1+3)))</f>
        <v>#REF!</v>
      </c>
    </row>
    <row r="26" spans="1:54" x14ac:dyDescent="0.2">
      <c r="A26" s="32" t="s">
        <v>47</v>
      </c>
      <c r="B26" s="24">
        <f>INDEX('Sum 1'!29:29,B$1+1)</f>
        <v>0</v>
      </c>
      <c r="C26" s="443">
        <f t="shared" ca="1" si="4"/>
        <v>0</v>
      </c>
      <c r="D26" s="24">
        <f t="shared" ca="1" si="5"/>
        <v>0</v>
      </c>
      <c r="E26" s="24">
        <f t="shared" ca="1" si="6"/>
        <v>0</v>
      </c>
      <c r="F26" s="24">
        <f t="shared" ca="1" si="7"/>
        <v>0</v>
      </c>
      <c r="G26" s="24">
        <f t="shared" ca="1" si="8"/>
        <v>0</v>
      </c>
      <c r="H26" s="24">
        <f t="shared" ca="1" si="9"/>
        <v>0</v>
      </c>
      <c r="I26" s="24">
        <f t="shared" ca="1" si="10"/>
        <v>0</v>
      </c>
      <c r="K26" s="516">
        <f>config!F21</f>
        <v>0</v>
      </c>
      <c r="L26" s="530"/>
      <c r="M26" s="514">
        <f t="shared" ca="1" si="3"/>
        <v>0</v>
      </c>
      <c r="N26" s="583"/>
      <c r="Q26" s="32" t="s">
        <v>47</v>
      </c>
      <c r="R26" s="453">
        <f>INDEX('Sum 1'!29:29,R$1+1)</f>
        <v>0</v>
      </c>
      <c r="S26" s="453">
        <f ca="1">IF(S$2="",0,SUM(INDEX('Sum 1'!29:29,S$1+2),INDEX('Sum 1'!29:29,S$1+3)))</f>
        <v>0</v>
      </c>
      <c r="T26" s="453">
        <f ca="1">IF(T$2="",0,SUM(INDEX('Sum 1'!29:29,T$1+2),INDEX('Sum 1'!29:29,T$1+3)))</f>
        <v>0</v>
      </c>
      <c r="U26" s="453">
        <f ca="1">IF(U$2="",0,SUM(INDEX('Sum 1'!29:29,U$1+2),INDEX('Sum 1'!29:29,U$1+3)))</f>
        <v>0</v>
      </c>
      <c r="V26" s="453">
        <f ca="1">IF(V$2="",0,SUM(INDEX('Sum 1'!29:29,V$1+2),INDEX('Sum 1'!29:29,V$1+3)))</f>
        <v>0</v>
      </c>
      <c r="W26" s="453">
        <f ca="1">IF(W$2="",0,SUM(INDEX('Sum 1'!29:29,W$1+2),INDEX('Sum 1'!29:29,W$1+3)))</f>
        <v>0</v>
      </c>
      <c r="X26" s="453">
        <f ca="1">IF(X$2="",0,SUM(INDEX('Sum 1'!29:29,X$1+2),INDEX('Sum 1'!29:29,X$1+3)))</f>
        <v>0</v>
      </c>
      <c r="Y26" s="453">
        <f ca="1">IF(Y$2="",0,SUM(INDEX('Sum 1'!29:29,Y$1+2),INDEX('Sum 1'!29:29,Y$1+3)))</f>
        <v>0</v>
      </c>
      <c r="Z26" s="453">
        <f ca="1">IF(Z$2="",0,SUM(INDEX('Sum 1'!29:29,Z$1+2),INDEX('Sum 1'!29:29,Z$1+3)))</f>
        <v>0</v>
      </c>
      <c r="AA26" s="453">
        <f ca="1">IF(AA$2="",0,SUM(INDEX('Sum 1'!29:29,AA$1+2),INDEX('Sum 1'!29:29,AA$1+3)))</f>
        <v>0</v>
      </c>
      <c r="AB26" s="453">
        <f ca="1">IF(AB$2="",0,SUM(INDEX('Sum 1'!29:29,AB$1+2),INDEX('Sum 1'!29:29,AB$1+3)))</f>
        <v>0</v>
      </c>
      <c r="AC26" s="453">
        <f ca="1">IF(AC$2="",0,SUM(INDEX('Sum 1'!29:29,AC$1+2),INDEX('Sum 1'!29:29,AC$1+3)))</f>
        <v>0</v>
      </c>
      <c r="AD26" s="453">
        <f ca="1">IF(AD$2="",0,SUM(INDEX('Sum 1'!29:29,AD$1+2),INDEX('Sum 1'!29:29,AD$1+3)))</f>
        <v>0</v>
      </c>
      <c r="AE26" s="453">
        <f ca="1">IF(AE$2="",0,SUM(INDEX('Sum 1'!29:29,AE$1+2),INDEX('Sum 1'!29:29,AE$1+3)))</f>
        <v>0</v>
      </c>
      <c r="AF26" s="453">
        <f ca="1">IF(AF$2="",0,SUM(INDEX('Sum 1'!29:29,AF$1+2),INDEX('Sum 1'!29:29,AF$1+3)))</f>
        <v>0</v>
      </c>
      <c r="AG26" s="453">
        <f ca="1">IF(AG$2="",0,SUM(INDEX('Sum 1'!29:29,AG$1+2),INDEX('Sum 1'!29:29,AG$1+3)))</f>
        <v>0</v>
      </c>
      <c r="AH26" s="453">
        <f ca="1">IF(AH$2="",0,SUM(INDEX('Sum 1'!29:29,AH$1+2),INDEX('Sum 1'!29:29,AH$1+3)))</f>
        <v>0</v>
      </c>
      <c r="AI26" s="453">
        <f ca="1">IF(AI$2="",0,SUM(INDEX('Sum 1'!29:29,AI$1+2),INDEX('Sum 1'!29:29,AI$1+3)))</f>
        <v>0</v>
      </c>
      <c r="AJ26" s="453">
        <f ca="1">IF(AJ$2="",0,SUM(INDEX('Sum 1'!29:29,AJ$1+2),INDEX('Sum 1'!29:29,AJ$1+3)))</f>
        <v>0</v>
      </c>
      <c r="AK26" s="453">
        <f ca="1">IF(AK$2="",0,SUM(INDEX('Sum 1'!29:29,AK$1+2),INDEX('Sum 1'!29:29,AK$1+3)))</f>
        <v>0</v>
      </c>
      <c r="AL26" s="446">
        <f ca="1">IF(AL$2="",0,SUM(INDEX('Sum 1'!29:29,AL$1+2),INDEX('Sum 1'!29:29,AL$1+3)))</f>
        <v>0</v>
      </c>
      <c r="AM26" s="446">
        <f ca="1">IF(AM$2="",0,SUM(INDEX('Sum 1'!29:29,AM$1+2),INDEX('Sum 1'!29:29,AM$1+3)))</f>
        <v>0</v>
      </c>
      <c r="AN26" s="446">
        <f ca="1">IF(AN$2="",0,SUM(INDEX('Sum 1'!29:29,AN$1+2),INDEX('Sum 1'!29:29,AN$1+3)))</f>
        <v>0</v>
      </c>
      <c r="AO26" s="446">
        <f ca="1">IF(AO$2="",0,SUM(INDEX('Sum 1'!29:29,AO$1+2),INDEX('Sum 1'!29:29,AO$1+3)))</f>
        <v>0</v>
      </c>
      <c r="AP26" s="446">
        <f ca="1">IF(AP$2="",0,SUM(INDEX('Sum 1'!29:29,AP$1+2),INDEX('Sum 1'!29:29,AP$1+3)))</f>
        <v>0</v>
      </c>
      <c r="AQ26" s="446">
        <f ca="1">IF(AQ$2="",0,SUM(INDEX('Sum 1'!29:29,AQ$1+2),INDEX('Sum 1'!29:29,AQ$1+3)))</f>
        <v>0</v>
      </c>
      <c r="AR26" s="446">
        <f ca="1">IF(AR$2="",0,SUM(INDEX('Sum 1'!29:29,AR$1+2),INDEX('Sum 1'!29:29,AR$1+3)))</f>
        <v>0</v>
      </c>
      <c r="AS26" s="446">
        <f ca="1">IF(AS$2="",0,SUM(INDEX('Sum 1'!29:29,AS$1+2),INDEX('Sum 1'!29:29,AS$1+3)))</f>
        <v>0</v>
      </c>
      <c r="AT26" s="446">
        <f ca="1">IF(AT$2="",0,SUM(INDEX('Sum 1'!29:29,AT$1+2),INDEX('Sum 1'!29:29,AT$1+3)))</f>
        <v>0</v>
      </c>
      <c r="AU26" s="446">
        <f ca="1">IF(AU$2="",0,SUM(INDEX('Sum 1'!29:29,AU$1+2),INDEX('Sum 1'!29:29,AU$1+3)))</f>
        <v>0</v>
      </c>
      <c r="AV26" s="446">
        <f ca="1">IF(AV$2="",0,SUM(INDEX('Sum 1'!29:29,AV$1+2),INDEX('Sum 1'!29:29,AV$1+3)))</f>
        <v>0</v>
      </c>
      <c r="AW26" s="446">
        <f ca="1">IF(AW$2="",0,SUM(INDEX('Sum 1'!29:29,AW$1+2),INDEX('Sum 1'!29:29,AW$1+3)))</f>
        <v>0</v>
      </c>
      <c r="AX26" s="446" t="e">
        <f>IF(AX$2="",0,SUM(INDEX('Sum 1'!29:29,AX$1+2),INDEX('Sum 1'!29:29,AX$1+3)))</f>
        <v>#REF!</v>
      </c>
      <c r="AY26" s="446" t="e">
        <f>IF(AY$2="",0,SUM(INDEX('Sum 1'!29:29,AY$1+2),INDEX('Sum 1'!29:29,AY$1+3)))</f>
        <v>#REF!</v>
      </c>
      <c r="AZ26" s="446" t="e">
        <f>IF(AZ$2="",0,SUM(INDEX('Sum 1'!29:29,AZ$1+2),INDEX('Sum 1'!29:29,AZ$1+3)))</f>
        <v>#REF!</v>
      </c>
      <c r="BA26" s="446" t="e">
        <f>IF(BA$2="",0,SUM(INDEX('Sum 1'!29:29,BA$1+2),INDEX('Sum 1'!29:29,BA$1+3)))</f>
        <v>#REF!</v>
      </c>
      <c r="BB26" s="446" t="e">
        <f>IF(BB$2="",0,SUM(INDEX('Sum 1'!29:29,BB$1+2),INDEX('Sum 1'!29:29,BB$1+3)))</f>
        <v>#REF!</v>
      </c>
    </row>
    <row r="27" spans="1:54" x14ac:dyDescent="0.2">
      <c r="A27" s="32" t="s">
        <v>46</v>
      </c>
      <c r="B27" s="24">
        <f>INDEX('Sum 1'!30:30,B$1+1)</f>
        <v>0</v>
      </c>
      <c r="C27" s="443">
        <f t="shared" ca="1" si="4"/>
        <v>0</v>
      </c>
      <c r="D27" s="24">
        <f t="shared" ca="1" si="5"/>
        <v>0</v>
      </c>
      <c r="E27" s="24">
        <f t="shared" ca="1" si="6"/>
        <v>0</v>
      </c>
      <c r="F27" s="24">
        <f t="shared" ca="1" si="7"/>
        <v>0</v>
      </c>
      <c r="G27" s="24">
        <f t="shared" ca="1" si="8"/>
        <v>0</v>
      </c>
      <c r="H27" s="24">
        <f t="shared" ca="1" si="9"/>
        <v>0</v>
      </c>
      <c r="I27" s="24">
        <f t="shared" ca="1" si="10"/>
        <v>0</v>
      </c>
      <c r="K27" s="518">
        <f>config!F22</f>
        <v>0</v>
      </c>
      <c r="L27" s="529"/>
      <c r="M27" s="515">
        <f t="shared" ca="1" si="3"/>
        <v>0</v>
      </c>
      <c r="N27" s="583"/>
      <c r="Q27" s="32" t="s">
        <v>46</v>
      </c>
      <c r="R27" s="453">
        <f>INDEX('Sum 1'!30:30,R$1+1)</f>
        <v>0</v>
      </c>
      <c r="S27" s="453">
        <f ca="1">IF(S$2="",0,SUM(INDEX('Sum 1'!30:30,S$1+2),INDEX('Sum 1'!30:30,S$1+3)))</f>
        <v>0</v>
      </c>
      <c r="T27" s="453">
        <f ca="1">IF(T$2="",0,SUM(INDEX('Sum 1'!30:30,T$1+2),INDEX('Sum 1'!30:30,T$1+3)))</f>
        <v>0</v>
      </c>
      <c r="U27" s="453">
        <f ca="1">IF(U$2="",0,SUM(INDEX('Sum 1'!30:30,U$1+2),INDEX('Sum 1'!30:30,U$1+3)))</f>
        <v>0</v>
      </c>
      <c r="V27" s="453">
        <f ca="1">IF(V$2="",0,SUM(INDEX('Sum 1'!30:30,V$1+2),INDEX('Sum 1'!30:30,V$1+3)))</f>
        <v>0</v>
      </c>
      <c r="W27" s="453">
        <f ca="1">IF(W$2="",0,SUM(INDEX('Sum 1'!30:30,W$1+2),INDEX('Sum 1'!30:30,W$1+3)))</f>
        <v>0</v>
      </c>
      <c r="X27" s="453">
        <f ca="1">IF(X$2="",0,SUM(INDEX('Sum 1'!30:30,X$1+2),INDEX('Sum 1'!30:30,X$1+3)))</f>
        <v>0</v>
      </c>
      <c r="Y27" s="453">
        <f ca="1">IF(Y$2="",0,SUM(INDEX('Sum 1'!30:30,Y$1+2),INDEX('Sum 1'!30:30,Y$1+3)))</f>
        <v>0</v>
      </c>
      <c r="Z27" s="453">
        <f ca="1">IF(Z$2="",0,SUM(INDEX('Sum 1'!30:30,Z$1+2),INDEX('Sum 1'!30:30,Z$1+3)))</f>
        <v>0</v>
      </c>
      <c r="AA27" s="453">
        <f ca="1">IF(AA$2="",0,SUM(INDEX('Sum 1'!30:30,AA$1+2),INDEX('Sum 1'!30:30,AA$1+3)))</f>
        <v>0</v>
      </c>
      <c r="AB27" s="453">
        <f ca="1">IF(AB$2="",0,SUM(INDEX('Sum 1'!30:30,AB$1+2),INDEX('Sum 1'!30:30,AB$1+3)))</f>
        <v>0</v>
      </c>
      <c r="AC27" s="453">
        <f ca="1">IF(AC$2="",0,SUM(INDEX('Sum 1'!30:30,AC$1+2),INDEX('Sum 1'!30:30,AC$1+3)))</f>
        <v>0</v>
      </c>
      <c r="AD27" s="453">
        <f ca="1">IF(AD$2="",0,SUM(INDEX('Sum 1'!30:30,AD$1+2),INDEX('Sum 1'!30:30,AD$1+3)))</f>
        <v>0</v>
      </c>
      <c r="AE27" s="453">
        <f ca="1">IF(AE$2="",0,SUM(INDEX('Sum 1'!30:30,AE$1+2),INDEX('Sum 1'!30:30,AE$1+3)))</f>
        <v>0</v>
      </c>
      <c r="AF27" s="453">
        <f ca="1">IF(AF$2="",0,SUM(INDEX('Sum 1'!30:30,AF$1+2),INDEX('Sum 1'!30:30,AF$1+3)))</f>
        <v>0</v>
      </c>
      <c r="AG27" s="453">
        <f ca="1">IF(AG$2="",0,SUM(INDEX('Sum 1'!30:30,AG$1+2),INDEX('Sum 1'!30:30,AG$1+3)))</f>
        <v>0</v>
      </c>
      <c r="AH27" s="453">
        <f ca="1">IF(AH$2="",0,SUM(INDEX('Sum 1'!30:30,AH$1+2),INDEX('Sum 1'!30:30,AH$1+3)))</f>
        <v>0</v>
      </c>
      <c r="AI27" s="453">
        <f ca="1">IF(AI$2="",0,SUM(INDEX('Sum 1'!30:30,AI$1+2),INDEX('Sum 1'!30:30,AI$1+3)))</f>
        <v>0</v>
      </c>
      <c r="AJ27" s="453">
        <f ca="1">IF(AJ$2="",0,SUM(INDEX('Sum 1'!30:30,AJ$1+2),INDEX('Sum 1'!30:30,AJ$1+3)))</f>
        <v>0</v>
      </c>
      <c r="AK27" s="453">
        <f ca="1">IF(AK$2="",0,SUM(INDEX('Sum 1'!30:30,AK$1+2),INDEX('Sum 1'!30:30,AK$1+3)))</f>
        <v>0</v>
      </c>
      <c r="AL27" s="446">
        <f ca="1">IF(AL$2="",0,SUM(INDEX('Sum 1'!30:30,AL$1+2),INDEX('Sum 1'!30:30,AL$1+3)))</f>
        <v>0</v>
      </c>
      <c r="AM27" s="446">
        <f ca="1">IF(AM$2="",0,SUM(INDEX('Sum 1'!30:30,AM$1+2),INDEX('Sum 1'!30:30,AM$1+3)))</f>
        <v>0</v>
      </c>
      <c r="AN27" s="446">
        <f ca="1">IF(AN$2="",0,SUM(INDEX('Sum 1'!30:30,AN$1+2),INDEX('Sum 1'!30:30,AN$1+3)))</f>
        <v>0</v>
      </c>
      <c r="AO27" s="446">
        <f ca="1">IF(AO$2="",0,SUM(INDEX('Sum 1'!30:30,AO$1+2),INDEX('Sum 1'!30:30,AO$1+3)))</f>
        <v>0</v>
      </c>
      <c r="AP27" s="446">
        <f ca="1">IF(AP$2="",0,SUM(INDEX('Sum 1'!30:30,AP$1+2),INDEX('Sum 1'!30:30,AP$1+3)))</f>
        <v>0</v>
      </c>
      <c r="AQ27" s="446">
        <f ca="1">IF(AQ$2="",0,SUM(INDEX('Sum 1'!30:30,AQ$1+2),INDEX('Sum 1'!30:30,AQ$1+3)))</f>
        <v>0</v>
      </c>
      <c r="AR27" s="446">
        <f ca="1">IF(AR$2="",0,SUM(INDEX('Sum 1'!30:30,AR$1+2),INDEX('Sum 1'!30:30,AR$1+3)))</f>
        <v>0</v>
      </c>
      <c r="AS27" s="446">
        <f ca="1">IF(AS$2="",0,SUM(INDEX('Sum 1'!30:30,AS$1+2),INDEX('Sum 1'!30:30,AS$1+3)))</f>
        <v>0</v>
      </c>
      <c r="AT27" s="446">
        <f ca="1">IF(AT$2="",0,SUM(INDEX('Sum 1'!30:30,AT$1+2),INDEX('Sum 1'!30:30,AT$1+3)))</f>
        <v>0</v>
      </c>
      <c r="AU27" s="446">
        <f ca="1">IF(AU$2="",0,SUM(INDEX('Sum 1'!30:30,AU$1+2),INDEX('Sum 1'!30:30,AU$1+3)))</f>
        <v>0</v>
      </c>
      <c r="AV27" s="446">
        <f ca="1">IF(AV$2="",0,SUM(INDEX('Sum 1'!30:30,AV$1+2),INDEX('Sum 1'!30:30,AV$1+3)))</f>
        <v>0</v>
      </c>
      <c r="AW27" s="446">
        <f ca="1">IF(AW$2="",0,SUM(INDEX('Sum 1'!30:30,AW$1+2),INDEX('Sum 1'!30:30,AW$1+3)))</f>
        <v>0</v>
      </c>
      <c r="AX27" s="446" t="e">
        <f>IF(AX$2="",0,SUM(INDEX('Sum 1'!30:30,AX$1+2),INDEX('Sum 1'!30:30,AX$1+3)))</f>
        <v>#REF!</v>
      </c>
      <c r="AY27" s="446" t="e">
        <f>IF(AY$2="",0,SUM(INDEX('Sum 1'!30:30,AY$1+2),INDEX('Sum 1'!30:30,AY$1+3)))</f>
        <v>#REF!</v>
      </c>
      <c r="AZ27" s="446" t="e">
        <f>IF(AZ$2="",0,SUM(INDEX('Sum 1'!30:30,AZ$1+2),INDEX('Sum 1'!30:30,AZ$1+3)))</f>
        <v>#REF!</v>
      </c>
      <c r="BA27" s="446" t="e">
        <f>IF(BA$2="",0,SUM(INDEX('Sum 1'!30:30,BA$1+2),INDEX('Sum 1'!30:30,BA$1+3)))</f>
        <v>#REF!</v>
      </c>
      <c r="BB27" s="446" t="e">
        <f>IF(BB$2="",0,SUM(INDEX('Sum 1'!30:30,BB$1+2),INDEX('Sum 1'!30:30,BB$1+3)))</f>
        <v>#REF!</v>
      </c>
    </row>
    <row r="28" spans="1:54" x14ac:dyDescent="0.2">
      <c r="A28" s="32" t="s">
        <v>45</v>
      </c>
      <c r="B28" s="24">
        <f>INDEX('Sum 1'!31:31,B$1+1)</f>
        <v>0</v>
      </c>
      <c r="C28" s="443">
        <f t="shared" ca="1" si="4"/>
        <v>0</v>
      </c>
      <c r="D28" s="24">
        <f t="shared" ca="1" si="5"/>
        <v>0</v>
      </c>
      <c r="E28" s="24">
        <f t="shared" ca="1" si="6"/>
        <v>0</v>
      </c>
      <c r="F28" s="24">
        <f t="shared" ca="1" si="7"/>
        <v>0</v>
      </c>
      <c r="G28" s="24">
        <f t="shared" ca="1" si="8"/>
        <v>0</v>
      </c>
      <c r="H28" s="24">
        <f t="shared" ca="1" si="9"/>
        <v>0</v>
      </c>
      <c r="I28" s="24">
        <f t="shared" ca="1" si="10"/>
        <v>0</v>
      </c>
      <c r="K28" s="516">
        <f>config!F23</f>
        <v>0</v>
      </c>
      <c r="L28" s="530"/>
      <c r="M28" s="514">
        <f t="shared" ca="1" si="3"/>
        <v>0</v>
      </c>
      <c r="N28" s="583"/>
      <c r="Q28" s="32" t="s">
        <v>45</v>
      </c>
      <c r="R28" s="453">
        <f>INDEX('Sum 1'!31:31,R$1+1)</f>
        <v>0</v>
      </c>
      <c r="S28" s="453">
        <f ca="1">IF(S$2="",0,SUM(INDEX('Sum 1'!31:31,S$1+2),INDEX('Sum 1'!31:31,S$1+3)))</f>
        <v>0</v>
      </c>
      <c r="T28" s="453">
        <f ca="1">IF(T$2="",0,SUM(INDEX('Sum 1'!31:31,T$1+2),INDEX('Sum 1'!31:31,T$1+3)))</f>
        <v>0</v>
      </c>
      <c r="U28" s="453">
        <f ca="1">IF(U$2="",0,SUM(INDEX('Sum 1'!31:31,U$1+2),INDEX('Sum 1'!31:31,U$1+3)))</f>
        <v>0</v>
      </c>
      <c r="V28" s="453">
        <f ca="1">IF(V$2="",0,SUM(INDEX('Sum 1'!31:31,V$1+2),INDEX('Sum 1'!31:31,V$1+3)))</f>
        <v>0</v>
      </c>
      <c r="W28" s="453">
        <f ca="1">IF(W$2="",0,SUM(INDEX('Sum 1'!31:31,W$1+2),INDEX('Sum 1'!31:31,W$1+3)))</f>
        <v>0</v>
      </c>
      <c r="X28" s="453">
        <f ca="1">IF(X$2="",0,SUM(INDEX('Sum 1'!31:31,X$1+2),INDEX('Sum 1'!31:31,X$1+3)))</f>
        <v>0</v>
      </c>
      <c r="Y28" s="453">
        <f ca="1">IF(Y$2="",0,SUM(INDEX('Sum 1'!31:31,Y$1+2),INDEX('Sum 1'!31:31,Y$1+3)))</f>
        <v>0</v>
      </c>
      <c r="Z28" s="453">
        <f ca="1">IF(Z$2="",0,SUM(INDEX('Sum 1'!31:31,Z$1+2),INDEX('Sum 1'!31:31,Z$1+3)))</f>
        <v>0</v>
      </c>
      <c r="AA28" s="453">
        <f ca="1">IF(AA$2="",0,SUM(INDEX('Sum 1'!31:31,AA$1+2),INDEX('Sum 1'!31:31,AA$1+3)))</f>
        <v>0</v>
      </c>
      <c r="AB28" s="453">
        <f ca="1">IF(AB$2="",0,SUM(INDEX('Sum 1'!31:31,AB$1+2),INDEX('Sum 1'!31:31,AB$1+3)))</f>
        <v>0</v>
      </c>
      <c r="AC28" s="453">
        <f ca="1">IF(AC$2="",0,SUM(INDEX('Sum 1'!31:31,AC$1+2),INDEX('Sum 1'!31:31,AC$1+3)))</f>
        <v>0</v>
      </c>
      <c r="AD28" s="453">
        <f ca="1">IF(AD$2="",0,SUM(INDEX('Sum 1'!31:31,AD$1+2),INDEX('Sum 1'!31:31,AD$1+3)))</f>
        <v>0</v>
      </c>
      <c r="AE28" s="453">
        <f ca="1">IF(AE$2="",0,SUM(INDEX('Sum 1'!31:31,AE$1+2),INDEX('Sum 1'!31:31,AE$1+3)))</f>
        <v>0</v>
      </c>
      <c r="AF28" s="453">
        <f ca="1">IF(AF$2="",0,SUM(INDEX('Sum 1'!31:31,AF$1+2),INDEX('Sum 1'!31:31,AF$1+3)))</f>
        <v>0</v>
      </c>
      <c r="AG28" s="453">
        <f ca="1">IF(AG$2="",0,SUM(INDEX('Sum 1'!31:31,AG$1+2),INDEX('Sum 1'!31:31,AG$1+3)))</f>
        <v>0</v>
      </c>
      <c r="AH28" s="453">
        <f ca="1">IF(AH$2="",0,SUM(INDEX('Sum 1'!31:31,AH$1+2),INDEX('Sum 1'!31:31,AH$1+3)))</f>
        <v>0</v>
      </c>
      <c r="AI28" s="453">
        <f ca="1">IF(AI$2="",0,SUM(INDEX('Sum 1'!31:31,AI$1+2),INDEX('Sum 1'!31:31,AI$1+3)))</f>
        <v>0</v>
      </c>
      <c r="AJ28" s="453">
        <f ca="1">IF(AJ$2="",0,SUM(INDEX('Sum 1'!31:31,AJ$1+2),INDEX('Sum 1'!31:31,AJ$1+3)))</f>
        <v>0</v>
      </c>
      <c r="AK28" s="453">
        <f ca="1">IF(AK$2="",0,SUM(INDEX('Sum 1'!31:31,AK$1+2),INDEX('Sum 1'!31:31,AK$1+3)))</f>
        <v>0</v>
      </c>
      <c r="AL28" s="446">
        <f ca="1">IF(AL$2="",0,SUM(INDEX('Sum 1'!31:31,AL$1+2),INDEX('Sum 1'!31:31,AL$1+3)))</f>
        <v>0</v>
      </c>
      <c r="AM28" s="446">
        <f ca="1">IF(AM$2="",0,SUM(INDEX('Sum 1'!31:31,AM$1+2),INDEX('Sum 1'!31:31,AM$1+3)))</f>
        <v>0</v>
      </c>
      <c r="AN28" s="446">
        <f ca="1">IF(AN$2="",0,SUM(INDEX('Sum 1'!31:31,AN$1+2),INDEX('Sum 1'!31:31,AN$1+3)))</f>
        <v>0</v>
      </c>
      <c r="AO28" s="446">
        <f ca="1">IF(AO$2="",0,SUM(INDEX('Sum 1'!31:31,AO$1+2),INDEX('Sum 1'!31:31,AO$1+3)))</f>
        <v>0</v>
      </c>
      <c r="AP28" s="446">
        <f ca="1">IF(AP$2="",0,SUM(INDEX('Sum 1'!31:31,AP$1+2),INDEX('Sum 1'!31:31,AP$1+3)))</f>
        <v>0</v>
      </c>
      <c r="AQ28" s="446">
        <f ca="1">IF(AQ$2="",0,SUM(INDEX('Sum 1'!31:31,AQ$1+2),INDEX('Sum 1'!31:31,AQ$1+3)))</f>
        <v>0</v>
      </c>
      <c r="AR28" s="446">
        <f ca="1">IF(AR$2="",0,SUM(INDEX('Sum 1'!31:31,AR$1+2),INDEX('Sum 1'!31:31,AR$1+3)))</f>
        <v>0</v>
      </c>
      <c r="AS28" s="446">
        <f ca="1">IF(AS$2="",0,SUM(INDEX('Sum 1'!31:31,AS$1+2),INDEX('Sum 1'!31:31,AS$1+3)))</f>
        <v>0</v>
      </c>
      <c r="AT28" s="446">
        <f ca="1">IF(AT$2="",0,SUM(INDEX('Sum 1'!31:31,AT$1+2),INDEX('Sum 1'!31:31,AT$1+3)))</f>
        <v>0</v>
      </c>
      <c r="AU28" s="446">
        <f ca="1">IF(AU$2="",0,SUM(INDEX('Sum 1'!31:31,AU$1+2),INDEX('Sum 1'!31:31,AU$1+3)))</f>
        <v>0</v>
      </c>
      <c r="AV28" s="446">
        <f ca="1">IF(AV$2="",0,SUM(INDEX('Sum 1'!31:31,AV$1+2),INDEX('Sum 1'!31:31,AV$1+3)))</f>
        <v>0</v>
      </c>
      <c r="AW28" s="446">
        <f ca="1">IF(AW$2="",0,SUM(INDEX('Sum 1'!31:31,AW$1+2),INDEX('Sum 1'!31:31,AW$1+3)))</f>
        <v>0</v>
      </c>
      <c r="AX28" s="446" t="e">
        <f>IF(AX$2="",0,SUM(INDEX('Sum 1'!31:31,AX$1+2),INDEX('Sum 1'!31:31,AX$1+3)))</f>
        <v>#REF!</v>
      </c>
      <c r="AY28" s="446" t="e">
        <f>IF(AY$2="",0,SUM(INDEX('Sum 1'!31:31,AY$1+2),INDEX('Sum 1'!31:31,AY$1+3)))</f>
        <v>#REF!</v>
      </c>
      <c r="AZ28" s="446" t="e">
        <f>IF(AZ$2="",0,SUM(INDEX('Sum 1'!31:31,AZ$1+2),INDEX('Sum 1'!31:31,AZ$1+3)))</f>
        <v>#REF!</v>
      </c>
      <c r="BA28" s="446" t="e">
        <f>IF(BA$2="",0,SUM(INDEX('Sum 1'!31:31,BA$1+2),INDEX('Sum 1'!31:31,BA$1+3)))</f>
        <v>#REF!</v>
      </c>
      <c r="BB28" s="446" t="e">
        <f>IF(BB$2="",0,SUM(INDEX('Sum 1'!31:31,BB$1+2),INDEX('Sum 1'!31:31,BB$1+3)))</f>
        <v>#REF!</v>
      </c>
    </row>
    <row r="29" spans="1:54" x14ac:dyDescent="0.2">
      <c r="A29" s="32" t="s">
        <v>289</v>
      </c>
      <c r="B29" s="24">
        <f>INDEX('Sum 1'!32:32,B$1+1)</f>
        <v>0</v>
      </c>
      <c r="C29" s="443">
        <f t="shared" ca="1" si="4"/>
        <v>0</v>
      </c>
      <c r="D29" s="24">
        <f t="shared" ca="1" si="5"/>
        <v>0</v>
      </c>
      <c r="E29" s="24">
        <f t="shared" ca="1" si="6"/>
        <v>0</v>
      </c>
      <c r="F29" s="24">
        <f t="shared" ca="1" si="7"/>
        <v>0</v>
      </c>
      <c r="G29" s="24">
        <f t="shared" ca="1" si="8"/>
        <v>0</v>
      </c>
      <c r="H29" s="24">
        <f t="shared" ca="1" si="9"/>
        <v>0</v>
      </c>
      <c r="I29" s="24">
        <f t="shared" ca="1" si="10"/>
        <v>0</v>
      </c>
      <c r="K29" s="518">
        <f>config!F24</f>
        <v>0</v>
      </c>
      <c r="L29" s="529"/>
      <c r="M29" s="515">
        <f t="shared" ca="1" si="3"/>
        <v>0</v>
      </c>
      <c r="N29" s="583"/>
      <c r="Q29" s="32" t="s">
        <v>289</v>
      </c>
      <c r="R29" s="453">
        <f>INDEX('Sum 1'!32:32,R$1+1)</f>
        <v>0</v>
      </c>
      <c r="S29" s="453">
        <f ca="1">IF(S$2="",0,SUM(INDEX('Sum 1'!32:32,S$1+2),INDEX('Sum 1'!32:32,S$1+3)))</f>
        <v>0</v>
      </c>
      <c r="T29" s="453">
        <f ca="1">IF(T$2="",0,SUM(INDEX('Sum 1'!32:32,T$1+2),INDEX('Sum 1'!32:32,T$1+3)))</f>
        <v>0</v>
      </c>
      <c r="U29" s="453">
        <f ca="1">IF(U$2="",0,SUM(INDEX('Sum 1'!32:32,U$1+2),INDEX('Sum 1'!32:32,U$1+3)))</f>
        <v>0</v>
      </c>
      <c r="V29" s="453">
        <f ca="1">IF(V$2="",0,SUM(INDEX('Sum 1'!32:32,V$1+2),INDEX('Sum 1'!32:32,V$1+3)))</f>
        <v>0</v>
      </c>
      <c r="W29" s="453">
        <f ca="1">IF(W$2="",0,SUM(INDEX('Sum 1'!32:32,W$1+2),INDEX('Sum 1'!32:32,W$1+3)))</f>
        <v>0</v>
      </c>
      <c r="X29" s="453">
        <f ca="1">IF(X$2="",0,SUM(INDEX('Sum 1'!32:32,X$1+2),INDEX('Sum 1'!32:32,X$1+3)))</f>
        <v>0</v>
      </c>
      <c r="Y29" s="453">
        <f ca="1">IF(Y$2="",0,SUM(INDEX('Sum 1'!32:32,Y$1+2),INDEX('Sum 1'!32:32,Y$1+3)))</f>
        <v>0</v>
      </c>
      <c r="Z29" s="453">
        <f ca="1">IF(Z$2="",0,SUM(INDEX('Sum 1'!32:32,Z$1+2),INDEX('Sum 1'!32:32,Z$1+3)))</f>
        <v>0</v>
      </c>
      <c r="AA29" s="453">
        <f ca="1">IF(AA$2="",0,SUM(INDEX('Sum 1'!32:32,AA$1+2),INDEX('Sum 1'!32:32,AA$1+3)))</f>
        <v>0</v>
      </c>
      <c r="AB29" s="453">
        <f ca="1">IF(AB$2="",0,SUM(INDEX('Sum 1'!32:32,AB$1+2),INDEX('Sum 1'!32:32,AB$1+3)))</f>
        <v>0</v>
      </c>
      <c r="AC29" s="453">
        <f ca="1">IF(AC$2="",0,SUM(INDEX('Sum 1'!32:32,AC$1+2),INDEX('Sum 1'!32:32,AC$1+3)))</f>
        <v>0</v>
      </c>
      <c r="AD29" s="453">
        <f ca="1">IF(AD$2="",0,SUM(INDEX('Sum 1'!32:32,AD$1+2),INDEX('Sum 1'!32:32,AD$1+3)))</f>
        <v>0</v>
      </c>
      <c r="AE29" s="453">
        <f ca="1">IF(AE$2="",0,SUM(INDEX('Sum 1'!32:32,AE$1+2),INDEX('Sum 1'!32:32,AE$1+3)))</f>
        <v>0</v>
      </c>
      <c r="AF29" s="453">
        <f ca="1">IF(AF$2="",0,SUM(INDEX('Sum 1'!32:32,AF$1+2),INDEX('Sum 1'!32:32,AF$1+3)))</f>
        <v>0</v>
      </c>
      <c r="AG29" s="453">
        <f ca="1">IF(AG$2="",0,SUM(INDEX('Sum 1'!32:32,AG$1+2),INDEX('Sum 1'!32:32,AG$1+3)))</f>
        <v>0</v>
      </c>
      <c r="AH29" s="453">
        <f ca="1">IF(AH$2="",0,SUM(INDEX('Sum 1'!32:32,AH$1+2),INDEX('Sum 1'!32:32,AH$1+3)))</f>
        <v>0</v>
      </c>
      <c r="AI29" s="453">
        <f ca="1">IF(AI$2="",0,SUM(INDEX('Sum 1'!32:32,AI$1+2),INDEX('Sum 1'!32:32,AI$1+3)))</f>
        <v>0</v>
      </c>
      <c r="AJ29" s="453">
        <f ca="1">IF(AJ$2="",0,SUM(INDEX('Sum 1'!32:32,AJ$1+2),INDEX('Sum 1'!32:32,AJ$1+3)))</f>
        <v>0</v>
      </c>
      <c r="AK29" s="453">
        <f ca="1">IF(AK$2="",0,SUM(INDEX('Sum 1'!32:32,AK$1+2),INDEX('Sum 1'!32:32,AK$1+3)))</f>
        <v>0</v>
      </c>
      <c r="AL29" s="446">
        <f ca="1">IF(AL$2="",0,SUM(INDEX('Sum 1'!32:32,AL$1+2),INDEX('Sum 1'!32:32,AL$1+3)))</f>
        <v>0</v>
      </c>
      <c r="AM29" s="446">
        <f ca="1">IF(AM$2="",0,SUM(INDEX('Sum 1'!32:32,AM$1+2),INDEX('Sum 1'!32:32,AM$1+3)))</f>
        <v>0</v>
      </c>
      <c r="AN29" s="446">
        <f ca="1">IF(AN$2="",0,SUM(INDEX('Sum 1'!32:32,AN$1+2),INDEX('Sum 1'!32:32,AN$1+3)))</f>
        <v>0</v>
      </c>
      <c r="AO29" s="446">
        <f ca="1">IF(AO$2="",0,SUM(INDEX('Sum 1'!32:32,AO$1+2),INDEX('Sum 1'!32:32,AO$1+3)))</f>
        <v>0</v>
      </c>
      <c r="AP29" s="446">
        <f ca="1">IF(AP$2="",0,SUM(INDEX('Sum 1'!32:32,AP$1+2),INDEX('Sum 1'!32:32,AP$1+3)))</f>
        <v>0</v>
      </c>
      <c r="AQ29" s="446">
        <f ca="1">IF(AQ$2="",0,SUM(INDEX('Sum 1'!32:32,AQ$1+2),INDEX('Sum 1'!32:32,AQ$1+3)))</f>
        <v>0</v>
      </c>
      <c r="AR29" s="446">
        <f ca="1">IF(AR$2="",0,SUM(INDEX('Sum 1'!32:32,AR$1+2),INDEX('Sum 1'!32:32,AR$1+3)))</f>
        <v>0</v>
      </c>
      <c r="AS29" s="446">
        <f ca="1">IF(AS$2="",0,SUM(INDEX('Sum 1'!32:32,AS$1+2),INDEX('Sum 1'!32:32,AS$1+3)))</f>
        <v>0</v>
      </c>
      <c r="AT29" s="446">
        <f ca="1">IF(AT$2="",0,SUM(INDEX('Sum 1'!32:32,AT$1+2),INDEX('Sum 1'!32:32,AT$1+3)))</f>
        <v>0</v>
      </c>
      <c r="AU29" s="446">
        <f ca="1">IF(AU$2="",0,SUM(INDEX('Sum 1'!32:32,AU$1+2),INDEX('Sum 1'!32:32,AU$1+3)))</f>
        <v>0</v>
      </c>
      <c r="AV29" s="446">
        <f ca="1">IF(AV$2="",0,SUM(INDEX('Sum 1'!32:32,AV$1+2),INDEX('Sum 1'!32:32,AV$1+3)))</f>
        <v>0</v>
      </c>
      <c r="AW29" s="446">
        <f ca="1">IF(AW$2="",0,SUM(INDEX('Sum 1'!32:32,AW$1+2),INDEX('Sum 1'!32:32,AW$1+3)))</f>
        <v>0</v>
      </c>
      <c r="AX29" s="446" t="e">
        <f>IF(AX$2="",0,SUM(INDEX('Sum 1'!32:32,AX$1+2),INDEX('Sum 1'!32:32,AX$1+3)))</f>
        <v>#REF!</v>
      </c>
      <c r="AY29" s="446" t="e">
        <f>IF(AY$2="",0,SUM(INDEX('Sum 1'!32:32,AY$1+2),INDEX('Sum 1'!32:32,AY$1+3)))</f>
        <v>#REF!</v>
      </c>
      <c r="AZ29" s="446" t="e">
        <f>IF(AZ$2="",0,SUM(INDEX('Sum 1'!32:32,AZ$1+2),INDEX('Sum 1'!32:32,AZ$1+3)))</f>
        <v>#REF!</v>
      </c>
      <c r="BA29" s="446" t="e">
        <f>IF(BA$2="",0,SUM(INDEX('Sum 1'!32:32,BA$1+2),INDEX('Sum 1'!32:32,BA$1+3)))</f>
        <v>#REF!</v>
      </c>
      <c r="BB29" s="446" t="e">
        <f>IF(BB$2="",0,SUM(INDEX('Sum 1'!32:32,BB$1+2),INDEX('Sum 1'!32:32,BB$1+3)))</f>
        <v>#REF!</v>
      </c>
    </row>
    <row r="30" spans="1:54" x14ac:dyDescent="0.2">
      <c r="A30" s="34" t="s">
        <v>194</v>
      </c>
      <c r="B30" s="25">
        <f>INDEX('Sum 1'!33:33,B$1+1)</f>
        <v>0</v>
      </c>
      <c r="C30" s="444">
        <f t="shared" ca="1" si="4"/>
        <v>0</v>
      </c>
      <c r="D30" s="25">
        <f t="shared" ca="1" si="5"/>
        <v>0</v>
      </c>
      <c r="E30" s="25">
        <f t="shared" ca="1" si="6"/>
        <v>0</v>
      </c>
      <c r="F30" s="25">
        <f t="shared" ca="1" si="7"/>
        <v>0</v>
      </c>
      <c r="G30" s="25">
        <f t="shared" ca="1" si="8"/>
        <v>0</v>
      </c>
      <c r="H30" s="25">
        <f t="shared" ca="1" si="9"/>
        <v>0</v>
      </c>
      <c r="I30" s="25">
        <f t="shared" ca="1" si="10"/>
        <v>0</v>
      </c>
      <c r="K30" s="516">
        <f>config!F25</f>
        <v>0</v>
      </c>
      <c r="L30" s="530"/>
      <c r="M30" s="514">
        <f t="shared" ca="1" si="3"/>
        <v>0</v>
      </c>
      <c r="N30" s="583"/>
      <c r="Q30" s="34" t="s">
        <v>194</v>
      </c>
      <c r="R30" s="512">
        <f>INDEX('Sum 1'!33:33,R$1+1)</f>
        <v>0</v>
      </c>
      <c r="S30" s="512">
        <f ca="1">IF(S$2="",0,SUM(INDEX('Sum 1'!33:33,S$1+2),INDEX('Sum 1'!33:33,S$1+3)))</f>
        <v>0</v>
      </c>
      <c r="T30" s="512">
        <f ca="1">IF(T$2="",0,SUM(INDEX('Sum 1'!33:33,T$1+2),INDEX('Sum 1'!33:33,T$1+3)))</f>
        <v>0</v>
      </c>
      <c r="U30" s="512">
        <f ca="1">IF(U$2="",0,SUM(INDEX('Sum 1'!33:33,U$1+2),INDEX('Sum 1'!33:33,U$1+3)))</f>
        <v>0</v>
      </c>
      <c r="V30" s="512">
        <f ca="1">IF(V$2="",0,SUM(INDEX('Sum 1'!33:33,V$1+2),INDEX('Sum 1'!33:33,V$1+3)))</f>
        <v>0</v>
      </c>
      <c r="W30" s="512">
        <f ca="1">IF(W$2="",0,SUM(INDEX('Sum 1'!33:33,W$1+2),INDEX('Sum 1'!33:33,W$1+3)))</f>
        <v>0</v>
      </c>
      <c r="X30" s="512">
        <f ca="1">IF(X$2="",0,SUM(INDEX('Sum 1'!33:33,X$1+2),INDEX('Sum 1'!33:33,X$1+3)))</f>
        <v>0</v>
      </c>
      <c r="Y30" s="512">
        <f ca="1">IF(Y$2="",0,SUM(INDEX('Sum 1'!33:33,Y$1+2),INDEX('Sum 1'!33:33,Y$1+3)))</f>
        <v>0</v>
      </c>
      <c r="Z30" s="512">
        <f ca="1">IF(Z$2="",0,SUM(INDEX('Sum 1'!33:33,Z$1+2),INDEX('Sum 1'!33:33,Z$1+3)))</f>
        <v>0</v>
      </c>
      <c r="AA30" s="512">
        <f ca="1">IF(AA$2="",0,SUM(INDEX('Sum 1'!33:33,AA$1+2),INDEX('Sum 1'!33:33,AA$1+3)))</f>
        <v>0</v>
      </c>
      <c r="AB30" s="512">
        <f ca="1">IF(AB$2="",0,SUM(INDEX('Sum 1'!33:33,AB$1+2),INDEX('Sum 1'!33:33,AB$1+3)))</f>
        <v>0</v>
      </c>
      <c r="AC30" s="512">
        <f ca="1">IF(AC$2="",0,SUM(INDEX('Sum 1'!33:33,AC$1+2),INDEX('Sum 1'!33:33,AC$1+3)))</f>
        <v>0</v>
      </c>
      <c r="AD30" s="512">
        <f ca="1">IF(AD$2="",0,SUM(INDEX('Sum 1'!33:33,AD$1+2),INDEX('Sum 1'!33:33,AD$1+3)))</f>
        <v>0</v>
      </c>
      <c r="AE30" s="512">
        <f ca="1">IF(AE$2="",0,SUM(INDEX('Sum 1'!33:33,AE$1+2),INDEX('Sum 1'!33:33,AE$1+3)))</f>
        <v>0</v>
      </c>
      <c r="AF30" s="512">
        <f ca="1">IF(AF$2="",0,SUM(INDEX('Sum 1'!33:33,AF$1+2),INDEX('Sum 1'!33:33,AF$1+3)))</f>
        <v>0</v>
      </c>
      <c r="AG30" s="512">
        <f ca="1">IF(AG$2="",0,SUM(INDEX('Sum 1'!33:33,AG$1+2),INDEX('Sum 1'!33:33,AG$1+3)))</f>
        <v>0</v>
      </c>
      <c r="AH30" s="512">
        <f ca="1">IF(AH$2="",0,SUM(INDEX('Sum 1'!33:33,AH$1+2),INDEX('Sum 1'!33:33,AH$1+3)))</f>
        <v>0</v>
      </c>
      <c r="AI30" s="512">
        <f ca="1">IF(AI$2="",0,SUM(INDEX('Sum 1'!33:33,AI$1+2),INDEX('Sum 1'!33:33,AI$1+3)))</f>
        <v>0</v>
      </c>
      <c r="AJ30" s="512">
        <f ca="1">IF(AJ$2="",0,SUM(INDEX('Sum 1'!33:33,AJ$1+2),INDEX('Sum 1'!33:33,AJ$1+3)))</f>
        <v>0</v>
      </c>
      <c r="AK30" s="512">
        <f ca="1">IF(AK$2="",0,SUM(INDEX('Sum 1'!33:33,AK$1+2),INDEX('Sum 1'!33:33,AK$1+3)))</f>
        <v>0</v>
      </c>
      <c r="AL30" s="521">
        <f ca="1">IF(AL$2="",0,SUM(INDEX('Sum 1'!33:33,AL$1+2),INDEX('Sum 1'!33:33,AL$1+3)))</f>
        <v>0</v>
      </c>
      <c r="AM30" s="521">
        <f ca="1">IF(AM$2="",0,SUM(INDEX('Sum 1'!33:33,AM$1+2),INDEX('Sum 1'!33:33,AM$1+3)))</f>
        <v>0</v>
      </c>
      <c r="AN30" s="521">
        <f ca="1">IF(AN$2="",0,SUM(INDEX('Sum 1'!33:33,AN$1+2),INDEX('Sum 1'!33:33,AN$1+3)))</f>
        <v>0</v>
      </c>
      <c r="AO30" s="521">
        <f ca="1">IF(AO$2="",0,SUM(INDEX('Sum 1'!33:33,AO$1+2),INDEX('Sum 1'!33:33,AO$1+3)))</f>
        <v>0</v>
      </c>
      <c r="AP30" s="521">
        <f ca="1">IF(AP$2="",0,SUM(INDEX('Sum 1'!33:33,AP$1+2),INDEX('Sum 1'!33:33,AP$1+3)))</f>
        <v>0</v>
      </c>
      <c r="AQ30" s="521">
        <f ca="1">IF(AQ$2="",0,SUM(INDEX('Sum 1'!33:33,AQ$1+2),INDEX('Sum 1'!33:33,AQ$1+3)))</f>
        <v>0</v>
      </c>
      <c r="AR30" s="521">
        <f ca="1">IF(AR$2="",0,SUM(INDEX('Sum 1'!33:33,AR$1+2),INDEX('Sum 1'!33:33,AR$1+3)))</f>
        <v>0</v>
      </c>
      <c r="AS30" s="521">
        <f ca="1">IF(AS$2="",0,SUM(INDEX('Sum 1'!33:33,AS$1+2),INDEX('Sum 1'!33:33,AS$1+3)))</f>
        <v>0</v>
      </c>
      <c r="AT30" s="521">
        <f ca="1">IF(AT$2="",0,SUM(INDEX('Sum 1'!33:33,AT$1+2),INDEX('Sum 1'!33:33,AT$1+3)))</f>
        <v>0</v>
      </c>
      <c r="AU30" s="521">
        <f ca="1">IF(AU$2="",0,SUM(INDEX('Sum 1'!33:33,AU$1+2),INDEX('Sum 1'!33:33,AU$1+3)))</f>
        <v>0</v>
      </c>
      <c r="AV30" s="521">
        <f ca="1">IF(AV$2="",0,SUM(INDEX('Sum 1'!33:33,AV$1+2),INDEX('Sum 1'!33:33,AV$1+3)))</f>
        <v>0</v>
      </c>
      <c r="AW30" s="521">
        <f ca="1">IF(AW$2="",0,SUM(INDEX('Sum 1'!33:33,AW$1+2),INDEX('Sum 1'!33:33,AW$1+3)))</f>
        <v>0</v>
      </c>
      <c r="AX30" s="521" t="e">
        <f>IF(AX$2="",0,SUM(INDEX('Sum 1'!33:33,AX$1+2),INDEX('Sum 1'!33:33,AX$1+3)))</f>
        <v>#REF!</v>
      </c>
      <c r="AY30" s="521" t="e">
        <f>IF(AY$2="",0,SUM(INDEX('Sum 1'!33:33,AY$1+2),INDEX('Sum 1'!33:33,AY$1+3)))</f>
        <v>#REF!</v>
      </c>
      <c r="AZ30" s="521" t="e">
        <f>IF(AZ$2="",0,SUM(INDEX('Sum 1'!33:33,AZ$1+2),INDEX('Sum 1'!33:33,AZ$1+3)))</f>
        <v>#REF!</v>
      </c>
      <c r="BA30" s="521" t="e">
        <f>IF(BA$2="",0,SUM(INDEX('Sum 1'!33:33,BA$1+2),INDEX('Sum 1'!33:33,BA$1+3)))</f>
        <v>#REF!</v>
      </c>
      <c r="BB30" s="521" t="e">
        <f>IF(BB$2="",0,SUM(INDEX('Sum 1'!33:33,BB$1+2),INDEX('Sum 1'!33:33,BB$1+3)))</f>
        <v>#REF!</v>
      </c>
    </row>
    <row r="31" spans="1:54" x14ac:dyDescent="0.2">
      <c r="A31" s="454" t="s">
        <v>197</v>
      </c>
      <c r="B31" s="454"/>
      <c r="C31" s="454"/>
      <c r="D31" s="580"/>
      <c r="E31" s="580"/>
      <c r="F31" s="580"/>
      <c r="G31" s="580"/>
      <c r="H31" s="580"/>
      <c r="I31" s="580"/>
      <c r="K31" s="518">
        <f>config!F26</f>
        <v>0</v>
      </c>
      <c r="L31" s="529"/>
      <c r="M31" s="515">
        <f t="shared" ca="1" si="3"/>
        <v>0</v>
      </c>
      <c r="N31" s="583"/>
      <c r="Q31" s="454" t="s">
        <v>197</v>
      </c>
      <c r="R31" s="455"/>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row>
    <row r="32" spans="1:54" x14ac:dyDescent="0.2">
      <c r="A32" s="32" t="s">
        <v>120</v>
      </c>
      <c r="B32" s="24">
        <f>INDEX('Sum 1'!35:35,B$1+1)</f>
        <v>0</v>
      </c>
      <c r="C32" s="443">
        <f t="shared" ca="1" si="4"/>
        <v>0</v>
      </c>
      <c r="D32" s="24">
        <f t="shared" ca="1" si="5"/>
        <v>0</v>
      </c>
      <c r="E32" s="24">
        <f t="shared" ca="1" si="6"/>
        <v>0</v>
      </c>
      <c r="F32" s="24">
        <f t="shared" ca="1" si="7"/>
        <v>0</v>
      </c>
      <c r="G32" s="24">
        <f t="shared" ca="1" si="8"/>
        <v>0</v>
      </c>
      <c r="H32" s="24">
        <f t="shared" ca="1" si="9"/>
        <v>0</v>
      </c>
      <c r="I32" s="24">
        <f t="shared" ca="1" si="10"/>
        <v>0</v>
      </c>
      <c r="K32" s="516">
        <f>config!F27</f>
        <v>0</v>
      </c>
      <c r="L32" s="530"/>
      <c r="M32" s="514">
        <f t="shared" ca="1" si="3"/>
        <v>0</v>
      </c>
      <c r="N32" s="583"/>
      <c r="Q32" s="32" t="s">
        <v>120</v>
      </c>
      <c r="R32" s="453">
        <f>INDEX('Sum 1'!35:35,R$1+1)</f>
        <v>0</v>
      </c>
      <c r="S32" s="453">
        <f ca="1">IF(S$2="",0,SUM(INDEX('Sum 1'!35:35,S$1+2),INDEX('Sum 1'!35:35,S$1+3)))</f>
        <v>0</v>
      </c>
      <c r="T32" s="453">
        <f ca="1">IF(T$2="",0,SUM(INDEX('Sum 1'!35:35,T$1+2),INDEX('Sum 1'!35:35,T$1+3)))</f>
        <v>0</v>
      </c>
      <c r="U32" s="453">
        <f ca="1">IF(U$2="",0,SUM(INDEX('Sum 1'!35:35,U$1+2),INDEX('Sum 1'!35:35,U$1+3)))</f>
        <v>0</v>
      </c>
      <c r="V32" s="453">
        <f ca="1">IF(V$2="",0,SUM(INDEX('Sum 1'!35:35,V$1+2),INDEX('Sum 1'!35:35,V$1+3)))</f>
        <v>0</v>
      </c>
      <c r="W32" s="453">
        <f ca="1">IF(W$2="",0,SUM(INDEX('Sum 1'!35:35,W$1+2),INDEX('Sum 1'!35:35,W$1+3)))</f>
        <v>0</v>
      </c>
      <c r="X32" s="453">
        <f ca="1">IF(X$2="",0,SUM(INDEX('Sum 1'!35:35,X$1+2),INDEX('Sum 1'!35:35,X$1+3)))</f>
        <v>0</v>
      </c>
      <c r="Y32" s="453">
        <f ca="1">IF(Y$2="",0,SUM(INDEX('Sum 1'!35:35,Y$1+2),INDEX('Sum 1'!35:35,Y$1+3)))</f>
        <v>0</v>
      </c>
      <c r="Z32" s="453">
        <f ca="1">IF(Z$2="",0,SUM(INDEX('Sum 1'!35:35,Z$1+2),INDEX('Sum 1'!35:35,Z$1+3)))</f>
        <v>0</v>
      </c>
      <c r="AA32" s="453">
        <f ca="1">IF(AA$2="",0,SUM(INDEX('Sum 1'!35:35,AA$1+2),INDEX('Sum 1'!35:35,AA$1+3)))</f>
        <v>0</v>
      </c>
      <c r="AB32" s="453">
        <f ca="1">IF(AB$2="",0,SUM(INDEX('Sum 1'!35:35,AB$1+2),INDEX('Sum 1'!35:35,AB$1+3)))</f>
        <v>0</v>
      </c>
      <c r="AC32" s="453">
        <f ca="1">IF(AC$2="",0,SUM(INDEX('Sum 1'!35:35,AC$1+2),INDEX('Sum 1'!35:35,AC$1+3)))</f>
        <v>0</v>
      </c>
      <c r="AD32" s="453">
        <f ca="1">IF(AD$2="",0,SUM(INDEX('Sum 1'!35:35,AD$1+2),INDEX('Sum 1'!35:35,AD$1+3)))</f>
        <v>0</v>
      </c>
      <c r="AE32" s="453">
        <f ca="1">IF(AE$2="",0,SUM(INDEX('Sum 1'!35:35,AE$1+2),INDEX('Sum 1'!35:35,AE$1+3)))</f>
        <v>0</v>
      </c>
      <c r="AF32" s="453">
        <f ca="1">IF(AF$2="",0,SUM(INDEX('Sum 1'!35:35,AF$1+2),INDEX('Sum 1'!35:35,AF$1+3)))</f>
        <v>0</v>
      </c>
      <c r="AG32" s="453">
        <f ca="1">IF(AG$2="",0,SUM(INDEX('Sum 1'!35:35,AG$1+2),INDEX('Sum 1'!35:35,AG$1+3)))</f>
        <v>0</v>
      </c>
      <c r="AH32" s="453">
        <f ca="1">IF(AH$2="",0,SUM(INDEX('Sum 1'!35:35,AH$1+2),INDEX('Sum 1'!35:35,AH$1+3)))</f>
        <v>0</v>
      </c>
      <c r="AI32" s="453">
        <f ca="1">IF(AI$2="",0,SUM(INDEX('Sum 1'!35:35,AI$1+2),INDEX('Sum 1'!35:35,AI$1+3)))</f>
        <v>0</v>
      </c>
      <c r="AJ32" s="453">
        <f ca="1">IF(AJ$2="",0,SUM(INDEX('Sum 1'!35:35,AJ$1+2),INDEX('Sum 1'!35:35,AJ$1+3)))</f>
        <v>0</v>
      </c>
      <c r="AK32" s="453">
        <f ca="1">IF(AK$2="",0,SUM(INDEX('Sum 1'!35:35,AK$1+2),INDEX('Sum 1'!35:35,AK$1+3)))</f>
        <v>0</v>
      </c>
      <c r="AL32" s="446">
        <f ca="1">IF(AL$2="",0,SUM(INDEX('Sum 1'!35:35,AL$1+2),INDEX('Sum 1'!35:35,AL$1+3)))</f>
        <v>0</v>
      </c>
      <c r="AM32" s="446">
        <f ca="1">IF(AM$2="",0,SUM(INDEX('Sum 1'!35:35,AM$1+2),INDEX('Sum 1'!35:35,AM$1+3)))</f>
        <v>0</v>
      </c>
      <c r="AN32" s="446">
        <f ca="1">IF(AN$2="",0,SUM(INDEX('Sum 1'!35:35,AN$1+2),INDEX('Sum 1'!35:35,AN$1+3)))</f>
        <v>0</v>
      </c>
      <c r="AO32" s="446">
        <f ca="1">IF(AO$2="",0,SUM(INDEX('Sum 1'!35:35,AO$1+2),INDEX('Sum 1'!35:35,AO$1+3)))</f>
        <v>0</v>
      </c>
      <c r="AP32" s="446">
        <f ca="1">IF(AP$2="",0,SUM(INDEX('Sum 1'!35:35,AP$1+2),INDEX('Sum 1'!35:35,AP$1+3)))</f>
        <v>0</v>
      </c>
      <c r="AQ32" s="446">
        <f ca="1">IF(AQ$2="",0,SUM(INDEX('Sum 1'!35:35,AQ$1+2),INDEX('Sum 1'!35:35,AQ$1+3)))</f>
        <v>0</v>
      </c>
      <c r="AR32" s="446">
        <f ca="1">IF(AR$2="",0,SUM(INDEX('Sum 1'!35:35,AR$1+2),INDEX('Sum 1'!35:35,AR$1+3)))</f>
        <v>0</v>
      </c>
      <c r="AS32" s="446">
        <f ca="1">IF(AS$2="",0,SUM(INDEX('Sum 1'!35:35,AS$1+2),INDEX('Sum 1'!35:35,AS$1+3)))</f>
        <v>0</v>
      </c>
      <c r="AT32" s="446">
        <f ca="1">IF(AT$2="",0,SUM(INDEX('Sum 1'!35:35,AT$1+2),INDEX('Sum 1'!35:35,AT$1+3)))</f>
        <v>0</v>
      </c>
      <c r="AU32" s="446">
        <f ca="1">IF(AU$2="",0,SUM(INDEX('Sum 1'!35:35,AU$1+2),INDEX('Sum 1'!35:35,AU$1+3)))</f>
        <v>0</v>
      </c>
      <c r="AV32" s="446">
        <f ca="1">IF(AV$2="",0,SUM(INDEX('Sum 1'!35:35,AV$1+2),INDEX('Sum 1'!35:35,AV$1+3)))</f>
        <v>0</v>
      </c>
      <c r="AW32" s="446">
        <f ca="1">IF(AW$2="",0,SUM(INDEX('Sum 1'!35:35,AW$1+2),INDEX('Sum 1'!35:35,AW$1+3)))</f>
        <v>0</v>
      </c>
      <c r="AX32" s="446" t="e">
        <f>IF(AX$2="",0,SUM(INDEX('Sum 1'!35:35,AX$1+2),INDEX('Sum 1'!35:35,AX$1+3)))</f>
        <v>#REF!</v>
      </c>
      <c r="AY32" s="446" t="e">
        <f>IF(AY$2="",0,SUM(INDEX('Sum 1'!35:35,AY$1+2),INDEX('Sum 1'!35:35,AY$1+3)))</f>
        <v>#REF!</v>
      </c>
      <c r="AZ32" s="446" t="e">
        <f>IF(AZ$2="",0,SUM(INDEX('Sum 1'!35:35,AZ$1+2),INDEX('Sum 1'!35:35,AZ$1+3)))</f>
        <v>#REF!</v>
      </c>
      <c r="BA32" s="446" t="e">
        <f>IF(BA$2="",0,SUM(INDEX('Sum 1'!35:35,BA$1+2),INDEX('Sum 1'!35:35,BA$1+3)))</f>
        <v>#REF!</v>
      </c>
      <c r="BB32" s="446" t="e">
        <f>IF(BB$2="",0,SUM(INDEX('Sum 1'!35:35,BB$1+2),INDEX('Sum 1'!35:35,BB$1+3)))</f>
        <v>#REF!</v>
      </c>
    </row>
    <row r="33" spans="1:54" x14ac:dyDescent="0.2">
      <c r="A33" s="32" t="s">
        <v>43</v>
      </c>
      <c r="B33" s="24">
        <f>INDEX('Sum 1'!36:36,B$1+1)</f>
        <v>0</v>
      </c>
      <c r="C33" s="443">
        <f t="shared" ca="1" si="4"/>
        <v>0</v>
      </c>
      <c r="D33" s="24">
        <f t="shared" ca="1" si="5"/>
        <v>0</v>
      </c>
      <c r="E33" s="24">
        <f t="shared" ca="1" si="6"/>
        <v>0</v>
      </c>
      <c r="F33" s="24">
        <f t="shared" ca="1" si="7"/>
        <v>0</v>
      </c>
      <c r="G33" s="24">
        <f t="shared" ca="1" si="8"/>
        <v>0</v>
      </c>
      <c r="H33" s="24">
        <f t="shared" ca="1" si="9"/>
        <v>0</v>
      </c>
      <c r="I33" s="24">
        <f t="shared" ca="1" si="10"/>
        <v>0</v>
      </c>
      <c r="K33" s="518">
        <f>config!F28</f>
        <v>0</v>
      </c>
      <c r="L33" s="529"/>
      <c r="M33" s="515">
        <f t="shared" ca="1" si="3"/>
        <v>0</v>
      </c>
      <c r="N33" s="583"/>
      <c r="Q33" s="32" t="s">
        <v>43</v>
      </c>
      <c r="R33" s="453">
        <f>INDEX('Sum 1'!36:36,R$1+1)</f>
        <v>0</v>
      </c>
      <c r="S33" s="453">
        <f ca="1">IF(S$2="",0,SUM(INDEX('Sum 1'!36:36,S$1+2),INDEX('Sum 1'!36:36,S$1+3)))</f>
        <v>0</v>
      </c>
      <c r="T33" s="453">
        <f ca="1">IF(T$2="",0,SUM(INDEX('Sum 1'!36:36,T$1+2),INDEX('Sum 1'!36:36,T$1+3)))</f>
        <v>0</v>
      </c>
      <c r="U33" s="453">
        <f ca="1">IF(U$2="",0,SUM(INDEX('Sum 1'!36:36,U$1+2),INDEX('Sum 1'!36:36,U$1+3)))</f>
        <v>0</v>
      </c>
      <c r="V33" s="453">
        <f ca="1">IF(V$2="",0,SUM(INDEX('Sum 1'!36:36,V$1+2),INDEX('Sum 1'!36:36,V$1+3)))</f>
        <v>0</v>
      </c>
      <c r="W33" s="453">
        <f ca="1">IF(W$2="",0,SUM(INDEX('Sum 1'!36:36,W$1+2),INDEX('Sum 1'!36:36,W$1+3)))</f>
        <v>0</v>
      </c>
      <c r="X33" s="453">
        <f ca="1">IF(X$2="",0,SUM(INDEX('Sum 1'!36:36,X$1+2),INDEX('Sum 1'!36:36,X$1+3)))</f>
        <v>0</v>
      </c>
      <c r="Y33" s="453">
        <f ca="1">IF(Y$2="",0,SUM(INDEX('Sum 1'!36:36,Y$1+2),INDEX('Sum 1'!36:36,Y$1+3)))</f>
        <v>0</v>
      </c>
      <c r="Z33" s="453">
        <f ca="1">IF(Z$2="",0,SUM(INDEX('Sum 1'!36:36,Z$1+2),INDEX('Sum 1'!36:36,Z$1+3)))</f>
        <v>0</v>
      </c>
      <c r="AA33" s="453">
        <f ca="1">IF(AA$2="",0,SUM(INDEX('Sum 1'!36:36,AA$1+2),INDEX('Sum 1'!36:36,AA$1+3)))</f>
        <v>0</v>
      </c>
      <c r="AB33" s="453">
        <f ca="1">IF(AB$2="",0,SUM(INDEX('Sum 1'!36:36,AB$1+2),INDEX('Sum 1'!36:36,AB$1+3)))</f>
        <v>0</v>
      </c>
      <c r="AC33" s="453">
        <f ca="1">IF(AC$2="",0,SUM(INDEX('Sum 1'!36:36,AC$1+2),INDEX('Sum 1'!36:36,AC$1+3)))</f>
        <v>0</v>
      </c>
      <c r="AD33" s="453">
        <f ca="1">IF(AD$2="",0,SUM(INDEX('Sum 1'!36:36,AD$1+2),INDEX('Sum 1'!36:36,AD$1+3)))</f>
        <v>0</v>
      </c>
      <c r="AE33" s="453">
        <f ca="1">IF(AE$2="",0,SUM(INDEX('Sum 1'!36:36,AE$1+2),INDEX('Sum 1'!36:36,AE$1+3)))</f>
        <v>0</v>
      </c>
      <c r="AF33" s="453">
        <f ca="1">IF(AF$2="",0,SUM(INDEX('Sum 1'!36:36,AF$1+2),INDEX('Sum 1'!36:36,AF$1+3)))</f>
        <v>0</v>
      </c>
      <c r="AG33" s="453">
        <f ca="1">IF(AG$2="",0,SUM(INDEX('Sum 1'!36:36,AG$1+2),INDEX('Sum 1'!36:36,AG$1+3)))</f>
        <v>0</v>
      </c>
      <c r="AH33" s="453">
        <f ca="1">IF(AH$2="",0,SUM(INDEX('Sum 1'!36:36,AH$1+2),INDEX('Sum 1'!36:36,AH$1+3)))</f>
        <v>0</v>
      </c>
      <c r="AI33" s="453">
        <f ca="1">IF(AI$2="",0,SUM(INDEX('Sum 1'!36:36,AI$1+2),INDEX('Sum 1'!36:36,AI$1+3)))</f>
        <v>0</v>
      </c>
      <c r="AJ33" s="453">
        <f ca="1">IF(AJ$2="",0,SUM(INDEX('Sum 1'!36:36,AJ$1+2),INDEX('Sum 1'!36:36,AJ$1+3)))</f>
        <v>0</v>
      </c>
      <c r="AK33" s="453">
        <f ca="1">IF(AK$2="",0,SUM(INDEX('Sum 1'!36:36,AK$1+2),INDEX('Sum 1'!36:36,AK$1+3)))</f>
        <v>0</v>
      </c>
      <c r="AL33" s="446">
        <f ca="1">IF(AL$2="",0,SUM(INDEX('Sum 1'!36:36,AL$1+2),INDEX('Sum 1'!36:36,AL$1+3)))</f>
        <v>0</v>
      </c>
      <c r="AM33" s="446">
        <f ca="1">IF(AM$2="",0,SUM(INDEX('Sum 1'!36:36,AM$1+2),INDEX('Sum 1'!36:36,AM$1+3)))</f>
        <v>0</v>
      </c>
      <c r="AN33" s="446">
        <f ca="1">IF(AN$2="",0,SUM(INDEX('Sum 1'!36:36,AN$1+2),INDEX('Sum 1'!36:36,AN$1+3)))</f>
        <v>0</v>
      </c>
      <c r="AO33" s="446">
        <f ca="1">IF(AO$2="",0,SUM(INDEX('Sum 1'!36:36,AO$1+2),INDEX('Sum 1'!36:36,AO$1+3)))</f>
        <v>0</v>
      </c>
      <c r="AP33" s="446">
        <f ca="1">IF(AP$2="",0,SUM(INDEX('Sum 1'!36:36,AP$1+2),INDEX('Sum 1'!36:36,AP$1+3)))</f>
        <v>0</v>
      </c>
      <c r="AQ33" s="446">
        <f ca="1">IF(AQ$2="",0,SUM(INDEX('Sum 1'!36:36,AQ$1+2),INDEX('Sum 1'!36:36,AQ$1+3)))</f>
        <v>0</v>
      </c>
      <c r="AR33" s="446">
        <f ca="1">IF(AR$2="",0,SUM(INDEX('Sum 1'!36:36,AR$1+2),INDEX('Sum 1'!36:36,AR$1+3)))</f>
        <v>0</v>
      </c>
      <c r="AS33" s="446">
        <f ca="1">IF(AS$2="",0,SUM(INDEX('Sum 1'!36:36,AS$1+2),INDEX('Sum 1'!36:36,AS$1+3)))</f>
        <v>0</v>
      </c>
      <c r="AT33" s="446">
        <f ca="1">IF(AT$2="",0,SUM(INDEX('Sum 1'!36:36,AT$1+2),INDEX('Sum 1'!36:36,AT$1+3)))</f>
        <v>0</v>
      </c>
      <c r="AU33" s="446">
        <f ca="1">IF(AU$2="",0,SUM(INDEX('Sum 1'!36:36,AU$1+2),INDEX('Sum 1'!36:36,AU$1+3)))</f>
        <v>0</v>
      </c>
      <c r="AV33" s="446">
        <f ca="1">IF(AV$2="",0,SUM(INDEX('Sum 1'!36:36,AV$1+2),INDEX('Sum 1'!36:36,AV$1+3)))</f>
        <v>0</v>
      </c>
      <c r="AW33" s="446">
        <f ca="1">IF(AW$2="",0,SUM(INDEX('Sum 1'!36:36,AW$1+2),INDEX('Sum 1'!36:36,AW$1+3)))</f>
        <v>0</v>
      </c>
      <c r="AX33" s="446" t="e">
        <f>IF(AX$2="",0,SUM(INDEX('Sum 1'!36:36,AX$1+2),INDEX('Sum 1'!36:36,AX$1+3)))</f>
        <v>#REF!</v>
      </c>
      <c r="AY33" s="446" t="e">
        <f>IF(AY$2="",0,SUM(INDEX('Sum 1'!36:36,AY$1+2),INDEX('Sum 1'!36:36,AY$1+3)))</f>
        <v>#REF!</v>
      </c>
      <c r="AZ33" s="446" t="e">
        <f>IF(AZ$2="",0,SUM(INDEX('Sum 1'!36:36,AZ$1+2),INDEX('Sum 1'!36:36,AZ$1+3)))</f>
        <v>#REF!</v>
      </c>
      <c r="BA33" s="446" t="e">
        <f>IF(BA$2="",0,SUM(INDEX('Sum 1'!36:36,BA$1+2),INDEX('Sum 1'!36:36,BA$1+3)))</f>
        <v>#REF!</v>
      </c>
      <c r="BB33" s="446" t="e">
        <f>IF(BB$2="",0,SUM(INDEX('Sum 1'!36:36,BB$1+2),INDEX('Sum 1'!36:36,BB$1+3)))</f>
        <v>#REF!</v>
      </c>
    </row>
    <row r="34" spans="1:54" x14ac:dyDescent="0.2">
      <c r="A34" s="32" t="s">
        <v>42</v>
      </c>
      <c r="B34" s="24">
        <f>INDEX('Sum 1'!37:37,B$1+1)</f>
        <v>0</v>
      </c>
      <c r="C34" s="443">
        <f t="shared" ca="1" si="4"/>
        <v>0</v>
      </c>
      <c r="D34" s="24">
        <f t="shared" ca="1" si="5"/>
        <v>0</v>
      </c>
      <c r="E34" s="24">
        <f t="shared" ca="1" si="6"/>
        <v>0</v>
      </c>
      <c r="F34" s="24">
        <f t="shared" ca="1" si="7"/>
        <v>0</v>
      </c>
      <c r="G34" s="24">
        <f t="shared" ca="1" si="8"/>
        <v>0</v>
      </c>
      <c r="H34" s="24">
        <f t="shared" ca="1" si="9"/>
        <v>0</v>
      </c>
      <c r="I34" s="24">
        <f t="shared" ca="1" si="10"/>
        <v>0</v>
      </c>
      <c r="K34" s="516">
        <f>config!F29</f>
        <v>0</v>
      </c>
      <c r="L34" s="530"/>
      <c r="M34" s="514">
        <f t="shared" ca="1" si="3"/>
        <v>0</v>
      </c>
      <c r="N34" s="583"/>
      <c r="Q34" s="32" t="s">
        <v>42</v>
      </c>
      <c r="R34" s="453">
        <f>INDEX('Sum 1'!37:37,R$1+1)</f>
        <v>0</v>
      </c>
      <c r="S34" s="453">
        <f ca="1">IF(S$2="",0,SUM(INDEX('Sum 1'!37:37,S$1+2),INDEX('Sum 1'!37:37,S$1+3)))</f>
        <v>0</v>
      </c>
      <c r="T34" s="453">
        <f ca="1">IF(T$2="",0,SUM(INDEX('Sum 1'!37:37,T$1+2),INDEX('Sum 1'!37:37,T$1+3)))</f>
        <v>0</v>
      </c>
      <c r="U34" s="453">
        <f ca="1">IF(U$2="",0,SUM(INDEX('Sum 1'!37:37,U$1+2),INDEX('Sum 1'!37:37,U$1+3)))</f>
        <v>0</v>
      </c>
      <c r="V34" s="453">
        <f ca="1">IF(V$2="",0,SUM(INDEX('Sum 1'!37:37,V$1+2),INDEX('Sum 1'!37:37,V$1+3)))</f>
        <v>0</v>
      </c>
      <c r="W34" s="453">
        <f ca="1">IF(W$2="",0,SUM(INDEX('Sum 1'!37:37,W$1+2),INDEX('Sum 1'!37:37,W$1+3)))</f>
        <v>0</v>
      </c>
      <c r="X34" s="453">
        <f ca="1">IF(X$2="",0,SUM(INDEX('Sum 1'!37:37,X$1+2),INDEX('Sum 1'!37:37,X$1+3)))</f>
        <v>0</v>
      </c>
      <c r="Y34" s="453">
        <f ca="1">IF(Y$2="",0,SUM(INDEX('Sum 1'!37:37,Y$1+2),INDEX('Sum 1'!37:37,Y$1+3)))</f>
        <v>0</v>
      </c>
      <c r="Z34" s="453">
        <f ca="1">IF(Z$2="",0,SUM(INDEX('Sum 1'!37:37,Z$1+2),INDEX('Sum 1'!37:37,Z$1+3)))</f>
        <v>0</v>
      </c>
      <c r="AA34" s="453">
        <f ca="1">IF(AA$2="",0,SUM(INDEX('Sum 1'!37:37,AA$1+2),INDEX('Sum 1'!37:37,AA$1+3)))</f>
        <v>0</v>
      </c>
      <c r="AB34" s="453">
        <f ca="1">IF(AB$2="",0,SUM(INDEX('Sum 1'!37:37,AB$1+2),INDEX('Sum 1'!37:37,AB$1+3)))</f>
        <v>0</v>
      </c>
      <c r="AC34" s="453">
        <f ca="1">IF(AC$2="",0,SUM(INDEX('Sum 1'!37:37,AC$1+2),INDEX('Sum 1'!37:37,AC$1+3)))</f>
        <v>0</v>
      </c>
      <c r="AD34" s="453">
        <f ca="1">IF(AD$2="",0,SUM(INDEX('Sum 1'!37:37,AD$1+2),INDEX('Sum 1'!37:37,AD$1+3)))</f>
        <v>0</v>
      </c>
      <c r="AE34" s="453">
        <f ca="1">IF(AE$2="",0,SUM(INDEX('Sum 1'!37:37,AE$1+2),INDEX('Sum 1'!37:37,AE$1+3)))</f>
        <v>0</v>
      </c>
      <c r="AF34" s="453">
        <f ca="1">IF(AF$2="",0,SUM(INDEX('Sum 1'!37:37,AF$1+2),INDEX('Sum 1'!37:37,AF$1+3)))</f>
        <v>0</v>
      </c>
      <c r="AG34" s="453">
        <f ca="1">IF(AG$2="",0,SUM(INDEX('Sum 1'!37:37,AG$1+2),INDEX('Sum 1'!37:37,AG$1+3)))</f>
        <v>0</v>
      </c>
      <c r="AH34" s="453">
        <f ca="1">IF(AH$2="",0,SUM(INDEX('Sum 1'!37:37,AH$1+2),INDEX('Sum 1'!37:37,AH$1+3)))</f>
        <v>0</v>
      </c>
      <c r="AI34" s="453">
        <f ca="1">IF(AI$2="",0,SUM(INDEX('Sum 1'!37:37,AI$1+2),INDEX('Sum 1'!37:37,AI$1+3)))</f>
        <v>0</v>
      </c>
      <c r="AJ34" s="453">
        <f ca="1">IF(AJ$2="",0,SUM(INDEX('Sum 1'!37:37,AJ$1+2),INDEX('Sum 1'!37:37,AJ$1+3)))</f>
        <v>0</v>
      </c>
      <c r="AK34" s="453">
        <f ca="1">IF(AK$2="",0,SUM(INDEX('Sum 1'!37:37,AK$1+2),INDEX('Sum 1'!37:37,AK$1+3)))</f>
        <v>0</v>
      </c>
      <c r="AL34" s="446">
        <f ca="1">IF(AL$2="",0,SUM(INDEX('Sum 1'!37:37,AL$1+2),INDEX('Sum 1'!37:37,AL$1+3)))</f>
        <v>0</v>
      </c>
      <c r="AM34" s="446">
        <f ca="1">IF(AM$2="",0,SUM(INDEX('Sum 1'!37:37,AM$1+2),INDEX('Sum 1'!37:37,AM$1+3)))</f>
        <v>0</v>
      </c>
      <c r="AN34" s="446">
        <f ca="1">IF(AN$2="",0,SUM(INDEX('Sum 1'!37:37,AN$1+2),INDEX('Sum 1'!37:37,AN$1+3)))</f>
        <v>0</v>
      </c>
      <c r="AO34" s="446">
        <f ca="1">IF(AO$2="",0,SUM(INDEX('Sum 1'!37:37,AO$1+2),INDEX('Sum 1'!37:37,AO$1+3)))</f>
        <v>0</v>
      </c>
      <c r="AP34" s="446">
        <f ca="1">IF(AP$2="",0,SUM(INDEX('Sum 1'!37:37,AP$1+2),INDEX('Sum 1'!37:37,AP$1+3)))</f>
        <v>0</v>
      </c>
      <c r="AQ34" s="446">
        <f ca="1">IF(AQ$2="",0,SUM(INDEX('Sum 1'!37:37,AQ$1+2),INDEX('Sum 1'!37:37,AQ$1+3)))</f>
        <v>0</v>
      </c>
      <c r="AR34" s="446">
        <f ca="1">IF(AR$2="",0,SUM(INDEX('Sum 1'!37:37,AR$1+2),INDEX('Sum 1'!37:37,AR$1+3)))</f>
        <v>0</v>
      </c>
      <c r="AS34" s="446">
        <f ca="1">IF(AS$2="",0,SUM(INDEX('Sum 1'!37:37,AS$1+2),INDEX('Sum 1'!37:37,AS$1+3)))</f>
        <v>0</v>
      </c>
      <c r="AT34" s="446">
        <f ca="1">IF(AT$2="",0,SUM(INDEX('Sum 1'!37:37,AT$1+2),INDEX('Sum 1'!37:37,AT$1+3)))</f>
        <v>0</v>
      </c>
      <c r="AU34" s="446">
        <f ca="1">IF(AU$2="",0,SUM(INDEX('Sum 1'!37:37,AU$1+2),INDEX('Sum 1'!37:37,AU$1+3)))</f>
        <v>0</v>
      </c>
      <c r="AV34" s="446">
        <f ca="1">IF(AV$2="",0,SUM(INDEX('Sum 1'!37:37,AV$1+2),INDEX('Sum 1'!37:37,AV$1+3)))</f>
        <v>0</v>
      </c>
      <c r="AW34" s="446">
        <f ca="1">IF(AW$2="",0,SUM(INDEX('Sum 1'!37:37,AW$1+2),INDEX('Sum 1'!37:37,AW$1+3)))</f>
        <v>0</v>
      </c>
      <c r="AX34" s="446" t="e">
        <f>IF(AX$2="",0,SUM(INDEX('Sum 1'!37:37,AX$1+2),INDEX('Sum 1'!37:37,AX$1+3)))</f>
        <v>#REF!</v>
      </c>
      <c r="AY34" s="446" t="e">
        <f>IF(AY$2="",0,SUM(INDEX('Sum 1'!37:37,AY$1+2),INDEX('Sum 1'!37:37,AY$1+3)))</f>
        <v>#REF!</v>
      </c>
      <c r="AZ34" s="446" t="e">
        <f>IF(AZ$2="",0,SUM(INDEX('Sum 1'!37:37,AZ$1+2),INDEX('Sum 1'!37:37,AZ$1+3)))</f>
        <v>#REF!</v>
      </c>
      <c r="BA34" s="446" t="e">
        <f>IF(BA$2="",0,SUM(INDEX('Sum 1'!37:37,BA$1+2),INDEX('Sum 1'!37:37,BA$1+3)))</f>
        <v>#REF!</v>
      </c>
      <c r="BB34" s="446" t="e">
        <f>IF(BB$2="",0,SUM(INDEX('Sum 1'!37:37,BB$1+2),INDEX('Sum 1'!37:37,BB$1+3)))</f>
        <v>#REF!</v>
      </c>
    </row>
    <row r="35" spans="1:54" x14ac:dyDescent="0.2">
      <c r="A35" s="32" t="s">
        <v>51</v>
      </c>
      <c r="B35" s="391">
        <f>INDEX('Sum 1'!38:38,B$1+1)</f>
        <v>0</v>
      </c>
      <c r="C35" s="443">
        <f t="shared" ca="1" si="4"/>
        <v>0</v>
      </c>
      <c r="D35" s="24">
        <f t="shared" ca="1" si="5"/>
        <v>0</v>
      </c>
      <c r="E35" s="24">
        <f t="shared" ca="1" si="6"/>
        <v>0</v>
      </c>
      <c r="F35" s="24">
        <f t="shared" ca="1" si="7"/>
        <v>0</v>
      </c>
      <c r="G35" s="24">
        <f t="shared" ca="1" si="8"/>
        <v>0</v>
      </c>
      <c r="H35" s="24">
        <f t="shared" ca="1" si="9"/>
        <v>0</v>
      </c>
      <c r="I35" s="24">
        <f t="shared" ca="1" si="10"/>
        <v>0</v>
      </c>
      <c r="K35" s="518">
        <f>config!F30</f>
        <v>0</v>
      </c>
      <c r="L35" s="529"/>
      <c r="M35" s="515">
        <f t="shared" ca="1" si="3"/>
        <v>0</v>
      </c>
      <c r="N35" s="583"/>
      <c r="Q35" s="32" t="s">
        <v>51</v>
      </c>
      <c r="R35" s="453">
        <f>INDEX('Sum 1'!38:38,R$1+1)</f>
        <v>0</v>
      </c>
      <c r="S35" s="453">
        <f>IF(S$2="",0,SUM(INDEX('Sum 1'!38:38,S$1+2),INDEX('Sum 1'!38:38,S$1+3)))</f>
        <v>0</v>
      </c>
      <c r="T35" s="453">
        <f>IF(T$2="",0,SUM(INDEX('Sum 1'!38:38,T$1+2),INDEX('Sum 1'!38:38,T$1+3)))</f>
        <v>0</v>
      </c>
      <c r="U35" s="453">
        <f>IF(U$2="",0,SUM(INDEX('Sum 1'!38:38,U$1+2),INDEX('Sum 1'!38:38,U$1+3)))</f>
        <v>0</v>
      </c>
      <c r="V35" s="453">
        <f>IF(V$2="",0,SUM(INDEX('Sum 1'!38:38,V$1+2),INDEX('Sum 1'!38:38,V$1+3)))</f>
        <v>0</v>
      </c>
      <c r="W35" s="453">
        <f>IF(W$2="",0,SUM(INDEX('Sum 1'!38:38,W$1+2),INDEX('Sum 1'!38:38,W$1+3)))</f>
        <v>0</v>
      </c>
      <c r="X35" s="453">
        <f>IF(X$2="",0,SUM(INDEX('Sum 1'!38:38,X$1+2),INDEX('Sum 1'!38:38,X$1+3)))</f>
        <v>0</v>
      </c>
      <c r="Y35" s="453">
        <f>IF(Y$2="",0,SUM(INDEX('Sum 1'!38:38,Y$1+2),INDEX('Sum 1'!38:38,Y$1+3)))</f>
        <v>0</v>
      </c>
      <c r="Z35" s="453">
        <f>IF(Z$2="",0,SUM(INDEX('Sum 1'!38:38,Z$1+2),INDEX('Sum 1'!38:38,Z$1+3)))</f>
        <v>0</v>
      </c>
      <c r="AA35" s="453">
        <f>IF(AA$2="",0,SUM(INDEX('Sum 1'!38:38,AA$1+2),INDEX('Sum 1'!38:38,AA$1+3)))</f>
        <v>0</v>
      </c>
      <c r="AB35" s="453">
        <f>IF(AB$2="",0,SUM(INDEX('Sum 1'!38:38,AB$1+2),INDEX('Sum 1'!38:38,AB$1+3)))</f>
        <v>0</v>
      </c>
      <c r="AC35" s="453">
        <f>IF(AC$2="",0,SUM(INDEX('Sum 1'!38:38,AC$1+2),INDEX('Sum 1'!38:38,AC$1+3)))</f>
        <v>0</v>
      </c>
      <c r="AD35" s="453">
        <f>IF(AD$2="",0,SUM(INDEX('Sum 1'!38:38,AD$1+2),INDEX('Sum 1'!38:38,AD$1+3)))</f>
        <v>0</v>
      </c>
      <c r="AE35" s="453">
        <f>IF(AE$2="",0,SUM(INDEX('Sum 1'!38:38,AE$1+2),INDEX('Sum 1'!38:38,AE$1+3)))</f>
        <v>0</v>
      </c>
      <c r="AF35" s="453">
        <f>IF(AF$2="",0,SUM(INDEX('Sum 1'!38:38,AF$1+2),INDEX('Sum 1'!38:38,AF$1+3)))</f>
        <v>0</v>
      </c>
      <c r="AG35" s="453">
        <f>IF(AG$2="",0,SUM(INDEX('Sum 1'!38:38,AG$1+2),INDEX('Sum 1'!38:38,AG$1+3)))</f>
        <v>0</v>
      </c>
      <c r="AH35" s="453">
        <f>IF(AH$2="",0,SUM(INDEX('Sum 1'!38:38,AH$1+2),INDEX('Sum 1'!38:38,AH$1+3)))</f>
        <v>0</v>
      </c>
      <c r="AI35" s="453">
        <f>IF(AI$2="",0,SUM(INDEX('Sum 1'!38:38,AI$1+2),INDEX('Sum 1'!38:38,AI$1+3)))</f>
        <v>0</v>
      </c>
      <c r="AJ35" s="453">
        <f>IF(AJ$2="",0,SUM(INDEX('Sum 1'!38:38,AJ$1+2),INDEX('Sum 1'!38:38,AJ$1+3)))</f>
        <v>0</v>
      </c>
      <c r="AK35" s="453">
        <f>IF(AK$2="",0,SUM(INDEX('Sum 1'!38:38,AK$1+2),INDEX('Sum 1'!38:38,AK$1+3)))</f>
        <v>0</v>
      </c>
      <c r="AL35" s="446">
        <f>IF(AL$2="",0,SUM(INDEX('Sum 1'!38:38,AL$1+2),INDEX('Sum 1'!38:38,AL$1+3)))</f>
        <v>0</v>
      </c>
      <c r="AM35" s="446">
        <f>IF(AM$2="",0,SUM(INDEX('Sum 1'!38:38,AM$1+2),INDEX('Sum 1'!38:38,AM$1+3)))</f>
        <v>0</v>
      </c>
      <c r="AN35" s="446">
        <f>IF(AN$2="",0,SUM(INDEX('Sum 1'!38:38,AN$1+2),INDEX('Sum 1'!38:38,AN$1+3)))</f>
        <v>0</v>
      </c>
      <c r="AO35" s="446">
        <f>IF(AO$2="",0,SUM(INDEX('Sum 1'!38:38,AO$1+2),INDEX('Sum 1'!38:38,AO$1+3)))</f>
        <v>0</v>
      </c>
      <c r="AP35" s="446">
        <f>IF(AP$2="",0,SUM(INDEX('Sum 1'!38:38,AP$1+2),INDEX('Sum 1'!38:38,AP$1+3)))</f>
        <v>0</v>
      </c>
      <c r="AQ35" s="446">
        <f>IF(AQ$2="",0,SUM(INDEX('Sum 1'!38:38,AQ$1+2),INDEX('Sum 1'!38:38,AQ$1+3)))</f>
        <v>0</v>
      </c>
      <c r="AR35" s="446">
        <f>IF(AR$2="",0,SUM(INDEX('Sum 1'!38:38,AR$1+2),INDEX('Sum 1'!38:38,AR$1+3)))</f>
        <v>0</v>
      </c>
      <c r="AS35" s="446">
        <f>IF(AS$2="",0,SUM(INDEX('Sum 1'!38:38,AS$1+2),INDEX('Sum 1'!38:38,AS$1+3)))</f>
        <v>0</v>
      </c>
      <c r="AT35" s="446">
        <f>IF(AT$2="",0,SUM(INDEX('Sum 1'!38:38,AT$1+2),INDEX('Sum 1'!38:38,AT$1+3)))</f>
        <v>0</v>
      </c>
      <c r="AU35" s="446">
        <f>IF(AU$2="",0,SUM(INDEX('Sum 1'!38:38,AU$1+2),INDEX('Sum 1'!38:38,AU$1+3)))</f>
        <v>0</v>
      </c>
      <c r="AV35" s="446">
        <f>IF(AV$2="",0,SUM(INDEX('Sum 1'!38:38,AV$1+2),INDEX('Sum 1'!38:38,AV$1+3)))</f>
        <v>0</v>
      </c>
      <c r="AW35" s="446">
        <f>IF(AW$2="",0,SUM(INDEX('Sum 1'!38:38,AW$1+2),INDEX('Sum 1'!38:38,AW$1+3)))</f>
        <v>0</v>
      </c>
      <c r="AX35" s="446" t="e">
        <f>IF(AX$2="",0,SUM(INDEX('Sum 1'!38:38,AX$1+2),INDEX('Sum 1'!38:38,AX$1+3)))</f>
        <v>#REF!</v>
      </c>
      <c r="AY35" s="446" t="e">
        <f>IF(AY$2="",0,SUM(INDEX('Sum 1'!38:38,AY$1+2),INDEX('Sum 1'!38:38,AY$1+3)))</f>
        <v>#REF!</v>
      </c>
      <c r="AZ35" s="446" t="e">
        <f>IF(AZ$2="",0,SUM(INDEX('Sum 1'!38:38,AZ$1+2),INDEX('Sum 1'!38:38,AZ$1+3)))</f>
        <v>#REF!</v>
      </c>
      <c r="BA35" s="446" t="e">
        <f>IF(BA$2="",0,SUM(INDEX('Sum 1'!38:38,BA$1+2),INDEX('Sum 1'!38:38,BA$1+3)))</f>
        <v>#REF!</v>
      </c>
      <c r="BB35" s="446" t="e">
        <f>IF(BB$2="",0,SUM(INDEX('Sum 1'!38:38,BB$1+2),INDEX('Sum 1'!38:38,BB$1+3)))</f>
        <v>#REF!</v>
      </c>
    </row>
    <row r="36" spans="1:54" x14ac:dyDescent="0.2">
      <c r="A36" s="32" t="s">
        <v>52</v>
      </c>
      <c r="B36" s="391">
        <f>INDEX('Sum 1'!39:39,B$1+1)</f>
        <v>0</v>
      </c>
      <c r="C36" s="443">
        <f t="shared" ca="1" si="4"/>
        <v>0</v>
      </c>
      <c r="D36" s="24">
        <f t="shared" ca="1" si="5"/>
        <v>0</v>
      </c>
      <c r="E36" s="24">
        <f t="shared" ca="1" si="6"/>
        <v>0</v>
      </c>
      <c r="F36" s="24">
        <f t="shared" ca="1" si="7"/>
        <v>0</v>
      </c>
      <c r="G36" s="24">
        <f t="shared" ca="1" si="8"/>
        <v>0</v>
      </c>
      <c r="H36" s="24">
        <f t="shared" ca="1" si="9"/>
        <v>0</v>
      </c>
      <c r="I36" s="24">
        <f t="shared" ca="1" si="10"/>
        <v>0</v>
      </c>
      <c r="K36" s="516">
        <f>config!F31</f>
        <v>0</v>
      </c>
      <c r="L36" s="530"/>
      <c r="M36" s="514">
        <f t="shared" ca="1" si="3"/>
        <v>0</v>
      </c>
      <c r="N36" s="583"/>
      <c r="Q36" s="32" t="s">
        <v>52</v>
      </c>
      <c r="R36" s="453">
        <f>INDEX('Sum 1'!39:39,R$1+1)</f>
        <v>0</v>
      </c>
      <c r="S36" s="453">
        <f>IF(S$2="",0,SUM(INDEX('Sum 1'!39:39,S$1+2),INDEX('Sum 1'!39:39,S$1+3)))</f>
        <v>0</v>
      </c>
      <c r="T36" s="453">
        <f>IF(T$2="",0,SUM(INDEX('Sum 1'!39:39,T$1+2),INDEX('Sum 1'!39:39,T$1+3)))</f>
        <v>0</v>
      </c>
      <c r="U36" s="453">
        <f>IF(U$2="",0,SUM(INDEX('Sum 1'!39:39,U$1+2),INDEX('Sum 1'!39:39,U$1+3)))</f>
        <v>0</v>
      </c>
      <c r="V36" s="453">
        <f>IF(V$2="",0,SUM(INDEX('Sum 1'!39:39,V$1+2),INDEX('Sum 1'!39:39,V$1+3)))</f>
        <v>0</v>
      </c>
      <c r="W36" s="453">
        <f>IF(W$2="",0,SUM(INDEX('Sum 1'!39:39,W$1+2),INDEX('Sum 1'!39:39,W$1+3)))</f>
        <v>0</v>
      </c>
      <c r="X36" s="453">
        <f>IF(X$2="",0,SUM(INDEX('Sum 1'!39:39,X$1+2),INDEX('Sum 1'!39:39,X$1+3)))</f>
        <v>0</v>
      </c>
      <c r="Y36" s="453">
        <f>IF(Y$2="",0,SUM(INDEX('Sum 1'!39:39,Y$1+2),INDEX('Sum 1'!39:39,Y$1+3)))</f>
        <v>0</v>
      </c>
      <c r="Z36" s="453">
        <f>IF(Z$2="",0,SUM(INDEX('Sum 1'!39:39,Z$1+2),INDEX('Sum 1'!39:39,Z$1+3)))</f>
        <v>0</v>
      </c>
      <c r="AA36" s="453">
        <f>IF(AA$2="",0,SUM(INDEX('Sum 1'!39:39,AA$1+2),INDEX('Sum 1'!39:39,AA$1+3)))</f>
        <v>0</v>
      </c>
      <c r="AB36" s="453">
        <f>IF(AB$2="",0,SUM(INDEX('Sum 1'!39:39,AB$1+2),INDEX('Sum 1'!39:39,AB$1+3)))</f>
        <v>0</v>
      </c>
      <c r="AC36" s="453">
        <f>IF(AC$2="",0,SUM(INDEX('Sum 1'!39:39,AC$1+2),INDEX('Sum 1'!39:39,AC$1+3)))</f>
        <v>0</v>
      </c>
      <c r="AD36" s="453">
        <f>IF(AD$2="",0,SUM(INDEX('Sum 1'!39:39,AD$1+2),INDEX('Sum 1'!39:39,AD$1+3)))</f>
        <v>0</v>
      </c>
      <c r="AE36" s="453">
        <f>IF(AE$2="",0,SUM(INDEX('Sum 1'!39:39,AE$1+2),INDEX('Sum 1'!39:39,AE$1+3)))</f>
        <v>0</v>
      </c>
      <c r="AF36" s="453">
        <f>IF(AF$2="",0,SUM(INDEX('Sum 1'!39:39,AF$1+2),INDEX('Sum 1'!39:39,AF$1+3)))</f>
        <v>0</v>
      </c>
      <c r="AG36" s="453">
        <f>IF(AG$2="",0,SUM(INDEX('Sum 1'!39:39,AG$1+2),INDEX('Sum 1'!39:39,AG$1+3)))</f>
        <v>0</v>
      </c>
      <c r="AH36" s="453">
        <f>IF(AH$2="",0,SUM(INDEX('Sum 1'!39:39,AH$1+2),INDEX('Sum 1'!39:39,AH$1+3)))</f>
        <v>0</v>
      </c>
      <c r="AI36" s="453">
        <f>IF(AI$2="",0,SUM(INDEX('Sum 1'!39:39,AI$1+2),INDEX('Sum 1'!39:39,AI$1+3)))</f>
        <v>0</v>
      </c>
      <c r="AJ36" s="453">
        <f>IF(AJ$2="",0,SUM(INDEX('Sum 1'!39:39,AJ$1+2),INDEX('Sum 1'!39:39,AJ$1+3)))</f>
        <v>0</v>
      </c>
      <c r="AK36" s="453">
        <f>IF(AK$2="",0,SUM(INDEX('Sum 1'!39:39,AK$1+2),INDEX('Sum 1'!39:39,AK$1+3)))</f>
        <v>0</v>
      </c>
      <c r="AL36" s="446">
        <f>IF(AL$2="",0,SUM(INDEX('Sum 1'!39:39,AL$1+2),INDEX('Sum 1'!39:39,AL$1+3)))</f>
        <v>0</v>
      </c>
      <c r="AM36" s="446">
        <f>IF(AM$2="",0,SUM(INDEX('Sum 1'!39:39,AM$1+2),INDEX('Sum 1'!39:39,AM$1+3)))</f>
        <v>0</v>
      </c>
      <c r="AN36" s="446">
        <f>IF(AN$2="",0,SUM(INDEX('Sum 1'!39:39,AN$1+2),INDEX('Sum 1'!39:39,AN$1+3)))</f>
        <v>0</v>
      </c>
      <c r="AO36" s="446">
        <f>IF(AO$2="",0,SUM(INDEX('Sum 1'!39:39,AO$1+2),INDEX('Sum 1'!39:39,AO$1+3)))</f>
        <v>0</v>
      </c>
      <c r="AP36" s="446">
        <f>IF(AP$2="",0,SUM(INDEX('Sum 1'!39:39,AP$1+2),INDEX('Sum 1'!39:39,AP$1+3)))</f>
        <v>0</v>
      </c>
      <c r="AQ36" s="446">
        <f>IF(AQ$2="",0,SUM(INDEX('Sum 1'!39:39,AQ$1+2),INDEX('Sum 1'!39:39,AQ$1+3)))</f>
        <v>0</v>
      </c>
      <c r="AR36" s="446">
        <f>IF(AR$2="",0,SUM(INDEX('Sum 1'!39:39,AR$1+2),INDEX('Sum 1'!39:39,AR$1+3)))</f>
        <v>0</v>
      </c>
      <c r="AS36" s="446">
        <f>IF(AS$2="",0,SUM(INDEX('Sum 1'!39:39,AS$1+2),INDEX('Sum 1'!39:39,AS$1+3)))</f>
        <v>0</v>
      </c>
      <c r="AT36" s="446">
        <f>IF(AT$2="",0,SUM(INDEX('Sum 1'!39:39,AT$1+2),INDEX('Sum 1'!39:39,AT$1+3)))</f>
        <v>0</v>
      </c>
      <c r="AU36" s="446">
        <f>IF(AU$2="",0,SUM(INDEX('Sum 1'!39:39,AU$1+2),INDEX('Sum 1'!39:39,AU$1+3)))</f>
        <v>0</v>
      </c>
      <c r="AV36" s="446">
        <f>IF(AV$2="",0,SUM(INDEX('Sum 1'!39:39,AV$1+2),INDEX('Sum 1'!39:39,AV$1+3)))</f>
        <v>0</v>
      </c>
      <c r="AW36" s="446">
        <f>IF(AW$2="",0,SUM(INDEX('Sum 1'!39:39,AW$1+2),INDEX('Sum 1'!39:39,AW$1+3)))</f>
        <v>0</v>
      </c>
      <c r="AX36" s="446" t="e">
        <f>IF(AX$2="",0,SUM(INDEX('Sum 1'!39:39,AX$1+2),INDEX('Sum 1'!39:39,AX$1+3)))</f>
        <v>#REF!</v>
      </c>
      <c r="AY36" s="446" t="e">
        <f>IF(AY$2="",0,SUM(INDEX('Sum 1'!39:39,AY$1+2),INDEX('Sum 1'!39:39,AY$1+3)))</f>
        <v>#REF!</v>
      </c>
      <c r="AZ36" s="446" t="e">
        <f>IF(AZ$2="",0,SUM(INDEX('Sum 1'!39:39,AZ$1+2),INDEX('Sum 1'!39:39,AZ$1+3)))</f>
        <v>#REF!</v>
      </c>
      <c r="BA36" s="446" t="e">
        <f>IF(BA$2="",0,SUM(INDEX('Sum 1'!39:39,BA$1+2),INDEX('Sum 1'!39:39,BA$1+3)))</f>
        <v>#REF!</v>
      </c>
      <c r="BB36" s="446" t="e">
        <f>IF(BB$2="",0,SUM(INDEX('Sum 1'!39:39,BB$1+2),INDEX('Sum 1'!39:39,BB$1+3)))</f>
        <v>#REF!</v>
      </c>
    </row>
    <row r="37" spans="1:54" x14ac:dyDescent="0.2">
      <c r="A37" s="34" t="s">
        <v>199</v>
      </c>
      <c r="B37" s="25">
        <f>INDEX('Sum 1'!40:40,B$1+1)</f>
        <v>0</v>
      </c>
      <c r="C37" s="444">
        <f t="shared" ca="1" si="4"/>
        <v>0</v>
      </c>
      <c r="D37" s="25">
        <f t="shared" ca="1" si="5"/>
        <v>0</v>
      </c>
      <c r="E37" s="25">
        <f t="shared" ca="1" si="6"/>
        <v>0</v>
      </c>
      <c r="F37" s="25">
        <f t="shared" ca="1" si="7"/>
        <v>0</v>
      </c>
      <c r="G37" s="25">
        <f t="shared" ca="1" si="8"/>
        <v>0</v>
      </c>
      <c r="H37" s="25">
        <f t="shared" ca="1" si="9"/>
        <v>0</v>
      </c>
      <c r="I37" s="25">
        <f t="shared" ca="1" si="10"/>
        <v>0</v>
      </c>
      <c r="K37" s="518">
        <f>config!F32</f>
        <v>0</v>
      </c>
      <c r="L37" s="529"/>
      <c r="M37" s="515">
        <f t="shared" ca="1" si="3"/>
        <v>0</v>
      </c>
      <c r="N37" s="583"/>
      <c r="Q37" s="34" t="s">
        <v>199</v>
      </c>
      <c r="R37" s="512">
        <f>INDEX('Sum 1'!40:40,R$1+1)</f>
        <v>0</v>
      </c>
      <c r="S37" s="512">
        <f ca="1">IF(S$2="",0,SUM(INDEX('Sum 1'!40:40,S$1+2),INDEX('Sum 1'!40:40,S$1+3)))</f>
        <v>0</v>
      </c>
      <c r="T37" s="512">
        <f ca="1">IF(T$2="",0,SUM(INDEX('Sum 1'!40:40,T$1+2),INDEX('Sum 1'!40:40,T$1+3)))</f>
        <v>0</v>
      </c>
      <c r="U37" s="512">
        <f ca="1">IF(U$2="",0,SUM(INDEX('Sum 1'!40:40,U$1+2),INDEX('Sum 1'!40:40,U$1+3)))</f>
        <v>0</v>
      </c>
      <c r="V37" s="512">
        <f ca="1">IF(V$2="",0,SUM(INDEX('Sum 1'!40:40,V$1+2),INDEX('Sum 1'!40:40,V$1+3)))</f>
        <v>0</v>
      </c>
      <c r="W37" s="512">
        <f ca="1">IF(W$2="",0,SUM(INDEX('Sum 1'!40:40,W$1+2),INDEX('Sum 1'!40:40,W$1+3)))</f>
        <v>0</v>
      </c>
      <c r="X37" s="512">
        <f ca="1">IF(X$2="",0,SUM(INDEX('Sum 1'!40:40,X$1+2),INDEX('Sum 1'!40:40,X$1+3)))</f>
        <v>0</v>
      </c>
      <c r="Y37" s="512">
        <f ca="1">IF(Y$2="",0,SUM(INDEX('Sum 1'!40:40,Y$1+2),INDEX('Sum 1'!40:40,Y$1+3)))</f>
        <v>0</v>
      </c>
      <c r="Z37" s="512">
        <f ca="1">IF(Z$2="",0,SUM(INDEX('Sum 1'!40:40,Z$1+2),INDEX('Sum 1'!40:40,Z$1+3)))</f>
        <v>0</v>
      </c>
      <c r="AA37" s="512">
        <f ca="1">IF(AA$2="",0,SUM(INDEX('Sum 1'!40:40,AA$1+2),INDEX('Sum 1'!40:40,AA$1+3)))</f>
        <v>0</v>
      </c>
      <c r="AB37" s="512">
        <f ca="1">IF(AB$2="",0,SUM(INDEX('Sum 1'!40:40,AB$1+2),INDEX('Sum 1'!40:40,AB$1+3)))</f>
        <v>0</v>
      </c>
      <c r="AC37" s="512">
        <f ca="1">IF(AC$2="",0,SUM(INDEX('Sum 1'!40:40,AC$1+2),INDEX('Sum 1'!40:40,AC$1+3)))</f>
        <v>0</v>
      </c>
      <c r="AD37" s="512">
        <f ca="1">IF(AD$2="",0,SUM(INDEX('Sum 1'!40:40,AD$1+2),INDEX('Sum 1'!40:40,AD$1+3)))</f>
        <v>0</v>
      </c>
      <c r="AE37" s="512">
        <f ca="1">IF(AE$2="",0,SUM(INDEX('Sum 1'!40:40,AE$1+2),INDEX('Sum 1'!40:40,AE$1+3)))</f>
        <v>0</v>
      </c>
      <c r="AF37" s="512">
        <f ca="1">IF(AF$2="",0,SUM(INDEX('Sum 1'!40:40,AF$1+2),INDEX('Sum 1'!40:40,AF$1+3)))</f>
        <v>0</v>
      </c>
      <c r="AG37" s="512">
        <f ca="1">IF(AG$2="",0,SUM(INDEX('Sum 1'!40:40,AG$1+2),INDEX('Sum 1'!40:40,AG$1+3)))</f>
        <v>0</v>
      </c>
      <c r="AH37" s="512">
        <f ca="1">IF(AH$2="",0,SUM(INDEX('Sum 1'!40:40,AH$1+2),INDEX('Sum 1'!40:40,AH$1+3)))</f>
        <v>0</v>
      </c>
      <c r="AI37" s="512">
        <f ca="1">IF(AI$2="",0,SUM(INDEX('Sum 1'!40:40,AI$1+2),INDEX('Sum 1'!40:40,AI$1+3)))</f>
        <v>0</v>
      </c>
      <c r="AJ37" s="512">
        <f ca="1">IF(AJ$2="",0,SUM(INDEX('Sum 1'!40:40,AJ$1+2),INDEX('Sum 1'!40:40,AJ$1+3)))</f>
        <v>0</v>
      </c>
      <c r="AK37" s="512">
        <f ca="1">IF(AK$2="",0,SUM(INDEX('Sum 1'!40:40,AK$1+2),INDEX('Sum 1'!40:40,AK$1+3)))</f>
        <v>0</v>
      </c>
      <c r="AL37" s="521">
        <f ca="1">IF(AL$2="",0,SUM(INDEX('Sum 1'!40:40,AL$1+2),INDEX('Sum 1'!40:40,AL$1+3)))</f>
        <v>0</v>
      </c>
      <c r="AM37" s="521">
        <f ca="1">IF(AM$2="",0,SUM(INDEX('Sum 1'!40:40,AM$1+2),INDEX('Sum 1'!40:40,AM$1+3)))</f>
        <v>0</v>
      </c>
      <c r="AN37" s="521">
        <f ca="1">IF(AN$2="",0,SUM(INDEX('Sum 1'!40:40,AN$1+2),INDEX('Sum 1'!40:40,AN$1+3)))</f>
        <v>0</v>
      </c>
      <c r="AO37" s="521">
        <f ca="1">IF(AO$2="",0,SUM(INDEX('Sum 1'!40:40,AO$1+2),INDEX('Sum 1'!40:40,AO$1+3)))</f>
        <v>0</v>
      </c>
      <c r="AP37" s="521">
        <f ca="1">IF(AP$2="",0,SUM(INDEX('Sum 1'!40:40,AP$1+2),INDEX('Sum 1'!40:40,AP$1+3)))</f>
        <v>0</v>
      </c>
      <c r="AQ37" s="521">
        <f ca="1">IF(AQ$2="",0,SUM(INDEX('Sum 1'!40:40,AQ$1+2),INDEX('Sum 1'!40:40,AQ$1+3)))</f>
        <v>0</v>
      </c>
      <c r="AR37" s="521">
        <f ca="1">IF(AR$2="",0,SUM(INDEX('Sum 1'!40:40,AR$1+2),INDEX('Sum 1'!40:40,AR$1+3)))</f>
        <v>0</v>
      </c>
      <c r="AS37" s="521">
        <f ca="1">IF(AS$2="",0,SUM(INDEX('Sum 1'!40:40,AS$1+2),INDEX('Sum 1'!40:40,AS$1+3)))</f>
        <v>0</v>
      </c>
      <c r="AT37" s="521">
        <f ca="1">IF(AT$2="",0,SUM(INDEX('Sum 1'!40:40,AT$1+2),INDEX('Sum 1'!40:40,AT$1+3)))</f>
        <v>0</v>
      </c>
      <c r="AU37" s="521">
        <f ca="1">IF(AU$2="",0,SUM(INDEX('Sum 1'!40:40,AU$1+2),INDEX('Sum 1'!40:40,AU$1+3)))</f>
        <v>0</v>
      </c>
      <c r="AV37" s="521">
        <f ca="1">IF(AV$2="",0,SUM(INDEX('Sum 1'!40:40,AV$1+2),INDEX('Sum 1'!40:40,AV$1+3)))</f>
        <v>0</v>
      </c>
      <c r="AW37" s="521">
        <f ca="1">IF(AW$2="",0,SUM(INDEX('Sum 1'!40:40,AW$1+2),INDEX('Sum 1'!40:40,AW$1+3)))</f>
        <v>0</v>
      </c>
      <c r="AX37" s="521" t="e">
        <f>IF(AX$2="",0,SUM(INDEX('Sum 1'!40:40,AX$1+2),INDEX('Sum 1'!40:40,AX$1+3)))</f>
        <v>#REF!</v>
      </c>
      <c r="AY37" s="521" t="e">
        <f>IF(AY$2="",0,SUM(INDEX('Sum 1'!40:40,AY$1+2),INDEX('Sum 1'!40:40,AY$1+3)))</f>
        <v>#REF!</v>
      </c>
      <c r="AZ37" s="521" t="e">
        <f>IF(AZ$2="",0,SUM(INDEX('Sum 1'!40:40,AZ$1+2),INDEX('Sum 1'!40:40,AZ$1+3)))</f>
        <v>#REF!</v>
      </c>
      <c r="BA37" s="521" t="e">
        <f>IF(BA$2="",0,SUM(INDEX('Sum 1'!40:40,BA$1+2),INDEX('Sum 1'!40:40,BA$1+3)))</f>
        <v>#REF!</v>
      </c>
      <c r="BB37" s="521" t="e">
        <f>IF(BB$2="",0,SUM(INDEX('Sum 1'!40:40,BB$1+2),INDEX('Sum 1'!40:40,BB$1+3)))</f>
        <v>#REF!</v>
      </c>
    </row>
    <row r="38" spans="1:54" x14ac:dyDescent="0.2">
      <c r="A38" s="454" t="s">
        <v>200</v>
      </c>
      <c r="B38" s="454"/>
      <c r="C38" s="454"/>
      <c r="D38" s="580"/>
      <c r="E38" s="580"/>
      <c r="F38" s="580"/>
      <c r="G38" s="580"/>
      <c r="H38" s="580"/>
      <c r="I38" s="580"/>
      <c r="Q38" s="454" t="s">
        <v>200</v>
      </c>
      <c r="R38" s="455"/>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row>
    <row r="39" spans="1:54" x14ac:dyDescent="0.2">
      <c r="A39" s="32" t="s">
        <v>41</v>
      </c>
      <c r="B39" s="24">
        <f>INDEX('Sum 1'!42:42,B$1+1)</f>
        <v>0</v>
      </c>
      <c r="C39" s="443">
        <f t="shared" ca="1" si="4"/>
        <v>0</v>
      </c>
      <c r="D39" s="24">
        <f t="shared" ca="1" si="5"/>
        <v>0</v>
      </c>
      <c r="E39" s="24">
        <f t="shared" ca="1" si="6"/>
        <v>0</v>
      </c>
      <c r="F39" s="24">
        <f t="shared" ca="1" si="7"/>
        <v>0</v>
      </c>
      <c r="G39" s="24">
        <f t="shared" ca="1" si="8"/>
        <v>0</v>
      </c>
      <c r="H39" s="24">
        <f t="shared" ca="1" si="9"/>
        <v>0</v>
      </c>
      <c r="I39" s="24">
        <f t="shared" ca="1" si="10"/>
        <v>0</v>
      </c>
      <c r="Q39" s="32" t="s">
        <v>41</v>
      </c>
      <c r="R39" s="453">
        <f>INDEX('Sum 1'!42:42,R$1+1)</f>
        <v>0</v>
      </c>
      <c r="S39" s="453">
        <f>IF(S$2="",0,SUM(INDEX('Sum 1'!42:42,S$1+2),INDEX('Sum 1'!42:42,S$1+3)))</f>
        <v>0</v>
      </c>
      <c r="T39" s="453">
        <f>IF(T$2="",0,SUM(INDEX('Sum 1'!42:42,T$1+2),INDEX('Sum 1'!42:42,T$1+3)))</f>
        <v>0</v>
      </c>
      <c r="U39" s="453">
        <f>IF(U$2="",0,SUM(INDEX('Sum 1'!42:42,U$1+2),INDEX('Sum 1'!42:42,U$1+3)))</f>
        <v>0</v>
      </c>
      <c r="V39" s="453">
        <f>IF(V$2="",0,SUM(INDEX('Sum 1'!42:42,V$1+2),INDEX('Sum 1'!42:42,V$1+3)))</f>
        <v>0</v>
      </c>
      <c r="W39" s="453">
        <f>IF(W$2="",0,SUM(INDEX('Sum 1'!42:42,W$1+2),INDEX('Sum 1'!42:42,W$1+3)))</f>
        <v>0</v>
      </c>
      <c r="X39" s="453">
        <f>IF(X$2="",0,SUM(INDEX('Sum 1'!42:42,X$1+2),INDEX('Sum 1'!42:42,X$1+3)))</f>
        <v>0</v>
      </c>
      <c r="Y39" s="453">
        <f>IF(Y$2="",0,SUM(INDEX('Sum 1'!42:42,Y$1+2),INDEX('Sum 1'!42:42,Y$1+3)))</f>
        <v>0</v>
      </c>
      <c r="Z39" s="453">
        <f>IF(Z$2="",0,SUM(INDEX('Sum 1'!42:42,Z$1+2),INDEX('Sum 1'!42:42,Z$1+3)))</f>
        <v>0</v>
      </c>
      <c r="AA39" s="453">
        <f>IF(AA$2="",0,SUM(INDEX('Sum 1'!42:42,AA$1+2),INDEX('Sum 1'!42:42,AA$1+3)))</f>
        <v>0</v>
      </c>
      <c r="AB39" s="453">
        <f>IF(AB$2="",0,SUM(INDEX('Sum 1'!42:42,AB$1+2),INDEX('Sum 1'!42:42,AB$1+3)))</f>
        <v>0</v>
      </c>
      <c r="AC39" s="453">
        <f>IF(AC$2="",0,SUM(INDEX('Sum 1'!42:42,AC$1+2),INDEX('Sum 1'!42:42,AC$1+3)))</f>
        <v>0</v>
      </c>
      <c r="AD39" s="453">
        <f>IF(AD$2="",0,SUM(INDEX('Sum 1'!42:42,AD$1+2),INDEX('Sum 1'!42:42,AD$1+3)))</f>
        <v>0</v>
      </c>
      <c r="AE39" s="453">
        <f>IF(AE$2="",0,SUM(INDEX('Sum 1'!42:42,AE$1+2),INDEX('Sum 1'!42:42,AE$1+3)))</f>
        <v>0</v>
      </c>
      <c r="AF39" s="453">
        <f>IF(AF$2="",0,SUM(INDEX('Sum 1'!42:42,AF$1+2),INDEX('Sum 1'!42:42,AF$1+3)))</f>
        <v>0</v>
      </c>
      <c r="AG39" s="453">
        <f>IF(AG$2="",0,SUM(INDEX('Sum 1'!42:42,AG$1+2),INDEX('Sum 1'!42:42,AG$1+3)))</f>
        <v>0</v>
      </c>
      <c r="AH39" s="453">
        <f>IF(AH$2="",0,SUM(INDEX('Sum 1'!42:42,AH$1+2),INDEX('Sum 1'!42:42,AH$1+3)))</f>
        <v>0</v>
      </c>
      <c r="AI39" s="453">
        <f>IF(AI$2="",0,SUM(INDEX('Sum 1'!42:42,AI$1+2),INDEX('Sum 1'!42:42,AI$1+3)))</f>
        <v>0</v>
      </c>
      <c r="AJ39" s="453">
        <f>IF(AJ$2="",0,SUM(INDEX('Sum 1'!42:42,AJ$1+2),INDEX('Sum 1'!42:42,AJ$1+3)))</f>
        <v>0</v>
      </c>
      <c r="AK39" s="453">
        <f>IF(AK$2="",0,SUM(INDEX('Sum 1'!42:42,AK$1+2),INDEX('Sum 1'!42:42,AK$1+3)))</f>
        <v>0</v>
      </c>
      <c r="AL39" s="446">
        <f>IF(AL$2="",0,SUM(INDEX('Sum 1'!42:42,AL$1+2),INDEX('Sum 1'!42:42,AL$1+3)))</f>
        <v>0</v>
      </c>
      <c r="AM39" s="446">
        <f>IF(AM$2="",0,SUM(INDEX('Sum 1'!42:42,AM$1+2),INDEX('Sum 1'!42:42,AM$1+3)))</f>
        <v>0</v>
      </c>
      <c r="AN39" s="446">
        <f>IF(AN$2="",0,SUM(INDEX('Sum 1'!42:42,AN$1+2),INDEX('Sum 1'!42:42,AN$1+3)))</f>
        <v>0</v>
      </c>
      <c r="AO39" s="446">
        <f>IF(AO$2="",0,SUM(INDEX('Sum 1'!42:42,AO$1+2),INDEX('Sum 1'!42:42,AO$1+3)))</f>
        <v>0</v>
      </c>
      <c r="AP39" s="446">
        <f>IF(AP$2="",0,SUM(INDEX('Sum 1'!42:42,AP$1+2),INDEX('Sum 1'!42:42,AP$1+3)))</f>
        <v>0</v>
      </c>
      <c r="AQ39" s="446">
        <f>IF(AQ$2="",0,SUM(INDEX('Sum 1'!42:42,AQ$1+2),INDEX('Sum 1'!42:42,AQ$1+3)))</f>
        <v>0</v>
      </c>
      <c r="AR39" s="446">
        <f>IF(AR$2="",0,SUM(INDEX('Sum 1'!42:42,AR$1+2),INDEX('Sum 1'!42:42,AR$1+3)))</f>
        <v>0</v>
      </c>
      <c r="AS39" s="446">
        <f>IF(AS$2="",0,SUM(INDEX('Sum 1'!42:42,AS$1+2),INDEX('Sum 1'!42:42,AS$1+3)))</f>
        <v>0</v>
      </c>
      <c r="AT39" s="446">
        <f>IF(AT$2="",0,SUM(INDEX('Sum 1'!42:42,AT$1+2),INDEX('Sum 1'!42:42,AT$1+3)))</f>
        <v>0</v>
      </c>
      <c r="AU39" s="446">
        <f>IF(AU$2="",0,SUM(INDEX('Sum 1'!42:42,AU$1+2),INDEX('Sum 1'!42:42,AU$1+3)))</f>
        <v>0</v>
      </c>
      <c r="AV39" s="446">
        <f>IF(AV$2="",0,SUM(INDEX('Sum 1'!42:42,AV$1+2),INDEX('Sum 1'!42:42,AV$1+3)))</f>
        <v>0</v>
      </c>
      <c r="AW39" s="446">
        <f>IF(AW$2="",0,SUM(INDEX('Sum 1'!42:42,AW$1+2),INDEX('Sum 1'!42:42,AW$1+3)))</f>
        <v>0</v>
      </c>
      <c r="AX39" s="446" t="e">
        <f>IF(AX$2="",0,SUM(INDEX('Sum 1'!42:42,AX$1+2),INDEX('Sum 1'!42:42,AX$1+3)))</f>
        <v>#REF!</v>
      </c>
      <c r="AY39" s="446" t="e">
        <f>IF(AY$2="",0,SUM(INDEX('Sum 1'!42:42,AY$1+2),INDEX('Sum 1'!42:42,AY$1+3)))</f>
        <v>#REF!</v>
      </c>
      <c r="AZ39" s="446" t="e">
        <f>IF(AZ$2="",0,SUM(INDEX('Sum 1'!42:42,AZ$1+2),INDEX('Sum 1'!42:42,AZ$1+3)))</f>
        <v>#REF!</v>
      </c>
      <c r="BA39" s="446" t="e">
        <f>IF(BA$2="",0,SUM(INDEX('Sum 1'!42:42,BA$1+2),INDEX('Sum 1'!42:42,BA$1+3)))</f>
        <v>#REF!</v>
      </c>
      <c r="BB39" s="446" t="e">
        <f>IF(BB$2="",0,SUM(INDEX('Sum 1'!42:42,BB$1+2),INDEX('Sum 1'!42:42,BB$1+3)))</f>
        <v>#REF!</v>
      </c>
    </row>
    <row r="40" spans="1:54" x14ac:dyDescent="0.2">
      <c r="A40" s="32" t="s">
        <v>40</v>
      </c>
      <c r="B40" s="24">
        <f>INDEX('Sum 1'!43:43,B$1+1)</f>
        <v>0</v>
      </c>
      <c r="C40" s="443">
        <f t="shared" ca="1" si="4"/>
        <v>0</v>
      </c>
      <c r="D40" s="24">
        <f t="shared" ca="1" si="5"/>
        <v>0</v>
      </c>
      <c r="E40" s="24">
        <f t="shared" ca="1" si="6"/>
        <v>0</v>
      </c>
      <c r="F40" s="24">
        <f t="shared" ca="1" si="7"/>
        <v>0</v>
      </c>
      <c r="G40" s="24">
        <f t="shared" ca="1" si="8"/>
        <v>0</v>
      </c>
      <c r="H40" s="24">
        <f t="shared" ca="1" si="9"/>
        <v>0</v>
      </c>
      <c r="I40" s="24">
        <f t="shared" ca="1" si="10"/>
        <v>0</v>
      </c>
      <c r="Q40" s="32" t="s">
        <v>40</v>
      </c>
      <c r="R40" s="453">
        <f>INDEX('Sum 1'!43:43,R$1+1)</f>
        <v>0</v>
      </c>
      <c r="S40" s="453">
        <f>IF(S$2="",0,SUM(INDEX('Sum 1'!43:43,S$1+2),INDEX('Sum 1'!43:43,S$1+3)))</f>
        <v>0</v>
      </c>
      <c r="T40" s="453">
        <f>IF(T$2="",0,SUM(INDEX('Sum 1'!43:43,T$1+2),INDEX('Sum 1'!43:43,T$1+3)))</f>
        <v>0</v>
      </c>
      <c r="U40" s="453">
        <f>IF(U$2="",0,SUM(INDEX('Sum 1'!43:43,U$1+2),INDEX('Sum 1'!43:43,U$1+3)))</f>
        <v>0</v>
      </c>
      <c r="V40" s="453">
        <f>IF(V$2="",0,SUM(INDEX('Sum 1'!43:43,V$1+2),INDEX('Sum 1'!43:43,V$1+3)))</f>
        <v>0</v>
      </c>
      <c r="W40" s="453">
        <f>IF(W$2="",0,SUM(INDEX('Sum 1'!43:43,W$1+2),INDEX('Sum 1'!43:43,W$1+3)))</f>
        <v>0</v>
      </c>
      <c r="X40" s="453">
        <f>IF(X$2="",0,SUM(INDEX('Sum 1'!43:43,X$1+2),INDEX('Sum 1'!43:43,X$1+3)))</f>
        <v>0</v>
      </c>
      <c r="Y40" s="453">
        <f>IF(Y$2="",0,SUM(INDEX('Sum 1'!43:43,Y$1+2),INDEX('Sum 1'!43:43,Y$1+3)))</f>
        <v>0</v>
      </c>
      <c r="Z40" s="453">
        <f>IF(Z$2="",0,SUM(INDEX('Sum 1'!43:43,Z$1+2),INDEX('Sum 1'!43:43,Z$1+3)))</f>
        <v>0</v>
      </c>
      <c r="AA40" s="453">
        <f>IF(AA$2="",0,SUM(INDEX('Sum 1'!43:43,AA$1+2),INDEX('Sum 1'!43:43,AA$1+3)))</f>
        <v>0</v>
      </c>
      <c r="AB40" s="453">
        <f>IF(AB$2="",0,SUM(INDEX('Sum 1'!43:43,AB$1+2),INDEX('Sum 1'!43:43,AB$1+3)))</f>
        <v>0</v>
      </c>
      <c r="AC40" s="453">
        <f>IF(AC$2="",0,SUM(INDEX('Sum 1'!43:43,AC$1+2),INDEX('Sum 1'!43:43,AC$1+3)))</f>
        <v>0</v>
      </c>
      <c r="AD40" s="453">
        <f>IF(AD$2="",0,SUM(INDEX('Sum 1'!43:43,AD$1+2),INDEX('Sum 1'!43:43,AD$1+3)))</f>
        <v>0</v>
      </c>
      <c r="AE40" s="453">
        <f>IF(AE$2="",0,SUM(INDEX('Sum 1'!43:43,AE$1+2),INDEX('Sum 1'!43:43,AE$1+3)))</f>
        <v>0</v>
      </c>
      <c r="AF40" s="453">
        <f>IF(AF$2="",0,SUM(INDEX('Sum 1'!43:43,AF$1+2),INDEX('Sum 1'!43:43,AF$1+3)))</f>
        <v>0</v>
      </c>
      <c r="AG40" s="453">
        <f>IF(AG$2="",0,SUM(INDEX('Sum 1'!43:43,AG$1+2),INDEX('Sum 1'!43:43,AG$1+3)))</f>
        <v>0</v>
      </c>
      <c r="AH40" s="453">
        <f>IF(AH$2="",0,SUM(INDEX('Sum 1'!43:43,AH$1+2),INDEX('Sum 1'!43:43,AH$1+3)))</f>
        <v>0</v>
      </c>
      <c r="AI40" s="453">
        <f>IF(AI$2="",0,SUM(INDEX('Sum 1'!43:43,AI$1+2),INDEX('Sum 1'!43:43,AI$1+3)))</f>
        <v>0</v>
      </c>
      <c r="AJ40" s="453">
        <f>IF(AJ$2="",0,SUM(INDEX('Sum 1'!43:43,AJ$1+2),INDEX('Sum 1'!43:43,AJ$1+3)))</f>
        <v>0</v>
      </c>
      <c r="AK40" s="453">
        <f>IF(AK$2="",0,SUM(INDEX('Sum 1'!43:43,AK$1+2),INDEX('Sum 1'!43:43,AK$1+3)))</f>
        <v>0</v>
      </c>
      <c r="AL40" s="446">
        <f>IF(AL$2="",0,SUM(INDEX('Sum 1'!43:43,AL$1+2),INDEX('Sum 1'!43:43,AL$1+3)))</f>
        <v>0</v>
      </c>
      <c r="AM40" s="446">
        <f>IF(AM$2="",0,SUM(INDEX('Sum 1'!43:43,AM$1+2),INDEX('Sum 1'!43:43,AM$1+3)))</f>
        <v>0</v>
      </c>
      <c r="AN40" s="446">
        <f>IF(AN$2="",0,SUM(INDEX('Sum 1'!43:43,AN$1+2),INDEX('Sum 1'!43:43,AN$1+3)))</f>
        <v>0</v>
      </c>
      <c r="AO40" s="446">
        <f>IF(AO$2="",0,SUM(INDEX('Sum 1'!43:43,AO$1+2),INDEX('Sum 1'!43:43,AO$1+3)))</f>
        <v>0</v>
      </c>
      <c r="AP40" s="446">
        <f>IF(AP$2="",0,SUM(INDEX('Sum 1'!43:43,AP$1+2),INDEX('Sum 1'!43:43,AP$1+3)))</f>
        <v>0</v>
      </c>
      <c r="AQ40" s="446">
        <f>IF(AQ$2="",0,SUM(INDEX('Sum 1'!43:43,AQ$1+2),INDEX('Sum 1'!43:43,AQ$1+3)))</f>
        <v>0</v>
      </c>
      <c r="AR40" s="446">
        <f>IF(AR$2="",0,SUM(INDEX('Sum 1'!43:43,AR$1+2),INDEX('Sum 1'!43:43,AR$1+3)))</f>
        <v>0</v>
      </c>
      <c r="AS40" s="446">
        <f>IF(AS$2="",0,SUM(INDEX('Sum 1'!43:43,AS$1+2),INDEX('Sum 1'!43:43,AS$1+3)))</f>
        <v>0</v>
      </c>
      <c r="AT40" s="446">
        <f>IF(AT$2="",0,SUM(INDEX('Sum 1'!43:43,AT$1+2),INDEX('Sum 1'!43:43,AT$1+3)))</f>
        <v>0</v>
      </c>
      <c r="AU40" s="446">
        <f>IF(AU$2="",0,SUM(INDEX('Sum 1'!43:43,AU$1+2),INDEX('Sum 1'!43:43,AU$1+3)))</f>
        <v>0</v>
      </c>
      <c r="AV40" s="446">
        <f>IF(AV$2="",0,SUM(INDEX('Sum 1'!43:43,AV$1+2),INDEX('Sum 1'!43:43,AV$1+3)))</f>
        <v>0</v>
      </c>
      <c r="AW40" s="446">
        <f>IF(AW$2="",0,SUM(INDEX('Sum 1'!43:43,AW$1+2),INDEX('Sum 1'!43:43,AW$1+3)))</f>
        <v>0</v>
      </c>
      <c r="AX40" s="446" t="e">
        <f>IF(AX$2="",0,SUM(INDEX('Sum 1'!43:43,AX$1+2),INDEX('Sum 1'!43:43,AX$1+3)))</f>
        <v>#REF!</v>
      </c>
      <c r="AY40" s="446" t="e">
        <f>IF(AY$2="",0,SUM(INDEX('Sum 1'!43:43,AY$1+2),INDEX('Sum 1'!43:43,AY$1+3)))</f>
        <v>#REF!</v>
      </c>
      <c r="AZ40" s="446" t="e">
        <f>IF(AZ$2="",0,SUM(INDEX('Sum 1'!43:43,AZ$1+2),INDEX('Sum 1'!43:43,AZ$1+3)))</f>
        <v>#REF!</v>
      </c>
      <c r="BA40" s="446" t="e">
        <f>IF(BA$2="",0,SUM(INDEX('Sum 1'!43:43,BA$1+2),INDEX('Sum 1'!43:43,BA$1+3)))</f>
        <v>#REF!</v>
      </c>
      <c r="BB40" s="446" t="e">
        <f>IF(BB$2="",0,SUM(INDEX('Sum 1'!43:43,BB$1+2),INDEX('Sum 1'!43:43,BB$1+3)))</f>
        <v>#REF!</v>
      </c>
    </row>
    <row r="41" spans="1:54" x14ac:dyDescent="0.2">
      <c r="A41" s="32" t="s">
        <v>445</v>
      </c>
      <c r="B41" s="24">
        <f>INDEX('Sum 1'!44:44,B$1+1)</f>
        <v>0</v>
      </c>
      <c r="C41" s="443">
        <f t="shared" ca="1" si="4"/>
        <v>0</v>
      </c>
      <c r="D41" s="24">
        <f t="shared" ca="1" si="5"/>
        <v>0</v>
      </c>
      <c r="E41" s="24">
        <f t="shared" ca="1" si="6"/>
        <v>0</v>
      </c>
      <c r="F41" s="24">
        <f t="shared" ca="1" si="7"/>
        <v>0</v>
      </c>
      <c r="G41" s="24">
        <f ca="1">SUM(B41,C41)</f>
        <v>0</v>
      </c>
      <c r="H41" s="24">
        <f ca="1">SUM(B41:D41,F41)</f>
        <v>0</v>
      </c>
      <c r="I41" s="24">
        <f ca="1">SUM(H41,-B41)</f>
        <v>0</v>
      </c>
      <c r="Q41" s="32" t="s">
        <v>445</v>
      </c>
      <c r="R41" s="453">
        <f>INDEX('Sum 1'!44:44,R$1+1)</f>
        <v>0</v>
      </c>
      <c r="S41" s="453">
        <f>IF(S$2="",0,SUM(INDEX('Sum 1'!44:44,S$1+2),INDEX('Sum 1'!44:44,S$1+3)))</f>
        <v>0</v>
      </c>
      <c r="T41" s="453">
        <f>IF(T$2="",0,SUM(INDEX('Sum 1'!44:44,T$1+2),INDEX('Sum 1'!44:44,T$1+3)))</f>
        <v>0</v>
      </c>
      <c r="U41" s="453">
        <f>IF(U$2="",0,SUM(INDEX('Sum 1'!44:44,U$1+2),INDEX('Sum 1'!44:44,U$1+3)))</f>
        <v>0</v>
      </c>
      <c r="V41" s="453">
        <f>IF(V$2="",0,SUM(INDEX('Sum 1'!44:44,V$1+2),INDEX('Sum 1'!44:44,V$1+3)))</f>
        <v>0</v>
      </c>
      <c r="W41" s="453">
        <f>IF(W$2="",0,SUM(INDEX('Sum 1'!44:44,W$1+2),INDEX('Sum 1'!44:44,W$1+3)))</f>
        <v>0</v>
      </c>
      <c r="X41" s="453">
        <f>IF(X$2="",0,SUM(INDEX('Sum 1'!44:44,X$1+2),INDEX('Sum 1'!44:44,X$1+3)))</f>
        <v>0</v>
      </c>
      <c r="Y41" s="453">
        <f>IF(Y$2="",0,SUM(INDEX('Sum 1'!44:44,Y$1+2),INDEX('Sum 1'!44:44,Y$1+3)))</f>
        <v>0</v>
      </c>
      <c r="Z41" s="453">
        <f>IF(Z$2="",0,SUM(INDEX('Sum 1'!44:44,Z$1+2),INDEX('Sum 1'!44:44,Z$1+3)))</f>
        <v>0</v>
      </c>
      <c r="AA41" s="453">
        <f>IF(AA$2="",0,SUM(INDEX('Sum 1'!44:44,AA$1+2),INDEX('Sum 1'!44:44,AA$1+3)))</f>
        <v>0</v>
      </c>
      <c r="AB41" s="453">
        <f>IF(AB$2="",0,SUM(INDEX('Sum 1'!44:44,AB$1+2),INDEX('Sum 1'!44:44,AB$1+3)))</f>
        <v>0</v>
      </c>
      <c r="AC41" s="453">
        <f>IF(AC$2="",0,SUM(INDEX('Sum 1'!44:44,AC$1+2),INDEX('Sum 1'!44:44,AC$1+3)))</f>
        <v>0</v>
      </c>
      <c r="AD41" s="453">
        <f>IF(AD$2="",0,SUM(INDEX('Sum 1'!44:44,AD$1+2),INDEX('Sum 1'!44:44,AD$1+3)))</f>
        <v>0</v>
      </c>
      <c r="AE41" s="453">
        <f>IF(AE$2="",0,SUM(INDEX('Sum 1'!44:44,AE$1+2),INDEX('Sum 1'!44:44,AE$1+3)))</f>
        <v>0</v>
      </c>
      <c r="AF41" s="453">
        <f>IF(AF$2="",0,SUM(INDEX('Sum 1'!44:44,AF$1+2),INDEX('Sum 1'!44:44,AF$1+3)))</f>
        <v>0</v>
      </c>
      <c r="AG41" s="453">
        <f>IF(AG$2="",0,SUM(INDEX('Sum 1'!44:44,AG$1+2),INDEX('Sum 1'!44:44,AG$1+3)))</f>
        <v>0</v>
      </c>
      <c r="AH41" s="453">
        <f>IF(AH$2="",0,SUM(INDEX('Sum 1'!44:44,AH$1+2),INDEX('Sum 1'!44:44,AH$1+3)))</f>
        <v>0</v>
      </c>
      <c r="AI41" s="453">
        <f>IF(AI$2="",0,SUM(INDEX('Sum 1'!44:44,AI$1+2),INDEX('Sum 1'!44:44,AI$1+3)))</f>
        <v>0</v>
      </c>
      <c r="AJ41" s="453">
        <f>IF(AJ$2="",0,SUM(INDEX('Sum 1'!44:44,AJ$1+2),INDEX('Sum 1'!44:44,AJ$1+3)))</f>
        <v>0</v>
      </c>
      <c r="AK41" s="453">
        <f>IF(AK$2="",0,SUM(INDEX('Sum 1'!44:44,AK$1+2),INDEX('Sum 1'!44:44,AK$1+3)))</f>
        <v>0</v>
      </c>
      <c r="AL41" s="446">
        <f>IF(AL$2="",0,SUM(INDEX('Sum 1'!44:44,AL$1+2),INDEX('Sum 1'!44:44,AL$1+3)))</f>
        <v>0</v>
      </c>
      <c r="AM41" s="446">
        <f>IF(AM$2="",0,SUM(INDEX('Sum 1'!44:44,AM$1+2),INDEX('Sum 1'!44:44,AM$1+3)))</f>
        <v>0</v>
      </c>
      <c r="AN41" s="446">
        <f>IF(AN$2="",0,SUM(INDEX('Sum 1'!44:44,AN$1+2),INDEX('Sum 1'!44:44,AN$1+3)))</f>
        <v>0</v>
      </c>
      <c r="AO41" s="446">
        <f>IF(AO$2="",0,SUM(INDEX('Sum 1'!44:44,AO$1+2),INDEX('Sum 1'!44:44,AO$1+3)))</f>
        <v>0</v>
      </c>
      <c r="AP41" s="446">
        <f>IF(AP$2="",0,SUM(INDEX('Sum 1'!44:44,AP$1+2),INDEX('Sum 1'!44:44,AP$1+3)))</f>
        <v>0</v>
      </c>
      <c r="AQ41" s="446">
        <f>IF(AQ$2="",0,SUM(INDEX('Sum 1'!44:44,AQ$1+2),INDEX('Sum 1'!44:44,AQ$1+3)))</f>
        <v>0</v>
      </c>
      <c r="AR41" s="446">
        <f>IF(AR$2="",0,SUM(INDEX('Sum 1'!44:44,AR$1+2),INDEX('Sum 1'!44:44,AR$1+3)))</f>
        <v>0</v>
      </c>
      <c r="AS41" s="446">
        <f>IF(AS$2="",0,SUM(INDEX('Sum 1'!44:44,AS$1+2),INDEX('Sum 1'!44:44,AS$1+3)))</f>
        <v>0</v>
      </c>
      <c r="AT41" s="446">
        <f>IF(AT$2="",0,SUM(INDEX('Sum 1'!44:44,AT$1+2),INDEX('Sum 1'!44:44,AT$1+3)))</f>
        <v>0</v>
      </c>
      <c r="AU41" s="446">
        <f>IF(AU$2="",0,SUM(INDEX('Sum 1'!44:44,AU$1+2),INDEX('Sum 1'!44:44,AU$1+3)))</f>
        <v>0</v>
      </c>
      <c r="AV41" s="446">
        <f>IF(AV$2="",0,SUM(INDEX('Sum 1'!44:44,AV$1+2),INDEX('Sum 1'!44:44,AV$1+3)))</f>
        <v>0</v>
      </c>
      <c r="AW41" s="446">
        <f>IF(AW$2="",0,SUM(INDEX('Sum 1'!44:44,AW$1+2),INDEX('Sum 1'!44:44,AW$1+3)))</f>
        <v>0</v>
      </c>
      <c r="AX41" s="446" t="e">
        <f>IF(AX$2="",0,SUM(INDEX('Sum 1'!44:44,AX$1+2),INDEX('Sum 1'!44:44,AX$1+3)))</f>
        <v>#REF!</v>
      </c>
      <c r="AY41" s="446" t="e">
        <f>IF(AY$2="",0,SUM(INDEX('Sum 1'!44:44,AY$1+2),INDEX('Sum 1'!44:44,AY$1+3)))</f>
        <v>#REF!</v>
      </c>
      <c r="AZ41" s="446" t="e">
        <f>IF(AZ$2="",0,SUM(INDEX('Sum 1'!44:44,AZ$1+2),INDEX('Sum 1'!44:44,AZ$1+3)))</f>
        <v>#REF!</v>
      </c>
      <c r="BA41" s="446" t="e">
        <f>IF(BA$2="",0,SUM(INDEX('Sum 1'!44:44,BA$1+2),INDEX('Sum 1'!44:44,BA$1+3)))</f>
        <v>#REF!</v>
      </c>
      <c r="BB41" s="446" t="e">
        <f>IF(BB$2="",0,SUM(INDEX('Sum 1'!44:44,BB$1+2),INDEX('Sum 1'!44:44,BB$1+3)))</f>
        <v>#REF!</v>
      </c>
    </row>
    <row r="42" spans="1:54" x14ac:dyDescent="0.2">
      <c r="A42" s="32" t="s">
        <v>39</v>
      </c>
      <c r="B42" s="24">
        <f>INDEX('Sum 1'!45:45,B$1+1)</f>
        <v>0</v>
      </c>
      <c r="C42" s="443">
        <f t="shared" ca="1" si="4"/>
        <v>0</v>
      </c>
      <c r="D42" s="24">
        <f t="shared" ca="1" si="5"/>
        <v>0</v>
      </c>
      <c r="E42" s="24">
        <f t="shared" ca="1" si="6"/>
        <v>0</v>
      </c>
      <c r="F42" s="24">
        <f t="shared" ca="1" si="7"/>
        <v>0</v>
      </c>
      <c r="G42" s="24">
        <f t="shared" ca="1" si="8"/>
        <v>0</v>
      </c>
      <c r="H42" s="24">
        <f t="shared" ca="1" si="9"/>
        <v>0</v>
      </c>
      <c r="I42" s="24">
        <f t="shared" ca="1" si="10"/>
        <v>0</v>
      </c>
      <c r="Q42" s="32" t="s">
        <v>39</v>
      </c>
      <c r="R42" s="453">
        <f>INDEX('Sum 1'!45:45,R$1+1)</f>
        <v>0</v>
      </c>
      <c r="S42" s="453">
        <f>IF(S$2="",0,SUM(INDEX('Sum 1'!45:45,S$1+2),INDEX('Sum 1'!45:45,S$1+3)))</f>
        <v>0</v>
      </c>
      <c r="T42" s="453">
        <f>IF(T$2="",0,SUM(INDEX('Sum 1'!45:45,T$1+2),INDEX('Sum 1'!45:45,T$1+3)))</f>
        <v>0</v>
      </c>
      <c r="U42" s="453">
        <f>IF(U$2="",0,SUM(INDEX('Sum 1'!45:45,U$1+2),INDEX('Sum 1'!45:45,U$1+3)))</f>
        <v>0</v>
      </c>
      <c r="V42" s="453">
        <f>IF(V$2="",0,SUM(INDEX('Sum 1'!45:45,V$1+2),INDEX('Sum 1'!45:45,V$1+3)))</f>
        <v>0</v>
      </c>
      <c r="W42" s="453">
        <f>IF(W$2="",0,SUM(INDEX('Sum 1'!45:45,W$1+2),INDEX('Sum 1'!45:45,W$1+3)))</f>
        <v>0</v>
      </c>
      <c r="X42" s="453">
        <f>IF(X$2="",0,SUM(INDEX('Sum 1'!45:45,X$1+2),INDEX('Sum 1'!45:45,X$1+3)))</f>
        <v>0</v>
      </c>
      <c r="Y42" s="453">
        <f>IF(Y$2="",0,SUM(INDEX('Sum 1'!45:45,Y$1+2),INDEX('Sum 1'!45:45,Y$1+3)))</f>
        <v>0</v>
      </c>
      <c r="Z42" s="453">
        <f>IF(Z$2="",0,SUM(INDEX('Sum 1'!45:45,Z$1+2),INDEX('Sum 1'!45:45,Z$1+3)))</f>
        <v>0</v>
      </c>
      <c r="AA42" s="453">
        <f>IF(AA$2="",0,SUM(INDEX('Sum 1'!45:45,AA$1+2),INDEX('Sum 1'!45:45,AA$1+3)))</f>
        <v>0</v>
      </c>
      <c r="AB42" s="453">
        <f>IF(AB$2="",0,SUM(INDEX('Sum 1'!45:45,AB$1+2),INDEX('Sum 1'!45:45,AB$1+3)))</f>
        <v>0</v>
      </c>
      <c r="AC42" s="453">
        <f>IF(AC$2="",0,SUM(INDEX('Sum 1'!45:45,AC$1+2),INDEX('Sum 1'!45:45,AC$1+3)))</f>
        <v>0</v>
      </c>
      <c r="AD42" s="453">
        <f>IF(AD$2="",0,SUM(INDEX('Sum 1'!45:45,AD$1+2),INDEX('Sum 1'!45:45,AD$1+3)))</f>
        <v>0</v>
      </c>
      <c r="AE42" s="453">
        <f>IF(AE$2="",0,SUM(INDEX('Sum 1'!45:45,AE$1+2),INDEX('Sum 1'!45:45,AE$1+3)))</f>
        <v>0</v>
      </c>
      <c r="AF42" s="453">
        <f>IF(AF$2="",0,SUM(INDEX('Sum 1'!45:45,AF$1+2),INDEX('Sum 1'!45:45,AF$1+3)))</f>
        <v>0</v>
      </c>
      <c r="AG42" s="453">
        <f>IF(AG$2="",0,SUM(INDEX('Sum 1'!45:45,AG$1+2),INDEX('Sum 1'!45:45,AG$1+3)))</f>
        <v>0</v>
      </c>
      <c r="AH42" s="453">
        <f>IF(AH$2="",0,SUM(INDEX('Sum 1'!45:45,AH$1+2),INDEX('Sum 1'!45:45,AH$1+3)))</f>
        <v>0</v>
      </c>
      <c r="AI42" s="453">
        <f>IF(AI$2="",0,SUM(INDEX('Sum 1'!45:45,AI$1+2),INDEX('Sum 1'!45:45,AI$1+3)))</f>
        <v>0</v>
      </c>
      <c r="AJ42" s="453">
        <f>IF(AJ$2="",0,SUM(INDEX('Sum 1'!45:45,AJ$1+2),INDEX('Sum 1'!45:45,AJ$1+3)))</f>
        <v>0</v>
      </c>
      <c r="AK42" s="453">
        <f>IF(AK$2="",0,SUM(INDEX('Sum 1'!45:45,AK$1+2),INDEX('Sum 1'!45:45,AK$1+3)))</f>
        <v>0</v>
      </c>
      <c r="AL42" s="446">
        <f>IF(AL$2="",0,SUM(INDEX('Sum 1'!45:45,AL$1+2),INDEX('Sum 1'!45:45,AL$1+3)))</f>
        <v>0</v>
      </c>
      <c r="AM42" s="446">
        <f>IF(AM$2="",0,SUM(INDEX('Sum 1'!45:45,AM$1+2),INDEX('Sum 1'!45:45,AM$1+3)))</f>
        <v>0</v>
      </c>
      <c r="AN42" s="446">
        <f>IF(AN$2="",0,SUM(INDEX('Sum 1'!45:45,AN$1+2),INDEX('Sum 1'!45:45,AN$1+3)))</f>
        <v>0</v>
      </c>
      <c r="AO42" s="446">
        <f>IF(AO$2="",0,SUM(INDEX('Sum 1'!45:45,AO$1+2),INDEX('Sum 1'!45:45,AO$1+3)))</f>
        <v>0</v>
      </c>
      <c r="AP42" s="446">
        <f>IF(AP$2="",0,SUM(INDEX('Sum 1'!45:45,AP$1+2),INDEX('Sum 1'!45:45,AP$1+3)))</f>
        <v>0</v>
      </c>
      <c r="AQ42" s="446">
        <f>IF(AQ$2="",0,SUM(INDEX('Sum 1'!45:45,AQ$1+2),INDEX('Sum 1'!45:45,AQ$1+3)))</f>
        <v>0</v>
      </c>
      <c r="AR42" s="446">
        <f>IF(AR$2="",0,SUM(INDEX('Sum 1'!45:45,AR$1+2),INDEX('Sum 1'!45:45,AR$1+3)))</f>
        <v>0</v>
      </c>
      <c r="AS42" s="446">
        <f>IF(AS$2="",0,SUM(INDEX('Sum 1'!45:45,AS$1+2),INDEX('Sum 1'!45:45,AS$1+3)))</f>
        <v>0</v>
      </c>
      <c r="AT42" s="446">
        <f>IF(AT$2="",0,SUM(INDEX('Sum 1'!45:45,AT$1+2),INDEX('Sum 1'!45:45,AT$1+3)))</f>
        <v>0</v>
      </c>
      <c r="AU42" s="446">
        <f>IF(AU$2="",0,SUM(INDEX('Sum 1'!45:45,AU$1+2),INDEX('Sum 1'!45:45,AU$1+3)))</f>
        <v>0</v>
      </c>
      <c r="AV42" s="446">
        <f>IF(AV$2="",0,SUM(INDEX('Sum 1'!45:45,AV$1+2),INDEX('Sum 1'!45:45,AV$1+3)))</f>
        <v>0</v>
      </c>
      <c r="AW42" s="446">
        <f>IF(AW$2="",0,SUM(INDEX('Sum 1'!45:45,AW$1+2),INDEX('Sum 1'!45:45,AW$1+3)))</f>
        <v>0</v>
      </c>
      <c r="AX42" s="446" t="e">
        <f>IF(AX$2="",0,SUM(INDEX('Sum 1'!45:45,AX$1+2),INDEX('Sum 1'!45:45,AX$1+3)))</f>
        <v>#REF!</v>
      </c>
      <c r="AY42" s="446" t="e">
        <f>IF(AY$2="",0,SUM(INDEX('Sum 1'!45:45,AY$1+2),INDEX('Sum 1'!45:45,AY$1+3)))</f>
        <v>#REF!</v>
      </c>
      <c r="AZ42" s="446" t="e">
        <f>IF(AZ$2="",0,SUM(INDEX('Sum 1'!45:45,AZ$1+2),INDEX('Sum 1'!45:45,AZ$1+3)))</f>
        <v>#REF!</v>
      </c>
      <c r="BA42" s="446" t="e">
        <f>IF(BA$2="",0,SUM(INDEX('Sum 1'!45:45,BA$1+2),INDEX('Sum 1'!45:45,BA$1+3)))</f>
        <v>#REF!</v>
      </c>
      <c r="BB42" s="446" t="e">
        <f>IF(BB$2="",0,SUM(INDEX('Sum 1'!45:45,BB$1+2),INDEX('Sum 1'!45:45,BB$1+3)))</f>
        <v>#REF!</v>
      </c>
    </row>
    <row r="43" spans="1:54" x14ac:dyDescent="0.2">
      <c r="A43" s="34" t="s">
        <v>201</v>
      </c>
      <c r="B43" s="25">
        <f>INDEX('Sum 1'!46:46,B$1+1)</f>
        <v>0</v>
      </c>
      <c r="C43" s="444">
        <f t="shared" ca="1" si="4"/>
        <v>0</v>
      </c>
      <c r="D43" s="25">
        <f t="shared" ca="1" si="5"/>
        <v>0</v>
      </c>
      <c r="E43" s="25">
        <f t="shared" ca="1" si="6"/>
        <v>0</v>
      </c>
      <c r="F43" s="25">
        <f t="shared" ca="1" si="7"/>
        <v>0</v>
      </c>
      <c r="G43" s="25">
        <f t="shared" ca="1" si="8"/>
        <v>0</v>
      </c>
      <c r="H43" s="25">
        <f t="shared" ca="1" si="9"/>
        <v>0</v>
      </c>
      <c r="I43" s="25">
        <f t="shared" ca="1" si="10"/>
        <v>0</v>
      </c>
      <c r="Q43" s="34" t="s">
        <v>201</v>
      </c>
      <c r="R43" s="512">
        <f>INDEX('Sum 1'!46:46,R$1+1)</f>
        <v>0</v>
      </c>
      <c r="S43" s="512">
        <f>IF(S$2="",0,SUM(INDEX('Sum 1'!46:46,S$1+2),INDEX('Sum 1'!46:46,S$1+3)))</f>
        <v>0</v>
      </c>
      <c r="T43" s="512">
        <f>IF(T$2="",0,SUM(INDEX('Sum 1'!46:46,T$1+2),INDEX('Sum 1'!46:46,T$1+3)))</f>
        <v>0</v>
      </c>
      <c r="U43" s="512">
        <f>IF(U$2="",0,SUM(INDEX('Sum 1'!46:46,U$1+2),INDEX('Sum 1'!46:46,U$1+3)))</f>
        <v>0</v>
      </c>
      <c r="V43" s="512">
        <f>IF(V$2="",0,SUM(INDEX('Sum 1'!46:46,V$1+2),INDEX('Sum 1'!46:46,V$1+3)))</f>
        <v>0</v>
      </c>
      <c r="W43" s="512">
        <f>IF(W$2="",0,SUM(INDEX('Sum 1'!46:46,W$1+2),INDEX('Sum 1'!46:46,W$1+3)))</f>
        <v>0</v>
      </c>
      <c r="X43" s="512">
        <f>IF(X$2="",0,SUM(INDEX('Sum 1'!46:46,X$1+2),INDEX('Sum 1'!46:46,X$1+3)))</f>
        <v>0</v>
      </c>
      <c r="Y43" s="512">
        <f>IF(Y$2="",0,SUM(INDEX('Sum 1'!46:46,Y$1+2),INDEX('Sum 1'!46:46,Y$1+3)))</f>
        <v>0</v>
      </c>
      <c r="Z43" s="512">
        <f>IF(Z$2="",0,SUM(INDEX('Sum 1'!46:46,Z$1+2),INDEX('Sum 1'!46:46,Z$1+3)))</f>
        <v>0</v>
      </c>
      <c r="AA43" s="512">
        <f>IF(AA$2="",0,SUM(INDEX('Sum 1'!46:46,AA$1+2),INDEX('Sum 1'!46:46,AA$1+3)))</f>
        <v>0</v>
      </c>
      <c r="AB43" s="512">
        <f>IF(AB$2="",0,SUM(INDEX('Sum 1'!46:46,AB$1+2),INDEX('Sum 1'!46:46,AB$1+3)))</f>
        <v>0</v>
      </c>
      <c r="AC43" s="512">
        <f>IF(AC$2="",0,SUM(INDEX('Sum 1'!46:46,AC$1+2),INDEX('Sum 1'!46:46,AC$1+3)))</f>
        <v>0</v>
      </c>
      <c r="AD43" s="512">
        <f>IF(AD$2="",0,SUM(INDEX('Sum 1'!46:46,AD$1+2),INDEX('Sum 1'!46:46,AD$1+3)))</f>
        <v>0</v>
      </c>
      <c r="AE43" s="512">
        <f>IF(AE$2="",0,SUM(INDEX('Sum 1'!46:46,AE$1+2),INDEX('Sum 1'!46:46,AE$1+3)))</f>
        <v>0</v>
      </c>
      <c r="AF43" s="512">
        <f>IF(AF$2="",0,SUM(INDEX('Sum 1'!46:46,AF$1+2),INDEX('Sum 1'!46:46,AF$1+3)))</f>
        <v>0</v>
      </c>
      <c r="AG43" s="512">
        <f>IF(AG$2="",0,SUM(INDEX('Sum 1'!46:46,AG$1+2),INDEX('Sum 1'!46:46,AG$1+3)))</f>
        <v>0</v>
      </c>
      <c r="AH43" s="512">
        <f>IF(AH$2="",0,SUM(INDEX('Sum 1'!46:46,AH$1+2),INDEX('Sum 1'!46:46,AH$1+3)))</f>
        <v>0</v>
      </c>
      <c r="AI43" s="512">
        <f>IF(AI$2="",0,SUM(INDEX('Sum 1'!46:46,AI$1+2),INDEX('Sum 1'!46:46,AI$1+3)))</f>
        <v>0</v>
      </c>
      <c r="AJ43" s="512">
        <f>IF(AJ$2="",0,SUM(INDEX('Sum 1'!46:46,AJ$1+2),INDEX('Sum 1'!46:46,AJ$1+3)))</f>
        <v>0</v>
      </c>
      <c r="AK43" s="512">
        <f>IF(AK$2="",0,SUM(INDEX('Sum 1'!46:46,AK$1+2),INDEX('Sum 1'!46:46,AK$1+3)))</f>
        <v>0</v>
      </c>
      <c r="AL43" s="521">
        <f>IF(AL$2="",0,SUM(INDEX('Sum 1'!46:46,AL$1+2),INDEX('Sum 1'!46:46,AL$1+3)))</f>
        <v>0</v>
      </c>
      <c r="AM43" s="521">
        <f>IF(AM$2="",0,SUM(INDEX('Sum 1'!46:46,AM$1+2),INDEX('Sum 1'!46:46,AM$1+3)))</f>
        <v>0</v>
      </c>
      <c r="AN43" s="521">
        <f>IF(AN$2="",0,SUM(INDEX('Sum 1'!46:46,AN$1+2),INDEX('Sum 1'!46:46,AN$1+3)))</f>
        <v>0</v>
      </c>
      <c r="AO43" s="521">
        <f>IF(AO$2="",0,SUM(INDEX('Sum 1'!46:46,AO$1+2),INDEX('Sum 1'!46:46,AO$1+3)))</f>
        <v>0</v>
      </c>
      <c r="AP43" s="521">
        <f>IF(AP$2="",0,SUM(INDEX('Sum 1'!46:46,AP$1+2),INDEX('Sum 1'!46:46,AP$1+3)))</f>
        <v>0</v>
      </c>
      <c r="AQ43" s="521">
        <f>IF(AQ$2="",0,SUM(INDEX('Sum 1'!46:46,AQ$1+2),INDEX('Sum 1'!46:46,AQ$1+3)))</f>
        <v>0</v>
      </c>
      <c r="AR43" s="521">
        <f>IF(AR$2="",0,SUM(INDEX('Sum 1'!46:46,AR$1+2),INDEX('Sum 1'!46:46,AR$1+3)))</f>
        <v>0</v>
      </c>
      <c r="AS43" s="521">
        <f>IF(AS$2="",0,SUM(INDEX('Sum 1'!46:46,AS$1+2),INDEX('Sum 1'!46:46,AS$1+3)))</f>
        <v>0</v>
      </c>
      <c r="AT43" s="521">
        <f>IF(AT$2="",0,SUM(INDEX('Sum 1'!46:46,AT$1+2),INDEX('Sum 1'!46:46,AT$1+3)))</f>
        <v>0</v>
      </c>
      <c r="AU43" s="521">
        <f>IF(AU$2="",0,SUM(INDEX('Sum 1'!46:46,AU$1+2),INDEX('Sum 1'!46:46,AU$1+3)))</f>
        <v>0</v>
      </c>
      <c r="AV43" s="521">
        <f>IF(AV$2="",0,SUM(INDEX('Sum 1'!46:46,AV$1+2),INDEX('Sum 1'!46:46,AV$1+3)))</f>
        <v>0</v>
      </c>
      <c r="AW43" s="521">
        <f>IF(AW$2="",0,SUM(INDEX('Sum 1'!46:46,AW$1+2),INDEX('Sum 1'!46:46,AW$1+3)))</f>
        <v>0</v>
      </c>
      <c r="AX43" s="521" t="e">
        <f>IF(AX$2="",0,SUM(INDEX('Sum 1'!46:46,AX$1+2),INDEX('Sum 1'!46:46,AX$1+3)))</f>
        <v>#REF!</v>
      </c>
      <c r="AY43" s="521" t="e">
        <f>IF(AY$2="",0,SUM(INDEX('Sum 1'!46:46,AY$1+2),INDEX('Sum 1'!46:46,AY$1+3)))</f>
        <v>#REF!</v>
      </c>
      <c r="AZ43" s="521" t="e">
        <f>IF(AZ$2="",0,SUM(INDEX('Sum 1'!46:46,AZ$1+2),INDEX('Sum 1'!46:46,AZ$1+3)))</f>
        <v>#REF!</v>
      </c>
      <c r="BA43" s="521" t="e">
        <f>IF(BA$2="",0,SUM(INDEX('Sum 1'!46:46,BA$1+2),INDEX('Sum 1'!46:46,BA$1+3)))</f>
        <v>#REF!</v>
      </c>
      <c r="BB43" s="521" t="e">
        <f>IF(BB$2="",0,SUM(INDEX('Sum 1'!46:46,BB$1+2),INDEX('Sum 1'!46:46,BB$1+3)))</f>
        <v>#REF!</v>
      </c>
    </row>
    <row r="44" spans="1:54" x14ac:dyDescent="0.2">
      <c r="A44" s="454" t="s">
        <v>214</v>
      </c>
      <c r="B44" s="454"/>
      <c r="C44" s="454"/>
      <c r="D44" s="580"/>
      <c r="E44" s="580"/>
      <c r="F44" s="580"/>
      <c r="G44" s="580"/>
      <c r="H44" s="580"/>
      <c r="I44" s="580"/>
      <c r="Q44" s="454" t="s">
        <v>214</v>
      </c>
      <c r="R44" s="455"/>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row>
    <row r="45" spans="1:54" x14ac:dyDescent="0.2">
      <c r="A45" s="32" t="s">
        <v>512</v>
      </c>
      <c r="B45" s="24">
        <f>INDEX('Sum 1'!48:48,B$1+1)</f>
        <v>0</v>
      </c>
      <c r="C45" s="443">
        <f t="shared" ca="1" si="4"/>
        <v>0</v>
      </c>
      <c r="D45" s="24">
        <f t="shared" ca="1" si="5"/>
        <v>0</v>
      </c>
      <c r="E45" s="24">
        <f t="shared" ca="1" si="6"/>
        <v>0</v>
      </c>
      <c r="F45" s="24">
        <f t="shared" ca="1" si="7"/>
        <v>0</v>
      </c>
      <c r="G45" s="24">
        <f t="shared" ca="1" si="8"/>
        <v>0</v>
      </c>
      <c r="H45" s="24">
        <f t="shared" ca="1" si="9"/>
        <v>0</v>
      </c>
      <c r="I45" s="24">
        <f t="shared" ca="1" si="10"/>
        <v>0</v>
      </c>
      <c r="Q45" s="32" t="s">
        <v>38</v>
      </c>
      <c r="R45" s="453">
        <f>INDEX('Sum 1'!48:48,R$1+1)</f>
        <v>0</v>
      </c>
      <c r="S45" s="453">
        <f>IF(S$2="",0,SUM(INDEX('Sum 1'!48:48,S$1+2),INDEX('Sum 1'!48:48,S$1+3)))</f>
        <v>0</v>
      </c>
      <c r="T45" s="453">
        <f>IF(T$2="",0,SUM(INDEX('Sum 1'!48:48,T$1+2),INDEX('Sum 1'!48:48,T$1+3)))</f>
        <v>0</v>
      </c>
      <c r="U45" s="453">
        <f>IF(U$2="",0,SUM(INDEX('Sum 1'!48:48,U$1+2),INDEX('Sum 1'!48:48,U$1+3)))</f>
        <v>0</v>
      </c>
      <c r="V45" s="453">
        <f>IF(V$2="",0,SUM(INDEX('Sum 1'!48:48,V$1+2),INDEX('Sum 1'!48:48,V$1+3)))</f>
        <v>0</v>
      </c>
      <c r="W45" s="453">
        <f>IF(W$2="",0,SUM(INDEX('Sum 1'!48:48,W$1+2),INDEX('Sum 1'!48:48,W$1+3)))</f>
        <v>0</v>
      </c>
      <c r="X45" s="453">
        <f>IF(X$2="",0,SUM(INDEX('Sum 1'!48:48,X$1+2),INDEX('Sum 1'!48:48,X$1+3)))</f>
        <v>0</v>
      </c>
      <c r="Y45" s="453">
        <f>IF(Y$2="",0,SUM(INDEX('Sum 1'!48:48,Y$1+2),INDEX('Sum 1'!48:48,Y$1+3)))</f>
        <v>0</v>
      </c>
      <c r="Z45" s="453">
        <f>IF(Z$2="",0,SUM(INDEX('Sum 1'!48:48,Z$1+2),INDEX('Sum 1'!48:48,Z$1+3)))</f>
        <v>0</v>
      </c>
      <c r="AA45" s="453">
        <f>IF(AA$2="",0,SUM(INDEX('Sum 1'!48:48,AA$1+2),INDEX('Sum 1'!48:48,AA$1+3)))</f>
        <v>0</v>
      </c>
      <c r="AB45" s="453">
        <f>IF(AB$2="",0,SUM(INDEX('Sum 1'!48:48,AB$1+2),INDEX('Sum 1'!48:48,AB$1+3)))</f>
        <v>0</v>
      </c>
      <c r="AC45" s="453">
        <f>IF(AC$2="",0,SUM(INDEX('Sum 1'!48:48,AC$1+2),INDEX('Sum 1'!48:48,AC$1+3)))</f>
        <v>0</v>
      </c>
      <c r="AD45" s="453">
        <f>IF(AD$2="",0,SUM(INDEX('Sum 1'!48:48,AD$1+2),INDEX('Sum 1'!48:48,AD$1+3)))</f>
        <v>0</v>
      </c>
      <c r="AE45" s="453">
        <f>IF(AE$2="",0,SUM(INDEX('Sum 1'!48:48,AE$1+2),INDEX('Sum 1'!48:48,AE$1+3)))</f>
        <v>0</v>
      </c>
      <c r="AF45" s="453">
        <f>IF(AF$2="",0,SUM(INDEX('Sum 1'!48:48,AF$1+2),INDEX('Sum 1'!48:48,AF$1+3)))</f>
        <v>0</v>
      </c>
      <c r="AG45" s="453">
        <f>IF(AG$2="",0,SUM(INDEX('Sum 1'!48:48,AG$1+2),INDEX('Sum 1'!48:48,AG$1+3)))</f>
        <v>0</v>
      </c>
      <c r="AH45" s="453">
        <f>IF(AH$2="",0,SUM(INDEX('Sum 1'!48:48,AH$1+2),INDEX('Sum 1'!48:48,AH$1+3)))</f>
        <v>0</v>
      </c>
      <c r="AI45" s="453">
        <f>IF(AI$2="",0,SUM(INDEX('Sum 1'!48:48,AI$1+2),INDEX('Sum 1'!48:48,AI$1+3)))</f>
        <v>0</v>
      </c>
      <c r="AJ45" s="453">
        <f>IF(AJ$2="",0,SUM(INDEX('Sum 1'!48:48,AJ$1+2),INDEX('Sum 1'!48:48,AJ$1+3)))</f>
        <v>0</v>
      </c>
      <c r="AK45" s="453">
        <f>IF(AK$2="",0,SUM(INDEX('Sum 1'!48:48,AK$1+2),INDEX('Sum 1'!48:48,AK$1+3)))</f>
        <v>0</v>
      </c>
      <c r="AL45" s="446">
        <f>IF(AL$2="",0,SUM(INDEX('Sum 1'!48:48,AL$1+2),INDEX('Sum 1'!48:48,AL$1+3)))</f>
        <v>0</v>
      </c>
      <c r="AM45" s="446">
        <f>IF(AM$2="",0,SUM(INDEX('Sum 1'!48:48,AM$1+2),INDEX('Sum 1'!48:48,AM$1+3)))</f>
        <v>0</v>
      </c>
      <c r="AN45" s="446">
        <f>IF(AN$2="",0,SUM(INDEX('Sum 1'!48:48,AN$1+2),INDEX('Sum 1'!48:48,AN$1+3)))</f>
        <v>0</v>
      </c>
      <c r="AO45" s="446">
        <f>IF(AO$2="",0,SUM(INDEX('Sum 1'!48:48,AO$1+2),INDEX('Sum 1'!48:48,AO$1+3)))</f>
        <v>0</v>
      </c>
      <c r="AP45" s="446">
        <f>IF(AP$2="",0,SUM(INDEX('Sum 1'!48:48,AP$1+2),INDEX('Sum 1'!48:48,AP$1+3)))</f>
        <v>0</v>
      </c>
      <c r="AQ45" s="446">
        <f>IF(AQ$2="",0,SUM(INDEX('Sum 1'!48:48,AQ$1+2),INDEX('Sum 1'!48:48,AQ$1+3)))</f>
        <v>0</v>
      </c>
      <c r="AR45" s="446">
        <f>IF(AR$2="",0,SUM(INDEX('Sum 1'!48:48,AR$1+2),INDEX('Sum 1'!48:48,AR$1+3)))</f>
        <v>0</v>
      </c>
      <c r="AS45" s="446">
        <f>IF(AS$2="",0,SUM(INDEX('Sum 1'!48:48,AS$1+2),INDEX('Sum 1'!48:48,AS$1+3)))</f>
        <v>0</v>
      </c>
      <c r="AT45" s="446">
        <f>IF(AT$2="",0,SUM(INDEX('Sum 1'!48:48,AT$1+2),INDEX('Sum 1'!48:48,AT$1+3)))</f>
        <v>0</v>
      </c>
      <c r="AU45" s="446">
        <f>IF(AU$2="",0,SUM(INDEX('Sum 1'!48:48,AU$1+2),INDEX('Sum 1'!48:48,AU$1+3)))</f>
        <v>0</v>
      </c>
      <c r="AV45" s="446">
        <f>IF(AV$2="",0,SUM(INDEX('Sum 1'!48:48,AV$1+2),INDEX('Sum 1'!48:48,AV$1+3)))</f>
        <v>0</v>
      </c>
      <c r="AW45" s="446">
        <f>IF(AW$2="",0,SUM(INDEX('Sum 1'!48:48,AW$1+2),INDEX('Sum 1'!48:48,AW$1+3)))</f>
        <v>0</v>
      </c>
      <c r="AX45" s="446" t="e">
        <f>IF(AX$2="",0,SUM(INDEX('Sum 1'!48:48,AX$1+2),INDEX('Sum 1'!48:48,AX$1+3)))</f>
        <v>#REF!</v>
      </c>
      <c r="AY45" s="446" t="e">
        <f>IF(AY$2="",0,SUM(INDEX('Sum 1'!48:48,AY$1+2),INDEX('Sum 1'!48:48,AY$1+3)))</f>
        <v>#REF!</v>
      </c>
      <c r="AZ45" s="446" t="e">
        <f>IF(AZ$2="",0,SUM(INDEX('Sum 1'!48:48,AZ$1+2),INDEX('Sum 1'!48:48,AZ$1+3)))</f>
        <v>#REF!</v>
      </c>
      <c r="BA45" s="446" t="e">
        <f>IF(BA$2="",0,SUM(INDEX('Sum 1'!48:48,BA$1+2),INDEX('Sum 1'!48:48,BA$1+3)))</f>
        <v>#REF!</v>
      </c>
      <c r="BB45" s="446" t="e">
        <f>IF(BB$2="",0,SUM(INDEX('Sum 1'!48:48,BB$1+2),INDEX('Sum 1'!48:48,BB$1+3)))</f>
        <v>#REF!</v>
      </c>
    </row>
    <row r="46" spans="1:54" x14ac:dyDescent="0.2">
      <c r="A46" s="32" t="s">
        <v>123</v>
      </c>
      <c r="B46" s="24">
        <f>INDEX('Sum 1'!49:49,B$1+1)</f>
        <v>0</v>
      </c>
      <c r="C46" s="443">
        <f t="shared" ca="1" si="4"/>
        <v>0</v>
      </c>
      <c r="D46" s="24">
        <f t="shared" ca="1" si="5"/>
        <v>0</v>
      </c>
      <c r="E46" s="24">
        <f t="shared" ca="1" si="6"/>
        <v>0</v>
      </c>
      <c r="F46" s="24">
        <f t="shared" ca="1" si="7"/>
        <v>0</v>
      </c>
      <c r="G46" s="24">
        <f t="shared" ca="1" si="8"/>
        <v>0</v>
      </c>
      <c r="H46" s="24">
        <f t="shared" ca="1" si="9"/>
        <v>0</v>
      </c>
      <c r="I46" s="24">
        <f t="shared" ca="1" si="10"/>
        <v>0</v>
      </c>
      <c r="Q46" s="32" t="s">
        <v>123</v>
      </c>
      <c r="R46" s="453">
        <f>INDEX('Sum 1'!49:49,R$1+1)</f>
        <v>0</v>
      </c>
      <c r="S46" s="453">
        <f>IF(S$2="",0,SUM(INDEX('Sum 1'!49:49,S$1+2),INDEX('Sum 1'!49:49,S$1+3)))</f>
        <v>0</v>
      </c>
      <c r="T46" s="453">
        <f>IF(T$2="",0,SUM(INDEX('Sum 1'!49:49,T$1+2),INDEX('Sum 1'!49:49,T$1+3)))</f>
        <v>0</v>
      </c>
      <c r="U46" s="453">
        <f>IF(U$2="",0,SUM(INDEX('Sum 1'!49:49,U$1+2),INDEX('Sum 1'!49:49,U$1+3)))</f>
        <v>0</v>
      </c>
      <c r="V46" s="453">
        <f>IF(V$2="",0,SUM(INDEX('Sum 1'!49:49,V$1+2),INDEX('Sum 1'!49:49,V$1+3)))</f>
        <v>0</v>
      </c>
      <c r="W46" s="453">
        <f>IF(W$2="",0,SUM(INDEX('Sum 1'!49:49,W$1+2),INDEX('Sum 1'!49:49,W$1+3)))</f>
        <v>0</v>
      </c>
      <c r="X46" s="453">
        <f>IF(X$2="",0,SUM(INDEX('Sum 1'!49:49,X$1+2),INDEX('Sum 1'!49:49,X$1+3)))</f>
        <v>0</v>
      </c>
      <c r="Y46" s="453">
        <f>IF(Y$2="",0,SUM(INDEX('Sum 1'!49:49,Y$1+2),INDEX('Sum 1'!49:49,Y$1+3)))</f>
        <v>0</v>
      </c>
      <c r="Z46" s="453">
        <f>IF(Z$2="",0,SUM(INDEX('Sum 1'!49:49,Z$1+2),INDEX('Sum 1'!49:49,Z$1+3)))</f>
        <v>0</v>
      </c>
      <c r="AA46" s="453">
        <f>IF(AA$2="",0,SUM(INDEX('Sum 1'!49:49,AA$1+2),INDEX('Sum 1'!49:49,AA$1+3)))</f>
        <v>0</v>
      </c>
      <c r="AB46" s="453">
        <f>IF(AB$2="",0,SUM(INDEX('Sum 1'!49:49,AB$1+2),INDEX('Sum 1'!49:49,AB$1+3)))</f>
        <v>0</v>
      </c>
      <c r="AC46" s="453">
        <f>IF(AC$2="",0,SUM(INDEX('Sum 1'!49:49,AC$1+2),INDEX('Sum 1'!49:49,AC$1+3)))</f>
        <v>0</v>
      </c>
      <c r="AD46" s="453">
        <f>IF(AD$2="",0,SUM(INDEX('Sum 1'!49:49,AD$1+2),INDEX('Sum 1'!49:49,AD$1+3)))</f>
        <v>0</v>
      </c>
      <c r="AE46" s="453">
        <f>IF(AE$2="",0,SUM(INDEX('Sum 1'!49:49,AE$1+2),INDEX('Sum 1'!49:49,AE$1+3)))</f>
        <v>0</v>
      </c>
      <c r="AF46" s="453">
        <f>IF(AF$2="",0,SUM(INDEX('Sum 1'!49:49,AF$1+2),INDEX('Sum 1'!49:49,AF$1+3)))</f>
        <v>0</v>
      </c>
      <c r="AG46" s="453">
        <f>IF(AG$2="",0,SUM(INDEX('Sum 1'!49:49,AG$1+2),INDEX('Sum 1'!49:49,AG$1+3)))</f>
        <v>0</v>
      </c>
      <c r="AH46" s="453">
        <f>IF(AH$2="",0,SUM(INDEX('Sum 1'!49:49,AH$1+2),INDEX('Sum 1'!49:49,AH$1+3)))</f>
        <v>0</v>
      </c>
      <c r="AI46" s="453">
        <f>IF(AI$2="",0,SUM(INDEX('Sum 1'!49:49,AI$1+2),INDEX('Sum 1'!49:49,AI$1+3)))</f>
        <v>0</v>
      </c>
      <c r="AJ46" s="453">
        <f>IF(AJ$2="",0,SUM(INDEX('Sum 1'!49:49,AJ$1+2),INDEX('Sum 1'!49:49,AJ$1+3)))</f>
        <v>0</v>
      </c>
      <c r="AK46" s="453">
        <f>IF(AK$2="",0,SUM(INDEX('Sum 1'!49:49,AK$1+2),INDEX('Sum 1'!49:49,AK$1+3)))</f>
        <v>0</v>
      </c>
      <c r="AL46" s="446">
        <f>IF(AL$2="",0,SUM(INDEX('Sum 1'!49:49,AL$1+2),INDEX('Sum 1'!49:49,AL$1+3)))</f>
        <v>0</v>
      </c>
      <c r="AM46" s="446">
        <f>IF(AM$2="",0,SUM(INDEX('Sum 1'!49:49,AM$1+2),INDEX('Sum 1'!49:49,AM$1+3)))</f>
        <v>0</v>
      </c>
      <c r="AN46" s="446">
        <f>IF(AN$2="",0,SUM(INDEX('Sum 1'!49:49,AN$1+2),INDEX('Sum 1'!49:49,AN$1+3)))</f>
        <v>0</v>
      </c>
      <c r="AO46" s="446">
        <f>IF(AO$2="",0,SUM(INDEX('Sum 1'!49:49,AO$1+2),INDEX('Sum 1'!49:49,AO$1+3)))</f>
        <v>0</v>
      </c>
      <c r="AP46" s="446">
        <f>IF(AP$2="",0,SUM(INDEX('Sum 1'!49:49,AP$1+2),INDEX('Sum 1'!49:49,AP$1+3)))</f>
        <v>0</v>
      </c>
      <c r="AQ46" s="446">
        <f>IF(AQ$2="",0,SUM(INDEX('Sum 1'!49:49,AQ$1+2),INDEX('Sum 1'!49:49,AQ$1+3)))</f>
        <v>0</v>
      </c>
      <c r="AR46" s="446">
        <f>IF(AR$2="",0,SUM(INDEX('Sum 1'!49:49,AR$1+2),INDEX('Sum 1'!49:49,AR$1+3)))</f>
        <v>0</v>
      </c>
      <c r="AS46" s="446">
        <f>IF(AS$2="",0,SUM(INDEX('Sum 1'!49:49,AS$1+2),INDEX('Sum 1'!49:49,AS$1+3)))</f>
        <v>0</v>
      </c>
      <c r="AT46" s="446">
        <f>IF(AT$2="",0,SUM(INDEX('Sum 1'!49:49,AT$1+2),INDEX('Sum 1'!49:49,AT$1+3)))</f>
        <v>0</v>
      </c>
      <c r="AU46" s="446">
        <f>IF(AU$2="",0,SUM(INDEX('Sum 1'!49:49,AU$1+2),INDEX('Sum 1'!49:49,AU$1+3)))</f>
        <v>0</v>
      </c>
      <c r="AV46" s="446">
        <f>IF(AV$2="",0,SUM(INDEX('Sum 1'!49:49,AV$1+2),INDEX('Sum 1'!49:49,AV$1+3)))</f>
        <v>0</v>
      </c>
      <c r="AW46" s="446">
        <f>IF(AW$2="",0,SUM(INDEX('Sum 1'!49:49,AW$1+2),INDEX('Sum 1'!49:49,AW$1+3)))</f>
        <v>0</v>
      </c>
      <c r="AX46" s="446" t="e">
        <f>IF(AX$2="",0,SUM(INDEX('Sum 1'!49:49,AX$1+2),INDEX('Sum 1'!49:49,AX$1+3)))</f>
        <v>#REF!</v>
      </c>
      <c r="AY46" s="446" t="e">
        <f>IF(AY$2="",0,SUM(INDEX('Sum 1'!49:49,AY$1+2),INDEX('Sum 1'!49:49,AY$1+3)))</f>
        <v>#REF!</v>
      </c>
      <c r="AZ46" s="446" t="e">
        <f>IF(AZ$2="",0,SUM(INDEX('Sum 1'!49:49,AZ$1+2),INDEX('Sum 1'!49:49,AZ$1+3)))</f>
        <v>#REF!</v>
      </c>
      <c r="BA46" s="446" t="e">
        <f>IF(BA$2="",0,SUM(INDEX('Sum 1'!49:49,BA$1+2),INDEX('Sum 1'!49:49,BA$1+3)))</f>
        <v>#REF!</v>
      </c>
      <c r="BB46" s="446" t="e">
        <f>IF(BB$2="",0,SUM(INDEX('Sum 1'!49:49,BB$1+2),INDEX('Sum 1'!49:49,BB$1+3)))</f>
        <v>#REF!</v>
      </c>
    </row>
    <row r="47" spans="1:54" x14ac:dyDescent="0.2">
      <c r="A47" s="34" t="s">
        <v>202</v>
      </c>
      <c r="B47" s="25">
        <f>INDEX('Sum 1'!50:50,B$1+1)</f>
        <v>0</v>
      </c>
      <c r="C47" s="444">
        <f t="shared" ca="1" si="4"/>
        <v>0</v>
      </c>
      <c r="D47" s="25">
        <f t="shared" ca="1" si="5"/>
        <v>0</v>
      </c>
      <c r="E47" s="25">
        <f t="shared" ca="1" si="6"/>
        <v>0</v>
      </c>
      <c r="F47" s="25">
        <f t="shared" ca="1" si="7"/>
        <v>0</v>
      </c>
      <c r="G47" s="25">
        <f t="shared" ca="1" si="8"/>
        <v>0</v>
      </c>
      <c r="H47" s="25">
        <f t="shared" ca="1" si="9"/>
        <v>0</v>
      </c>
      <c r="I47" s="25">
        <f t="shared" ca="1" si="10"/>
        <v>0</v>
      </c>
      <c r="K47" s="549"/>
      <c r="Q47" s="34" t="s">
        <v>202</v>
      </c>
      <c r="R47" s="512">
        <f>INDEX('Sum 1'!50:50,R$1+1)</f>
        <v>0</v>
      </c>
      <c r="S47" s="512">
        <f>IF(S$2="",0,SUM(INDEX('Sum 1'!50:50,S$1+2),INDEX('Sum 1'!50:50,S$1+3)))</f>
        <v>0</v>
      </c>
      <c r="T47" s="512">
        <f>IF(T$2="",0,SUM(INDEX('Sum 1'!50:50,T$1+2),INDEX('Sum 1'!50:50,T$1+3)))</f>
        <v>0</v>
      </c>
      <c r="U47" s="512">
        <f>IF(U$2="",0,SUM(INDEX('Sum 1'!50:50,U$1+2),INDEX('Sum 1'!50:50,U$1+3)))</f>
        <v>0</v>
      </c>
      <c r="V47" s="512">
        <f>IF(V$2="",0,SUM(INDEX('Sum 1'!50:50,V$1+2),INDEX('Sum 1'!50:50,V$1+3)))</f>
        <v>0</v>
      </c>
      <c r="W47" s="512">
        <f>IF(W$2="",0,SUM(INDEX('Sum 1'!50:50,W$1+2),INDEX('Sum 1'!50:50,W$1+3)))</f>
        <v>0</v>
      </c>
      <c r="X47" s="512">
        <f>IF(X$2="",0,SUM(INDEX('Sum 1'!50:50,X$1+2),INDEX('Sum 1'!50:50,X$1+3)))</f>
        <v>0</v>
      </c>
      <c r="Y47" s="512">
        <f>IF(Y$2="",0,SUM(INDEX('Sum 1'!50:50,Y$1+2),INDEX('Sum 1'!50:50,Y$1+3)))</f>
        <v>0</v>
      </c>
      <c r="Z47" s="512">
        <f>IF(Z$2="",0,SUM(INDEX('Sum 1'!50:50,Z$1+2),INDEX('Sum 1'!50:50,Z$1+3)))</f>
        <v>0</v>
      </c>
      <c r="AA47" s="512">
        <f>IF(AA$2="",0,SUM(INDEX('Sum 1'!50:50,AA$1+2),INDEX('Sum 1'!50:50,AA$1+3)))</f>
        <v>0</v>
      </c>
      <c r="AB47" s="512">
        <f>IF(AB$2="",0,SUM(INDEX('Sum 1'!50:50,AB$1+2),INDEX('Sum 1'!50:50,AB$1+3)))</f>
        <v>0</v>
      </c>
      <c r="AC47" s="512">
        <f>IF(AC$2="",0,SUM(INDEX('Sum 1'!50:50,AC$1+2),INDEX('Sum 1'!50:50,AC$1+3)))</f>
        <v>0</v>
      </c>
      <c r="AD47" s="512">
        <f>IF(AD$2="",0,SUM(INDEX('Sum 1'!50:50,AD$1+2),INDEX('Sum 1'!50:50,AD$1+3)))</f>
        <v>0</v>
      </c>
      <c r="AE47" s="512">
        <f>IF(AE$2="",0,SUM(INDEX('Sum 1'!50:50,AE$1+2),INDEX('Sum 1'!50:50,AE$1+3)))</f>
        <v>0</v>
      </c>
      <c r="AF47" s="512">
        <f>IF(AF$2="",0,SUM(INDEX('Sum 1'!50:50,AF$1+2),INDEX('Sum 1'!50:50,AF$1+3)))</f>
        <v>0</v>
      </c>
      <c r="AG47" s="512">
        <f>IF(AG$2="",0,SUM(INDEX('Sum 1'!50:50,AG$1+2),INDEX('Sum 1'!50:50,AG$1+3)))</f>
        <v>0</v>
      </c>
      <c r="AH47" s="512">
        <f>IF(AH$2="",0,SUM(INDEX('Sum 1'!50:50,AH$1+2),INDEX('Sum 1'!50:50,AH$1+3)))</f>
        <v>0</v>
      </c>
      <c r="AI47" s="512">
        <f>IF(AI$2="",0,SUM(INDEX('Sum 1'!50:50,AI$1+2),INDEX('Sum 1'!50:50,AI$1+3)))</f>
        <v>0</v>
      </c>
      <c r="AJ47" s="512">
        <f>IF(AJ$2="",0,SUM(INDEX('Sum 1'!50:50,AJ$1+2),INDEX('Sum 1'!50:50,AJ$1+3)))</f>
        <v>0</v>
      </c>
      <c r="AK47" s="512">
        <f>IF(AK$2="",0,SUM(INDEX('Sum 1'!50:50,AK$1+2),INDEX('Sum 1'!50:50,AK$1+3)))</f>
        <v>0</v>
      </c>
      <c r="AL47" s="521">
        <f>IF(AL$2="",0,SUM(INDEX('Sum 1'!50:50,AL$1+2),INDEX('Sum 1'!50:50,AL$1+3)))</f>
        <v>0</v>
      </c>
      <c r="AM47" s="521">
        <f>IF(AM$2="",0,SUM(INDEX('Sum 1'!50:50,AM$1+2),INDEX('Sum 1'!50:50,AM$1+3)))</f>
        <v>0</v>
      </c>
      <c r="AN47" s="521">
        <f>IF(AN$2="",0,SUM(INDEX('Sum 1'!50:50,AN$1+2),INDEX('Sum 1'!50:50,AN$1+3)))</f>
        <v>0</v>
      </c>
      <c r="AO47" s="521">
        <f>IF(AO$2="",0,SUM(INDEX('Sum 1'!50:50,AO$1+2),INDEX('Sum 1'!50:50,AO$1+3)))</f>
        <v>0</v>
      </c>
      <c r="AP47" s="521">
        <f>IF(AP$2="",0,SUM(INDEX('Sum 1'!50:50,AP$1+2),INDEX('Sum 1'!50:50,AP$1+3)))</f>
        <v>0</v>
      </c>
      <c r="AQ47" s="521">
        <f>IF(AQ$2="",0,SUM(INDEX('Sum 1'!50:50,AQ$1+2),INDEX('Sum 1'!50:50,AQ$1+3)))</f>
        <v>0</v>
      </c>
      <c r="AR47" s="521">
        <f>IF(AR$2="",0,SUM(INDEX('Sum 1'!50:50,AR$1+2),INDEX('Sum 1'!50:50,AR$1+3)))</f>
        <v>0</v>
      </c>
      <c r="AS47" s="521">
        <f>IF(AS$2="",0,SUM(INDEX('Sum 1'!50:50,AS$1+2),INDEX('Sum 1'!50:50,AS$1+3)))</f>
        <v>0</v>
      </c>
      <c r="AT47" s="521">
        <f>IF(AT$2="",0,SUM(INDEX('Sum 1'!50:50,AT$1+2),INDEX('Sum 1'!50:50,AT$1+3)))</f>
        <v>0</v>
      </c>
      <c r="AU47" s="521">
        <f>IF(AU$2="",0,SUM(INDEX('Sum 1'!50:50,AU$1+2),INDEX('Sum 1'!50:50,AU$1+3)))</f>
        <v>0</v>
      </c>
      <c r="AV47" s="521">
        <f>IF(AV$2="",0,SUM(INDEX('Sum 1'!50:50,AV$1+2),INDEX('Sum 1'!50:50,AV$1+3)))</f>
        <v>0</v>
      </c>
      <c r="AW47" s="521">
        <f>IF(AW$2="",0,SUM(INDEX('Sum 1'!50:50,AW$1+2),INDEX('Sum 1'!50:50,AW$1+3)))</f>
        <v>0</v>
      </c>
      <c r="AX47" s="521" t="e">
        <f>IF(AX$2="",0,SUM(INDEX('Sum 1'!50:50,AX$1+2),INDEX('Sum 1'!50:50,AX$1+3)))</f>
        <v>#REF!</v>
      </c>
      <c r="AY47" s="521" t="e">
        <f>IF(AY$2="",0,SUM(INDEX('Sum 1'!50:50,AY$1+2),INDEX('Sum 1'!50:50,AY$1+3)))</f>
        <v>#REF!</v>
      </c>
      <c r="AZ47" s="521" t="e">
        <f>IF(AZ$2="",0,SUM(INDEX('Sum 1'!50:50,AZ$1+2),INDEX('Sum 1'!50:50,AZ$1+3)))</f>
        <v>#REF!</v>
      </c>
      <c r="BA47" s="521" t="e">
        <f>IF(BA$2="",0,SUM(INDEX('Sum 1'!50:50,BA$1+2),INDEX('Sum 1'!50:50,BA$1+3)))</f>
        <v>#REF!</v>
      </c>
      <c r="BB47" s="521" t="e">
        <f>IF(BB$2="",0,SUM(INDEX('Sum 1'!50:50,BB$1+2),INDEX('Sum 1'!50:50,BB$1+3)))</f>
        <v>#REF!</v>
      </c>
    </row>
    <row r="48" spans="1:54" ht="15" x14ac:dyDescent="0.2">
      <c r="A48" s="35" t="s">
        <v>203</v>
      </c>
      <c r="B48" s="28">
        <f>INDEX('Sum 1'!51:51,B$1+1)</f>
        <v>0</v>
      </c>
      <c r="C48" s="28">
        <f t="shared" ca="1" si="4"/>
        <v>0</v>
      </c>
      <c r="D48" s="28">
        <f t="shared" ca="1" si="5"/>
        <v>0</v>
      </c>
      <c r="E48" s="28">
        <f t="shared" ca="1" si="6"/>
        <v>0</v>
      </c>
      <c r="F48" s="28">
        <f t="shared" ca="1" si="7"/>
        <v>0</v>
      </c>
      <c r="G48" s="28">
        <f t="shared" ca="1" si="8"/>
        <v>0</v>
      </c>
      <c r="H48" s="28">
        <f t="shared" ca="1" si="9"/>
        <v>0</v>
      </c>
      <c r="I48" s="28">
        <f t="shared" ca="1" si="10"/>
        <v>0</v>
      </c>
      <c r="Q48" s="35" t="s">
        <v>203</v>
      </c>
      <c r="R48" s="531">
        <f>INDEX('Sum 1'!51:51,R$1+1)</f>
        <v>0</v>
      </c>
      <c r="S48" s="511">
        <f ca="1">IF(S$2="",0,SUM(INDEX('Sum 1'!51:51,S$1+2),INDEX('Sum 1'!51:51,S$1+3)))</f>
        <v>0</v>
      </c>
      <c r="T48" s="511">
        <f ca="1">IF(T$2="",0,SUM(INDEX('Sum 1'!51:51,T$1+2),INDEX('Sum 1'!51:51,T$1+3)))</f>
        <v>0</v>
      </c>
      <c r="U48" s="511">
        <f ca="1">IF(U$2="",0,SUM(INDEX('Sum 1'!51:51,U$1+2),INDEX('Sum 1'!51:51,U$1+3)))</f>
        <v>0</v>
      </c>
      <c r="V48" s="511">
        <f ca="1">IF(V$2="",0,SUM(INDEX('Sum 1'!51:51,V$1+2),INDEX('Sum 1'!51:51,V$1+3)))</f>
        <v>0</v>
      </c>
      <c r="W48" s="511">
        <f ca="1">IF(W$2="",0,SUM(INDEX('Sum 1'!51:51,W$1+2),INDEX('Sum 1'!51:51,W$1+3)))</f>
        <v>0</v>
      </c>
      <c r="X48" s="511">
        <f ca="1">IF(X$2="",0,SUM(INDEX('Sum 1'!51:51,X$1+2),INDEX('Sum 1'!51:51,X$1+3)))</f>
        <v>0</v>
      </c>
      <c r="Y48" s="511">
        <f ca="1">IF(Y$2="",0,SUM(INDEX('Sum 1'!51:51,Y$1+2),INDEX('Sum 1'!51:51,Y$1+3)))</f>
        <v>0</v>
      </c>
      <c r="Z48" s="511">
        <f ca="1">IF(Z$2="",0,SUM(INDEX('Sum 1'!51:51,Z$1+2),INDEX('Sum 1'!51:51,Z$1+3)))</f>
        <v>0</v>
      </c>
      <c r="AA48" s="511">
        <f ca="1">IF(AA$2="",0,SUM(INDEX('Sum 1'!51:51,AA$1+2),INDEX('Sum 1'!51:51,AA$1+3)))</f>
        <v>0</v>
      </c>
      <c r="AB48" s="511">
        <f ca="1">IF(AB$2="",0,SUM(INDEX('Sum 1'!51:51,AB$1+2),INDEX('Sum 1'!51:51,AB$1+3)))</f>
        <v>0</v>
      </c>
      <c r="AC48" s="511">
        <f ca="1">IF(AC$2="",0,SUM(INDEX('Sum 1'!51:51,AC$1+2),INDEX('Sum 1'!51:51,AC$1+3)))</f>
        <v>0</v>
      </c>
      <c r="AD48" s="511">
        <f ca="1">IF(AD$2="",0,SUM(INDEX('Sum 1'!51:51,AD$1+2),INDEX('Sum 1'!51:51,AD$1+3)))</f>
        <v>0</v>
      </c>
      <c r="AE48" s="511">
        <f ca="1">IF(AE$2="",0,SUM(INDEX('Sum 1'!51:51,AE$1+2),INDEX('Sum 1'!51:51,AE$1+3)))</f>
        <v>0</v>
      </c>
      <c r="AF48" s="511">
        <f ca="1">IF(AF$2="",0,SUM(INDEX('Sum 1'!51:51,AF$1+2),INDEX('Sum 1'!51:51,AF$1+3)))</f>
        <v>0</v>
      </c>
      <c r="AG48" s="511">
        <f ca="1">IF(AG$2="",0,SUM(INDEX('Sum 1'!51:51,AG$1+2),INDEX('Sum 1'!51:51,AG$1+3)))</f>
        <v>0</v>
      </c>
      <c r="AH48" s="511">
        <f ca="1">IF(AH$2="",0,SUM(INDEX('Sum 1'!51:51,AH$1+2),INDEX('Sum 1'!51:51,AH$1+3)))</f>
        <v>0</v>
      </c>
      <c r="AI48" s="511">
        <f ca="1">IF(AI$2="",0,SUM(INDEX('Sum 1'!51:51,AI$1+2),INDEX('Sum 1'!51:51,AI$1+3)))</f>
        <v>0</v>
      </c>
      <c r="AJ48" s="511">
        <f ca="1">IF(AJ$2="",0,SUM(INDEX('Sum 1'!51:51,AJ$1+2),INDEX('Sum 1'!51:51,AJ$1+3)))</f>
        <v>0</v>
      </c>
      <c r="AK48" s="511">
        <f ca="1">IF(AK$2="",0,SUM(INDEX('Sum 1'!51:51,AK$1+2),INDEX('Sum 1'!51:51,AK$1+3)))</f>
        <v>0</v>
      </c>
      <c r="AL48" s="520">
        <f ca="1">IF(AL$2="",0,SUM(INDEX('Sum 1'!51:51,AL$1+2),INDEX('Sum 1'!51:51,AL$1+3)))</f>
        <v>0</v>
      </c>
      <c r="AM48" s="520">
        <f ca="1">IF(AM$2="",0,SUM(INDEX('Sum 1'!51:51,AM$1+2),INDEX('Sum 1'!51:51,AM$1+3)))</f>
        <v>0</v>
      </c>
      <c r="AN48" s="520">
        <f ca="1">IF(AN$2="",0,SUM(INDEX('Sum 1'!51:51,AN$1+2),INDEX('Sum 1'!51:51,AN$1+3)))</f>
        <v>0</v>
      </c>
      <c r="AO48" s="520">
        <f ca="1">IF(AO$2="",0,SUM(INDEX('Sum 1'!51:51,AO$1+2),INDEX('Sum 1'!51:51,AO$1+3)))</f>
        <v>0</v>
      </c>
      <c r="AP48" s="520">
        <f ca="1">IF(AP$2="",0,SUM(INDEX('Sum 1'!51:51,AP$1+2),INDEX('Sum 1'!51:51,AP$1+3)))</f>
        <v>0</v>
      </c>
      <c r="AQ48" s="520">
        <f ca="1">IF(AQ$2="",0,SUM(INDEX('Sum 1'!51:51,AQ$1+2),INDEX('Sum 1'!51:51,AQ$1+3)))</f>
        <v>0</v>
      </c>
      <c r="AR48" s="520">
        <f ca="1">IF(AR$2="",0,SUM(INDEX('Sum 1'!51:51,AR$1+2),INDEX('Sum 1'!51:51,AR$1+3)))</f>
        <v>0</v>
      </c>
      <c r="AS48" s="520">
        <f ca="1">IF(AS$2="",0,SUM(INDEX('Sum 1'!51:51,AS$1+2),INDEX('Sum 1'!51:51,AS$1+3)))</f>
        <v>0</v>
      </c>
      <c r="AT48" s="520">
        <f ca="1">IF(AT$2="",0,SUM(INDEX('Sum 1'!51:51,AT$1+2),INDEX('Sum 1'!51:51,AT$1+3)))</f>
        <v>0</v>
      </c>
      <c r="AU48" s="520">
        <f ca="1">IF(AU$2="",0,SUM(INDEX('Sum 1'!51:51,AU$1+2),INDEX('Sum 1'!51:51,AU$1+3)))</f>
        <v>0</v>
      </c>
      <c r="AV48" s="520">
        <f ca="1">IF(AV$2="",0,SUM(INDEX('Sum 1'!51:51,AV$1+2),INDEX('Sum 1'!51:51,AV$1+3)))</f>
        <v>0</v>
      </c>
      <c r="AW48" s="520">
        <f ca="1">IF(AW$2="",0,SUM(INDEX('Sum 1'!51:51,AW$1+2),INDEX('Sum 1'!51:51,AW$1+3)))</f>
        <v>0</v>
      </c>
      <c r="AX48" s="520" t="e">
        <f>IF(AX$2="",0,SUM(INDEX('Sum 1'!51:51,AX$1+2),INDEX('Sum 1'!51:51,AX$1+3)))</f>
        <v>#REF!</v>
      </c>
      <c r="AY48" s="520" t="e">
        <f>IF(AY$2="",0,SUM(INDEX('Sum 1'!51:51,AY$1+2),INDEX('Sum 1'!51:51,AY$1+3)))</f>
        <v>#REF!</v>
      </c>
      <c r="AZ48" s="520" t="e">
        <f>IF(AZ$2="",0,SUM(INDEX('Sum 1'!51:51,AZ$1+2),INDEX('Sum 1'!51:51,AZ$1+3)))</f>
        <v>#REF!</v>
      </c>
      <c r="BA48" s="520" t="e">
        <f>IF(BA$2="",0,SUM(INDEX('Sum 1'!51:51,BA$1+2),INDEX('Sum 1'!51:51,BA$1+3)))</f>
        <v>#REF!</v>
      </c>
      <c r="BB48" s="520" t="e">
        <f>IF(BB$2="",0,SUM(INDEX('Sum 1'!51:51,BB$1+2),INDEX('Sum 1'!51:51,BB$1+3)))</f>
        <v>#REF!</v>
      </c>
    </row>
    <row r="50" spans="1:54" x14ac:dyDescent="0.2">
      <c r="A50" s="573" t="s">
        <v>496</v>
      </c>
      <c r="B50" s="687" t="str">
        <f>Instructions!B16</f>
        <v>aeso cost template.v5.xlsx</v>
      </c>
      <c r="C50" s="687"/>
    </row>
    <row r="51" spans="1:54" x14ac:dyDescent="0.2">
      <c r="A51" s="573" t="s">
        <v>497</v>
      </c>
      <c r="B51" s="688">
        <f>Instructions!B17</f>
        <v>45037</v>
      </c>
      <c r="C51" s="688"/>
    </row>
    <row r="54" spans="1:54" x14ac:dyDescent="0.2">
      <c r="R54" s="448">
        <v>1</v>
      </c>
      <c r="S54" s="448">
        <v>2</v>
      </c>
      <c r="T54" s="448">
        <v>3</v>
      </c>
      <c r="U54" s="448">
        <v>4</v>
      </c>
      <c r="V54" s="448">
        <v>5</v>
      </c>
      <c r="W54" s="448">
        <v>6</v>
      </c>
      <c r="X54" s="448">
        <v>7</v>
      </c>
      <c r="Y54" s="448">
        <v>8</v>
      </c>
      <c r="Z54" s="448">
        <v>9</v>
      </c>
      <c r="AA54" s="448">
        <v>10</v>
      </c>
      <c r="AB54" s="448">
        <v>11</v>
      </c>
      <c r="AC54" s="448">
        <v>12</v>
      </c>
      <c r="AD54" s="448">
        <v>13</v>
      </c>
      <c r="AE54" s="448">
        <v>14</v>
      </c>
      <c r="AF54" s="448">
        <v>15</v>
      </c>
      <c r="AG54" s="448">
        <v>16</v>
      </c>
      <c r="AH54" s="448">
        <v>17</v>
      </c>
      <c r="AI54" s="448">
        <v>18</v>
      </c>
      <c r="AJ54" s="448">
        <v>19</v>
      </c>
      <c r="AK54" s="448">
        <v>20</v>
      </c>
      <c r="AL54" s="448">
        <v>21</v>
      </c>
      <c r="AM54" s="448">
        <v>22</v>
      </c>
      <c r="AN54" s="448">
        <v>23</v>
      </c>
      <c r="AO54" s="448">
        <v>24</v>
      </c>
      <c r="AP54" s="448">
        <v>25</v>
      </c>
      <c r="AQ54" s="448">
        <v>26</v>
      </c>
      <c r="AR54" s="448">
        <v>27</v>
      </c>
      <c r="AS54" s="448">
        <v>28</v>
      </c>
      <c r="AT54" s="448">
        <v>29</v>
      </c>
      <c r="AU54" s="448">
        <v>30</v>
      </c>
      <c r="AV54" s="448">
        <v>31</v>
      </c>
      <c r="AW54" s="448">
        <v>32</v>
      </c>
      <c r="AX54" s="448">
        <v>33</v>
      </c>
      <c r="AY54" s="448">
        <v>34</v>
      </c>
      <c r="AZ54" s="448">
        <v>35</v>
      </c>
      <c r="BA54" s="448">
        <v>36</v>
      </c>
      <c r="BB54" s="448">
        <v>37</v>
      </c>
    </row>
  </sheetData>
  <sheetProtection algorithmName="SHA-512" hashValue="T88V48JGoPBUtlBMS914MNqOUqEOKokPUOiL8VQlj/5KAtssXyWV/W90R/6XSAEAHnSA8YA2KLqdAL/iw/lE+Q==" saltValue="JOqZKPTUm37VPJVEVrG41w==" spinCount="100000" sheet="1" objects="1" scenarios="1" formatCells="0" formatColumns="0" formatRows="0" insertColumns="0" insertRows="0"/>
  <dataConsolidate/>
  <mergeCells count="12">
    <mergeCell ref="A3:I3"/>
    <mergeCell ref="I4:I5"/>
    <mergeCell ref="B50:C50"/>
    <mergeCell ref="B51:C51"/>
    <mergeCell ref="F4:F5"/>
    <mergeCell ref="G4:G5"/>
    <mergeCell ref="H4:H5"/>
    <mergeCell ref="A4:A5"/>
    <mergeCell ref="B4:B5"/>
    <mergeCell ref="C4:C5"/>
    <mergeCell ref="D4:D5"/>
    <mergeCell ref="E4:E5"/>
  </mergeCells>
  <dataValidations count="2">
    <dataValidation type="list" allowBlank="1" showInputMessage="1" showErrorMessage="1" sqref="L7:L37" xr:uid="{00000000-0002-0000-0100-000000000000}">
      <formula1>Status</formula1>
    </dataValidation>
    <dataValidation type="list" allowBlank="1" showInputMessage="1" showErrorMessage="1" sqref="B2:F2" xr:uid="{00000000-0002-0000-0100-000001000000}">
      <formula1>reports</formula1>
    </dataValidation>
  </dataValidations>
  <pageMargins left="0.25" right="0.25" top="0.25" bottom="0.25" header="0.05" footer="0.05"/>
  <pageSetup scale="55" orientation="landscape" r:id="rId1"/>
  <headerFooter>
    <oddFooter>&amp;L&amp;"Arial,Bold"Confidential&amp;C
&amp;F
&amp;A &amp;D</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EK107"/>
  <sheetViews>
    <sheetView tabSelected="1" zoomScale="85" zoomScaleNormal="85" workbookViewId="0">
      <selection activeCell="D7" sqref="D7"/>
    </sheetView>
  </sheetViews>
  <sheetFormatPr defaultRowHeight="15" customHeight="1" outlineLevelCol="1" x14ac:dyDescent="0.2"/>
  <cols>
    <col min="1" max="1" width="35.28515625" style="3" customWidth="1"/>
    <col min="2" max="2" width="19.5703125" style="3" customWidth="1"/>
    <col min="3" max="3" width="21.5703125" style="3" customWidth="1"/>
    <col min="4" max="4" width="26.28515625" style="3" customWidth="1"/>
    <col min="5" max="5" width="41.28515625" style="3" customWidth="1"/>
    <col min="6" max="6" width="35.140625" style="266" customWidth="1" outlineLevel="1"/>
    <col min="7" max="7" width="7" style="263" customWidth="1" outlineLevel="1"/>
    <col min="8" max="10" width="16.140625" style="3" customWidth="1" outlineLevel="1"/>
    <col min="11" max="11" width="17.7109375" style="3" bestFit="1" customWidth="1"/>
    <col min="12" max="12" width="20.7109375" style="3" bestFit="1" customWidth="1"/>
    <col min="13" max="13" width="41.42578125" style="3" customWidth="1"/>
    <col min="14" max="14" width="1.7109375" style="3" customWidth="1"/>
    <col min="15" max="15" width="3.5703125" style="263" customWidth="1" outlineLevel="1"/>
    <col min="16" max="18" width="16.140625" style="3" customWidth="1" outlineLevel="1"/>
    <col min="19" max="19" width="17.7109375" style="3" bestFit="1" customWidth="1"/>
    <col min="20" max="20" width="20.7109375" style="3" bestFit="1" customWidth="1"/>
    <col min="21" max="21" width="41.42578125" style="3" customWidth="1"/>
    <col min="22" max="22" width="1.7109375" style="3" customWidth="1"/>
    <col min="23" max="23" width="2.28515625" style="263" customWidth="1" outlineLevel="1"/>
    <col min="24" max="26" width="16.140625" style="3" customWidth="1" outlineLevel="1"/>
    <col min="27" max="27" width="17.7109375" style="3" bestFit="1" customWidth="1"/>
    <col min="28" max="28" width="20.7109375" style="3" bestFit="1" customWidth="1"/>
    <col min="29" max="29" width="41.42578125" style="3" customWidth="1"/>
    <col min="30" max="30" width="2.140625" style="3" customWidth="1"/>
    <col min="31" max="31" width="2.28515625" style="263" customWidth="1" outlineLevel="1"/>
    <col min="32" max="34" width="16.140625" style="3" customWidth="1" outlineLevel="1"/>
    <col min="35" max="35" width="17.7109375" style="3" bestFit="1" customWidth="1"/>
    <col min="36" max="36" width="20.7109375" style="3" bestFit="1" customWidth="1"/>
    <col min="37" max="37" width="41.42578125" style="3" customWidth="1"/>
    <col min="38" max="38" width="2.140625" style="3" customWidth="1"/>
    <col min="39" max="39" width="2.28515625" style="263" customWidth="1" outlineLevel="1"/>
    <col min="40" max="42" width="16.140625" style="3" customWidth="1" outlineLevel="1"/>
    <col min="43" max="43" width="17.7109375" style="3" bestFit="1" customWidth="1"/>
    <col min="44" max="44" width="20.7109375" style="3" bestFit="1" customWidth="1"/>
    <col min="45" max="45" width="41.42578125" style="3" customWidth="1"/>
    <col min="46" max="46" width="2.140625" style="3" customWidth="1"/>
    <col min="47" max="47" width="2.28515625" style="263" customWidth="1" outlineLevel="1"/>
    <col min="48" max="50" width="16.140625" style="3" customWidth="1" outlineLevel="1"/>
    <col min="51" max="51" width="17.7109375" style="3" bestFit="1" customWidth="1"/>
    <col min="52" max="52" width="20.7109375" style="3" bestFit="1" customWidth="1"/>
    <col min="53" max="53" width="41.42578125" style="3" customWidth="1"/>
    <col min="54" max="54" width="2.140625" style="3" customWidth="1"/>
    <col min="55" max="55" width="2.28515625" style="263" customWidth="1" outlineLevel="1"/>
    <col min="56" max="58" width="16.140625" style="3" customWidth="1" outlineLevel="1"/>
    <col min="59" max="59" width="17.7109375" style="3" bestFit="1" customWidth="1"/>
    <col min="60" max="60" width="20.7109375" style="3" bestFit="1" customWidth="1"/>
    <col min="61" max="61" width="41.42578125" style="3" customWidth="1"/>
    <col min="62" max="62" width="2.140625" style="3" customWidth="1"/>
    <col min="63" max="63" width="2.28515625" style="263" customWidth="1" outlineLevel="1"/>
    <col min="64" max="66" width="16.140625" style="3" customWidth="1" outlineLevel="1"/>
    <col min="67" max="67" width="17.7109375" style="3" bestFit="1" customWidth="1"/>
    <col min="68" max="68" width="20.7109375" style="3" bestFit="1" customWidth="1"/>
    <col min="69" max="69" width="41.42578125" style="3" customWidth="1"/>
    <col min="70" max="70" width="2.140625" style="3" customWidth="1"/>
    <col min="71" max="71" width="2.28515625" style="263" customWidth="1" outlineLevel="1"/>
    <col min="72" max="74" width="16.140625" style="3" customWidth="1" outlineLevel="1"/>
    <col min="75" max="75" width="17.7109375" style="3" bestFit="1" customWidth="1"/>
    <col min="76" max="76" width="20.7109375" style="3" bestFit="1" customWidth="1"/>
    <col min="77" max="77" width="41.42578125" style="3" customWidth="1"/>
    <col min="78" max="78" width="2.140625" style="3" customWidth="1"/>
    <col min="79" max="79" width="3.28515625" style="263" customWidth="1" outlineLevel="1"/>
    <col min="80" max="82" width="16.140625" style="3" customWidth="1" outlineLevel="1"/>
    <col min="83" max="83" width="17.7109375" style="3" bestFit="1" customWidth="1"/>
    <col min="84" max="84" width="20.7109375" style="3" bestFit="1" customWidth="1"/>
    <col min="85" max="85" width="41.42578125" style="3" customWidth="1"/>
    <col min="86" max="86" width="2.140625" style="3" customWidth="1"/>
    <col min="87" max="87" width="3.28515625" style="263" customWidth="1" outlineLevel="1"/>
    <col min="88" max="90" width="16.140625" style="3" customWidth="1" outlineLevel="1"/>
    <col min="91" max="91" width="17.7109375" style="3" bestFit="1" customWidth="1"/>
    <col min="92" max="92" width="20.7109375" style="3" bestFit="1" customWidth="1"/>
    <col min="93" max="93" width="41.42578125" style="3" customWidth="1"/>
    <col min="94" max="94" width="2.140625" style="3" customWidth="1"/>
    <col min="95" max="95" width="3.28515625" style="263" customWidth="1" outlineLevel="1"/>
    <col min="96" max="98" width="16.140625" style="3" customWidth="1" outlineLevel="1"/>
    <col min="99" max="99" width="17.7109375" style="3" bestFit="1" customWidth="1"/>
    <col min="100" max="100" width="20.7109375" style="3" bestFit="1" customWidth="1"/>
    <col min="101" max="101" width="41.42578125" style="3" customWidth="1"/>
    <col min="102" max="102" width="2.140625" style="3" customWidth="1"/>
    <col min="103" max="103" width="3.28515625" style="263" customWidth="1" outlineLevel="1"/>
    <col min="104" max="106" width="16.140625" style="3" customWidth="1" outlineLevel="1"/>
    <col min="107" max="107" width="17.7109375" style="3" bestFit="1" customWidth="1"/>
    <col min="108" max="108" width="20.7109375" style="3" bestFit="1" customWidth="1"/>
    <col min="109" max="109" width="41.42578125" style="3" customWidth="1"/>
    <col min="110" max="110" width="2.140625" style="3" customWidth="1"/>
    <col min="111" max="111" width="3.28515625" style="263" customWidth="1" outlineLevel="1"/>
    <col min="112" max="114" width="16.140625" style="3" customWidth="1" outlineLevel="1"/>
    <col min="115" max="115" width="17.7109375" style="3" bestFit="1" customWidth="1"/>
    <col min="116" max="116" width="20.7109375" style="3" bestFit="1" customWidth="1"/>
    <col min="117" max="117" width="41.42578125" style="3" customWidth="1"/>
    <col min="118" max="118" width="2.140625" style="3" customWidth="1"/>
    <col min="119" max="119" width="3.28515625" style="263" customWidth="1" outlineLevel="1"/>
    <col min="120" max="122" width="16.140625" style="3" customWidth="1" outlineLevel="1"/>
    <col min="123" max="123" width="17.7109375" style="3" bestFit="1" customWidth="1"/>
    <col min="124" max="124" width="20.7109375" style="3" bestFit="1" customWidth="1"/>
    <col min="125" max="125" width="41.42578125" style="3" customWidth="1"/>
    <col min="126" max="126" width="2.140625" style="3" customWidth="1"/>
    <col min="127" max="127" width="3.28515625" style="263" customWidth="1" outlineLevel="1"/>
    <col min="128" max="130" width="16.140625" style="3" customWidth="1" outlineLevel="1"/>
    <col min="131" max="131" width="17.7109375" style="3" bestFit="1" customWidth="1"/>
    <col min="132" max="132" width="20.7109375" style="3" bestFit="1" customWidth="1"/>
    <col min="133" max="133" width="41.42578125" style="3" customWidth="1"/>
    <col min="134" max="134" width="2.140625" style="3" customWidth="1"/>
    <col min="135" max="135" width="3.28515625" style="263" customWidth="1" outlineLevel="1"/>
    <col min="136" max="138" width="16.140625" style="3" customWidth="1" outlineLevel="1"/>
    <col min="139" max="139" width="17.7109375" style="3" bestFit="1" customWidth="1"/>
    <col min="140" max="140" width="20.7109375" style="3" bestFit="1" customWidth="1"/>
    <col min="141" max="141" width="41.42578125" style="3" customWidth="1"/>
    <col min="142" max="143" width="2.140625" style="3" customWidth="1"/>
    <col min="144" max="16384" width="9.140625" style="3"/>
  </cols>
  <sheetData>
    <row r="1" spans="1:141" ht="27.75" customHeight="1" x14ac:dyDescent="0.2">
      <c r="A1" s="692" t="s">
        <v>503</v>
      </c>
      <c r="B1" s="692"/>
      <c r="C1" s="692"/>
      <c r="D1" s="692"/>
      <c r="E1" s="692"/>
      <c r="K1" s="3" t="str">
        <f>Project_Name</f>
        <v>XX UPGRADE</v>
      </c>
      <c r="L1" s="3" t="str">
        <f>$D$2</f>
        <v>PXXXX</v>
      </c>
      <c r="M1" s="3">
        <f>$B$3</f>
        <v>0</v>
      </c>
      <c r="S1" s="3" t="str">
        <f>Project_Name</f>
        <v>XX UPGRADE</v>
      </c>
      <c r="T1" s="3" t="str">
        <f>$D$2</f>
        <v>PXXXX</v>
      </c>
      <c r="U1" s="3">
        <f>$B$3</f>
        <v>0</v>
      </c>
      <c r="AA1" s="3" t="str">
        <f>Project_Name</f>
        <v>XX UPGRADE</v>
      </c>
      <c r="AB1" s="3" t="str">
        <f>$D$2</f>
        <v>PXXXX</v>
      </c>
      <c r="AC1" s="3">
        <f>$B$3</f>
        <v>0</v>
      </c>
      <c r="AI1" s="3" t="str">
        <f>Project_Name</f>
        <v>XX UPGRADE</v>
      </c>
      <c r="AJ1" s="3" t="str">
        <f>$D$2</f>
        <v>PXXXX</v>
      </c>
      <c r="AK1" s="3">
        <f>$B$3</f>
        <v>0</v>
      </c>
      <c r="AQ1" s="3" t="str">
        <f>Project_Name</f>
        <v>XX UPGRADE</v>
      </c>
      <c r="AR1" s="3" t="str">
        <f>$D$2</f>
        <v>PXXXX</v>
      </c>
      <c r="AS1" s="3">
        <f>$B$3</f>
        <v>0</v>
      </c>
      <c r="AY1" s="3" t="str">
        <f>Project_Name</f>
        <v>XX UPGRADE</v>
      </c>
      <c r="AZ1" s="3" t="str">
        <f>$D$2</f>
        <v>PXXXX</v>
      </c>
      <c r="BA1" s="3">
        <f>$B$3</f>
        <v>0</v>
      </c>
      <c r="BG1" s="3" t="str">
        <f>Project_Name</f>
        <v>XX UPGRADE</v>
      </c>
      <c r="BH1" s="3" t="str">
        <f>$D$2</f>
        <v>PXXXX</v>
      </c>
      <c r="BI1" s="3">
        <f>$B$3</f>
        <v>0</v>
      </c>
      <c r="BO1" s="3" t="str">
        <f>Project_Name</f>
        <v>XX UPGRADE</v>
      </c>
      <c r="BP1" s="3" t="str">
        <f>$D$2</f>
        <v>PXXXX</v>
      </c>
      <c r="BQ1" s="3">
        <f>$B$3</f>
        <v>0</v>
      </c>
      <c r="BW1" s="3" t="str">
        <f>Project_Name</f>
        <v>XX UPGRADE</v>
      </c>
      <c r="BX1" s="3" t="str">
        <f>$D$2</f>
        <v>PXXXX</v>
      </c>
      <c r="BY1" s="3">
        <f>$B$3</f>
        <v>0</v>
      </c>
      <c r="CE1" s="3" t="str">
        <f>Project_Name</f>
        <v>XX UPGRADE</v>
      </c>
      <c r="CF1" s="3" t="str">
        <f>$D$2</f>
        <v>PXXXX</v>
      </c>
      <c r="CG1" s="3">
        <f>$B$3</f>
        <v>0</v>
      </c>
      <c r="CM1" s="3" t="str">
        <f>Project_Name</f>
        <v>XX UPGRADE</v>
      </c>
      <c r="CN1" s="3" t="str">
        <f>$D$2</f>
        <v>PXXXX</v>
      </c>
      <c r="CO1" s="3">
        <f>$B$3</f>
        <v>0</v>
      </c>
      <c r="CU1" s="3" t="str">
        <f>Project_Name</f>
        <v>XX UPGRADE</v>
      </c>
      <c r="CV1" s="3" t="str">
        <f>$D$2</f>
        <v>PXXXX</v>
      </c>
      <c r="CW1" s="3">
        <f>$B$3</f>
        <v>0</v>
      </c>
      <c r="DC1" s="3" t="str">
        <f>Project_Name</f>
        <v>XX UPGRADE</v>
      </c>
      <c r="DD1" s="3" t="str">
        <f>$D$2</f>
        <v>PXXXX</v>
      </c>
      <c r="DE1" s="3">
        <f>$B$3</f>
        <v>0</v>
      </c>
      <c r="DK1" s="3" t="str">
        <f>Project_Name</f>
        <v>XX UPGRADE</v>
      </c>
      <c r="DL1" s="3" t="str">
        <f>$D$2</f>
        <v>PXXXX</v>
      </c>
      <c r="DM1" s="3">
        <f>$B$3</f>
        <v>0</v>
      </c>
      <c r="DS1" s="3" t="str">
        <f>Project_Name</f>
        <v>XX UPGRADE</v>
      </c>
      <c r="DT1" s="3" t="str">
        <f>$D$2</f>
        <v>PXXXX</v>
      </c>
      <c r="DU1" s="3">
        <f>$B$3</f>
        <v>0</v>
      </c>
      <c r="EA1" s="3" t="str">
        <f>Project_Name</f>
        <v>XX UPGRADE</v>
      </c>
      <c r="EB1" s="3" t="str">
        <f>$D$2</f>
        <v>PXXXX</v>
      </c>
      <c r="EC1" s="3">
        <f>$B$3</f>
        <v>0</v>
      </c>
      <c r="EI1" s="3" t="str">
        <f>Project_Name</f>
        <v>XX UPGRADE</v>
      </c>
      <c r="EJ1" s="3" t="str">
        <f>$D$2</f>
        <v>PXXXX</v>
      </c>
      <c r="EK1" s="3">
        <f>$B$3</f>
        <v>0</v>
      </c>
    </row>
    <row r="2" spans="1:141" ht="15.75" customHeight="1" x14ac:dyDescent="0.25">
      <c r="A2" s="48" t="s">
        <v>293</v>
      </c>
      <c r="B2" s="697" t="s">
        <v>576</v>
      </c>
      <c r="C2" s="698"/>
      <c r="D2" s="60" t="s">
        <v>598</v>
      </c>
      <c r="E2" s="699"/>
      <c r="G2" s="397">
        <v>1</v>
      </c>
      <c r="H2" s="398" t="s">
        <v>296</v>
      </c>
      <c r="I2" s="278" t="str">
        <f>H2&amp; " #" &amp;SUM(G2)</f>
        <v>PCP #1</v>
      </c>
      <c r="J2" s="428">
        <f>'PCP 0'!$L7</f>
        <v>0</v>
      </c>
      <c r="K2" s="265" t="str">
        <f>H2&amp;" # " &amp;G2</f>
        <v>PCP # 1</v>
      </c>
      <c r="L2" s="428"/>
      <c r="M2" s="279">
        <f>MATCH(I$2,'Salv 9'!$1:$1,0)</f>
        <v>11</v>
      </c>
      <c r="N2" s="369"/>
      <c r="O2" s="397">
        <v>2</v>
      </c>
      <c r="P2" s="398" t="s">
        <v>296</v>
      </c>
      <c r="Q2" s="278" t="str">
        <f>P2&amp; " #" &amp;SUM(O2)</f>
        <v>PCP #2</v>
      </c>
      <c r="R2" s="428">
        <f>'PCP 0'!$L8</f>
        <v>0</v>
      </c>
      <c r="S2" s="265" t="str">
        <f>P2&amp;" # " &amp;O2</f>
        <v>PCP # 2</v>
      </c>
      <c r="T2" s="265"/>
      <c r="U2" s="279">
        <f>MATCH(Q$2,'Salv 9'!$1:$1,0)</f>
        <v>18</v>
      </c>
      <c r="V2" s="369"/>
      <c r="W2" s="397">
        <v>3</v>
      </c>
      <c r="X2" s="398" t="s">
        <v>296</v>
      </c>
      <c r="Y2" s="278" t="str">
        <f>X2&amp; " #" &amp;SUM(W2)</f>
        <v>PCP #3</v>
      </c>
      <c r="Z2" s="428">
        <f>'PCP 0'!$L9</f>
        <v>0</v>
      </c>
      <c r="AA2" s="265" t="str">
        <f>X2&amp;" # " &amp;W2</f>
        <v>PCP # 3</v>
      </c>
      <c r="AB2" s="265"/>
      <c r="AC2" s="279">
        <f>MATCH(Y$2,'Salv 9'!$1:$1,0)</f>
        <v>25</v>
      </c>
      <c r="AE2" s="397">
        <v>4</v>
      </c>
      <c r="AF2" s="398" t="s">
        <v>296</v>
      </c>
      <c r="AG2" s="278" t="str">
        <f>AF2&amp; " #" &amp;SUM(AE2)</f>
        <v>PCP #4</v>
      </c>
      <c r="AH2" s="428">
        <f>'PCP 0'!$L10</f>
        <v>0</v>
      </c>
      <c r="AI2" s="265" t="str">
        <f>AF2&amp;" # " &amp;AE2</f>
        <v>PCP # 4</v>
      </c>
      <c r="AJ2" s="265"/>
      <c r="AK2" s="279">
        <f>MATCH(AG$2,'Salv 9'!$1:$1,0)</f>
        <v>32</v>
      </c>
      <c r="AM2" s="397">
        <v>5</v>
      </c>
      <c r="AN2" s="398" t="s">
        <v>296</v>
      </c>
      <c r="AO2" s="278" t="str">
        <f>AN2&amp; " #" &amp;SUM(AM2)</f>
        <v>PCP #5</v>
      </c>
      <c r="AP2" s="428">
        <f>'PCP 0'!$L11</f>
        <v>0</v>
      </c>
      <c r="AQ2" s="265" t="str">
        <f>AN2&amp;" # " &amp;AM2</f>
        <v>PCP # 5</v>
      </c>
      <c r="AR2" s="265"/>
      <c r="AS2" s="279">
        <f>MATCH(AO$2,'Salv 9'!$1:$1,0)</f>
        <v>39</v>
      </c>
      <c r="AU2" s="397">
        <v>6</v>
      </c>
      <c r="AV2" s="398" t="s">
        <v>296</v>
      </c>
      <c r="AW2" s="278" t="str">
        <f>AV2&amp; " #" &amp;SUM(AU2)</f>
        <v>PCP #6</v>
      </c>
      <c r="AX2" s="428">
        <f>'PCP 0'!$L12</f>
        <v>0</v>
      </c>
      <c r="AY2" s="265" t="str">
        <f>AV2&amp;" # " &amp;AU2</f>
        <v>PCP # 6</v>
      </c>
      <c r="AZ2" s="265"/>
      <c r="BA2" s="279">
        <f>MATCH(AW$2,'Salv 9'!$1:$1,0)</f>
        <v>46</v>
      </c>
      <c r="BC2" s="397">
        <v>7</v>
      </c>
      <c r="BD2" s="398" t="s">
        <v>296</v>
      </c>
      <c r="BE2" s="278" t="str">
        <f>BD2&amp; " #" &amp;SUM(BC2)</f>
        <v>PCP #7</v>
      </c>
      <c r="BF2" s="428">
        <f>'PCP 0'!$L13</f>
        <v>0</v>
      </c>
      <c r="BG2" s="265" t="str">
        <f>BD2&amp;" # " &amp;BC2</f>
        <v>PCP # 7</v>
      </c>
      <c r="BH2" s="265"/>
      <c r="BI2" s="279">
        <f>MATCH(BE$2,'Salv 9'!$1:$1,0)</f>
        <v>53</v>
      </c>
      <c r="BK2" s="397">
        <v>8</v>
      </c>
      <c r="BL2" s="398" t="s">
        <v>296</v>
      </c>
      <c r="BM2" s="278" t="str">
        <f>BL2&amp; " #" &amp;SUM(BK2)</f>
        <v>PCP #8</v>
      </c>
      <c r="BN2" s="428">
        <f>'PCP 0'!$L14</f>
        <v>0</v>
      </c>
      <c r="BO2" s="265" t="str">
        <f>BL2&amp;" # " &amp;BK2</f>
        <v>PCP # 8</v>
      </c>
      <c r="BP2" s="265"/>
      <c r="BQ2" s="279">
        <f>MATCH(BM$2,'Salv 9'!$1:$1,0)</f>
        <v>60</v>
      </c>
      <c r="BS2" s="397">
        <v>9</v>
      </c>
      <c r="BT2" s="398" t="s">
        <v>296</v>
      </c>
      <c r="BU2" s="278" t="str">
        <f>BT2&amp; " #" &amp;SUM(BS2)</f>
        <v>PCP #9</v>
      </c>
      <c r="BV2" s="428">
        <f>'PCP 0'!$L15</f>
        <v>0</v>
      </c>
      <c r="BW2" s="265" t="str">
        <f>BT2&amp;" # " &amp;BS2</f>
        <v>PCP # 9</v>
      </c>
      <c r="BX2" s="265"/>
      <c r="BY2" s="279">
        <f>MATCH(BU$2,'Salv 9'!$1:$1,0)</f>
        <v>67</v>
      </c>
      <c r="CA2" s="397">
        <v>10</v>
      </c>
      <c r="CB2" s="398" t="s">
        <v>296</v>
      </c>
      <c r="CC2" s="278" t="str">
        <f>CB2&amp; " #" &amp;SUM(CA2)</f>
        <v>PCP #10</v>
      </c>
      <c r="CD2" s="428">
        <f>'PCP 0'!$L16</f>
        <v>0</v>
      </c>
      <c r="CE2" s="265" t="str">
        <f>CB2&amp;" # " &amp;CA2</f>
        <v>PCP # 10</v>
      </c>
      <c r="CF2" s="265"/>
      <c r="CG2" s="279">
        <f>MATCH(CC$2,'Salv 9'!$1:$1,0)</f>
        <v>74</v>
      </c>
      <c r="CI2" s="397">
        <v>11</v>
      </c>
      <c r="CJ2" s="398" t="s">
        <v>296</v>
      </c>
      <c r="CK2" s="278" t="str">
        <f>CJ2&amp; " #" &amp;SUM(CI2)</f>
        <v>PCP #11</v>
      </c>
      <c r="CL2" s="428">
        <f>'PCP 0'!$L17</f>
        <v>0</v>
      </c>
      <c r="CM2" s="265" t="str">
        <f>CJ2&amp;" # " &amp;CI2</f>
        <v>PCP # 11</v>
      </c>
      <c r="CN2" s="265"/>
      <c r="CO2" s="279">
        <f>MATCH(CK$2,'Salv 9'!$1:$1,0)</f>
        <v>81</v>
      </c>
      <c r="CQ2" s="397">
        <v>12</v>
      </c>
      <c r="CR2" s="398" t="s">
        <v>296</v>
      </c>
      <c r="CS2" s="278" t="str">
        <f>CR2&amp; " #" &amp;SUM(CQ2)</f>
        <v>PCP #12</v>
      </c>
      <c r="CT2" s="428">
        <f>'PCP 0'!$L18</f>
        <v>0</v>
      </c>
      <c r="CU2" s="265" t="str">
        <f>CR2&amp;" # " &amp;CQ2</f>
        <v>PCP # 12</v>
      </c>
      <c r="CV2" s="265"/>
      <c r="CW2" s="279">
        <f>MATCH(CS$2,'Salv 9'!$1:$1,0)</f>
        <v>88</v>
      </c>
      <c r="CY2" s="397">
        <v>13</v>
      </c>
      <c r="CZ2" s="398" t="s">
        <v>297</v>
      </c>
      <c r="DA2" s="278" t="str">
        <f>CZ2&amp; " #" &amp;SUM(CY2)</f>
        <v>Final Cost Report #13</v>
      </c>
      <c r="DB2" s="428">
        <f>'PCP 0'!$L19</f>
        <v>0</v>
      </c>
      <c r="DC2" s="265" t="str">
        <f>CZ2&amp;" # " &amp;CY2</f>
        <v>Final Cost Report # 13</v>
      </c>
      <c r="DD2" s="265"/>
      <c r="DE2" s="279">
        <f>MATCH(DA$2,'Salv 9'!$1:$1,0)</f>
        <v>95</v>
      </c>
      <c r="DG2" s="397">
        <v>14</v>
      </c>
      <c r="DH2" s="398" t="s">
        <v>296</v>
      </c>
      <c r="DI2" s="278" t="str">
        <f>DH2&amp; " #" &amp;SUM(DG2)</f>
        <v>PCP #14</v>
      </c>
      <c r="DJ2" s="428">
        <f>'PCP 0'!$L20</f>
        <v>0</v>
      </c>
      <c r="DK2" s="265" t="str">
        <f>DH2&amp;" # " &amp;DG2</f>
        <v>PCP # 14</v>
      </c>
      <c r="DL2" s="265"/>
      <c r="DM2" s="279">
        <f>MATCH(DI$2,'Salv 9'!$1:$1,0)</f>
        <v>102</v>
      </c>
      <c r="DO2" s="397">
        <v>15</v>
      </c>
      <c r="DP2" s="398" t="s">
        <v>296</v>
      </c>
      <c r="DQ2" s="278" t="str">
        <f>DP2&amp; " #" &amp;SUM(DO2)</f>
        <v>PCP #15</v>
      </c>
      <c r="DR2" s="428">
        <f>'PCP 0'!$L21</f>
        <v>0</v>
      </c>
      <c r="DS2" s="265" t="str">
        <f>DP2&amp;" # " &amp;DO2</f>
        <v>PCP # 15</v>
      </c>
      <c r="DT2" s="265"/>
      <c r="DU2" s="279">
        <f>MATCH(DQ$2,'Salv 9'!$1:$1,0)</f>
        <v>109</v>
      </c>
      <c r="DW2" s="397">
        <v>16</v>
      </c>
      <c r="DX2" s="398" t="s">
        <v>296</v>
      </c>
      <c r="DY2" s="278" t="str">
        <f>DX2&amp; " #" &amp;SUM(DW2)</f>
        <v>PCP #16</v>
      </c>
      <c r="DZ2" s="428">
        <f>'PCP 0'!$L22</f>
        <v>0</v>
      </c>
      <c r="EA2" s="265" t="str">
        <f>DX2&amp;" # " &amp;DW2</f>
        <v>PCP # 16</v>
      </c>
      <c r="EB2" s="265"/>
      <c r="EC2" s="279">
        <f>MATCH(DY$2,'Salv 9'!$1:$1,0)</f>
        <v>116</v>
      </c>
      <c r="EE2" s="397">
        <v>17</v>
      </c>
      <c r="EF2" s="398" t="s">
        <v>296</v>
      </c>
      <c r="EG2" s="278" t="str">
        <f>EF2&amp; " #" &amp;SUM(EE2)</f>
        <v>PCP #17</v>
      </c>
      <c r="EH2" s="428">
        <f>'PCP 0'!$L23</f>
        <v>0</v>
      </c>
      <c r="EI2" s="265" t="str">
        <f>EF2&amp;" # " &amp;EE2</f>
        <v>PCP # 17</v>
      </c>
      <c r="EJ2" s="265"/>
      <c r="EK2" s="279">
        <f>MATCH(EG$2,'Salv 9'!$1:$1,0)</f>
        <v>123</v>
      </c>
    </row>
    <row r="3" spans="1:141" ht="15.75" customHeight="1" x14ac:dyDescent="0.25">
      <c r="A3" s="48" t="s">
        <v>139</v>
      </c>
      <c r="B3" s="696"/>
      <c r="C3" s="696"/>
      <c r="D3" s="696"/>
      <c r="E3" s="700"/>
      <c r="H3" s="279">
        <v>-2</v>
      </c>
      <c r="I3" s="279">
        <v>-1</v>
      </c>
      <c r="J3" s="279">
        <v>0</v>
      </c>
      <c r="K3" s="279">
        <v>2</v>
      </c>
      <c r="L3" s="279">
        <v>3</v>
      </c>
      <c r="M3" s="279">
        <f>MATCH(I$2,'Line(OH) 2a'!$1:$1,0)</f>
        <v>10</v>
      </c>
      <c r="N3" s="369"/>
      <c r="P3" s="279">
        <v>-2</v>
      </c>
      <c r="Q3" s="279">
        <v>-1</v>
      </c>
      <c r="R3" s="279">
        <v>0</v>
      </c>
      <c r="S3" s="279">
        <v>2</v>
      </c>
      <c r="T3" s="279">
        <v>3</v>
      </c>
      <c r="U3" s="279">
        <f>MATCH(Q$2,'Line(OH) 2a'!$1:$1,0)</f>
        <v>17</v>
      </c>
      <c r="V3" s="369"/>
      <c r="X3" s="279">
        <v>-2</v>
      </c>
      <c r="Y3" s="279">
        <v>-1</v>
      </c>
      <c r="Z3" s="279">
        <v>0</v>
      </c>
      <c r="AA3" s="279">
        <v>2</v>
      </c>
      <c r="AB3" s="279">
        <v>3</v>
      </c>
      <c r="AC3" s="279">
        <f>MATCH(Y$2,'Line(OH) 2a'!$1:$1,0)</f>
        <v>24</v>
      </c>
      <c r="AF3" s="279">
        <v>-2</v>
      </c>
      <c r="AG3" s="279">
        <v>-1</v>
      </c>
      <c r="AH3" s="279">
        <v>0</v>
      </c>
      <c r="AI3" s="279">
        <v>2</v>
      </c>
      <c r="AJ3" s="279">
        <v>3</v>
      </c>
      <c r="AK3" s="279">
        <f>MATCH(AG$2,'Line(OH) 2a'!$1:$1,0)</f>
        <v>31</v>
      </c>
      <c r="AN3" s="279">
        <v>-2</v>
      </c>
      <c r="AO3" s="279">
        <v>-1</v>
      </c>
      <c r="AP3" s="279">
        <v>0</v>
      </c>
      <c r="AQ3" s="279">
        <v>2</v>
      </c>
      <c r="AR3" s="279">
        <v>3</v>
      </c>
      <c r="AS3" s="279">
        <f>MATCH(AO$2,'Line(OH) 2a'!$1:$1,0)</f>
        <v>38</v>
      </c>
      <c r="AV3" s="279">
        <v>-2</v>
      </c>
      <c r="AW3" s="279">
        <v>-1</v>
      </c>
      <c r="AX3" s="279">
        <v>0</v>
      </c>
      <c r="AY3" s="279">
        <v>2</v>
      </c>
      <c r="AZ3" s="279">
        <v>3</v>
      </c>
      <c r="BA3" s="279">
        <f>MATCH(AW$2,'Line(OH) 2a'!$1:$1,0)</f>
        <v>45</v>
      </c>
      <c r="BD3" s="279">
        <v>-2</v>
      </c>
      <c r="BE3" s="279">
        <v>-1</v>
      </c>
      <c r="BF3" s="279">
        <v>0</v>
      </c>
      <c r="BG3" s="279">
        <v>2</v>
      </c>
      <c r="BH3" s="279">
        <v>3</v>
      </c>
      <c r="BI3" s="279">
        <f>MATCH(BE$2,'Line(OH) 2a'!$1:$1,0)</f>
        <v>52</v>
      </c>
      <c r="BL3" s="279">
        <v>-2</v>
      </c>
      <c r="BM3" s="279">
        <v>-1</v>
      </c>
      <c r="BN3" s="279">
        <v>0</v>
      </c>
      <c r="BO3" s="279">
        <v>2</v>
      </c>
      <c r="BP3" s="279">
        <v>3</v>
      </c>
      <c r="BQ3" s="279">
        <f>MATCH(BM$2,'Line(OH) 2a'!$1:$1,0)</f>
        <v>59</v>
      </c>
      <c r="BT3" s="279">
        <v>-2</v>
      </c>
      <c r="BU3" s="279">
        <v>-1</v>
      </c>
      <c r="BV3" s="279">
        <v>0</v>
      </c>
      <c r="BW3" s="279">
        <v>2</v>
      </c>
      <c r="BX3" s="279">
        <v>3</v>
      </c>
      <c r="BY3" s="279">
        <f>MATCH(BU$2,'Line(OH) 2a'!$1:$1,0)</f>
        <v>66</v>
      </c>
      <c r="CB3" s="279">
        <v>-2</v>
      </c>
      <c r="CC3" s="279">
        <v>-1</v>
      </c>
      <c r="CD3" s="279">
        <v>0</v>
      </c>
      <c r="CE3" s="279">
        <v>2</v>
      </c>
      <c r="CF3" s="279">
        <v>3</v>
      </c>
      <c r="CG3" s="279">
        <f>MATCH(CC$2,'Line(OH) 2a'!$1:$1,0)</f>
        <v>73</v>
      </c>
      <c r="CJ3" s="279">
        <v>-2</v>
      </c>
      <c r="CK3" s="279">
        <v>-1</v>
      </c>
      <c r="CL3" s="279">
        <v>0</v>
      </c>
      <c r="CM3" s="279">
        <v>2</v>
      </c>
      <c r="CN3" s="279">
        <v>3</v>
      </c>
      <c r="CO3" s="279">
        <f>MATCH(CK$2,'Line(OH) 2a'!$1:$1,0)</f>
        <v>80</v>
      </c>
      <c r="CR3" s="279">
        <v>-2</v>
      </c>
      <c r="CS3" s="279">
        <v>-1</v>
      </c>
      <c r="CT3" s="279">
        <v>0</v>
      </c>
      <c r="CU3" s="279">
        <v>2</v>
      </c>
      <c r="CV3" s="279">
        <v>3</v>
      </c>
      <c r="CW3" s="279">
        <f>MATCH(CS$2,'Line(OH) 2a'!$1:$1,0)</f>
        <v>87</v>
      </c>
      <c r="CZ3" s="279">
        <v>-2</v>
      </c>
      <c r="DA3" s="279">
        <v>-1</v>
      </c>
      <c r="DB3" s="279">
        <v>0</v>
      </c>
      <c r="DC3" s="279">
        <v>2</v>
      </c>
      <c r="DD3" s="279">
        <v>3</v>
      </c>
      <c r="DE3" s="279">
        <f>MATCH(DA$2,'Line(OH) 2a'!$1:$1,0)</f>
        <v>94</v>
      </c>
      <c r="DH3" s="279">
        <v>-2</v>
      </c>
      <c r="DI3" s="279">
        <v>-1</v>
      </c>
      <c r="DJ3" s="279">
        <v>0</v>
      </c>
      <c r="DK3" s="279">
        <v>2</v>
      </c>
      <c r="DL3" s="279">
        <v>3</v>
      </c>
      <c r="DM3" s="279">
        <f>MATCH(DI$2,'Line(OH) 2a'!$1:$1,0)</f>
        <v>101</v>
      </c>
      <c r="DP3" s="279">
        <v>-2</v>
      </c>
      <c r="DQ3" s="279">
        <v>-1</v>
      </c>
      <c r="DR3" s="279">
        <v>0</v>
      </c>
      <c r="DS3" s="279">
        <v>2</v>
      </c>
      <c r="DT3" s="279">
        <v>3</v>
      </c>
      <c r="DU3" s="279">
        <f>MATCH(DQ$2,'Line(OH) 2a'!$1:$1,0)</f>
        <v>108</v>
      </c>
      <c r="DX3" s="279">
        <v>-2</v>
      </c>
      <c r="DY3" s="279">
        <v>-1</v>
      </c>
      <c r="DZ3" s="279">
        <v>0</v>
      </c>
      <c r="EA3" s="279">
        <v>2</v>
      </c>
      <c r="EB3" s="279">
        <v>3</v>
      </c>
      <c r="EC3" s="279">
        <f>MATCH(DY$2,'Line(OH) 2a'!$1:$1,0)</f>
        <v>115</v>
      </c>
      <c r="EF3" s="279">
        <v>-2</v>
      </c>
      <c r="EG3" s="279">
        <v>-1</v>
      </c>
      <c r="EH3" s="279">
        <v>0</v>
      </c>
      <c r="EI3" s="279">
        <v>2</v>
      </c>
      <c r="EJ3" s="279">
        <v>3</v>
      </c>
      <c r="EK3" s="279">
        <f>MATCH(EG$2,'Line(OH) 2a'!$1:$1,0)</f>
        <v>122</v>
      </c>
    </row>
    <row r="4" spans="1:141" ht="15.75" customHeight="1" x14ac:dyDescent="0.25">
      <c r="A4" s="48" t="s">
        <v>284</v>
      </c>
      <c r="B4" s="45"/>
      <c r="C4" s="40" t="s">
        <v>179</v>
      </c>
      <c r="D4" s="45"/>
      <c r="E4" s="700"/>
      <c r="H4" s="279">
        <f>H3</f>
        <v>-2</v>
      </c>
      <c r="I4" s="279">
        <f>I3</f>
        <v>-1</v>
      </c>
      <c r="J4" s="279">
        <v>0</v>
      </c>
      <c r="K4" s="279">
        <f>K3</f>
        <v>2</v>
      </c>
      <c r="L4" s="279">
        <f>L3</f>
        <v>3</v>
      </c>
      <c r="M4" s="279">
        <f>MATCH(I$2,'Labor 6'!$1:$1,0)</f>
        <v>10</v>
      </c>
      <c r="N4" s="369"/>
      <c r="P4" s="279">
        <f>P3</f>
        <v>-2</v>
      </c>
      <c r="Q4" s="279">
        <f>Q3</f>
        <v>-1</v>
      </c>
      <c r="R4" s="279">
        <f>R3</f>
        <v>0</v>
      </c>
      <c r="S4" s="279">
        <f>S3</f>
        <v>2</v>
      </c>
      <c r="T4" s="279">
        <f>T3</f>
        <v>3</v>
      </c>
      <c r="U4" s="279">
        <f>MATCH(Q$2,'Labor 6'!$1:$1,0)</f>
        <v>17</v>
      </c>
      <c r="V4" s="369"/>
      <c r="X4" s="279">
        <f>X3</f>
        <v>-2</v>
      </c>
      <c r="Y4" s="279">
        <f>Y3</f>
        <v>-1</v>
      </c>
      <c r="Z4" s="279">
        <f>Z3</f>
        <v>0</v>
      </c>
      <c r="AA4" s="279">
        <f>AA3</f>
        <v>2</v>
      </c>
      <c r="AB4" s="279">
        <f>AB3</f>
        <v>3</v>
      </c>
      <c r="AC4" s="279">
        <f>MATCH(Y$2,'Labor 6'!$1:$1,0)</f>
        <v>24</v>
      </c>
      <c r="AF4" s="279">
        <f>AF3</f>
        <v>-2</v>
      </c>
      <c r="AG4" s="279">
        <f>AG3</f>
        <v>-1</v>
      </c>
      <c r="AH4" s="279">
        <f>AH3</f>
        <v>0</v>
      </c>
      <c r="AI4" s="279">
        <f>AI3</f>
        <v>2</v>
      </c>
      <c r="AJ4" s="279">
        <f>AJ3</f>
        <v>3</v>
      </c>
      <c r="AK4" s="279">
        <f>MATCH(AG$2,'Labor 6'!$1:$1,0)</f>
        <v>31</v>
      </c>
      <c r="AN4" s="279">
        <f>AN3</f>
        <v>-2</v>
      </c>
      <c r="AO4" s="279">
        <f>AO3</f>
        <v>-1</v>
      </c>
      <c r="AP4" s="279">
        <f>AP3</f>
        <v>0</v>
      </c>
      <c r="AQ4" s="279">
        <f>AQ3</f>
        <v>2</v>
      </c>
      <c r="AR4" s="279">
        <f>AR3</f>
        <v>3</v>
      </c>
      <c r="AS4" s="279">
        <f>MATCH(AO$2,'Labor 6'!$1:$1,0)</f>
        <v>38</v>
      </c>
      <c r="AV4" s="279">
        <f>AV3</f>
        <v>-2</v>
      </c>
      <c r="AW4" s="279">
        <f>AW3</f>
        <v>-1</v>
      </c>
      <c r="AX4" s="279">
        <f>AX3</f>
        <v>0</v>
      </c>
      <c r="AY4" s="279">
        <f>AY3</f>
        <v>2</v>
      </c>
      <c r="AZ4" s="279">
        <f>AZ3</f>
        <v>3</v>
      </c>
      <c r="BA4" s="279">
        <f>MATCH(AW$2,'Labor 6'!$1:$1,0)</f>
        <v>45</v>
      </c>
      <c r="BD4" s="279">
        <f>BD3</f>
        <v>-2</v>
      </c>
      <c r="BE4" s="279">
        <f>BE3</f>
        <v>-1</v>
      </c>
      <c r="BF4" s="279">
        <f>BF3</f>
        <v>0</v>
      </c>
      <c r="BG4" s="279">
        <f>BG3</f>
        <v>2</v>
      </c>
      <c r="BH4" s="279">
        <f>BH3</f>
        <v>3</v>
      </c>
      <c r="BI4" s="279">
        <f>MATCH(BE$2,'Labor 6'!$1:$1,0)</f>
        <v>52</v>
      </c>
      <c r="BL4" s="279">
        <f>BL3</f>
        <v>-2</v>
      </c>
      <c r="BM4" s="279">
        <f>BM3</f>
        <v>-1</v>
      </c>
      <c r="BN4" s="279">
        <f>BN3</f>
        <v>0</v>
      </c>
      <c r="BO4" s="279">
        <f>BO3</f>
        <v>2</v>
      </c>
      <c r="BP4" s="279">
        <f>BP3</f>
        <v>3</v>
      </c>
      <c r="BQ4" s="279">
        <f>MATCH(BM$2,'Labor 6'!$1:$1,0)</f>
        <v>59</v>
      </c>
      <c r="BT4" s="279">
        <f>BT3</f>
        <v>-2</v>
      </c>
      <c r="BU4" s="279">
        <f>BU3</f>
        <v>-1</v>
      </c>
      <c r="BV4" s="279">
        <f>BV3</f>
        <v>0</v>
      </c>
      <c r="BW4" s="279">
        <f>BW3</f>
        <v>2</v>
      </c>
      <c r="BX4" s="279">
        <f>BX3</f>
        <v>3</v>
      </c>
      <c r="BY4" s="279">
        <f>MATCH(BU$2,'Labor 6'!$1:$1,0)</f>
        <v>66</v>
      </c>
      <c r="CB4" s="279">
        <f>CB3</f>
        <v>-2</v>
      </c>
      <c r="CC4" s="279">
        <f>CC3</f>
        <v>-1</v>
      </c>
      <c r="CD4" s="279">
        <f>CD3</f>
        <v>0</v>
      </c>
      <c r="CE4" s="279">
        <f>CE3</f>
        <v>2</v>
      </c>
      <c r="CF4" s="279">
        <f>CF3</f>
        <v>3</v>
      </c>
      <c r="CG4" s="279">
        <f>MATCH(CC$2,'Labor 6'!$1:$1,0)</f>
        <v>73</v>
      </c>
      <c r="CJ4" s="279">
        <f>CJ3</f>
        <v>-2</v>
      </c>
      <c r="CK4" s="279">
        <f>CK3</f>
        <v>-1</v>
      </c>
      <c r="CL4" s="279">
        <f>CL3</f>
        <v>0</v>
      </c>
      <c r="CM4" s="279">
        <f>CM3</f>
        <v>2</v>
      </c>
      <c r="CN4" s="279">
        <f>CN3</f>
        <v>3</v>
      </c>
      <c r="CO4" s="279">
        <f>MATCH(CK$2,'Labor 6'!$1:$1,0)</f>
        <v>80</v>
      </c>
      <c r="CR4" s="279">
        <f>CR3</f>
        <v>-2</v>
      </c>
      <c r="CS4" s="279">
        <f>CS3</f>
        <v>-1</v>
      </c>
      <c r="CT4" s="279">
        <f>CT3</f>
        <v>0</v>
      </c>
      <c r="CU4" s="279">
        <f>CU3</f>
        <v>2</v>
      </c>
      <c r="CV4" s="279">
        <f>CV3</f>
        <v>3</v>
      </c>
      <c r="CW4" s="279">
        <f>MATCH(CS$2,'Labor 6'!$1:$1,0)</f>
        <v>87</v>
      </c>
      <c r="CZ4" s="279">
        <f>CZ3</f>
        <v>-2</v>
      </c>
      <c r="DA4" s="279">
        <f>DA3</f>
        <v>-1</v>
      </c>
      <c r="DB4" s="279">
        <f>DB3</f>
        <v>0</v>
      </c>
      <c r="DC4" s="279">
        <f>DC3</f>
        <v>2</v>
      </c>
      <c r="DD4" s="279">
        <f>DD3</f>
        <v>3</v>
      </c>
      <c r="DE4" s="279">
        <f>MATCH(DA$2,'Labor 6'!$1:$1,0)</f>
        <v>94</v>
      </c>
      <c r="DH4" s="279">
        <f>DH3</f>
        <v>-2</v>
      </c>
      <c r="DI4" s="279">
        <f>DI3</f>
        <v>-1</v>
      </c>
      <c r="DJ4" s="279">
        <f>DJ3</f>
        <v>0</v>
      </c>
      <c r="DK4" s="279">
        <f>DK3</f>
        <v>2</v>
      </c>
      <c r="DL4" s="279">
        <f>DL3</f>
        <v>3</v>
      </c>
      <c r="DM4" s="279">
        <f>MATCH(DI$2,'Labor 6'!$1:$1,0)</f>
        <v>101</v>
      </c>
      <c r="DP4" s="279">
        <f>DP3</f>
        <v>-2</v>
      </c>
      <c r="DQ4" s="279">
        <f>DQ3</f>
        <v>-1</v>
      </c>
      <c r="DR4" s="279">
        <f>DR3</f>
        <v>0</v>
      </c>
      <c r="DS4" s="279">
        <f>DS3</f>
        <v>2</v>
      </c>
      <c r="DT4" s="279">
        <f>DT3</f>
        <v>3</v>
      </c>
      <c r="DU4" s="279">
        <f>MATCH(DQ$2,'Labor 6'!$1:$1,0)</f>
        <v>108</v>
      </c>
      <c r="DX4" s="279">
        <f>DX3</f>
        <v>-2</v>
      </c>
      <c r="DY4" s="279">
        <f>DY3</f>
        <v>-1</v>
      </c>
      <c r="DZ4" s="279">
        <f>DZ3</f>
        <v>0</v>
      </c>
      <c r="EA4" s="279">
        <f>EA3</f>
        <v>2</v>
      </c>
      <c r="EB4" s="279">
        <f>EB3</f>
        <v>3</v>
      </c>
      <c r="EC4" s="279">
        <f>MATCH(DY$2,'Labor 6'!$1:$1,0)</f>
        <v>115</v>
      </c>
      <c r="EF4" s="279">
        <f>EF3</f>
        <v>-2</v>
      </c>
      <c r="EG4" s="279">
        <f>EG3</f>
        <v>-1</v>
      </c>
      <c r="EH4" s="279">
        <f>EH3</f>
        <v>0</v>
      </c>
      <c r="EI4" s="279">
        <f>EI3</f>
        <v>2</v>
      </c>
      <c r="EJ4" s="279">
        <f>EJ3</f>
        <v>3</v>
      </c>
      <c r="EK4" s="279">
        <f>MATCH(EG$2,'Labor 6'!$1:$1,0)</f>
        <v>122</v>
      </c>
    </row>
    <row r="5" spans="1:141" ht="15.75" x14ac:dyDescent="0.25">
      <c r="A5" s="48" t="s">
        <v>225</v>
      </c>
      <c r="B5" s="46"/>
      <c r="C5" s="49" t="s">
        <v>226</v>
      </c>
      <c r="D5" s="46"/>
      <c r="E5" s="700"/>
      <c r="H5" s="279">
        <v>-1</v>
      </c>
      <c r="I5" s="279">
        <f>-1+MATCH(I$2,'Cont (Part) 7b'!$1:$1,0)</f>
        <v>12</v>
      </c>
      <c r="J5" s="279">
        <v>-1</v>
      </c>
      <c r="K5" s="279"/>
      <c r="L5" s="279"/>
      <c r="M5" s="279">
        <f>MATCH(I$2,'Cont (Sys) 7a'!$1:$1,0)</f>
        <v>13</v>
      </c>
      <c r="N5" s="369"/>
      <c r="P5" s="279">
        <v>-1</v>
      </c>
      <c r="Q5" s="279">
        <f>-1+MATCH(Q$2,'Cont (Part) 7b'!$1:$1,0)</f>
        <v>15</v>
      </c>
      <c r="R5" s="279">
        <v>-1</v>
      </c>
      <c r="S5" s="279"/>
      <c r="T5" s="279"/>
      <c r="U5" s="279">
        <f>MATCH(Q$2,'Cont (Sys) 7a'!$1:$1,0)</f>
        <v>16</v>
      </c>
      <c r="V5" s="369"/>
      <c r="X5" s="279">
        <v>-1</v>
      </c>
      <c r="Y5" s="279">
        <f>-1+MATCH(Y$2,'Cont (Part) 7b'!$1:$1,0)</f>
        <v>18</v>
      </c>
      <c r="Z5" s="279">
        <v>-1</v>
      </c>
      <c r="AA5" s="279"/>
      <c r="AB5" s="279"/>
      <c r="AC5" s="279">
        <f>MATCH(Y$2,'Cont (Sys) 7a'!$1:$1,0)</f>
        <v>19</v>
      </c>
      <c r="AF5" s="279">
        <v>-1</v>
      </c>
      <c r="AG5" s="279">
        <f>-1+MATCH(AG$2,'Cont (Part) 7b'!$1:$1,0)</f>
        <v>21</v>
      </c>
      <c r="AH5" s="279">
        <v>-1</v>
      </c>
      <c r="AI5" s="279"/>
      <c r="AJ5" s="279"/>
      <c r="AK5" s="279">
        <f>MATCH(AG$2,'Cont (Sys) 7a'!$1:$1,0)</f>
        <v>22</v>
      </c>
      <c r="AN5" s="279">
        <v>-1</v>
      </c>
      <c r="AO5" s="279">
        <f>-1+MATCH(AO$2,'Cont (Part) 7b'!$1:$1,0)</f>
        <v>24</v>
      </c>
      <c r="AP5" s="279">
        <v>-1</v>
      </c>
      <c r="AQ5" s="279"/>
      <c r="AR5" s="279"/>
      <c r="AS5" s="279">
        <f>MATCH(AO$2,'Cont (Sys) 7a'!$1:$1,0)</f>
        <v>25</v>
      </c>
      <c r="AV5" s="279">
        <v>-1</v>
      </c>
      <c r="AW5" s="279">
        <f>-1+MATCH(AW$2,'Cont (Part) 7b'!$1:$1,0)</f>
        <v>27</v>
      </c>
      <c r="AX5" s="279">
        <v>-1</v>
      </c>
      <c r="AY5" s="279"/>
      <c r="AZ5" s="279"/>
      <c r="BA5" s="279">
        <f>MATCH(AW$2,'Cont (Sys) 7a'!$1:$1,0)</f>
        <v>28</v>
      </c>
      <c r="BD5" s="279">
        <v>-1</v>
      </c>
      <c r="BE5" s="279">
        <f>-1+MATCH(BE$2,'Cont (Part) 7b'!$1:$1,0)</f>
        <v>30</v>
      </c>
      <c r="BF5" s="279">
        <v>-1</v>
      </c>
      <c r="BG5" s="279"/>
      <c r="BH5" s="279"/>
      <c r="BI5" s="279">
        <f>MATCH(BE$2,'Cont (Sys) 7a'!$1:$1,0)</f>
        <v>31</v>
      </c>
      <c r="BL5" s="279">
        <v>-1</v>
      </c>
      <c r="BM5" s="279">
        <f>-1+MATCH(BM$2,'Cont (Part) 7b'!$1:$1,0)</f>
        <v>33</v>
      </c>
      <c r="BN5" s="279">
        <v>-1</v>
      </c>
      <c r="BO5" s="279"/>
      <c r="BP5" s="279"/>
      <c r="BQ5" s="279">
        <f>MATCH(BM$2,'Cont (Sys) 7a'!$1:$1,0)</f>
        <v>34</v>
      </c>
      <c r="BT5" s="279">
        <v>-1</v>
      </c>
      <c r="BU5" s="279">
        <f>-1+MATCH(BU$2,'Cont (Part) 7b'!$1:$1,0)</f>
        <v>36</v>
      </c>
      <c r="BV5" s="279">
        <v>-1</v>
      </c>
      <c r="BW5" s="279"/>
      <c r="BX5" s="279"/>
      <c r="BY5" s="279">
        <f>MATCH(BU$2,'Cont (Sys) 7a'!$1:$1,0)</f>
        <v>37</v>
      </c>
      <c r="CB5" s="279">
        <v>-1</v>
      </c>
      <c r="CC5" s="279">
        <f>-1+MATCH(CC$2,'Cont (Part) 7b'!$1:$1,0)</f>
        <v>39</v>
      </c>
      <c r="CD5" s="279">
        <v>-1</v>
      </c>
      <c r="CE5" s="279"/>
      <c r="CF5" s="279"/>
      <c r="CG5" s="279">
        <f>MATCH(CC$2,'Cont (Sys) 7a'!$1:$1,0)</f>
        <v>40</v>
      </c>
      <c r="CJ5" s="279">
        <v>-1</v>
      </c>
      <c r="CK5" s="279">
        <f>-1+MATCH(CK$2,'Cont (Part) 7b'!$1:$1,0)</f>
        <v>42</v>
      </c>
      <c r="CL5" s="279">
        <v>-1</v>
      </c>
      <c r="CM5" s="279"/>
      <c r="CN5" s="279"/>
      <c r="CO5" s="279">
        <f>MATCH(CK$2,'Cont (Sys) 7a'!$1:$1,0)</f>
        <v>43</v>
      </c>
      <c r="CR5" s="279">
        <v>-1</v>
      </c>
      <c r="CS5" s="279">
        <f>-1+MATCH(CS$2,'Cont (Part) 7b'!$1:$1,0)</f>
        <v>45</v>
      </c>
      <c r="CT5" s="279">
        <v>-1</v>
      </c>
      <c r="CU5" s="279"/>
      <c r="CV5" s="279"/>
      <c r="CW5" s="279">
        <f>MATCH(CS$2,'Cont (Sys) 7a'!$1:$1,0)</f>
        <v>46</v>
      </c>
      <c r="CZ5" s="279">
        <v>-1</v>
      </c>
      <c r="DA5" s="279">
        <f>-1+MATCH(DA$2,'Cont (Part) 7b'!$1:$1,0)</f>
        <v>48</v>
      </c>
      <c r="DB5" s="279">
        <v>-1</v>
      </c>
      <c r="DC5" s="279"/>
      <c r="DD5" s="279"/>
      <c r="DE5" s="279">
        <f>MATCH(DA$2,'Cont (Sys) 7a'!$1:$1,0)</f>
        <v>49</v>
      </c>
      <c r="DH5" s="279">
        <v>-1</v>
      </c>
      <c r="DI5" s="279">
        <f>-1+MATCH(DI$2,'Cont (Part) 7b'!$1:$1,0)</f>
        <v>51</v>
      </c>
      <c r="DJ5" s="279">
        <v>-1</v>
      </c>
      <c r="DK5" s="279"/>
      <c r="DL5" s="279"/>
      <c r="DM5" s="279">
        <f>MATCH(DI$2,'Cont (Sys) 7a'!$1:$1,0)</f>
        <v>52</v>
      </c>
      <c r="DP5" s="279">
        <v>-1</v>
      </c>
      <c r="DQ5" s="279">
        <f>-1+MATCH(DQ$2,'Cont (Part) 7b'!$1:$1,0)</f>
        <v>54</v>
      </c>
      <c r="DR5" s="279">
        <v>-1</v>
      </c>
      <c r="DS5" s="279"/>
      <c r="DT5" s="279"/>
      <c r="DU5" s="279">
        <f>MATCH(DQ$2,'Cont (Sys) 7a'!$1:$1,0)</f>
        <v>55</v>
      </c>
      <c r="DX5" s="279">
        <v>-1</v>
      </c>
      <c r="DY5" s="279">
        <f>-1+MATCH(DY$2,'Cont (Part) 7b'!$1:$1,0)</f>
        <v>57</v>
      </c>
      <c r="DZ5" s="279">
        <v>-1</v>
      </c>
      <c r="EA5" s="279"/>
      <c r="EB5" s="279"/>
      <c r="EC5" s="279">
        <f>MATCH(DY$2,'Cont (Sys) 7a'!$1:$1,0)</f>
        <v>58</v>
      </c>
      <c r="EF5" s="279">
        <v>-1</v>
      </c>
      <c r="EG5" s="279">
        <f>-1+MATCH(EG$2,'Cont (Part) 7b'!$1:$1,0)</f>
        <v>60</v>
      </c>
      <c r="EH5" s="279">
        <v>-1</v>
      </c>
      <c r="EI5" s="279"/>
      <c r="EJ5" s="279"/>
      <c r="EK5" s="279">
        <f>MATCH(EG$2,'Cont (Sys) 7a'!$1:$1,0)</f>
        <v>61</v>
      </c>
    </row>
    <row r="6" spans="1:141" ht="15.75" x14ac:dyDescent="0.25">
      <c r="A6" s="48" t="s">
        <v>180</v>
      </c>
      <c r="B6" s="47"/>
      <c r="C6" s="565" t="s">
        <v>508</v>
      </c>
      <c r="D6" s="45"/>
      <c r="E6" s="700"/>
      <c r="H6" s="279">
        <v>-1</v>
      </c>
      <c r="I6" s="279">
        <v>0</v>
      </c>
      <c r="J6" s="279">
        <v>1</v>
      </c>
      <c r="K6" s="279">
        <f>K4</f>
        <v>2</v>
      </c>
      <c r="L6" s="279">
        <f>L4</f>
        <v>3</v>
      </c>
      <c r="M6" s="279">
        <f>MATCH(I$2,'Escn 8'!$1:$1,0)</f>
        <v>10</v>
      </c>
      <c r="N6" s="369"/>
      <c r="P6" s="279">
        <v>-1</v>
      </c>
      <c r="Q6" s="279">
        <v>0</v>
      </c>
      <c r="R6" s="279">
        <v>1</v>
      </c>
      <c r="S6" s="279">
        <f>S4</f>
        <v>2</v>
      </c>
      <c r="T6" s="279">
        <f>T4</f>
        <v>3</v>
      </c>
      <c r="U6" s="279">
        <f>MATCH(Q$2,'Escn 8'!$1:$1,0)</f>
        <v>18</v>
      </c>
      <c r="V6" s="369"/>
      <c r="X6" s="279">
        <v>-1</v>
      </c>
      <c r="Y6" s="279">
        <v>0</v>
      </c>
      <c r="Z6" s="279">
        <v>1</v>
      </c>
      <c r="AA6" s="279">
        <f>AA4</f>
        <v>2</v>
      </c>
      <c r="AB6" s="279">
        <f>AB4</f>
        <v>3</v>
      </c>
      <c r="AC6" s="279">
        <f>MATCH(Y$2,'Escn 8'!$1:$1,0)</f>
        <v>26</v>
      </c>
      <c r="AF6" s="279">
        <v>-1</v>
      </c>
      <c r="AG6" s="279">
        <v>0</v>
      </c>
      <c r="AH6" s="279">
        <v>1</v>
      </c>
      <c r="AI6" s="279">
        <f>AI4</f>
        <v>2</v>
      </c>
      <c r="AJ6" s="279">
        <f>AJ4</f>
        <v>3</v>
      </c>
      <c r="AK6" s="279">
        <f>MATCH(AG$2,'Escn 8'!$1:$1,0)</f>
        <v>34</v>
      </c>
      <c r="AN6" s="279">
        <v>-1</v>
      </c>
      <c r="AO6" s="279">
        <v>0</v>
      </c>
      <c r="AP6" s="279">
        <v>1</v>
      </c>
      <c r="AQ6" s="279">
        <f>AQ4</f>
        <v>2</v>
      </c>
      <c r="AR6" s="279">
        <f>AR4</f>
        <v>3</v>
      </c>
      <c r="AS6" s="279">
        <f>MATCH(AO$2,'Escn 8'!$1:$1,0)</f>
        <v>42</v>
      </c>
      <c r="AV6" s="279">
        <v>-1</v>
      </c>
      <c r="AW6" s="279">
        <v>0</v>
      </c>
      <c r="AX6" s="279">
        <v>1</v>
      </c>
      <c r="AY6" s="279">
        <f>AY4</f>
        <v>2</v>
      </c>
      <c r="AZ6" s="279">
        <f>AZ4</f>
        <v>3</v>
      </c>
      <c r="BA6" s="279">
        <f>MATCH(AW$2,'Escn 8'!$1:$1,0)</f>
        <v>50</v>
      </c>
      <c r="BD6" s="279">
        <v>-1</v>
      </c>
      <c r="BE6" s="279">
        <v>0</v>
      </c>
      <c r="BF6" s="279">
        <v>1</v>
      </c>
      <c r="BG6" s="279">
        <f>BG4</f>
        <v>2</v>
      </c>
      <c r="BH6" s="279">
        <f>BH4</f>
        <v>3</v>
      </c>
      <c r="BI6" s="279">
        <f>MATCH(BE$2,'Escn 8'!$1:$1,0)</f>
        <v>58</v>
      </c>
      <c r="BL6" s="279">
        <v>-1</v>
      </c>
      <c r="BM6" s="279">
        <v>0</v>
      </c>
      <c r="BN6" s="279">
        <v>1</v>
      </c>
      <c r="BO6" s="279">
        <f>BO4</f>
        <v>2</v>
      </c>
      <c r="BP6" s="279">
        <f>BP4</f>
        <v>3</v>
      </c>
      <c r="BQ6" s="279">
        <f>MATCH(BM$2,'Escn 8'!$1:$1,0)</f>
        <v>66</v>
      </c>
      <c r="BT6" s="279">
        <v>-1</v>
      </c>
      <c r="BU6" s="279">
        <v>0</v>
      </c>
      <c r="BV6" s="279">
        <v>1</v>
      </c>
      <c r="BW6" s="279">
        <f>BW4</f>
        <v>2</v>
      </c>
      <c r="BX6" s="279">
        <f>BX4</f>
        <v>3</v>
      </c>
      <c r="BY6" s="279">
        <f>MATCH(BU$2,'Escn 8'!$1:$1,0)</f>
        <v>74</v>
      </c>
      <c r="CB6" s="279">
        <v>-1</v>
      </c>
      <c r="CC6" s="279">
        <v>0</v>
      </c>
      <c r="CD6" s="279">
        <v>1</v>
      </c>
      <c r="CE6" s="279">
        <f>CE4</f>
        <v>2</v>
      </c>
      <c r="CF6" s="279">
        <f>CF4</f>
        <v>3</v>
      </c>
      <c r="CG6" s="279">
        <f>MATCH(CC$2,'Escn 8'!$1:$1,0)</f>
        <v>82</v>
      </c>
      <c r="CJ6" s="279">
        <v>-1</v>
      </c>
      <c r="CK6" s="279">
        <v>0</v>
      </c>
      <c r="CL6" s="279">
        <v>1</v>
      </c>
      <c r="CM6" s="279">
        <f>CM4</f>
        <v>2</v>
      </c>
      <c r="CN6" s="279">
        <f>CN4</f>
        <v>3</v>
      </c>
      <c r="CO6" s="279">
        <f>MATCH(CK$2,'Escn 8'!$1:$1,0)</f>
        <v>90</v>
      </c>
      <c r="CR6" s="279">
        <v>-1</v>
      </c>
      <c r="CS6" s="279">
        <v>0</v>
      </c>
      <c r="CT6" s="279">
        <v>1</v>
      </c>
      <c r="CU6" s="279">
        <f>CU4</f>
        <v>2</v>
      </c>
      <c r="CV6" s="279">
        <f>CV4</f>
        <v>3</v>
      </c>
      <c r="CW6" s="279">
        <f>MATCH(CS$2,'Escn 8'!$1:$1,0)</f>
        <v>98</v>
      </c>
      <c r="CZ6" s="279">
        <v>-1</v>
      </c>
      <c r="DA6" s="279">
        <v>0</v>
      </c>
      <c r="DB6" s="279">
        <v>1</v>
      </c>
      <c r="DC6" s="279">
        <f>DC4</f>
        <v>2</v>
      </c>
      <c r="DD6" s="279">
        <f>DD4</f>
        <v>3</v>
      </c>
      <c r="DE6" s="279">
        <f>MATCH(DA$2,'Escn 8'!$1:$1,0)</f>
        <v>106</v>
      </c>
      <c r="DH6" s="279">
        <v>-1</v>
      </c>
      <c r="DI6" s="279">
        <v>0</v>
      </c>
      <c r="DJ6" s="279">
        <v>1</v>
      </c>
      <c r="DK6" s="279">
        <f>DK4</f>
        <v>2</v>
      </c>
      <c r="DL6" s="279">
        <f>DL4</f>
        <v>3</v>
      </c>
      <c r="DM6" s="279">
        <f>MATCH(DI$2,'Escn 8'!$1:$1,0)</f>
        <v>114</v>
      </c>
      <c r="DP6" s="279">
        <v>-1</v>
      </c>
      <c r="DQ6" s="279">
        <v>0</v>
      </c>
      <c r="DR6" s="279">
        <v>1</v>
      </c>
      <c r="DS6" s="279">
        <f>DS4</f>
        <v>2</v>
      </c>
      <c r="DT6" s="279">
        <f>DT4</f>
        <v>3</v>
      </c>
      <c r="DU6" s="279">
        <f>MATCH(DQ$2,'Escn 8'!$1:$1,0)</f>
        <v>122</v>
      </c>
      <c r="DX6" s="279">
        <v>-1</v>
      </c>
      <c r="DY6" s="279">
        <v>0</v>
      </c>
      <c r="DZ6" s="279">
        <v>1</v>
      </c>
      <c r="EA6" s="279">
        <f>EA4</f>
        <v>2</v>
      </c>
      <c r="EB6" s="279">
        <f>EB4</f>
        <v>3</v>
      </c>
      <c r="EC6" s="279">
        <f>MATCH(DY$2,'Escn 8'!$1:$1,0)</f>
        <v>130</v>
      </c>
      <c r="EF6" s="279">
        <v>-1</v>
      </c>
      <c r="EG6" s="279">
        <v>0</v>
      </c>
      <c r="EH6" s="279">
        <v>1</v>
      </c>
      <c r="EI6" s="279">
        <f>EI4</f>
        <v>2</v>
      </c>
      <c r="EJ6" s="279">
        <f>EJ4</f>
        <v>3</v>
      </c>
      <c r="EK6" s="279">
        <f>MATCH(EG$2,'Escn 8'!$1:$1,0)</f>
        <v>138</v>
      </c>
    </row>
    <row r="7" spans="1:141" s="277" customFormat="1" ht="15.75" customHeight="1" x14ac:dyDescent="0.25">
      <c r="A7" s="564" t="s">
        <v>476</v>
      </c>
      <c r="B7" s="45"/>
      <c r="C7" s="581" t="s">
        <v>507</v>
      </c>
      <c r="D7" s="45"/>
      <c r="E7" s="701"/>
      <c r="F7" s="570"/>
      <c r="H7" s="36"/>
      <c r="I7" s="37"/>
      <c r="J7" s="38"/>
      <c r="K7" s="39"/>
      <c r="L7" s="39"/>
      <c r="M7" s="39"/>
      <c r="N7" s="370"/>
      <c r="P7" s="36"/>
      <c r="Q7" s="37"/>
      <c r="R7" s="38"/>
      <c r="S7" s="39"/>
      <c r="T7" s="39"/>
      <c r="U7" s="39"/>
      <c r="V7" s="370"/>
      <c r="X7" s="36"/>
      <c r="Y7" s="37"/>
      <c r="Z7" s="38"/>
      <c r="AA7" s="39"/>
      <c r="AB7" s="39"/>
      <c r="AC7" s="39"/>
      <c r="AF7" s="36"/>
      <c r="AG7" s="37"/>
      <c r="AH7" s="38"/>
      <c r="AI7" s="39"/>
      <c r="AJ7" s="39"/>
      <c r="AK7" s="39"/>
      <c r="AN7" s="36"/>
      <c r="AO7" s="37"/>
      <c r="AP7" s="38"/>
      <c r="AQ7" s="39"/>
      <c r="AR7" s="39"/>
      <c r="AS7" s="39"/>
      <c r="AV7" s="36"/>
      <c r="AW7" s="37"/>
      <c r="AX7" s="38"/>
      <c r="AY7" s="39"/>
      <c r="AZ7" s="39"/>
      <c r="BA7" s="39"/>
      <c r="BD7" s="36"/>
      <c r="BE7" s="37"/>
      <c r="BF7" s="38"/>
      <c r="BG7" s="39"/>
      <c r="BH7" s="39"/>
      <c r="BI7" s="39"/>
      <c r="BL7" s="36"/>
      <c r="BM7" s="37"/>
      <c r="BN7" s="38"/>
      <c r="BO7" s="39"/>
      <c r="BP7" s="39"/>
      <c r="BQ7" s="39"/>
      <c r="BT7" s="36"/>
      <c r="BU7" s="37"/>
      <c r="BV7" s="38"/>
      <c r="BW7" s="39"/>
      <c r="BX7" s="39"/>
      <c r="BY7" s="39"/>
      <c r="CB7" s="36"/>
      <c r="CC7" s="37"/>
      <c r="CD7" s="38"/>
      <c r="CE7" s="39"/>
      <c r="CF7" s="39"/>
      <c r="CG7" s="39"/>
      <c r="CJ7" s="36"/>
      <c r="CK7" s="37"/>
      <c r="CL7" s="38"/>
      <c r="CM7" s="39"/>
      <c r="CN7" s="39"/>
      <c r="CO7" s="39"/>
      <c r="CR7" s="36"/>
      <c r="CS7" s="37"/>
      <c r="CT7" s="38"/>
      <c r="CU7" s="39"/>
      <c r="CV7" s="39"/>
      <c r="CW7" s="39"/>
      <c r="CZ7" s="36"/>
      <c r="DA7" s="37"/>
      <c r="DB7" s="38"/>
      <c r="DC7" s="39"/>
      <c r="DD7" s="39"/>
      <c r="DE7" s="39"/>
      <c r="DH7" s="36"/>
      <c r="DI7" s="37"/>
      <c r="DJ7" s="38"/>
      <c r="DK7" s="39"/>
      <c r="DL7" s="39"/>
      <c r="DM7" s="39"/>
      <c r="DP7" s="36"/>
      <c r="DQ7" s="37"/>
      <c r="DR7" s="38"/>
      <c r="DS7" s="39"/>
      <c r="DT7" s="39"/>
      <c r="DU7" s="39"/>
      <c r="DX7" s="36"/>
      <c r="DY7" s="37"/>
      <c r="DZ7" s="38"/>
      <c r="EA7" s="39"/>
      <c r="EB7" s="39"/>
      <c r="EC7" s="39"/>
      <c r="EF7" s="36"/>
      <c r="EG7" s="37"/>
      <c r="EH7" s="38"/>
      <c r="EI7" s="39"/>
      <c r="EJ7" s="39"/>
      <c r="EK7" s="39"/>
    </row>
    <row r="8" spans="1:141" s="4" customFormat="1" ht="15.75" customHeight="1" thickBot="1" x14ac:dyDescent="0.25">
      <c r="A8" s="116" t="s">
        <v>36</v>
      </c>
      <c r="B8" s="116" t="s">
        <v>67</v>
      </c>
      <c r="C8" s="116" t="s">
        <v>489</v>
      </c>
      <c r="D8" s="116" t="s">
        <v>0</v>
      </c>
      <c r="E8" s="135" t="s">
        <v>66</v>
      </c>
      <c r="F8" s="13"/>
      <c r="G8" s="264"/>
      <c r="H8" s="116" t="str">
        <f>B8</f>
        <v>SYSTEM</v>
      </c>
      <c r="I8" s="116" t="str">
        <f>C8</f>
        <v>PARTICIPANT</v>
      </c>
      <c r="J8" s="116" t="str">
        <f>D8</f>
        <v>TOTAL</v>
      </c>
      <c r="K8" s="135" t="s">
        <v>406</v>
      </c>
      <c r="L8" s="135" t="s">
        <v>490</v>
      </c>
      <c r="M8" s="135" t="s">
        <v>302</v>
      </c>
      <c r="N8" s="367"/>
      <c r="O8" s="264"/>
      <c r="P8" s="116" t="str">
        <f>H8</f>
        <v>SYSTEM</v>
      </c>
      <c r="Q8" s="116" t="str">
        <f>I8</f>
        <v>PARTICIPANT</v>
      </c>
      <c r="R8" s="116" t="str">
        <f>J8</f>
        <v>TOTAL</v>
      </c>
      <c r="S8" s="135" t="str">
        <f>K8</f>
        <v>SYSTEM CHANGE</v>
      </c>
      <c r="T8" s="135" t="s">
        <v>490</v>
      </c>
      <c r="U8" s="135" t="s">
        <v>302</v>
      </c>
      <c r="V8" s="367"/>
      <c r="W8" s="264"/>
      <c r="X8" s="116" t="str">
        <f>P8</f>
        <v>SYSTEM</v>
      </c>
      <c r="Y8" s="116" t="str">
        <f>Q8</f>
        <v>PARTICIPANT</v>
      </c>
      <c r="Z8" s="116" t="str">
        <f>R8</f>
        <v>TOTAL</v>
      </c>
      <c r="AA8" s="135" t="str">
        <f>S8</f>
        <v>SYSTEM CHANGE</v>
      </c>
      <c r="AB8" s="135" t="s">
        <v>490</v>
      </c>
      <c r="AC8" s="135" t="s">
        <v>302</v>
      </c>
      <c r="AE8" s="264"/>
      <c r="AF8" s="116" t="str">
        <f>X8</f>
        <v>SYSTEM</v>
      </c>
      <c r="AG8" s="116" t="str">
        <f>Y8</f>
        <v>PARTICIPANT</v>
      </c>
      <c r="AH8" s="116" t="str">
        <f>Z8</f>
        <v>TOTAL</v>
      </c>
      <c r="AI8" s="135" t="str">
        <f>AA8</f>
        <v>SYSTEM CHANGE</v>
      </c>
      <c r="AJ8" s="135" t="s">
        <v>490</v>
      </c>
      <c r="AK8" s="135" t="s">
        <v>302</v>
      </c>
      <c r="AM8" s="264"/>
      <c r="AN8" s="116" t="str">
        <f>AF8</f>
        <v>SYSTEM</v>
      </c>
      <c r="AO8" s="116" t="str">
        <f>AG8</f>
        <v>PARTICIPANT</v>
      </c>
      <c r="AP8" s="116" t="str">
        <f>AH8</f>
        <v>TOTAL</v>
      </c>
      <c r="AQ8" s="135" t="str">
        <f>AI8</f>
        <v>SYSTEM CHANGE</v>
      </c>
      <c r="AR8" s="135" t="s">
        <v>490</v>
      </c>
      <c r="AS8" s="135" t="s">
        <v>302</v>
      </c>
      <c r="AU8" s="264"/>
      <c r="AV8" s="116" t="str">
        <f>AN8</f>
        <v>SYSTEM</v>
      </c>
      <c r="AW8" s="116" t="str">
        <f>AO8</f>
        <v>PARTICIPANT</v>
      </c>
      <c r="AX8" s="116" t="str">
        <f>AP8</f>
        <v>TOTAL</v>
      </c>
      <c r="AY8" s="135" t="str">
        <f>AQ8</f>
        <v>SYSTEM CHANGE</v>
      </c>
      <c r="AZ8" s="135" t="s">
        <v>490</v>
      </c>
      <c r="BA8" s="135" t="s">
        <v>302</v>
      </c>
      <c r="BC8" s="264"/>
      <c r="BD8" s="116" t="str">
        <f>AV8</f>
        <v>SYSTEM</v>
      </c>
      <c r="BE8" s="116" t="str">
        <f>AW8</f>
        <v>PARTICIPANT</v>
      </c>
      <c r="BF8" s="116" t="str">
        <f>AX8</f>
        <v>TOTAL</v>
      </c>
      <c r="BG8" s="135" t="str">
        <f>AY8</f>
        <v>SYSTEM CHANGE</v>
      </c>
      <c r="BH8" s="135" t="s">
        <v>490</v>
      </c>
      <c r="BI8" s="135" t="s">
        <v>302</v>
      </c>
      <c r="BK8" s="264"/>
      <c r="BL8" s="116" t="str">
        <f>BD8</f>
        <v>SYSTEM</v>
      </c>
      <c r="BM8" s="116" t="str">
        <f>BE8</f>
        <v>PARTICIPANT</v>
      </c>
      <c r="BN8" s="116" t="str">
        <f>BF8</f>
        <v>TOTAL</v>
      </c>
      <c r="BO8" s="135" t="str">
        <f>BG8</f>
        <v>SYSTEM CHANGE</v>
      </c>
      <c r="BP8" s="135" t="s">
        <v>490</v>
      </c>
      <c r="BQ8" s="135" t="s">
        <v>302</v>
      </c>
      <c r="BS8" s="264"/>
      <c r="BT8" s="116" t="str">
        <f>BL8</f>
        <v>SYSTEM</v>
      </c>
      <c r="BU8" s="116" t="str">
        <f>BM8</f>
        <v>PARTICIPANT</v>
      </c>
      <c r="BV8" s="116" t="str">
        <f>BN8</f>
        <v>TOTAL</v>
      </c>
      <c r="BW8" s="135" t="str">
        <f>BO8</f>
        <v>SYSTEM CHANGE</v>
      </c>
      <c r="BX8" s="135" t="s">
        <v>490</v>
      </c>
      <c r="BY8" s="135" t="s">
        <v>302</v>
      </c>
      <c r="CA8" s="264"/>
      <c r="CB8" s="116" t="str">
        <f>BT8</f>
        <v>SYSTEM</v>
      </c>
      <c r="CC8" s="116" t="str">
        <f>BU8</f>
        <v>PARTICIPANT</v>
      </c>
      <c r="CD8" s="116" t="str">
        <f>BV8</f>
        <v>TOTAL</v>
      </c>
      <c r="CE8" s="135" t="str">
        <f>BW8</f>
        <v>SYSTEM CHANGE</v>
      </c>
      <c r="CF8" s="135" t="s">
        <v>490</v>
      </c>
      <c r="CG8" s="135" t="s">
        <v>302</v>
      </c>
      <c r="CI8" s="264"/>
      <c r="CJ8" s="116" t="str">
        <f>CB8</f>
        <v>SYSTEM</v>
      </c>
      <c r="CK8" s="116" t="str">
        <f>CC8</f>
        <v>PARTICIPANT</v>
      </c>
      <c r="CL8" s="116" t="str">
        <f>CD8</f>
        <v>TOTAL</v>
      </c>
      <c r="CM8" s="135" t="str">
        <f>CE8</f>
        <v>SYSTEM CHANGE</v>
      </c>
      <c r="CN8" s="135" t="s">
        <v>490</v>
      </c>
      <c r="CO8" s="135" t="s">
        <v>302</v>
      </c>
      <c r="CQ8" s="264"/>
      <c r="CR8" s="116" t="str">
        <f>CJ8</f>
        <v>SYSTEM</v>
      </c>
      <c r="CS8" s="116" t="str">
        <f>CK8</f>
        <v>PARTICIPANT</v>
      </c>
      <c r="CT8" s="116" t="str">
        <f>CL8</f>
        <v>TOTAL</v>
      </c>
      <c r="CU8" s="135" t="str">
        <f>CM8</f>
        <v>SYSTEM CHANGE</v>
      </c>
      <c r="CV8" s="135" t="s">
        <v>490</v>
      </c>
      <c r="CW8" s="135" t="s">
        <v>302</v>
      </c>
      <c r="CY8" s="264"/>
      <c r="CZ8" s="116" t="str">
        <f>CR8</f>
        <v>SYSTEM</v>
      </c>
      <c r="DA8" s="116" t="str">
        <f>CS8</f>
        <v>PARTICIPANT</v>
      </c>
      <c r="DB8" s="116" t="str">
        <f>CT8</f>
        <v>TOTAL</v>
      </c>
      <c r="DC8" s="135" t="str">
        <f>CU8</f>
        <v>SYSTEM CHANGE</v>
      </c>
      <c r="DD8" s="135" t="s">
        <v>490</v>
      </c>
      <c r="DE8" s="135" t="s">
        <v>302</v>
      </c>
      <c r="DG8" s="264"/>
      <c r="DH8" s="116" t="str">
        <f>CZ8</f>
        <v>SYSTEM</v>
      </c>
      <c r="DI8" s="116" t="str">
        <f>DA8</f>
        <v>PARTICIPANT</v>
      </c>
      <c r="DJ8" s="116" t="str">
        <f>DB8</f>
        <v>TOTAL</v>
      </c>
      <c r="DK8" s="135" t="str">
        <f>DC8</f>
        <v>SYSTEM CHANGE</v>
      </c>
      <c r="DL8" s="135" t="s">
        <v>490</v>
      </c>
      <c r="DM8" s="135" t="s">
        <v>302</v>
      </c>
      <c r="DO8" s="264"/>
      <c r="DP8" s="116" t="str">
        <f>DH8</f>
        <v>SYSTEM</v>
      </c>
      <c r="DQ8" s="116" t="str">
        <f>DI8</f>
        <v>PARTICIPANT</v>
      </c>
      <c r="DR8" s="116" t="str">
        <f>DJ8</f>
        <v>TOTAL</v>
      </c>
      <c r="DS8" s="135" t="str">
        <f>DK8</f>
        <v>SYSTEM CHANGE</v>
      </c>
      <c r="DT8" s="135" t="s">
        <v>490</v>
      </c>
      <c r="DU8" s="135" t="s">
        <v>302</v>
      </c>
      <c r="DW8" s="264"/>
      <c r="DX8" s="116" t="str">
        <f>DP8</f>
        <v>SYSTEM</v>
      </c>
      <c r="DY8" s="116" t="str">
        <f>DQ8</f>
        <v>PARTICIPANT</v>
      </c>
      <c r="DZ8" s="116" t="str">
        <f>DR8</f>
        <v>TOTAL</v>
      </c>
      <c r="EA8" s="135" t="str">
        <f>DS8</f>
        <v>SYSTEM CHANGE</v>
      </c>
      <c r="EB8" s="135" t="s">
        <v>490</v>
      </c>
      <c r="EC8" s="135" t="s">
        <v>302</v>
      </c>
      <c r="EE8" s="264"/>
      <c r="EF8" s="116" t="str">
        <f>DX8</f>
        <v>SYSTEM</v>
      </c>
      <c r="EG8" s="116" t="str">
        <f>DY8</f>
        <v>PARTICIPANT</v>
      </c>
      <c r="EH8" s="116" t="str">
        <f>DZ8</f>
        <v>TOTAL</v>
      </c>
      <c r="EI8" s="135" t="str">
        <f>EA8</f>
        <v>SYSTEM CHANGE</v>
      </c>
      <c r="EJ8" s="135" t="s">
        <v>490</v>
      </c>
      <c r="EK8" s="135" t="s">
        <v>302</v>
      </c>
    </row>
    <row r="9" spans="1:141" ht="14.25" customHeight="1" x14ac:dyDescent="0.2">
      <c r="A9" s="374" t="s">
        <v>294</v>
      </c>
      <c r="B9" s="375"/>
      <c r="C9" s="375"/>
      <c r="D9" s="375"/>
      <c r="E9" s="376"/>
      <c r="F9" s="14" t="s">
        <v>141</v>
      </c>
      <c r="H9" s="272"/>
      <c r="I9" s="272"/>
      <c r="J9" s="272"/>
      <c r="K9" s="272"/>
      <c r="L9" s="272"/>
      <c r="M9" s="272"/>
      <c r="P9" s="272"/>
      <c r="Q9" s="272"/>
      <c r="R9" s="272"/>
      <c r="S9" s="272"/>
      <c r="T9" s="272"/>
      <c r="U9" s="272"/>
      <c r="X9" s="272"/>
      <c r="Y9" s="272"/>
      <c r="Z9" s="272"/>
      <c r="AA9" s="272"/>
      <c r="AB9" s="272"/>
      <c r="AC9" s="272"/>
      <c r="AF9" s="272"/>
      <c r="AG9" s="272"/>
      <c r="AH9" s="272"/>
      <c r="AI9" s="272"/>
      <c r="AJ9" s="272"/>
      <c r="AK9" s="272"/>
      <c r="AN9" s="272"/>
      <c r="AO9" s="272"/>
      <c r="AP9" s="272"/>
      <c r="AQ9" s="272"/>
      <c r="AR9" s="272"/>
      <c r="AS9" s="272"/>
      <c r="AV9" s="272"/>
      <c r="AW9" s="272"/>
      <c r="AX9" s="272"/>
      <c r="AY9" s="272"/>
      <c r="AZ9" s="272"/>
      <c r="BA9" s="272"/>
      <c r="BD9" s="272"/>
      <c r="BE9" s="272"/>
      <c r="BF9" s="272"/>
      <c r="BG9" s="272"/>
      <c r="BH9" s="272"/>
      <c r="BI9" s="272"/>
      <c r="BL9" s="272"/>
      <c r="BM9" s="272"/>
      <c r="BN9" s="272"/>
      <c r="BO9" s="272"/>
      <c r="BP9" s="272"/>
      <c r="BQ9" s="272"/>
      <c r="BT9" s="272"/>
      <c r="BU9" s="272"/>
      <c r="BV9" s="272"/>
      <c r="BW9" s="272"/>
      <c r="BX9" s="272"/>
      <c r="BY9" s="272"/>
      <c r="CB9" s="272"/>
      <c r="CC9" s="272"/>
      <c r="CD9" s="272"/>
      <c r="CE9" s="272"/>
      <c r="CF9" s="272"/>
      <c r="CG9" s="272"/>
      <c r="CJ9" s="272"/>
      <c r="CK9" s="272"/>
      <c r="CL9" s="272"/>
      <c r="CM9" s="272"/>
      <c r="CN9" s="272"/>
      <c r="CO9" s="272"/>
      <c r="CR9" s="272"/>
      <c r="CS9" s="272"/>
      <c r="CT9" s="272"/>
      <c r="CU9" s="272"/>
      <c r="CV9" s="272"/>
      <c r="CW9" s="272"/>
      <c r="CZ9" s="272"/>
      <c r="DA9" s="272"/>
      <c r="DB9" s="272"/>
      <c r="DC9" s="272"/>
      <c r="DD9" s="272"/>
      <c r="DE9" s="272"/>
      <c r="DH9" s="272"/>
      <c r="DI9" s="272"/>
      <c r="DJ9" s="272"/>
      <c r="DK9" s="272"/>
      <c r="DL9" s="272"/>
      <c r="DM9" s="272"/>
      <c r="DP9" s="272"/>
      <c r="DQ9" s="272"/>
      <c r="DR9" s="272"/>
      <c r="DS9" s="272"/>
      <c r="DT9" s="272"/>
      <c r="DU9" s="272"/>
      <c r="DX9" s="272"/>
      <c r="DY9" s="272"/>
      <c r="DZ9" s="272"/>
      <c r="EA9" s="272"/>
      <c r="EB9" s="272"/>
      <c r="EC9" s="272"/>
      <c r="EF9" s="272"/>
      <c r="EG9" s="272"/>
      <c r="EH9" s="272"/>
      <c r="EI9" s="272"/>
      <c r="EJ9" s="272"/>
      <c r="EK9" s="272"/>
    </row>
    <row r="10" spans="1:141" ht="12.75" x14ac:dyDescent="0.2">
      <c r="A10" s="32" t="s">
        <v>50</v>
      </c>
      <c r="B10" s="24">
        <f>SUM('Line(OH) 2a'!C339,'Line(UG) 2b'!C393)</f>
        <v>0</v>
      </c>
      <c r="C10" s="24">
        <f>SUM('Line(OH) 2a'!D339,'Line(UG) 2b'!D393)</f>
        <v>0</v>
      </c>
      <c r="D10" s="24">
        <f>SUM('Line(OH) 2a'!E339,'Line(UG) 2b'!E393)</f>
        <v>0</v>
      </c>
      <c r="E10" s="204"/>
      <c r="F10" s="267"/>
      <c r="G10" s="274" t="s">
        <v>313</v>
      </c>
      <c r="H10" s="24">
        <f ca="1">IF(H$2="","",SUMIF(OFFSET(lineCostTag,0,0,nRow,1),$G10,OFFSET(lineData,0,M$3+H$3,nRow,1))+SUMIF(OFFSET(lineCostTag1,0,0,nRow,1),$G10,OFFSET(lineData1,0,M$3+H$3,nRow,1)))</f>
        <v>0</v>
      </c>
      <c r="I10" s="24">
        <f ca="1">IF(H$2="","",SUMIF(OFFSET(lineCostTag,0,0,nRow,1),$G10,OFFSET(lineData,0,M$3+I$3,nRow,1))+SUMIF(OFFSET(lineCostTag1,0,0,nRow,1),$G10,OFFSET(lineData1,0,M$3+I$3,nRow,1)))</f>
        <v>0</v>
      </c>
      <c r="J10" s="24">
        <f ca="1">IF(H$2="","",SUMIF(OFFSET(lineCostTag,0,0,nRow,1),$G10,OFFSET(lineData,0,M$3+J$3,nRow,1))+SUMIF(OFFSET(lineCostTag1,0,0,nRow,1),$G10,OFFSET(lineData1,0,M$3+J$3,nRow,1)))</f>
        <v>0</v>
      </c>
      <c r="K10" s="24">
        <f ca="1">IF(H$2="","",SUMIF(OFFSET(lineCostTag,0,0,nRow,1),$G10,OFFSET(lineData,0,M$6+J$6,nRow,1))+SUMIF(OFFSET(lineCostTag1,0,0,nRow,1),$G10,OFFSET(lineData1,0,M$6+J$6,nRow,1)))</f>
        <v>0</v>
      </c>
      <c r="L10" s="24">
        <f ca="1">IF(H$2="","",SUMIF(OFFSET(lineCostTag,0,0,nRow,1),$G10,OFFSET(lineData,0,M$6+K$6,nRow,1))+SUMIF(OFFSET(lineCostTag1,0,0,nRow,1),$G10,OFFSET(lineData1,0,M$6+K$6,nRow,1)))</f>
        <v>0</v>
      </c>
      <c r="M10" s="393"/>
      <c r="N10" s="368"/>
      <c r="O10" s="274"/>
      <c r="P10" s="24">
        <f ca="1">IF(P$2="","",SUMIF(OFFSET(lineCostTag,0,0,nRow,1),$G10,OFFSET(lineData,0,U$3+P$3,nRow,1))+SUMIF(OFFSET(lineCostTag1,0,0,nRow,1),$G10,OFFSET(lineData1,0,U$3+P$3,nRow,1)))</f>
        <v>0</v>
      </c>
      <c r="Q10" s="24">
        <f ca="1">IF(P$2="","",SUMIF(OFFSET(lineCostTag,0,0,nRow,1),$G10,OFFSET(lineData,0,U$3+Q$3,nRow,1))+SUMIF(OFFSET(lineCostTag1,0,0,nRow,1),$G10,OFFSET(lineData1,0,U$3+Q$3,nRow,1)))</f>
        <v>0</v>
      </c>
      <c r="R10" s="24">
        <f ca="1">IF(P$2="","",SUMIF(OFFSET(lineCostTag,0,0,nRow,1),$G10,OFFSET(lineData,0,U$3+R$3,nRow,1))+SUMIF(OFFSET(lineCostTag1,0,0,nRow,1),$G10,OFFSET(lineData1,0,U$3+R$3,nRow,1)))</f>
        <v>0</v>
      </c>
      <c r="S10" s="24">
        <f ca="1">IF(P$2="","",SUMIF(OFFSET(lineCostTag,0,0,nRow,1),$G10,OFFSET(lineData,0,U$6+Q$6,nRow,1))+SUMIF(OFFSET(lineCostTag1,0,0,nRow,1),$G10,OFFSET(lineData1,0,U$6+Q$6,nRow,1)))</f>
        <v>0</v>
      </c>
      <c r="T10" s="24">
        <f ca="1">IF(P$2="","",SUMIF(OFFSET(lineCostTag,0,0,nRow,1),$G10,OFFSET(lineData,0,U$6+R$6,nRow,1))+SUMIF(OFFSET(lineCostTag1,0,0,nRow,1),$G10,OFFSET(lineData1,0,U$6+R$6,nRow,1)))</f>
        <v>0</v>
      </c>
      <c r="U10" s="393"/>
      <c r="V10" s="368"/>
      <c r="W10" s="274"/>
      <c r="X10" s="24">
        <f ca="1">IF(X$2="","",SUMIF(OFFSET(lineCostTag,0,0,nRow,1),$G10,OFFSET(lineData,0,AC$3+X$3,nRow,1))+SUMIF(OFFSET(lineCostTag1,0,0,nRow,1),$G10,OFFSET(lineData1,0,AC$3+X$3,nRow,1)))</f>
        <v>0</v>
      </c>
      <c r="Y10" s="24">
        <f ca="1">IF(X$2="","",SUMIF(OFFSET(lineCostTag,0,0,nRow,1),$G10,OFFSET(lineData,0,AC$3+Y$3,nRow,1))+SUMIF(OFFSET(lineCostTag1,0,0,nRow,1),$G10,OFFSET(lineData1,0,AC$3+Y$3,nRow,1)))</f>
        <v>0</v>
      </c>
      <c r="Z10" s="24">
        <f ca="1">IF(X$2="","",SUMIF(OFFSET(lineCostTag,0,0,nRow,1),$G10,OFFSET(lineData,0,AC$3+Z$3,nRow,1))+SUMIF(OFFSET(lineCostTag1,0,0,nRow,1),$G10,OFFSET(lineData1,0,AC$3+Z$3,nRow,1)))</f>
        <v>0</v>
      </c>
      <c r="AA10" s="24">
        <f ca="1">IF(X$2="","",SUMIF(OFFSET(lineCostTag,0,0,nRow,1),$G10,OFFSET(lineData,0,AC$6+X$6,nRow,1))+SUMIF(OFFSET(lineCostTag1,0,0,nRow,1),$G10,OFFSET(lineData1,0,AC$6+X$6,nRow,1)))</f>
        <v>0</v>
      </c>
      <c r="AB10" s="24">
        <f ca="1">IF(X$2="","",SUMIF(OFFSET(lineCostTag,0,0,nRow,1),$G10,OFFSET(lineData,0,AC$6+Y$6,nRow,1))+SUMIF(OFFSET(lineCostTag1,0,0,nRow,1),$G10,OFFSET(lineData1,0,AC$6+Y$6,nRow,1)))</f>
        <v>0</v>
      </c>
      <c r="AC10" s="393"/>
      <c r="AE10" s="274"/>
      <c r="AF10" s="24">
        <f ca="1">IF(AF$2="","",SUMIF(OFFSET(lineCostTag,0,0,nRow,1),$G10,OFFSET(lineData,0,AK$3+AF$3,nRow,1))+SUMIF(OFFSET(lineCostTag1,0,0,nRow,1),$G10,OFFSET(lineData1,0,AK$3+AF$3,nRow,1)))</f>
        <v>0</v>
      </c>
      <c r="AG10" s="24">
        <f ca="1">IF(AF$2="","",SUMIF(OFFSET(lineCostTag,0,0,nRow,1),$G10,OFFSET(lineData,0,AK$3+AG$3,nRow,1))+SUMIF(OFFSET(lineCostTag1,0,0,nRow,1),$G10,OFFSET(lineData1,0,AK$3+AG$3,nRow,1)))</f>
        <v>0</v>
      </c>
      <c r="AH10" s="24">
        <f ca="1">IF(AF$2="","",SUMIF(OFFSET(lineCostTag,0,0,nRow,1),$G10,OFFSET(lineData,0,AK$3+AH$3,nRow,1))+SUMIF(OFFSET(lineCostTag1,0,0,nRow,1),$G10,OFFSET(lineData1,0,AK$3+AH$3,nRow,1)))</f>
        <v>0</v>
      </c>
      <c r="AI10" s="24">
        <f ca="1">IF(AF$2="","",SUMIF(OFFSET(lineCostTag,0,0,nRow,1),$G10,OFFSET(lineData,0,AK$6+AF$4,nRow,1))+SUMIF(OFFSET(lineCostTag1,0,0,nRow,1),$G10,OFFSET(lineData1,0,AK$6+AF$4,nRow,1)))</f>
        <v>0</v>
      </c>
      <c r="AJ10" s="24">
        <f ca="1">IF(AF$2="","",SUMIF(OFFSET(lineCostTag,0,0,nRow,1),$G10,OFFSET(lineData,0,AK$6+AF$6,nRow,1))+SUMIF(OFFSET(lineCostTag1,0,0,nRow,1),$G10,OFFSET(lineData1,0,AK$6+AF$6,nRow,1)))</f>
        <v>0</v>
      </c>
      <c r="AK10" s="393"/>
      <c r="AM10" s="274"/>
      <c r="AN10" s="24">
        <f ca="1">IF(AN$2="","",SUMIF(OFFSET(lineCostTag,0,0,nRow,1),$G10,OFFSET(lineData,0,AS$3+AN$3,nRow,1))+SUMIF(OFFSET(lineCostTag1,0,0,nRow,1),$G10,OFFSET(lineData1,0,AS$3+AN$3,nRow,1)))</f>
        <v>0</v>
      </c>
      <c r="AO10" s="24">
        <f ca="1">IF(AN$2="","",SUMIF(OFFSET(lineCostTag,0,0,nRow,1),$G10,OFFSET(lineData,0,AS$3+AO$3,nRow,1))+SUMIF(OFFSET(lineCostTag1,0,0,nRow,1),$G10,OFFSET(lineData1,0,AS$3+AO$3,nRow,1)))</f>
        <v>0</v>
      </c>
      <c r="AP10" s="24">
        <f ca="1">IF(AN$2="","",SUMIF(OFFSET(lineCostTag,0,0,nRow,1),$G10,OFFSET(lineData,0,AS$3+AP$3,nRow,1))+SUMIF(OFFSET(lineCostTag1,0,0,nRow,1),$G10,OFFSET(lineData1,0,AS$3+AP$3,nRow,1)))</f>
        <v>0</v>
      </c>
      <c r="AQ10" s="24">
        <f ca="1">IF(AN$2="","",SUMIF(OFFSET(lineCostTag,0,0,nRow,1),$G10,OFFSET(lineData,0,AS$3+AP$6,nRow,1))+SUMIF(OFFSET(lineCostTag1,0,0,nRow,1),$G10,OFFSET(lineData1,0,AS$3+AP$6,nRow,1)))</f>
        <v>0</v>
      </c>
      <c r="AR10" s="24">
        <f ca="1">IF(AN$2="","",SUMIF(OFFSET(lineCostTag,0,0,nRow,1),$G10,OFFSET(lineData,0,AS$3+AQ$3,nRow,1))+SUMIF(OFFSET(lineCostTag1,0,0,nRow,1),$G10,OFFSET(lineData1,0,AS$3+AQ$3,nRow,1)))</f>
        <v>0</v>
      </c>
      <c r="AS10" s="393"/>
      <c r="AU10" s="274"/>
      <c r="AV10" s="24">
        <f ca="1">IF(AV$2="","",SUMIF(OFFSET(lineCostTag,0,0,nRow,1),$G10,OFFSET(lineData,0,BA$3+AV$3,nRow,1))+SUMIF(OFFSET(lineCostTag1,0,0,nRow,1),$G10,OFFSET(lineData1,0,BA$3+AV$3,nRow,1)))</f>
        <v>0</v>
      </c>
      <c r="AW10" s="24">
        <f ca="1">IF(AV$2="","",SUMIF(OFFSET(lineCostTag,0,0,nRow,1),$G10,OFFSET(lineData,0,BA$3+AW$3,nRow,1))+SUMIF(OFFSET(lineCostTag1,0,0,nRow,1),$G10,OFFSET(lineData1,0,BA$3+AW$3,nRow,1)))</f>
        <v>0</v>
      </c>
      <c r="AX10" s="24">
        <f ca="1">IF(AV$2="","",SUMIF(OFFSET(lineCostTag,0,0,nRow,1),$G10,OFFSET(lineData,0,BA$3+AX$3,nRow,1))+SUMIF(OFFSET(lineCostTag1,0,0,nRow,1),$G10,OFFSET(lineData1,0,BA$3+AX$3,nRow,1)))</f>
        <v>0</v>
      </c>
      <c r="AY10" s="24">
        <f ca="1">IF(AV$2="","",SUMIF(OFFSET(lineCostTag,0,0,nRow,1),$G10,OFFSET(lineData,0,BA$3+AX$6,nRow,1))+SUMIF(OFFSET(lineCostTag1,0,0,nRow,1),$G10,OFFSET(lineData1,0,BA$3+AX$6,nRow,1)))</f>
        <v>0</v>
      </c>
      <c r="AZ10" s="24">
        <f ca="1">IF(AV$2="","",SUMIF(OFFSET(lineCostTag,0,0,nRow,1),$G10,OFFSET(lineData,0,BA$3+AY$3,nRow,1))+SUMIF(OFFSET(lineCostTag1,0,0,nRow,1),$G10,OFFSET(lineData1,0,BA$3+AY$3,nRow,1)))</f>
        <v>0</v>
      </c>
      <c r="BA10" s="393"/>
      <c r="BC10" s="274"/>
      <c r="BD10" s="24">
        <f ca="1">IF(BD$2="","",SUMIF(OFFSET(lineCostTag,0,0,nRow,1),$G10,OFFSET(lineData,0,BI$3+BD$3,nRow,1))+SUMIF(OFFSET(lineCostTag1,0,0,nRow,1),$G10,OFFSET(lineData1,0,BI$3+BD$3,nRow,1)))</f>
        <v>0</v>
      </c>
      <c r="BE10" s="24">
        <f ca="1">IF(BD$2="","",SUMIF(OFFSET(lineCostTag,0,0,nRow,1),$G10,OFFSET(lineData,0,BI$3+BE$3,nRow,1))+SUMIF(OFFSET(lineCostTag1,0,0,nRow,1),$G10,OFFSET(lineData1,0,BI$3+BE$3,nRow,1)))</f>
        <v>0</v>
      </c>
      <c r="BF10" s="24">
        <f ca="1">IF(BD$2="","",SUMIF(OFFSET(lineCostTag,0,0,nRow,1),$G10,OFFSET(lineData,0,BI$3+BF$3,nRow,1))+SUMIF(OFFSET(lineCostTag1,0,0,nRow,1),$G10,OFFSET(lineData1,0,BI$3+BF$3,nRow,1)))</f>
        <v>0</v>
      </c>
      <c r="BG10" s="24">
        <f ca="1">IF(BD$2="","",SUMIF(OFFSET(lineCostTag,0,0,nRow,1),$G10,OFFSET(lineData,0,BI$3+BF$6,nRow,1))+SUMIF(OFFSET(lineCostTag1,0,0,nRow,1),$G10,OFFSET(lineData1,0,BI$3+BF$6,nRow,1)))</f>
        <v>0</v>
      </c>
      <c r="BH10" s="24">
        <f ca="1">IF(BD$2="","",SUMIF(OFFSET(lineCostTag,0,0,nRow,1),$G10,OFFSET(lineData,0,BI$3+BG$3,nRow,1))+SUMIF(OFFSET(lineCostTag1,0,0,nRow,1),$G10,OFFSET(lineData1,0,BI$3+BG$3,nRow,1)))</f>
        <v>0</v>
      </c>
      <c r="BI10" s="393"/>
      <c r="BK10" s="274"/>
      <c r="BL10" s="24">
        <f ca="1">IF(BL$2="","",SUMIF(OFFSET(lineCostTag,0,0,nRow,1),$G10,OFFSET(lineData,0,BQ$3+BL$3,nRow,1))+SUMIF(OFFSET(lineCostTag1,0,0,nRow,1),$G10,OFFSET(lineData1,0,BQ$3+BL$3,nRow,1)))</f>
        <v>0</v>
      </c>
      <c r="BM10" s="24">
        <f ca="1">IF(BL$2="","",SUMIF(OFFSET(lineCostTag,0,0,nRow,1),$G10,OFFSET(lineData,0,BQ$3+BM$3,nRow,1))+SUMIF(OFFSET(lineCostTag1,0,0,nRow,1),$G10,OFFSET(lineData1,0,BQ$3+BM$3,nRow,1)))</f>
        <v>0</v>
      </c>
      <c r="BN10" s="24">
        <f ca="1">IF(BL$2="","",SUMIF(OFFSET(lineCostTag,0,0,nRow,1),$G10,OFFSET(lineData,0,BQ$3+BN$3,nRow,1))+SUMIF(OFFSET(lineCostTag1,0,0,nRow,1),$G10,OFFSET(lineData1,0,BQ$3+BN$3,nRow,1)))</f>
        <v>0</v>
      </c>
      <c r="BO10" s="24">
        <f ca="1">IF(BL$2="","",SUMIF(OFFSET(lineCostTag,0,0,nRow,1),$G10,OFFSET(lineData,0,BQ$3+BN$6,nRow,1))+SUMIF(OFFSET(lineCostTag1,0,0,nRow,1),$G10,OFFSET(lineData1,0,BQ$3+BN$6,nRow,1)))</f>
        <v>0</v>
      </c>
      <c r="BP10" s="24">
        <f ca="1">IF(BL$2="","",SUMIF(OFFSET(lineCostTag,0,0,nRow,1),$G10,OFFSET(lineData,0,BQ$3+BO$3,nRow,1))+SUMIF(OFFSET(lineCostTag1,0,0,nRow,1),$G10,OFFSET(lineData1,0,BQ$3+BO$3,nRow,1)))</f>
        <v>0</v>
      </c>
      <c r="BQ10" s="393"/>
      <c r="BS10" s="274"/>
      <c r="BT10" s="24">
        <f ca="1">IF(BT$2="","",SUMIF(OFFSET(lineCostTag,0,0,nRow,1),$G10,OFFSET(lineData,0,BY$3+BT$3,nRow,1))+SUMIF(OFFSET(lineCostTag1,0,0,nRow,1),$G10,OFFSET(lineData1,0,BY$3+BT$3,nRow,1)))</f>
        <v>0</v>
      </c>
      <c r="BU10" s="24">
        <f ca="1">IF(BT$2="","",SUMIF(OFFSET(lineCostTag,0,0,nRow,1),$G10,OFFSET(lineData,0,BY$3+BU$3,nRow,1))+SUMIF(OFFSET(lineCostTag1,0,0,nRow,1),$G10,OFFSET(lineData1,0,BY$3+BU$3,nRow,1)))</f>
        <v>0</v>
      </c>
      <c r="BV10" s="24">
        <f ca="1">IF(BT$2="","",SUMIF(OFFSET(lineCostTag,0,0,nRow,1),$G10,OFFSET(lineData,0,BY$3+BV$3,nRow,1))+SUMIF(OFFSET(lineCostTag1,0,0,nRow,1),$G10,OFFSET(lineData1,0,BY$3+BV$3,nRow,1)))</f>
        <v>0</v>
      </c>
      <c r="BW10" s="24">
        <f ca="1">IF(BT$2="","",SUMIF(OFFSET(lineCostTag,0,0,nRow,1),$G10,OFFSET(lineData,0,BY$3+BV$6,nRow,1))+SUMIF(OFFSET(lineCostTag1,0,0,nRow,1),$G10,OFFSET(lineData1,0,BY$3+BV$6,nRow,1)))</f>
        <v>0</v>
      </c>
      <c r="BX10" s="24">
        <f ca="1">IF(BT$2="","",SUMIF(OFFSET(lineCostTag,0,0,nRow,1),$G10,OFFSET(lineData,0,BY$3+BW$3,nRow,1))+SUMIF(OFFSET(lineCostTag1,0,0,nRow,1),$G10,OFFSET(lineData1,0,BY$3+BW$3,nRow,1)))</f>
        <v>0</v>
      </c>
      <c r="BY10" s="393"/>
      <c r="CA10" s="274"/>
      <c r="CB10" s="24">
        <f ca="1">IF(CB$2="","",SUMIF(OFFSET(lineCostTag,0,0,nRow,1),$G10,OFFSET(lineData,0,CG$3+CB$3,nRow,1))+SUMIF(OFFSET(lineCostTag1,0,0,nRow,1),$G10,OFFSET(lineData1,0,CG$3+CB$3,nRow,1)))</f>
        <v>0</v>
      </c>
      <c r="CC10" s="24">
        <f ca="1">IF(CB$2="","",SUMIF(OFFSET(lineCostTag,0,0,nRow,1),$G10,OFFSET(lineData,0,CG$3+CC$3,nRow,1))+SUMIF(OFFSET(lineCostTag1,0,0,nRow,1),$G10,OFFSET(lineData1,0,CG$3+CC$3,nRow,1)))</f>
        <v>0</v>
      </c>
      <c r="CD10" s="24">
        <f ca="1">IF(CB$2="","",SUMIF(OFFSET(lineCostTag,0,0,nRow,1),$G10,OFFSET(lineData,0,CG$3+CD$3,nRow,1))+SUMIF(OFFSET(lineCostTag1,0,0,nRow,1),$G10,OFFSET(lineData1,0,CG$3+CD$3,nRow,1)))</f>
        <v>0</v>
      </c>
      <c r="CE10" s="24">
        <f ca="1">IF(CB$2="","",SUMIF(OFFSET(lineCostTag,0,0,nRow,1),$G10,OFFSET(lineData,0,CG$3+CD$6,nRow,1))+SUMIF(OFFSET(lineCostTag1,0,0,nRow,1),$G10,OFFSET(lineData1,0,CG$3+CD$6,nRow,1)))</f>
        <v>0</v>
      </c>
      <c r="CF10" s="24">
        <f ca="1">IF(CB$2="","",SUMIF(OFFSET(lineCostTag,0,0,nRow,1),$G10,OFFSET(lineData,0,CG$3+CE$3,nRow,1))+SUMIF(OFFSET(lineCostTag1,0,0,nRow,1),$G10,OFFSET(lineData1,0,CG$3+CE$3,nRow,1)))</f>
        <v>0</v>
      </c>
      <c r="CG10" s="393"/>
      <c r="CI10" s="274"/>
      <c r="CJ10" s="24">
        <f ca="1">IF(CJ$2="","",SUMIF(OFFSET(lineCostTag,0,0,nRow,1),$G10,OFFSET(lineData,0,CO$3+CJ$3,nRow,1))+SUMIF(OFFSET(lineCostTag1,0,0,nRow,1),$G10,OFFSET(lineData1,0,CO$3+CJ$3,nRow,1)))</f>
        <v>0</v>
      </c>
      <c r="CK10" s="24">
        <f ca="1">IF(CJ$2="","",SUMIF(OFFSET(lineCostTag,0,0,nRow,1),$G10,OFFSET(lineData,0,CO$3+CK$3,nRow,1))+SUMIF(OFFSET(lineCostTag1,0,0,nRow,1),$G10,OFFSET(lineData1,0,CO$3+CK$3,nRow,1)))</f>
        <v>0</v>
      </c>
      <c r="CL10" s="24">
        <f ca="1">IF(CJ$2="","",SUMIF(OFFSET(lineCostTag,0,0,nRow,1),$G10,OFFSET(lineData,0,CO$3+CL$3,nRow,1))+SUMIF(OFFSET(lineCostTag1,0,0,nRow,1),$G10,OFFSET(lineData1,0,CO$3+CL$3,nRow,1)))</f>
        <v>0</v>
      </c>
      <c r="CM10" s="24">
        <f ca="1">IF(CJ$2="","",SUMIF(OFFSET(lineCostTag,0,0,nRow,1),$G10,OFFSET(lineData,0,CO$3+CL$6,nRow,1))+SUMIF(OFFSET(lineCostTag1,0,0,nRow,1),$G10,OFFSET(lineData1,0,CO$3+CL$6,nRow,1)))</f>
        <v>0</v>
      </c>
      <c r="CN10" s="24">
        <f ca="1">IF(CJ$2="","",SUMIF(OFFSET(lineCostTag,0,0,nRow,1),$G10,OFFSET(lineData,0,CO$3+CM$3,nRow,1))+SUMIF(OFFSET(lineCostTag1,0,0,nRow,1),$G10,OFFSET(lineData1,0,CO$3+CM$3,nRow,1)))</f>
        <v>0</v>
      </c>
      <c r="CO10" s="393"/>
      <c r="CQ10" s="274"/>
      <c r="CR10" s="24">
        <f ca="1">IF(CR$2="","",SUMIF(OFFSET(lineCostTag,0,0,nRow,1),$G10,OFFSET(lineData,0,CW$3+CR$3,nRow,1))+SUMIF(OFFSET(lineCostTag1,0,0,nRow,1),$G10,OFFSET(lineData1,0,CW$3+CR$3,nRow,1)))</f>
        <v>0</v>
      </c>
      <c r="CS10" s="24">
        <f ca="1">IF(CR$2="","",SUMIF(OFFSET(lineCostTag,0,0,nRow,1),$G10,OFFSET(lineData,0,CW$3+CS$3,nRow,1))+SUMIF(OFFSET(lineCostTag1,0,0,nRow,1),$G10,OFFSET(lineData1,0,CW$3+CS$3,nRow,1)))</f>
        <v>0</v>
      </c>
      <c r="CT10" s="24">
        <f ca="1">IF(CR$2="","",SUMIF(OFFSET(lineCostTag,0,0,nRow,1),$G10,OFFSET(lineData,0,CW$3+CT$3,nRow,1))+SUMIF(OFFSET(lineCostTag1,0,0,nRow,1),$G10,OFFSET(lineData1,0,CW$3+CT$3,nRow,1)))</f>
        <v>0</v>
      </c>
      <c r="CU10" s="24">
        <f ca="1">IF(CR$2="","",SUMIF(OFFSET(lineCostTag,0,0,nRow,1),$G10,OFFSET(lineData,0,CW$3+CT$6,nRow,1))+SUMIF(OFFSET(lineCostTag1,0,0,nRow,1),$G10,OFFSET(lineData1,0,CW$3+CT$6,nRow,1)))</f>
        <v>0</v>
      </c>
      <c r="CV10" s="24">
        <f ca="1">IF(CR$2="","",SUMIF(OFFSET(lineCostTag,0,0,nRow,1),$G10,OFFSET(lineData,0,CW$3+CU$3,nRow,1))+SUMIF(OFFSET(lineCostTag1,0,0,nRow,1),$G10,OFFSET(lineData1,0,CW$3+CU$3,nRow,1)))</f>
        <v>0</v>
      </c>
      <c r="CW10" s="393"/>
      <c r="CY10" s="274"/>
      <c r="CZ10" s="24">
        <f ca="1">IF(CZ$2="","",SUMIF(OFFSET(lineCostTag,0,0,nRow,1),$G10,OFFSET(lineData,0,DE$3+CZ$3,nRow,1))+SUMIF(OFFSET(lineCostTag1,0,0,nRow,1),$G10,OFFSET(lineData1,0,DE$3+CZ$3,nRow,1)))</f>
        <v>0</v>
      </c>
      <c r="DA10" s="24">
        <f ca="1">IF(CZ$2="","",SUMIF(OFFSET(lineCostTag,0,0,nRow,1),$G10,OFFSET(lineData,0,DE$3+DA$3,nRow,1))+SUMIF(OFFSET(lineCostTag1,0,0,nRow,1),$G10,OFFSET(lineData1,0,DE$3+DA$3,nRow,1)))</f>
        <v>0</v>
      </c>
      <c r="DB10" s="24">
        <f ca="1">IF(CZ$2="","",SUMIF(OFFSET(lineCostTag,0,0,nRow,1),$G10,OFFSET(lineData,0,DE$3+DB$3,nRow,1))+SUMIF(OFFSET(lineCostTag1,0,0,nRow,1),$G10,OFFSET(lineData1,0,DE$3+DB$3,nRow,1)))</f>
        <v>0</v>
      </c>
      <c r="DC10" s="24">
        <f ca="1">IF(CZ$2="","",SUMIF(OFFSET(lineCostTag,0,0,nRow,1),$G10,OFFSET(lineData,0,DE$3+DB$6,nRow,1))+SUMIF(OFFSET(lineCostTag1,0,0,nRow,1),$G10,OFFSET(lineData1,0,DE$3+DB$6,nRow,1)))</f>
        <v>0</v>
      </c>
      <c r="DD10" s="24">
        <f ca="1">IF(CZ$2="","",SUMIF(OFFSET(lineCostTag,0,0,nRow,1),$G10,OFFSET(lineData,0,DE$3+DC$3,nRow,1))+SUMIF(OFFSET(lineCostTag1,0,0,nRow,1),$G10,OFFSET(lineData1,0,DE$3+DC$3,nRow,1)))</f>
        <v>0</v>
      </c>
      <c r="DE10" s="393"/>
      <c r="DG10" s="274"/>
      <c r="DH10" s="24">
        <f ca="1">IF(DH$2="","",SUMIF(OFFSET(lineCostTag,0,0,nRow,1),$G10,OFFSET(lineData,0,DM$3+DH$3,nRow,1))+SUMIF(OFFSET(lineCostTag1,0,0,nRow,1),$G10,OFFSET(lineData1,0,DM$3+DH$3,nRow,1)))</f>
        <v>0</v>
      </c>
      <c r="DI10" s="24">
        <f ca="1">IF(DH$2="","",SUMIF(OFFSET(lineCostTag,0,0,nRow,1),$G10,OFFSET(lineData,0,DM$3+DI$3,nRow,1))+SUMIF(OFFSET(lineCostTag1,0,0,nRow,1),$G10,OFFSET(lineData1,0,DM$3+DI$3,nRow,1)))</f>
        <v>0</v>
      </c>
      <c r="DJ10" s="24">
        <f ca="1">IF(DH$2="","",SUMIF(OFFSET(lineCostTag,0,0,nRow,1),$G10,OFFSET(lineData,0,DM$3+DJ$3,nRow,1))+SUMIF(OFFSET(lineCostTag1,0,0,nRow,1),$G10,OFFSET(lineData1,0,DM$3+DJ$3,nRow,1)))</f>
        <v>0</v>
      </c>
      <c r="DK10" s="24">
        <f ca="1">IF(DH$2="","",SUMIF(OFFSET(lineCostTag,0,0,nRow,1),$G10,OFFSET(lineData,0,DM$3+DJ$6,nRow,1))+SUMIF(OFFSET(lineCostTag1,0,0,nRow,1),$G10,OFFSET(lineData1,0,DM$3+DJ$6,nRow,1)))</f>
        <v>0</v>
      </c>
      <c r="DL10" s="24">
        <f ca="1">IF(DH$2="","",SUMIF(OFFSET(lineCostTag,0,0,nRow,1),$G10,OFFSET(lineData,0,DM$3+DK$3,nRow,1))+SUMIF(OFFSET(lineCostTag1,0,0,nRow,1),$G10,OFFSET(lineData1,0,DM$3+DK$3,nRow,1)))</f>
        <v>0</v>
      </c>
      <c r="DM10" s="393"/>
      <c r="DO10" s="274"/>
      <c r="DP10" s="24">
        <f ca="1">IF(DP$2="","",SUMIF(OFFSET(lineCostTag,0,0,nRow,1),$G10,OFFSET(lineData,0,DU$3+DP$3,nRow,1))+SUMIF(OFFSET(lineCostTag1,0,0,nRow,1),$G10,OFFSET(lineData1,0,DU$3+DP$3,nRow,1)))</f>
        <v>0</v>
      </c>
      <c r="DQ10" s="24">
        <f ca="1">IF(DP$2="","",SUMIF(OFFSET(lineCostTag,0,0,nRow,1),$G10,OFFSET(lineData,0,DU$3+DQ$3,nRow,1))+SUMIF(OFFSET(lineCostTag1,0,0,nRow,1),$G10,OFFSET(lineData1,0,DU$3+DQ$3,nRow,1)))</f>
        <v>0</v>
      </c>
      <c r="DR10" s="24">
        <f ca="1">IF(DP$2="","",SUMIF(OFFSET(lineCostTag,0,0,nRow,1),$G10,OFFSET(lineData,0,DU$3+DR$3,nRow,1))+SUMIF(OFFSET(lineCostTag1,0,0,nRow,1),$G10,OFFSET(lineData1,0,DU$3+DR$3,nRow,1)))</f>
        <v>0</v>
      </c>
      <c r="DS10" s="24">
        <f ca="1">IF(DP$2="","",SUMIF(OFFSET(lineCostTag,0,0,nRow,1),$G10,OFFSET(lineData,0,DU$3+DR$6,nRow,1))+SUMIF(OFFSET(lineCostTag1,0,0,nRow,1),$G10,OFFSET(lineData1,0,DU$3+DR$6,nRow,1)))</f>
        <v>0</v>
      </c>
      <c r="DT10" s="24">
        <f ca="1">IF(DP$2="","",SUMIF(OFFSET(lineCostTag,0,0,nRow,1),$G10,OFFSET(lineData,0,DU$3+DS$3,nRow,1))+SUMIF(OFFSET(lineCostTag1,0,0,nRow,1),$G10,OFFSET(lineData1,0,DU$3+DS$3,nRow,1)))</f>
        <v>0</v>
      </c>
      <c r="DU10" s="393"/>
      <c r="DW10" s="274"/>
      <c r="DX10" s="24">
        <f ca="1">IF(DX$2="","",SUMIF(OFFSET(lineCostTag,0,0,nRow,1),$G10,OFFSET(lineData,0,EC$3+DX$3,nRow,1))+SUMIF(OFFSET(lineCostTag1,0,0,nRow,1),$G10,OFFSET(lineData1,0,EC$3+DX$3,nRow,1)))</f>
        <v>0</v>
      </c>
      <c r="DY10" s="24">
        <f ca="1">IF(DX$2="","",SUMIF(OFFSET(lineCostTag,0,0,nRow,1),$G10,OFFSET(lineData,0,EC$3+DY$3,nRow,1))+SUMIF(OFFSET(lineCostTag1,0,0,nRow,1),$G10,OFFSET(lineData1,0,EC$3+DY$3,nRow,1)))</f>
        <v>0</v>
      </c>
      <c r="DZ10" s="24">
        <f ca="1">IF(DX$2="","",SUMIF(OFFSET(lineCostTag,0,0,nRow,1),$G10,OFFSET(lineData,0,EC$3+DZ$3,nRow,1))+SUMIF(OFFSET(lineCostTag1,0,0,nRow,1),$G10,OFFSET(lineData1,0,EC$3+DZ$3,nRow,1)))</f>
        <v>0</v>
      </c>
      <c r="EA10" s="24">
        <f ca="1">IF(DX$2="","",SUMIF(OFFSET(lineCostTag,0,0,nRow,1),$G10,OFFSET(lineData,0,EC$3+DZ$6,nRow,1))+SUMIF(OFFSET(lineCostTag1,0,0,nRow,1),$G10,OFFSET(lineData1,0,EC$3+DZ$6,nRow,1)))</f>
        <v>0</v>
      </c>
      <c r="EB10" s="24">
        <f ca="1">IF(DX$2="","",SUMIF(OFFSET(lineCostTag,0,0,nRow,1),$G10,OFFSET(lineData,0,EC$3+EA$3,nRow,1))+SUMIF(OFFSET(lineCostTag1,0,0,nRow,1),$G10,OFFSET(lineData1,0,EC$3+EA$3,nRow,1)))</f>
        <v>0</v>
      </c>
      <c r="EC10" s="393"/>
      <c r="EE10" s="274"/>
      <c r="EF10" s="24">
        <f ca="1">IF(EF$2="","",SUMIF(OFFSET(lineCostTag,0,0,nRow,1),$G10,OFFSET(lineData,0,EK$3+EF$3,nRow,1))+SUMIF(OFFSET(lineCostTag1,0,0,nRow,1),$G10,OFFSET(lineData1,0,EK$3+EF$3,nRow,1)))</f>
        <v>0</v>
      </c>
      <c r="EG10" s="24">
        <f ca="1">IF(EF$2="","",SUMIF(OFFSET(lineCostTag,0,0,nRow,1),$G10,OFFSET(lineData,0,EK$3+EG$3,nRow,1))+SUMIF(OFFSET(lineCostTag1,0,0,nRow,1),$G10,OFFSET(lineData1,0,EK$3+EG$3,nRow,1)))</f>
        <v>0</v>
      </c>
      <c r="EH10" s="24">
        <f ca="1">IF(EF$2="","",SUMIF(OFFSET(lineCostTag,0,0,nRow,1),$G10,OFFSET(lineData,0,EK$3+EH$3,nRow,1))+SUMIF(OFFSET(lineCostTag1,0,0,nRow,1),$G10,OFFSET(lineData1,0,EK$3+EH$3,nRow,1)))</f>
        <v>0</v>
      </c>
      <c r="EI10" s="24">
        <f ca="1">IF(EF$2="","",SUMIF(OFFSET(lineCostTag,0,0,nRow,1),$G10,OFFSET(lineData,0,EK$3+EH$6,nRow,1))+SUMIF(OFFSET(lineCostTag1,0,0,nRow,1),$G10,OFFSET(lineData1,0,EK$3+EH$6,nRow,1)))</f>
        <v>0</v>
      </c>
      <c r="EJ10" s="24">
        <f ca="1">IF(EF$2="","",SUMIF(OFFSET(lineCostTag,0,0,nRow,1),$G10,OFFSET(lineData,0,EK$3+EI$3,nRow,1))+SUMIF(OFFSET(lineCostTag1,0,0,nRow,1),$G10,OFFSET(lineData1,0,EK$3+EI$3,nRow,1)))</f>
        <v>0</v>
      </c>
      <c r="EK10" s="393"/>
    </row>
    <row r="11" spans="1:141" ht="12.75" x14ac:dyDescent="0.2">
      <c r="A11" s="27" t="s">
        <v>13</v>
      </c>
      <c r="B11" s="24">
        <f>SUM('Line(OH) 2a'!C340,'Line(UG) 2b'!C394)</f>
        <v>0</v>
      </c>
      <c r="C11" s="24">
        <f>SUM('Line(OH) 2a'!D340,'Line(UG) 2b'!D394)</f>
        <v>0</v>
      </c>
      <c r="D11" s="24">
        <f>SUM('Line(OH) 2a'!E340,'Line(UG) 2b'!E394)</f>
        <v>0</v>
      </c>
      <c r="E11" s="204"/>
      <c r="F11" s="267"/>
      <c r="G11" s="274" t="s">
        <v>322</v>
      </c>
      <c r="H11" s="24">
        <f ca="1">IF(H$2="","",SUMIF(OFFSET(lineCostTag,0,0,nRow,1),$G11,OFFSET(lineData,0,M$3+H$3,nRow,1))+SUMIF(OFFSET(lineCostTag1,0,0,nRow,1),$G11,OFFSET(lineData1,0,M$3+H$3,nRow,1)))</f>
        <v>0</v>
      </c>
      <c r="I11" s="24">
        <f ca="1">IF(H$2="","",SUMIF(OFFSET(lineCostTag,0,0,nRow,1),$G11,OFFSET(lineData,0,M$3+I$3,nRow,1))+SUMIF(OFFSET(lineCostTag1,0,0,nRow,1),$G11,OFFSET(lineData1,0,M$3+I$3,nRow,1)))</f>
        <v>0</v>
      </c>
      <c r="J11" s="24">
        <f ca="1">IF(H$2="","",SUMIF(OFFSET(lineCostTag,0,0,nRow,1),$G11,OFFSET(lineData,0,M$3+J$3,nRow,1))+SUMIF(OFFSET(lineCostTag1,0,0,nRow,1),$G11,OFFSET(lineData1,0,M$3+J$3,nRow,1)))</f>
        <v>0</v>
      </c>
      <c r="K11" s="24">
        <f ca="1">IF(H$2="","",SUMIF(OFFSET(lineCostTag,0,0,nRow,1),$G11,OFFSET(lineData,0,M$6+J$6,nRow,1))+SUMIF(OFFSET(lineCostTag1,0,0,nRow,1),$G11,OFFSET(lineData1,0,M$6+J$6,nRow,1)))</f>
        <v>0</v>
      </c>
      <c r="L11" s="24">
        <f ca="1">IF(H$2="","",SUMIF(OFFSET(lineCostTag,0,0,nRow,1),$G11,OFFSET(lineData,0,M$6+K$6,nRow,1))+SUMIF(OFFSET(lineCostTag1,0,0,nRow,1),$G11,OFFSET(lineData1,0,M$6+K$6,nRow,1)))</f>
        <v>0</v>
      </c>
      <c r="M11" s="393"/>
      <c r="N11" s="368"/>
      <c r="O11" s="274"/>
      <c r="P11" s="24">
        <f ca="1">IF(P$2="","",SUMIF(OFFSET(lineCostTag,0,0,nRow,1),$G11,OFFSET(lineData,0,U$3+P$3,nRow,1))+SUMIF(OFFSET(lineCostTag1,0,0,nRow,1),$G11,OFFSET(lineData1,0,U$3+P$3,nRow,1)))</f>
        <v>0</v>
      </c>
      <c r="Q11" s="24">
        <f ca="1">IF(P$2="","",SUMIF(OFFSET(lineCostTag,0,0,nRow,1),$G11,OFFSET(lineData,0,U$3+Q$3,nRow,1))+SUMIF(OFFSET(lineCostTag1,0,0,nRow,1),$G11,OFFSET(lineData1,0,U$3+Q$3,nRow,1)))</f>
        <v>0</v>
      </c>
      <c r="R11" s="24">
        <f ca="1">IF(P$2="","",SUMIF(OFFSET(lineCostTag,0,0,nRow,1),$G11,OFFSET(lineData,0,U$3+R$3,nRow,1))+SUMIF(OFFSET(lineCostTag1,0,0,nRow,1),$G11,OFFSET(lineData1,0,U$3+R$3,nRow,1)))</f>
        <v>0</v>
      </c>
      <c r="S11" s="24">
        <f ca="1">IF(P$2="","",SUMIF(OFFSET(lineCostTag,0,0,nRow,1),$G11,OFFSET(lineData,0,U$6+Q$6,nRow,1))+SUMIF(OFFSET(lineCostTag1,0,0,nRow,1),$G11,OFFSET(lineData1,0,U$6+Q$6,nRow,1)))</f>
        <v>0</v>
      </c>
      <c r="T11" s="24">
        <f ca="1">IF(P$2="","",SUMIF(OFFSET(lineCostTag,0,0,nRow,1),$G11,OFFSET(lineData,0,U$6+R$6,nRow,1))+SUMIF(OFFSET(lineCostTag1,0,0,nRow,1),$G11,OFFSET(lineData1,0,U$6+R$6,nRow,1)))</f>
        <v>0</v>
      </c>
      <c r="U11" s="393"/>
      <c r="V11" s="368"/>
      <c r="W11" s="274"/>
      <c r="X11" s="24">
        <f ca="1">IF(X$2="","",SUMIF(OFFSET(lineCostTag,0,0,nRow,1),$G11,OFFSET(lineData,0,AC$3+X$3,nRow,1))+SUMIF(OFFSET(lineCostTag1,0,0,nRow,1),$G11,OFFSET(lineData1,0,AC$3+X$3,nRow,1)))</f>
        <v>0</v>
      </c>
      <c r="Y11" s="24">
        <f ca="1">IF(X$2="","",SUMIF(OFFSET(lineCostTag,0,0,nRow,1),$G11,OFFSET(lineData,0,AC$3+Y$3,nRow,1))+SUMIF(OFFSET(lineCostTag1,0,0,nRow,1),$G11,OFFSET(lineData1,0,AC$3+Y$3,nRow,1)))</f>
        <v>0</v>
      </c>
      <c r="Z11" s="24">
        <f ca="1">IF(X$2="","",SUMIF(OFFSET(lineCostTag,0,0,nRow,1),$G11,OFFSET(lineData,0,AC$3+Z$3,nRow,1))+SUMIF(OFFSET(lineCostTag1,0,0,nRow,1),$G11,OFFSET(lineData1,0,AC$3+Z$3,nRow,1)))</f>
        <v>0</v>
      </c>
      <c r="AA11" s="24">
        <f ca="1">IF(X$2="","",SUMIF(OFFSET(lineCostTag,0,0,nRow,1),$G11,OFFSET(lineData,0,AC$6+X$6,nRow,1))+SUMIF(OFFSET(lineCostTag1,0,0,nRow,1),$G11,OFFSET(lineData1,0,AC$6+X$6,nRow,1)))</f>
        <v>0</v>
      </c>
      <c r="AB11" s="24">
        <f ca="1">IF(X$2="","",SUMIF(OFFSET(lineCostTag,0,0,nRow,1),$G11,OFFSET(lineData,0,AC$6+Y$6,nRow,1))+SUMIF(OFFSET(lineCostTag1,0,0,nRow,1),$G11,OFFSET(lineData1,0,AC$6+Y$6,nRow,1)))</f>
        <v>0</v>
      </c>
      <c r="AC11" s="393"/>
      <c r="AE11" s="274"/>
      <c r="AF11" s="24">
        <f ca="1">IF(AF$2="","",SUMIF(OFFSET(lineCostTag,0,0,nRow,1),$G11,OFFSET(lineData,0,AK$3+AF$3,nRow,1))+SUMIF(OFFSET(lineCostTag1,0,0,nRow,1),$G11,OFFSET(lineData1,0,AK$3+AF$3,nRow,1)))</f>
        <v>0</v>
      </c>
      <c r="AG11" s="24">
        <f ca="1">IF(AF$2="","",SUMIF(OFFSET(lineCostTag,0,0,nRow,1),$G11,OFFSET(lineData,0,AK$3+AG$3,nRow,1))+SUMIF(OFFSET(lineCostTag1,0,0,nRow,1),$G11,OFFSET(lineData1,0,AK$3+AG$3,nRow,1)))</f>
        <v>0</v>
      </c>
      <c r="AH11" s="24">
        <f ca="1">IF(AF$2="","",SUMIF(OFFSET(lineCostTag,0,0,nRow,1),$G11,OFFSET(lineData,0,AK$3+AH$3,nRow,1))+SUMIF(OFFSET(lineCostTag1,0,0,nRow,1),$G11,OFFSET(lineData1,0,AK$3+AH$3,nRow,1)))</f>
        <v>0</v>
      </c>
      <c r="AI11" s="24">
        <f ca="1">IF(AF$2="","",SUMIF(OFFSET(lineCostTag,0,0,nRow,1),$G11,OFFSET(lineData,0,AK$6+AF$4,nRow,1))+SUMIF(OFFSET(lineCostTag1,0,0,nRow,1),$G11,OFFSET(lineData1,0,AK$6+AF$4,nRow,1)))</f>
        <v>0</v>
      </c>
      <c r="AJ11" s="24">
        <f ca="1">IF(AF$2="","",SUMIF(OFFSET(lineCostTag,0,0,nRow,1),$G11,OFFSET(lineData,0,AK$6+AF$6,nRow,1))+SUMIF(OFFSET(lineCostTag1,0,0,nRow,1),$G11,OFFSET(lineData1,0,AK$6+AF$6,nRow,1)))</f>
        <v>0</v>
      </c>
      <c r="AK11" s="393"/>
      <c r="AM11" s="274"/>
      <c r="AN11" s="24">
        <f ca="1">IF(AN$2="","",SUMIF(OFFSET(lineCostTag,0,0,nRow,1),$G11,OFFSET(lineData,0,AS$3+AN$3,nRow,1))+SUMIF(OFFSET(lineCostTag1,0,0,nRow,1),$G11,OFFSET(lineData1,0,AS$3+AN$3,nRow,1)))</f>
        <v>0</v>
      </c>
      <c r="AO11" s="24">
        <f ca="1">IF(AN$2="","",SUMIF(OFFSET(lineCostTag,0,0,nRow,1),$G11,OFFSET(lineData,0,AS$3+AO$3,nRow,1))+SUMIF(OFFSET(lineCostTag1,0,0,nRow,1),$G11,OFFSET(lineData1,0,AS$3+AO$3,nRow,1)))</f>
        <v>0</v>
      </c>
      <c r="AP11" s="24">
        <f ca="1">IF(AN$2="","",SUMIF(OFFSET(lineCostTag,0,0,nRow,1),$G11,OFFSET(lineData,0,AS$3+AP$3,nRow,1))+SUMIF(OFFSET(lineCostTag1,0,0,nRow,1),$G11,OFFSET(lineData1,0,AS$3+AP$3,nRow,1)))</f>
        <v>0</v>
      </c>
      <c r="AQ11" s="24">
        <f ca="1">IF(AN$2="","",SUMIF(OFFSET(lineCostTag,0,0,nRow,1),$G11,OFFSET(lineData,0,AS$3+AP$6,nRow,1))+SUMIF(OFFSET(lineCostTag1,0,0,nRow,1),$G11,OFFSET(lineData1,0,AS$3+AP$6,nRow,1)))</f>
        <v>0</v>
      </c>
      <c r="AR11" s="24">
        <f ca="1">IF(AN$2="","",SUMIF(OFFSET(lineCostTag,0,0,nRow,1),$G11,OFFSET(lineData,0,AS$3+AQ$3,nRow,1))+SUMIF(OFFSET(lineCostTag1,0,0,nRow,1),$G11,OFFSET(lineData1,0,AS$3+AQ$3,nRow,1)))</f>
        <v>0</v>
      </c>
      <c r="AS11" s="393"/>
      <c r="AU11" s="274"/>
      <c r="AV11" s="24">
        <f ca="1">IF(AV$2="","",SUMIF(OFFSET(lineCostTag,0,0,nRow,1),$G11,OFFSET(lineData,0,BA$3+AV$3,nRow,1))+SUMIF(OFFSET(lineCostTag1,0,0,nRow,1),$G11,OFFSET(lineData1,0,BA$3+AV$3,nRow,1)))</f>
        <v>0</v>
      </c>
      <c r="AW11" s="24">
        <f ca="1">IF(AV$2="","",SUMIF(OFFSET(lineCostTag,0,0,nRow,1),$G11,OFFSET(lineData,0,BA$3+AW$3,nRow,1))+SUMIF(OFFSET(lineCostTag1,0,0,nRow,1),$G11,OFFSET(lineData1,0,BA$3+AW$3,nRow,1)))</f>
        <v>0</v>
      </c>
      <c r="AX11" s="24">
        <f ca="1">IF(AV$2="","",SUMIF(OFFSET(lineCostTag,0,0,nRow,1),$G11,OFFSET(lineData,0,BA$3+AX$3,nRow,1))+SUMIF(OFFSET(lineCostTag1,0,0,nRow,1),$G11,OFFSET(lineData1,0,BA$3+AX$3,nRow,1)))</f>
        <v>0</v>
      </c>
      <c r="AY11" s="24">
        <f ca="1">IF(AV$2="","",SUMIF(OFFSET(lineCostTag,0,0,nRow,1),$G11,OFFSET(lineData,0,BA$3+AX$6,nRow,1))+SUMIF(OFFSET(lineCostTag1,0,0,nRow,1),$G11,OFFSET(lineData1,0,BA$3+AX$6,nRow,1)))</f>
        <v>0</v>
      </c>
      <c r="AZ11" s="24">
        <f ca="1">IF(AV$2="","",SUMIF(OFFSET(lineCostTag,0,0,nRow,1),$G11,OFFSET(lineData,0,BA$3+AY$3,nRow,1))+SUMIF(OFFSET(lineCostTag1,0,0,nRow,1),$G11,OFFSET(lineData1,0,BA$3+AY$3,nRow,1)))</f>
        <v>0</v>
      </c>
      <c r="BA11" s="393"/>
      <c r="BC11" s="274"/>
      <c r="BD11" s="24">
        <f ca="1">IF(BD$2="","",SUMIF(OFFSET(lineCostTag,0,0,nRow,1),$G11,OFFSET(lineData,0,BI$3+BD$3,nRow,1))+SUMIF(OFFSET(lineCostTag1,0,0,nRow,1),$G11,OFFSET(lineData1,0,BI$3+BD$3,nRow,1)))</f>
        <v>0</v>
      </c>
      <c r="BE11" s="24">
        <f ca="1">IF(BD$2="","",SUMIF(OFFSET(lineCostTag,0,0,nRow,1),$G11,OFFSET(lineData,0,BI$3+BE$3,nRow,1))+SUMIF(OFFSET(lineCostTag1,0,0,nRow,1),$G11,OFFSET(lineData1,0,BI$3+BE$3,nRow,1)))</f>
        <v>0</v>
      </c>
      <c r="BF11" s="24">
        <f ca="1">IF(BD$2="","",SUMIF(OFFSET(lineCostTag,0,0,nRow,1),$G11,OFFSET(lineData,0,BI$3+BF$3,nRow,1))+SUMIF(OFFSET(lineCostTag1,0,0,nRow,1),$G11,OFFSET(lineData1,0,BI$3+BF$3,nRow,1)))</f>
        <v>0</v>
      </c>
      <c r="BG11" s="24">
        <f ca="1">IF(BD$2="","",SUMIF(OFFSET(lineCostTag,0,0,nRow,1),$G11,OFFSET(lineData,0,BI$3+BF$6,nRow,1))+SUMIF(OFFSET(lineCostTag1,0,0,nRow,1),$G11,OFFSET(lineData1,0,BI$3+BF$6,nRow,1)))</f>
        <v>0</v>
      </c>
      <c r="BH11" s="24">
        <f ca="1">IF(BD$2="","",SUMIF(OFFSET(lineCostTag,0,0,nRow,1),$G11,OFFSET(lineData,0,BI$3+BG$3,nRow,1))+SUMIF(OFFSET(lineCostTag1,0,0,nRow,1),$G11,OFFSET(lineData1,0,BI$3+BG$3,nRow,1)))</f>
        <v>0</v>
      </c>
      <c r="BI11" s="393"/>
      <c r="BK11" s="274"/>
      <c r="BL11" s="24">
        <f ca="1">IF(BL$2="","",SUMIF(OFFSET(lineCostTag,0,0,nRow,1),$G11,OFFSET(lineData,0,BQ$3+BL$3,nRow,1))+SUMIF(OFFSET(lineCostTag1,0,0,nRow,1),$G11,OFFSET(lineData1,0,BQ$3+BL$3,nRow,1)))</f>
        <v>0</v>
      </c>
      <c r="BM11" s="24">
        <f ca="1">IF(BL$2="","",SUMIF(OFFSET(lineCostTag,0,0,nRow,1),$G11,OFFSET(lineData,0,BQ$3+BM$3,nRow,1))+SUMIF(OFFSET(lineCostTag1,0,0,nRow,1),$G11,OFFSET(lineData1,0,BQ$3+BM$3,nRow,1)))</f>
        <v>0</v>
      </c>
      <c r="BN11" s="24">
        <f ca="1">IF(BL$2="","",SUMIF(OFFSET(lineCostTag,0,0,nRow,1),$G11,OFFSET(lineData,0,BQ$3+BN$3,nRow,1))+SUMIF(OFFSET(lineCostTag1,0,0,nRow,1),$G11,OFFSET(lineData1,0,BQ$3+BN$3,nRow,1)))</f>
        <v>0</v>
      </c>
      <c r="BO11" s="24">
        <f ca="1">IF(BL$2="","",SUMIF(OFFSET(lineCostTag,0,0,nRow,1),$G11,OFFSET(lineData,0,BQ$3+BN$6,nRow,1))+SUMIF(OFFSET(lineCostTag1,0,0,nRow,1),$G11,OFFSET(lineData1,0,BQ$3+BN$6,nRow,1)))</f>
        <v>0</v>
      </c>
      <c r="BP11" s="24">
        <f ca="1">IF(BL$2="","",SUMIF(OFFSET(lineCostTag,0,0,nRow,1),$G11,OFFSET(lineData,0,BQ$3+BO$3,nRow,1))+SUMIF(OFFSET(lineCostTag1,0,0,nRow,1),$G11,OFFSET(lineData1,0,BQ$3+BO$3,nRow,1)))</f>
        <v>0</v>
      </c>
      <c r="BQ11" s="393"/>
      <c r="BS11" s="274"/>
      <c r="BT11" s="24">
        <f ca="1">IF(BT$2="","",SUMIF(OFFSET(lineCostTag,0,0,nRow,1),$G11,OFFSET(lineData,0,BY$3+BT$3,nRow,1))+SUMIF(OFFSET(lineCostTag1,0,0,nRow,1),$G11,OFFSET(lineData1,0,BY$3+BT$3,nRow,1)))</f>
        <v>0</v>
      </c>
      <c r="BU11" s="24">
        <f ca="1">IF(BT$2="","",SUMIF(OFFSET(lineCostTag,0,0,nRow,1),$G11,OFFSET(lineData,0,BY$3+BU$3,nRow,1))+SUMIF(OFFSET(lineCostTag1,0,0,nRow,1),$G11,OFFSET(lineData1,0,BY$3+BU$3,nRow,1)))</f>
        <v>0</v>
      </c>
      <c r="BV11" s="24">
        <f ca="1">IF(BT$2="","",SUMIF(OFFSET(lineCostTag,0,0,nRow,1),$G11,OFFSET(lineData,0,BY$3+BV$3,nRow,1))+SUMIF(OFFSET(lineCostTag1,0,0,nRow,1),$G11,OFFSET(lineData1,0,BY$3+BV$3,nRow,1)))</f>
        <v>0</v>
      </c>
      <c r="BW11" s="24">
        <f ca="1">IF(BT$2="","",SUMIF(OFFSET(lineCostTag,0,0,nRow,1),$G11,OFFSET(lineData,0,BY$3+BV$6,nRow,1))+SUMIF(OFFSET(lineCostTag1,0,0,nRow,1),$G11,OFFSET(lineData1,0,BY$3+BV$6,nRow,1)))</f>
        <v>0</v>
      </c>
      <c r="BX11" s="24">
        <f ca="1">IF(BT$2="","",SUMIF(OFFSET(lineCostTag,0,0,nRow,1),$G11,OFFSET(lineData,0,BY$3+BW$3,nRow,1))+SUMIF(OFFSET(lineCostTag1,0,0,nRow,1),$G11,OFFSET(lineData1,0,BY$3+BW$3,nRow,1)))</f>
        <v>0</v>
      </c>
      <c r="BY11" s="393"/>
      <c r="CA11" s="274"/>
      <c r="CB11" s="24">
        <f ca="1">IF(CB$2="","",SUMIF(OFFSET(lineCostTag,0,0,nRow,1),$G11,OFFSET(lineData,0,CG$3+CB$3,nRow,1))+SUMIF(OFFSET(lineCostTag1,0,0,nRow,1),$G11,OFFSET(lineData1,0,CG$3+CB$3,nRow,1)))</f>
        <v>0</v>
      </c>
      <c r="CC11" s="24">
        <f ca="1">IF(CB$2="","",SUMIF(OFFSET(lineCostTag,0,0,nRow,1),$G11,OFFSET(lineData,0,CG$3+CC$3,nRow,1))+SUMIF(OFFSET(lineCostTag1,0,0,nRow,1),$G11,OFFSET(lineData1,0,CG$3+CC$3,nRow,1)))</f>
        <v>0</v>
      </c>
      <c r="CD11" s="24">
        <f ca="1">IF(CB$2="","",SUMIF(OFFSET(lineCostTag,0,0,nRow,1),$G11,OFFSET(lineData,0,CG$3+CD$3,nRow,1))+SUMIF(OFFSET(lineCostTag1,0,0,nRow,1),$G11,OFFSET(lineData1,0,CG$3+CD$3,nRow,1)))</f>
        <v>0</v>
      </c>
      <c r="CE11" s="24">
        <f ca="1">IF(CB$2="","",SUMIF(OFFSET(lineCostTag,0,0,nRow,1),$G11,OFFSET(lineData,0,CG$3+CD$6,nRow,1))+SUMIF(OFFSET(lineCostTag1,0,0,nRow,1),$G11,OFFSET(lineData1,0,CG$3+CD$6,nRow,1)))</f>
        <v>0</v>
      </c>
      <c r="CF11" s="24">
        <f ca="1">IF(CB$2="","",SUMIF(OFFSET(lineCostTag,0,0,nRow,1),$G11,OFFSET(lineData,0,CG$3+CE$3,nRow,1))+SUMIF(OFFSET(lineCostTag1,0,0,nRow,1),$G11,OFFSET(lineData1,0,CG$3+CE$3,nRow,1)))</f>
        <v>0</v>
      </c>
      <c r="CG11" s="393"/>
      <c r="CI11" s="274"/>
      <c r="CJ11" s="24">
        <f ca="1">IF(CJ$2="","",SUMIF(OFFSET(lineCostTag,0,0,nRow,1),$G11,OFFSET(lineData,0,CO$3+CJ$3,nRow,1))+SUMIF(OFFSET(lineCostTag1,0,0,nRow,1),$G11,OFFSET(lineData1,0,CO$3+CJ$3,nRow,1)))</f>
        <v>0</v>
      </c>
      <c r="CK11" s="24">
        <f ca="1">IF(CJ$2="","",SUMIF(OFFSET(lineCostTag,0,0,nRow,1),$G11,OFFSET(lineData,0,CO$3+CK$3,nRow,1))+SUMIF(OFFSET(lineCostTag1,0,0,nRow,1),$G11,OFFSET(lineData1,0,CO$3+CK$3,nRow,1)))</f>
        <v>0</v>
      </c>
      <c r="CL11" s="24">
        <f ca="1">IF(CJ$2="","",SUMIF(OFFSET(lineCostTag,0,0,nRow,1),$G11,OFFSET(lineData,0,CO$3+CL$3,nRow,1))+SUMIF(OFFSET(lineCostTag1,0,0,nRow,1),$G11,OFFSET(lineData1,0,CO$3+CL$3,nRow,1)))</f>
        <v>0</v>
      </c>
      <c r="CM11" s="24">
        <f ca="1">IF(CJ$2="","",SUMIF(OFFSET(lineCostTag,0,0,nRow,1),$G11,OFFSET(lineData,0,CO$3+CL$6,nRow,1))+SUMIF(OFFSET(lineCostTag1,0,0,nRow,1),$G11,OFFSET(lineData1,0,CO$3+CL$6,nRow,1)))</f>
        <v>0</v>
      </c>
      <c r="CN11" s="24">
        <f ca="1">IF(CJ$2="","",SUMIF(OFFSET(lineCostTag,0,0,nRow,1),$G11,OFFSET(lineData,0,CO$3+CM$3,nRow,1))+SUMIF(OFFSET(lineCostTag1,0,0,nRow,1),$G11,OFFSET(lineData1,0,CO$3+CM$3,nRow,1)))</f>
        <v>0</v>
      </c>
      <c r="CO11" s="393"/>
      <c r="CQ11" s="274"/>
      <c r="CR11" s="24">
        <f ca="1">IF(CR$2="","",SUMIF(OFFSET(lineCostTag,0,0,nRow,1),$G11,OFFSET(lineData,0,CW$3+CR$3,nRow,1))+SUMIF(OFFSET(lineCostTag1,0,0,nRow,1),$G11,OFFSET(lineData1,0,CW$3+CR$3,nRow,1)))</f>
        <v>0</v>
      </c>
      <c r="CS11" s="24">
        <f ca="1">IF(CR$2="","",SUMIF(OFFSET(lineCostTag,0,0,nRow,1),$G11,OFFSET(lineData,0,CW$3+CS$3,nRow,1))+SUMIF(OFFSET(lineCostTag1,0,0,nRow,1),$G11,OFFSET(lineData1,0,CW$3+CS$3,nRow,1)))</f>
        <v>0</v>
      </c>
      <c r="CT11" s="24">
        <f ca="1">IF(CR$2="","",SUMIF(OFFSET(lineCostTag,0,0,nRow,1),$G11,OFFSET(lineData,0,CW$3+CT$3,nRow,1))+SUMIF(OFFSET(lineCostTag1,0,0,nRow,1),$G11,OFFSET(lineData1,0,CW$3+CT$3,nRow,1)))</f>
        <v>0</v>
      </c>
      <c r="CU11" s="24">
        <f ca="1">IF(CR$2="","",SUMIF(OFFSET(lineCostTag,0,0,nRow,1),$G11,OFFSET(lineData,0,CW$3+CT$6,nRow,1))+SUMIF(OFFSET(lineCostTag1,0,0,nRow,1),$G11,OFFSET(lineData1,0,CW$3+CT$6,nRow,1)))</f>
        <v>0</v>
      </c>
      <c r="CV11" s="24">
        <f ca="1">IF(CR$2="","",SUMIF(OFFSET(lineCostTag,0,0,nRow,1),$G11,OFFSET(lineData,0,CW$3+CU$3,nRow,1))+SUMIF(OFFSET(lineCostTag1,0,0,nRow,1),$G11,OFFSET(lineData1,0,CW$3+CU$3,nRow,1)))</f>
        <v>0</v>
      </c>
      <c r="CW11" s="393"/>
      <c r="CY11" s="274"/>
      <c r="CZ11" s="24">
        <f ca="1">IF(CZ$2="","",SUMIF(OFFSET(lineCostTag,0,0,nRow,1),$G11,OFFSET(lineData,0,DE$3+CZ$3,nRow,1))+SUMIF(OFFSET(lineCostTag1,0,0,nRow,1),$G11,OFFSET(lineData1,0,DE$3+CZ$3,nRow,1)))</f>
        <v>0</v>
      </c>
      <c r="DA11" s="24">
        <f ca="1">IF(CZ$2="","",SUMIF(OFFSET(lineCostTag,0,0,nRow,1),$G11,OFFSET(lineData,0,DE$3+DA$3,nRow,1))+SUMIF(OFFSET(lineCostTag1,0,0,nRow,1),$G11,OFFSET(lineData1,0,DE$3+DA$3,nRow,1)))</f>
        <v>0</v>
      </c>
      <c r="DB11" s="24">
        <f ca="1">IF(CZ$2="","",SUMIF(OFFSET(lineCostTag,0,0,nRow,1),$G11,OFFSET(lineData,0,DE$3+DB$3,nRow,1))+SUMIF(OFFSET(lineCostTag1,0,0,nRow,1),$G11,OFFSET(lineData1,0,DE$3+DB$3,nRow,1)))</f>
        <v>0</v>
      </c>
      <c r="DC11" s="24">
        <f ca="1">IF(CZ$2="","",SUMIF(OFFSET(lineCostTag,0,0,nRow,1),$G11,OFFSET(lineData,0,DE$3+DB$6,nRow,1))+SUMIF(OFFSET(lineCostTag1,0,0,nRow,1),$G11,OFFSET(lineData1,0,DE$3+DB$6,nRow,1)))</f>
        <v>0</v>
      </c>
      <c r="DD11" s="24">
        <f ca="1">IF(CZ$2="","",SUMIF(OFFSET(lineCostTag,0,0,nRow,1),$G11,OFFSET(lineData,0,DE$3+DC$3,nRow,1))+SUMIF(OFFSET(lineCostTag1,0,0,nRow,1),$G11,OFFSET(lineData1,0,DE$3+DC$3,nRow,1)))</f>
        <v>0</v>
      </c>
      <c r="DE11" s="393"/>
      <c r="DG11" s="274"/>
      <c r="DH11" s="24">
        <f ca="1">IF(DH$2="","",SUMIF(OFFSET(lineCostTag,0,0,nRow,1),$G11,OFFSET(lineData,0,DM$3+DH$3,nRow,1))+SUMIF(OFFSET(lineCostTag1,0,0,nRow,1),$G11,OFFSET(lineData1,0,DM$3+DH$3,nRow,1)))</f>
        <v>0</v>
      </c>
      <c r="DI11" s="24">
        <f ca="1">IF(DH$2="","",SUMIF(OFFSET(lineCostTag,0,0,nRow,1),$G11,OFFSET(lineData,0,DM$3+DI$3,nRow,1))+SUMIF(OFFSET(lineCostTag1,0,0,nRow,1),$G11,OFFSET(lineData1,0,DM$3+DI$3,nRow,1)))</f>
        <v>0</v>
      </c>
      <c r="DJ11" s="24">
        <f ca="1">IF(DH$2="","",SUMIF(OFFSET(lineCostTag,0,0,nRow,1),$G11,OFFSET(lineData,0,DM$3+DJ$3,nRow,1))+SUMIF(OFFSET(lineCostTag1,0,0,nRow,1),$G11,OFFSET(lineData1,0,DM$3+DJ$3,nRow,1)))</f>
        <v>0</v>
      </c>
      <c r="DK11" s="24">
        <f ca="1">IF(DH$2="","",SUMIF(OFFSET(lineCostTag,0,0,nRow,1),$G11,OFFSET(lineData,0,DM$3+DJ$6,nRow,1))+SUMIF(OFFSET(lineCostTag1,0,0,nRow,1),$G11,OFFSET(lineData1,0,DM$3+DJ$6,nRow,1)))</f>
        <v>0</v>
      </c>
      <c r="DL11" s="24">
        <f ca="1">IF(DH$2="","",SUMIF(OFFSET(lineCostTag,0,0,nRow,1),$G11,OFFSET(lineData,0,DM$3+DK$3,nRow,1))+SUMIF(OFFSET(lineCostTag1,0,0,nRow,1),$G11,OFFSET(lineData1,0,DM$3+DK$3,nRow,1)))</f>
        <v>0</v>
      </c>
      <c r="DM11" s="393"/>
      <c r="DO11" s="274"/>
      <c r="DP11" s="24">
        <f ca="1">IF(DP$2="","",SUMIF(OFFSET(lineCostTag,0,0,nRow,1),$G11,OFFSET(lineData,0,DU$3+DP$3,nRow,1))+SUMIF(OFFSET(lineCostTag1,0,0,nRow,1),$G11,OFFSET(lineData1,0,DU$3+DP$3,nRow,1)))</f>
        <v>0</v>
      </c>
      <c r="DQ11" s="24">
        <f ca="1">IF(DP$2="","",SUMIF(OFFSET(lineCostTag,0,0,nRow,1),$G11,OFFSET(lineData,0,DU$3+DQ$3,nRow,1))+SUMIF(OFFSET(lineCostTag1,0,0,nRow,1),$G11,OFFSET(lineData1,0,DU$3+DQ$3,nRow,1)))</f>
        <v>0</v>
      </c>
      <c r="DR11" s="24">
        <f ca="1">IF(DP$2="","",SUMIF(OFFSET(lineCostTag,0,0,nRow,1),$G11,OFFSET(lineData,0,DU$3+DR$3,nRow,1))+SUMIF(OFFSET(lineCostTag1,0,0,nRow,1),$G11,OFFSET(lineData1,0,DU$3+DR$3,nRow,1)))</f>
        <v>0</v>
      </c>
      <c r="DS11" s="24">
        <f ca="1">IF(DP$2="","",SUMIF(OFFSET(lineCostTag,0,0,nRow,1),$G11,OFFSET(lineData,0,DU$3+DR$6,nRow,1))+SUMIF(OFFSET(lineCostTag1,0,0,nRow,1),$G11,OFFSET(lineData1,0,DU$3+DR$6,nRow,1)))</f>
        <v>0</v>
      </c>
      <c r="DT11" s="24">
        <f ca="1">IF(DP$2="","",SUMIF(OFFSET(lineCostTag,0,0,nRow,1),$G11,OFFSET(lineData,0,DU$3+DS$3,nRow,1))+SUMIF(OFFSET(lineCostTag1,0,0,nRow,1),$G11,OFFSET(lineData1,0,DU$3+DS$3,nRow,1)))</f>
        <v>0</v>
      </c>
      <c r="DU11" s="393"/>
      <c r="DW11" s="274"/>
      <c r="DX11" s="24">
        <f ca="1">IF(DX$2="","",SUMIF(OFFSET(lineCostTag,0,0,nRow,1),$G11,OFFSET(lineData,0,EC$3+DX$3,nRow,1))+SUMIF(OFFSET(lineCostTag1,0,0,nRow,1),$G11,OFFSET(lineData1,0,EC$3+DX$3,nRow,1)))</f>
        <v>0</v>
      </c>
      <c r="DY11" s="24">
        <f ca="1">IF(DX$2="","",SUMIF(OFFSET(lineCostTag,0,0,nRow,1),$G11,OFFSET(lineData,0,EC$3+DY$3,nRow,1))+SUMIF(OFFSET(lineCostTag1,0,0,nRow,1),$G11,OFFSET(lineData1,0,EC$3+DY$3,nRow,1)))</f>
        <v>0</v>
      </c>
      <c r="DZ11" s="24">
        <f ca="1">IF(DX$2="","",SUMIF(OFFSET(lineCostTag,0,0,nRow,1),$G11,OFFSET(lineData,0,EC$3+DZ$3,nRow,1))+SUMIF(OFFSET(lineCostTag1,0,0,nRow,1),$G11,OFFSET(lineData1,0,EC$3+DZ$3,nRow,1)))</f>
        <v>0</v>
      </c>
      <c r="EA11" s="24">
        <f ca="1">IF(DX$2="","",SUMIF(OFFSET(lineCostTag,0,0,nRow,1),$G11,OFFSET(lineData,0,EC$3+DZ$6,nRow,1))+SUMIF(OFFSET(lineCostTag1,0,0,nRow,1),$G11,OFFSET(lineData1,0,EC$3+DZ$6,nRow,1)))</f>
        <v>0</v>
      </c>
      <c r="EB11" s="24">
        <f ca="1">IF(DX$2="","",SUMIF(OFFSET(lineCostTag,0,0,nRow,1),$G11,OFFSET(lineData,0,EC$3+EA$3,nRow,1))+SUMIF(OFFSET(lineCostTag1,0,0,nRow,1),$G11,OFFSET(lineData1,0,EC$3+EA$3,nRow,1)))</f>
        <v>0</v>
      </c>
      <c r="EC11" s="393"/>
      <c r="EE11" s="274"/>
      <c r="EF11" s="24">
        <f ca="1">IF(EF$2="","",SUMIF(OFFSET(lineCostTag,0,0,nRow,1),$G11,OFFSET(lineData,0,EK$3+EF$3,nRow,1))+SUMIF(OFFSET(lineCostTag1,0,0,nRow,1),$G11,OFFSET(lineData1,0,EK$3+EF$3,nRow,1)))</f>
        <v>0</v>
      </c>
      <c r="EG11" s="24">
        <f ca="1">IF(EF$2="","",SUMIF(OFFSET(lineCostTag,0,0,nRow,1),$G11,OFFSET(lineData,0,EK$3+EG$3,nRow,1))+SUMIF(OFFSET(lineCostTag1,0,0,nRow,1),$G11,OFFSET(lineData1,0,EK$3+EG$3,nRow,1)))</f>
        <v>0</v>
      </c>
      <c r="EH11" s="24">
        <f ca="1">IF(EF$2="","",SUMIF(OFFSET(lineCostTag,0,0,nRow,1),$G11,OFFSET(lineData,0,EK$3+EH$3,nRow,1))+SUMIF(OFFSET(lineCostTag1,0,0,nRow,1),$G11,OFFSET(lineData1,0,EK$3+EH$3,nRow,1)))</f>
        <v>0</v>
      </c>
      <c r="EI11" s="24">
        <f ca="1">IF(EF$2="","",SUMIF(OFFSET(lineCostTag,0,0,nRow,1),$G11,OFFSET(lineData,0,EK$3+EH$6,nRow,1))+SUMIF(OFFSET(lineCostTag1,0,0,nRow,1),$G11,OFFSET(lineData1,0,EK$3+EH$6,nRow,1)))</f>
        <v>0</v>
      </c>
      <c r="EJ11" s="24">
        <f ca="1">IF(EF$2="","",SUMIF(OFFSET(lineCostTag,0,0,nRow,1),$G11,OFFSET(lineData,0,EK$3+EI$3,nRow,1))+SUMIF(OFFSET(lineCostTag1,0,0,nRow,1),$G11,OFFSET(lineData1,0,EK$3+EI$3,nRow,1)))</f>
        <v>0</v>
      </c>
      <c r="EK11" s="393"/>
    </row>
    <row r="12" spans="1:141" ht="12.75" x14ac:dyDescent="0.2">
      <c r="A12" s="32" t="s">
        <v>150</v>
      </c>
      <c r="B12" s="24">
        <f>SUM('Line(OH) 2a'!C341,'Line(UG) 2b'!C395)</f>
        <v>0</v>
      </c>
      <c r="C12" s="24">
        <f>SUM('Line(OH) 2a'!D341,'Line(UG) 2b'!D395)</f>
        <v>0</v>
      </c>
      <c r="D12" s="24">
        <f>SUM('Line(OH) 2a'!E341,'Line(UG) 2b'!E395)</f>
        <v>0</v>
      </c>
      <c r="E12" s="204"/>
      <c r="F12" s="267"/>
      <c r="G12" s="274" t="s">
        <v>323</v>
      </c>
      <c r="H12" s="24">
        <f ca="1">IF(H$2="","",SUMIF(OFFSET(lineCostTag,0,0,nRow,1),$G12,OFFSET(lineData,0,M$3+H$3,nRow,1))+SUMIF(OFFSET(lineCostTag1,0,0,nRow,1),$G12,OFFSET(lineData1,0,M$3+H$3,nRow,1)))</f>
        <v>0</v>
      </c>
      <c r="I12" s="24">
        <f ca="1">IF(H$2="","",SUMIF(OFFSET(lineCostTag,0,0,nRow,1),$G12,OFFSET(lineData,0,M$3+I$3,nRow,1))+SUMIF(OFFSET(lineCostTag1,0,0,nRow,1),$G12,OFFSET(lineData1,0,M$3+I$3,nRow,1)))</f>
        <v>0</v>
      </c>
      <c r="J12" s="24">
        <f ca="1">IF(H$2="","",SUMIF(OFFSET(lineCostTag,0,0,nRow,1),$G12,OFFSET(lineData,0,M$3+J$3,nRow,1))+SUMIF(OFFSET(lineCostTag1,0,0,nRow,1),$G12,OFFSET(lineData1,0,M$3+J$3,nRow,1)))</f>
        <v>0</v>
      </c>
      <c r="K12" s="24">
        <f ca="1">IF(H$2="","",SUMIF(OFFSET(lineCostTag,0,0,nRow,1),$G12,OFFSET(lineData,0,M$6+J$6,nRow,1))+SUMIF(OFFSET(lineCostTag1,0,0,nRow,1),$G12,OFFSET(lineData1,0,M$6+J$6,nRow,1)))</f>
        <v>0</v>
      </c>
      <c r="L12" s="24">
        <f ca="1">IF(H$2="","",SUMIF(OFFSET(lineCostTag,0,0,nRow,1),$G12,OFFSET(lineData,0,M$6+K$6,nRow,1))+SUMIF(OFFSET(lineCostTag1,0,0,nRow,1),$G12,OFFSET(lineData1,0,M$6+K$6,nRow,1)))</f>
        <v>0</v>
      </c>
      <c r="M12" s="393"/>
      <c r="N12" s="368"/>
      <c r="O12" s="274"/>
      <c r="P12" s="24">
        <f ca="1">IF(P$2="","",SUMIF(OFFSET(lineCostTag,0,0,nRow,1),$G12,OFFSET(lineData,0,U$3+P$3,nRow,1))+SUMIF(OFFSET(lineCostTag1,0,0,nRow,1),$G12,OFFSET(lineData1,0,U$3+P$3,nRow,1)))</f>
        <v>0</v>
      </c>
      <c r="Q12" s="24">
        <f ca="1">IF(P$2="","",SUMIF(OFFSET(lineCostTag,0,0,nRow,1),$G12,OFFSET(lineData,0,U$3+Q$3,nRow,1))+SUMIF(OFFSET(lineCostTag1,0,0,nRow,1),$G12,OFFSET(lineData1,0,U$3+Q$3,nRow,1)))</f>
        <v>0</v>
      </c>
      <c r="R12" s="24">
        <f ca="1">IF(P$2="","",SUMIF(OFFSET(lineCostTag,0,0,nRow,1),$G12,OFFSET(lineData,0,U$3+R$3,nRow,1))+SUMIF(OFFSET(lineCostTag1,0,0,nRow,1),$G12,OFFSET(lineData1,0,U$3+R$3,nRow,1)))</f>
        <v>0</v>
      </c>
      <c r="S12" s="24">
        <f ca="1">IF(P$2="","",SUMIF(OFFSET(lineCostTag,0,0,nRow,1),$G12,OFFSET(lineData,0,U$6+Q$6,nRow,1))+SUMIF(OFFSET(lineCostTag1,0,0,nRow,1),$G12,OFFSET(lineData1,0,U$6+Q$6,nRow,1)))</f>
        <v>0</v>
      </c>
      <c r="T12" s="24">
        <f ca="1">IF(P$2="","",SUMIF(OFFSET(lineCostTag,0,0,nRow,1),$G12,OFFSET(lineData,0,U$6+R$6,nRow,1))+SUMIF(OFFSET(lineCostTag1,0,0,nRow,1),$G12,OFFSET(lineData1,0,U$6+R$6,nRow,1)))</f>
        <v>0</v>
      </c>
      <c r="U12" s="393"/>
      <c r="V12" s="368"/>
      <c r="W12" s="274"/>
      <c r="X12" s="24">
        <f ca="1">IF(X$2="","",SUMIF(OFFSET(lineCostTag,0,0,nRow,1),$G12,OFFSET(lineData,0,AC$3+X$3,nRow,1))+SUMIF(OFFSET(lineCostTag1,0,0,nRow,1),$G12,OFFSET(lineData1,0,AC$3+X$3,nRow,1)))</f>
        <v>0</v>
      </c>
      <c r="Y12" s="24">
        <f ca="1">IF(X$2="","",SUMIF(OFFSET(lineCostTag,0,0,nRow,1),$G12,OFFSET(lineData,0,AC$3+Y$3,nRow,1))+SUMIF(OFFSET(lineCostTag1,0,0,nRow,1),$G12,OFFSET(lineData1,0,AC$3+Y$3,nRow,1)))</f>
        <v>0</v>
      </c>
      <c r="Z12" s="24">
        <f ca="1">IF(X$2="","",SUMIF(OFFSET(lineCostTag,0,0,nRow,1),$G12,OFFSET(lineData,0,AC$3+Z$3,nRow,1))+SUMIF(OFFSET(lineCostTag1,0,0,nRow,1),$G12,OFFSET(lineData1,0,AC$3+Z$3,nRow,1)))</f>
        <v>0</v>
      </c>
      <c r="AA12" s="24">
        <f ca="1">IF(X$2="","",SUMIF(OFFSET(lineCostTag,0,0,nRow,1),$G12,OFFSET(lineData,0,AC$6+X$6,nRow,1))+SUMIF(OFFSET(lineCostTag1,0,0,nRow,1),$G12,OFFSET(lineData1,0,AC$6+X$6,nRow,1)))</f>
        <v>0</v>
      </c>
      <c r="AB12" s="24">
        <f ca="1">IF(X$2="","",SUMIF(OFFSET(lineCostTag,0,0,nRow,1),$G12,OFFSET(lineData,0,AC$6+Y$6,nRow,1))+SUMIF(OFFSET(lineCostTag1,0,0,nRow,1),$G12,OFFSET(lineData1,0,AC$6+Y$6,nRow,1)))</f>
        <v>0</v>
      </c>
      <c r="AC12" s="393"/>
      <c r="AE12" s="274"/>
      <c r="AF12" s="24">
        <f ca="1">IF(AF$2="","",SUMIF(OFFSET(lineCostTag,0,0,nRow,1),$G12,OFFSET(lineData,0,AK$3+AF$3,nRow,1))+SUMIF(OFFSET(lineCostTag1,0,0,nRow,1),$G12,OFFSET(lineData1,0,AK$3+AF$3,nRow,1)))</f>
        <v>0</v>
      </c>
      <c r="AG12" s="24">
        <f ca="1">IF(AF$2="","",SUMIF(OFFSET(lineCostTag,0,0,nRow,1),$G12,OFFSET(lineData,0,AK$3+AG$3,nRow,1))+SUMIF(OFFSET(lineCostTag1,0,0,nRow,1),$G12,OFFSET(lineData1,0,AK$3+AG$3,nRow,1)))</f>
        <v>0</v>
      </c>
      <c r="AH12" s="24">
        <f ca="1">IF(AF$2="","",SUMIF(OFFSET(lineCostTag,0,0,nRow,1),$G12,OFFSET(lineData,0,AK$3+AH$3,nRow,1))+SUMIF(OFFSET(lineCostTag1,0,0,nRow,1),$G12,OFFSET(lineData1,0,AK$3+AH$3,nRow,1)))</f>
        <v>0</v>
      </c>
      <c r="AI12" s="24">
        <f ca="1">IF(AF$2="","",SUMIF(OFFSET(lineCostTag,0,0,nRow,1),$G12,OFFSET(lineData,0,AK$6+AF$4,nRow,1))+SUMIF(OFFSET(lineCostTag1,0,0,nRow,1),$G12,OFFSET(lineData1,0,AK$6+AF$4,nRow,1)))</f>
        <v>0</v>
      </c>
      <c r="AJ12" s="24">
        <f ca="1">IF(AF$2="","",SUMIF(OFFSET(lineCostTag,0,0,nRow,1),$G12,OFFSET(lineData,0,AK$6+AF$6,nRow,1))+SUMIF(OFFSET(lineCostTag1,0,0,nRow,1),$G12,OFFSET(lineData1,0,AK$6+AF$6,nRow,1)))</f>
        <v>0</v>
      </c>
      <c r="AK12" s="393"/>
      <c r="AM12" s="274"/>
      <c r="AN12" s="24">
        <f ca="1">IF(AN$2="","",SUMIF(OFFSET(lineCostTag,0,0,nRow,1),$G12,OFFSET(lineData,0,AS$3+AN$3,nRow,1))+SUMIF(OFFSET(lineCostTag1,0,0,nRow,1),$G12,OFFSET(lineData1,0,AS$3+AN$3,nRow,1)))</f>
        <v>0</v>
      </c>
      <c r="AO12" s="24">
        <f ca="1">IF(AN$2="","",SUMIF(OFFSET(lineCostTag,0,0,nRow,1),$G12,OFFSET(lineData,0,AS$3+AO$3,nRow,1))+SUMIF(OFFSET(lineCostTag1,0,0,nRow,1),$G12,OFFSET(lineData1,0,AS$3+AO$3,nRow,1)))</f>
        <v>0</v>
      </c>
      <c r="AP12" s="24">
        <f ca="1">IF(AN$2="","",SUMIF(OFFSET(lineCostTag,0,0,nRow,1),$G12,OFFSET(lineData,0,AS$3+AP$3,nRow,1))+SUMIF(OFFSET(lineCostTag1,0,0,nRow,1),$G12,OFFSET(lineData1,0,AS$3+AP$3,nRow,1)))</f>
        <v>0</v>
      </c>
      <c r="AQ12" s="24">
        <f ca="1">IF(AN$2="","",SUMIF(OFFSET(lineCostTag,0,0,nRow,1),$G12,OFFSET(lineData,0,AS$3+AP$6,nRow,1))+SUMIF(OFFSET(lineCostTag1,0,0,nRow,1),$G12,OFFSET(lineData1,0,AS$3+AP$6,nRow,1)))</f>
        <v>0</v>
      </c>
      <c r="AR12" s="24">
        <f ca="1">IF(AN$2="","",SUMIF(OFFSET(lineCostTag,0,0,nRow,1),$G12,OFFSET(lineData,0,AS$3+AQ$3,nRow,1))+SUMIF(OFFSET(lineCostTag1,0,0,nRow,1),$G12,OFFSET(lineData1,0,AS$3+AQ$3,nRow,1)))</f>
        <v>0</v>
      </c>
      <c r="AS12" s="393"/>
      <c r="AU12" s="274"/>
      <c r="AV12" s="24">
        <f ca="1">IF(AV$2="","",SUMIF(OFFSET(lineCostTag,0,0,nRow,1),$G12,OFFSET(lineData,0,BA$3+AV$3,nRow,1))+SUMIF(OFFSET(lineCostTag1,0,0,nRow,1),$G12,OFFSET(lineData1,0,BA$3+AV$3,nRow,1)))</f>
        <v>0</v>
      </c>
      <c r="AW12" s="24">
        <f ca="1">IF(AV$2="","",SUMIF(OFFSET(lineCostTag,0,0,nRow,1),$G12,OFFSET(lineData,0,BA$3+AW$3,nRow,1))+SUMIF(OFFSET(lineCostTag1,0,0,nRow,1),$G12,OFFSET(lineData1,0,BA$3+AW$3,nRow,1)))</f>
        <v>0</v>
      </c>
      <c r="AX12" s="24">
        <f ca="1">IF(AV$2="","",SUMIF(OFFSET(lineCostTag,0,0,nRow,1),$G12,OFFSET(lineData,0,BA$3+AX$3,nRow,1))+SUMIF(OFFSET(lineCostTag1,0,0,nRow,1),$G12,OFFSET(lineData1,0,BA$3+AX$3,nRow,1)))</f>
        <v>0</v>
      </c>
      <c r="AY12" s="24">
        <f ca="1">IF(AV$2="","",SUMIF(OFFSET(lineCostTag,0,0,nRow,1),$G12,OFFSET(lineData,0,BA$3+AX$6,nRow,1))+SUMIF(OFFSET(lineCostTag1,0,0,nRow,1),$G12,OFFSET(lineData1,0,BA$3+AX$6,nRow,1)))</f>
        <v>0</v>
      </c>
      <c r="AZ12" s="24">
        <f ca="1">IF(AV$2="","",SUMIF(OFFSET(lineCostTag,0,0,nRow,1),$G12,OFFSET(lineData,0,BA$3+AY$3,nRow,1))+SUMIF(OFFSET(lineCostTag1,0,0,nRow,1),$G12,OFFSET(lineData1,0,BA$3+AY$3,nRow,1)))</f>
        <v>0</v>
      </c>
      <c r="BA12" s="393"/>
      <c r="BC12" s="274"/>
      <c r="BD12" s="24">
        <f ca="1">IF(BD$2="","",SUMIF(OFFSET(lineCostTag,0,0,nRow,1),$G12,OFFSET(lineData,0,BI$3+BD$3,nRow,1))+SUMIF(OFFSET(lineCostTag1,0,0,nRow,1),$G12,OFFSET(lineData1,0,BI$3+BD$3,nRow,1)))</f>
        <v>0</v>
      </c>
      <c r="BE12" s="24">
        <f ca="1">IF(BD$2="","",SUMIF(OFFSET(lineCostTag,0,0,nRow,1),$G12,OFFSET(lineData,0,BI$3+BE$3,nRow,1))+SUMIF(OFFSET(lineCostTag1,0,0,nRow,1),$G12,OFFSET(lineData1,0,BI$3+BE$3,nRow,1)))</f>
        <v>0</v>
      </c>
      <c r="BF12" s="24">
        <f ca="1">IF(BD$2="","",SUMIF(OFFSET(lineCostTag,0,0,nRow,1),$G12,OFFSET(lineData,0,BI$3+BF$3,nRow,1))+SUMIF(OFFSET(lineCostTag1,0,0,nRow,1),$G12,OFFSET(lineData1,0,BI$3+BF$3,nRow,1)))</f>
        <v>0</v>
      </c>
      <c r="BG12" s="24">
        <f ca="1">IF(BD$2="","",SUMIF(OFFSET(lineCostTag,0,0,nRow,1),$G12,OFFSET(lineData,0,BI$3+BF$6,nRow,1))+SUMIF(OFFSET(lineCostTag1,0,0,nRow,1),$G12,OFFSET(lineData1,0,BI$3+BF$6,nRow,1)))</f>
        <v>0</v>
      </c>
      <c r="BH12" s="24">
        <f ca="1">IF(BD$2="","",SUMIF(OFFSET(lineCostTag,0,0,nRow,1),$G12,OFFSET(lineData,0,BI$3+BG$3,nRow,1))+SUMIF(OFFSET(lineCostTag1,0,0,nRow,1),$G12,OFFSET(lineData1,0,BI$3+BG$3,nRow,1)))</f>
        <v>0</v>
      </c>
      <c r="BI12" s="393"/>
      <c r="BK12" s="274"/>
      <c r="BL12" s="24">
        <f ca="1">IF(BL$2="","",SUMIF(OFFSET(lineCostTag,0,0,nRow,1),$G12,OFFSET(lineData,0,BQ$3+BL$3,nRow,1))+SUMIF(OFFSET(lineCostTag1,0,0,nRow,1),$G12,OFFSET(lineData1,0,BQ$3+BL$3,nRow,1)))</f>
        <v>0</v>
      </c>
      <c r="BM12" s="24">
        <f ca="1">IF(BL$2="","",SUMIF(OFFSET(lineCostTag,0,0,nRow,1),$G12,OFFSET(lineData,0,BQ$3+BM$3,nRow,1))+SUMIF(OFFSET(lineCostTag1,0,0,nRow,1),$G12,OFFSET(lineData1,0,BQ$3+BM$3,nRow,1)))</f>
        <v>0</v>
      </c>
      <c r="BN12" s="24">
        <f ca="1">IF(BL$2="","",SUMIF(OFFSET(lineCostTag,0,0,nRow,1),$G12,OFFSET(lineData,0,BQ$3+BN$3,nRow,1))+SUMIF(OFFSET(lineCostTag1,0,0,nRow,1),$G12,OFFSET(lineData1,0,BQ$3+BN$3,nRow,1)))</f>
        <v>0</v>
      </c>
      <c r="BO12" s="24">
        <f ca="1">IF(BL$2="","",SUMIF(OFFSET(lineCostTag,0,0,nRow,1),$G12,OFFSET(lineData,0,BQ$3+BN$6,nRow,1))+SUMIF(OFFSET(lineCostTag1,0,0,nRow,1),$G12,OFFSET(lineData1,0,BQ$3+BN$6,nRow,1)))</f>
        <v>0</v>
      </c>
      <c r="BP12" s="24">
        <f ca="1">IF(BL$2="","",SUMIF(OFFSET(lineCostTag,0,0,nRow,1),$G12,OFFSET(lineData,0,BQ$3+BO$3,nRow,1))+SUMIF(OFFSET(lineCostTag1,0,0,nRow,1),$G12,OFFSET(lineData1,0,BQ$3+BO$3,nRow,1)))</f>
        <v>0</v>
      </c>
      <c r="BQ12" s="393"/>
      <c r="BS12" s="274"/>
      <c r="BT12" s="24">
        <f ca="1">IF(BT$2="","",SUMIF(OFFSET(lineCostTag,0,0,nRow,1),$G12,OFFSET(lineData,0,BY$3+BT$3,nRow,1))+SUMIF(OFFSET(lineCostTag1,0,0,nRow,1),$G12,OFFSET(lineData1,0,BY$3+BT$3,nRow,1)))</f>
        <v>0</v>
      </c>
      <c r="BU12" s="24">
        <f ca="1">IF(BT$2="","",SUMIF(OFFSET(lineCostTag,0,0,nRow,1),$G12,OFFSET(lineData,0,BY$3+BU$3,nRow,1))+SUMIF(OFFSET(lineCostTag1,0,0,nRow,1),$G12,OFFSET(lineData1,0,BY$3+BU$3,nRow,1)))</f>
        <v>0</v>
      </c>
      <c r="BV12" s="24">
        <f ca="1">IF(BT$2="","",SUMIF(OFFSET(lineCostTag,0,0,nRow,1),$G12,OFFSET(lineData,0,BY$3+BV$3,nRow,1))+SUMIF(OFFSET(lineCostTag1,0,0,nRow,1),$G12,OFFSET(lineData1,0,BY$3+BV$3,nRow,1)))</f>
        <v>0</v>
      </c>
      <c r="BW12" s="24">
        <f ca="1">IF(BT$2="","",SUMIF(OFFSET(lineCostTag,0,0,nRow,1),$G12,OFFSET(lineData,0,BY$3+BV$6,nRow,1))+SUMIF(OFFSET(lineCostTag1,0,0,nRow,1),$G12,OFFSET(lineData1,0,BY$3+BV$6,nRow,1)))</f>
        <v>0</v>
      </c>
      <c r="BX12" s="24">
        <f ca="1">IF(BT$2="","",SUMIF(OFFSET(lineCostTag,0,0,nRow,1),$G12,OFFSET(lineData,0,BY$3+BW$3,nRow,1))+SUMIF(OFFSET(lineCostTag1,0,0,nRow,1),$G12,OFFSET(lineData1,0,BY$3+BW$3,nRow,1)))</f>
        <v>0</v>
      </c>
      <c r="BY12" s="393"/>
      <c r="CA12" s="274"/>
      <c r="CB12" s="24">
        <f ca="1">IF(CB$2="","",SUMIF(OFFSET(lineCostTag,0,0,nRow,1),$G12,OFFSET(lineData,0,CG$3+CB$3,nRow,1))+SUMIF(OFFSET(lineCostTag1,0,0,nRow,1),$G12,OFFSET(lineData1,0,CG$3+CB$3,nRow,1)))</f>
        <v>0</v>
      </c>
      <c r="CC12" s="24">
        <f ca="1">IF(CB$2="","",SUMIF(OFFSET(lineCostTag,0,0,nRow,1),$G12,OFFSET(lineData,0,CG$3+CC$3,nRow,1))+SUMIF(OFFSET(lineCostTag1,0,0,nRow,1),$G12,OFFSET(lineData1,0,CG$3+CC$3,nRow,1)))</f>
        <v>0</v>
      </c>
      <c r="CD12" s="24">
        <f ca="1">IF(CB$2="","",SUMIF(OFFSET(lineCostTag,0,0,nRow,1),$G12,OFFSET(lineData,0,CG$3+CD$3,nRow,1))+SUMIF(OFFSET(lineCostTag1,0,0,nRow,1),$G12,OFFSET(lineData1,0,CG$3+CD$3,nRow,1)))</f>
        <v>0</v>
      </c>
      <c r="CE12" s="24">
        <f ca="1">IF(CB$2="","",SUMIF(OFFSET(lineCostTag,0,0,nRow,1),$G12,OFFSET(lineData,0,CG$3+CD$6,nRow,1))+SUMIF(OFFSET(lineCostTag1,0,0,nRow,1),$G12,OFFSET(lineData1,0,CG$3+CD$6,nRow,1)))</f>
        <v>0</v>
      </c>
      <c r="CF12" s="24">
        <f ca="1">IF(CB$2="","",SUMIF(OFFSET(lineCostTag,0,0,nRow,1),$G12,OFFSET(lineData,0,CG$3+CE$3,nRow,1))+SUMIF(OFFSET(lineCostTag1,0,0,nRow,1),$G12,OFFSET(lineData1,0,CG$3+CE$3,nRow,1)))</f>
        <v>0</v>
      </c>
      <c r="CG12" s="393"/>
      <c r="CI12" s="274"/>
      <c r="CJ12" s="24">
        <f ca="1">IF(CJ$2="","",SUMIF(OFFSET(lineCostTag,0,0,nRow,1),$G12,OFFSET(lineData,0,CO$3+CJ$3,nRow,1))+SUMIF(OFFSET(lineCostTag1,0,0,nRow,1),$G12,OFFSET(lineData1,0,CO$3+CJ$3,nRow,1)))</f>
        <v>0</v>
      </c>
      <c r="CK12" s="24">
        <f ca="1">IF(CJ$2="","",SUMIF(OFFSET(lineCostTag,0,0,nRow,1),$G12,OFFSET(lineData,0,CO$3+CK$3,nRow,1))+SUMIF(OFFSET(lineCostTag1,0,0,nRow,1),$G12,OFFSET(lineData1,0,CO$3+CK$3,nRow,1)))</f>
        <v>0</v>
      </c>
      <c r="CL12" s="24">
        <f ca="1">IF(CJ$2="","",SUMIF(OFFSET(lineCostTag,0,0,nRow,1),$G12,OFFSET(lineData,0,CO$3+CL$3,nRow,1))+SUMIF(OFFSET(lineCostTag1,0,0,nRow,1),$G12,OFFSET(lineData1,0,CO$3+CL$3,nRow,1)))</f>
        <v>0</v>
      </c>
      <c r="CM12" s="24">
        <f ca="1">IF(CJ$2="","",SUMIF(OFFSET(lineCostTag,0,0,nRow,1),$G12,OFFSET(lineData,0,CO$3+CL$6,nRow,1))+SUMIF(OFFSET(lineCostTag1,0,0,nRow,1),$G12,OFFSET(lineData1,0,CO$3+CL$6,nRow,1)))</f>
        <v>0</v>
      </c>
      <c r="CN12" s="24">
        <f ca="1">IF(CJ$2="","",SUMIF(OFFSET(lineCostTag,0,0,nRow,1),$G12,OFFSET(lineData,0,CO$3+CM$3,nRow,1))+SUMIF(OFFSET(lineCostTag1,0,0,nRow,1),$G12,OFFSET(lineData1,0,CO$3+CM$3,nRow,1)))</f>
        <v>0</v>
      </c>
      <c r="CO12" s="393"/>
      <c r="CQ12" s="274"/>
      <c r="CR12" s="24">
        <f ca="1">IF(CR$2="","",SUMIF(OFFSET(lineCostTag,0,0,nRow,1),$G12,OFFSET(lineData,0,CW$3+CR$3,nRow,1))+SUMIF(OFFSET(lineCostTag1,0,0,nRow,1),$G12,OFFSET(lineData1,0,CW$3+CR$3,nRow,1)))</f>
        <v>0</v>
      </c>
      <c r="CS12" s="24">
        <f ca="1">IF(CR$2="","",SUMIF(OFFSET(lineCostTag,0,0,nRow,1),$G12,OFFSET(lineData,0,CW$3+CS$3,nRow,1))+SUMIF(OFFSET(lineCostTag1,0,0,nRow,1),$G12,OFFSET(lineData1,0,CW$3+CS$3,nRow,1)))</f>
        <v>0</v>
      </c>
      <c r="CT12" s="24">
        <f ca="1">IF(CR$2="","",SUMIF(OFFSET(lineCostTag,0,0,nRow,1),$G12,OFFSET(lineData,0,CW$3+CT$3,nRow,1))+SUMIF(OFFSET(lineCostTag1,0,0,nRow,1),$G12,OFFSET(lineData1,0,CW$3+CT$3,nRow,1)))</f>
        <v>0</v>
      </c>
      <c r="CU12" s="24">
        <f ca="1">IF(CR$2="","",SUMIF(OFFSET(lineCostTag,0,0,nRow,1),$G12,OFFSET(lineData,0,CW$3+CT$6,nRow,1))+SUMIF(OFFSET(lineCostTag1,0,0,nRow,1),$G12,OFFSET(lineData1,0,CW$3+CT$6,nRow,1)))</f>
        <v>0</v>
      </c>
      <c r="CV12" s="24">
        <f ca="1">IF(CR$2="","",SUMIF(OFFSET(lineCostTag,0,0,nRow,1),$G12,OFFSET(lineData,0,CW$3+CU$3,nRow,1))+SUMIF(OFFSET(lineCostTag1,0,0,nRow,1),$G12,OFFSET(lineData1,0,CW$3+CU$3,nRow,1)))</f>
        <v>0</v>
      </c>
      <c r="CW12" s="393"/>
      <c r="CY12" s="274"/>
      <c r="CZ12" s="24">
        <f ca="1">IF(CZ$2="","",SUMIF(OFFSET(lineCostTag,0,0,nRow,1),$G12,OFFSET(lineData,0,DE$3+CZ$3,nRow,1))+SUMIF(OFFSET(lineCostTag1,0,0,nRow,1),$G12,OFFSET(lineData1,0,DE$3+CZ$3,nRow,1)))</f>
        <v>0</v>
      </c>
      <c r="DA12" s="24">
        <f ca="1">IF(CZ$2="","",SUMIF(OFFSET(lineCostTag,0,0,nRow,1),$G12,OFFSET(lineData,0,DE$3+DA$3,nRow,1))+SUMIF(OFFSET(lineCostTag1,0,0,nRow,1),$G12,OFFSET(lineData1,0,DE$3+DA$3,nRow,1)))</f>
        <v>0</v>
      </c>
      <c r="DB12" s="24">
        <f ca="1">IF(CZ$2="","",SUMIF(OFFSET(lineCostTag,0,0,nRow,1),$G12,OFFSET(lineData,0,DE$3+DB$3,nRow,1))+SUMIF(OFFSET(lineCostTag1,0,0,nRow,1),$G12,OFFSET(lineData1,0,DE$3+DB$3,nRow,1)))</f>
        <v>0</v>
      </c>
      <c r="DC12" s="24">
        <f ca="1">IF(CZ$2="","",SUMIF(OFFSET(lineCostTag,0,0,nRow,1),$G12,OFFSET(lineData,0,DE$3+DB$6,nRow,1))+SUMIF(OFFSET(lineCostTag1,0,0,nRow,1),$G12,OFFSET(lineData1,0,DE$3+DB$6,nRow,1)))</f>
        <v>0</v>
      </c>
      <c r="DD12" s="24">
        <f ca="1">IF(CZ$2="","",SUMIF(OFFSET(lineCostTag,0,0,nRow,1),$G12,OFFSET(lineData,0,DE$3+DC$3,nRow,1))+SUMIF(OFFSET(lineCostTag1,0,0,nRow,1),$G12,OFFSET(lineData1,0,DE$3+DC$3,nRow,1)))</f>
        <v>0</v>
      </c>
      <c r="DE12" s="393"/>
      <c r="DG12" s="274"/>
      <c r="DH12" s="24">
        <f ca="1">IF(DH$2="","",SUMIF(OFFSET(lineCostTag,0,0,nRow,1),$G12,OFFSET(lineData,0,DM$3+DH$3,nRow,1))+SUMIF(OFFSET(lineCostTag1,0,0,nRow,1),$G12,OFFSET(lineData1,0,DM$3+DH$3,nRow,1)))</f>
        <v>0</v>
      </c>
      <c r="DI12" s="24">
        <f ca="1">IF(DH$2="","",SUMIF(OFFSET(lineCostTag,0,0,nRow,1),$G12,OFFSET(lineData,0,DM$3+DI$3,nRow,1))+SUMIF(OFFSET(lineCostTag1,0,0,nRow,1),$G12,OFFSET(lineData1,0,DM$3+DI$3,nRow,1)))</f>
        <v>0</v>
      </c>
      <c r="DJ12" s="24">
        <f ca="1">IF(DH$2="","",SUMIF(OFFSET(lineCostTag,0,0,nRow,1),$G12,OFFSET(lineData,0,DM$3+DJ$3,nRow,1))+SUMIF(OFFSET(lineCostTag1,0,0,nRow,1),$G12,OFFSET(lineData1,0,DM$3+DJ$3,nRow,1)))</f>
        <v>0</v>
      </c>
      <c r="DK12" s="24">
        <f ca="1">IF(DH$2="","",SUMIF(OFFSET(lineCostTag,0,0,nRow,1),$G12,OFFSET(lineData,0,DM$3+DJ$6,nRow,1))+SUMIF(OFFSET(lineCostTag1,0,0,nRow,1),$G12,OFFSET(lineData1,0,DM$3+DJ$6,nRow,1)))</f>
        <v>0</v>
      </c>
      <c r="DL12" s="24">
        <f ca="1">IF(DH$2="","",SUMIF(OFFSET(lineCostTag,0,0,nRow,1),$G12,OFFSET(lineData,0,DM$3+DK$3,nRow,1))+SUMIF(OFFSET(lineCostTag1,0,0,nRow,1),$G12,OFFSET(lineData1,0,DM$3+DK$3,nRow,1)))</f>
        <v>0</v>
      </c>
      <c r="DM12" s="393"/>
      <c r="DO12" s="274"/>
      <c r="DP12" s="24">
        <f ca="1">IF(DP$2="","",SUMIF(OFFSET(lineCostTag,0,0,nRow,1),$G12,OFFSET(lineData,0,DU$3+DP$3,nRow,1))+SUMIF(OFFSET(lineCostTag1,0,0,nRow,1),$G12,OFFSET(lineData1,0,DU$3+DP$3,nRow,1)))</f>
        <v>0</v>
      </c>
      <c r="DQ12" s="24">
        <f ca="1">IF(DP$2="","",SUMIF(OFFSET(lineCostTag,0,0,nRow,1),$G12,OFFSET(lineData,0,DU$3+DQ$3,nRow,1))+SUMIF(OFFSET(lineCostTag1,0,0,nRow,1),$G12,OFFSET(lineData1,0,DU$3+DQ$3,nRow,1)))</f>
        <v>0</v>
      </c>
      <c r="DR12" s="24">
        <f ca="1">IF(DP$2="","",SUMIF(OFFSET(lineCostTag,0,0,nRow,1),$G12,OFFSET(lineData,0,DU$3+DR$3,nRow,1))+SUMIF(OFFSET(lineCostTag1,0,0,nRow,1),$G12,OFFSET(lineData1,0,DU$3+DR$3,nRow,1)))</f>
        <v>0</v>
      </c>
      <c r="DS12" s="24">
        <f ca="1">IF(DP$2="","",SUMIF(OFFSET(lineCostTag,0,0,nRow,1),$G12,OFFSET(lineData,0,DU$3+DR$6,nRow,1))+SUMIF(OFFSET(lineCostTag1,0,0,nRow,1),$G12,OFFSET(lineData1,0,DU$3+DR$6,nRow,1)))</f>
        <v>0</v>
      </c>
      <c r="DT12" s="24">
        <f ca="1">IF(DP$2="","",SUMIF(OFFSET(lineCostTag,0,0,nRow,1),$G12,OFFSET(lineData,0,DU$3+DS$3,nRow,1))+SUMIF(OFFSET(lineCostTag1,0,0,nRow,1),$G12,OFFSET(lineData1,0,DU$3+DS$3,nRow,1)))</f>
        <v>0</v>
      </c>
      <c r="DU12" s="393"/>
      <c r="DW12" s="274"/>
      <c r="DX12" s="24">
        <f ca="1">IF(DX$2="","",SUMIF(OFFSET(lineCostTag,0,0,nRow,1),$G12,OFFSET(lineData,0,EC$3+DX$3,nRow,1))+SUMIF(OFFSET(lineCostTag1,0,0,nRow,1),$G12,OFFSET(lineData1,0,EC$3+DX$3,nRow,1)))</f>
        <v>0</v>
      </c>
      <c r="DY12" s="24">
        <f ca="1">IF(DX$2="","",SUMIF(OFFSET(lineCostTag,0,0,nRow,1),$G12,OFFSET(lineData,0,EC$3+DY$3,nRow,1))+SUMIF(OFFSET(lineCostTag1,0,0,nRow,1),$G12,OFFSET(lineData1,0,EC$3+DY$3,nRow,1)))</f>
        <v>0</v>
      </c>
      <c r="DZ12" s="24">
        <f ca="1">IF(DX$2="","",SUMIF(OFFSET(lineCostTag,0,0,nRow,1),$G12,OFFSET(lineData,0,EC$3+DZ$3,nRow,1))+SUMIF(OFFSET(lineCostTag1,0,0,nRow,1),$G12,OFFSET(lineData1,0,EC$3+DZ$3,nRow,1)))</f>
        <v>0</v>
      </c>
      <c r="EA12" s="24">
        <f ca="1">IF(DX$2="","",SUMIF(OFFSET(lineCostTag,0,0,nRow,1),$G12,OFFSET(lineData,0,EC$3+DZ$6,nRow,1))+SUMIF(OFFSET(lineCostTag1,0,0,nRow,1),$G12,OFFSET(lineData1,0,EC$3+DZ$6,nRow,1)))</f>
        <v>0</v>
      </c>
      <c r="EB12" s="24">
        <f ca="1">IF(DX$2="","",SUMIF(OFFSET(lineCostTag,0,0,nRow,1),$G12,OFFSET(lineData,0,EC$3+EA$3,nRow,1))+SUMIF(OFFSET(lineCostTag1,0,0,nRow,1),$G12,OFFSET(lineData1,0,EC$3+EA$3,nRow,1)))</f>
        <v>0</v>
      </c>
      <c r="EC12" s="393"/>
      <c r="EE12" s="274"/>
      <c r="EF12" s="24">
        <f ca="1">IF(EF$2="","",SUMIF(OFFSET(lineCostTag,0,0,nRow,1),$G12,OFFSET(lineData,0,EK$3+EF$3,nRow,1))+SUMIF(OFFSET(lineCostTag1,0,0,nRow,1),$G12,OFFSET(lineData1,0,EK$3+EF$3,nRow,1)))</f>
        <v>0</v>
      </c>
      <c r="EG12" s="24">
        <f ca="1">IF(EF$2="","",SUMIF(OFFSET(lineCostTag,0,0,nRow,1),$G12,OFFSET(lineData,0,EK$3+EG$3,nRow,1))+SUMIF(OFFSET(lineCostTag1,0,0,nRow,1),$G12,OFFSET(lineData1,0,EK$3+EG$3,nRow,1)))</f>
        <v>0</v>
      </c>
      <c r="EH12" s="24">
        <f ca="1">IF(EF$2="","",SUMIF(OFFSET(lineCostTag,0,0,nRow,1),$G12,OFFSET(lineData,0,EK$3+EH$3,nRow,1))+SUMIF(OFFSET(lineCostTag1,0,0,nRow,1),$G12,OFFSET(lineData1,0,EK$3+EH$3,nRow,1)))</f>
        <v>0</v>
      </c>
      <c r="EI12" s="24">
        <f ca="1">IF(EF$2="","",SUMIF(OFFSET(lineCostTag,0,0,nRow,1),$G12,OFFSET(lineData,0,EK$3+EH$6,nRow,1))+SUMIF(OFFSET(lineCostTag1,0,0,nRow,1),$G12,OFFSET(lineData1,0,EK$3+EH$6,nRow,1)))</f>
        <v>0</v>
      </c>
      <c r="EJ12" s="24">
        <f ca="1">IF(EF$2="","",SUMIF(OFFSET(lineCostTag,0,0,nRow,1),$G12,OFFSET(lineData,0,EK$3+EI$3,nRow,1))+SUMIF(OFFSET(lineCostTag1,0,0,nRow,1),$G12,OFFSET(lineData1,0,EK$3+EI$3,nRow,1)))</f>
        <v>0</v>
      </c>
      <c r="EK12" s="393"/>
    </row>
    <row r="13" spans="1:141" ht="12.75" x14ac:dyDescent="0.2">
      <c r="A13" s="34" t="s">
        <v>192</v>
      </c>
      <c r="B13" s="25">
        <f>'Line(OH) 2a'!C342+'Line(UG) 2b'!C396</f>
        <v>0</v>
      </c>
      <c r="C13" s="25">
        <f>'Line(OH) 2a'!D342+'Line(UG) 2b'!D396</f>
        <v>0</v>
      </c>
      <c r="D13" s="25">
        <f>'Line(OH) 2a'!E342+'Line(UG) 2b'!E396</f>
        <v>0</v>
      </c>
      <c r="E13" s="205"/>
      <c r="F13" s="268"/>
      <c r="G13" s="274" t="s">
        <v>324</v>
      </c>
      <c r="H13" s="25">
        <f ca="1">IF(H$2="","",SUMIF(OFFSET(lineCostTag,0,0,nRow,1),$G13,OFFSET(lineData,0,M$3+H$3,nRow,1))+SUMIF(OFFSET(lineCostTag1,0,0,nRow,1),$G13,OFFSET(lineData1,0,M$3+H$3,nRow,1)))</f>
        <v>0</v>
      </c>
      <c r="I13" s="25">
        <f ca="1">IF(H$2="","",SUMIF(OFFSET(lineCostTag,0,0,nRow,1),$G13,OFFSET(lineData,0,M$3+I$3,nRow,1))+SUMIF(OFFSET(lineCostTag1,0,0,nRow,1),$G13,OFFSET(lineData1,0,M$3+I$3,nRow,1)))</f>
        <v>0</v>
      </c>
      <c r="J13" s="25">
        <f ca="1">IF(H$2="","",SUMIF(OFFSET(lineCostTag,0,0,nRow,1),$G13,OFFSET(lineData,0,M$3+J$3,nRow,1))+SUMIF(OFFSET(lineCostTag1,0,0,nRow,1),$G13,OFFSET(lineData1,0,M$3+J$3,nRow,1)))</f>
        <v>0</v>
      </c>
      <c r="K13" s="25">
        <f ca="1">IF(H$2="","",SUMIF(OFFSET(lineCostTag,0,0,nRow,1),$G13,OFFSET(lineData,0,M$6+J$6,nRow,1))+SUMIF(OFFSET(lineCostTag1,0,0,nRow,1),$G13,OFFSET(lineData1,0,M$6+J$6,nRow,1)))</f>
        <v>0</v>
      </c>
      <c r="L13" s="25">
        <f ca="1">IF(H$2="","",SUMIF(OFFSET(lineCostTag,0,0,nRow,1),$G13,OFFSET(lineData,0,M$6+K$6,nRow,1))+SUMIF(OFFSET(lineCostTag1,0,0,nRow,1),$G13,OFFSET(lineData1,0,M$6+K$6,nRow,1)))</f>
        <v>0</v>
      </c>
      <c r="M13" s="393"/>
      <c r="N13" s="368"/>
      <c r="O13" s="274"/>
      <c r="P13" s="25">
        <f ca="1">IF(P$2="","",SUMIF(OFFSET(lineCostTag,0,0,nRow,1),$G13,OFFSET(lineData,0,U$3+P$3,nRow,1))+SUMIF(OFFSET(lineCostTag1,0,0,nRow,1),$G13,OFFSET(lineData1,0,U$3+P$3,nRow,1)))</f>
        <v>0</v>
      </c>
      <c r="Q13" s="25">
        <f ca="1">IF(P$2="","",SUMIF(OFFSET(lineCostTag,0,0,nRow,1),$G13,OFFSET(lineData,0,U$3+Q$3,nRow,1))+SUMIF(OFFSET(lineCostTag1,0,0,nRow,1),$G13,OFFSET(lineData1,0,U$3+Q$3,nRow,1)))</f>
        <v>0</v>
      </c>
      <c r="R13" s="25">
        <f ca="1">IF(P$2="","",SUMIF(OFFSET(lineCostTag,0,0,nRow,1),$G13,OFFSET(lineData,0,U$3+R$3,nRow,1))+SUMIF(OFFSET(lineCostTag1,0,0,nRow,1),$G13,OFFSET(lineData1,0,U$3+R$3,nRow,1)))</f>
        <v>0</v>
      </c>
      <c r="S13" s="25">
        <f ca="1">IF(P$2="","",SUMIF(OFFSET(lineCostTag,0,0,nRow,1),$G13,OFFSET(lineData,0,U$6+Q$6,nRow,1))+SUMIF(OFFSET(lineCostTag1,0,0,nRow,1),$G13,OFFSET(lineData1,0,U$6+Q$6,nRow,1)))</f>
        <v>0</v>
      </c>
      <c r="T13" s="25">
        <f ca="1">IF(P$2="","",SUMIF(OFFSET(lineCostTag,0,0,nRow,1),$G13,OFFSET(lineData,0,U$6+R$6,nRow,1))+SUMIF(OFFSET(lineCostTag1,0,0,nRow,1),$G13,OFFSET(lineData1,0,U$6+R$6,nRow,1)))</f>
        <v>0</v>
      </c>
      <c r="U13" s="393"/>
      <c r="V13" s="368"/>
      <c r="W13" s="274"/>
      <c r="X13" s="25">
        <f ca="1">IF(X$2="","",SUMIF(OFFSET(lineCostTag,0,0,nRow,1),$G13,OFFSET(lineData,0,AC$3+X$3,nRow,1))+SUMIF(OFFSET(lineCostTag1,0,0,nRow,1),$G13,OFFSET(lineData1,0,AC$3+X$3,nRow,1)))</f>
        <v>0</v>
      </c>
      <c r="Y13" s="25">
        <f ca="1">IF(X$2="","",SUMIF(OFFSET(lineCostTag,0,0,nRow,1),$G13,OFFSET(lineData,0,AC$3+Y$3,nRow,1))+SUMIF(OFFSET(lineCostTag1,0,0,nRow,1),$G13,OFFSET(lineData1,0,AC$3+Y$3,nRow,1)))</f>
        <v>0</v>
      </c>
      <c r="Z13" s="25">
        <f ca="1">IF(X$2="","",SUMIF(OFFSET(lineCostTag,0,0,nRow,1),$G13,OFFSET(lineData,0,AC$3+Z$3,nRow,1))+SUMIF(OFFSET(lineCostTag1,0,0,nRow,1),$G13,OFFSET(lineData1,0,AC$3+Z$3,nRow,1)))</f>
        <v>0</v>
      </c>
      <c r="AA13" s="25">
        <f ca="1">IF(X$2="","",SUMIF(OFFSET(lineCostTag,0,0,nRow,1),$G13,OFFSET(lineData,0,AC$6+X$6,nRow,1))+SUMIF(OFFSET(lineCostTag1,0,0,nRow,1),$G13,OFFSET(lineData1,0,AC$6+X$6,nRow,1)))</f>
        <v>0</v>
      </c>
      <c r="AB13" s="25">
        <f ca="1">IF(X$2="","",SUMIF(OFFSET(lineCostTag,0,0,nRow,1),$G13,OFFSET(lineData,0,AC$6+Y$6,nRow,1))+SUMIF(OFFSET(lineCostTag1,0,0,nRow,1),$G13,OFFSET(lineData1,0,AC$6+Y$6,nRow,1)))</f>
        <v>0</v>
      </c>
      <c r="AC13" s="393"/>
      <c r="AE13" s="274"/>
      <c r="AF13" s="25">
        <f ca="1">IF(AF$2="","",SUMIF(OFFSET(lineCostTag,0,0,nRow,1),$G13,OFFSET(lineData,0,AK$3+AF$3,nRow,1))+SUMIF(OFFSET(lineCostTag1,0,0,nRow,1),$G13,OFFSET(lineData1,0,AK$3+AF$3,nRow,1)))</f>
        <v>0</v>
      </c>
      <c r="AG13" s="25">
        <f ca="1">IF(AF$2="","",SUMIF(OFFSET(lineCostTag,0,0,nRow,1),$G13,OFFSET(lineData,0,AK$3+AG$3,nRow,1))+SUMIF(OFFSET(lineCostTag1,0,0,nRow,1),$G13,OFFSET(lineData1,0,AK$3+AG$3,nRow,1)))</f>
        <v>0</v>
      </c>
      <c r="AH13" s="25">
        <f ca="1">IF(AF$2="","",SUMIF(OFFSET(lineCostTag,0,0,nRow,1),$G13,OFFSET(lineData,0,AK$3+AH$3,nRow,1))+SUMIF(OFFSET(lineCostTag1,0,0,nRow,1),$G13,OFFSET(lineData1,0,AK$3+AH$3,nRow,1)))</f>
        <v>0</v>
      </c>
      <c r="AI13" s="25">
        <f ca="1">IF(AF$2="","",SUMIF(OFFSET(lineCostTag,0,0,nRow,1),$G13,OFFSET(lineData,0,AK$6+AF$4,nRow,1))+SUMIF(OFFSET(lineCostTag1,0,0,nRow,1),$G13,OFFSET(lineData1,0,AK$6+AF$4,nRow,1)))</f>
        <v>0</v>
      </c>
      <c r="AJ13" s="25">
        <f ca="1">IF(AF$2="","",SUMIF(OFFSET(lineCostTag,0,0,nRow,1),$G13,OFFSET(lineData,0,AK$6+AF$6,nRow,1))+SUMIF(OFFSET(lineCostTag1,0,0,nRow,1),$G13,OFFSET(lineData1,0,AK$6+AF$6,nRow,1)))</f>
        <v>0</v>
      </c>
      <c r="AK13" s="393"/>
      <c r="AM13" s="274"/>
      <c r="AN13" s="25">
        <f ca="1">IF(AN$2="","",SUMIF(OFFSET(lineCostTag,0,0,nRow,1),$G13,OFFSET(lineData,0,AS$3+AN$3,nRow,1))+SUMIF(OFFSET(lineCostTag1,0,0,nRow,1),$G13,OFFSET(lineData1,0,AS$3+AN$3,nRow,1)))</f>
        <v>0</v>
      </c>
      <c r="AO13" s="25">
        <f ca="1">IF(AN$2="","",SUMIF(OFFSET(lineCostTag,0,0,nRow,1),$G13,OFFSET(lineData,0,AS$3+AO$3,nRow,1))+SUMIF(OFFSET(lineCostTag1,0,0,nRow,1),$G13,OFFSET(lineData1,0,AS$3+AO$3,nRow,1)))</f>
        <v>0</v>
      </c>
      <c r="AP13" s="25">
        <f ca="1">IF(AN$2="","",SUMIF(OFFSET(lineCostTag,0,0,nRow,1),$G13,OFFSET(lineData,0,AS$3+AP$3,nRow,1))+SUMIF(OFFSET(lineCostTag1,0,0,nRow,1),$G13,OFFSET(lineData1,0,AS$3+AP$3,nRow,1)))</f>
        <v>0</v>
      </c>
      <c r="AQ13" s="25">
        <f ca="1">IF(AN$2="","",SUMIF(OFFSET(lineCostTag,0,0,nRow,1),$G13,OFFSET(lineData,0,AS$3+AP$6,nRow,1))+SUMIF(OFFSET(lineCostTag1,0,0,nRow,1),$G13,OFFSET(lineData1,0,AS$3+AP$6,nRow,1)))</f>
        <v>0</v>
      </c>
      <c r="AR13" s="25">
        <f ca="1">IF(AN$2="","",SUMIF(OFFSET(lineCostTag,0,0,nRow,1),$G13,OFFSET(lineData,0,AS$3+AQ$3,nRow,1))+SUMIF(OFFSET(lineCostTag1,0,0,nRow,1),$G13,OFFSET(lineData1,0,AS$3+AQ$3,nRow,1)))</f>
        <v>0</v>
      </c>
      <c r="AS13" s="393"/>
      <c r="AU13" s="274"/>
      <c r="AV13" s="25">
        <f ca="1">IF(AV$2="","",SUMIF(OFFSET(lineCostTag,0,0,nRow,1),$G13,OFFSET(lineData,0,BA$3+AV$3,nRow,1))+SUMIF(OFFSET(lineCostTag1,0,0,nRow,1),$G13,OFFSET(lineData1,0,BA$3+AV$3,nRow,1)))</f>
        <v>0</v>
      </c>
      <c r="AW13" s="25">
        <f ca="1">IF(AV$2="","",SUMIF(OFFSET(lineCostTag,0,0,nRow,1),$G13,OFFSET(lineData,0,BA$3+AW$3,nRow,1))+SUMIF(OFFSET(lineCostTag1,0,0,nRow,1),$G13,OFFSET(lineData1,0,BA$3+AW$3,nRow,1)))</f>
        <v>0</v>
      </c>
      <c r="AX13" s="25">
        <f ca="1">IF(AV$2="","",SUMIF(OFFSET(lineCostTag,0,0,nRow,1),$G13,OFFSET(lineData,0,BA$3+AX$3,nRow,1))+SUMIF(OFFSET(lineCostTag1,0,0,nRow,1),$G13,OFFSET(lineData1,0,BA$3+AX$3,nRow,1)))</f>
        <v>0</v>
      </c>
      <c r="AY13" s="25">
        <f ca="1">IF(AV$2="","",SUMIF(OFFSET(lineCostTag,0,0,nRow,1),$G13,OFFSET(lineData,0,BA$3+AX$6,nRow,1))+SUMIF(OFFSET(lineCostTag1,0,0,nRow,1),$G13,OFFSET(lineData1,0,BA$3+AX$6,nRow,1)))</f>
        <v>0</v>
      </c>
      <c r="AZ13" s="25">
        <f ca="1">IF(AV$2="","",SUMIF(OFFSET(lineCostTag,0,0,nRow,1),$G13,OFFSET(lineData,0,BA$3+AY$3,nRow,1))+SUMIF(OFFSET(lineCostTag1,0,0,nRow,1),$G13,OFFSET(lineData1,0,BA$3+AY$3,nRow,1)))</f>
        <v>0</v>
      </c>
      <c r="BA13" s="393"/>
      <c r="BC13" s="274"/>
      <c r="BD13" s="25">
        <f ca="1">IF(BD$2="","",SUMIF(OFFSET(lineCostTag,0,0,nRow,1),$G13,OFFSET(lineData,0,BI$3+BD$3,nRow,1))+SUMIF(OFFSET(lineCostTag1,0,0,nRow,1),$G13,OFFSET(lineData1,0,BI$3+BD$3,nRow,1)))</f>
        <v>0</v>
      </c>
      <c r="BE13" s="25">
        <f ca="1">IF(BD$2="","",SUMIF(OFFSET(lineCostTag,0,0,nRow,1),$G13,OFFSET(lineData,0,BI$3+BE$3,nRow,1))+SUMIF(OFFSET(lineCostTag1,0,0,nRow,1),$G13,OFFSET(lineData1,0,BI$3+BE$3,nRow,1)))</f>
        <v>0</v>
      </c>
      <c r="BF13" s="25">
        <f ca="1">IF(BD$2="","",SUMIF(OFFSET(lineCostTag,0,0,nRow,1),$G13,OFFSET(lineData,0,BI$3+BF$3,nRow,1))+SUMIF(OFFSET(lineCostTag1,0,0,nRow,1),$G13,OFFSET(lineData1,0,BI$3+BF$3,nRow,1)))</f>
        <v>0</v>
      </c>
      <c r="BG13" s="25">
        <f ca="1">IF(BD$2="","",SUMIF(OFFSET(lineCostTag,0,0,nRow,1),$G13,OFFSET(lineData,0,BI$3+BF$6,nRow,1))+SUMIF(OFFSET(lineCostTag1,0,0,nRow,1),$G13,OFFSET(lineData1,0,BI$3+BG$3,nRow,1)))</f>
        <v>0</v>
      </c>
      <c r="BH13" s="25">
        <f ca="1">IF(BD$2="","",SUMIF(OFFSET(lineCostTag,0,0,nRow,1),$G13,OFFSET(lineData,0,BI$3+BG$3,nRow,1))+SUMIF(OFFSET(lineCostTag1,0,0,nRow,1),$G13,OFFSET(lineData1,0,BI$3+BG$3,nRow,1)))</f>
        <v>0</v>
      </c>
      <c r="BI13" s="393"/>
      <c r="BK13" s="274"/>
      <c r="BL13" s="25">
        <f ca="1">IF(BL$2="","",SUMIF(OFFSET(lineCostTag,0,0,nRow,1),$G13,OFFSET(lineData,0,BQ$3+BL$3,nRow,1))+SUMIF(OFFSET(lineCostTag1,0,0,nRow,1),$G13,OFFSET(lineData1,0,BQ$3+BL$3,nRow,1)))</f>
        <v>0</v>
      </c>
      <c r="BM13" s="25">
        <f ca="1">IF(BL$2="","",SUMIF(OFFSET(lineCostTag,0,0,nRow,1),$G13,OFFSET(lineData,0,BQ$3+BM$3,nRow,1))+SUMIF(OFFSET(lineCostTag1,0,0,nRow,1),$G13,OFFSET(lineData1,0,BQ$3+BM$3,nRow,1)))</f>
        <v>0</v>
      </c>
      <c r="BN13" s="25">
        <f ca="1">IF(BL$2="","",SUMIF(OFFSET(lineCostTag,0,0,nRow,1),$G13,OFFSET(lineData,0,BQ$3+BN$3,nRow,1))+SUMIF(OFFSET(lineCostTag1,0,0,nRow,1),$G13,OFFSET(lineData1,0,BQ$3+BN$3,nRow,1)))</f>
        <v>0</v>
      </c>
      <c r="BO13" s="25">
        <f ca="1">IF(BL$2="","",SUMIF(OFFSET(lineCostTag,0,0,nRow,1),$G13,OFFSET(lineData,0,BQ$3+BN$6,nRow,1))+SUMIF(OFFSET(lineCostTag1,0,0,nRow,1),$G13,OFFSET(lineData1,0,BQ$3+BN$6,nRow,1)))</f>
        <v>0</v>
      </c>
      <c r="BP13" s="25">
        <f ca="1">IF(BL$2="","",SUMIF(OFFSET(lineCostTag,0,0,nRow,1),$G13,OFFSET(lineData,0,BQ$3+BO$3,nRow,1))+SUMIF(OFFSET(lineCostTag1,0,0,nRow,1),$G13,OFFSET(lineData1,0,BQ$3+BO$3,nRow,1)))</f>
        <v>0</v>
      </c>
      <c r="BQ13" s="393"/>
      <c r="BS13" s="274"/>
      <c r="BT13" s="25">
        <f ca="1">IF(BT$2="","",SUMIF(OFFSET(lineCostTag,0,0,nRow,1),$G13,OFFSET(lineData,0,BY$3+BT$3,nRow,1))+SUMIF(OFFSET(lineCostTag1,0,0,nRow,1),$G13,OFFSET(lineData1,0,BY$3+BT$3,nRow,1)))</f>
        <v>0</v>
      </c>
      <c r="BU13" s="25">
        <f ca="1">IF(BT$2="","",SUMIF(OFFSET(lineCostTag,0,0,nRow,1),$G13,OFFSET(lineData,0,BY$3+BU$3,nRow,1))+SUMIF(OFFSET(lineCostTag1,0,0,nRow,1),$G13,OFFSET(lineData1,0,BY$3+BU$3,nRow,1)))</f>
        <v>0</v>
      </c>
      <c r="BV13" s="25">
        <f ca="1">IF(BT$2="","",SUMIF(OFFSET(lineCostTag,0,0,nRow,1),$G13,OFFSET(lineData,0,BY$3+BV$3,nRow,1))+SUMIF(OFFSET(lineCostTag1,0,0,nRow,1),$G13,OFFSET(lineData1,0,BY$3+BV$3,nRow,1)))</f>
        <v>0</v>
      </c>
      <c r="BW13" s="25">
        <f ca="1">IF(BT$2="","",SUMIF(OFFSET(lineCostTag,0,0,nRow,1),$G13,OFFSET(lineData,0,BY$3+BV$6,nRow,1))+SUMIF(OFFSET(lineCostTag1,0,0,nRow,1),$G13,OFFSET(lineData1,0,BY$3+BV$6,nRow,1)))</f>
        <v>0</v>
      </c>
      <c r="BX13" s="25">
        <f ca="1">IF(BT$2="","",SUMIF(OFFSET(lineCostTag,0,0,nRow,1),$G13,OFFSET(lineData,0,BY$3+BW$3,nRow,1))+SUMIF(OFFSET(lineCostTag1,0,0,nRow,1),$G13,OFFSET(lineData1,0,BY$3+BW$3,nRow,1)))</f>
        <v>0</v>
      </c>
      <c r="BY13" s="393"/>
      <c r="CA13" s="274"/>
      <c r="CB13" s="25">
        <f ca="1">IF(CB$2="","",SUMIF(OFFSET(lineCostTag,0,0,nRow,1),$G13,OFFSET(lineData,0,CG$3+CB$3,nRow,1))+SUMIF(OFFSET(lineCostTag1,0,0,nRow,1),$G13,OFFSET(lineData1,0,CG$3+CB$3,nRow,1)))</f>
        <v>0</v>
      </c>
      <c r="CC13" s="25">
        <f ca="1">IF(CB$2="","",SUMIF(OFFSET(lineCostTag,0,0,nRow,1),$G13,OFFSET(lineData,0,CG$3+CC$3,nRow,1))+SUMIF(OFFSET(lineCostTag1,0,0,nRow,1),$G13,OFFSET(lineData1,0,CG$3+CC$3,nRow,1)))</f>
        <v>0</v>
      </c>
      <c r="CD13" s="25">
        <f ca="1">IF(CB$2="","",SUMIF(OFFSET(lineCostTag,0,0,nRow,1),$G13,OFFSET(lineData,0,CG$3+CD$3,nRow,1))+SUMIF(OFFSET(lineCostTag1,0,0,nRow,1),$G13,OFFSET(lineData1,0,CG$3+CD$3,nRow,1)))</f>
        <v>0</v>
      </c>
      <c r="CE13" s="25">
        <f ca="1">IF(CB$2="","",SUMIF(OFFSET(lineCostTag,0,0,nRow,1),$G13,OFFSET(lineData,0,CG$3+CD$6,nRow,1))+SUMIF(OFFSET(lineCostTag1,0,0,nRow,1),$G13,OFFSET(lineData1,0,CG$3+CD$6,nRow,1)))</f>
        <v>0</v>
      </c>
      <c r="CF13" s="25">
        <f ca="1">IF(CB$2="","",SUMIF(OFFSET(lineCostTag,0,0,nRow,1),$G13,OFFSET(lineData,0,CG$3+CE$3,nRow,1))+SUMIF(OFFSET(lineCostTag1,0,0,nRow,1),$G13,OFFSET(lineData1,0,CG$3+CE$3,nRow,1)))</f>
        <v>0</v>
      </c>
      <c r="CG13" s="393"/>
      <c r="CI13" s="274"/>
      <c r="CJ13" s="25">
        <f ca="1">IF(CJ$2="","",SUMIF(OFFSET(lineCostTag,0,0,nRow,1),$G13,OFFSET(lineData,0,CO$3+CJ$3,nRow,1))+SUMIF(OFFSET(lineCostTag1,0,0,nRow,1),$G13,OFFSET(lineData1,0,CO$3+CJ$3,nRow,1)))</f>
        <v>0</v>
      </c>
      <c r="CK13" s="25">
        <f ca="1">IF(CJ$2="","",SUMIF(OFFSET(lineCostTag,0,0,nRow,1),$G13,OFFSET(lineData,0,CO$3+CK$3,nRow,1))+SUMIF(OFFSET(lineCostTag1,0,0,nRow,1),$G13,OFFSET(lineData1,0,CO$3+CK$3,nRow,1)))</f>
        <v>0</v>
      </c>
      <c r="CL13" s="25">
        <f ca="1">IF(CJ$2="","",SUMIF(OFFSET(lineCostTag,0,0,nRow,1),$G13,OFFSET(lineData,0,CO$3+CL$3,nRow,1))+SUMIF(OFFSET(lineCostTag1,0,0,nRow,1),$G13,OFFSET(lineData1,0,CO$3+CL$3,nRow,1)))</f>
        <v>0</v>
      </c>
      <c r="CM13" s="25">
        <f ca="1">IF(CJ$2="","",SUMIF(OFFSET(lineCostTag,0,0,nRow,1),$G13,OFFSET(lineData,0,CO$3+CL$6,nRow,1))+SUMIF(OFFSET(lineCostTag1,0,0,nRow,1),$G13,OFFSET(lineData1,0,CO$3+CL$6,nRow,1)))</f>
        <v>0</v>
      </c>
      <c r="CN13" s="25">
        <f ca="1">IF(CJ$2="","",SUMIF(OFFSET(lineCostTag,0,0,nRow,1),$G13,OFFSET(lineData,0,CO$3+CM$3,nRow,1))+SUMIF(OFFSET(lineCostTag1,0,0,nRow,1),$G13,OFFSET(lineData1,0,CO$3+CM$3,nRow,1)))</f>
        <v>0</v>
      </c>
      <c r="CO13" s="393"/>
      <c r="CQ13" s="274"/>
      <c r="CR13" s="25">
        <f ca="1">IF(CR$2="","",SUMIF(OFFSET(lineCostTag,0,0,nRow,1),$G13,OFFSET(lineData,0,CW$3+CR$3,nRow,1))+SUMIF(OFFSET(lineCostTag1,0,0,nRow,1),$G13,OFFSET(lineData1,0,CW$3+CR$3,nRow,1)))</f>
        <v>0</v>
      </c>
      <c r="CS13" s="25">
        <f ca="1">IF(CR$2="","",SUMIF(OFFSET(lineCostTag,0,0,nRow,1),$G13,OFFSET(lineData,0,CW$3+CS$3,nRow,1))+SUMIF(OFFSET(lineCostTag1,0,0,nRow,1),$G13,OFFSET(lineData1,0,CW$3+CS$3,nRow,1)))</f>
        <v>0</v>
      </c>
      <c r="CT13" s="25">
        <f ca="1">IF(CR$2="","",SUMIF(OFFSET(lineCostTag,0,0,nRow,1),$G13,OFFSET(lineData,0,CW$3+CT$3,nRow,1))+SUMIF(OFFSET(lineCostTag1,0,0,nRow,1),$G13,OFFSET(lineData1,0,CW$3+CT$3,nRow,1)))</f>
        <v>0</v>
      </c>
      <c r="CU13" s="25">
        <f ca="1">IF(CR$2="","",SUMIF(OFFSET(lineCostTag,0,0,nRow,1),$G13,OFFSET(lineData,0,CW$3+CT$6,nRow,1))+SUMIF(OFFSET(lineCostTag1,0,0,nRow,1),$G13,OFFSET(lineData1,0,CW$3+CT$6,nRow,1)))</f>
        <v>0</v>
      </c>
      <c r="CV13" s="25">
        <f ca="1">IF(CR$2="","",SUMIF(OFFSET(lineCostTag,0,0,nRow,1),$G13,OFFSET(lineData,0,CW$3+CU$3,nRow,1))+SUMIF(OFFSET(lineCostTag1,0,0,nRow,1),$G13,OFFSET(lineData1,0,CW$3+CU$3,nRow,1)))</f>
        <v>0</v>
      </c>
      <c r="CW13" s="393"/>
      <c r="CY13" s="274"/>
      <c r="CZ13" s="25">
        <f ca="1">IF(CZ$2="","",SUMIF(OFFSET(lineCostTag,0,0,nRow,1),$G13,OFFSET(lineData,0,DE$3+CZ$3,nRow,1))+SUMIF(OFFSET(lineCostTag1,0,0,nRow,1),$G13,OFFSET(lineData1,0,DE$3+CZ$3,nRow,1)))</f>
        <v>0</v>
      </c>
      <c r="DA13" s="25">
        <f ca="1">IF(CZ$2="","",SUMIF(OFFSET(lineCostTag,0,0,nRow,1),$G13,OFFSET(lineData,0,DE$3+DA$3,nRow,1))+SUMIF(OFFSET(lineCostTag1,0,0,nRow,1),$G13,OFFSET(lineData1,0,DE$3+DA$3,nRow,1)))</f>
        <v>0</v>
      </c>
      <c r="DB13" s="25">
        <f ca="1">IF(CZ$2="","",SUMIF(OFFSET(lineCostTag,0,0,nRow,1),$G13,OFFSET(lineData,0,DE$3+DB$3,nRow,1))+SUMIF(OFFSET(lineCostTag1,0,0,nRow,1),$G13,OFFSET(lineData1,0,DE$3+DB$3,nRow,1)))</f>
        <v>0</v>
      </c>
      <c r="DC13" s="25">
        <f ca="1">IF(CZ$2="","",SUMIF(OFFSET(lineCostTag,0,0,nRow,1),$G13,OFFSET(lineData,0,DE$3+DB$6,nRow,1))+SUMIF(OFFSET(lineCostTag1,0,0,nRow,1),$G13,OFFSET(lineData1,0,DE$3+DB$6,nRow,1)))</f>
        <v>0</v>
      </c>
      <c r="DD13" s="25">
        <f ca="1">IF(CZ$2="","",SUMIF(OFFSET(lineCostTag,0,0,nRow,1),$G13,OFFSET(lineData,0,DE$3+DC$3,nRow,1))+SUMIF(OFFSET(lineCostTag1,0,0,nRow,1),$G13,OFFSET(lineData1,0,DE$3+DC$3,nRow,1)))</f>
        <v>0</v>
      </c>
      <c r="DE13" s="393"/>
      <c r="DG13" s="274"/>
      <c r="DH13" s="25">
        <f ca="1">IF(DH$2="","",SUMIF(OFFSET(lineCostTag,0,0,nRow,1),$G13,OFFSET(lineData,0,DM$3+DH$3,nRow,1))+SUMIF(OFFSET(lineCostTag1,0,0,nRow,1),$G13,OFFSET(lineData1,0,DM$3+DH$3,nRow,1)))</f>
        <v>0</v>
      </c>
      <c r="DI13" s="25">
        <f ca="1">IF(DH$2="","",SUMIF(OFFSET(lineCostTag,0,0,nRow,1),$G13,OFFSET(lineData,0,DM$3+DI$3,nRow,1))+SUMIF(OFFSET(lineCostTag1,0,0,nRow,1),$G13,OFFSET(lineData1,0,DM$3+DI$3,nRow,1)))</f>
        <v>0</v>
      </c>
      <c r="DJ13" s="25">
        <f ca="1">IF(DH$2="","",SUMIF(OFFSET(lineCostTag,0,0,nRow,1),$G13,OFFSET(lineData,0,DM$3+DJ$3,nRow,1))+SUMIF(OFFSET(lineCostTag1,0,0,nRow,1),$G13,OFFSET(lineData1,0,DM$3+DJ$3,nRow,1)))</f>
        <v>0</v>
      </c>
      <c r="DK13" s="25">
        <f ca="1">IF(DH$2="","",SUMIF(OFFSET(lineCostTag,0,0,nRow,1),$G13,OFFSET(lineData,0,DM$3+DJ$6,nRow,1))+SUMIF(OFFSET(lineCostTag1,0,0,nRow,1),$G13,OFFSET(lineData1,0,DM$3+DJ$6,nRow,1)))</f>
        <v>0</v>
      </c>
      <c r="DL13" s="25">
        <f ca="1">IF(DH$2="","",SUMIF(OFFSET(lineCostTag,0,0,nRow,1),$G13,OFFSET(lineData,0,DM$3+DK$3,nRow,1))+SUMIF(OFFSET(lineCostTag1,0,0,nRow,1),$G13,OFFSET(lineData1,0,DM$3+DK$3,nRow,1)))</f>
        <v>0</v>
      </c>
      <c r="DM13" s="393"/>
      <c r="DO13" s="274"/>
      <c r="DP13" s="25">
        <f ca="1">IF(DP$2="","",SUMIF(OFFSET(lineCostTag,0,0,nRow,1),$G13,OFFSET(lineData,0,DU$3+DP$3,nRow,1))+SUMIF(OFFSET(lineCostTag1,0,0,nRow,1),$G13,OFFSET(lineData1,0,DU$3+DP$3,nRow,1)))</f>
        <v>0</v>
      </c>
      <c r="DQ13" s="25">
        <f ca="1">IF(DP$2="","",SUMIF(OFFSET(lineCostTag,0,0,nRow,1),$G13,OFFSET(lineData,0,DU$3+DQ$3,nRow,1))+SUMIF(OFFSET(lineCostTag1,0,0,nRow,1),$G13,OFFSET(lineData1,0,DU$3+DQ$3,nRow,1)))</f>
        <v>0</v>
      </c>
      <c r="DR13" s="25">
        <f ca="1">IF(DP$2="","",SUMIF(OFFSET(lineCostTag,0,0,nRow,1),$G13,OFFSET(lineData,0,DU$3+DR$3,nRow,1))+SUMIF(OFFSET(lineCostTag1,0,0,nRow,1),$G13,OFFSET(lineData1,0,DU$3+DR$3,nRow,1)))</f>
        <v>0</v>
      </c>
      <c r="DS13" s="25">
        <f ca="1">IF(DP$2="","",SUMIF(OFFSET(lineCostTag,0,0,nRow,1),$G13,OFFSET(lineData,0,DU$3+DR$6,nRow,1))+SUMIF(OFFSET(lineCostTag1,0,0,nRow,1),$G13,OFFSET(lineData1,0,DU$3+DR$6,nRow,1)))</f>
        <v>0</v>
      </c>
      <c r="DT13" s="25">
        <f ca="1">IF(DP$2="","",SUMIF(OFFSET(lineCostTag,0,0,nRow,1),$G13,OFFSET(lineData,0,DU$3+DS$3,nRow,1))+SUMIF(OFFSET(lineCostTag1,0,0,nRow,1),$G13,OFFSET(lineData1,0,DU$3+DS$3,nRow,1)))</f>
        <v>0</v>
      </c>
      <c r="DU13" s="393"/>
      <c r="DW13" s="274"/>
      <c r="DX13" s="25">
        <f ca="1">IF(DX$2="","",SUMIF(OFFSET(lineCostTag,0,0,nRow,1),$G13,OFFSET(lineData,0,EC$3+DX$3,nRow,1))+SUMIF(OFFSET(lineCostTag1,0,0,nRow,1),$G13,OFFSET(lineData1,0,EC$3+DX$3,nRow,1)))</f>
        <v>0</v>
      </c>
      <c r="DY13" s="25">
        <f ca="1">IF(DX$2="","",SUMIF(OFFSET(lineCostTag,0,0,nRow,1),$G13,OFFSET(lineData,0,EC$3+DY$3,nRow,1))+SUMIF(OFFSET(lineCostTag1,0,0,nRow,1),$G13,OFFSET(lineData1,0,EC$3+DY$3,nRow,1)))</f>
        <v>0</v>
      </c>
      <c r="DZ13" s="25">
        <f ca="1">IF(DX$2="","",SUMIF(OFFSET(lineCostTag,0,0,nRow,1),$G13,OFFSET(lineData,0,EC$3+DZ$3,nRow,1))+SUMIF(OFFSET(lineCostTag1,0,0,nRow,1),$G13,OFFSET(lineData1,0,EC$3+DZ$3,nRow,1)))</f>
        <v>0</v>
      </c>
      <c r="EA13" s="25">
        <f ca="1">IF(DX$2="","",SUMIF(OFFSET(lineCostTag,0,0,nRow,1),$G13,OFFSET(lineData,0,EC$3+DZ$6,nRow,1))+SUMIF(OFFSET(lineCostTag1,0,0,nRow,1),$G13,OFFSET(lineData1,0,EC$3+DZ$6,nRow,1)))</f>
        <v>0</v>
      </c>
      <c r="EB13" s="25">
        <f ca="1">IF(DX$2="","",SUMIF(OFFSET(lineCostTag,0,0,nRow,1),$G13,OFFSET(lineData,0,EC$3+EA$3,nRow,1))+SUMIF(OFFSET(lineCostTag1,0,0,nRow,1),$G13,OFFSET(lineData1,0,EC$3+EA$3,nRow,1)))</f>
        <v>0</v>
      </c>
      <c r="EC13" s="393"/>
      <c r="EE13" s="274"/>
      <c r="EF13" s="25">
        <f ca="1">IF(EF$2="","",SUMIF(OFFSET(lineCostTag,0,0,nRow,1),$G13,OFFSET(lineData,0,EK$3+EF$3,nRow,1))+SUMIF(OFFSET(lineCostTag1,0,0,nRow,1),$G13,OFFSET(lineData1,0,EK$3+EF$3,nRow,1)))</f>
        <v>0</v>
      </c>
      <c r="EG13" s="25">
        <f ca="1">IF(EF$2="","",SUMIF(OFFSET(lineCostTag,0,0,nRow,1),$G13,OFFSET(lineData,0,EK$3+EG$3,nRow,1))+SUMIF(OFFSET(lineCostTag1,0,0,nRow,1),$G13,OFFSET(lineData1,0,EK$3+EG$3,nRow,1)))</f>
        <v>0</v>
      </c>
      <c r="EH13" s="25">
        <f ca="1">IF(EF$2="","",SUMIF(OFFSET(lineCostTag,0,0,nRow,1),$G13,OFFSET(lineData,0,EK$3+EH$3,nRow,1))+SUMIF(OFFSET(lineCostTag1,0,0,nRow,1),$G13,OFFSET(lineData1,0,EK$3+EH$3,nRow,1)))</f>
        <v>0</v>
      </c>
      <c r="EI13" s="25">
        <f ca="1">IF(EF$2="","",SUMIF(OFFSET(lineCostTag,0,0,nRow,1),$G13,OFFSET(lineData,0,EK$3+EH$6,nRow,1))+SUMIF(OFFSET(lineCostTag1,0,0,nRow,1),$G13,OFFSET(lineData1,0,EK$3+EH$6,nRow,1)))</f>
        <v>0</v>
      </c>
      <c r="EJ13" s="25">
        <f ca="1">IF(EF$2="","",SUMIF(OFFSET(lineCostTag,0,0,nRow,1),$G13,OFFSET(lineData,0,EK$3+EI$3,nRow,1))+SUMIF(OFFSET(lineCostTag1,0,0,nRow,1),$G13,OFFSET(lineData1,0,EK$3+EI$3,nRow,1)))</f>
        <v>0</v>
      </c>
      <c r="EK13" s="393"/>
    </row>
    <row r="14" spans="1:141" ht="14.25" customHeight="1" x14ac:dyDescent="0.2">
      <c r="A14" s="693" t="s">
        <v>195</v>
      </c>
      <c r="B14" s="694"/>
      <c r="C14" s="694"/>
      <c r="D14" s="694"/>
      <c r="E14" s="695"/>
      <c r="F14" s="14" t="s">
        <v>135</v>
      </c>
      <c r="G14" s="274"/>
      <c r="H14" s="273"/>
      <c r="I14" s="273"/>
      <c r="J14" s="273"/>
      <c r="K14" s="273"/>
      <c r="L14" s="273"/>
      <c r="M14" s="394"/>
      <c r="N14" s="368"/>
      <c r="O14" s="274"/>
      <c r="P14" s="273"/>
      <c r="Q14" s="273"/>
      <c r="R14" s="273"/>
      <c r="S14" s="273"/>
      <c r="T14" s="273"/>
      <c r="U14" s="394"/>
      <c r="V14" s="368"/>
      <c r="W14" s="274"/>
      <c r="X14" s="273"/>
      <c r="Y14" s="273"/>
      <c r="Z14" s="273"/>
      <c r="AA14" s="273"/>
      <c r="AB14" s="273"/>
      <c r="AC14" s="394"/>
      <c r="AE14" s="274"/>
      <c r="AF14" s="273"/>
      <c r="AG14" s="273"/>
      <c r="AH14" s="273"/>
      <c r="AI14" s="273"/>
      <c r="AJ14" s="273"/>
      <c r="AK14" s="394"/>
      <c r="AM14" s="274"/>
      <c r="AN14" s="273"/>
      <c r="AO14" s="273"/>
      <c r="AP14" s="273"/>
      <c r="AQ14" s="273"/>
      <c r="AR14" s="273"/>
      <c r="AS14" s="394"/>
      <c r="AU14" s="274"/>
      <c r="AV14" s="273"/>
      <c r="AW14" s="273"/>
      <c r="AX14" s="273"/>
      <c r="AY14" s="273"/>
      <c r="AZ14" s="273"/>
      <c r="BA14" s="394"/>
      <c r="BC14" s="274"/>
      <c r="BD14" s="273"/>
      <c r="BE14" s="273"/>
      <c r="BF14" s="273"/>
      <c r="BG14" s="273"/>
      <c r="BH14" s="273"/>
      <c r="BI14" s="394"/>
      <c r="BK14" s="274"/>
      <c r="BL14" s="273"/>
      <c r="BM14" s="273"/>
      <c r="BN14" s="273"/>
      <c r="BO14" s="273"/>
      <c r="BP14" s="273"/>
      <c r="BQ14" s="394"/>
      <c r="BS14" s="274"/>
      <c r="BT14" s="273"/>
      <c r="BU14" s="273"/>
      <c r="BV14" s="273"/>
      <c r="BW14" s="273"/>
      <c r="BX14" s="273"/>
      <c r="BY14" s="394"/>
      <c r="CA14" s="274"/>
      <c r="CB14" s="273"/>
      <c r="CC14" s="273"/>
      <c r="CD14" s="273"/>
      <c r="CE14" s="273"/>
      <c r="CF14" s="273"/>
      <c r="CG14" s="394"/>
      <c r="CI14" s="274"/>
      <c r="CJ14" s="273"/>
      <c r="CK14" s="273"/>
      <c r="CL14" s="273"/>
      <c r="CM14" s="273"/>
      <c r="CN14" s="273"/>
      <c r="CO14" s="394"/>
      <c r="CQ14" s="274"/>
      <c r="CR14" s="273"/>
      <c r="CS14" s="273"/>
      <c r="CT14" s="273"/>
      <c r="CU14" s="273"/>
      <c r="CV14" s="273"/>
      <c r="CW14" s="394"/>
      <c r="CY14" s="274"/>
      <c r="CZ14" s="273"/>
      <c r="DA14" s="273"/>
      <c r="DB14" s="273"/>
      <c r="DC14" s="273"/>
      <c r="DD14" s="273"/>
      <c r="DE14" s="394"/>
      <c r="DG14" s="274"/>
      <c r="DH14" s="273"/>
      <c r="DI14" s="273"/>
      <c r="DJ14" s="273"/>
      <c r="DK14" s="273"/>
      <c r="DL14" s="273"/>
      <c r="DM14" s="394"/>
      <c r="DO14" s="274"/>
      <c r="DP14" s="273"/>
      <c r="DQ14" s="273"/>
      <c r="DR14" s="273"/>
      <c r="DS14" s="273"/>
      <c r="DT14" s="273"/>
      <c r="DU14" s="394"/>
      <c r="DW14" s="274"/>
      <c r="DX14" s="273"/>
      <c r="DY14" s="273"/>
      <c r="DZ14" s="273"/>
      <c r="EA14" s="273"/>
      <c r="EB14" s="273"/>
      <c r="EC14" s="394"/>
      <c r="EE14" s="274"/>
      <c r="EF14" s="273"/>
      <c r="EG14" s="273"/>
      <c r="EH14" s="273"/>
      <c r="EI14" s="273"/>
      <c r="EJ14" s="273"/>
      <c r="EK14" s="394"/>
    </row>
    <row r="15" spans="1:141" ht="12.75" x14ac:dyDescent="0.2">
      <c r="A15" s="32" t="s">
        <v>50</v>
      </c>
      <c r="B15" s="24">
        <f>'Subs 3'!C447</f>
        <v>0</v>
      </c>
      <c r="C15" s="24">
        <f>'Subs 3'!D447</f>
        <v>0</v>
      </c>
      <c r="D15" s="24">
        <f>'Subs 3'!E447</f>
        <v>0</v>
      </c>
      <c r="E15" s="204"/>
      <c r="F15" s="267"/>
      <c r="G15" s="274" t="s">
        <v>342</v>
      </c>
      <c r="H15" s="24">
        <f ca="1">IF(H$2="","",SUMIF(OFFSET(StationCostTag,0,0,nRow,1),$G15,OFFSET(StationData,0,M$3+H$3,nRow,1)))</f>
        <v>0</v>
      </c>
      <c r="I15" s="24">
        <f ca="1">IF(H$2="","",SUMIF(OFFSET(StationCostTag,0,0,nRow,1),$G15,OFFSET(StationData,0,M$3+I$3,nRow,1)))</f>
        <v>0</v>
      </c>
      <c r="J15" s="24">
        <f ca="1">IF(H$2="","",SUMIF(OFFSET(StationCostTag,0,0,nRow,1),$G15,OFFSET(StationData,0,M$3+J$3,nRow,1)))</f>
        <v>0</v>
      </c>
      <c r="K15" s="24">
        <f ca="1">IF(H$2="","",SUMIF(OFFSET(StationCostTag,0,0,nRow,1),$G15,OFFSET(StationData,0,M$6+J$6,nRow,1)))</f>
        <v>0</v>
      </c>
      <c r="L15" s="24">
        <f ca="1">IF(H$2="","",SUMIF(OFFSET(StationCostTag,0,0,nRow,1),$G15,OFFSET(StationData,0,M$6+K$6,nRow,1)))</f>
        <v>0</v>
      </c>
      <c r="M15" s="393"/>
      <c r="N15" s="368"/>
      <c r="O15" s="274"/>
      <c r="P15" s="24">
        <f ca="1">IF(P$2="","",SUMIF(OFFSET(StationCostTag,0,0,nRow,1),$G15,OFFSET(StationData,0,U$3+P$3,nRow,1)))</f>
        <v>0</v>
      </c>
      <c r="Q15" s="24">
        <f ca="1">IF(P$2="","",SUMIF(OFFSET(StationCostTag,0,0,nRow,1),$G15,OFFSET(StationData,0,U$3+Q$3,nRow,1)))</f>
        <v>0</v>
      </c>
      <c r="R15" s="24">
        <f ca="1">IF(P$2="","",SUMIF(OFFSET(StationCostTag,0,0,nRow,1),$G15,OFFSET(StationData,0,U$3+R$3,nRow,1)))</f>
        <v>0</v>
      </c>
      <c r="S15" s="24">
        <f ca="1">IF(P$2="","",SUMIF(OFFSET(StationCostTag,0,0,nRow,1),$G15,OFFSET(StationData,0,U$6+Q$6,nRow,1)))</f>
        <v>0</v>
      </c>
      <c r="T15" s="24">
        <f ca="1">IF(P$2="","",SUMIF(OFFSET(StationCostTag,0,0,nRow,1),$G15,OFFSET(StationData,0,U$6+R$6,nRow,1)))</f>
        <v>0</v>
      </c>
      <c r="U15" s="393"/>
      <c r="V15" s="368"/>
      <c r="W15" s="274"/>
      <c r="X15" s="24">
        <f ca="1">IF(X$2="","",SUMIF(OFFSET(StationCostTag,0,0,nRow,1),$G15,OFFSET(StationData,0,AC$3+X$3,nRow,1)))</f>
        <v>0</v>
      </c>
      <c r="Y15" s="24">
        <f ca="1">IF(X$2="","",SUMIF(OFFSET(StationCostTag,0,0,nRow,1),$G15,OFFSET(StationData,0,AC$3+Y$3,nRow,1)))</f>
        <v>0</v>
      </c>
      <c r="Z15" s="24">
        <f ca="1">IF(X$2="","",SUMIF(OFFSET(StationCostTag,0,0,nRow,1),$G15,OFFSET(StationData,0,AC$3+Z$3,nRow,1)))</f>
        <v>0</v>
      </c>
      <c r="AA15" s="24">
        <f ca="1">IF(X$2="","",SUMIF(OFFSET(StationCostTag,0,0,nRow,1),$G15,OFFSET(StationData,0,AC$6+X$6,nRow,1)))</f>
        <v>0</v>
      </c>
      <c r="AB15" s="24">
        <f ca="1">IF(X$2="","",SUMIF(OFFSET(StationCostTag,0,0,nRow,1),$G15,OFFSET(StationData,0,AC$6+Y$6,nRow,1)))</f>
        <v>0</v>
      </c>
      <c r="AC15" s="393"/>
      <c r="AE15" s="274"/>
      <c r="AF15" s="24">
        <f ca="1">IF(AF$2="","",SUMIF(OFFSET(StationCostTag,0,0,nRow,1),$G15,OFFSET(StationData,0,AK$3+AF$3,nRow,1)))</f>
        <v>0</v>
      </c>
      <c r="AG15" s="24">
        <f ca="1">IF(AF$2="","",SUMIF(OFFSET(StationCostTag,0,0,nRow,1),$G15,OFFSET(StationData,0,AK$3+AG$3,nRow,1)))</f>
        <v>0</v>
      </c>
      <c r="AH15" s="24">
        <f ca="1">IF(AF$2="","",SUMIF(OFFSET(StationCostTag,0,0,nRow,1),$G15,OFFSET(StationData,0,AK$3+AH$3,nRow,1)))</f>
        <v>0</v>
      </c>
      <c r="AI15" s="24">
        <f ca="1">IF(AF$2="","",SUMIF(OFFSET(StationCostTag,0,0,nRow,1),$G15,OFFSET(StationData,0,AK$6+AF$4,nRow,1)))</f>
        <v>0</v>
      </c>
      <c r="AJ15" s="24">
        <f ca="1">IF(AF$2="","",SUMIF(OFFSET(StationCostTag,0,0,nRow,1),$G15,OFFSET(StationData,0,AK$6+AF$6,nRow,1)))</f>
        <v>0</v>
      </c>
      <c r="AK15" s="393"/>
      <c r="AM15" s="274"/>
      <c r="AN15" s="24">
        <f ca="1">IF(AN$2="","",SUMIF(OFFSET(StationCostTag,0,0,nRow,1),$G15,OFFSET(StationData,0,AS$3+AN$3,nRow,1)))</f>
        <v>0</v>
      </c>
      <c r="AO15" s="24">
        <f ca="1">IF(AN$2="","",SUMIF(OFFSET(StationCostTag,0,0,nRow,1),$G15,OFFSET(StationData,0,AS$3+AO$3,nRow,1)))</f>
        <v>0</v>
      </c>
      <c r="AP15" s="24">
        <f ca="1">IF(AN$2="","",SUMIF(OFFSET(StationCostTag,0,0,nRow,1),$G15,OFFSET(StationData,0,AS$3+AP$3,nRow,1)))</f>
        <v>0</v>
      </c>
      <c r="AQ15" s="24">
        <f ca="1">IF(AN$2="","",SUMIF(OFFSET(StationCostTag,0,0,nRow,1),$G15,OFFSET(StationData,0,AS$3+AP$6,nRow,1)))</f>
        <v>0</v>
      </c>
      <c r="AR15" s="24">
        <f ca="1">IF(AN$2="","",SUMIF(OFFSET(StationCostTag,0,0,nRow,1),$G15,OFFSET(StationData,0,AS$3+AQ$3,nRow,1)))</f>
        <v>0</v>
      </c>
      <c r="AS15" s="393"/>
      <c r="AU15" s="274"/>
      <c r="AV15" s="24">
        <f ca="1">IF(AV$2="","",SUMIF(OFFSET(StationCostTag,0,0,nRow,1),$G15,OFFSET(StationData,0,BA$3+AV$3,nRow,1)))</f>
        <v>0</v>
      </c>
      <c r="AW15" s="24">
        <f ca="1">IF(AV$2="","",SUMIF(OFFSET(StationCostTag,0,0,nRow,1),$G15,OFFSET(StationData,0,BA$3+AW$3,nRow,1)))</f>
        <v>0</v>
      </c>
      <c r="AX15" s="24">
        <f ca="1">IF(AV$2="","",SUMIF(OFFSET(StationCostTag,0,0,nRow,1),$G15,OFFSET(StationData,0,BA$3+AX$3,nRow,1)))</f>
        <v>0</v>
      </c>
      <c r="AY15" s="24">
        <f ca="1">IF(AV$2="","",SUMIF(OFFSET(StationCostTag,0,0,nRow,1),$G15,OFFSET(StationData,0,BA$3+AX$6,nRow,1)))</f>
        <v>0</v>
      </c>
      <c r="AZ15" s="24">
        <f ca="1">IF(AV$2="","",SUMIF(OFFSET(StationCostTag,0,0,nRow,1),$G15,OFFSET(StationData,0,BA$3+AY$3,nRow,1)))</f>
        <v>0</v>
      </c>
      <c r="BA15" s="393"/>
      <c r="BC15" s="274"/>
      <c r="BD15" s="24">
        <f ca="1">IF(BD$2="","",SUMIF(OFFSET(StationCostTag,0,0,nRow,1),$G15,OFFSET(StationData,0,BI$3+BD$3,nRow,1)))</f>
        <v>0</v>
      </c>
      <c r="BE15" s="24">
        <f ca="1">IF(BD$2="","",SUMIF(OFFSET(StationCostTag,0,0,nRow,1),$G15,OFFSET(StationData,0,BI$3+BE$3,nRow,1)))</f>
        <v>0</v>
      </c>
      <c r="BF15" s="24">
        <f ca="1">IF(BD$2="","",SUMIF(OFFSET(StationCostTag,0,0,nRow,1),$G15,OFFSET(StationData,0,BI$3+BF$3,nRow,1)))</f>
        <v>0</v>
      </c>
      <c r="BG15" s="24">
        <f ca="1">IF(BD$2="","",SUMIF(OFFSET(StationCostTag,0,0,nRow,1),$G15,OFFSET(StationData,0,BI$3+BF$6,nRow,1)))</f>
        <v>0</v>
      </c>
      <c r="BH15" s="24">
        <f ca="1">IF(BD$2="","",SUMIF(OFFSET(StationCostTag,0,0,nRow,1),$G15,OFFSET(StationData,0,BI$3+BG$3,nRow,1)))</f>
        <v>0</v>
      </c>
      <c r="BI15" s="393"/>
      <c r="BK15" s="274"/>
      <c r="BL15" s="24">
        <f ca="1">IF(BL$2="","",SUMIF(OFFSET(StationCostTag,0,0,nRow,1),$G15,OFFSET(StationData,0,BQ$3+BL$3,nRow,1)))</f>
        <v>0</v>
      </c>
      <c r="BM15" s="24">
        <f ca="1">IF(BL$2="","",SUMIF(OFFSET(StationCostTag,0,0,nRow,1),$G15,OFFSET(StationData,0,BQ$3+BM$3,nRow,1)))</f>
        <v>0</v>
      </c>
      <c r="BN15" s="24">
        <f ca="1">IF(BL$2="","",SUMIF(OFFSET(StationCostTag,0,0,nRow,1),$G15,OFFSET(StationData,0,BQ$3+BN$3,nRow,1)))</f>
        <v>0</v>
      </c>
      <c r="BO15" s="24">
        <f ca="1">IF(BL$2="","",SUMIF(OFFSET(StationCostTag,0,0,nRow,1),$G15,OFFSET(StationData,0,BQ$3+BN$6,nRow,1)))</f>
        <v>0</v>
      </c>
      <c r="BP15" s="24">
        <f ca="1">IF(BL$2="","",SUMIF(OFFSET(StationCostTag,0,0,nRow,1),$G15,OFFSET(StationData,0,BQ$3+BO$3,nRow,1)))</f>
        <v>0</v>
      </c>
      <c r="BQ15" s="393"/>
      <c r="BS15" s="274"/>
      <c r="BT15" s="24">
        <f ca="1">IF(BT$2="","",SUMIF(OFFSET(StationCostTag,0,0,nRow,1),$G15,OFFSET(StationData,0,BY$3+BT$3,nRow,1)))</f>
        <v>0</v>
      </c>
      <c r="BU15" s="24">
        <f ca="1">IF(BT$2="","",SUMIF(OFFSET(StationCostTag,0,0,nRow,1),$G15,OFFSET(StationData,0,BY$3+BU$3,nRow,1)))</f>
        <v>0</v>
      </c>
      <c r="BV15" s="24">
        <f ca="1">IF(BT$2="","",SUMIF(OFFSET(StationCostTag,0,0,nRow,1),$G15,OFFSET(StationData,0,BY$3+BV$3,nRow,1)))</f>
        <v>0</v>
      </c>
      <c r="BW15" s="24">
        <f ca="1">IF(BT$2="","",SUMIF(OFFSET(StationCostTag,0,0,nRow,1),$G15,OFFSET(StationData,0,BY$3+BV$6,nRow,1)))</f>
        <v>0</v>
      </c>
      <c r="BX15" s="24">
        <f ca="1">IF(BT$2="","",SUMIF(OFFSET(StationCostTag,0,0,nRow,1),$G15,OFFSET(StationData,0,BY$3+BW$3,nRow,1)))</f>
        <v>0</v>
      </c>
      <c r="BY15" s="393"/>
      <c r="CA15" s="274"/>
      <c r="CB15" s="24">
        <f ca="1">IF(CB$2="","",SUMIF(OFFSET(StationCostTag,0,0,nRow,1),$G15,OFFSET(StationData,0,CG$3+CB$3,nRow,1)))</f>
        <v>0</v>
      </c>
      <c r="CC15" s="24">
        <f ca="1">IF(CB$2="","",SUMIF(OFFSET(StationCostTag,0,0,nRow,1),$G15,OFFSET(StationData,0,CG$3+CC$3,nRow,1)))</f>
        <v>0</v>
      </c>
      <c r="CD15" s="24">
        <f ca="1">IF(CB$2="","",SUMIF(OFFSET(StationCostTag,0,0,nRow,1),$G15,OFFSET(StationData,0,CG$3+CD$3,nRow,1)))</f>
        <v>0</v>
      </c>
      <c r="CE15" s="24">
        <f ca="1">IF(CB$2="","",SUMIF(OFFSET(StationCostTag,0,0,nRow,1),$G15,OFFSET(StationData,0,CG$3+CD$6,nRow,1)))</f>
        <v>0</v>
      </c>
      <c r="CF15" s="24">
        <f ca="1">IF(CB$2="","",SUMIF(OFFSET(StationCostTag,0,0,nRow,1),$G15,OFFSET(StationData,0,CG$3+CE$3,nRow,1)))</f>
        <v>0</v>
      </c>
      <c r="CG15" s="393"/>
      <c r="CI15" s="274"/>
      <c r="CJ15" s="24">
        <f ca="1">IF(CJ$2="","",SUMIF(OFFSET(StationCostTag,0,0,nRow,1),$G15,OFFSET(StationData,0,CO$3+CJ$3,nRow,1)))</f>
        <v>0</v>
      </c>
      <c r="CK15" s="24">
        <f ca="1">IF(CJ$2="","",SUMIF(OFFSET(StationCostTag,0,0,nRow,1),$G15,OFFSET(StationData,0,CO$3+CK$3,nRow,1)))</f>
        <v>0</v>
      </c>
      <c r="CL15" s="24">
        <f ca="1">IF(CJ$2="","",SUMIF(OFFSET(StationCostTag,0,0,nRow,1),$G15,OFFSET(StationData,0,CO$3+CL$3,nRow,1)))</f>
        <v>0</v>
      </c>
      <c r="CM15" s="24">
        <f ca="1">IF(CJ$2="","",SUMIF(OFFSET(StationCostTag,0,0,nRow,1),$G15,OFFSET(StationData,0,CO$3+CL$6,nRow,1)))</f>
        <v>0</v>
      </c>
      <c r="CN15" s="24">
        <f ca="1">IF(CJ$2="","",SUMIF(OFFSET(StationCostTag,0,0,nRow,1),$G15,OFFSET(StationData,0,CO$3+CM$3,nRow,1)))</f>
        <v>0</v>
      </c>
      <c r="CO15" s="393"/>
      <c r="CQ15" s="274"/>
      <c r="CR15" s="24">
        <f ca="1">IF(CR$2="","",SUMIF(OFFSET(StationCostTag,0,0,nRow,1),$G15,OFFSET(StationData,0,CW$3+CR$3,nRow,1)))</f>
        <v>0</v>
      </c>
      <c r="CS15" s="24">
        <f ca="1">IF(CR$2="","",SUMIF(OFFSET(StationCostTag,0,0,nRow,1),$G15,OFFSET(StationData,0,CW$3+CS$3,nRow,1)))</f>
        <v>0</v>
      </c>
      <c r="CT15" s="24">
        <f ca="1">IF(CR$2="","",SUMIF(OFFSET(StationCostTag,0,0,nRow,1),$G15,OFFSET(StationData,0,CW$3+CT$3,nRow,1)))</f>
        <v>0</v>
      </c>
      <c r="CU15" s="24">
        <f ca="1">IF(CR$2="","",SUMIF(OFFSET(StationCostTag,0,0,nRow,1),$G15,OFFSET(StationData,0,CW$3+CT$6,nRow,1)))</f>
        <v>0</v>
      </c>
      <c r="CV15" s="24">
        <f ca="1">IF(CR$2="","",SUMIF(OFFSET(StationCostTag,0,0,nRow,1),$G15,OFFSET(StationData,0,CW$3+CU$3,nRow,1)))</f>
        <v>0</v>
      </c>
      <c r="CW15" s="393"/>
      <c r="CY15" s="274"/>
      <c r="CZ15" s="24">
        <f ca="1">IF(CZ$2="","",SUMIF(OFFSET(StationCostTag,0,0,nRow,1),$G15,OFFSET(StationData,0,DE$3+CZ$3,nRow,1)))</f>
        <v>0</v>
      </c>
      <c r="DA15" s="24">
        <f ca="1">IF(CZ$2="","",SUMIF(OFFSET(StationCostTag,0,0,nRow,1),$G15,OFFSET(StationData,0,DE$3+DA$3,nRow,1)))</f>
        <v>0</v>
      </c>
      <c r="DB15" s="24">
        <f ca="1">IF(CZ$2="","",SUMIF(OFFSET(StationCostTag,0,0,nRow,1),$G15,OFFSET(StationData,0,DE$3+DB$3,nRow,1)))</f>
        <v>0</v>
      </c>
      <c r="DC15" s="24">
        <f ca="1">IF(CZ$2="","",SUMIF(OFFSET(StationCostTag,0,0,nRow,1),$G15,OFFSET(StationData,0,DE$3+DB$6,nRow,1)))</f>
        <v>0</v>
      </c>
      <c r="DD15" s="24">
        <f ca="1">IF(CZ$2="","",SUMIF(OFFSET(StationCostTag,0,0,nRow,1),$G15,OFFSET(StationData,0,DE$3+DC$3,nRow,1)))</f>
        <v>0</v>
      </c>
      <c r="DE15" s="393"/>
      <c r="DG15" s="274"/>
      <c r="DH15" s="24">
        <f ca="1">IF(DH$2="","",SUMIF(OFFSET(StationCostTag,0,0,nRow,1),$G15,OFFSET(StationData,0,DM$3+DH$3,nRow,1)))</f>
        <v>0</v>
      </c>
      <c r="DI15" s="24">
        <f ca="1">IF(DH$2="","",SUMIF(OFFSET(StationCostTag,0,0,nRow,1),$G15,OFFSET(StationData,0,DM$3+DI$3,nRow,1)))</f>
        <v>0</v>
      </c>
      <c r="DJ15" s="24">
        <f ca="1">IF(DH$2="","",SUMIF(OFFSET(StationCostTag,0,0,nRow,1),$G15,OFFSET(StationData,0,DM$3+DJ$3,nRow,1)))</f>
        <v>0</v>
      </c>
      <c r="DK15" s="24">
        <f ca="1">IF(DH$2="","",SUMIF(OFFSET(StationCostTag,0,0,nRow,1),$G15,OFFSET(StationData,0,DM$3+DJ$6,nRow,1)))</f>
        <v>0</v>
      </c>
      <c r="DL15" s="24">
        <f ca="1">IF(DH$2="","",SUMIF(OFFSET(StationCostTag,0,0,nRow,1),$G15,OFFSET(StationData,0,DM$3+DK$3,nRow,1)))</f>
        <v>0</v>
      </c>
      <c r="DM15" s="393"/>
      <c r="DO15" s="274"/>
      <c r="DP15" s="24">
        <f ca="1">IF(DP$2="","",SUMIF(OFFSET(StationCostTag,0,0,nRow,1),$G15,OFFSET(StationData,0,DU$3+DP$3,nRow,1)))</f>
        <v>0</v>
      </c>
      <c r="DQ15" s="24">
        <f ca="1">IF(DP$2="","",SUMIF(OFFSET(StationCostTag,0,0,nRow,1),$G15,OFFSET(StationData,0,DU$3+DQ$3,nRow,1)))</f>
        <v>0</v>
      </c>
      <c r="DR15" s="24">
        <f ca="1">IF(DP$2="","",SUMIF(OFFSET(StationCostTag,0,0,nRow,1),$G15,OFFSET(StationData,0,DU$3+DR$3,nRow,1)))</f>
        <v>0</v>
      </c>
      <c r="DS15" s="24">
        <f ca="1">IF(DP$2="","",SUMIF(OFFSET(StationCostTag,0,0,nRow,1),$G15,OFFSET(StationData,0,DU$3+DR$6,nRow,1)))</f>
        <v>0</v>
      </c>
      <c r="DT15" s="24">
        <f ca="1">IF(DP$2="","",SUMIF(OFFSET(StationCostTag,0,0,nRow,1),$G15,OFFSET(StationData,0,DU$3+DS$3,nRow,1)))</f>
        <v>0</v>
      </c>
      <c r="DU15" s="393"/>
      <c r="DW15" s="274"/>
      <c r="DX15" s="24">
        <f ca="1">IF(DX$2="","",SUMIF(OFFSET(StationCostTag,0,0,nRow,1),$G15,OFFSET(StationData,0,EC$3+DX$3,nRow,1)))</f>
        <v>0</v>
      </c>
      <c r="DY15" s="24">
        <f ca="1">IF(DX$2="","",SUMIF(OFFSET(StationCostTag,0,0,nRow,1),$G15,OFFSET(StationData,0,EC$3+DY$3,nRow,1)))</f>
        <v>0</v>
      </c>
      <c r="DZ15" s="24">
        <f ca="1">IF(DX$2="","",SUMIF(OFFSET(StationCostTag,0,0,nRow,1),$G15,OFFSET(StationData,0,EC$3+DZ$3,nRow,1)))</f>
        <v>0</v>
      </c>
      <c r="EA15" s="24">
        <f ca="1">IF(DX$2="","",SUMIF(OFFSET(StationCostTag,0,0,nRow,1),$G15,OFFSET(StationData,0,EC$3+DZ$6,nRow,1)))</f>
        <v>0</v>
      </c>
      <c r="EB15" s="24">
        <f ca="1">IF(DX$2="","",SUMIF(OFFSET(StationCostTag,0,0,nRow,1),$G15,OFFSET(StationData,0,EC$3+EA$3,nRow,1)))</f>
        <v>0</v>
      </c>
      <c r="EC15" s="393"/>
      <c r="EE15" s="274"/>
      <c r="EF15" s="24">
        <f ca="1">IF(EF$2="","",SUMIF(OFFSET(StationCostTag,0,0,nRow,1),$G15,OFFSET(StationData,0,EK$3+EF$3,nRow,1)))</f>
        <v>0</v>
      </c>
      <c r="EG15" s="24">
        <f ca="1">IF(EF$2="","",SUMIF(OFFSET(StationCostTag,0,0,nRow,1),$G15,OFFSET(StationData,0,EK$3+EG$3,nRow,1)))</f>
        <v>0</v>
      </c>
      <c r="EH15" s="24">
        <f ca="1">IF(EF$2="","",SUMIF(OFFSET(StationCostTag,0,0,nRow,1),$G15,OFFSET(StationData,0,EK$3+EH$3,nRow,1)))</f>
        <v>0</v>
      </c>
      <c r="EI15" s="24">
        <f ca="1">IF(EF$2="","",SUMIF(OFFSET(StationCostTag,0,0,nRow,1),$G15,OFFSET(StationData,0,EK$3+EH$6,nRow,1)))</f>
        <v>0</v>
      </c>
      <c r="EJ15" s="24">
        <f ca="1">IF(EF$2="","",SUMIF(OFFSET(StationCostTag,0,0,nRow,1),$G15,OFFSET(StationData,0,EK$3+EI$3,nRow,1)))</f>
        <v>0</v>
      </c>
      <c r="EK15" s="393"/>
    </row>
    <row r="16" spans="1:141" ht="12.75" x14ac:dyDescent="0.2">
      <c r="A16" s="32" t="s">
        <v>13</v>
      </c>
      <c r="B16" s="24">
        <f>'Subs 3'!C448</f>
        <v>0</v>
      </c>
      <c r="C16" s="24">
        <f>'Subs 3'!D448</f>
        <v>0</v>
      </c>
      <c r="D16" s="24">
        <f>'Subs 3'!E448</f>
        <v>0</v>
      </c>
      <c r="E16" s="217"/>
      <c r="F16" s="267"/>
      <c r="G16" s="274" t="s">
        <v>357</v>
      </c>
      <c r="H16" s="24">
        <f ca="1">IF(H$2="","",SUMIF(OFFSET(StationCostTag,0,0,nRow,1),$G16,OFFSET(StationData,0,M$3+H$3,nRow,1)))</f>
        <v>0</v>
      </c>
      <c r="I16" s="24">
        <f ca="1">IF(H$2="","",SUMIF(OFFSET(StationCostTag,0,0,nRow,1),$G16,OFFSET(StationData,0,M$3+I$3,nRow,1)))</f>
        <v>0</v>
      </c>
      <c r="J16" s="24">
        <f ca="1">IF(H$2="","",SUMIF(OFFSET(StationCostTag,0,0,nRow,1),$G16,OFFSET(StationData,0,M$3+J$3,nRow,1)))</f>
        <v>0</v>
      </c>
      <c r="K16" s="24">
        <f ca="1">IF(H$2="","",SUMIF(OFFSET(StationCostTag,0,0,nRow,1),$G16,OFFSET(StationData,0,M$6+J$6,nRow,1)))</f>
        <v>0</v>
      </c>
      <c r="L16" s="24">
        <f ca="1">IF(H$2="","",SUMIF(OFFSET(StationCostTag,0,0,nRow,1),$G16,OFFSET(StationData,0,M$6+K$6,nRow,1)))</f>
        <v>0</v>
      </c>
      <c r="M16" s="393"/>
      <c r="N16" s="368"/>
      <c r="O16" s="274"/>
      <c r="P16" s="24">
        <f ca="1">IF(P$2="","",SUMIF(OFFSET(StationCostTag,0,0,nRow,1),$G16,OFFSET(StationData,0,U$3+P$3,nRow,1)))</f>
        <v>0</v>
      </c>
      <c r="Q16" s="24">
        <f ca="1">IF(P$2="","",SUMIF(OFFSET(StationCostTag,0,0,nRow,1),$G16,OFFSET(StationData,0,U$3+Q$3,nRow,1)))</f>
        <v>0</v>
      </c>
      <c r="R16" s="24">
        <f ca="1">IF(P$2="","",SUMIF(OFFSET(StationCostTag,0,0,nRow,1),$G16,OFFSET(StationData,0,U$3+R$3,nRow,1)))</f>
        <v>0</v>
      </c>
      <c r="S16" s="24">
        <f ca="1">IF(P$2="","",SUMIF(OFFSET(StationCostTag,0,0,nRow,1),$G16,OFFSET(StationData,0,U$6+Q$6,nRow,1)))</f>
        <v>0</v>
      </c>
      <c r="T16" s="24">
        <f ca="1">IF(P$2="","",SUMIF(OFFSET(StationCostTag,0,0,nRow,1),$G16,OFFSET(StationData,0,U$6+R$6,nRow,1)))</f>
        <v>0</v>
      </c>
      <c r="U16" s="393"/>
      <c r="V16" s="368"/>
      <c r="W16" s="274"/>
      <c r="X16" s="24">
        <f ca="1">IF(X$2="","",SUMIF(OFFSET(StationCostTag,0,0,nRow,1),$G16,OFFSET(StationData,0,AC$3+X$3,nRow,1)))</f>
        <v>0</v>
      </c>
      <c r="Y16" s="24">
        <f ca="1">IF(X$2="","",SUMIF(OFFSET(StationCostTag,0,0,nRow,1),$G16,OFFSET(StationData,0,AC$3+Y$3,nRow,1)))</f>
        <v>0</v>
      </c>
      <c r="Z16" s="24">
        <f ca="1">IF(X$2="","",SUMIF(OFFSET(StationCostTag,0,0,nRow,1),$G16,OFFSET(StationData,0,AC$3+Z$3,nRow,1)))</f>
        <v>0</v>
      </c>
      <c r="AA16" s="24">
        <f ca="1">IF(X$2="","",SUMIF(OFFSET(StationCostTag,0,0,nRow,1),$G16,OFFSET(StationData,0,AC$6+X$6,nRow,1)))</f>
        <v>0</v>
      </c>
      <c r="AB16" s="24">
        <f ca="1">IF(X$2="","",SUMIF(OFFSET(StationCostTag,0,0,nRow,1),$G16,OFFSET(StationData,0,AC$6+Y$6,nRow,1)))</f>
        <v>0</v>
      </c>
      <c r="AC16" s="393"/>
      <c r="AE16" s="274"/>
      <c r="AF16" s="24">
        <f ca="1">IF(AF$2="","",SUMIF(OFFSET(StationCostTag,0,0,nRow,1),$G16,OFFSET(StationData,0,AK$3+AF$3,nRow,1)))</f>
        <v>0</v>
      </c>
      <c r="AG16" s="24">
        <f ca="1">IF(AF$2="","",SUMIF(OFFSET(StationCostTag,0,0,nRow,1),$G16,OFFSET(StationData,0,AK$3+AG$3,nRow,1)))</f>
        <v>0</v>
      </c>
      <c r="AH16" s="24">
        <f ca="1">IF(AF$2="","",SUMIF(OFFSET(StationCostTag,0,0,nRow,1),$G16,OFFSET(StationData,0,AK$3+AH$3,nRow,1)))</f>
        <v>0</v>
      </c>
      <c r="AI16" s="24">
        <f ca="1">IF(AF$2="","",SUMIF(OFFSET(StationCostTag,0,0,nRow,1),$G16,OFFSET(StationData,0,AK$6+AF$4,nRow,1)))</f>
        <v>0</v>
      </c>
      <c r="AJ16" s="24">
        <f ca="1">IF(AF$2="","",SUMIF(OFFSET(StationCostTag,0,0,nRow,1),$G16,OFFSET(StationData,0,AK$6+AF$6,nRow,1)))</f>
        <v>0</v>
      </c>
      <c r="AK16" s="393"/>
      <c r="AM16" s="274"/>
      <c r="AN16" s="24">
        <f ca="1">IF(AN$2="","",SUMIF(OFFSET(StationCostTag,0,0,nRow,1),$G16,OFFSET(StationData,0,AS$3+AN$3,nRow,1)))</f>
        <v>0</v>
      </c>
      <c r="AO16" s="24">
        <f ca="1">IF(AN$2="","",SUMIF(OFFSET(StationCostTag,0,0,nRow,1),$G16,OFFSET(StationData,0,AS$3+AO$3,nRow,1)))</f>
        <v>0</v>
      </c>
      <c r="AP16" s="24">
        <f ca="1">IF(AN$2="","",SUMIF(OFFSET(StationCostTag,0,0,nRow,1),$G16,OFFSET(StationData,0,AS$3+AP$3,nRow,1)))</f>
        <v>0</v>
      </c>
      <c r="AQ16" s="24">
        <f ca="1">IF(AN$2="","",SUMIF(OFFSET(StationCostTag,0,0,nRow,1),$G16,OFFSET(StationData,0,AS$3+AP$6,nRow,1)))</f>
        <v>0</v>
      </c>
      <c r="AR16" s="24">
        <f ca="1">IF(AN$2="","",SUMIF(OFFSET(StationCostTag,0,0,nRow,1),$G16,OFFSET(StationData,0,AS$3+AQ$3,nRow,1)))</f>
        <v>0</v>
      </c>
      <c r="AS16" s="393"/>
      <c r="AU16" s="274"/>
      <c r="AV16" s="24">
        <f ca="1">IF(AV$2="","",SUMIF(OFFSET(StationCostTag,0,0,nRow,1),$G16,OFFSET(StationData,0,BA$3+AV$3,nRow,1)))</f>
        <v>0</v>
      </c>
      <c r="AW16" s="24">
        <f ca="1">IF(AV$2="","",SUMIF(OFFSET(StationCostTag,0,0,nRow,1),$G16,OFFSET(StationData,0,BA$3+AW$3,nRow,1)))</f>
        <v>0</v>
      </c>
      <c r="AX16" s="24">
        <f ca="1">IF(AV$2="","",SUMIF(OFFSET(StationCostTag,0,0,nRow,1),$G16,OFFSET(StationData,0,BA$3+AX$3,nRow,1)))</f>
        <v>0</v>
      </c>
      <c r="AY16" s="24">
        <f ca="1">IF(AV$2="","",SUMIF(OFFSET(StationCostTag,0,0,nRow,1),$G16,OFFSET(StationData,0,BA$3+AX$6,nRow,1)))</f>
        <v>0</v>
      </c>
      <c r="AZ16" s="24">
        <f ca="1">IF(AV$2="","",SUMIF(OFFSET(StationCostTag,0,0,nRow,1),$G16,OFFSET(StationData,0,BA$3+AY$3,nRow,1)))</f>
        <v>0</v>
      </c>
      <c r="BA16" s="393"/>
      <c r="BC16" s="274"/>
      <c r="BD16" s="24">
        <f ca="1">IF(BD$2="","",SUMIF(OFFSET(StationCostTag,0,0,nRow,1),$G16,OFFSET(StationData,0,BI$3+BD$3,nRow,1)))</f>
        <v>0</v>
      </c>
      <c r="BE16" s="24">
        <f ca="1">IF(BD$2="","",SUMIF(OFFSET(StationCostTag,0,0,nRow,1),$G16,OFFSET(StationData,0,BI$3+BE$3,nRow,1)))</f>
        <v>0</v>
      </c>
      <c r="BF16" s="24">
        <f ca="1">IF(BD$2="","",SUMIF(OFFSET(StationCostTag,0,0,nRow,1),$G16,OFFSET(StationData,0,BI$3+BF$3,nRow,1)))</f>
        <v>0</v>
      </c>
      <c r="BG16" s="24">
        <f ca="1">IF(BD$2="","",SUMIF(OFFSET(StationCostTag,0,0,nRow,1),$G16,OFFSET(StationData,0,BI$3+BF$6,nRow,1)))</f>
        <v>0</v>
      </c>
      <c r="BH16" s="24">
        <f ca="1">IF(BD$2="","",SUMIF(OFFSET(StationCostTag,0,0,nRow,1),$G16,OFFSET(StationData,0,BI$3+BG$3,nRow,1)))</f>
        <v>0</v>
      </c>
      <c r="BI16" s="393"/>
      <c r="BK16" s="274"/>
      <c r="BL16" s="24">
        <f ca="1">IF(BL$2="","",SUMIF(OFFSET(StationCostTag,0,0,nRow,1),$G16,OFFSET(StationData,0,BQ$3+BL$3,nRow,1)))</f>
        <v>0</v>
      </c>
      <c r="BM16" s="24">
        <f ca="1">IF(BL$2="","",SUMIF(OFFSET(StationCostTag,0,0,nRow,1),$G16,OFFSET(StationData,0,BQ$3+BM$3,nRow,1)))</f>
        <v>0</v>
      </c>
      <c r="BN16" s="24">
        <f ca="1">IF(BL$2="","",SUMIF(OFFSET(StationCostTag,0,0,nRow,1),$G16,OFFSET(StationData,0,BQ$3+BN$3,nRow,1)))</f>
        <v>0</v>
      </c>
      <c r="BO16" s="24">
        <f ca="1">IF(BL$2="","",SUMIF(OFFSET(StationCostTag,0,0,nRow,1),$G16,OFFSET(StationData,0,BQ$3+BN$6,nRow,1)))</f>
        <v>0</v>
      </c>
      <c r="BP16" s="24">
        <f ca="1">IF(BL$2="","",SUMIF(OFFSET(StationCostTag,0,0,nRow,1),$G16,OFFSET(StationData,0,BQ$3+BO$3,nRow,1)))</f>
        <v>0</v>
      </c>
      <c r="BQ16" s="393"/>
      <c r="BS16" s="274"/>
      <c r="BT16" s="24">
        <f ca="1">IF(BT$2="","",SUMIF(OFFSET(StationCostTag,0,0,nRow,1),$G16,OFFSET(StationData,0,BY$3+BT$3,nRow,1)))</f>
        <v>0</v>
      </c>
      <c r="BU16" s="24">
        <f ca="1">IF(BT$2="","",SUMIF(OFFSET(StationCostTag,0,0,nRow,1),$G16,OFFSET(StationData,0,BY$3+BU$3,nRow,1)))</f>
        <v>0</v>
      </c>
      <c r="BV16" s="24">
        <f ca="1">IF(BT$2="","",SUMIF(OFFSET(StationCostTag,0,0,nRow,1),$G16,OFFSET(StationData,0,BY$3+BV$3,nRow,1)))</f>
        <v>0</v>
      </c>
      <c r="BW16" s="24">
        <f ca="1">IF(BT$2="","",SUMIF(OFFSET(StationCostTag,0,0,nRow,1),$G16,OFFSET(StationData,0,BY$3+BV$6,nRow,1)))</f>
        <v>0</v>
      </c>
      <c r="BX16" s="24">
        <f ca="1">IF(BT$2="","",SUMIF(OFFSET(StationCostTag,0,0,nRow,1),$G16,OFFSET(StationData,0,BY$3+BW$3,nRow,1)))</f>
        <v>0</v>
      </c>
      <c r="BY16" s="393"/>
      <c r="CA16" s="274"/>
      <c r="CB16" s="24">
        <f ca="1">IF(CB$2="","",SUMIF(OFFSET(StationCostTag,0,0,nRow,1),$G16,OFFSET(StationData,0,CG$3+CB$3,nRow,1)))</f>
        <v>0</v>
      </c>
      <c r="CC16" s="24">
        <f ca="1">IF(CB$2="","",SUMIF(OFFSET(StationCostTag,0,0,nRow,1),$G16,OFFSET(StationData,0,CG$3+CC$3,nRow,1)))</f>
        <v>0</v>
      </c>
      <c r="CD16" s="24">
        <f ca="1">IF(CB$2="","",SUMIF(OFFSET(StationCostTag,0,0,nRow,1),$G16,OFFSET(StationData,0,CG$3+CD$3,nRow,1)))</f>
        <v>0</v>
      </c>
      <c r="CE16" s="24">
        <f ca="1">IF(CB$2="","",SUMIF(OFFSET(StationCostTag,0,0,nRow,1),$G16,OFFSET(StationData,0,CG$3+CD$6,nRow,1)))</f>
        <v>0</v>
      </c>
      <c r="CF16" s="24">
        <f ca="1">IF(CB$2="","",SUMIF(OFFSET(StationCostTag,0,0,nRow,1),$G16,OFFSET(StationData,0,CG$3+CE$3,nRow,1)))</f>
        <v>0</v>
      </c>
      <c r="CG16" s="393"/>
      <c r="CI16" s="274"/>
      <c r="CJ16" s="24">
        <f ca="1">IF(CJ$2="","",SUMIF(OFFSET(StationCostTag,0,0,nRow,1),$G16,OFFSET(StationData,0,CO$3+CJ$3,nRow,1)))</f>
        <v>0</v>
      </c>
      <c r="CK16" s="24">
        <f ca="1">IF(CJ$2="","",SUMIF(OFFSET(StationCostTag,0,0,nRow,1),$G16,OFFSET(StationData,0,CO$3+CK$3,nRow,1)))</f>
        <v>0</v>
      </c>
      <c r="CL16" s="24">
        <f ca="1">IF(CJ$2="","",SUMIF(OFFSET(StationCostTag,0,0,nRow,1),$G16,OFFSET(StationData,0,CO$3+CL$3,nRow,1)))</f>
        <v>0</v>
      </c>
      <c r="CM16" s="24">
        <f ca="1">IF(CJ$2="","",SUMIF(OFFSET(StationCostTag,0,0,nRow,1),$G16,OFFSET(StationData,0,CO$3+CL$6,nRow,1)))</f>
        <v>0</v>
      </c>
      <c r="CN16" s="24">
        <f ca="1">IF(CJ$2="","",SUMIF(OFFSET(StationCostTag,0,0,nRow,1),$G16,OFFSET(StationData,0,CO$3+CM$3,nRow,1)))</f>
        <v>0</v>
      </c>
      <c r="CO16" s="393"/>
      <c r="CQ16" s="274"/>
      <c r="CR16" s="24">
        <f ca="1">IF(CR$2="","",SUMIF(OFFSET(StationCostTag,0,0,nRow,1),$G16,OFFSET(StationData,0,CW$3+CR$3,nRow,1)))</f>
        <v>0</v>
      </c>
      <c r="CS16" s="24">
        <f ca="1">IF(CR$2="","",SUMIF(OFFSET(StationCostTag,0,0,nRow,1),$G16,OFFSET(StationData,0,CW$3+CS$3,nRow,1)))</f>
        <v>0</v>
      </c>
      <c r="CT16" s="24">
        <f ca="1">IF(CR$2="","",SUMIF(OFFSET(StationCostTag,0,0,nRow,1),$G16,OFFSET(StationData,0,CW$3+CT$3,nRow,1)))</f>
        <v>0</v>
      </c>
      <c r="CU16" s="24">
        <f ca="1">IF(CR$2="","",SUMIF(OFFSET(StationCostTag,0,0,nRow,1),$G16,OFFSET(StationData,0,CW$3+CT$6,nRow,1)))</f>
        <v>0</v>
      </c>
      <c r="CV16" s="24">
        <f ca="1">IF(CR$2="","",SUMIF(OFFSET(StationCostTag,0,0,nRow,1),$G16,OFFSET(StationData,0,CW$3+CU$3,nRow,1)))</f>
        <v>0</v>
      </c>
      <c r="CW16" s="393"/>
      <c r="CY16" s="274"/>
      <c r="CZ16" s="24">
        <f ca="1">IF(CZ$2="","",SUMIF(OFFSET(StationCostTag,0,0,nRow,1),$G16,OFFSET(StationData,0,DE$3+CZ$3,nRow,1)))</f>
        <v>0</v>
      </c>
      <c r="DA16" s="24">
        <f ca="1">IF(CZ$2="","",SUMIF(OFFSET(StationCostTag,0,0,nRow,1),$G16,OFFSET(StationData,0,DE$3+DA$3,nRow,1)))</f>
        <v>0</v>
      </c>
      <c r="DB16" s="24">
        <f ca="1">IF(CZ$2="","",SUMIF(OFFSET(StationCostTag,0,0,nRow,1),$G16,OFFSET(StationData,0,DE$3+DB$3,nRow,1)))</f>
        <v>0</v>
      </c>
      <c r="DC16" s="24">
        <f ca="1">IF(CZ$2="","",SUMIF(OFFSET(StationCostTag,0,0,nRow,1),$G16,OFFSET(StationData,0,DE$3+DB$6,nRow,1)))</f>
        <v>0</v>
      </c>
      <c r="DD16" s="24">
        <f ca="1">IF(CZ$2="","",SUMIF(OFFSET(StationCostTag,0,0,nRow,1),$G16,OFFSET(StationData,0,DE$3+DC$3,nRow,1)))</f>
        <v>0</v>
      </c>
      <c r="DE16" s="393"/>
      <c r="DG16" s="274"/>
      <c r="DH16" s="24">
        <f ca="1">IF(DH$2="","",SUMIF(OFFSET(StationCostTag,0,0,nRow,1),$G16,OFFSET(StationData,0,DM$3+DH$3,nRow,1)))</f>
        <v>0</v>
      </c>
      <c r="DI16" s="24">
        <f ca="1">IF(DH$2="","",SUMIF(OFFSET(StationCostTag,0,0,nRow,1),$G16,OFFSET(StationData,0,DM$3+DI$3,nRow,1)))</f>
        <v>0</v>
      </c>
      <c r="DJ16" s="24">
        <f ca="1">IF(DH$2="","",SUMIF(OFFSET(StationCostTag,0,0,nRow,1),$G16,OFFSET(StationData,0,DM$3+DJ$3,nRow,1)))</f>
        <v>0</v>
      </c>
      <c r="DK16" s="24">
        <f ca="1">IF(DH$2="","",SUMIF(OFFSET(StationCostTag,0,0,nRow,1),$G16,OFFSET(StationData,0,DM$3+DJ$6,nRow,1)))</f>
        <v>0</v>
      </c>
      <c r="DL16" s="24">
        <f ca="1">IF(DH$2="","",SUMIF(OFFSET(StationCostTag,0,0,nRow,1),$G16,OFFSET(StationData,0,DM$3+DK$3,nRow,1)))</f>
        <v>0</v>
      </c>
      <c r="DM16" s="393"/>
      <c r="DO16" s="274"/>
      <c r="DP16" s="24">
        <f ca="1">IF(DP$2="","",SUMIF(OFFSET(StationCostTag,0,0,nRow,1),$G16,OFFSET(StationData,0,DU$3+DP$3,nRow,1)))</f>
        <v>0</v>
      </c>
      <c r="DQ16" s="24">
        <f ca="1">IF(DP$2="","",SUMIF(OFFSET(StationCostTag,0,0,nRow,1),$G16,OFFSET(StationData,0,DU$3+DQ$3,nRow,1)))</f>
        <v>0</v>
      </c>
      <c r="DR16" s="24">
        <f ca="1">IF(DP$2="","",SUMIF(OFFSET(StationCostTag,0,0,nRow,1),$G16,OFFSET(StationData,0,DU$3+DR$3,nRow,1)))</f>
        <v>0</v>
      </c>
      <c r="DS16" s="24">
        <f ca="1">IF(DP$2="","",SUMIF(OFFSET(StationCostTag,0,0,nRow,1),$G16,OFFSET(StationData,0,DU$3+DR$6,nRow,1)))</f>
        <v>0</v>
      </c>
      <c r="DT16" s="24">
        <f ca="1">IF(DP$2="","",SUMIF(OFFSET(StationCostTag,0,0,nRow,1),$G16,OFFSET(StationData,0,DU$3+DS$3,nRow,1)))</f>
        <v>0</v>
      </c>
      <c r="DU16" s="393"/>
      <c r="DW16" s="274"/>
      <c r="DX16" s="24">
        <f ca="1">IF(DX$2="","",SUMIF(OFFSET(StationCostTag,0,0,nRow,1),$G16,OFFSET(StationData,0,EC$3+DX$3,nRow,1)))</f>
        <v>0</v>
      </c>
      <c r="DY16" s="24">
        <f ca="1">IF(DX$2="","",SUMIF(OFFSET(StationCostTag,0,0,nRow,1),$G16,OFFSET(StationData,0,EC$3+DY$3,nRow,1)))</f>
        <v>0</v>
      </c>
      <c r="DZ16" s="24">
        <f ca="1">IF(DX$2="","",SUMIF(OFFSET(StationCostTag,0,0,nRow,1),$G16,OFFSET(StationData,0,EC$3+DZ$3,nRow,1)))</f>
        <v>0</v>
      </c>
      <c r="EA16" s="24">
        <f ca="1">IF(DX$2="","",SUMIF(OFFSET(StationCostTag,0,0,nRow,1),$G16,OFFSET(StationData,0,EC$3+DZ$6,nRow,1)))</f>
        <v>0</v>
      </c>
      <c r="EB16" s="24">
        <f ca="1">IF(DX$2="","",SUMIF(OFFSET(StationCostTag,0,0,nRow,1),$G16,OFFSET(StationData,0,EC$3+EA$3,nRow,1)))</f>
        <v>0</v>
      </c>
      <c r="EC16" s="393"/>
      <c r="EE16" s="274"/>
      <c r="EF16" s="24">
        <f ca="1">IF(EF$2="","",SUMIF(OFFSET(StationCostTag,0,0,nRow,1),$G16,OFFSET(StationData,0,EK$3+EF$3,nRow,1)))</f>
        <v>0</v>
      </c>
      <c r="EG16" s="24">
        <f ca="1">IF(EF$2="","",SUMIF(OFFSET(StationCostTag,0,0,nRow,1),$G16,OFFSET(StationData,0,EK$3+EG$3,nRow,1)))</f>
        <v>0</v>
      </c>
      <c r="EH16" s="24">
        <f ca="1">IF(EF$2="","",SUMIF(OFFSET(StationCostTag,0,0,nRow,1),$G16,OFFSET(StationData,0,EK$3+EH$3,nRow,1)))</f>
        <v>0</v>
      </c>
      <c r="EI16" s="24">
        <f ca="1">IF(EF$2="","",SUMIF(OFFSET(StationCostTag,0,0,nRow,1),$G16,OFFSET(StationData,0,EK$3+EH$6,nRow,1)))</f>
        <v>0</v>
      </c>
      <c r="EJ16" s="24">
        <f ca="1">IF(EF$2="","",SUMIF(OFFSET(StationCostTag,0,0,nRow,1),$G16,OFFSET(StationData,0,EK$3+EI$3,nRow,1)))</f>
        <v>0</v>
      </c>
      <c r="EK16" s="393"/>
    </row>
    <row r="17" spans="1:141" ht="12.75" x14ac:dyDescent="0.2">
      <c r="A17" s="32" t="s">
        <v>150</v>
      </c>
      <c r="B17" s="24">
        <f>'Subs 3'!C449</f>
        <v>0</v>
      </c>
      <c r="C17" s="24">
        <f>'Subs 3'!D449</f>
        <v>0</v>
      </c>
      <c r="D17" s="24">
        <f>'Subs 3'!E449</f>
        <v>0</v>
      </c>
      <c r="E17" s="204"/>
      <c r="F17" s="267"/>
      <c r="G17" s="274" t="s">
        <v>356</v>
      </c>
      <c r="H17" s="24">
        <f ca="1">IF(H$2="","",SUMIF(OFFSET(StationCostTag,0,0,nRow,1),$G17,OFFSET(StationData,0,M$3+H$3,nRow,1)))</f>
        <v>0</v>
      </c>
      <c r="I17" s="24">
        <f ca="1">IF(H$2="","",SUMIF(OFFSET(StationCostTag,0,0,nRow,1),$G17,OFFSET(StationData,0,M$3+I$3,nRow,1)))</f>
        <v>0</v>
      </c>
      <c r="J17" s="24">
        <f ca="1">IF(H$2="","",SUMIF(OFFSET(StationCostTag,0,0,nRow,1),$G17,OFFSET(StationData,0,M$3+J$3,nRow,1)))</f>
        <v>0</v>
      </c>
      <c r="K17" s="24">
        <f ca="1">IF(H$2="","",SUMIF(OFFSET(StationCostTag,0,0,nRow,1),$G17,OFFSET(StationData,0,M$6+J$6,nRow,1)))</f>
        <v>0</v>
      </c>
      <c r="L17" s="24">
        <f ca="1">IF(H$2="","",SUMIF(OFFSET(StationCostTag,0,0,nRow,1),$G17,OFFSET(StationData,0,M$6+K$6,nRow,1)))</f>
        <v>0</v>
      </c>
      <c r="M17" s="393"/>
      <c r="N17" s="368"/>
      <c r="O17" s="274"/>
      <c r="P17" s="24">
        <f ca="1">IF(P$2="","",SUMIF(OFFSET(StationCostTag,0,0,nRow,1),$G17,OFFSET(StationData,0,U$3+P$3,nRow,1)))</f>
        <v>0</v>
      </c>
      <c r="Q17" s="24">
        <f ca="1">IF(P$2="","",SUMIF(OFFSET(StationCostTag,0,0,nRow,1),$G17,OFFSET(StationData,0,U$3+Q$3,nRow,1)))</f>
        <v>0</v>
      </c>
      <c r="R17" s="24">
        <f ca="1">IF(P$2="","",SUMIF(OFFSET(StationCostTag,0,0,nRow,1),$G17,OFFSET(StationData,0,U$3+R$3,nRow,1)))</f>
        <v>0</v>
      </c>
      <c r="S17" s="24">
        <f ca="1">IF(P$2="","",SUMIF(OFFSET(StationCostTag,0,0,nRow,1),$G17,OFFSET(StationData,0,U$6+Q$6,nRow,1)))</f>
        <v>0</v>
      </c>
      <c r="T17" s="24">
        <f ca="1">IF(P$2="","",SUMIF(OFFSET(StationCostTag,0,0,nRow,1),$G17,OFFSET(StationData,0,U$6+R$6,nRow,1)))</f>
        <v>0</v>
      </c>
      <c r="U17" s="393"/>
      <c r="V17" s="368"/>
      <c r="W17" s="274"/>
      <c r="X17" s="24">
        <f ca="1">IF(X$2="","",SUMIF(OFFSET(StationCostTag,0,0,nRow,1),$G17,OFFSET(StationData,0,AC$3+X$3,nRow,1)))</f>
        <v>0</v>
      </c>
      <c r="Y17" s="24">
        <f ca="1">IF(X$2="","",SUMIF(OFFSET(StationCostTag,0,0,nRow,1),$G17,OFFSET(StationData,0,AC$3+Y$3,nRow,1)))</f>
        <v>0</v>
      </c>
      <c r="Z17" s="24">
        <f ca="1">IF(X$2="","",SUMIF(OFFSET(StationCostTag,0,0,nRow,1),$G17,OFFSET(StationData,0,AC$3+Z$3,nRow,1)))</f>
        <v>0</v>
      </c>
      <c r="AA17" s="24">
        <f ca="1">IF(X$2="","",SUMIF(OFFSET(StationCostTag,0,0,nRow,1),$G17,OFFSET(StationData,0,AC$6+X$6,nRow,1)))</f>
        <v>0</v>
      </c>
      <c r="AB17" s="24">
        <f ca="1">IF(X$2="","",SUMIF(OFFSET(StationCostTag,0,0,nRow,1),$G17,OFFSET(StationData,0,AC$6+Y$6,nRow,1)))</f>
        <v>0</v>
      </c>
      <c r="AC17" s="393"/>
      <c r="AE17" s="274"/>
      <c r="AF17" s="24">
        <f ca="1">IF(AF$2="","",SUMIF(OFFSET(StationCostTag,0,0,nRow,1),$G17,OFFSET(StationData,0,AK$3+AF$3,nRow,1)))</f>
        <v>0</v>
      </c>
      <c r="AG17" s="24">
        <f ca="1">IF(AF$2="","",SUMIF(OFFSET(StationCostTag,0,0,nRow,1),$G17,OFFSET(StationData,0,AK$3+AG$3,nRow,1)))</f>
        <v>0</v>
      </c>
      <c r="AH17" s="24">
        <f ca="1">IF(AF$2="","",SUMIF(OFFSET(StationCostTag,0,0,nRow,1),$G17,OFFSET(StationData,0,AK$3+AH$3,nRow,1)))</f>
        <v>0</v>
      </c>
      <c r="AI17" s="24">
        <f ca="1">IF(AF$2="","",SUMIF(OFFSET(StationCostTag,0,0,nRow,1),$G17,OFFSET(StationData,0,AK$6+AF$4,nRow,1)))</f>
        <v>0</v>
      </c>
      <c r="AJ17" s="24">
        <f ca="1">IF(AF$2="","",SUMIF(OFFSET(StationCostTag,0,0,nRow,1),$G17,OFFSET(StationData,0,AK$6+AF$6,nRow,1)))</f>
        <v>0</v>
      </c>
      <c r="AK17" s="393"/>
      <c r="AM17" s="274"/>
      <c r="AN17" s="24">
        <f ca="1">IF(AN$2="","",SUMIF(OFFSET(StationCostTag,0,0,nRow,1),$G17,OFFSET(StationData,0,AS$3+AN$3,nRow,1)))</f>
        <v>0</v>
      </c>
      <c r="AO17" s="24">
        <f ca="1">IF(AN$2="","",SUMIF(OFFSET(StationCostTag,0,0,nRow,1),$G17,OFFSET(StationData,0,AS$3+AO$3,nRow,1)))</f>
        <v>0</v>
      </c>
      <c r="AP17" s="24">
        <f ca="1">IF(AN$2="","",SUMIF(OFFSET(StationCostTag,0,0,nRow,1),$G17,OFFSET(StationData,0,AS$3+AP$3,nRow,1)))</f>
        <v>0</v>
      </c>
      <c r="AQ17" s="24">
        <f ca="1">IF(AN$2="","",SUMIF(OFFSET(StationCostTag,0,0,nRow,1),$G17,OFFSET(StationData,0,AS$3+AP$6,nRow,1)))</f>
        <v>0</v>
      </c>
      <c r="AR17" s="24">
        <f ca="1">IF(AN$2="","",SUMIF(OFFSET(StationCostTag,0,0,nRow,1),$G17,OFFSET(StationData,0,AS$3+AQ$3,nRow,1)))</f>
        <v>0</v>
      </c>
      <c r="AS17" s="393"/>
      <c r="AU17" s="274"/>
      <c r="AV17" s="24">
        <f ca="1">IF(AV$2="","",SUMIF(OFFSET(StationCostTag,0,0,nRow,1),$G17,OFFSET(StationData,0,BA$3+AV$3,nRow,1)))</f>
        <v>0</v>
      </c>
      <c r="AW17" s="24">
        <f ca="1">IF(AV$2="","",SUMIF(OFFSET(StationCostTag,0,0,nRow,1),$G17,OFFSET(StationData,0,BA$3+AW$3,nRow,1)))</f>
        <v>0</v>
      </c>
      <c r="AX17" s="24">
        <f ca="1">IF(AV$2="","",SUMIF(OFFSET(StationCostTag,0,0,nRow,1),$G17,OFFSET(StationData,0,BA$3+AX$3,nRow,1)))</f>
        <v>0</v>
      </c>
      <c r="AY17" s="24">
        <f ca="1">IF(AV$2="","",SUMIF(OFFSET(StationCostTag,0,0,nRow,1),$G17,OFFSET(StationData,0,BA$3+AX$6,nRow,1)))</f>
        <v>0</v>
      </c>
      <c r="AZ17" s="24">
        <f ca="1">IF(AV$2="","",SUMIF(OFFSET(StationCostTag,0,0,nRow,1),$G17,OFFSET(StationData,0,BA$3+AY$3,nRow,1)))</f>
        <v>0</v>
      </c>
      <c r="BA17" s="393"/>
      <c r="BC17" s="274"/>
      <c r="BD17" s="24">
        <f ca="1">IF(BD$2="","",SUMIF(OFFSET(StationCostTag,0,0,nRow,1),$G17,OFFSET(StationData,0,BI$3+BD$3,nRow,1)))</f>
        <v>0</v>
      </c>
      <c r="BE17" s="24">
        <f ca="1">IF(BD$2="","",SUMIF(OFFSET(StationCostTag,0,0,nRow,1),$G17,OFFSET(StationData,0,BI$3+BE$3,nRow,1)))</f>
        <v>0</v>
      </c>
      <c r="BF17" s="24">
        <f ca="1">IF(BD$2="","",SUMIF(OFFSET(StationCostTag,0,0,nRow,1),$G17,OFFSET(StationData,0,BI$3+BF$3,nRow,1)))</f>
        <v>0</v>
      </c>
      <c r="BG17" s="24">
        <f ca="1">IF(BD$2="","",SUMIF(OFFSET(StationCostTag,0,0,nRow,1),$G17,OFFSET(StationData,0,BI$3+BF$6,nRow,1)))</f>
        <v>0</v>
      </c>
      <c r="BH17" s="24">
        <f ca="1">IF(BD$2="","",SUMIF(OFFSET(StationCostTag,0,0,nRow,1),$G17,OFFSET(StationData,0,BI$3+BG$3,nRow,1)))</f>
        <v>0</v>
      </c>
      <c r="BI17" s="393"/>
      <c r="BK17" s="274"/>
      <c r="BL17" s="24">
        <f ca="1">IF(BL$2="","",SUMIF(OFFSET(StationCostTag,0,0,nRow,1),$G17,OFFSET(StationData,0,BQ$3+BL$3,nRow,1)))</f>
        <v>0</v>
      </c>
      <c r="BM17" s="24">
        <f ca="1">IF(BL$2="","",SUMIF(OFFSET(StationCostTag,0,0,nRow,1),$G17,OFFSET(StationData,0,BQ$3+BM$3,nRow,1)))</f>
        <v>0</v>
      </c>
      <c r="BN17" s="24">
        <f ca="1">IF(BL$2="","",SUMIF(OFFSET(StationCostTag,0,0,nRow,1),$G17,OFFSET(StationData,0,BQ$3+BN$3,nRow,1)))</f>
        <v>0</v>
      </c>
      <c r="BO17" s="24">
        <f ca="1">IF(BL$2="","",SUMIF(OFFSET(StationCostTag,0,0,nRow,1),$G17,OFFSET(StationData,0,BQ$3+BN$6,nRow,1)))</f>
        <v>0</v>
      </c>
      <c r="BP17" s="24">
        <f ca="1">IF(BL$2="","",SUMIF(OFFSET(StationCostTag,0,0,nRow,1),$G17,OFFSET(StationData,0,BQ$3+BO$3,nRow,1)))</f>
        <v>0</v>
      </c>
      <c r="BQ17" s="393"/>
      <c r="BS17" s="274"/>
      <c r="BT17" s="24">
        <f ca="1">IF(BT$2="","",SUMIF(OFFSET(StationCostTag,0,0,nRow,1),$G17,OFFSET(StationData,0,BY$3+BT$3,nRow,1)))</f>
        <v>0</v>
      </c>
      <c r="BU17" s="24">
        <f ca="1">IF(BT$2="","",SUMIF(OFFSET(StationCostTag,0,0,nRow,1),$G17,OFFSET(StationData,0,BY$3+BU$3,nRow,1)))</f>
        <v>0</v>
      </c>
      <c r="BV17" s="24">
        <f ca="1">IF(BT$2="","",SUMIF(OFFSET(StationCostTag,0,0,nRow,1),$G17,OFFSET(StationData,0,BY$3+BV$3,nRow,1)))</f>
        <v>0</v>
      </c>
      <c r="BW17" s="24">
        <f ca="1">IF(BT$2="","",SUMIF(OFFSET(StationCostTag,0,0,nRow,1),$G17,OFFSET(StationData,0,BY$3+BV$6,nRow,1)))</f>
        <v>0</v>
      </c>
      <c r="BX17" s="24">
        <f ca="1">IF(BT$2="","",SUMIF(OFFSET(StationCostTag,0,0,nRow,1),$G17,OFFSET(StationData,0,BY$3+BW$3,nRow,1)))</f>
        <v>0</v>
      </c>
      <c r="BY17" s="393"/>
      <c r="CA17" s="274"/>
      <c r="CB17" s="24">
        <f ca="1">IF(CB$2="","",SUMIF(OFFSET(StationCostTag,0,0,nRow,1),$G17,OFFSET(StationData,0,CG$3+CB$3,nRow,1)))</f>
        <v>0</v>
      </c>
      <c r="CC17" s="24">
        <f ca="1">IF(CB$2="","",SUMIF(OFFSET(StationCostTag,0,0,nRow,1),$G17,OFFSET(StationData,0,CG$3+CC$3,nRow,1)))</f>
        <v>0</v>
      </c>
      <c r="CD17" s="24">
        <f ca="1">IF(CB$2="","",SUMIF(OFFSET(StationCostTag,0,0,nRow,1),$G17,OFFSET(StationData,0,CG$3+CD$3,nRow,1)))</f>
        <v>0</v>
      </c>
      <c r="CE17" s="24">
        <f ca="1">IF(CB$2="","",SUMIF(OFFSET(StationCostTag,0,0,nRow,1),$G17,OFFSET(StationData,0,CG$3+CD$6,nRow,1)))</f>
        <v>0</v>
      </c>
      <c r="CF17" s="24">
        <f ca="1">IF(CB$2="","",SUMIF(OFFSET(StationCostTag,0,0,nRow,1),$G17,OFFSET(StationData,0,CG$3+CE$3,nRow,1)))</f>
        <v>0</v>
      </c>
      <c r="CG17" s="393"/>
      <c r="CI17" s="274"/>
      <c r="CJ17" s="24">
        <f ca="1">IF(CJ$2="","",SUMIF(OFFSET(StationCostTag,0,0,nRow,1),$G17,OFFSET(StationData,0,CO$3+CJ$3,nRow,1)))</f>
        <v>0</v>
      </c>
      <c r="CK17" s="24">
        <f ca="1">IF(CJ$2="","",SUMIF(OFFSET(StationCostTag,0,0,nRow,1),$G17,OFFSET(StationData,0,CO$3+CK$3,nRow,1)))</f>
        <v>0</v>
      </c>
      <c r="CL17" s="24">
        <f ca="1">IF(CJ$2="","",SUMIF(OFFSET(StationCostTag,0,0,nRow,1),$G17,OFFSET(StationData,0,CO$3+CL$3,nRow,1)))</f>
        <v>0</v>
      </c>
      <c r="CM17" s="24">
        <f ca="1">IF(CJ$2="","",SUMIF(OFFSET(StationCostTag,0,0,nRow,1),$G17,OFFSET(StationData,0,CO$3+CL$6,nRow,1)))</f>
        <v>0</v>
      </c>
      <c r="CN17" s="24">
        <f ca="1">IF(CJ$2="","",SUMIF(OFFSET(StationCostTag,0,0,nRow,1),$G17,OFFSET(StationData,0,CO$3+CM$3,nRow,1)))</f>
        <v>0</v>
      </c>
      <c r="CO17" s="393"/>
      <c r="CQ17" s="274"/>
      <c r="CR17" s="24">
        <f ca="1">IF(CR$2="","",SUMIF(OFFSET(StationCostTag,0,0,nRow,1),$G17,OFFSET(StationData,0,CW$3+CR$3,nRow,1)))</f>
        <v>0</v>
      </c>
      <c r="CS17" s="24">
        <f ca="1">IF(CR$2="","",SUMIF(OFFSET(StationCostTag,0,0,nRow,1),$G17,OFFSET(StationData,0,CW$3+CS$3,nRow,1)))</f>
        <v>0</v>
      </c>
      <c r="CT17" s="24">
        <f ca="1">IF(CR$2="","",SUMIF(OFFSET(StationCostTag,0,0,nRow,1),$G17,OFFSET(StationData,0,CW$3+CT$3,nRow,1)))</f>
        <v>0</v>
      </c>
      <c r="CU17" s="24">
        <f ca="1">IF(CR$2="","",SUMIF(OFFSET(StationCostTag,0,0,nRow,1),$G17,OFFSET(StationData,0,CW$3+CT$6,nRow,1)))</f>
        <v>0</v>
      </c>
      <c r="CV17" s="24">
        <f ca="1">IF(CR$2="","",SUMIF(OFFSET(StationCostTag,0,0,nRow,1),$G17,OFFSET(StationData,0,CW$3+CU$3,nRow,1)))</f>
        <v>0</v>
      </c>
      <c r="CW17" s="393"/>
      <c r="CY17" s="274"/>
      <c r="CZ17" s="24">
        <f ca="1">IF(CZ$2="","",SUMIF(OFFSET(StationCostTag,0,0,nRow,1),$G17,OFFSET(StationData,0,DE$3+CZ$3,nRow,1)))</f>
        <v>0</v>
      </c>
      <c r="DA17" s="24">
        <f ca="1">IF(CZ$2="","",SUMIF(OFFSET(StationCostTag,0,0,nRow,1),$G17,OFFSET(StationData,0,DE$3+DA$3,nRow,1)))</f>
        <v>0</v>
      </c>
      <c r="DB17" s="24">
        <f ca="1">IF(CZ$2="","",SUMIF(OFFSET(StationCostTag,0,0,nRow,1),$G17,OFFSET(StationData,0,DE$3+DB$3,nRow,1)))</f>
        <v>0</v>
      </c>
      <c r="DC17" s="24">
        <f ca="1">IF(CZ$2="","",SUMIF(OFFSET(StationCostTag,0,0,nRow,1),$G17,OFFSET(StationData,0,DE$3+DB$6,nRow,1)))</f>
        <v>0</v>
      </c>
      <c r="DD17" s="24">
        <f ca="1">IF(CZ$2="","",SUMIF(OFFSET(StationCostTag,0,0,nRow,1),$G17,OFFSET(StationData,0,DE$3+DC$3,nRow,1)))</f>
        <v>0</v>
      </c>
      <c r="DE17" s="393"/>
      <c r="DG17" s="274"/>
      <c r="DH17" s="24">
        <f ca="1">IF(DH$2="","",SUMIF(OFFSET(StationCostTag,0,0,nRow,1),$G17,OFFSET(StationData,0,DM$3+DH$3,nRow,1)))</f>
        <v>0</v>
      </c>
      <c r="DI17" s="24">
        <f ca="1">IF(DH$2="","",SUMIF(OFFSET(StationCostTag,0,0,nRow,1),$G17,OFFSET(StationData,0,DM$3+DI$3,nRow,1)))</f>
        <v>0</v>
      </c>
      <c r="DJ17" s="24">
        <f ca="1">IF(DH$2="","",SUMIF(OFFSET(StationCostTag,0,0,nRow,1),$G17,OFFSET(StationData,0,DM$3+DJ$3,nRow,1)))</f>
        <v>0</v>
      </c>
      <c r="DK17" s="24">
        <f ca="1">IF(DH$2="","",SUMIF(OFFSET(StationCostTag,0,0,nRow,1),$G17,OFFSET(StationData,0,DM$3+DJ$6,nRow,1)))</f>
        <v>0</v>
      </c>
      <c r="DL17" s="24">
        <f ca="1">IF(DH$2="","",SUMIF(OFFSET(StationCostTag,0,0,nRow,1),$G17,OFFSET(StationData,0,DM$3+DK$3,nRow,1)))</f>
        <v>0</v>
      </c>
      <c r="DM17" s="393"/>
      <c r="DO17" s="274"/>
      <c r="DP17" s="24">
        <f ca="1">IF(DP$2="","",SUMIF(OFFSET(StationCostTag,0,0,nRow,1),$G17,OFFSET(StationData,0,DU$3+DP$3,nRow,1)))</f>
        <v>0</v>
      </c>
      <c r="DQ17" s="24">
        <f ca="1">IF(DP$2="","",SUMIF(OFFSET(StationCostTag,0,0,nRow,1),$G17,OFFSET(StationData,0,DU$3+DQ$3,nRow,1)))</f>
        <v>0</v>
      </c>
      <c r="DR17" s="24">
        <f ca="1">IF(DP$2="","",SUMIF(OFFSET(StationCostTag,0,0,nRow,1),$G17,OFFSET(StationData,0,DU$3+DR$3,nRow,1)))</f>
        <v>0</v>
      </c>
      <c r="DS17" s="24">
        <f ca="1">IF(DP$2="","",SUMIF(OFFSET(StationCostTag,0,0,nRow,1),$G17,OFFSET(StationData,0,DU$3+DR$6,nRow,1)))</f>
        <v>0</v>
      </c>
      <c r="DT17" s="24">
        <f ca="1">IF(DP$2="","",SUMIF(OFFSET(StationCostTag,0,0,nRow,1),$G17,OFFSET(StationData,0,DU$3+DS$3,nRow,1)))</f>
        <v>0</v>
      </c>
      <c r="DU17" s="393"/>
      <c r="DW17" s="274"/>
      <c r="DX17" s="24">
        <f ca="1">IF(DX$2="","",SUMIF(OFFSET(StationCostTag,0,0,nRow,1),$G17,OFFSET(StationData,0,EC$3+DX$3,nRow,1)))</f>
        <v>0</v>
      </c>
      <c r="DY17" s="24">
        <f ca="1">IF(DX$2="","",SUMIF(OFFSET(StationCostTag,0,0,nRow,1),$G17,OFFSET(StationData,0,EC$3+DY$3,nRow,1)))</f>
        <v>0</v>
      </c>
      <c r="DZ17" s="24">
        <f ca="1">IF(DX$2="","",SUMIF(OFFSET(StationCostTag,0,0,nRow,1),$G17,OFFSET(StationData,0,EC$3+DZ$3,nRow,1)))</f>
        <v>0</v>
      </c>
      <c r="EA17" s="24">
        <f ca="1">IF(DX$2="","",SUMIF(OFFSET(StationCostTag,0,0,nRow,1),$G17,OFFSET(StationData,0,EC$3+DZ$6,nRow,1)))</f>
        <v>0</v>
      </c>
      <c r="EB17" s="24">
        <f ca="1">IF(DX$2="","",SUMIF(OFFSET(StationCostTag,0,0,nRow,1),$G17,OFFSET(StationData,0,EC$3+EA$3,nRow,1)))</f>
        <v>0</v>
      </c>
      <c r="EC17" s="393"/>
      <c r="EE17" s="274"/>
      <c r="EF17" s="24">
        <f ca="1">IF(EF$2="","",SUMIF(OFFSET(StationCostTag,0,0,nRow,1),$G17,OFFSET(StationData,0,EK$3+EF$3,nRow,1)))</f>
        <v>0</v>
      </c>
      <c r="EG17" s="24">
        <f ca="1">IF(EF$2="","",SUMIF(OFFSET(StationCostTag,0,0,nRow,1),$G17,OFFSET(StationData,0,EK$3+EG$3,nRow,1)))</f>
        <v>0</v>
      </c>
      <c r="EH17" s="24">
        <f ca="1">IF(EF$2="","",SUMIF(OFFSET(StationCostTag,0,0,nRow,1),$G17,OFFSET(StationData,0,EK$3+EH$3,nRow,1)))</f>
        <v>0</v>
      </c>
      <c r="EI17" s="24">
        <f ca="1">IF(EF$2="","",SUMIF(OFFSET(StationCostTag,0,0,nRow,1),$G17,OFFSET(StationData,0,EK$3+EH$6,nRow,1)))</f>
        <v>0</v>
      </c>
      <c r="EJ17" s="24">
        <f ca="1">IF(EF$2="","",SUMIF(OFFSET(StationCostTag,0,0,nRow,1),$G17,OFFSET(StationData,0,EK$3+EI$3,nRow,1)))</f>
        <v>0</v>
      </c>
      <c r="EK17" s="393"/>
    </row>
    <row r="18" spans="1:141" s="16" customFormat="1" ht="12.75" x14ac:dyDescent="0.2">
      <c r="A18" s="34" t="s">
        <v>161</v>
      </c>
      <c r="B18" s="25">
        <f>SUM('Subs 3'!C450)</f>
        <v>0</v>
      </c>
      <c r="C18" s="25">
        <f>SUM('Subs 3'!D450)</f>
        <v>0</v>
      </c>
      <c r="D18" s="25">
        <f>SUM('Subs 3'!E450)</f>
        <v>0</v>
      </c>
      <c r="E18" s="205"/>
      <c r="F18" s="268"/>
      <c r="G18" s="274" t="s">
        <v>360</v>
      </c>
      <c r="H18" s="25">
        <f ca="1">IF(H$2="","",SUMIF(OFFSET(StationCostTag,0,0,nRow,1),$G18,OFFSET(StationData,0,M$3+H$3,nRow,1)))</f>
        <v>0</v>
      </c>
      <c r="I18" s="25">
        <f ca="1">IF(H$2="","",SUMIF(OFFSET(StationCostTag,0,0,nRow,1),$G18,OFFSET(StationData,0,M$3+I$3,nRow,1)))</f>
        <v>0</v>
      </c>
      <c r="J18" s="25">
        <f ca="1">IF(H$2="","",SUMIF(OFFSET(StationCostTag,0,0,nRow,1),$G18,OFFSET(StationData,0,M$3+J$3,nRow,1)))</f>
        <v>0</v>
      </c>
      <c r="K18" s="25">
        <f ca="1">IF(H$2="","",SUMIF(OFFSET(StationCostTag,0,0,nRow,1),$G18,OFFSET(StationData,0,M$6+J$6,nRow,1)))</f>
        <v>0</v>
      </c>
      <c r="L18" s="25">
        <f ca="1">IF(H$2="","",SUMIF(OFFSET(StationCostTag,0,0,nRow,1),$G18,OFFSET(StationData,0,M$3+K$3,nRow,1)))</f>
        <v>0</v>
      </c>
      <c r="M18" s="393"/>
      <c r="N18" s="368"/>
      <c r="O18" s="274"/>
      <c r="P18" s="25">
        <f ca="1">IF(P$2="","",SUMIF(OFFSET(StationCostTag,0,0,nRow,1),$G18,OFFSET(StationData,0,U$3+P$3,nRow,1)))</f>
        <v>0</v>
      </c>
      <c r="Q18" s="25">
        <f ca="1">IF(P$2="","",SUMIF(OFFSET(StationCostTag,0,0,nRow,1),$G18,OFFSET(StationData,0,U$3+Q$3,nRow,1)))</f>
        <v>0</v>
      </c>
      <c r="R18" s="25">
        <f ca="1">IF(P$2="","",SUMIF(OFFSET(StationCostTag,0,0,nRow,1),$G18,OFFSET(StationData,0,U$3+R$3,nRow,1)))</f>
        <v>0</v>
      </c>
      <c r="S18" s="25">
        <f ca="1">IF(P$2="","",SUMIF(OFFSET(StationCostTag,0,0,nRow,1),$G18,OFFSET(StationData,0,U$6+Q$6,nRow,1)))</f>
        <v>0</v>
      </c>
      <c r="T18" s="25">
        <f ca="1">IF(P$2="","",SUMIF(OFFSET(StationCostTag,0,0,nRow,1),$G18,OFFSET(StationData,0,U$6+R$6,nRow,1)))</f>
        <v>0</v>
      </c>
      <c r="U18" s="393"/>
      <c r="V18" s="368"/>
      <c r="W18" s="274"/>
      <c r="X18" s="25">
        <f ca="1">IF(X$2="","",SUMIF(OFFSET(StationCostTag,0,0,nRow,1),$G18,OFFSET(StationData,0,AC$3+X$3,nRow,1)))</f>
        <v>0</v>
      </c>
      <c r="Y18" s="25">
        <f ca="1">IF(X$2="","",SUMIF(OFFSET(StationCostTag,0,0,nRow,1),$G18,OFFSET(StationData,0,AC$3+Y$3,nRow,1)))</f>
        <v>0</v>
      </c>
      <c r="Z18" s="25">
        <f ca="1">IF(X$2="","",SUMIF(OFFSET(StationCostTag,0,0,nRow,1),$G18,OFFSET(StationData,0,AC$3+Z$3,nRow,1)))</f>
        <v>0</v>
      </c>
      <c r="AA18" s="25">
        <f ca="1">IF(X$2="","",SUMIF(OFFSET(StationCostTag,0,0,nRow,1),$G18,OFFSET(StationData,0,AC$6+X$6,nRow,1)))</f>
        <v>0</v>
      </c>
      <c r="AB18" s="25">
        <f ca="1">IF(X$2="","",SUMIF(OFFSET(StationCostTag,0,0,nRow,1),$G18,OFFSET(StationData,0,AC$6+Y$6,nRow,1)))</f>
        <v>0</v>
      </c>
      <c r="AC18" s="393"/>
      <c r="AE18" s="274"/>
      <c r="AF18" s="25">
        <f ca="1">IF(AF$2="","",SUMIF(OFFSET(StationCostTag,0,0,nRow,1),$G18,OFFSET(StationData,0,AK$3+AF$3,nRow,1)))</f>
        <v>0</v>
      </c>
      <c r="AG18" s="25">
        <f ca="1">IF(AF$2="","",SUMIF(OFFSET(StationCostTag,0,0,nRow,1),$G18,OFFSET(StationData,0,AK$3+AG$3,nRow,1)))</f>
        <v>0</v>
      </c>
      <c r="AH18" s="25">
        <f ca="1">IF(AF$2="","",SUMIF(OFFSET(StationCostTag,0,0,nRow,1),$G18,OFFSET(StationData,0,AK$3+AH$3,nRow,1)))</f>
        <v>0</v>
      </c>
      <c r="AI18" s="25">
        <f ca="1">IF(AF$2="","",SUMIF(OFFSET(StationCostTag,0,0,nRow,1),$G18,OFFSET(StationData,0,AK$6+AF$4,nRow,1)))</f>
        <v>0</v>
      </c>
      <c r="AJ18" s="25">
        <f ca="1">IF(AF$2="","",SUMIF(OFFSET(StationCostTag,0,0,nRow,1),$G18,OFFSET(StationData,0,AK$6+AF$6,nRow,1)))</f>
        <v>0</v>
      </c>
      <c r="AK18" s="393"/>
      <c r="AM18" s="274"/>
      <c r="AN18" s="25">
        <f ca="1">IF(AN$2="","",SUMIF(OFFSET(StationCostTag,0,0,nRow,1),$G18,OFFSET(StationData,0,AS$3+AN$3,nRow,1)))</f>
        <v>0</v>
      </c>
      <c r="AO18" s="25">
        <f ca="1">IF(AN$2="","",SUMIF(OFFSET(StationCostTag,0,0,nRow,1),$G18,OFFSET(StationData,0,AS$3+AO$3,nRow,1)))</f>
        <v>0</v>
      </c>
      <c r="AP18" s="25">
        <f ca="1">IF(AN$2="","",SUMIF(OFFSET(StationCostTag,0,0,nRow,1),$G18,OFFSET(StationData,0,AS$3+AP$3,nRow,1)))</f>
        <v>0</v>
      </c>
      <c r="AQ18" s="25">
        <f ca="1">IF(AN$2="","",SUMIF(OFFSET(StationCostTag,0,0,nRow,1),$G18,OFFSET(StationData,0,AS$3+AP$6,nRow,1)))</f>
        <v>0</v>
      </c>
      <c r="AR18" s="25">
        <f ca="1">IF(AN$2="","",SUMIF(OFFSET(StationCostTag,0,0,nRow,1),$G18,OFFSET(StationData,0,AS$3+AQ$3,nRow,1)))</f>
        <v>0</v>
      </c>
      <c r="AS18" s="393"/>
      <c r="AU18" s="274"/>
      <c r="AV18" s="25">
        <f ca="1">IF(AV$2="","",SUMIF(OFFSET(StationCostTag,0,0,nRow,1),$G18,OFFSET(StationData,0,BA$3+AV$3,nRow,1)))</f>
        <v>0</v>
      </c>
      <c r="AW18" s="25">
        <f ca="1">IF(AV$2="","",SUMIF(OFFSET(StationCostTag,0,0,nRow,1),$G18,OFFSET(StationData,0,BA$3+AW$3,nRow,1)))</f>
        <v>0</v>
      </c>
      <c r="AX18" s="25">
        <f ca="1">IF(AV$2="","",SUMIF(OFFSET(StationCostTag,0,0,nRow,1),$G18,OFFSET(StationData,0,BA$3+AX$3,nRow,1)))</f>
        <v>0</v>
      </c>
      <c r="AY18" s="25">
        <f ca="1">IF(AV$2="","",SUMIF(OFFSET(StationCostTag,0,0,nRow,1),$G18,OFFSET(StationData,0,BA$3+AX$6,nRow,1)))</f>
        <v>0</v>
      </c>
      <c r="AZ18" s="25">
        <f ca="1">IF(AV$2="","",SUMIF(OFFSET(StationCostTag,0,0,nRow,1),$G18,OFFSET(StationData,0,BA$3+AY$3,nRow,1)))</f>
        <v>0</v>
      </c>
      <c r="BA18" s="393"/>
      <c r="BC18" s="274"/>
      <c r="BD18" s="25">
        <f ca="1">IF(BD$2="","",SUMIF(OFFSET(StationCostTag,0,0,nRow,1),$G18,OFFSET(StationData,0,BI$3+BD$3,nRow,1)))</f>
        <v>0</v>
      </c>
      <c r="BE18" s="25">
        <f ca="1">IF(BD$2="","",SUMIF(OFFSET(StationCostTag,0,0,nRow,1),$G18,OFFSET(StationData,0,BI$3+BE$3,nRow,1)))</f>
        <v>0</v>
      </c>
      <c r="BF18" s="25">
        <f ca="1">IF(BD$2="","",SUMIF(OFFSET(StationCostTag,0,0,nRow,1),$G18,OFFSET(StationData,0,BI$3+BF$3,nRow,1)))</f>
        <v>0</v>
      </c>
      <c r="BG18" s="25">
        <f ca="1">IF(BD$2="","",SUMIF(OFFSET(StationCostTag,0,0,nRow,1),$G18,OFFSET(StationData,0,BI$3+BF$6,nRow,1)))</f>
        <v>0</v>
      </c>
      <c r="BH18" s="25">
        <f ca="1">IF(BD$2="","",SUMIF(OFFSET(StationCostTag,0,0,nRow,1),$G18,OFFSET(StationData,0,BI$3+BG$3,nRow,1)))</f>
        <v>0</v>
      </c>
      <c r="BI18" s="393"/>
      <c r="BK18" s="274"/>
      <c r="BL18" s="25">
        <f ca="1">IF(BL$2="","",SUMIF(OFFSET(StationCostTag,0,0,nRow,1),$G18,OFFSET(StationData,0,BQ$3+BL$3,nRow,1)))</f>
        <v>0</v>
      </c>
      <c r="BM18" s="25">
        <f ca="1">IF(BL$2="","",SUMIF(OFFSET(StationCostTag,0,0,nRow,1),$G18,OFFSET(StationData,0,BQ$3+BM$3,nRow,1)))</f>
        <v>0</v>
      </c>
      <c r="BN18" s="25">
        <f ca="1">IF(BL$2="","",SUMIF(OFFSET(StationCostTag,0,0,nRow,1),$G18,OFFSET(StationData,0,BQ$3+BN$3,nRow,1)))</f>
        <v>0</v>
      </c>
      <c r="BO18" s="25">
        <f ca="1">IF(BL$2="","",SUMIF(OFFSET(StationCostTag,0,0,nRow,1),$G18,OFFSET(StationData,0,BQ$3+BN$6,nRow,1)))</f>
        <v>0</v>
      </c>
      <c r="BP18" s="25">
        <f ca="1">IF(BL$2="","",SUMIF(OFFSET(StationCostTag,0,0,nRow,1),$G18,OFFSET(StationData,0,BQ$3+BO$3,nRow,1)))</f>
        <v>0</v>
      </c>
      <c r="BQ18" s="393"/>
      <c r="BS18" s="274"/>
      <c r="BT18" s="25">
        <f ca="1">IF(BT$2="","",SUMIF(OFFSET(StationCostTag,0,0,nRow,1),$G18,OFFSET(StationData,0,BY$3+BT$3,nRow,1)))</f>
        <v>0</v>
      </c>
      <c r="BU18" s="25">
        <f ca="1">IF(BT$2="","",SUMIF(OFFSET(StationCostTag,0,0,nRow,1),$G18,OFFSET(StationData,0,BY$3+BU$3,nRow,1)))</f>
        <v>0</v>
      </c>
      <c r="BV18" s="25">
        <f ca="1">IF(BT$2="","",SUMIF(OFFSET(StationCostTag,0,0,nRow,1),$G18,OFFSET(StationData,0,BY$3+BV$3,nRow,1)))</f>
        <v>0</v>
      </c>
      <c r="BW18" s="25">
        <f ca="1">IF(BT$2="","",SUMIF(OFFSET(StationCostTag,0,0,nRow,1),$G18,OFFSET(StationData,0,BY$3+BV$6,nRow,1)))</f>
        <v>0</v>
      </c>
      <c r="BX18" s="25">
        <f ca="1">IF(BT$2="","",SUMIF(OFFSET(StationCostTag,0,0,nRow,1),$G18,OFFSET(StationData,0,BY$3+BW$3,nRow,1)))</f>
        <v>0</v>
      </c>
      <c r="BY18" s="393"/>
      <c r="CA18" s="274"/>
      <c r="CB18" s="25">
        <f ca="1">IF(CB$2="","",SUMIF(OFFSET(StationCostTag,0,0,nRow,1),$G18,OFFSET(StationData,0,CG$3+CB$3,nRow,1)))</f>
        <v>0</v>
      </c>
      <c r="CC18" s="25">
        <f ca="1">IF(CB$2="","",SUMIF(OFFSET(StationCostTag,0,0,nRow,1),$G18,OFFSET(StationData,0,CG$3+CC$3,nRow,1)))</f>
        <v>0</v>
      </c>
      <c r="CD18" s="25">
        <f ca="1">IF(CB$2="","",SUMIF(OFFSET(StationCostTag,0,0,nRow,1),$G18,OFFSET(StationData,0,CG$3+CD$3,nRow,1)))</f>
        <v>0</v>
      </c>
      <c r="CE18" s="25">
        <f ca="1">IF(CB$2="","",SUMIF(OFFSET(StationCostTag,0,0,nRow,1),$G18,OFFSET(StationData,0,CG$3+CD$6,nRow,1)))</f>
        <v>0</v>
      </c>
      <c r="CF18" s="25">
        <f ca="1">IF(CB$2="","",SUMIF(OFFSET(StationCostTag,0,0,nRow,1),$G18,OFFSET(StationData,0,CG$3+CE$3,nRow,1)))</f>
        <v>0</v>
      </c>
      <c r="CG18" s="393"/>
      <c r="CI18" s="274"/>
      <c r="CJ18" s="25">
        <f ca="1">IF(CJ$2="","",SUMIF(OFFSET(StationCostTag,0,0,nRow,1),$G18,OFFSET(StationData,0,CO$3+CJ$3,nRow,1)))</f>
        <v>0</v>
      </c>
      <c r="CK18" s="25">
        <f ca="1">IF(CJ$2="","",SUMIF(OFFSET(StationCostTag,0,0,nRow,1),$G18,OFFSET(StationData,0,CO$3+CK$3,nRow,1)))</f>
        <v>0</v>
      </c>
      <c r="CL18" s="25">
        <f ca="1">IF(CJ$2="","",SUMIF(OFFSET(StationCostTag,0,0,nRow,1),$G18,OFFSET(StationData,0,CO$3+CL$3,nRow,1)))</f>
        <v>0</v>
      </c>
      <c r="CM18" s="25">
        <f ca="1">IF(CJ$2="","",SUMIF(OFFSET(StationCostTag,0,0,nRow,1),$G18,OFFSET(StationData,0,CO$3+CL$6,nRow,1)))</f>
        <v>0</v>
      </c>
      <c r="CN18" s="25">
        <f ca="1">IF(CJ$2="","",SUMIF(OFFSET(StationCostTag,0,0,nRow,1),$G18,OFFSET(StationData,0,CO$3+CM$3,nRow,1)))</f>
        <v>0</v>
      </c>
      <c r="CO18" s="393"/>
      <c r="CQ18" s="274"/>
      <c r="CR18" s="25">
        <f ca="1">IF(CR$2="","",SUMIF(OFFSET(StationCostTag,0,0,nRow,1),$G18,OFFSET(StationData,0,CW$3+CR$3,nRow,1)))</f>
        <v>0</v>
      </c>
      <c r="CS18" s="25">
        <f ca="1">IF(CR$2="","",SUMIF(OFFSET(StationCostTag,0,0,nRow,1),$G18,OFFSET(StationData,0,CW$3+CS$3,nRow,1)))</f>
        <v>0</v>
      </c>
      <c r="CT18" s="25">
        <f ca="1">IF(CR$2="","",SUMIF(OFFSET(StationCostTag,0,0,nRow,1),$G18,OFFSET(StationData,0,CW$3+CT$3,nRow,1)))</f>
        <v>0</v>
      </c>
      <c r="CU18" s="25">
        <f ca="1">IF(CR$2="","",SUMIF(OFFSET(StationCostTag,0,0,nRow,1),$G18,OFFSET(StationData,0,CW$3+CT$6,nRow,1)))</f>
        <v>0</v>
      </c>
      <c r="CV18" s="25">
        <f ca="1">IF(CR$2="","",SUMIF(OFFSET(StationCostTag,0,0,nRow,1),$G18,OFFSET(StationData,0,CW$3+CU$3,nRow,1)))</f>
        <v>0</v>
      </c>
      <c r="CW18" s="393"/>
      <c r="CY18" s="274"/>
      <c r="CZ18" s="25">
        <f ca="1">IF(CZ$2="","",SUMIF(OFFSET(StationCostTag,0,0,nRow,1),$G18,OFFSET(StationData,0,DE$3+CZ$3,nRow,1)))</f>
        <v>0</v>
      </c>
      <c r="DA18" s="25">
        <f ca="1">IF(CZ$2="","",SUMIF(OFFSET(StationCostTag,0,0,nRow,1),$G18,OFFSET(StationData,0,DE$3+DA$3,nRow,1)))</f>
        <v>0</v>
      </c>
      <c r="DB18" s="25">
        <f ca="1">IF(CZ$2="","",SUMIF(OFFSET(StationCostTag,0,0,nRow,1),$G18,OFFSET(StationData,0,DE$3+DB$3,nRow,1)))</f>
        <v>0</v>
      </c>
      <c r="DC18" s="25">
        <f ca="1">IF(CZ$2="","",SUMIF(OFFSET(StationCostTag,0,0,nRow,1),$G18,OFFSET(StationData,0,DE$3+DB$6,nRow,1)))</f>
        <v>0</v>
      </c>
      <c r="DD18" s="25">
        <f ca="1">IF(CZ$2="","",SUMIF(OFFSET(StationCostTag,0,0,nRow,1),$G18,OFFSET(StationData,0,DE$3+DC$3,nRow,1)))</f>
        <v>0</v>
      </c>
      <c r="DE18" s="393"/>
      <c r="DG18" s="274"/>
      <c r="DH18" s="25">
        <f ca="1">IF(DH$2="","",SUMIF(OFFSET(StationCostTag,0,0,nRow,1),$G18,OFFSET(StationData,0,DM$3+DH$3,nRow,1)))</f>
        <v>0</v>
      </c>
      <c r="DI18" s="25">
        <f ca="1">IF(DH$2="","",SUMIF(OFFSET(StationCostTag,0,0,nRow,1),$G18,OFFSET(StationData,0,DM$3+DI$3,nRow,1)))</f>
        <v>0</v>
      </c>
      <c r="DJ18" s="25">
        <f ca="1">IF(DH$2="","",SUMIF(OFFSET(StationCostTag,0,0,nRow,1),$G18,OFFSET(StationData,0,DM$3+DJ$3,nRow,1)))</f>
        <v>0</v>
      </c>
      <c r="DK18" s="25">
        <f ca="1">IF(DH$2="","",SUMIF(OFFSET(StationCostTag,0,0,nRow,1),$G18,OFFSET(StationData,0,DM$3+DJ$6,nRow,1)))</f>
        <v>0</v>
      </c>
      <c r="DL18" s="25">
        <f ca="1">IF(DH$2="","",SUMIF(OFFSET(StationCostTag,0,0,nRow,1),$G18,OFFSET(StationData,0,DM$3+DK$3,nRow,1)))</f>
        <v>0</v>
      </c>
      <c r="DM18" s="393"/>
      <c r="DO18" s="274"/>
      <c r="DP18" s="25">
        <f ca="1">IF(DP$2="","",SUMIF(OFFSET(StationCostTag,0,0,nRow,1),$G18,OFFSET(StationData,0,DU$3+DP$3,nRow,1)))</f>
        <v>0</v>
      </c>
      <c r="DQ18" s="25">
        <f ca="1">IF(DP$2="","",SUMIF(OFFSET(StationCostTag,0,0,nRow,1),$G18,OFFSET(StationData,0,DU$3+DQ$3,nRow,1)))</f>
        <v>0</v>
      </c>
      <c r="DR18" s="25">
        <f ca="1">IF(DP$2="","",SUMIF(OFFSET(StationCostTag,0,0,nRow,1),$G18,OFFSET(StationData,0,DU$3+DR$3,nRow,1)))</f>
        <v>0</v>
      </c>
      <c r="DS18" s="25">
        <f ca="1">IF(DP$2="","",SUMIF(OFFSET(StationCostTag,0,0,nRow,1),$G18,OFFSET(StationData,0,DU$3+DR$6,nRow,1)))</f>
        <v>0</v>
      </c>
      <c r="DT18" s="25">
        <f ca="1">IF(DP$2="","",SUMIF(OFFSET(StationCostTag,0,0,nRow,1),$G18,OFFSET(StationData,0,DU$3+DS$3,nRow,1)))</f>
        <v>0</v>
      </c>
      <c r="DU18" s="393"/>
      <c r="DW18" s="274"/>
      <c r="DX18" s="25">
        <f ca="1">IF(DX$2="","",SUMIF(OFFSET(StationCostTag,0,0,nRow,1),$G18,OFFSET(StationData,0,EC$3+DX$3,nRow,1)))</f>
        <v>0</v>
      </c>
      <c r="DY18" s="25">
        <f ca="1">IF(DX$2="","",SUMIF(OFFSET(StationCostTag,0,0,nRow,1),$G18,OFFSET(StationData,0,EC$3+DY$3,nRow,1)))</f>
        <v>0</v>
      </c>
      <c r="DZ18" s="25">
        <f ca="1">IF(DX$2="","",SUMIF(OFFSET(StationCostTag,0,0,nRow,1),$G18,OFFSET(StationData,0,EC$3+DZ$3,nRow,1)))</f>
        <v>0</v>
      </c>
      <c r="EA18" s="25">
        <f ca="1">IF(DX$2="","",SUMIF(OFFSET(StationCostTag,0,0,nRow,1),$G18,OFFSET(StationData,0,EC$3+DZ$6,nRow,1)))</f>
        <v>0</v>
      </c>
      <c r="EB18" s="25">
        <f ca="1">IF(DX$2="","",SUMIF(OFFSET(StationCostTag,0,0,nRow,1),$G18,OFFSET(StationData,0,EC$3+EA$3,nRow,1)))</f>
        <v>0</v>
      </c>
      <c r="EC18" s="393"/>
      <c r="EE18" s="274"/>
      <c r="EF18" s="25">
        <f ca="1">IF(EF$2="","",SUMIF(OFFSET(StationCostTag,0,0,nRow,1),$G18,OFFSET(StationData,0,EK$3+EF$3,nRow,1)))</f>
        <v>0</v>
      </c>
      <c r="EG18" s="25">
        <f ca="1">IF(EF$2="","",SUMIF(OFFSET(StationCostTag,0,0,nRow,1),$G18,OFFSET(StationData,0,EK$3+EG$3,nRow,1)))</f>
        <v>0</v>
      </c>
      <c r="EH18" s="25">
        <f ca="1">IF(EF$2="","",SUMIF(OFFSET(StationCostTag,0,0,nRow,1),$G18,OFFSET(StationData,0,EK$3+EH$3,nRow,1)))</f>
        <v>0</v>
      </c>
      <c r="EI18" s="25">
        <f ca="1">IF(EF$2="","",SUMIF(OFFSET(StationCostTag,0,0,nRow,1),$G18,OFFSET(StationData,0,EK$3+EH$6,nRow,1)))</f>
        <v>0</v>
      </c>
      <c r="EJ18" s="25">
        <f ca="1">IF(EF$2="","",SUMIF(OFFSET(StationCostTag,0,0,nRow,1),$G18,OFFSET(StationData,0,EK$3+EI$3,nRow,1)))</f>
        <v>0</v>
      </c>
      <c r="EK18" s="393"/>
    </row>
    <row r="19" spans="1:141" ht="14.25" customHeight="1" x14ac:dyDescent="0.2">
      <c r="A19" s="693" t="s">
        <v>196</v>
      </c>
      <c r="B19" s="694"/>
      <c r="C19" s="694"/>
      <c r="D19" s="694"/>
      <c r="E19" s="695"/>
      <c r="F19" s="14" t="s">
        <v>136</v>
      </c>
      <c r="G19" s="274"/>
      <c r="H19" s="273"/>
      <c r="I19" s="273"/>
      <c r="J19" s="273"/>
      <c r="K19" s="273"/>
      <c r="L19" s="273"/>
      <c r="M19" s="394"/>
      <c r="N19" s="368"/>
      <c r="O19" s="274"/>
      <c r="P19" s="273"/>
      <c r="Q19" s="273"/>
      <c r="R19" s="273"/>
      <c r="S19" s="273"/>
      <c r="T19" s="273"/>
      <c r="U19" s="394"/>
      <c r="V19" s="368"/>
      <c r="W19" s="274"/>
      <c r="X19" s="273"/>
      <c r="Y19" s="273"/>
      <c r="Z19" s="273"/>
      <c r="AA19" s="273"/>
      <c r="AB19" s="273"/>
      <c r="AC19" s="394"/>
      <c r="AE19" s="274"/>
      <c r="AF19" s="273"/>
      <c r="AG19" s="273"/>
      <c r="AH19" s="273"/>
      <c r="AI19" s="273"/>
      <c r="AJ19" s="273"/>
      <c r="AK19" s="394"/>
      <c r="AM19" s="274"/>
      <c r="AN19" s="273"/>
      <c r="AO19" s="273"/>
      <c r="AP19" s="273"/>
      <c r="AQ19" s="273"/>
      <c r="AR19" s="273"/>
      <c r="AS19" s="394"/>
      <c r="AU19" s="274"/>
      <c r="AV19" s="273"/>
      <c r="AW19" s="273"/>
      <c r="AX19" s="273"/>
      <c r="AY19" s="273"/>
      <c r="AZ19" s="273"/>
      <c r="BA19" s="394"/>
      <c r="BC19" s="274"/>
      <c r="BD19" s="273"/>
      <c r="BE19" s="273"/>
      <c r="BF19" s="273"/>
      <c r="BG19" s="273"/>
      <c r="BH19" s="273"/>
      <c r="BI19" s="394"/>
      <c r="BK19" s="274"/>
      <c r="BL19" s="273"/>
      <c r="BM19" s="273"/>
      <c r="BN19" s="273"/>
      <c r="BO19" s="273"/>
      <c r="BP19" s="273"/>
      <c r="BQ19" s="394"/>
      <c r="BS19" s="274"/>
      <c r="BT19" s="273"/>
      <c r="BU19" s="273"/>
      <c r="BV19" s="273"/>
      <c r="BW19" s="273"/>
      <c r="BX19" s="273"/>
      <c r="BY19" s="394"/>
      <c r="CA19" s="274"/>
      <c r="CB19" s="273"/>
      <c r="CC19" s="273"/>
      <c r="CD19" s="273"/>
      <c r="CE19" s="273"/>
      <c r="CF19" s="273"/>
      <c r="CG19" s="394"/>
      <c r="CI19" s="274"/>
      <c r="CJ19" s="273"/>
      <c r="CK19" s="273"/>
      <c r="CL19" s="273"/>
      <c r="CM19" s="273"/>
      <c r="CN19" s="273"/>
      <c r="CO19" s="394"/>
      <c r="CQ19" s="274"/>
      <c r="CR19" s="273"/>
      <c r="CS19" s="273"/>
      <c r="CT19" s="273"/>
      <c r="CU19" s="273"/>
      <c r="CV19" s="273"/>
      <c r="CW19" s="394"/>
      <c r="CY19" s="274"/>
      <c r="CZ19" s="273"/>
      <c r="DA19" s="273"/>
      <c r="DB19" s="273"/>
      <c r="DC19" s="273"/>
      <c r="DD19" s="273"/>
      <c r="DE19" s="394"/>
      <c r="DG19" s="274"/>
      <c r="DH19" s="273"/>
      <c r="DI19" s="273"/>
      <c r="DJ19" s="273"/>
      <c r="DK19" s="273"/>
      <c r="DL19" s="273"/>
      <c r="DM19" s="394"/>
      <c r="DO19" s="274"/>
      <c r="DP19" s="273"/>
      <c r="DQ19" s="273"/>
      <c r="DR19" s="273"/>
      <c r="DS19" s="273"/>
      <c r="DT19" s="273"/>
      <c r="DU19" s="394"/>
      <c r="DW19" s="274"/>
      <c r="DX19" s="273"/>
      <c r="DY19" s="273"/>
      <c r="DZ19" s="273"/>
      <c r="EA19" s="273"/>
      <c r="EB19" s="273"/>
      <c r="EC19" s="394"/>
      <c r="EE19" s="274"/>
      <c r="EF19" s="273"/>
      <c r="EG19" s="273"/>
      <c r="EH19" s="273"/>
      <c r="EI19" s="273"/>
      <c r="EJ19" s="273"/>
      <c r="EK19" s="394"/>
    </row>
    <row r="20" spans="1:141" ht="12.75" x14ac:dyDescent="0.2">
      <c r="A20" s="32" t="s">
        <v>50</v>
      </c>
      <c r="B20" s="24">
        <f>'Tcom 4'!C135</f>
        <v>0</v>
      </c>
      <c r="C20" s="24">
        <f>'Tcom 4'!D135</f>
        <v>0</v>
      </c>
      <c r="D20" s="24">
        <f>'Tcom 4'!E135</f>
        <v>0</v>
      </c>
      <c r="E20" s="204"/>
      <c r="F20" s="267"/>
      <c r="G20" s="274" t="s">
        <v>364</v>
      </c>
      <c r="H20" s="24">
        <f ca="1">IF(H$2="","",SUMIF(OFFSET(TeleCostTag,0,0,nRow,1),$G20,OFFSET(TeleData,0,M$3+H$3,nRow,1)))</f>
        <v>0</v>
      </c>
      <c r="I20" s="24">
        <f ca="1">IF(H$2="","",SUMIF(OFFSET(TeleCostTag,0,0,nRow,1),$G20,OFFSET(TeleData,0,M$3+I$3,nRow,1)))</f>
        <v>0</v>
      </c>
      <c r="J20" s="24">
        <f ca="1">IF(H$2="","",SUMIF(OFFSET(TeleCostTag,0,0,nRow,1),$G20,OFFSET(TeleData,0,M$3+J$3,nRow,1)))</f>
        <v>0</v>
      </c>
      <c r="K20" s="24">
        <f ca="1">IF(H$2="","",SUMIF(OFFSET(TeleCostTag,0,0,nRow,1),$G20,OFFSET(TeleData,0,M$6+J$6,nRow,1)))</f>
        <v>0</v>
      </c>
      <c r="L20" s="24">
        <f ca="1">IF(H$2="","",SUMIF(OFFSET(TeleCostTag,0,0,nRow,1),$G20,OFFSET(TeleData,0,M$6+K$6,nRow,1)))</f>
        <v>0</v>
      </c>
      <c r="M20" s="393"/>
      <c r="N20" s="368"/>
      <c r="O20" s="274"/>
      <c r="P20" s="24">
        <f ca="1">IF(P$2="","",SUMIF(OFFSET(TeleCostTag,0,0,nRow,1),$G20,OFFSET(TeleData,0,U$3+P$3,nRow,1)))</f>
        <v>0</v>
      </c>
      <c r="Q20" s="24">
        <f ca="1">IF(P$2="","",SUMIF(OFFSET(TeleCostTag,0,0,nRow,1),$G20,OFFSET(TeleData,0,U$3+Q$3,nRow,1)))</f>
        <v>0</v>
      </c>
      <c r="R20" s="24">
        <f ca="1">IF(P$2="","",SUMIF(OFFSET(TeleCostTag,0,0,nRow,1),$G20,OFFSET(TeleData,0,U$3+R$3,nRow,1)))</f>
        <v>0</v>
      </c>
      <c r="S20" s="24">
        <f ca="1">IF(P$2="","",SUMIF(OFFSET(TeleCostTag,0,0,nRow,1),$G20,OFFSET(TeleData,0,U$6+Q$6,nRow,1)))</f>
        <v>0</v>
      </c>
      <c r="T20" s="24">
        <f ca="1">IF(P$2="","",SUMIF(OFFSET(TeleCostTag,0,0,nRow,1),$G20,OFFSET(TeleData,0,U$6+R$6,nRow,1)))</f>
        <v>0</v>
      </c>
      <c r="U20" s="393"/>
      <c r="V20" s="368"/>
      <c r="W20" s="274"/>
      <c r="X20" s="24">
        <f ca="1">IF(X$2="","",SUMIF(OFFSET(TeleCostTag,0,0,nRow,1),$G20,OFFSET(TeleData,0,AC$3+X$3,nRow,1)))</f>
        <v>0</v>
      </c>
      <c r="Y20" s="24">
        <f ca="1">IF(X$2="","",SUMIF(OFFSET(TeleCostTag,0,0,nRow,1),$G20,OFFSET(TeleData,0,AC$3+Y$3,nRow,1)))</f>
        <v>0</v>
      </c>
      <c r="Z20" s="24">
        <f ca="1">IF(X$2="","",SUMIF(OFFSET(TeleCostTag,0,0,nRow,1),$G20,OFFSET(TeleData,0,AC$3+Z$3,nRow,1)))</f>
        <v>0</v>
      </c>
      <c r="AA20" s="24">
        <f ca="1">IF(X$2="","",SUMIF(OFFSET(TeleCostTag,0,0,nRow,1),$G20,OFFSET(TeleData,0,AC$6+X$6,nRow,1)))</f>
        <v>0</v>
      </c>
      <c r="AB20" s="24">
        <f ca="1">IF(X$2="","",SUMIF(OFFSET(TeleCostTag,0,0,nRow,1),$G20,OFFSET(TeleData,0,AC$6+Y$6,nRow,1)))</f>
        <v>0</v>
      </c>
      <c r="AC20" s="393"/>
      <c r="AE20" s="274"/>
      <c r="AF20" s="24">
        <f ca="1">IF(AF$2="","",SUMIF(OFFSET(TeleCostTag,0,0,nRow,1),$G20,OFFSET(TeleData,0,AK$3+AF$3,nRow,1)))</f>
        <v>0</v>
      </c>
      <c r="AG20" s="24">
        <f ca="1">IF(AF$2="","",SUMIF(OFFSET(TeleCostTag,0,0,nRow,1),$G20,OFFSET(TeleData,0,AK$3+AG$3,nRow,1)))</f>
        <v>0</v>
      </c>
      <c r="AH20" s="24">
        <f ca="1">IF(AF$2="","",SUMIF(OFFSET(TeleCostTag,0,0,nRow,1),$G20,OFFSET(TeleData,0,AK$3+AH$3,nRow,1)))</f>
        <v>0</v>
      </c>
      <c r="AI20" s="24">
        <f ca="1">IF(AF$2="","",SUMIF(OFFSET(TeleCostTag,0,0,nRow,1),$G20,OFFSET(TeleData,0,AK$6+AF$4,nRow,1)))</f>
        <v>0</v>
      </c>
      <c r="AJ20" s="24">
        <f ca="1">IF(AF$2="","",SUMIF(OFFSET(TeleCostTag,0,0,nRow,1),$G20,OFFSET(TeleData,0,AK$6+AF$6,nRow,1)))</f>
        <v>0</v>
      </c>
      <c r="AK20" s="393"/>
      <c r="AM20" s="274"/>
      <c r="AN20" s="24">
        <f ca="1">IF(AN$2="","",SUMIF(OFFSET(TeleCostTag,0,0,nRow,1),$G20,OFFSET(TeleData,0,AS$3+AN$3,nRow,1)))</f>
        <v>0</v>
      </c>
      <c r="AO20" s="24">
        <f ca="1">IF(AN$2="","",SUMIF(OFFSET(TeleCostTag,0,0,nRow,1),$G20,OFFSET(TeleData,0,AS$3+AO$3,nRow,1)))</f>
        <v>0</v>
      </c>
      <c r="AP20" s="24">
        <f ca="1">IF(AN$2="","",SUMIF(OFFSET(TeleCostTag,0,0,nRow,1),$G20,OFFSET(TeleData,0,AS$3+AP$3,nRow,1)))</f>
        <v>0</v>
      </c>
      <c r="AQ20" s="24">
        <f ca="1">IF(AN$2="","",SUMIF(OFFSET(TeleCostTag,0,0,nRow,1),$G20,OFFSET(TeleData,0,AS$3+AP$6,nRow,1)))</f>
        <v>0</v>
      </c>
      <c r="AR20" s="24">
        <f ca="1">IF(AN$2="","",SUMIF(OFFSET(TeleCostTag,0,0,nRow,1),$G20,OFFSET(TeleData,0,AS$3+AQ$3,nRow,1)))</f>
        <v>0</v>
      </c>
      <c r="AS20" s="393"/>
      <c r="AU20" s="274"/>
      <c r="AV20" s="24">
        <f ca="1">IF(AV$2="","",SUMIF(OFFSET(TeleCostTag,0,0,nRow,1),$G20,OFFSET(TeleData,0,BA$3+AV$3,nRow,1)))</f>
        <v>0</v>
      </c>
      <c r="AW20" s="24">
        <f ca="1">IF(AV$2="","",SUMIF(OFFSET(TeleCostTag,0,0,nRow,1),$G20,OFFSET(TeleData,0,BA$3+AW$3,nRow,1)))</f>
        <v>0</v>
      </c>
      <c r="AX20" s="24">
        <f ca="1">IF(AV$2="","",SUMIF(OFFSET(TeleCostTag,0,0,nRow,1),$G20,OFFSET(TeleData,0,BA$3+AX$3,nRow,1)))</f>
        <v>0</v>
      </c>
      <c r="AY20" s="24">
        <f ca="1">IF(AV$2="","",SUMIF(OFFSET(TeleCostTag,0,0,nRow,1),$G20,OFFSET(TeleData,0,BA$3+AX$6,nRow,1)))</f>
        <v>0</v>
      </c>
      <c r="AZ20" s="24">
        <f ca="1">IF(AV$2="","",SUMIF(OFFSET(TeleCostTag,0,0,nRow,1),$G20,OFFSET(TeleData,0,BA$3+AY$3,nRow,1)))</f>
        <v>0</v>
      </c>
      <c r="BA20" s="393"/>
      <c r="BC20" s="274"/>
      <c r="BD20" s="24">
        <f ca="1">IF(BD$2="","",SUMIF(OFFSET(TeleCostTag,0,0,nRow,1),$G20,OFFSET(TeleData,0,BI$3+BD$3,nRow,1)))</f>
        <v>0</v>
      </c>
      <c r="BE20" s="24">
        <f ca="1">IF(BD$2="","",SUMIF(OFFSET(TeleCostTag,0,0,nRow,1),$G20,OFFSET(TeleData,0,BI$3+BE$3,nRow,1)))</f>
        <v>0</v>
      </c>
      <c r="BF20" s="24">
        <f ca="1">IF(BD$2="","",SUMIF(OFFSET(TeleCostTag,0,0,nRow,1),$G20,OFFSET(TeleData,0,BI$3+BF$3,nRow,1)))</f>
        <v>0</v>
      </c>
      <c r="BG20" s="24">
        <f ca="1">IF(BD$2="","",SUMIF(OFFSET(TeleCostTag,0,0,nRow,1),$G20,OFFSET(TeleData,0,BI$3+BF$6,nRow,1)))</f>
        <v>0</v>
      </c>
      <c r="BH20" s="24">
        <f ca="1">IF(BD$2="","",SUMIF(OFFSET(TeleCostTag,0,0,nRow,1),$G20,OFFSET(TeleData,0,BI$3+BG$3,nRow,1)))</f>
        <v>0</v>
      </c>
      <c r="BI20" s="393"/>
      <c r="BK20" s="274"/>
      <c r="BL20" s="24">
        <f ca="1">IF(BL$2="","",SUMIF(OFFSET(TeleCostTag,0,0,nRow,1),$G20,OFFSET(TeleData,0,BQ$3+BL$3,nRow,1)))</f>
        <v>0</v>
      </c>
      <c r="BM20" s="24">
        <f ca="1">IF(BL$2="","",SUMIF(OFFSET(TeleCostTag,0,0,nRow,1),$G20,OFFSET(TeleData,0,BQ$3+BM$3,nRow,1)))</f>
        <v>0</v>
      </c>
      <c r="BN20" s="24">
        <f ca="1">IF(BL$2="","",SUMIF(OFFSET(TeleCostTag,0,0,nRow,1),$G20,OFFSET(TeleData,0,BQ$3+BN$3,nRow,1)))</f>
        <v>0</v>
      </c>
      <c r="BO20" s="24">
        <f ca="1">IF(BL$2="","",SUMIF(OFFSET(TeleCostTag,0,0,nRow,1),$G20,OFFSET(TeleData,0,BQ$3+BN$6,nRow,1)))</f>
        <v>0</v>
      </c>
      <c r="BP20" s="24">
        <f ca="1">IF(BL$2="","",SUMIF(OFFSET(TeleCostTag,0,0,nRow,1),$G20,OFFSET(TeleData,0,BQ$3+BO$3,nRow,1)))</f>
        <v>0</v>
      </c>
      <c r="BQ20" s="393"/>
      <c r="BS20" s="274"/>
      <c r="BT20" s="24">
        <f ca="1">IF(BT$2="","",SUMIF(OFFSET(TeleCostTag,0,0,nRow,1),$G20,OFFSET(TeleData,0,BY$3+BT$3,nRow,1)))</f>
        <v>0</v>
      </c>
      <c r="BU20" s="24">
        <f ca="1">IF(BT$2="","",SUMIF(OFFSET(TeleCostTag,0,0,nRow,1),$G20,OFFSET(TeleData,0,BY$3+BU$3,nRow,1)))</f>
        <v>0</v>
      </c>
      <c r="BV20" s="24">
        <f ca="1">IF(BT$2="","",SUMIF(OFFSET(TeleCostTag,0,0,nRow,1),$G20,OFFSET(TeleData,0,BY$3+BV$3,nRow,1)))</f>
        <v>0</v>
      </c>
      <c r="BW20" s="24">
        <f ca="1">IF(BT$2="","",SUMIF(OFFSET(TeleCostTag,0,0,nRow,1),$G20,OFFSET(TeleData,0,BY$3+BV$6,nRow,1)))</f>
        <v>0</v>
      </c>
      <c r="BX20" s="24">
        <f ca="1">IF(BT$2="","",SUMIF(OFFSET(TeleCostTag,0,0,nRow,1),$G20,OFFSET(TeleData,0,BY$3+BW$3,nRow,1)))</f>
        <v>0</v>
      </c>
      <c r="BY20" s="393"/>
      <c r="CA20" s="274"/>
      <c r="CB20" s="24">
        <f ca="1">IF(CB$2="","",SUMIF(OFFSET(TeleCostTag,0,0,nRow,1),$G20,OFFSET(TeleData,0,CG$3+CB$3,nRow,1)))</f>
        <v>0</v>
      </c>
      <c r="CC20" s="24">
        <f ca="1">IF(CB$2="","",SUMIF(OFFSET(TeleCostTag,0,0,nRow,1),$G20,OFFSET(TeleData,0,CG$3+CC$3,nRow,1)))</f>
        <v>0</v>
      </c>
      <c r="CD20" s="24">
        <f ca="1">IF(CB$2="","",SUMIF(OFFSET(TeleCostTag,0,0,nRow,1),$G20,OFFSET(TeleData,0,CG$3+CD$3,nRow,1)))</f>
        <v>0</v>
      </c>
      <c r="CE20" s="24">
        <f ca="1">IF(CB$2="","",SUMIF(OFFSET(TeleCostTag,0,0,nRow,1),$G20,OFFSET(TeleData,0,CG$3+CD$6,nRow,1)))</f>
        <v>0</v>
      </c>
      <c r="CF20" s="24">
        <f ca="1">IF(CB$2="","",SUMIF(OFFSET(TeleCostTag,0,0,nRow,1),$G20,OFFSET(TeleData,0,CG$3+CE$3,nRow,1)))</f>
        <v>0</v>
      </c>
      <c r="CG20" s="393"/>
      <c r="CI20" s="274"/>
      <c r="CJ20" s="24">
        <f ca="1">IF(CJ$2="","",SUMIF(OFFSET(TeleCostTag,0,0,nRow,1),$G20,OFFSET(TeleData,0,CO$3+CJ$3,nRow,1)))</f>
        <v>0</v>
      </c>
      <c r="CK20" s="24">
        <f ca="1">IF(CJ$2="","",SUMIF(OFFSET(TeleCostTag,0,0,nRow,1),$G20,OFFSET(TeleData,0,CO$3+CK$3,nRow,1)))</f>
        <v>0</v>
      </c>
      <c r="CL20" s="24">
        <f ca="1">IF(CJ$2="","",SUMIF(OFFSET(TeleCostTag,0,0,nRow,1),$G20,OFFSET(TeleData,0,CO$3+CL$3,nRow,1)))</f>
        <v>0</v>
      </c>
      <c r="CM20" s="24">
        <f ca="1">IF(CJ$2="","",SUMIF(OFFSET(TeleCostTag,0,0,nRow,1),$G20,OFFSET(TeleData,0,CO$3+CL$6,nRow,1)))</f>
        <v>0</v>
      </c>
      <c r="CN20" s="24">
        <f ca="1">IF(CJ$2="","",SUMIF(OFFSET(TeleCostTag,0,0,nRow,1),$G20,OFFSET(TeleData,0,CO$3+CM$3,nRow,1)))</f>
        <v>0</v>
      </c>
      <c r="CO20" s="393"/>
      <c r="CQ20" s="274"/>
      <c r="CR20" s="24">
        <f ca="1">IF(CR$2="","",SUMIF(OFFSET(TeleCostTag,0,0,nRow,1),$G20,OFFSET(TeleData,0,CW$3+CR$3,nRow,1)))</f>
        <v>0</v>
      </c>
      <c r="CS20" s="24">
        <f ca="1">IF(CR$2="","",SUMIF(OFFSET(TeleCostTag,0,0,nRow,1),$G20,OFFSET(TeleData,0,CW$3+CS$3,nRow,1)))</f>
        <v>0</v>
      </c>
      <c r="CT20" s="24">
        <f ca="1">IF(CR$2="","",SUMIF(OFFSET(TeleCostTag,0,0,nRow,1),$G20,OFFSET(TeleData,0,CW$3+CT$3,nRow,1)))</f>
        <v>0</v>
      </c>
      <c r="CU20" s="24">
        <f ca="1">IF(CR$2="","",SUMIF(OFFSET(TeleCostTag,0,0,nRow,1),$G20,OFFSET(TeleData,0,CW$3+CT$6,nRow,1)))</f>
        <v>0</v>
      </c>
      <c r="CV20" s="24">
        <f ca="1">IF(CR$2="","",SUMIF(OFFSET(TeleCostTag,0,0,nRow,1),$G20,OFFSET(TeleData,0,CW$3+CU$3,nRow,1)))</f>
        <v>0</v>
      </c>
      <c r="CW20" s="393"/>
      <c r="CY20" s="274"/>
      <c r="CZ20" s="24">
        <f ca="1">IF(CZ$2="","",SUMIF(OFFSET(TeleCostTag,0,0,nRow,1),$G20,OFFSET(TeleData,0,DE$3+CZ$3,nRow,1)))</f>
        <v>0</v>
      </c>
      <c r="DA20" s="24">
        <f ca="1">IF(CZ$2="","",SUMIF(OFFSET(TeleCostTag,0,0,nRow,1),$G20,OFFSET(TeleData,0,DE$3+DA$3,nRow,1)))</f>
        <v>0</v>
      </c>
      <c r="DB20" s="24">
        <f ca="1">IF(CZ$2="","",SUMIF(OFFSET(TeleCostTag,0,0,nRow,1),$G20,OFFSET(TeleData,0,DE$3+DB$3,nRow,1)))</f>
        <v>0</v>
      </c>
      <c r="DC20" s="24">
        <f ca="1">IF(CZ$2="","",SUMIF(OFFSET(TeleCostTag,0,0,nRow,1),$G20,OFFSET(TeleData,0,DE$3+DB$6,nRow,1)))</f>
        <v>0</v>
      </c>
      <c r="DD20" s="24">
        <f ca="1">IF(CZ$2="","",SUMIF(OFFSET(TeleCostTag,0,0,nRow,1),$G20,OFFSET(TeleData,0,DE$3+DC$3,nRow,1)))</f>
        <v>0</v>
      </c>
      <c r="DE20" s="393"/>
      <c r="DG20" s="274"/>
      <c r="DH20" s="24">
        <f ca="1">IF(DH$2="","",SUMIF(OFFSET(TeleCostTag,0,0,nRow,1),$G20,OFFSET(TeleData,0,DM$3+DH$3,nRow,1)))</f>
        <v>0</v>
      </c>
      <c r="DI20" s="24">
        <f ca="1">IF(DH$2="","",SUMIF(OFFSET(TeleCostTag,0,0,nRow,1),$G20,OFFSET(TeleData,0,DM$3+DI$3,nRow,1)))</f>
        <v>0</v>
      </c>
      <c r="DJ20" s="24">
        <f ca="1">IF(DH$2="","",SUMIF(OFFSET(TeleCostTag,0,0,nRow,1),$G20,OFFSET(TeleData,0,DM$3+DJ$3,nRow,1)))</f>
        <v>0</v>
      </c>
      <c r="DK20" s="24">
        <f ca="1">IF(DH$2="","",SUMIF(OFFSET(TeleCostTag,0,0,nRow,1),$G20,OFFSET(TeleData,0,DM$3+DJ$6,nRow,1)))</f>
        <v>0</v>
      </c>
      <c r="DL20" s="24">
        <f ca="1">IF(DH$2="","",SUMIF(OFFSET(TeleCostTag,0,0,nRow,1),$G20,OFFSET(TeleData,0,DM$3+DK$3,nRow,1)))</f>
        <v>0</v>
      </c>
      <c r="DM20" s="393"/>
      <c r="DO20" s="274"/>
      <c r="DP20" s="24">
        <f ca="1">IF(DP$2="","",SUMIF(OFFSET(TeleCostTag,0,0,nRow,1),$G20,OFFSET(TeleData,0,DU$3+DP$3,nRow,1)))</f>
        <v>0</v>
      </c>
      <c r="DQ20" s="24">
        <f ca="1">IF(DP$2="","",SUMIF(OFFSET(TeleCostTag,0,0,nRow,1),$G20,OFFSET(TeleData,0,DU$3+DQ$3,nRow,1)))</f>
        <v>0</v>
      </c>
      <c r="DR20" s="24">
        <f ca="1">IF(DP$2="","",SUMIF(OFFSET(TeleCostTag,0,0,nRow,1),$G20,OFFSET(TeleData,0,DU$3+DR$3,nRow,1)))</f>
        <v>0</v>
      </c>
      <c r="DS20" s="24">
        <f ca="1">IF(DP$2="","",SUMIF(OFFSET(TeleCostTag,0,0,nRow,1),$G20,OFFSET(TeleData,0,DU$3+DR$6,nRow,1)))</f>
        <v>0</v>
      </c>
      <c r="DT20" s="24">
        <f ca="1">IF(DP$2="","",SUMIF(OFFSET(TeleCostTag,0,0,nRow,1),$G20,OFFSET(TeleData,0,DU$3+DS$3,nRow,1)))</f>
        <v>0</v>
      </c>
      <c r="DU20" s="393"/>
      <c r="DW20" s="274"/>
      <c r="DX20" s="24">
        <f ca="1">IF(DX$2="","",SUMIF(OFFSET(TeleCostTag,0,0,nRow,1),$G20,OFFSET(TeleData,0,EC$3+DX$3,nRow,1)))</f>
        <v>0</v>
      </c>
      <c r="DY20" s="24">
        <f ca="1">IF(DX$2="","",SUMIF(OFFSET(TeleCostTag,0,0,nRow,1),$G20,OFFSET(TeleData,0,EC$3+DY$3,nRow,1)))</f>
        <v>0</v>
      </c>
      <c r="DZ20" s="24">
        <f ca="1">IF(DX$2="","",SUMIF(OFFSET(TeleCostTag,0,0,nRow,1),$G20,OFFSET(TeleData,0,EC$3+DZ$3,nRow,1)))</f>
        <v>0</v>
      </c>
      <c r="EA20" s="24">
        <f ca="1">IF(DX$2="","",SUMIF(OFFSET(TeleCostTag,0,0,nRow,1),$G20,OFFSET(TeleData,0,EC$3+DZ$6,nRow,1)))</f>
        <v>0</v>
      </c>
      <c r="EB20" s="24">
        <f ca="1">IF(DX$2="","",SUMIF(OFFSET(TeleCostTag,0,0,nRow,1),$G20,OFFSET(TeleData,0,EC$3+EA$3,nRow,1)))</f>
        <v>0</v>
      </c>
      <c r="EC20" s="393"/>
      <c r="EE20" s="274"/>
      <c r="EF20" s="24">
        <f ca="1">IF(EF$2="","",SUMIF(OFFSET(TeleCostTag,0,0,nRow,1),$G20,OFFSET(TeleData,0,EK$3+EF$3,nRow,1)))</f>
        <v>0</v>
      </c>
      <c r="EG20" s="24">
        <f ca="1">IF(EF$2="","",SUMIF(OFFSET(TeleCostTag,0,0,nRow,1),$G20,OFFSET(TeleData,0,EK$3+EG$3,nRow,1)))</f>
        <v>0</v>
      </c>
      <c r="EH20" s="24">
        <f ca="1">IF(EF$2="","",SUMIF(OFFSET(TeleCostTag,0,0,nRow,1),$G20,OFFSET(TeleData,0,EK$3+EH$3,nRow,1)))</f>
        <v>0</v>
      </c>
      <c r="EI20" s="24">
        <f ca="1">IF(EF$2="","",SUMIF(OFFSET(TeleCostTag,0,0,nRow,1),$G20,OFFSET(TeleData,0,EK$3+EH$6,nRow,1)))</f>
        <v>0</v>
      </c>
      <c r="EJ20" s="24">
        <f ca="1">IF(EF$2="","",SUMIF(OFFSET(TeleCostTag,0,0,nRow,1),$G20,OFFSET(TeleData,0,EK$3+EI$3,nRow,1)))</f>
        <v>0</v>
      </c>
      <c r="EK20" s="393"/>
    </row>
    <row r="21" spans="1:141" ht="12.75" x14ac:dyDescent="0.2">
      <c r="A21" s="32" t="s">
        <v>13</v>
      </c>
      <c r="B21" s="24">
        <f>'Tcom 4'!C136</f>
        <v>0</v>
      </c>
      <c r="C21" s="24">
        <f>'Tcom 4'!D136</f>
        <v>0</v>
      </c>
      <c r="D21" s="24">
        <f>'Tcom 4'!E136</f>
        <v>0</v>
      </c>
      <c r="E21" s="204"/>
      <c r="F21" s="267"/>
      <c r="G21" s="274" t="s">
        <v>362</v>
      </c>
      <c r="H21" s="24">
        <f ca="1">IF(H$2="","",SUMIF(OFFSET(TeleCostTag,0,0,nRow,1),$G21,OFFSET(TeleData,0,M$3+H$3,nRow,1)))</f>
        <v>0</v>
      </c>
      <c r="I21" s="24">
        <f ca="1">IF(H$2="","",SUMIF(OFFSET(TeleCostTag,0,0,nRow,1),$G21,OFFSET(TeleData,0,M$3+I$3,nRow,1)))</f>
        <v>0</v>
      </c>
      <c r="J21" s="24">
        <f ca="1">IF(H$2="","",SUMIF(OFFSET(TeleCostTag,0,0,nRow,1),$G21,OFFSET(TeleData,0,M$3+J$3,nRow,1)))</f>
        <v>0</v>
      </c>
      <c r="K21" s="24">
        <f ca="1">IF(H$2="","",SUMIF(OFFSET(TeleCostTag,0,0,nRow,1),$G21,OFFSET(TeleData,0,M$6+J$6,nRow,1)))</f>
        <v>0</v>
      </c>
      <c r="L21" s="24">
        <f ca="1">IF(H$2="","",SUMIF(OFFSET(TeleCostTag,0,0,nRow,1),$G21,OFFSET(TeleData,0,M$6+K$6,nRow,1)))</f>
        <v>0</v>
      </c>
      <c r="M21" s="393"/>
      <c r="N21" s="368"/>
      <c r="O21" s="274"/>
      <c r="P21" s="24">
        <f ca="1">IF(P$2="","",SUMIF(OFFSET(TeleCostTag,0,0,nRow,1),$G21,OFFSET(TeleData,0,U$3+P$3,nRow,1)))</f>
        <v>0</v>
      </c>
      <c r="Q21" s="24">
        <f ca="1">IF(P$2="","",SUMIF(OFFSET(TeleCostTag,0,0,nRow,1),$G21,OFFSET(TeleData,0,U$3+Q$3,nRow,1)))</f>
        <v>0</v>
      </c>
      <c r="R21" s="24">
        <f ca="1">IF(P$2="","",SUMIF(OFFSET(TeleCostTag,0,0,nRow,1),$G21,OFFSET(TeleData,0,U$3+R$3,nRow,1)))</f>
        <v>0</v>
      </c>
      <c r="S21" s="24">
        <f ca="1">IF(P$2="","",SUMIF(OFFSET(TeleCostTag,0,0,nRow,1),$G21,OFFSET(TeleData,0,U$6+Q$6,nRow,1)))</f>
        <v>0</v>
      </c>
      <c r="T21" s="24">
        <f ca="1">IF(P$2="","",SUMIF(OFFSET(TeleCostTag,0,0,nRow,1),$G21,OFFSET(TeleData,0,U$6+R$6,nRow,1)))</f>
        <v>0</v>
      </c>
      <c r="U21" s="393"/>
      <c r="V21" s="368"/>
      <c r="W21" s="274"/>
      <c r="X21" s="24">
        <f ca="1">IF(X$2="","",SUMIF(OFFSET(TeleCostTag,0,0,nRow,1),$G21,OFFSET(TeleData,0,AC$3+X$3,nRow,1)))</f>
        <v>0</v>
      </c>
      <c r="Y21" s="24">
        <f ca="1">IF(X$2="","",SUMIF(OFFSET(TeleCostTag,0,0,nRow,1),$G21,OFFSET(TeleData,0,AC$3+Y$3,nRow,1)))</f>
        <v>0</v>
      </c>
      <c r="Z21" s="24">
        <f ca="1">IF(X$2="","",SUMIF(OFFSET(TeleCostTag,0,0,nRow,1),$G21,OFFSET(TeleData,0,AC$3+Z$3,nRow,1)))</f>
        <v>0</v>
      </c>
      <c r="AA21" s="24">
        <f ca="1">IF(X$2="","",SUMIF(OFFSET(TeleCostTag,0,0,nRow,1),$G21,OFFSET(TeleData,0,AC$6+X$6,nRow,1)))</f>
        <v>0</v>
      </c>
      <c r="AB21" s="24">
        <f ca="1">IF(X$2="","",SUMIF(OFFSET(TeleCostTag,0,0,nRow,1),$G21,OFFSET(TeleData,0,AC$6+Y$6,nRow,1)))</f>
        <v>0</v>
      </c>
      <c r="AC21" s="393"/>
      <c r="AE21" s="274"/>
      <c r="AF21" s="24">
        <f ca="1">IF(AF$2="","",SUMIF(OFFSET(TeleCostTag,0,0,nRow,1),$G21,OFFSET(TeleData,0,AK$3+AF$3,nRow,1)))</f>
        <v>0</v>
      </c>
      <c r="AG21" s="24">
        <f ca="1">IF(AF$2="","",SUMIF(OFFSET(TeleCostTag,0,0,nRow,1),$G21,OFFSET(TeleData,0,AK$3+AG$3,nRow,1)))</f>
        <v>0</v>
      </c>
      <c r="AH21" s="24">
        <f ca="1">IF(AF$2="","",SUMIF(OFFSET(TeleCostTag,0,0,nRow,1),$G21,OFFSET(TeleData,0,AK$3+AH$3,nRow,1)))</f>
        <v>0</v>
      </c>
      <c r="AI21" s="24">
        <f ca="1">IF(AF$2="","",SUMIF(OFFSET(TeleCostTag,0,0,nRow,1),$G21,OFFSET(TeleData,0,AK$6+AF$4,nRow,1)))</f>
        <v>0</v>
      </c>
      <c r="AJ21" s="24">
        <f ca="1">IF(AF$2="","",SUMIF(OFFSET(TeleCostTag,0,0,nRow,1),$G21,OFFSET(TeleData,0,AK$6+AF$6,nRow,1)))</f>
        <v>0</v>
      </c>
      <c r="AK21" s="393"/>
      <c r="AM21" s="274"/>
      <c r="AN21" s="24">
        <f ca="1">IF(AN$2="","",SUMIF(OFFSET(TeleCostTag,0,0,nRow,1),$G21,OFFSET(TeleData,0,AS$3+AN$3,nRow,1)))</f>
        <v>0</v>
      </c>
      <c r="AO21" s="24">
        <f ca="1">IF(AN$2="","",SUMIF(OFFSET(TeleCostTag,0,0,nRow,1),$G21,OFFSET(TeleData,0,AS$3+AO$3,nRow,1)))</f>
        <v>0</v>
      </c>
      <c r="AP21" s="24">
        <f ca="1">IF(AN$2="","",SUMIF(OFFSET(TeleCostTag,0,0,nRow,1),$G21,OFFSET(TeleData,0,AS$3+AP$3,nRow,1)))</f>
        <v>0</v>
      </c>
      <c r="AQ21" s="24">
        <f ca="1">IF(AN$2="","",SUMIF(OFFSET(TeleCostTag,0,0,nRow,1),$G21,OFFSET(TeleData,0,AS$3+AP$6,nRow,1)))</f>
        <v>0</v>
      </c>
      <c r="AR21" s="24">
        <f ca="1">IF(AN$2="","",SUMIF(OFFSET(TeleCostTag,0,0,nRow,1),$G21,OFFSET(TeleData,0,AS$3+AQ$3,nRow,1)))</f>
        <v>0</v>
      </c>
      <c r="AS21" s="393"/>
      <c r="AU21" s="274"/>
      <c r="AV21" s="24">
        <f ca="1">IF(AV$2="","",SUMIF(OFFSET(TeleCostTag,0,0,nRow,1),$G21,OFFSET(TeleData,0,BA$3+AV$3,nRow,1)))</f>
        <v>0</v>
      </c>
      <c r="AW21" s="24">
        <f ca="1">IF(AV$2="","",SUMIF(OFFSET(TeleCostTag,0,0,nRow,1),$G21,OFFSET(TeleData,0,BA$3+AW$3,nRow,1)))</f>
        <v>0</v>
      </c>
      <c r="AX21" s="24">
        <f ca="1">IF(AV$2="","",SUMIF(OFFSET(TeleCostTag,0,0,nRow,1),$G21,OFFSET(TeleData,0,BA$3+AX$3,nRow,1)))</f>
        <v>0</v>
      </c>
      <c r="AY21" s="24">
        <f ca="1">IF(AV$2="","",SUMIF(OFFSET(TeleCostTag,0,0,nRow,1),$G21,OFFSET(TeleData,0,BA$3+AX$6,nRow,1)))</f>
        <v>0</v>
      </c>
      <c r="AZ21" s="24">
        <f ca="1">IF(AV$2="","",SUMIF(OFFSET(TeleCostTag,0,0,nRow,1),$G21,OFFSET(TeleData,0,BA$3+AY$3,nRow,1)))</f>
        <v>0</v>
      </c>
      <c r="BA21" s="393"/>
      <c r="BC21" s="274"/>
      <c r="BD21" s="24">
        <f ca="1">IF(BD$2="","",SUMIF(OFFSET(TeleCostTag,0,0,nRow,1),$G21,OFFSET(TeleData,0,BI$3+BD$3,nRow,1)))</f>
        <v>0</v>
      </c>
      <c r="BE21" s="24">
        <f ca="1">IF(BD$2="","",SUMIF(OFFSET(TeleCostTag,0,0,nRow,1),$G21,OFFSET(TeleData,0,BI$3+BE$3,nRow,1)))</f>
        <v>0</v>
      </c>
      <c r="BF21" s="24">
        <f ca="1">IF(BD$2="","",SUMIF(OFFSET(TeleCostTag,0,0,nRow,1),$G21,OFFSET(TeleData,0,BI$3+BF$3,nRow,1)))</f>
        <v>0</v>
      </c>
      <c r="BG21" s="24">
        <f ca="1">IF(BD$2="","",SUMIF(OFFSET(TeleCostTag,0,0,nRow,1),$G21,OFFSET(TeleData,0,BI$3+BF$6,nRow,1)))</f>
        <v>0</v>
      </c>
      <c r="BH21" s="24">
        <f ca="1">IF(BD$2="","",SUMIF(OFFSET(TeleCostTag,0,0,nRow,1),$G21,OFFSET(TeleData,0,BI$3+BG$3,nRow,1)))</f>
        <v>0</v>
      </c>
      <c r="BI21" s="393"/>
      <c r="BK21" s="274"/>
      <c r="BL21" s="24">
        <f ca="1">IF(BL$2="","",SUMIF(OFFSET(TeleCostTag,0,0,nRow,1),$G21,OFFSET(TeleData,0,BQ$3+BL$3,nRow,1)))</f>
        <v>0</v>
      </c>
      <c r="BM21" s="24">
        <f ca="1">IF(BL$2="","",SUMIF(OFFSET(TeleCostTag,0,0,nRow,1),$G21,OFFSET(TeleData,0,BQ$3+BM$3,nRow,1)))</f>
        <v>0</v>
      </c>
      <c r="BN21" s="24">
        <f ca="1">IF(BL$2="","",SUMIF(OFFSET(TeleCostTag,0,0,nRow,1),$G21,OFFSET(TeleData,0,BQ$3+BN$3,nRow,1)))</f>
        <v>0</v>
      </c>
      <c r="BO21" s="24">
        <f ca="1">IF(BL$2="","",SUMIF(OFFSET(TeleCostTag,0,0,nRow,1),$G21,OFFSET(TeleData,0,BQ$3+BN$6,nRow,1)))</f>
        <v>0</v>
      </c>
      <c r="BP21" s="24">
        <f ca="1">IF(BL$2="","",SUMIF(OFFSET(TeleCostTag,0,0,nRow,1),$G21,OFFSET(TeleData,0,BQ$3+BO$3,nRow,1)))</f>
        <v>0</v>
      </c>
      <c r="BQ21" s="393"/>
      <c r="BS21" s="274"/>
      <c r="BT21" s="24">
        <f ca="1">IF(BT$2="","",SUMIF(OFFSET(TeleCostTag,0,0,nRow,1),$G21,OFFSET(TeleData,0,BY$3+BT$3,nRow,1)))</f>
        <v>0</v>
      </c>
      <c r="BU21" s="24">
        <f ca="1">IF(BT$2="","",SUMIF(OFFSET(TeleCostTag,0,0,nRow,1),$G21,OFFSET(TeleData,0,BY$3+BU$3,nRow,1)))</f>
        <v>0</v>
      </c>
      <c r="BV21" s="24">
        <f ca="1">IF(BT$2="","",SUMIF(OFFSET(TeleCostTag,0,0,nRow,1),$G21,OFFSET(TeleData,0,BY$3+BV$3,nRow,1)))</f>
        <v>0</v>
      </c>
      <c r="BW21" s="24">
        <f ca="1">IF(BT$2="","",SUMIF(OFFSET(TeleCostTag,0,0,nRow,1),$G21,OFFSET(TeleData,0,BY$3+BV$6,nRow,1)))</f>
        <v>0</v>
      </c>
      <c r="BX21" s="24">
        <f ca="1">IF(BT$2="","",SUMIF(OFFSET(TeleCostTag,0,0,nRow,1),$G21,OFFSET(TeleData,0,BY$3+BW$3,nRow,1)))</f>
        <v>0</v>
      </c>
      <c r="BY21" s="393"/>
      <c r="CA21" s="274"/>
      <c r="CB21" s="24">
        <f ca="1">IF(CB$2="","",SUMIF(OFFSET(TeleCostTag,0,0,nRow,1),$G21,OFFSET(TeleData,0,CG$3+CB$3,nRow,1)))</f>
        <v>0</v>
      </c>
      <c r="CC21" s="24">
        <f ca="1">IF(CB$2="","",SUMIF(OFFSET(TeleCostTag,0,0,nRow,1),$G21,OFFSET(TeleData,0,CG$3+CC$3,nRow,1)))</f>
        <v>0</v>
      </c>
      <c r="CD21" s="24">
        <f ca="1">IF(CB$2="","",SUMIF(OFFSET(TeleCostTag,0,0,nRow,1),$G21,OFFSET(TeleData,0,CG$3+CD$3,nRow,1)))</f>
        <v>0</v>
      </c>
      <c r="CE21" s="24">
        <f ca="1">IF(CB$2="","",SUMIF(OFFSET(TeleCostTag,0,0,nRow,1),$G21,OFFSET(TeleData,0,CG$3+CD$6,nRow,1)))</f>
        <v>0</v>
      </c>
      <c r="CF21" s="24">
        <f ca="1">IF(CB$2="","",SUMIF(OFFSET(TeleCostTag,0,0,nRow,1),$G21,OFFSET(TeleData,0,CG$3+CE$3,nRow,1)))</f>
        <v>0</v>
      </c>
      <c r="CG21" s="393"/>
      <c r="CI21" s="274"/>
      <c r="CJ21" s="24">
        <f ca="1">IF(CJ$2="","",SUMIF(OFFSET(TeleCostTag,0,0,nRow,1),$G21,OFFSET(TeleData,0,CO$3+CJ$3,nRow,1)))</f>
        <v>0</v>
      </c>
      <c r="CK21" s="24">
        <f ca="1">IF(CJ$2="","",SUMIF(OFFSET(TeleCostTag,0,0,nRow,1),$G21,OFFSET(TeleData,0,CO$3+CK$3,nRow,1)))</f>
        <v>0</v>
      </c>
      <c r="CL21" s="24">
        <f ca="1">IF(CJ$2="","",SUMIF(OFFSET(TeleCostTag,0,0,nRow,1),$G21,OFFSET(TeleData,0,CO$3+CL$3,nRow,1)))</f>
        <v>0</v>
      </c>
      <c r="CM21" s="24">
        <f ca="1">IF(CJ$2="","",SUMIF(OFFSET(TeleCostTag,0,0,nRow,1),$G21,OFFSET(TeleData,0,CO$3+CL$6,nRow,1)))</f>
        <v>0</v>
      </c>
      <c r="CN21" s="24">
        <f ca="1">IF(CJ$2="","",SUMIF(OFFSET(TeleCostTag,0,0,nRow,1),$G21,OFFSET(TeleData,0,CO$3+CM$3,nRow,1)))</f>
        <v>0</v>
      </c>
      <c r="CO21" s="393"/>
      <c r="CQ21" s="274"/>
      <c r="CR21" s="24">
        <f ca="1">IF(CR$2="","",SUMIF(OFFSET(TeleCostTag,0,0,nRow,1),$G21,OFFSET(TeleData,0,CW$3+CR$3,nRow,1)))</f>
        <v>0</v>
      </c>
      <c r="CS21" s="24">
        <f ca="1">IF(CR$2="","",SUMIF(OFFSET(TeleCostTag,0,0,nRow,1),$G21,OFFSET(TeleData,0,CW$3+CS$3,nRow,1)))</f>
        <v>0</v>
      </c>
      <c r="CT21" s="24">
        <f ca="1">IF(CR$2="","",SUMIF(OFFSET(TeleCostTag,0,0,nRow,1),$G21,OFFSET(TeleData,0,CW$3+CT$3,nRow,1)))</f>
        <v>0</v>
      </c>
      <c r="CU21" s="24">
        <f ca="1">IF(CR$2="","",SUMIF(OFFSET(TeleCostTag,0,0,nRow,1),$G21,OFFSET(TeleData,0,CW$3+CT$6,nRow,1)))</f>
        <v>0</v>
      </c>
      <c r="CV21" s="24">
        <f ca="1">IF(CR$2="","",SUMIF(OFFSET(TeleCostTag,0,0,nRow,1),$G21,OFFSET(TeleData,0,CW$3+CU$3,nRow,1)))</f>
        <v>0</v>
      </c>
      <c r="CW21" s="393"/>
      <c r="CY21" s="274"/>
      <c r="CZ21" s="24">
        <f ca="1">IF(CZ$2="","",SUMIF(OFFSET(TeleCostTag,0,0,nRow,1),$G21,OFFSET(TeleData,0,DE$3+CZ$3,nRow,1)))</f>
        <v>0</v>
      </c>
      <c r="DA21" s="24">
        <f ca="1">IF(CZ$2="","",SUMIF(OFFSET(TeleCostTag,0,0,nRow,1),$G21,OFFSET(TeleData,0,DE$3+DA$3,nRow,1)))</f>
        <v>0</v>
      </c>
      <c r="DB21" s="24">
        <f ca="1">IF(CZ$2="","",SUMIF(OFFSET(TeleCostTag,0,0,nRow,1),$G21,OFFSET(TeleData,0,DE$3+DB$3,nRow,1)))</f>
        <v>0</v>
      </c>
      <c r="DC21" s="24">
        <f ca="1">IF(CZ$2="","",SUMIF(OFFSET(TeleCostTag,0,0,nRow,1),$G21,OFFSET(TeleData,0,DE$3+DB$6,nRow,1)))</f>
        <v>0</v>
      </c>
      <c r="DD21" s="24">
        <f ca="1">IF(CZ$2="","",SUMIF(OFFSET(TeleCostTag,0,0,nRow,1),$G21,OFFSET(TeleData,0,DE$3+DC$3,nRow,1)))</f>
        <v>0</v>
      </c>
      <c r="DE21" s="393"/>
      <c r="DG21" s="274"/>
      <c r="DH21" s="24">
        <f ca="1">IF(DH$2="","",SUMIF(OFFSET(TeleCostTag,0,0,nRow,1),$G21,OFFSET(TeleData,0,DM$3+DH$3,nRow,1)))</f>
        <v>0</v>
      </c>
      <c r="DI21" s="24">
        <f ca="1">IF(DH$2="","",SUMIF(OFFSET(TeleCostTag,0,0,nRow,1),$G21,OFFSET(TeleData,0,DM$3+DI$3,nRow,1)))</f>
        <v>0</v>
      </c>
      <c r="DJ21" s="24">
        <f ca="1">IF(DH$2="","",SUMIF(OFFSET(TeleCostTag,0,0,nRow,1),$G21,OFFSET(TeleData,0,DM$3+DJ$3,nRow,1)))</f>
        <v>0</v>
      </c>
      <c r="DK21" s="24">
        <f ca="1">IF(DH$2="","",SUMIF(OFFSET(TeleCostTag,0,0,nRow,1),$G21,OFFSET(TeleData,0,DM$3+DJ$6,nRow,1)))</f>
        <v>0</v>
      </c>
      <c r="DL21" s="24">
        <f ca="1">IF(DH$2="","",SUMIF(OFFSET(TeleCostTag,0,0,nRow,1),$G21,OFFSET(TeleData,0,DM$3+DK$3,nRow,1)))</f>
        <v>0</v>
      </c>
      <c r="DM21" s="393"/>
      <c r="DO21" s="274"/>
      <c r="DP21" s="24">
        <f ca="1">IF(DP$2="","",SUMIF(OFFSET(TeleCostTag,0,0,nRow,1),$G21,OFFSET(TeleData,0,DU$3+DP$3,nRow,1)))</f>
        <v>0</v>
      </c>
      <c r="DQ21" s="24">
        <f ca="1">IF(DP$2="","",SUMIF(OFFSET(TeleCostTag,0,0,nRow,1),$G21,OFFSET(TeleData,0,DU$3+DQ$3,nRow,1)))</f>
        <v>0</v>
      </c>
      <c r="DR21" s="24">
        <f ca="1">IF(DP$2="","",SUMIF(OFFSET(TeleCostTag,0,0,nRow,1),$G21,OFFSET(TeleData,0,DU$3+DR$3,nRow,1)))</f>
        <v>0</v>
      </c>
      <c r="DS21" s="24">
        <f ca="1">IF(DP$2="","",SUMIF(OFFSET(TeleCostTag,0,0,nRow,1),$G21,OFFSET(TeleData,0,DU$3+DR$6,nRow,1)))</f>
        <v>0</v>
      </c>
      <c r="DT21" s="24">
        <f ca="1">IF(DP$2="","",SUMIF(OFFSET(TeleCostTag,0,0,nRow,1),$G21,OFFSET(TeleData,0,DU$3+DS$3,nRow,1)))</f>
        <v>0</v>
      </c>
      <c r="DU21" s="393"/>
      <c r="DW21" s="274"/>
      <c r="DX21" s="24">
        <f ca="1">IF(DX$2="","",SUMIF(OFFSET(TeleCostTag,0,0,nRow,1),$G21,OFFSET(TeleData,0,EC$3+DX$3,nRow,1)))</f>
        <v>0</v>
      </c>
      <c r="DY21" s="24">
        <f ca="1">IF(DX$2="","",SUMIF(OFFSET(TeleCostTag,0,0,nRow,1),$G21,OFFSET(TeleData,0,EC$3+DY$3,nRow,1)))</f>
        <v>0</v>
      </c>
      <c r="DZ21" s="24">
        <f ca="1">IF(DX$2="","",SUMIF(OFFSET(TeleCostTag,0,0,nRow,1),$G21,OFFSET(TeleData,0,EC$3+DZ$3,nRow,1)))</f>
        <v>0</v>
      </c>
      <c r="EA21" s="24">
        <f ca="1">IF(DX$2="","",SUMIF(OFFSET(TeleCostTag,0,0,nRow,1),$G21,OFFSET(TeleData,0,EC$3+DZ$6,nRow,1)))</f>
        <v>0</v>
      </c>
      <c r="EB21" s="24">
        <f ca="1">IF(DX$2="","",SUMIF(OFFSET(TeleCostTag,0,0,nRow,1),$G21,OFFSET(TeleData,0,EC$3+EA$3,nRow,1)))</f>
        <v>0</v>
      </c>
      <c r="EC21" s="393"/>
      <c r="EE21" s="274"/>
      <c r="EF21" s="24">
        <f ca="1">IF(EF$2="","",SUMIF(OFFSET(TeleCostTag,0,0,nRow,1),$G21,OFFSET(TeleData,0,EK$3+EF$3,nRow,1)))</f>
        <v>0</v>
      </c>
      <c r="EG21" s="24">
        <f ca="1">IF(EF$2="","",SUMIF(OFFSET(TeleCostTag,0,0,nRow,1),$G21,OFFSET(TeleData,0,EK$3+EG$3,nRow,1)))</f>
        <v>0</v>
      </c>
      <c r="EH21" s="24">
        <f ca="1">IF(EF$2="","",SUMIF(OFFSET(TeleCostTag,0,0,nRow,1),$G21,OFFSET(TeleData,0,EK$3+EH$3,nRow,1)))</f>
        <v>0</v>
      </c>
      <c r="EI21" s="24">
        <f ca="1">IF(EF$2="","",SUMIF(OFFSET(TeleCostTag,0,0,nRow,1),$G21,OFFSET(TeleData,0,EK$3+EH$6,nRow,1)))</f>
        <v>0</v>
      </c>
      <c r="EJ21" s="24">
        <f ca="1">IF(EF$2="","",SUMIF(OFFSET(TeleCostTag,0,0,nRow,1),$G21,OFFSET(TeleData,0,EK$3+EI$3,nRow,1)))</f>
        <v>0</v>
      </c>
      <c r="EK21" s="393"/>
    </row>
    <row r="22" spans="1:141" ht="12.75" x14ac:dyDescent="0.2">
      <c r="A22" s="32" t="s">
        <v>150</v>
      </c>
      <c r="B22" s="24">
        <f>'Tcom 4'!C137</f>
        <v>0</v>
      </c>
      <c r="C22" s="24">
        <f>'Tcom 4'!D137</f>
        <v>0</v>
      </c>
      <c r="D22" s="24">
        <f>'Tcom 4'!E137</f>
        <v>0</v>
      </c>
      <c r="E22" s="204"/>
      <c r="F22" s="267"/>
      <c r="G22" s="274" t="s">
        <v>367</v>
      </c>
      <c r="H22" s="24">
        <f ca="1">IF(H$2="","",SUMIF(OFFSET(TeleCostTag,0,0,nRow,1),$G22,OFFSET(TeleData,0,M$3+H$3,nRow,1)))</f>
        <v>0</v>
      </c>
      <c r="I22" s="24">
        <f ca="1">IF(H$2="","",SUMIF(OFFSET(TeleCostTag,0,0,nRow,1),$G22,OFFSET(TeleData,0,M$3+I$3,nRow,1)))</f>
        <v>0</v>
      </c>
      <c r="J22" s="24">
        <f ca="1">IF(H$2="","",SUMIF(OFFSET(TeleCostTag,0,0,nRow,1),$G22,OFFSET(TeleData,0,M$3+J$3,nRow,1)))</f>
        <v>0</v>
      </c>
      <c r="K22" s="24">
        <f ca="1">IF(H$2="","",SUMIF(OFFSET(TeleCostTag,0,0,nRow,1),$G22,OFFSET(TeleData,0,M$6+J$6,nRow,1)))</f>
        <v>0</v>
      </c>
      <c r="L22" s="24">
        <f ca="1">IF(H$2="","",SUMIF(OFFSET(TeleCostTag,0,0,nRow,1),$G22,OFFSET(TeleData,0,M$6+K$6,nRow,1)))</f>
        <v>0</v>
      </c>
      <c r="M22" s="393"/>
      <c r="N22" s="368"/>
      <c r="O22" s="274"/>
      <c r="P22" s="24">
        <f ca="1">IF(P$2="","",SUMIF(OFFSET(TeleCostTag,0,0,nRow,1),$G22,OFFSET(TeleData,0,U$3+P$3,nRow,1)))</f>
        <v>0</v>
      </c>
      <c r="Q22" s="24">
        <f ca="1">IF(P$2="","",SUMIF(OFFSET(TeleCostTag,0,0,nRow,1),$G22,OFFSET(TeleData,0,U$3+Q$3,nRow,1)))</f>
        <v>0</v>
      </c>
      <c r="R22" s="24">
        <f ca="1">IF(P$2="","",SUMIF(OFFSET(TeleCostTag,0,0,nRow,1),$G22,OFFSET(TeleData,0,U$3+R$3,nRow,1)))</f>
        <v>0</v>
      </c>
      <c r="S22" s="24">
        <f ca="1">IF(P$2="","",SUMIF(OFFSET(TeleCostTag,0,0,nRow,1),$G22,OFFSET(TeleData,0,U$6+Q$6,nRow,1)))</f>
        <v>0</v>
      </c>
      <c r="T22" s="24">
        <f ca="1">IF(P$2="","",SUMIF(OFFSET(TeleCostTag,0,0,nRow,1),$G22,OFFSET(TeleData,0,U$6+R$6,nRow,1)))</f>
        <v>0</v>
      </c>
      <c r="U22" s="393"/>
      <c r="V22" s="368"/>
      <c r="W22" s="274"/>
      <c r="X22" s="24">
        <f ca="1">IF(X$2="","",SUMIF(OFFSET(TeleCostTag,0,0,nRow,1),$G22,OFFSET(TeleData,0,AC$3+X$3,nRow,1)))</f>
        <v>0</v>
      </c>
      <c r="Y22" s="24">
        <f ca="1">IF(X$2="","",SUMIF(OFFSET(TeleCostTag,0,0,nRow,1),$G22,OFFSET(TeleData,0,AC$3+Y$3,nRow,1)))</f>
        <v>0</v>
      </c>
      <c r="Z22" s="24">
        <f ca="1">IF(X$2="","",SUMIF(OFFSET(TeleCostTag,0,0,nRow,1),$G22,OFFSET(TeleData,0,AC$3+Z$3,nRow,1)))</f>
        <v>0</v>
      </c>
      <c r="AA22" s="24">
        <f ca="1">IF(X$2="","",SUMIF(OFFSET(TeleCostTag,0,0,nRow,1),$G22,OFFSET(TeleData,0,AC$6+X$6,nRow,1)))</f>
        <v>0</v>
      </c>
      <c r="AB22" s="24">
        <f ca="1">IF(X$2="","",SUMIF(OFFSET(TeleCostTag,0,0,nRow,1),$G22,OFFSET(TeleData,0,AC$6+Y$6,nRow,1)))</f>
        <v>0</v>
      </c>
      <c r="AC22" s="393"/>
      <c r="AE22" s="274"/>
      <c r="AF22" s="24">
        <f ca="1">IF(AF$2="","",SUMIF(OFFSET(TeleCostTag,0,0,nRow,1),$G22,OFFSET(TeleData,0,AK$3+AF$3,nRow,1)))</f>
        <v>0</v>
      </c>
      <c r="AG22" s="24">
        <f ca="1">IF(AF$2="","",SUMIF(OFFSET(TeleCostTag,0,0,nRow,1),$G22,OFFSET(TeleData,0,AK$3+AG$3,nRow,1)))</f>
        <v>0</v>
      </c>
      <c r="AH22" s="24">
        <f ca="1">IF(AF$2="","",SUMIF(OFFSET(TeleCostTag,0,0,nRow,1),$G22,OFFSET(TeleData,0,AK$3+AH$3,nRow,1)))</f>
        <v>0</v>
      </c>
      <c r="AI22" s="24">
        <f ca="1">IF(AF$2="","",SUMIF(OFFSET(TeleCostTag,0,0,nRow,1),$G22,OFFSET(TeleData,0,AK$6+AF$4,nRow,1)))</f>
        <v>0</v>
      </c>
      <c r="AJ22" s="24">
        <f ca="1">IF(AF$2="","",SUMIF(OFFSET(TeleCostTag,0,0,nRow,1),$G22,OFFSET(TeleData,0,AK$6+AF$6,nRow,1)))</f>
        <v>0</v>
      </c>
      <c r="AK22" s="393"/>
      <c r="AM22" s="274"/>
      <c r="AN22" s="24">
        <f ca="1">IF(AN$2="","",SUMIF(OFFSET(TeleCostTag,0,0,nRow,1),$G22,OFFSET(TeleData,0,AS$3+AN$3,nRow,1)))</f>
        <v>0</v>
      </c>
      <c r="AO22" s="24">
        <f ca="1">IF(AN$2="","",SUMIF(OFFSET(TeleCostTag,0,0,nRow,1),$G22,OFFSET(TeleData,0,AS$3+AO$3,nRow,1)))</f>
        <v>0</v>
      </c>
      <c r="AP22" s="24">
        <f ca="1">IF(AN$2="","",SUMIF(OFFSET(TeleCostTag,0,0,nRow,1),$G22,OFFSET(TeleData,0,AS$3+AP$3,nRow,1)))</f>
        <v>0</v>
      </c>
      <c r="AQ22" s="24">
        <f ca="1">IF(AN$2="","",SUMIF(OFFSET(TeleCostTag,0,0,nRow,1),$G22,OFFSET(TeleData,0,AS$3+AP$6,nRow,1)))</f>
        <v>0</v>
      </c>
      <c r="AR22" s="24">
        <f ca="1">IF(AN$2="","",SUMIF(OFFSET(TeleCostTag,0,0,nRow,1),$G22,OFFSET(TeleData,0,AS$3+AQ$3,nRow,1)))</f>
        <v>0</v>
      </c>
      <c r="AS22" s="393"/>
      <c r="AU22" s="274"/>
      <c r="AV22" s="24">
        <f ca="1">IF(AV$2="","",SUMIF(OFFSET(TeleCostTag,0,0,nRow,1),$G22,OFFSET(TeleData,0,BA$3+AV$3,nRow,1)))</f>
        <v>0</v>
      </c>
      <c r="AW22" s="24">
        <f ca="1">IF(AV$2="","",SUMIF(OFFSET(TeleCostTag,0,0,nRow,1),$G22,OFFSET(TeleData,0,BA$3+AW$3,nRow,1)))</f>
        <v>0</v>
      </c>
      <c r="AX22" s="24">
        <f ca="1">IF(AV$2="","",SUMIF(OFFSET(TeleCostTag,0,0,nRow,1),$G22,OFFSET(TeleData,0,BA$3+AX$3,nRow,1)))</f>
        <v>0</v>
      </c>
      <c r="AY22" s="24">
        <f ca="1">IF(AV$2="","",SUMIF(OFFSET(TeleCostTag,0,0,nRow,1),$G22,OFFSET(TeleData,0,BA$3+AX$6,nRow,1)))</f>
        <v>0</v>
      </c>
      <c r="AZ22" s="24">
        <f ca="1">IF(AV$2="","",SUMIF(OFFSET(TeleCostTag,0,0,nRow,1),$G22,OFFSET(TeleData,0,BA$3+AY$3,nRow,1)))</f>
        <v>0</v>
      </c>
      <c r="BA22" s="393"/>
      <c r="BC22" s="274"/>
      <c r="BD22" s="24">
        <f ca="1">IF(BD$2="","",SUMIF(OFFSET(TeleCostTag,0,0,nRow,1),$G22,OFFSET(TeleData,0,BI$3+BD$3,nRow,1)))</f>
        <v>0</v>
      </c>
      <c r="BE22" s="24">
        <f ca="1">IF(BD$2="","",SUMIF(OFFSET(TeleCostTag,0,0,nRow,1),$G22,OFFSET(TeleData,0,BI$3+BE$3,nRow,1)))</f>
        <v>0</v>
      </c>
      <c r="BF22" s="24">
        <f ca="1">IF(BD$2="","",SUMIF(OFFSET(TeleCostTag,0,0,nRow,1),$G22,OFFSET(TeleData,0,BI$3+BF$3,nRow,1)))</f>
        <v>0</v>
      </c>
      <c r="BG22" s="24">
        <f ca="1">IF(BD$2="","",SUMIF(OFFSET(TeleCostTag,0,0,nRow,1),$G22,OFFSET(TeleData,0,BI$3+BF$6,nRow,1)))</f>
        <v>0</v>
      </c>
      <c r="BH22" s="24">
        <f ca="1">IF(BD$2="","",SUMIF(OFFSET(TeleCostTag,0,0,nRow,1),$G22,OFFSET(TeleData,0,BI$3+BG$3,nRow,1)))</f>
        <v>0</v>
      </c>
      <c r="BI22" s="393"/>
      <c r="BK22" s="274"/>
      <c r="BL22" s="24">
        <f ca="1">IF(BL$2="","",SUMIF(OFFSET(TeleCostTag,0,0,nRow,1),$G22,OFFSET(TeleData,0,BQ$3+BL$3,nRow,1)))</f>
        <v>0</v>
      </c>
      <c r="BM22" s="24">
        <f ca="1">IF(BL$2="","",SUMIF(OFFSET(TeleCostTag,0,0,nRow,1),$G22,OFFSET(TeleData,0,BQ$3+BM$3,nRow,1)))</f>
        <v>0</v>
      </c>
      <c r="BN22" s="24">
        <f ca="1">IF(BL$2="","",SUMIF(OFFSET(TeleCostTag,0,0,nRow,1),$G22,OFFSET(TeleData,0,BQ$3+BN$3,nRow,1)))</f>
        <v>0</v>
      </c>
      <c r="BO22" s="24">
        <f ca="1">IF(BL$2="","",SUMIF(OFFSET(TeleCostTag,0,0,nRow,1),$G22,OFFSET(TeleData,0,BQ$3+BN$6,nRow,1)))</f>
        <v>0</v>
      </c>
      <c r="BP22" s="24">
        <f ca="1">IF(BL$2="","",SUMIF(OFFSET(TeleCostTag,0,0,nRow,1),$G22,OFFSET(TeleData,0,BQ$3+BO$3,nRow,1)))</f>
        <v>0</v>
      </c>
      <c r="BQ22" s="393"/>
      <c r="BS22" s="274"/>
      <c r="BT22" s="24">
        <f ca="1">IF(BT$2="","",SUMIF(OFFSET(TeleCostTag,0,0,nRow,1),$G22,OFFSET(TeleData,0,BY$3+BT$3,nRow,1)))</f>
        <v>0</v>
      </c>
      <c r="BU22" s="24">
        <f ca="1">IF(BT$2="","",SUMIF(OFFSET(TeleCostTag,0,0,nRow,1),$G22,OFFSET(TeleData,0,BY$3+BU$3,nRow,1)))</f>
        <v>0</v>
      </c>
      <c r="BV22" s="24">
        <f ca="1">IF(BT$2="","",SUMIF(OFFSET(TeleCostTag,0,0,nRow,1),$G22,OFFSET(TeleData,0,BY$3+BV$3,nRow,1)))</f>
        <v>0</v>
      </c>
      <c r="BW22" s="24">
        <f ca="1">IF(BT$2="","",SUMIF(OFFSET(TeleCostTag,0,0,nRow,1),$G22,OFFSET(TeleData,0,BY$3+BV$6,nRow,1)))</f>
        <v>0</v>
      </c>
      <c r="BX22" s="24">
        <f ca="1">IF(BT$2="","",SUMIF(OFFSET(TeleCostTag,0,0,nRow,1),$G22,OFFSET(TeleData,0,BY$3+BW$3,nRow,1)))</f>
        <v>0</v>
      </c>
      <c r="BY22" s="393"/>
      <c r="CA22" s="274"/>
      <c r="CB22" s="24">
        <f ca="1">IF(CB$2="","",SUMIF(OFFSET(TeleCostTag,0,0,nRow,1),$G22,OFFSET(TeleData,0,CG$3+CB$3,nRow,1)))</f>
        <v>0</v>
      </c>
      <c r="CC22" s="24">
        <f ca="1">IF(CB$2="","",SUMIF(OFFSET(TeleCostTag,0,0,nRow,1),$G22,OFFSET(TeleData,0,CG$3+CC$3,nRow,1)))</f>
        <v>0</v>
      </c>
      <c r="CD22" s="24">
        <f ca="1">IF(CB$2="","",SUMIF(OFFSET(TeleCostTag,0,0,nRow,1),$G22,OFFSET(TeleData,0,CG$3+CD$3,nRow,1)))</f>
        <v>0</v>
      </c>
      <c r="CE22" s="24">
        <f ca="1">IF(CB$2="","",SUMIF(OFFSET(TeleCostTag,0,0,nRow,1),$G22,OFFSET(TeleData,0,CG$3+CD$6,nRow,1)))</f>
        <v>0</v>
      </c>
      <c r="CF22" s="24">
        <f ca="1">IF(CB$2="","",SUMIF(OFFSET(TeleCostTag,0,0,nRow,1),$G22,OFFSET(TeleData,0,CG$3+CE$3,nRow,1)))</f>
        <v>0</v>
      </c>
      <c r="CG22" s="393"/>
      <c r="CI22" s="274"/>
      <c r="CJ22" s="24">
        <f ca="1">IF(CJ$2="","",SUMIF(OFFSET(TeleCostTag,0,0,nRow,1),$G22,OFFSET(TeleData,0,CO$3+CJ$3,nRow,1)))</f>
        <v>0</v>
      </c>
      <c r="CK22" s="24">
        <f ca="1">IF(CJ$2="","",SUMIF(OFFSET(TeleCostTag,0,0,nRow,1),$G22,OFFSET(TeleData,0,CO$3+CK$3,nRow,1)))</f>
        <v>0</v>
      </c>
      <c r="CL22" s="24">
        <f ca="1">IF(CJ$2="","",SUMIF(OFFSET(TeleCostTag,0,0,nRow,1),$G22,OFFSET(TeleData,0,CO$3+CL$3,nRow,1)))</f>
        <v>0</v>
      </c>
      <c r="CM22" s="24">
        <f ca="1">IF(CJ$2="","",SUMIF(OFFSET(TeleCostTag,0,0,nRow,1),$G22,OFFSET(TeleData,0,CO$3+CL$6,nRow,1)))</f>
        <v>0</v>
      </c>
      <c r="CN22" s="24">
        <f ca="1">IF(CJ$2="","",SUMIF(OFFSET(TeleCostTag,0,0,nRow,1),$G22,OFFSET(TeleData,0,CO$3+CM$3,nRow,1)))</f>
        <v>0</v>
      </c>
      <c r="CO22" s="393"/>
      <c r="CQ22" s="274"/>
      <c r="CR22" s="24">
        <f ca="1">IF(CR$2="","",SUMIF(OFFSET(TeleCostTag,0,0,nRow,1),$G22,OFFSET(TeleData,0,CW$3+CR$3,nRow,1)))</f>
        <v>0</v>
      </c>
      <c r="CS22" s="24">
        <f ca="1">IF(CR$2="","",SUMIF(OFFSET(TeleCostTag,0,0,nRow,1),$G22,OFFSET(TeleData,0,CW$3+CS$3,nRow,1)))</f>
        <v>0</v>
      </c>
      <c r="CT22" s="24">
        <f ca="1">IF(CR$2="","",SUMIF(OFFSET(TeleCostTag,0,0,nRow,1),$G22,OFFSET(TeleData,0,CW$3+CT$3,nRow,1)))</f>
        <v>0</v>
      </c>
      <c r="CU22" s="24">
        <f ca="1">IF(CR$2="","",SUMIF(OFFSET(TeleCostTag,0,0,nRow,1),$G22,OFFSET(TeleData,0,CW$3+CT$6,nRow,1)))</f>
        <v>0</v>
      </c>
      <c r="CV22" s="24">
        <f ca="1">IF(CR$2="","",SUMIF(OFFSET(TeleCostTag,0,0,nRow,1),$G22,OFFSET(TeleData,0,CW$3+CU$3,nRow,1)))</f>
        <v>0</v>
      </c>
      <c r="CW22" s="393"/>
      <c r="CY22" s="274"/>
      <c r="CZ22" s="24">
        <f ca="1">IF(CZ$2="","",SUMIF(OFFSET(TeleCostTag,0,0,nRow,1),$G22,OFFSET(TeleData,0,DE$3+CZ$3,nRow,1)))</f>
        <v>0</v>
      </c>
      <c r="DA22" s="24">
        <f ca="1">IF(CZ$2="","",SUMIF(OFFSET(TeleCostTag,0,0,nRow,1),$G22,OFFSET(TeleData,0,DE$3+DA$3,nRow,1)))</f>
        <v>0</v>
      </c>
      <c r="DB22" s="24">
        <f ca="1">IF(CZ$2="","",SUMIF(OFFSET(TeleCostTag,0,0,nRow,1),$G22,OFFSET(TeleData,0,DE$3+DB$3,nRow,1)))</f>
        <v>0</v>
      </c>
      <c r="DC22" s="24">
        <f ca="1">IF(CZ$2="","",SUMIF(OFFSET(TeleCostTag,0,0,nRow,1),$G22,OFFSET(TeleData,0,DE$3+DB$6,nRow,1)))</f>
        <v>0</v>
      </c>
      <c r="DD22" s="24">
        <f ca="1">IF(CZ$2="","",SUMIF(OFFSET(TeleCostTag,0,0,nRow,1),$G22,OFFSET(TeleData,0,DE$3+DC$3,nRow,1)))</f>
        <v>0</v>
      </c>
      <c r="DE22" s="393"/>
      <c r="DG22" s="274"/>
      <c r="DH22" s="24">
        <f ca="1">IF(DH$2="","",SUMIF(OFFSET(TeleCostTag,0,0,nRow,1),$G22,OFFSET(TeleData,0,DM$3+DH$3,nRow,1)))</f>
        <v>0</v>
      </c>
      <c r="DI22" s="24">
        <f ca="1">IF(DH$2="","",SUMIF(OFFSET(TeleCostTag,0,0,nRow,1),$G22,OFFSET(TeleData,0,DM$3+DI$3,nRow,1)))</f>
        <v>0</v>
      </c>
      <c r="DJ22" s="24">
        <f ca="1">IF(DH$2="","",SUMIF(OFFSET(TeleCostTag,0,0,nRow,1),$G22,OFFSET(TeleData,0,DM$3+DJ$3,nRow,1)))</f>
        <v>0</v>
      </c>
      <c r="DK22" s="24">
        <f ca="1">IF(DH$2="","",SUMIF(OFFSET(TeleCostTag,0,0,nRow,1),$G22,OFFSET(TeleData,0,DM$3+DJ$6,nRow,1)))</f>
        <v>0</v>
      </c>
      <c r="DL22" s="24">
        <f ca="1">IF(DH$2="","",SUMIF(OFFSET(TeleCostTag,0,0,nRow,1),$G22,OFFSET(TeleData,0,DM$3+DK$3,nRow,1)))</f>
        <v>0</v>
      </c>
      <c r="DM22" s="393"/>
      <c r="DO22" s="274"/>
      <c r="DP22" s="24">
        <f ca="1">IF(DP$2="","",SUMIF(OFFSET(TeleCostTag,0,0,nRow,1),$G22,OFFSET(TeleData,0,DU$3+DP$3,nRow,1)))</f>
        <v>0</v>
      </c>
      <c r="DQ22" s="24">
        <f ca="1">IF(DP$2="","",SUMIF(OFFSET(TeleCostTag,0,0,nRow,1),$G22,OFFSET(TeleData,0,DU$3+DQ$3,nRow,1)))</f>
        <v>0</v>
      </c>
      <c r="DR22" s="24">
        <f ca="1">IF(DP$2="","",SUMIF(OFFSET(TeleCostTag,0,0,nRow,1),$G22,OFFSET(TeleData,0,DU$3+DR$3,nRow,1)))</f>
        <v>0</v>
      </c>
      <c r="DS22" s="24">
        <f ca="1">IF(DP$2="","",SUMIF(OFFSET(TeleCostTag,0,0,nRow,1),$G22,OFFSET(TeleData,0,DU$3+DR$6,nRow,1)))</f>
        <v>0</v>
      </c>
      <c r="DT22" s="24">
        <f ca="1">IF(DP$2="","",SUMIF(OFFSET(TeleCostTag,0,0,nRow,1),$G22,OFFSET(TeleData,0,DU$3+DS$3,nRow,1)))</f>
        <v>0</v>
      </c>
      <c r="DU22" s="393"/>
      <c r="DW22" s="274"/>
      <c r="DX22" s="24">
        <f ca="1">IF(DX$2="","",SUMIF(OFFSET(TeleCostTag,0,0,nRow,1),$G22,OFFSET(TeleData,0,EC$3+DX$3,nRow,1)))</f>
        <v>0</v>
      </c>
      <c r="DY22" s="24">
        <f ca="1">IF(DX$2="","",SUMIF(OFFSET(TeleCostTag,0,0,nRow,1),$G22,OFFSET(TeleData,0,EC$3+DY$3,nRow,1)))</f>
        <v>0</v>
      </c>
      <c r="DZ22" s="24">
        <f ca="1">IF(DX$2="","",SUMIF(OFFSET(TeleCostTag,0,0,nRow,1),$G22,OFFSET(TeleData,0,EC$3+DZ$3,nRow,1)))</f>
        <v>0</v>
      </c>
      <c r="EA22" s="24">
        <f ca="1">IF(DX$2="","",SUMIF(OFFSET(TeleCostTag,0,0,nRow,1),$G22,OFFSET(TeleData,0,EC$3+DZ$6,nRow,1)))</f>
        <v>0</v>
      </c>
      <c r="EB22" s="24">
        <f ca="1">IF(DX$2="","",SUMIF(OFFSET(TeleCostTag,0,0,nRow,1),$G22,OFFSET(TeleData,0,EC$3+EA$3,nRow,1)))</f>
        <v>0</v>
      </c>
      <c r="EC22" s="393"/>
      <c r="EE22" s="274"/>
      <c r="EF22" s="24">
        <f ca="1">IF(EF$2="","",SUMIF(OFFSET(TeleCostTag,0,0,nRow,1),$G22,OFFSET(TeleData,0,EK$3+EF$3,nRow,1)))</f>
        <v>0</v>
      </c>
      <c r="EG22" s="24">
        <f ca="1">IF(EF$2="","",SUMIF(OFFSET(TeleCostTag,0,0,nRow,1),$G22,OFFSET(TeleData,0,EK$3+EG$3,nRow,1)))</f>
        <v>0</v>
      </c>
      <c r="EH22" s="24">
        <f ca="1">IF(EF$2="","",SUMIF(OFFSET(TeleCostTag,0,0,nRow,1),$G22,OFFSET(TeleData,0,EK$3+EH$3,nRow,1)))</f>
        <v>0</v>
      </c>
      <c r="EI22" s="24">
        <f ca="1">IF(EF$2="","",SUMIF(OFFSET(TeleCostTag,0,0,nRow,1),$G22,OFFSET(TeleData,0,EK$3+EH$6,nRow,1)))</f>
        <v>0</v>
      </c>
      <c r="EJ22" s="24">
        <f ca="1">IF(EF$2="","",SUMIF(OFFSET(TeleCostTag,0,0,nRow,1),$G22,OFFSET(TeleData,0,EK$3+EI$3,nRow,1)))</f>
        <v>0</v>
      </c>
      <c r="EK22" s="393"/>
    </row>
    <row r="23" spans="1:141" ht="12.75" x14ac:dyDescent="0.2">
      <c r="A23" s="34" t="s">
        <v>193</v>
      </c>
      <c r="B23" s="25">
        <f>'Tcom 4'!C138</f>
        <v>0</v>
      </c>
      <c r="C23" s="25">
        <f>'Tcom 4'!D138</f>
        <v>0</v>
      </c>
      <c r="D23" s="25">
        <f>'Tcom 4'!E138</f>
        <v>0</v>
      </c>
      <c r="E23" s="205"/>
      <c r="F23" s="268"/>
      <c r="G23" s="274" t="s">
        <v>375</v>
      </c>
      <c r="H23" s="25">
        <f ca="1">IF(H$2="","",SUMIF(OFFSET(TeleCostTag,0,0,nRow,1),$G23,OFFSET(TeleData,0,M$3+H$3,nRow,1)))</f>
        <v>0</v>
      </c>
      <c r="I23" s="25">
        <f ca="1">IF(H$2="","",SUMIF(OFFSET(TeleCostTag,0,0,nRow,1),$G23,OFFSET(TeleData,0,M$3+I$3,nRow,1)))</f>
        <v>0</v>
      </c>
      <c r="J23" s="25">
        <f ca="1">IF(H$2="","",SUMIF(OFFSET(TeleCostTag,0,0,nRow,1),$G23,OFFSET(TeleData,0,M$3+J$3,nRow,1)))</f>
        <v>0</v>
      </c>
      <c r="K23" s="25">
        <f ca="1">IF(H$2="","",SUMIF(OFFSET(TeleCostTag,0,0,nRow,1),$G23,OFFSET(TeleData,0,M$6+J$6,nRow,1)))</f>
        <v>0</v>
      </c>
      <c r="L23" s="25">
        <f ca="1">IF(H$2="","",SUMIF(OFFSET(TeleCostTag,0,0,nRow,1),$G23,OFFSET(TeleData,0,M$6+K$6,nRow,1)))</f>
        <v>0</v>
      </c>
      <c r="M23" s="393"/>
      <c r="N23" s="368"/>
      <c r="O23" s="274"/>
      <c r="P23" s="25">
        <f ca="1">IF(P$2="","",SUMIF(OFFSET(TeleCostTag,0,0,nRow,1),$G23,OFFSET(TeleData,0,U$3+P$3,nRow,1)))</f>
        <v>0</v>
      </c>
      <c r="Q23" s="25">
        <f ca="1">IF(P$2="","",SUMIF(OFFSET(TeleCostTag,0,0,nRow,1),$G23,OFFSET(TeleData,0,U$3+Q$3,nRow,1)))</f>
        <v>0</v>
      </c>
      <c r="R23" s="25">
        <f ca="1">IF(P$2="","",SUMIF(OFFSET(TeleCostTag,0,0,nRow,1),$G23,OFFSET(TeleData,0,U$3+R$3,nRow,1)))</f>
        <v>0</v>
      </c>
      <c r="S23" s="25">
        <f ca="1">IF(P$2="","",SUMIF(OFFSET(TeleCostTag,0,0,nRow,1),$G23,OFFSET(TeleData,0,U$6+Q$6,nRow,1)))</f>
        <v>0</v>
      </c>
      <c r="T23" s="25">
        <f ca="1">IF(P$2="","",SUMIF(OFFSET(TeleCostTag,0,0,nRow,1),$G23,OFFSET(TeleData,0,U$6+R$6,nRow,1)))</f>
        <v>0</v>
      </c>
      <c r="U23" s="393"/>
      <c r="V23" s="368"/>
      <c r="W23" s="274"/>
      <c r="X23" s="25">
        <f ca="1">IF(X$2="","",SUMIF(OFFSET(TeleCostTag,0,0,nRow,1),$G23,OFFSET(TeleData,0,AC$3+X$3,nRow,1)))</f>
        <v>0</v>
      </c>
      <c r="Y23" s="25">
        <f ca="1">IF(X$2="","",SUMIF(OFFSET(TeleCostTag,0,0,nRow,1),$G23,OFFSET(TeleData,0,AC$3+Y$3,nRow,1)))</f>
        <v>0</v>
      </c>
      <c r="Z23" s="25">
        <f ca="1">IF(X$2="","",SUMIF(OFFSET(TeleCostTag,0,0,nRow,1),$G23,OFFSET(TeleData,0,AC$3+Z$3,nRow,1)))</f>
        <v>0</v>
      </c>
      <c r="AA23" s="444">
        <f ca="1">IF(X$2="","",SUMIF(OFFSET(TeleCostTag,0,0,nRow,1),$G23,OFFSET(TeleData,0,AC$6+X$6,nRow,1)))</f>
        <v>0</v>
      </c>
      <c r="AB23" s="444">
        <f ca="1">IF(X$2="","",SUMIF(OFFSET(TeleCostTag,0,0,nRow,1),$G23,OFFSET(TeleData,0,AC$6+Y$6,nRow,1)))</f>
        <v>0</v>
      </c>
      <c r="AC23" s="393"/>
      <c r="AE23" s="274"/>
      <c r="AF23" s="25">
        <f ca="1">IF(AF$2="","",SUMIF(OFFSET(TeleCostTag,0,0,nRow,1),$G23,OFFSET(TeleData,0,AK$3+AF$3,nRow,1)))</f>
        <v>0</v>
      </c>
      <c r="AG23" s="25">
        <f ca="1">IF(AF$2="","",SUMIF(OFFSET(TeleCostTag,0,0,nRow,1),$G23,OFFSET(TeleData,0,AK$3+AG$3,nRow,1)))</f>
        <v>0</v>
      </c>
      <c r="AH23" s="25">
        <f ca="1">IF(AF$2="","",SUMIF(OFFSET(TeleCostTag,0,0,nRow,1),$G23,OFFSET(TeleData,0,AK$3+AH$3,nRow,1)))</f>
        <v>0</v>
      </c>
      <c r="AI23" s="444">
        <f ca="1">IF(AF$2="","",SUMIF(OFFSET(TeleCostTag,0,0,nRow,1),$G23,OFFSET(TeleData,0,AK$6+AF$4,nRow,1)))</f>
        <v>0</v>
      </c>
      <c r="AJ23" s="444">
        <f ca="1">IF(AF$2="","",SUMIF(OFFSET(TeleCostTag,0,0,nRow,1),$G23,OFFSET(TeleData,0,AK$6+AF$6,nRow,1)))</f>
        <v>0</v>
      </c>
      <c r="AK23" s="393"/>
      <c r="AM23" s="274"/>
      <c r="AN23" s="25">
        <f ca="1">IF(AN$2="","",SUMIF(OFFSET(TeleCostTag,0,0,nRow,1),$G23,OFFSET(TeleData,0,AS$3+AN$3,nRow,1)))</f>
        <v>0</v>
      </c>
      <c r="AO23" s="25">
        <f ca="1">IF(AN$2="","",SUMIF(OFFSET(TeleCostTag,0,0,nRow,1),$G23,OFFSET(TeleData,0,AS$3+AO$3,nRow,1)))</f>
        <v>0</v>
      </c>
      <c r="AP23" s="25">
        <f ca="1">IF(AN$2="","",SUMIF(OFFSET(TeleCostTag,0,0,nRow,1),$G23,OFFSET(TeleData,0,AS$3+AP$3,nRow,1)))</f>
        <v>0</v>
      </c>
      <c r="AQ23" s="25">
        <f ca="1">IF(AN$2="","",SUMIF(OFFSET(TeleCostTag,0,0,nRow,1),$G23,OFFSET(TeleData,0,AS$3+AP$6,nRow,1)))</f>
        <v>0</v>
      </c>
      <c r="AR23" s="25">
        <f ca="1">IF(AN$2="","",SUMIF(OFFSET(TeleCostTag,0,0,nRow,1),$G23,OFFSET(TeleData,0,AS$3+AQ$3,nRow,1)))</f>
        <v>0</v>
      </c>
      <c r="AS23" s="393"/>
      <c r="AU23" s="274"/>
      <c r="AV23" s="25">
        <f ca="1">IF(AV$2="","",SUMIF(OFFSET(TeleCostTag,0,0,nRow,1),$G23,OFFSET(TeleData,0,BA$3+AV$3,nRow,1)))</f>
        <v>0</v>
      </c>
      <c r="AW23" s="25">
        <f ca="1">IF(AV$2="","",SUMIF(OFFSET(TeleCostTag,0,0,nRow,1),$G23,OFFSET(TeleData,0,BA$3+AW$3,nRow,1)))</f>
        <v>0</v>
      </c>
      <c r="AX23" s="25">
        <f ca="1">IF(AV$2="","",SUMIF(OFFSET(TeleCostTag,0,0,nRow,1),$G23,OFFSET(TeleData,0,BA$3+AX$3,nRow,1)))</f>
        <v>0</v>
      </c>
      <c r="AY23" s="25">
        <f ca="1">IF(AV$2="","",SUMIF(OFFSET(TeleCostTag,0,0,nRow,1),$G23,OFFSET(TeleData,0,BA$3+AX$6,nRow,1)))</f>
        <v>0</v>
      </c>
      <c r="AZ23" s="25">
        <f ca="1">IF(AV$2="","",SUMIF(OFFSET(TeleCostTag,0,0,nRow,1),$G23,OFFSET(TeleData,0,BA$3+AY$3,nRow,1)))</f>
        <v>0</v>
      </c>
      <c r="BA23" s="393"/>
      <c r="BC23" s="274"/>
      <c r="BD23" s="25">
        <f ca="1">IF(BD$2="","",SUMIF(OFFSET(TeleCostTag,0,0,nRow,1),$G23,OFFSET(TeleData,0,BI$3+BD$3,nRow,1)))</f>
        <v>0</v>
      </c>
      <c r="BE23" s="25">
        <f ca="1">IF(BD$2="","",SUMIF(OFFSET(TeleCostTag,0,0,nRow,1),$G23,OFFSET(TeleData,0,BI$3+BE$3,nRow,1)))</f>
        <v>0</v>
      </c>
      <c r="BF23" s="25">
        <f ca="1">IF(BD$2="","",SUMIF(OFFSET(TeleCostTag,0,0,nRow,1),$G23,OFFSET(TeleData,0,BI$3+BF$3,nRow,1)))</f>
        <v>0</v>
      </c>
      <c r="BG23" s="25">
        <f ca="1">IF(BD$2="","",SUMIF(OFFSET(TeleCostTag,0,0,nRow,1),$G23,OFFSET(TeleData,0,BI$3+BF$6,nRow,1)))</f>
        <v>0</v>
      </c>
      <c r="BH23" s="25">
        <f ca="1">IF(BD$2="","",SUMIF(OFFSET(TeleCostTag,0,0,nRow,1),$G23,OFFSET(TeleData,0,BI$3+BG$3,nRow,1)))</f>
        <v>0</v>
      </c>
      <c r="BI23" s="393"/>
      <c r="BK23" s="274"/>
      <c r="BL23" s="25">
        <f ca="1">IF(BL$2="","",SUMIF(OFFSET(TeleCostTag,0,0,nRow,1),$G23,OFFSET(TeleData,0,BQ$3+BL$3,nRow,1)))</f>
        <v>0</v>
      </c>
      <c r="BM23" s="25">
        <f ca="1">IF(BL$2="","",SUMIF(OFFSET(TeleCostTag,0,0,nRow,1),$G23,OFFSET(TeleData,0,BQ$3+BM$3,nRow,1)))</f>
        <v>0</v>
      </c>
      <c r="BN23" s="25">
        <f ca="1">IF(BL$2="","",SUMIF(OFFSET(TeleCostTag,0,0,nRow,1),$G23,OFFSET(TeleData,0,BQ$3+BN$3,nRow,1)))</f>
        <v>0</v>
      </c>
      <c r="BO23" s="25">
        <f ca="1">IF(BL$2="","",SUMIF(OFFSET(TeleCostTag,0,0,nRow,1),$G23,OFFSET(TeleData,0,BQ$3+BN$6,nRow,1)))</f>
        <v>0</v>
      </c>
      <c r="BP23" s="25">
        <f ca="1">IF(BL$2="","",SUMIF(OFFSET(TeleCostTag,0,0,nRow,1),$G23,OFFSET(TeleData,0,BQ$3+BO$3,nRow,1)))</f>
        <v>0</v>
      </c>
      <c r="BQ23" s="393"/>
      <c r="BS23" s="274"/>
      <c r="BT23" s="25">
        <f ca="1">IF(BT$2="","",SUMIF(OFFSET(TeleCostTag,0,0,nRow,1),$G23,OFFSET(TeleData,0,BY$3+BT$3,nRow,1)))</f>
        <v>0</v>
      </c>
      <c r="BU23" s="25">
        <f ca="1">IF(BT$2="","",SUMIF(OFFSET(TeleCostTag,0,0,nRow,1),$G23,OFFSET(TeleData,0,BY$3+BU$3,nRow,1)))</f>
        <v>0</v>
      </c>
      <c r="BV23" s="25">
        <f ca="1">IF(BT$2="","",SUMIF(OFFSET(TeleCostTag,0,0,nRow,1),$G23,OFFSET(TeleData,0,BY$3+BV$3,nRow,1)))</f>
        <v>0</v>
      </c>
      <c r="BW23" s="25">
        <f ca="1">IF(BT$2="","",SUMIF(OFFSET(TeleCostTag,0,0,nRow,1),$G23,OFFSET(TeleData,0,BY$3+BV$6,nRow,1)))</f>
        <v>0</v>
      </c>
      <c r="BX23" s="25">
        <f ca="1">IF(BT$2="","",SUMIF(OFFSET(TeleCostTag,0,0,nRow,1),$G23,OFFSET(TeleData,0,BY$3+BW$3,nRow,1)))</f>
        <v>0</v>
      </c>
      <c r="BY23" s="393"/>
      <c r="CA23" s="274"/>
      <c r="CB23" s="25">
        <f ca="1">IF(CB$2="","",SUMIF(OFFSET(TeleCostTag,0,0,nRow,1),$G23,OFFSET(TeleData,0,CG$3+CB$3,nRow,1)))</f>
        <v>0</v>
      </c>
      <c r="CC23" s="25">
        <f ca="1">IF(CB$2="","",SUMIF(OFFSET(TeleCostTag,0,0,nRow,1),$G23,OFFSET(TeleData,0,CG$3+CC$3,nRow,1)))</f>
        <v>0</v>
      </c>
      <c r="CD23" s="25">
        <f ca="1">IF(CB$2="","",SUMIF(OFFSET(TeleCostTag,0,0,nRow,1),$G23,OFFSET(TeleData,0,CG$3+CD$3,nRow,1)))</f>
        <v>0</v>
      </c>
      <c r="CE23" s="25">
        <f ca="1">IF(CB$2="","",SUMIF(OFFSET(TeleCostTag,0,0,nRow,1),$G23,OFFSET(TeleData,0,CG$3+CD$6,nRow,1)))</f>
        <v>0</v>
      </c>
      <c r="CF23" s="25">
        <f ca="1">IF(CB$2="","",SUMIF(OFFSET(TeleCostTag,0,0,nRow,1),$G23,OFFSET(TeleData,0,CG$3+CE$3,nRow,1)))</f>
        <v>0</v>
      </c>
      <c r="CG23" s="393"/>
      <c r="CI23" s="274"/>
      <c r="CJ23" s="25">
        <f ca="1">IF(CJ$2="","",SUMIF(OFFSET(TeleCostTag,0,0,nRow,1),$G23,OFFSET(TeleData,0,CO$3+CJ$3,nRow,1)))</f>
        <v>0</v>
      </c>
      <c r="CK23" s="25">
        <f ca="1">IF(CJ$2="","",SUMIF(OFFSET(TeleCostTag,0,0,nRow,1),$G23,OFFSET(TeleData,0,CO$3+CK$3,nRow,1)))</f>
        <v>0</v>
      </c>
      <c r="CL23" s="25">
        <f ca="1">IF(CJ$2="","",SUMIF(OFFSET(TeleCostTag,0,0,nRow,1),$G23,OFFSET(TeleData,0,CO$3+CL$3,nRow,1)))</f>
        <v>0</v>
      </c>
      <c r="CM23" s="25">
        <f ca="1">IF(CJ$2="","",SUMIF(OFFSET(TeleCostTag,0,0,nRow,1),$G23,OFFSET(TeleData,0,CO$3+CL$6,nRow,1)))</f>
        <v>0</v>
      </c>
      <c r="CN23" s="25">
        <f ca="1">IF(CJ$2="","",SUMIF(OFFSET(TeleCostTag,0,0,nRow,1),$G23,OFFSET(TeleData,0,CO$3+CM$3,nRow,1)))</f>
        <v>0</v>
      </c>
      <c r="CO23" s="393"/>
      <c r="CQ23" s="274"/>
      <c r="CR23" s="25">
        <f ca="1">IF(CR$2="","",SUMIF(OFFSET(TeleCostTag,0,0,nRow,1),$G23,OFFSET(TeleData,0,CW$3+CR$3,nRow,1)))</f>
        <v>0</v>
      </c>
      <c r="CS23" s="25">
        <f ca="1">IF(CR$2="","",SUMIF(OFFSET(TeleCostTag,0,0,nRow,1),$G23,OFFSET(TeleData,0,CW$3+CS$3,nRow,1)))</f>
        <v>0</v>
      </c>
      <c r="CT23" s="25">
        <f ca="1">IF(CR$2="","",SUMIF(OFFSET(TeleCostTag,0,0,nRow,1),$G23,OFFSET(TeleData,0,CW$3+CT$3,nRow,1)))</f>
        <v>0</v>
      </c>
      <c r="CU23" s="25">
        <f ca="1">IF(CR$2="","",SUMIF(OFFSET(TeleCostTag,0,0,nRow,1),$G23,OFFSET(TeleData,0,CW$3+CT$6,nRow,1)))</f>
        <v>0</v>
      </c>
      <c r="CV23" s="25">
        <f ca="1">IF(CR$2="","",SUMIF(OFFSET(TeleCostTag,0,0,nRow,1),$G23,OFFSET(TeleData,0,CW$3+CU$3,nRow,1)))</f>
        <v>0</v>
      </c>
      <c r="CW23" s="393"/>
      <c r="CY23" s="274"/>
      <c r="CZ23" s="25">
        <f ca="1">IF(CZ$2="","",SUMIF(OFFSET(TeleCostTag,0,0,nRow,1),$G23,OFFSET(TeleData,0,DE$3+CZ$3,nRow,1)))</f>
        <v>0</v>
      </c>
      <c r="DA23" s="25">
        <f ca="1">IF(CZ$2="","",SUMIF(OFFSET(TeleCostTag,0,0,nRow,1),$G23,OFFSET(TeleData,0,DE$3+DA$3,nRow,1)))</f>
        <v>0</v>
      </c>
      <c r="DB23" s="25">
        <f ca="1">IF(CZ$2="","",SUMIF(OFFSET(TeleCostTag,0,0,nRow,1),$G23,OFFSET(TeleData,0,DE$3+DB$3,nRow,1)))</f>
        <v>0</v>
      </c>
      <c r="DC23" s="25">
        <f ca="1">IF(CZ$2="","",SUMIF(OFFSET(TeleCostTag,0,0,nRow,1),$G23,OFFSET(TeleData,0,DE$3+DB$6,nRow,1)))</f>
        <v>0</v>
      </c>
      <c r="DD23" s="25">
        <f ca="1">IF(CZ$2="","",SUMIF(OFFSET(TeleCostTag,0,0,nRow,1),$G23,OFFSET(TeleData,0,DE$3+DC$3,nRow,1)))</f>
        <v>0</v>
      </c>
      <c r="DE23" s="393"/>
      <c r="DG23" s="274"/>
      <c r="DH23" s="25">
        <f ca="1">IF(DH$2="","",SUMIF(OFFSET(TeleCostTag,0,0,nRow,1),$G23,OFFSET(TeleData,0,DM$3+DH$3,nRow,1)))</f>
        <v>0</v>
      </c>
      <c r="DI23" s="25">
        <f ca="1">IF(DH$2="","",SUMIF(OFFSET(TeleCostTag,0,0,nRow,1),$G23,OFFSET(TeleData,0,DM$3+DI$3,nRow,1)))</f>
        <v>0</v>
      </c>
      <c r="DJ23" s="25">
        <f ca="1">IF(DH$2="","",SUMIF(OFFSET(TeleCostTag,0,0,nRow,1),$G23,OFFSET(TeleData,0,DM$3+DJ$3,nRow,1)))</f>
        <v>0</v>
      </c>
      <c r="DK23" s="25">
        <f ca="1">IF(DH$2="","",SUMIF(OFFSET(TeleCostTag,0,0,nRow,1),$G23,OFFSET(TeleData,0,DM$3+DJ$6,nRow,1)))</f>
        <v>0</v>
      </c>
      <c r="DL23" s="25">
        <f ca="1">IF(DH$2="","",SUMIF(OFFSET(TeleCostTag,0,0,nRow,1),$G23,OFFSET(TeleData,0,DM$3+DK$3,nRow,1)))</f>
        <v>0</v>
      </c>
      <c r="DM23" s="393"/>
      <c r="DO23" s="274"/>
      <c r="DP23" s="25">
        <f ca="1">IF(DP$2="","",SUMIF(OFFSET(TeleCostTag,0,0,nRow,1),$G23,OFFSET(TeleData,0,DU$3+DP$3,nRow,1)))</f>
        <v>0</v>
      </c>
      <c r="DQ23" s="25">
        <f ca="1">IF(DP$2="","",SUMIF(OFFSET(TeleCostTag,0,0,nRow,1),$G23,OFFSET(TeleData,0,DU$3+DQ$3,nRow,1)))</f>
        <v>0</v>
      </c>
      <c r="DR23" s="25">
        <f ca="1">IF(DP$2="","",SUMIF(OFFSET(TeleCostTag,0,0,nRow,1),$G23,OFFSET(TeleData,0,DU$3+DR$3,nRow,1)))</f>
        <v>0</v>
      </c>
      <c r="DS23" s="25">
        <f ca="1">IF(DP$2="","",SUMIF(OFFSET(TeleCostTag,0,0,nRow,1),$G23,OFFSET(TeleData,0,DU$3+DR$6,nRow,1)))</f>
        <v>0</v>
      </c>
      <c r="DT23" s="25">
        <f ca="1">IF(DP$2="","",SUMIF(OFFSET(TeleCostTag,0,0,nRow,1),$G23,OFFSET(TeleData,0,DU$3+DS$3,nRow,1)))</f>
        <v>0</v>
      </c>
      <c r="DU23" s="393"/>
      <c r="DW23" s="274"/>
      <c r="DX23" s="25">
        <f ca="1">IF(DX$2="","",SUMIF(OFFSET(TeleCostTag,0,0,nRow,1),$G23,OFFSET(TeleData,0,EC$3+DX$3,nRow,1)))</f>
        <v>0</v>
      </c>
      <c r="DY23" s="25">
        <f ca="1">IF(DX$2="","",SUMIF(OFFSET(TeleCostTag,0,0,nRow,1),$G23,OFFSET(TeleData,0,EC$3+DY$3,nRow,1)))</f>
        <v>0</v>
      </c>
      <c r="DZ23" s="25">
        <f ca="1">IF(DX$2="","",SUMIF(OFFSET(TeleCostTag,0,0,nRow,1),$G23,OFFSET(TeleData,0,EC$3+DZ$3,nRow,1)))</f>
        <v>0</v>
      </c>
      <c r="EA23" s="25">
        <f ca="1">IF(DX$2="","",SUMIF(OFFSET(TeleCostTag,0,0,nRow,1),$G23,OFFSET(TeleData,0,EC$3+DZ$6,nRow,1)))</f>
        <v>0</v>
      </c>
      <c r="EB23" s="25">
        <f ca="1">IF(DX$2="","",SUMIF(OFFSET(TeleCostTag,0,0,nRow,1),$G23,OFFSET(TeleData,0,EC$3+EA$3,nRow,1)))</f>
        <v>0</v>
      </c>
      <c r="EC23" s="393"/>
      <c r="EE23" s="274"/>
      <c r="EF23" s="25">
        <f ca="1">IF(EF$2="","",SUMIF(OFFSET(TeleCostTag,0,0,nRow,1),$G23,OFFSET(TeleData,0,EK$3+EF$3,nRow,1)))</f>
        <v>0</v>
      </c>
      <c r="EG23" s="25">
        <f ca="1">IF(EF$2="","",SUMIF(OFFSET(TeleCostTag,0,0,nRow,1),$G23,OFFSET(TeleData,0,EK$3+EG$3,nRow,1)))</f>
        <v>0</v>
      </c>
      <c r="EH23" s="25">
        <f ca="1">IF(EF$2="","",SUMIF(OFFSET(TeleCostTag,0,0,nRow,1),$G23,OFFSET(TeleData,0,EK$3+EH$3,nRow,1)))</f>
        <v>0</v>
      </c>
      <c r="EI23" s="25">
        <f ca="1">IF(EF$2="","",SUMIF(OFFSET(TeleCostTag,0,0,nRow,1),$G23,OFFSET(TeleData,0,EK$3+EH$6,nRow,1)))</f>
        <v>0</v>
      </c>
      <c r="EJ23" s="25">
        <f ca="1">IF(EF$2="","",SUMIF(OFFSET(TeleCostTag,0,0,nRow,1),$G23,OFFSET(TeleData,0,EK$3+EI$3,nRow,1)))</f>
        <v>0</v>
      </c>
      <c r="EK23" s="393"/>
    </row>
    <row r="24" spans="1:141" ht="14.25" customHeight="1" x14ac:dyDescent="0.2">
      <c r="A24" s="693" t="s">
        <v>198</v>
      </c>
      <c r="B24" s="694"/>
      <c r="C24" s="694"/>
      <c r="D24" s="694"/>
      <c r="E24" s="695"/>
      <c r="F24" s="15"/>
      <c r="G24" s="274"/>
      <c r="H24" s="273"/>
      <c r="I24" s="273"/>
      <c r="J24" s="273"/>
      <c r="K24" s="273"/>
      <c r="L24" s="273"/>
      <c r="M24" s="394"/>
      <c r="N24" s="368"/>
      <c r="O24" s="274"/>
      <c r="P24" s="273"/>
      <c r="Q24" s="273"/>
      <c r="R24" s="273"/>
      <c r="S24" s="273"/>
      <c r="T24" s="273"/>
      <c r="U24" s="394"/>
      <c r="V24" s="368"/>
      <c r="W24" s="274"/>
      <c r="X24" s="273"/>
      <c r="Y24" s="273"/>
      <c r="Z24" s="273"/>
      <c r="AA24" s="273"/>
      <c r="AB24" s="273"/>
      <c r="AC24" s="394"/>
      <c r="AE24" s="274"/>
      <c r="AF24" s="273"/>
      <c r="AG24" s="273"/>
      <c r="AH24" s="273"/>
      <c r="AI24" s="273"/>
      <c r="AJ24" s="273"/>
      <c r="AK24" s="394"/>
      <c r="AM24" s="274"/>
      <c r="AN24" s="273"/>
      <c r="AO24" s="273"/>
      <c r="AP24" s="273"/>
      <c r="AQ24" s="273"/>
      <c r="AR24" s="273"/>
      <c r="AS24" s="394"/>
      <c r="AU24" s="274"/>
      <c r="AV24" s="273"/>
      <c r="AW24" s="273"/>
      <c r="AX24" s="273"/>
      <c r="AY24" s="273"/>
      <c r="AZ24" s="273"/>
      <c r="BA24" s="394"/>
      <c r="BC24" s="274"/>
      <c r="BD24" s="273"/>
      <c r="BE24" s="273"/>
      <c r="BF24" s="273"/>
      <c r="BG24" s="273"/>
      <c r="BH24" s="273"/>
      <c r="BI24" s="394"/>
      <c r="BK24" s="274"/>
      <c r="BL24" s="273"/>
      <c r="BM24" s="273"/>
      <c r="BN24" s="273"/>
      <c r="BO24" s="273"/>
      <c r="BP24" s="273"/>
      <c r="BQ24" s="394"/>
      <c r="BS24" s="274"/>
      <c r="BT24" s="273"/>
      <c r="BU24" s="273"/>
      <c r="BV24" s="273"/>
      <c r="BW24" s="273"/>
      <c r="BX24" s="273"/>
      <c r="BY24" s="394"/>
      <c r="CA24" s="274"/>
      <c r="CB24" s="273"/>
      <c r="CC24" s="273"/>
      <c r="CD24" s="273"/>
      <c r="CE24" s="273"/>
      <c r="CF24" s="273"/>
      <c r="CG24" s="394"/>
      <c r="CI24" s="274"/>
      <c r="CJ24" s="273"/>
      <c r="CK24" s="273"/>
      <c r="CL24" s="273"/>
      <c r="CM24" s="273"/>
      <c r="CN24" s="273"/>
      <c r="CO24" s="394"/>
      <c r="CQ24" s="274"/>
      <c r="CR24" s="273"/>
      <c r="CS24" s="273"/>
      <c r="CT24" s="273"/>
      <c r="CU24" s="273"/>
      <c r="CV24" s="273"/>
      <c r="CW24" s="394"/>
      <c r="CY24" s="274"/>
      <c r="CZ24" s="273"/>
      <c r="DA24" s="273"/>
      <c r="DB24" s="273"/>
      <c r="DC24" s="273"/>
      <c r="DD24" s="273"/>
      <c r="DE24" s="394"/>
      <c r="DG24" s="274"/>
      <c r="DH24" s="273"/>
      <c r="DI24" s="273"/>
      <c r="DJ24" s="273"/>
      <c r="DK24" s="273"/>
      <c r="DL24" s="273"/>
      <c r="DM24" s="394"/>
      <c r="DO24" s="274"/>
      <c r="DP24" s="273"/>
      <c r="DQ24" s="273"/>
      <c r="DR24" s="273"/>
      <c r="DS24" s="273"/>
      <c r="DT24" s="273"/>
      <c r="DU24" s="394"/>
      <c r="DW24" s="274"/>
      <c r="DX24" s="273"/>
      <c r="DY24" s="273"/>
      <c r="DZ24" s="273"/>
      <c r="EA24" s="273"/>
      <c r="EB24" s="273"/>
      <c r="EC24" s="394"/>
      <c r="EE24" s="274"/>
      <c r="EF24" s="273"/>
      <c r="EG24" s="273"/>
      <c r="EH24" s="273"/>
      <c r="EI24" s="273"/>
      <c r="EJ24" s="273"/>
      <c r="EK24" s="394"/>
    </row>
    <row r="25" spans="1:141" ht="12.75" x14ac:dyDescent="0.2">
      <c r="A25" s="32" t="s">
        <v>492</v>
      </c>
      <c r="B25" s="395">
        <f>'Owrs 5'!B9</f>
        <v>0</v>
      </c>
      <c r="C25" s="395">
        <f>'Owrs 5'!C9</f>
        <v>0</v>
      </c>
      <c r="D25" s="24">
        <f>B25+C25</f>
        <v>0</v>
      </c>
      <c r="E25" s="206"/>
      <c r="F25" s="267" t="s">
        <v>149</v>
      </c>
      <c r="G25" s="274" t="s">
        <v>542</v>
      </c>
      <c r="H25" s="538">
        <f ca="1">IF(J$2="Rejected",B25,IF(K25="",B25,SUM(B25,K25)))</f>
        <v>0</v>
      </c>
      <c r="I25" s="538">
        <f ca="1">IF(J$2="Rejected",C25,IF(L25="",C25,SUM(C25,L25)))</f>
        <v>0</v>
      </c>
      <c r="J25" s="24">
        <f t="shared" ref="J25:J32" ca="1" si="0">IF(H$2="","",SUM(H25:I25))</f>
        <v>0</v>
      </c>
      <c r="K25" s="443">
        <f t="shared" ref="K25:K32" ca="1" si="1">IF(H$2="","",SUMIF(OFFSET(owrsCostTag,0,0,nRow,1),$G25,OFFSET(owrsData,0,M$6+J$6,nRow,1)))</f>
        <v>0</v>
      </c>
      <c r="L25" s="443">
        <f t="shared" ref="L25:L32" ca="1" si="2">IF(I$2="","",SUMIF(OFFSET(owrsCostTag,0,0,nRow,1),$G25,OFFSET(owrsData,0,M$6+K$6,nRow,1)))</f>
        <v>0</v>
      </c>
      <c r="M25" s="393"/>
      <c r="N25" s="368"/>
      <c r="O25" s="274"/>
      <c r="P25" s="538">
        <f ca="1">IF(R$2="Rejected",H25,IF(S25="",H25,SUM(H25,S25)))</f>
        <v>0</v>
      </c>
      <c r="Q25" s="538">
        <f ca="1">IF(R$2="Rejected",I25,IF(T25="",I25,SUM(I25,T25)))</f>
        <v>0</v>
      </c>
      <c r="R25" s="24">
        <f t="shared" ref="R25:R32" ca="1" si="3">IF(P$2="","",SUM(P25:Q25))</f>
        <v>0</v>
      </c>
      <c r="S25" s="24">
        <f t="shared" ref="S25:S32" ca="1" si="4">IF(P$2="","",SUMIF(OFFSET(owrsCostTag,0,0,nRow,1),$G25,OFFSET(owrsData,0,U$6+Q$6,nRow,1)))</f>
        <v>0</v>
      </c>
      <c r="T25" s="24">
        <f t="shared" ref="T25:T32" ca="1" si="5">IF(P$2="","",SUMIF(OFFSET(owrsCostTag,0,0,nRow,1),$G25,OFFSET(owrsData,0,U$4+S$4,nRow,1)))</f>
        <v>0</v>
      </c>
      <c r="U25" s="393"/>
      <c r="V25" s="368"/>
      <c r="W25" s="274"/>
      <c r="X25" s="538">
        <f ca="1">IF(Z$2="Rejected",P25,IF(AA25="",P25,SUM(P25,AA25)))</f>
        <v>0</v>
      </c>
      <c r="Y25" s="538">
        <f ca="1">IF(Z$2="Rejected",Q25,IF(AB25="",Q25,SUM(Q25,AB25)))</f>
        <v>0</v>
      </c>
      <c r="Z25" s="24">
        <f t="shared" ref="Z25:Z32" ca="1" si="6">IF(X$2="","",SUM(X25:Y25))</f>
        <v>0</v>
      </c>
      <c r="AA25" s="24">
        <f t="shared" ref="AA25:AA32" ca="1" si="7">IF(X$2="","",SUMIF(OFFSET(owrsCostTag,0,0,nRow,1),$G25,OFFSET(owrsData,0,AC$4+Z$6,nRow,1)))</f>
        <v>0</v>
      </c>
      <c r="AB25" s="24">
        <f t="shared" ref="AB25:AB32" ca="1" si="8">IF(X$2="","",SUMIF(OFFSET(owrsCostTag,0,0,nRow,1),$G25,OFFSET(owrsData,0,AC$4+AA$4,nRow,1)))</f>
        <v>0</v>
      </c>
      <c r="AC25" s="393"/>
      <c r="AE25" s="274"/>
      <c r="AF25" s="538">
        <f ca="1">IF(AH$2="Rejected",X25,IF(AI25="",X25,SUM(X25,AI25)))</f>
        <v>0</v>
      </c>
      <c r="AG25" s="538">
        <f ca="1">IF(AH$2="Rejected",Y25,IF(AJ25="",Y25,SUM(Y25,AJ25)))</f>
        <v>0</v>
      </c>
      <c r="AH25" s="24">
        <f t="shared" ref="AH25:AH32" ca="1" si="9">IF(AF$2="","",SUM(AF25:AG25))</f>
        <v>0</v>
      </c>
      <c r="AI25" s="24">
        <f t="shared" ref="AI25:AI32" ca="1" si="10">IF(AF$2="","",SUMIF(OFFSET(owrsCostTag,0,0,nRow,1),$G25,OFFSET(owrsData,0,AK$4+AH$6,nRow,1)))</f>
        <v>0</v>
      </c>
      <c r="AJ25" s="24">
        <f t="shared" ref="AJ25:AJ32" ca="1" si="11">IF(AF$2="","",SUMIF(OFFSET(owrsCostTag,0,0,nRow,1),$G25,OFFSET(owrsData,0,AK$4+AI$4,nRow,1)))</f>
        <v>0</v>
      </c>
      <c r="AK25" s="393"/>
      <c r="AM25" s="274"/>
      <c r="AN25" s="538">
        <f ca="1">IF(AP$2="Rejected",AF25,IF(AQ25="",AF25,SUM(AF25,AQ25)))</f>
        <v>0</v>
      </c>
      <c r="AO25" s="538">
        <f ca="1">IF(AP$2="Rejected",AG25,IF(AR25="",AG25,SUM(AG25,AR25)))</f>
        <v>0</v>
      </c>
      <c r="AP25" s="24">
        <f t="shared" ref="AP25:AP32" ca="1" si="12">IF(AN$2="","",SUM(AN25:AO25))</f>
        <v>0</v>
      </c>
      <c r="AQ25" s="24">
        <f t="shared" ref="AQ25:AQ32" ca="1" si="13">IF(AN$2="","",SUMIF(OFFSET(owrsCostTag,0,0,nRow,1),$G25,OFFSET(owrsData,0,AS$4+AP$6,nRow,1)))</f>
        <v>0</v>
      </c>
      <c r="AR25" s="24">
        <f t="shared" ref="AR25:AR32" ca="1" si="14">IF(AN$2="","",SUMIF(OFFSET(owrsCostTag,0,0,nRow,1),$G25,OFFSET(owrsData,0,AS$4+AQ$4,nRow,1)))</f>
        <v>0</v>
      </c>
      <c r="AS25" s="393"/>
      <c r="AU25" s="274"/>
      <c r="AV25" s="538">
        <f ca="1">IF(AX$2="Rejected",AN25,IF(AY25="",AN25,SUM(AN25,AY25)))</f>
        <v>0</v>
      </c>
      <c r="AW25" s="538">
        <f ca="1">IF(AX$2="Rejected",AO25,IF(AZ25="",AO25,SUM(AO25,AZ25)))</f>
        <v>0</v>
      </c>
      <c r="AX25" s="24">
        <f t="shared" ref="AX25:AX32" ca="1" si="15">IF(AV$2="","",SUM(AV25:AW25))</f>
        <v>0</v>
      </c>
      <c r="AY25" s="24">
        <f t="shared" ref="AY25:AY32" ca="1" si="16">IF(AV$2="","",SUMIF(OFFSET(owrsCostTag,0,0,nRow,1),$G25,OFFSET(owrsData,0,BA$4+AX$6,nRow,1)))</f>
        <v>0</v>
      </c>
      <c r="AZ25" s="24">
        <f t="shared" ref="AZ25:AZ32" ca="1" si="17">IF(AV$2="","",SUMIF(OFFSET(owrsCostTag,0,0,nRow,1),$G25,OFFSET(owrsData,0,BA$4+AY$4,nRow,1)))</f>
        <v>0</v>
      </c>
      <c r="BA25" s="393"/>
      <c r="BC25" s="274"/>
      <c r="BD25" s="538">
        <f ca="1">IF(BF$2="Rejected",AV25,IF(BG25="",AV25,SUM(AV25,BG25)))</f>
        <v>0</v>
      </c>
      <c r="BE25" s="538">
        <f ca="1">IF(BF$2="Rejected",AW25,IF(BH25="",AW25,SUM(AW25,BH25)))</f>
        <v>0</v>
      </c>
      <c r="BF25" s="24">
        <f t="shared" ref="BF25:BF32" ca="1" si="18">IF(BD$2="","",SUM(BD25:BE25))</f>
        <v>0</v>
      </c>
      <c r="BG25" s="24">
        <f t="shared" ref="BG25:BG32" ca="1" si="19">IF(BD$2="","",SUMIF(OFFSET(owrsCostTag,0,0,nRow,1),$G25,OFFSET(owrsData,0,BI$4+BF$6,nRow,1)))</f>
        <v>0</v>
      </c>
      <c r="BH25" s="24">
        <f t="shared" ref="BH25:BH32" ca="1" si="20">IF(BD$2="","",SUMIF(OFFSET(owrsCostTag,0,0,nRow,1),$G25,OFFSET(owrsData,0,BI$4+BG$4,nRow,1)))</f>
        <v>0</v>
      </c>
      <c r="BI25" s="393"/>
      <c r="BK25" s="274"/>
      <c r="BL25" s="538">
        <f ca="1">IF(BN$2="Rejected",BD25,IF(BO25="",BD25,SUM(BD25,BO25)))</f>
        <v>0</v>
      </c>
      <c r="BM25" s="538">
        <f ca="1">IF(BN$2="Rejected",BE25,IF(BP25="",BE25,SUM(BE25,BP25)))</f>
        <v>0</v>
      </c>
      <c r="BN25" s="24">
        <f t="shared" ref="BN25:BN32" ca="1" si="21">IF(BL$2="","",SUM(BL25:BM25))</f>
        <v>0</v>
      </c>
      <c r="BO25" s="24">
        <f t="shared" ref="BO25:BO32" ca="1" si="22">IF(BL$2="","",SUMIF(OFFSET(owrsCostTag,0,0,nRow,1),$G25,OFFSET(owrsData,0,BQ$4+BN$6,nRow,1)))</f>
        <v>0</v>
      </c>
      <c r="BP25" s="24">
        <f t="shared" ref="BP25:BP32" ca="1" si="23">IF(BL$2="","",SUMIF(OFFSET(owrsCostTag,0,0,nRow,1),$G25,OFFSET(owrsData,0,BQ$4+BO$4,nRow,1)))</f>
        <v>0</v>
      </c>
      <c r="BQ25" s="393"/>
      <c r="BS25" s="274"/>
      <c r="BT25" s="538">
        <f ca="1">IF(BV$2="Rejected",BL25,IF(BW25="",BL25,SUM(BL25,BW25)))</f>
        <v>0</v>
      </c>
      <c r="BU25" s="538">
        <f ca="1">IF(BV$2="Rejected",BM25,IF(BX25="",BM25,SUM(BM25,BX25)))</f>
        <v>0</v>
      </c>
      <c r="BV25" s="24">
        <f t="shared" ref="BV25:BV32" ca="1" si="24">IF(BT$2="","",SUM(BT25:BU25))</f>
        <v>0</v>
      </c>
      <c r="BW25" s="24">
        <f t="shared" ref="BW25:BW32" ca="1" si="25">IF(BT$2="","",SUMIF(OFFSET(owrsCostTag,0,0,nRow,1),$G25,OFFSET(owrsData,0,BY$4+BV$6,nRow,1)))</f>
        <v>0</v>
      </c>
      <c r="BX25" s="24">
        <f t="shared" ref="BX25:BX32" ca="1" si="26">IF(BT$2="","",SUMIF(OFFSET(owrsCostTag,0,0,nRow,1),$G25,OFFSET(owrsData,0,BY$4+BW$4,nRow,1)))</f>
        <v>0</v>
      </c>
      <c r="BY25" s="393"/>
      <c r="CA25" s="274"/>
      <c r="CB25" s="538">
        <f ca="1">IF(CD$2="Rejected",BT25,IF(CE25="",BT25,SUM(BT25,CE25)))</f>
        <v>0</v>
      </c>
      <c r="CC25" s="538">
        <f ca="1">IF(CD$2="Rejected",BU25,IF(CF25="",BU25,SUM(BU25,CF25)))</f>
        <v>0</v>
      </c>
      <c r="CD25" s="24">
        <f t="shared" ref="CD25:CD32" ca="1" si="27">IF(CB$2="","",SUM(CB25:CC25))</f>
        <v>0</v>
      </c>
      <c r="CE25" s="24">
        <f t="shared" ref="CE25:CE32" ca="1" si="28">IF(CB$2="","",SUMIF(OFFSET(owrsCostTag,0,0,nRow,1),$G25,OFFSET(owrsData,0,CG$4+CD$6,nRow,1)))</f>
        <v>0</v>
      </c>
      <c r="CF25" s="24">
        <f t="shared" ref="CF25:CF32" ca="1" si="29">IF(CB$2="","",SUMIF(OFFSET(owrsCostTag,0,0,nRow,1),$G25,OFFSET(owrsData,0,CG$4+CE$4,nRow,1)))</f>
        <v>0</v>
      </c>
      <c r="CG25" s="393"/>
      <c r="CI25" s="274"/>
      <c r="CJ25" s="538">
        <f ca="1">IF(CL$2="Rejected",CB25,IF(CM25="",CB25,SUM(CB25,CM25)))</f>
        <v>0</v>
      </c>
      <c r="CK25" s="538">
        <f ca="1">IF(CL$2="Rejected",CC25,IF(CN25="",CC25,SUM(CC25,CN25)))</f>
        <v>0</v>
      </c>
      <c r="CL25" s="24">
        <f t="shared" ref="CL25:CL32" ca="1" si="30">IF(CJ$2="","",SUM(CJ25:CK25))</f>
        <v>0</v>
      </c>
      <c r="CM25" s="24">
        <f t="shared" ref="CM25:CM32" ca="1" si="31">IF(CJ$2="","",SUMIF(OFFSET(owrsCostTag,0,0,nRow,1),$G25,OFFSET(owrsData,0,CO$4+CL$6,nRow,1)))</f>
        <v>0</v>
      </c>
      <c r="CN25" s="24">
        <f t="shared" ref="CN25:CN32" ca="1" si="32">IF(CJ$2="","",SUMIF(OFFSET(owrsCostTag,0,0,nRow,1),$G25,OFFSET(owrsData,0,CO$4+CM$4,nRow,1)))</f>
        <v>0</v>
      </c>
      <c r="CO25" s="393"/>
      <c r="CQ25" s="274"/>
      <c r="CR25" s="538">
        <f ca="1">IF(CT$2="Rejected",CJ25,IF(CU25="",CJ25,SUM(CJ25,CU25)))</f>
        <v>0</v>
      </c>
      <c r="CS25" s="538">
        <f ca="1">IF(CT$2="Rejected",CK25,IF(CV25="",CK25,SUM(CK25,CV25)))</f>
        <v>0</v>
      </c>
      <c r="CT25" s="24">
        <f t="shared" ref="CT25:CT32" ca="1" si="33">IF(CR$2="","",SUM(CR25:CS25))</f>
        <v>0</v>
      </c>
      <c r="CU25" s="24">
        <f t="shared" ref="CU25:CU32" ca="1" si="34">IF(CR$2="","",SUMIF(OFFSET(owrsCostTag,0,0,nRow,1),$G25,OFFSET(owrsData,0,CW$4+CT$6,nRow,1)))</f>
        <v>0</v>
      </c>
      <c r="CV25" s="24">
        <f t="shared" ref="CV25:CV32" ca="1" si="35">IF(CR$2="","",SUMIF(OFFSET(owrsCostTag,0,0,nRow,1),$G25,OFFSET(owrsData,0,CW$4+CU$4,nRow,1)))</f>
        <v>0</v>
      </c>
      <c r="CW25" s="393"/>
      <c r="CY25" s="274"/>
      <c r="CZ25" s="538">
        <f ca="1">IF(DB$2="Rejected",CR25,IF(DC25="",CR25,SUM(CR25,DC25)))</f>
        <v>0</v>
      </c>
      <c r="DA25" s="538">
        <f ca="1">IF(DB$2="Rejected",CS25,IF(DD25="",CS25,SUM(CS25,DD25)))</f>
        <v>0</v>
      </c>
      <c r="DB25" s="24">
        <f t="shared" ref="DB25:DB32" ca="1" si="36">IF(CZ$2="","",SUM(CZ25:DA25))</f>
        <v>0</v>
      </c>
      <c r="DC25" s="24">
        <f t="shared" ref="DC25:DC32" ca="1" si="37">IF(CZ$2="","",SUMIF(OFFSET(owrsCostTag,0,0,nRow,1),$G25,OFFSET(owrsData,0,DE$4+DB$6,nRow,1)))</f>
        <v>0</v>
      </c>
      <c r="DD25" s="24">
        <f t="shared" ref="DD25:DD32" ca="1" si="38">IF(CZ$2="","",SUMIF(OFFSET(owrsCostTag,0,0,nRow,1),$G25,OFFSET(owrsData,0,DE$4+DC$4,nRow,1)))</f>
        <v>0</v>
      </c>
      <c r="DE25" s="393"/>
      <c r="DG25" s="274"/>
      <c r="DH25" s="538">
        <f ca="1">IF(DJ$2="Rejected",CZ25,IF(DK25="",CZ25,SUM(CZ25,DK25)))</f>
        <v>0</v>
      </c>
      <c r="DI25" s="538">
        <f ca="1">IF(DJ$2="Rejected",DA25,IF(DL25="",DA25,SUM(DA25,DL25)))</f>
        <v>0</v>
      </c>
      <c r="DJ25" s="24">
        <f t="shared" ref="DJ25:DJ32" ca="1" si="39">IF(DH$2="","",SUM(DH25:DI25))</f>
        <v>0</v>
      </c>
      <c r="DK25" s="24">
        <f t="shared" ref="DK25:DK32" ca="1" si="40">IF(DH$2="","",SUMIF(OFFSET(owrsCostTag,0,0,nRow,1),$G25,OFFSET(owrsData,0,DM$4+DJ$6,nRow,1)))</f>
        <v>0</v>
      </c>
      <c r="DL25" s="24">
        <f t="shared" ref="DL25:DL32" ca="1" si="41">IF(DH$2="","",SUMIF(OFFSET(owrsCostTag,0,0,nRow,1),$G25,OFFSET(owrsData,0,DM$4+DK$4,nRow,1)))</f>
        <v>0</v>
      </c>
      <c r="DM25" s="393"/>
      <c r="DO25" s="274"/>
      <c r="DP25" s="538">
        <f ca="1">IF(DR$2="Rejected",DH25,IF(DS25="",DH25,SUM(DH25,DS25)))</f>
        <v>0</v>
      </c>
      <c r="DQ25" s="538">
        <f ca="1">IF(DR$2="Rejected",DI25,IF(DT25="",DI25,SUM(DI25,DT25)))</f>
        <v>0</v>
      </c>
      <c r="DR25" s="24">
        <f t="shared" ref="DR25:DR32" ca="1" si="42">IF(DP$2="","",SUM(DP25:DQ25))</f>
        <v>0</v>
      </c>
      <c r="DS25" s="24">
        <f t="shared" ref="DS25:DS32" ca="1" si="43">IF(DP$2="","",SUMIF(OFFSET(owrsCostTag,0,0,nRow,1),$G25,OFFSET(owrsData,0,DU$4+DR$6,nRow,1)))</f>
        <v>0</v>
      </c>
      <c r="DT25" s="24">
        <f t="shared" ref="DT25:DT32" ca="1" si="44">IF(DP$2="","",SUMIF(OFFSET(owrsCostTag,0,0,nRow,1),$G25,OFFSET(owrsData,0,DU$4+DS$4,nRow,1)))</f>
        <v>0</v>
      </c>
      <c r="DU25" s="393"/>
      <c r="DW25" s="274"/>
      <c r="DX25" s="538">
        <f ca="1">IF(DZ$2="Rejected",DP25,IF(EA25="",DP25,SUM(DP25,EA25)))</f>
        <v>0</v>
      </c>
      <c r="DY25" s="538">
        <f ca="1">IF(DZ$2="Rejected",DQ25,IF(EB25="",DQ25,SUM(DQ25,EB25)))</f>
        <v>0</v>
      </c>
      <c r="DZ25" s="24">
        <f t="shared" ref="DZ25:DZ32" ca="1" si="45">IF(DX$2="","",SUM(DX25:DY25))</f>
        <v>0</v>
      </c>
      <c r="EA25" s="24">
        <f t="shared" ref="EA25:EA32" ca="1" si="46">IF(DX$2="","",SUMIF(OFFSET(owrsCostTag,0,0,nRow,1),$G25,OFFSET(owrsData,0,EC$4+DZ$6,nRow,1)))</f>
        <v>0</v>
      </c>
      <c r="EB25" s="24">
        <f t="shared" ref="EB25:EB32" ca="1" si="47">IF(DX$2="","",SUMIF(OFFSET(owrsCostTag,0,0,nRow,1),$G25,OFFSET(owrsData,0,EC$4+EA$4,nRow,1)))</f>
        <v>0</v>
      </c>
      <c r="EC25" s="393"/>
      <c r="EE25" s="274"/>
      <c r="EF25" s="538">
        <f ca="1">IF(EH$2="Rejected",DX25,IF(EI25="",DX25,SUM(DX25,EI25)))</f>
        <v>0</v>
      </c>
      <c r="EG25" s="538">
        <f ca="1">IF(EH$2="Rejected",DY25,IF(EJ25="",DY25,SUM(DY25,EJ25)))</f>
        <v>0</v>
      </c>
      <c r="EH25" s="24">
        <f t="shared" ref="EH25:EH32" ca="1" si="48">IF(EF$2="","",SUM(EF25:EG25))</f>
        <v>0</v>
      </c>
      <c r="EI25" s="24">
        <f t="shared" ref="EI25:EI32" ca="1" si="49">IF(EF$2="","",SUMIF(OFFSET(owrsCostTag,0,0,nRow,1),$G25,OFFSET(owrsData,0,EK$4+EH$6,nRow,1)))</f>
        <v>0</v>
      </c>
      <c r="EJ25" s="24">
        <f t="shared" ref="EJ25:EJ32" ca="1" si="50">IF(EF$2="","",SUMIF(OFFSET(owrsCostTag,0,0,nRow,1),$G25,OFFSET(owrsData,0,EK$4+EI$4,nRow,1)))</f>
        <v>0</v>
      </c>
      <c r="EK25" s="393"/>
    </row>
    <row r="26" spans="1:141" ht="12.75" x14ac:dyDescent="0.2">
      <c r="A26" s="32" t="s">
        <v>493</v>
      </c>
      <c r="B26" s="395">
        <f>'Owrs 5'!B16</f>
        <v>0</v>
      </c>
      <c r="C26" s="395">
        <f>'Owrs 5'!C16</f>
        <v>0</v>
      </c>
      <c r="D26" s="24">
        <f>B26+C26</f>
        <v>0</v>
      </c>
      <c r="E26" s="204"/>
      <c r="F26" s="267"/>
      <c r="G26" s="274" t="s">
        <v>544</v>
      </c>
      <c r="H26" s="538">
        <f t="shared" ref="H26:H32" ca="1" si="51">IF(J$2="Rejected",B26,IF(K26="",B26,SUM(B26,K26)))</f>
        <v>0</v>
      </c>
      <c r="I26" s="538">
        <f ca="1">IF(J$2="Rejected",C26,IF(L26="",C26,SUM(C26,L26)))</f>
        <v>0</v>
      </c>
      <c r="J26" s="24">
        <f t="shared" ca="1" si="0"/>
        <v>0</v>
      </c>
      <c r="K26" s="443">
        <f t="shared" ca="1" si="1"/>
        <v>0</v>
      </c>
      <c r="L26" s="443">
        <f t="shared" ca="1" si="2"/>
        <v>0</v>
      </c>
      <c r="M26" s="393"/>
      <c r="N26" s="368"/>
      <c r="O26" s="274"/>
      <c r="P26" s="538">
        <f t="shared" ref="P26:P32" ca="1" si="52">IF(R$2="Rejected",H26,IF(S26="",H26,SUM(H26,S26)))</f>
        <v>0</v>
      </c>
      <c r="Q26" s="538">
        <f t="shared" ref="Q26:Q32" ca="1" si="53">IF(R$2="Rejected",I26,IF(T26="",I26,SUM(I26,T26)))</f>
        <v>0</v>
      </c>
      <c r="R26" s="24">
        <f t="shared" ca="1" si="3"/>
        <v>0</v>
      </c>
      <c r="S26" s="24">
        <f t="shared" ca="1" si="4"/>
        <v>0</v>
      </c>
      <c r="T26" s="24">
        <f t="shared" ca="1" si="5"/>
        <v>0</v>
      </c>
      <c r="U26" s="393"/>
      <c r="V26" s="368"/>
      <c r="W26" s="274"/>
      <c r="X26" s="538">
        <f t="shared" ref="X26:X32" ca="1" si="54">IF(Z$2="Rejected",P26,IF(AA26="",P26,SUM(P26,AA26)))</f>
        <v>0</v>
      </c>
      <c r="Y26" s="538">
        <f t="shared" ref="Y26:Y32" ca="1" si="55">IF(Z$2="Rejected",Q26,IF(AB26="",Q26,SUM(Q26,AB26)))</f>
        <v>0</v>
      </c>
      <c r="Z26" s="24">
        <f t="shared" ca="1" si="6"/>
        <v>0</v>
      </c>
      <c r="AA26" s="24">
        <f t="shared" ca="1" si="7"/>
        <v>0</v>
      </c>
      <c r="AB26" s="24">
        <f t="shared" ca="1" si="8"/>
        <v>0</v>
      </c>
      <c r="AC26" s="393"/>
      <c r="AE26" s="274"/>
      <c r="AF26" s="538">
        <f t="shared" ref="AF26:AF32" ca="1" si="56">IF(AH$2="Rejected",X26,IF(AI26="",X26,SUM(X26,AI26)))</f>
        <v>0</v>
      </c>
      <c r="AG26" s="538">
        <f t="shared" ref="AG26:AG32" ca="1" si="57">IF(AH$2="Rejected",Y26,IF(AJ26="",Y26,SUM(Y26,AJ26)))</f>
        <v>0</v>
      </c>
      <c r="AH26" s="24">
        <f t="shared" ca="1" si="9"/>
        <v>0</v>
      </c>
      <c r="AI26" s="24">
        <f t="shared" ca="1" si="10"/>
        <v>0</v>
      </c>
      <c r="AJ26" s="24">
        <f t="shared" ca="1" si="11"/>
        <v>0</v>
      </c>
      <c r="AK26" s="393"/>
      <c r="AM26" s="274"/>
      <c r="AN26" s="538">
        <f t="shared" ref="AN26:AN32" ca="1" si="58">IF(AP$2="Rejected",AF26,IF(AQ26="",AF26,SUM(AF26,AQ26)))</f>
        <v>0</v>
      </c>
      <c r="AO26" s="538">
        <f t="shared" ref="AO26:AO32" ca="1" si="59">IF(AP$2="Rejected",AG26,IF(AR26="",AG26,SUM(AG26,AR26)))</f>
        <v>0</v>
      </c>
      <c r="AP26" s="24">
        <f t="shared" ca="1" si="12"/>
        <v>0</v>
      </c>
      <c r="AQ26" s="24">
        <f t="shared" ca="1" si="13"/>
        <v>0</v>
      </c>
      <c r="AR26" s="24">
        <f t="shared" ca="1" si="14"/>
        <v>0</v>
      </c>
      <c r="AS26" s="393"/>
      <c r="AU26" s="274"/>
      <c r="AV26" s="538">
        <f t="shared" ref="AV26:AV32" ca="1" si="60">IF(AX$2="Rejected",AN26,IF(AY26="",AN26,SUM(AN26,AY26)))</f>
        <v>0</v>
      </c>
      <c r="AW26" s="538">
        <f t="shared" ref="AW26:AW32" ca="1" si="61">IF(AX$2="Rejected",AO26,IF(AZ26="",AO26,SUM(AO26,AZ26)))</f>
        <v>0</v>
      </c>
      <c r="AX26" s="24">
        <f t="shared" ca="1" si="15"/>
        <v>0</v>
      </c>
      <c r="AY26" s="24">
        <f t="shared" ca="1" si="16"/>
        <v>0</v>
      </c>
      <c r="AZ26" s="24">
        <f t="shared" ca="1" si="17"/>
        <v>0</v>
      </c>
      <c r="BA26" s="393"/>
      <c r="BC26" s="274"/>
      <c r="BD26" s="538">
        <f t="shared" ref="BD26:BD32" ca="1" si="62">IF(BF$2="Rejected",AV26,IF(BG26="",AV26,SUM(AV26,BG26)))</f>
        <v>0</v>
      </c>
      <c r="BE26" s="538">
        <f t="shared" ref="BE26:BE32" ca="1" si="63">IF(BF$2="Rejected",AW26,IF(BH26="",AW26,SUM(AW26,BH26)))</f>
        <v>0</v>
      </c>
      <c r="BF26" s="24">
        <f t="shared" ca="1" si="18"/>
        <v>0</v>
      </c>
      <c r="BG26" s="24">
        <f t="shared" ca="1" si="19"/>
        <v>0</v>
      </c>
      <c r="BH26" s="24">
        <f t="shared" ca="1" si="20"/>
        <v>0</v>
      </c>
      <c r="BI26" s="393"/>
      <c r="BK26" s="274"/>
      <c r="BL26" s="538">
        <f t="shared" ref="BL26:BL32" ca="1" si="64">IF(BN$2="Rejected",BD26,IF(BO26="",BD26,SUM(BD26,BO26)))</f>
        <v>0</v>
      </c>
      <c r="BM26" s="538">
        <f t="shared" ref="BM26:BM32" ca="1" si="65">IF(BN$2="Rejected",BE26,IF(BP26="",BE26,SUM(BE26,BP26)))</f>
        <v>0</v>
      </c>
      <c r="BN26" s="24">
        <f t="shared" ca="1" si="21"/>
        <v>0</v>
      </c>
      <c r="BO26" s="24">
        <f t="shared" ca="1" si="22"/>
        <v>0</v>
      </c>
      <c r="BP26" s="24">
        <f t="shared" ca="1" si="23"/>
        <v>0</v>
      </c>
      <c r="BQ26" s="393"/>
      <c r="BS26" s="274"/>
      <c r="BT26" s="538">
        <f t="shared" ref="BT26:BT32" ca="1" si="66">IF(BV$2="Rejected",BL26,IF(BW26="",BL26,SUM(BL26,BW26)))</f>
        <v>0</v>
      </c>
      <c r="BU26" s="538">
        <f t="shared" ref="BU26:BU32" ca="1" si="67">IF(BV$2="Rejected",BM26,IF(BX26="",BM26,SUM(BM26,BX26)))</f>
        <v>0</v>
      </c>
      <c r="BV26" s="24">
        <f t="shared" ca="1" si="24"/>
        <v>0</v>
      </c>
      <c r="BW26" s="24">
        <f t="shared" ca="1" si="25"/>
        <v>0</v>
      </c>
      <c r="BX26" s="24">
        <f t="shared" ca="1" si="26"/>
        <v>0</v>
      </c>
      <c r="BY26" s="393"/>
      <c r="CA26" s="274"/>
      <c r="CB26" s="538">
        <f t="shared" ref="CB26:CB32" ca="1" si="68">IF(CD$2="Rejected",BT26,IF(CE26="",BT26,SUM(BT26,CE26)))</f>
        <v>0</v>
      </c>
      <c r="CC26" s="538">
        <f t="shared" ref="CC26:CC32" ca="1" si="69">IF(CD$2="Rejected",BU26,IF(CF26="",BU26,SUM(BU26,CF26)))</f>
        <v>0</v>
      </c>
      <c r="CD26" s="24">
        <f t="shared" ca="1" si="27"/>
        <v>0</v>
      </c>
      <c r="CE26" s="24">
        <f t="shared" ca="1" si="28"/>
        <v>0</v>
      </c>
      <c r="CF26" s="24">
        <f t="shared" ca="1" si="29"/>
        <v>0</v>
      </c>
      <c r="CG26" s="393"/>
      <c r="CI26" s="274"/>
      <c r="CJ26" s="538">
        <f t="shared" ref="CJ26:CJ32" ca="1" si="70">IF(CL$2="Rejected",CB26,IF(CM26="",CB26,SUM(CB26,CM26)))</f>
        <v>0</v>
      </c>
      <c r="CK26" s="538">
        <f t="shared" ref="CK26:CK32" ca="1" si="71">IF(CL$2="Rejected",CC26,IF(CN26="",CC26,SUM(CC26,CN26)))</f>
        <v>0</v>
      </c>
      <c r="CL26" s="24">
        <f t="shared" ca="1" si="30"/>
        <v>0</v>
      </c>
      <c r="CM26" s="24">
        <f t="shared" ca="1" si="31"/>
        <v>0</v>
      </c>
      <c r="CN26" s="24">
        <f t="shared" ca="1" si="32"/>
        <v>0</v>
      </c>
      <c r="CO26" s="393"/>
      <c r="CQ26" s="274"/>
      <c r="CR26" s="538">
        <f t="shared" ref="CR26:CR32" ca="1" si="72">IF(CT$2="Rejected",CJ26,IF(CU26="",CJ26,SUM(CJ26,CU26)))</f>
        <v>0</v>
      </c>
      <c r="CS26" s="538">
        <f t="shared" ref="CS26:CS32" ca="1" si="73">IF(CT$2="Rejected",CK26,IF(CV26="",CK26,SUM(CK26,CV26)))</f>
        <v>0</v>
      </c>
      <c r="CT26" s="24">
        <f t="shared" ca="1" si="33"/>
        <v>0</v>
      </c>
      <c r="CU26" s="24">
        <f t="shared" ca="1" si="34"/>
        <v>0</v>
      </c>
      <c r="CV26" s="24">
        <f t="shared" ca="1" si="35"/>
        <v>0</v>
      </c>
      <c r="CW26" s="393"/>
      <c r="CY26" s="274"/>
      <c r="CZ26" s="538">
        <f t="shared" ref="CZ26:CZ32" ca="1" si="74">IF(DB$2="Rejected",CR26,IF(DC26="",CR26,SUM(CR26,DC26)))</f>
        <v>0</v>
      </c>
      <c r="DA26" s="538">
        <f t="shared" ref="DA26:DA32" ca="1" si="75">IF(DB$2="Rejected",CS26,IF(DD26="",CS26,SUM(CS26,DD26)))</f>
        <v>0</v>
      </c>
      <c r="DB26" s="24">
        <f t="shared" ca="1" si="36"/>
        <v>0</v>
      </c>
      <c r="DC26" s="24">
        <f t="shared" ca="1" si="37"/>
        <v>0</v>
      </c>
      <c r="DD26" s="24">
        <f t="shared" ca="1" si="38"/>
        <v>0</v>
      </c>
      <c r="DE26" s="393"/>
      <c r="DG26" s="274"/>
      <c r="DH26" s="538">
        <f t="shared" ref="DH26:DH32" ca="1" si="76">IF(DJ$2="Rejected",CZ26,IF(DK26="",CZ26,SUM(CZ26,DK26)))</f>
        <v>0</v>
      </c>
      <c r="DI26" s="538">
        <f t="shared" ref="DI26:DI32" ca="1" si="77">IF(DJ$2="Rejected",DA26,IF(DL26="",DA26,SUM(DA26,DL26)))</f>
        <v>0</v>
      </c>
      <c r="DJ26" s="24">
        <f t="shared" ca="1" si="39"/>
        <v>0</v>
      </c>
      <c r="DK26" s="24">
        <f t="shared" ca="1" si="40"/>
        <v>0</v>
      </c>
      <c r="DL26" s="24">
        <f t="shared" ca="1" si="41"/>
        <v>0</v>
      </c>
      <c r="DM26" s="393"/>
      <c r="DO26" s="274"/>
      <c r="DP26" s="538">
        <f t="shared" ref="DP26:DP32" ca="1" si="78">IF(DR$2="Rejected",DH26,IF(DS26="",DH26,SUM(DH26,DS26)))</f>
        <v>0</v>
      </c>
      <c r="DQ26" s="538">
        <f t="shared" ref="DQ26:DQ32" ca="1" si="79">IF(DR$2="Rejected",DI26,IF(DT26="",DI26,SUM(DI26,DT26)))</f>
        <v>0</v>
      </c>
      <c r="DR26" s="24">
        <f t="shared" ca="1" si="42"/>
        <v>0</v>
      </c>
      <c r="DS26" s="24">
        <f t="shared" ca="1" si="43"/>
        <v>0</v>
      </c>
      <c r="DT26" s="24">
        <f t="shared" ca="1" si="44"/>
        <v>0</v>
      </c>
      <c r="DU26" s="393"/>
      <c r="DW26" s="274"/>
      <c r="DX26" s="538">
        <f t="shared" ref="DX26:DX32" ca="1" si="80">IF(DZ$2="Rejected",DP26,IF(EA26="",DP26,SUM(DP26,EA26)))</f>
        <v>0</v>
      </c>
      <c r="DY26" s="538">
        <f t="shared" ref="DY26:DY32" ca="1" si="81">IF(DZ$2="Rejected",DQ26,IF(EB26="",DQ26,SUM(DQ26,EB26)))</f>
        <v>0</v>
      </c>
      <c r="DZ26" s="24">
        <f t="shared" ca="1" si="45"/>
        <v>0</v>
      </c>
      <c r="EA26" s="24">
        <f t="shared" ca="1" si="46"/>
        <v>0</v>
      </c>
      <c r="EB26" s="24">
        <f t="shared" ca="1" si="47"/>
        <v>0</v>
      </c>
      <c r="EC26" s="393"/>
      <c r="EE26" s="274"/>
      <c r="EF26" s="538">
        <f t="shared" ref="EF26:EF32" ca="1" si="82">IF(EH$2="Rejected",DX26,IF(EI26="",DX26,SUM(DX26,EI26)))</f>
        <v>0</v>
      </c>
      <c r="EG26" s="538">
        <f t="shared" ref="EG26:EG32" ca="1" si="83">IF(EH$2="Rejected",DY26,IF(EJ26="",DY26,SUM(DY26,EJ26)))</f>
        <v>0</v>
      </c>
      <c r="EH26" s="24">
        <f t="shared" ca="1" si="48"/>
        <v>0</v>
      </c>
      <c r="EI26" s="24">
        <f t="shared" ca="1" si="49"/>
        <v>0</v>
      </c>
      <c r="EJ26" s="24">
        <f t="shared" ca="1" si="50"/>
        <v>0</v>
      </c>
      <c r="EK26" s="393"/>
    </row>
    <row r="27" spans="1:141" ht="12.75" x14ac:dyDescent="0.2">
      <c r="A27" s="32" t="s">
        <v>48</v>
      </c>
      <c r="B27" s="395">
        <f>'Owrs 5'!B23</f>
        <v>0</v>
      </c>
      <c r="C27" s="395">
        <f>'Owrs 5'!C23</f>
        <v>0</v>
      </c>
      <c r="D27" s="24">
        <f t="shared" ref="D27:D32" si="84">B27+C27</f>
        <v>0</v>
      </c>
      <c r="E27" s="204"/>
      <c r="F27" s="267"/>
      <c r="G27" s="274" t="s">
        <v>546</v>
      </c>
      <c r="H27" s="538">
        <f t="shared" ca="1" si="51"/>
        <v>0</v>
      </c>
      <c r="I27" s="538">
        <f t="shared" ref="I27:I32" ca="1" si="85">IF(J$2="Rejected",C27,IF(L27="",C27,SUM(C27,L27)))</f>
        <v>0</v>
      </c>
      <c r="J27" s="24">
        <f t="shared" ca="1" si="0"/>
        <v>0</v>
      </c>
      <c r="K27" s="443">
        <f t="shared" ca="1" si="1"/>
        <v>0</v>
      </c>
      <c r="L27" s="443">
        <f t="shared" ca="1" si="2"/>
        <v>0</v>
      </c>
      <c r="M27" s="393"/>
      <c r="N27" s="368"/>
      <c r="O27" s="274"/>
      <c r="P27" s="538">
        <f t="shared" ca="1" si="52"/>
        <v>0</v>
      </c>
      <c r="Q27" s="538">
        <f t="shared" ca="1" si="53"/>
        <v>0</v>
      </c>
      <c r="R27" s="24">
        <f t="shared" ca="1" si="3"/>
        <v>0</v>
      </c>
      <c r="S27" s="24">
        <f t="shared" ca="1" si="4"/>
        <v>0</v>
      </c>
      <c r="T27" s="24">
        <f t="shared" ca="1" si="5"/>
        <v>0</v>
      </c>
      <c r="U27" s="393"/>
      <c r="V27" s="368"/>
      <c r="W27" s="274"/>
      <c r="X27" s="538">
        <f t="shared" ca="1" si="54"/>
        <v>0</v>
      </c>
      <c r="Y27" s="538">
        <f t="shared" ca="1" si="55"/>
        <v>0</v>
      </c>
      <c r="Z27" s="24">
        <f t="shared" ca="1" si="6"/>
        <v>0</v>
      </c>
      <c r="AA27" s="24">
        <f t="shared" ca="1" si="7"/>
        <v>0</v>
      </c>
      <c r="AB27" s="24">
        <f t="shared" ca="1" si="8"/>
        <v>0</v>
      </c>
      <c r="AC27" s="393"/>
      <c r="AE27" s="274"/>
      <c r="AF27" s="538">
        <f t="shared" ca="1" si="56"/>
        <v>0</v>
      </c>
      <c r="AG27" s="538">
        <f t="shared" ca="1" si="57"/>
        <v>0</v>
      </c>
      <c r="AH27" s="24">
        <f t="shared" ca="1" si="9"/>
        <v>0</v>
      </c>
      <c r="AI27" s="24">
        <f t="shared" ca="1" si="10"/>
        <v>0</v>
      </c>
      <c r="AJ27" s="24">
        <f t="shared" ca="1" si="11"/>
        <v>0</v>
      </c>
      <c r="AK27" s="393"/>
      <c r="AM27" s="274"/>
      <c r="AN27" s="538">
        <f t="shared" ca="1" si="58"/>
        <v>0</v>
      </c>
      <c r="AO27" s="538">
        <f t="shared" ca="1" si="59"/>
        <v>0</v>
      </c>
      <c r="AP27" s="24">
        <f t="shared" ca="1" si="12"/>
        <v>0</v>
      </c>
      <c r="AQ27" s="24">
        <f t="shared" ca="1" si="13"/>
        <v>0</v>
      </c>
      <c r="AR27" s="24">
        <f t="shared" ca="1" si="14"/>
        <v>0</v>
      </c>
      <c r="AS27" s="393"/>
      <c r="AU27" s="274"/>
      <c r="AV27" s="538">
        <f t="shared" ca="1" si="60"/>
        <v>0</v>
      </c>
      <c r="AW27" s="538">
        <f t="shared" ca="1" si="61"/>
        <v>0</v>
      </c>
      <c r="AX27" s="24">
        <f t="shared" ca="1" si="15"/>
        <v>0</v>
      </c>
      <c r="AY27" s="24">
        <f t="shared" ca="1" si="16"/>
        <v>0</v>
      </c>
      <c r="AZ27" s="24">
        <f t="shared" ca="1" si="17"/>
        <v>0</v>
      </c>
      <c r="BA27" s="393"/>
      <c r="BC27" s="274"/>
      <c r="BD27" s="538">
        <f t="shared" ca="1" si="62"/>
        <v>0</v>
      </c>
      <c r="BE27" s="538">
        <f t="shared" ca="1" si="63"/>
        <v>0</v>
      </c>
      <c r="BF27" s="24">
        <f t="shared" ca="1" si="18"/>
        <v>0</v>
      </c>
      <c r="BG27" s="24">
        <f t="shared" ca="1" si="19"/>
        <v>0</v>
      </c>
      <c r="BH27" s="24">
        <f t="shared" ca="1" si="20"/>
        <v>0</v>
      </c>
      <c r="BI27" s="393"/>
      <c r="BK27" s="274"/>
      <c r="BL27" s="538">
        <f t="shared" ca="1" si="64"/>
        <v>0</v>
      </c>
      <c r="BM27" s="538">
        <f t="shared" ca="1" si="65"/>
        <v>0</v>
      </c>
      <c r="BN27" s="24">
        <f t="shared" ca="1" si="21"/>
        <v>0</v>
      </c>
      <c r="BO27" s="24">
        <f t="shared" ca="1" si="22"/>
        <v>0</v>
      </c>
      <c r="BP27" s="24">
        <f t="shared" ca="1" si="23"/>
        <v>0</v>
      </c>
      <c r="BQ27" s="393"/>
      <c r="BS27" s="274"/>
      <c r="BT27" s="538">
        <f t="shared" ca="1" si="66"/>
        <v>0</v>
      </c>
      <c r="BU27" s="538">
        <f t="shared" ca="1" si="67"/>
        <v>0</v>
      </c>
      <c r="BV27" s="24">
        <f t="shared" ca="1" si="24"/>
        <v>0</v>
      </c>
      <c r="BW27" s="24">
        <f t="shared" ca="1" si="25"/>
        <v>0</v>
      </c>
      <c r="BX27" s="24">
        <f t="shared" ca="1" si="26"/>
        <v>0</v>
      </c>
      <c r="BY27" s="393"/>
      <c r="CA27" s="274"/>
      <c r="CB27" s="538">
        <f t="shared" ca="1" si="68"/>
        <v>0</v>
      </c>
      <c r="CC27" s="538">
        <f t="shared" ca="1" si="69"/>
        <v>0</v>
      </c>
      <c r="CD27" s="24">
        <f t="shared" ca="1" si="27"/>
        <v>0</v>
      </c>
      <c r="CE27" s="24">
        <f t="shared" ca="1" si="28"/>
        <v>0</v>
      </c>
      <c r="CF27" s="24">
        <f t="shared" ca="1" si="29"/>
        <v>0</v>
      </c>
      <c r="CG27" s="393"/>
      <c r="CI27" s="274"/>
      <c r="CJ27" s="538">
        <f t="shared" ca="1" si="70"/>
        <v>0</v>
      </c>
      <c r="CK27" s="538">
        <f t="shared" ca="1" si="71"/>
        <v>0</v>
      </c>
      <c r="CL27" s="24">
        <f t="shared" ca="1" si="30"/>
        <v>0</v>
      </c>
      <c r="CM27" s="24">
        <f t="shared" ca="1" si="31"/>
        <v>0</v>
      </c>
      <c r="CN27" s="24">
        <f t="shared" ca="1" si="32"/>
        <v>0</v>
      </c>
      <c r="CO27" s="393"/>
      <c r="CQ27" s="274"/>
      <c r="CR27" s="538">
        <f t="shared" ca="1" si="72"/>
        <v>0</v>
      </c>
      <c r="CS27" s="538">
        <f t="shared" ca="1" si="73"/>
        <v>0</v>
      </c>
      <c r="CT27" s="24">
        <f t="shared" ca="1" si="33"/>
        <v>0</v>
      </c>
      <c r="CU27" s="24">
        <f t="shared" ca="1" si="34"/>
        <v>0</v>
      </c>
      <c r="CV27" s="24">
        <f t="shared" ca="1" si="35"/>
        <v>0</v>
      </c>
      <c r="CW27" s="393"/>
      <c r="CY27" s="274"/>
      <c r="CZ27" s="538">
        <f t="shared" ca="1" si="74"/>
        <v>0</v>
      </c>
      <c r="DA27" s="538">
        <f t="shared" ca="1" si="75"/>
        <v>0</v>
      </c>
      <c r="DB27" s="24">
        <f t="shared" ca="1" si="36"/>
        <v>0</v>
      </c>
      <c r="DC27" s="24">
        <f t="shared" ca="1" si="37"/>
        <v>0</v>
      </c>
      <c r="DD27" s="24">
        <f t="shared" ca="1" si="38"/>
        <v>0</v>
      </c>
      <c r="DE27" s="393"/>
      <c r="DG27" s="274"/>
      <c r="DH27" s="538">
        <f t="shared" ca="1" si="76"/>
        <v>0</v>
      </c>
      <c r="DI27" s="538">
        <f t="shared" ca="1" si="77"/>
        <v>0</v>
      </c>
      <c r="DJ27" s="24">
        <f t="shared" ca="1" si="39"/>
        <v>0</v>
      </c>
      <c r="DK27" s="24">
        <f t="shared" ca="1" si="40"/>
        <v>0</v>
      </c>
      <c r="DL27" s="24">
        <f t="shared" ca="1" si="41"/>
        <v>0</v>
      </c>
      <c r="DM27" s="393"/>
      <c r="DO27" s="274"/>
      <c r="DP27" s="538">
        <f t="shared" ca="1" si="78"/>
        <v>0</v>
      </c>
      <c r="DQ27" s="538">
        <f t="shared" ca="1" si="79"/>
        <v>0</v>
      </c>
      <c r="DR27" s="24">
        <f t="shared" ca="1" si="42"/>
        <v>0</v>
      </c>
      <c r="DS27" s="24">
        <f t="shared" ca="1" si="43"/>
        <v>0</v>
      </c>
      <c r="DT27" s="24">
        <f t="shared" ca="1" si="44"/>
        <v>0</v>
      </c>
      <c r="DU27" s="393"/>
      <c r="DW27" s="274"/>
      <c r="DX27" s="538">
        <f t="shared" ca="1" si="80"/>
        <v>0</v>
      </c>
      <c r="DY27" s="538">
        <f t="shared" ca="1" si="81"/>
        <v>0</v>
      </c>
      <c r="DZ27" s="24">
        <f t="shared" ca="1" si="45"/>
        <v>0</v>
      </c>
      <c r="EA27" s="24">
        <f t="shared" ca="1" si="46"/>
        <v>0</v>
      </c>
      <c r="EB27" s="24">
        <f t="shared" ca="1" si="47"/>
        <v>0</v>
      </c>
      <c r="EC27" s="393"/>
      <c r="EE27" s="274"/>
      <c r="EF27" s="538">
        <f t="shared" ca="1" si="82"/>
        <v>0</v>
      </c>
      <c r="EG27" s="538">
        <f t="shared" ca="1" si="83"/>
        <v>0</v>
      </c>
      <c r="EH27" s="24">
        <f t="shared" ca="1" si="48"/>
        <v>0</v>
      </c>
      <c r="EI27" s="24">
        <f t="shared" ca="1" si="49"/>
        <v>0</v>
      </c>
      <c r="EJ27" s="24">
        <f t="shared" ca="1" si="50"/>
        <v>0</v>
      </c>
      <c r="EK27" s="393"/>
    </row>
    <row r="28" spans="1:141" ht="12.75" x14ac:dyDescent="0.2">
      <c r="A28" s="223" t="s">
        <v>245</v>
      </c>
      <c r="B28" s="395">
        <f>'Owrs 5'!B30</f>
        <v>0</v>
      </c>
      <c r="C28" s="395">
        <f>'Owrs 5'!C30</f>
        <v>0</v>
      </c>
      <c r="D28" s="24">
        <f t="shared" si="84"/>
        <v>0</v>
      </c>
      <c r="E28" s="204"/>
      <c r="F28" s="267" t="s">
        <v>246</v>
      </c>
      <c r="G28" s="274" t="s">
        <v>548</v>
      </c>
      <c r="H28" s="538">
        <f t="shared" ca="1" si="51"/>
        <v>0</v>
      </c>
      <c r="I28" s="538">
        <f t="shared" ca="1" si="85"/>
        <v>0</v>
      </c>
      <c r="J28" s="24">
        <f t="shared" ca="1" si="0"/>
        <v>0</v>
      </c>
      <c r="K28" s="443">
        <f t="shared" ca="1" si="1"/>
        <v>0</v>
      </c>
      <c r="L28" s="443">
        <f t="shared" ca="1" si="2"/>
        <v>0</v>
      </c>
      <c r="M28" s="393"/>
      <c r="N28" s="368"/>
      <c r="O28" s="274"/>
      <c r="P28" s="538">
        <f t="shared" ca="1" si="52"/>
        <v>0</v>
      </c>
      <c r="Q28" s="538">
        <f t="shared" ca="1" si="53"/>
        <v>0</v>
      </c>
      <c r="R28" s="24">
        <f t="shared" ca="1" si="3"/>
        <v>0</v>
      </c>
      <c r="S28" s="24">
        <f t="shared" ca="1" si="4"/>
        <v>0</v>
      </c>
      <c r="T28" s="24">
        <f t="shared" ca="1" si="5"/>
        <v>0</v>
      </c>
      <c r="U28" s="393"/>
      <c r="V28" s="368"/>
      <c r="W28" s="274"/>
      <c r="X28" s="538">
        <f t="shared" ca="1" si="54"/>
        <v>0</v>
      </c>
      <c r="Y28" s="538">
        <f t="shared" ca="1" si="55"/>
        <v>0</v>
      </c>
      <c r="Z28" s="24">
        <f t="shared" ca="1" si="6"/>
        <v>0</v>
      </c>
      <c r="AA28" s="24">
        <f t="shared" ca="1" si="7"/>
        <v>0</v>
      </c>
      <c r="AB28" s="24">
        <f t="shared" ca="1" si="8"/>
        <v>0</v>
      </c>
      <c r="AC28" s="393"/>
      <c r="AE28" s="274"/>
      <c r="AF28" s="538">
        <f t="shared" ca="1" si="56"/>
        <v>0</v>
      </c>
      <c r="AG28" s="538">
        <f t="shared" ca="1" si="57"/>
        <v>0</v>
      </c>
      <c r="AH28" s="24">
        <f t="shared" ca="1" si="9"/>
        <v>0</v>
      </c>
      <c r="AI28" s="24">
        <f t="shared" ca="1" si="10"/>
        <v>0</v>
      </c>
      <c r="AJ28" s="24">
        <f t="shared" ca="1" si="11"/>
        <v>0</v>
      </c>
      <c r="AK28" s="393"/>
      <c r="AM28" s="274"/>
      <c r="AN28" s="538">
        <f t="shared" ca="1" si="58"/>
        <v>0</v>
      </c>
      <c r="AO28" s="538">
        <f t="shared" ca="1" si="59"/>
        <v>0</v>
      </c>
      <c r="AP28" s="24">
        <f t="shared" ca="1" si="12"/>
        <v>0</v>
      </c>
      <c r="AQ28" s="24">
        <f t="shared" ca="1" si="13"/>
        <v>0</v>
      </c>
      <c r="AR28" s="24">
        <f t="shared" ca="1" si="14"/>
        <v>0</v>
      </c>
      <c r="AS28" s="393"/>
      <c r="AU28" s="274"/>
      <c r="AV28" s="538">
        <f t="shared" ca="1" si="60"/>
        <v>0</v>
      </c>
      <c r="AW28" s="538">
        <f t="shared" ca="1" si="61"/>
        <v>0</v>
      </c>
      <c r="AX28" s="24">
        <f t="shared" ca="1" si="15"/>
        <v>0</v>
      </c>
      <c r="AY28" s="24">
        <f t="shared" ca="1" si="16"/>
        <v>0</v>
      </c>
      <c r="AZ28" s="24">
        <f t="shared" ca="1" si="17"/>
        <v>0</v>
      </c>
      <c r="BA28" s="393"/>
      <c r="BC28" s="274"/>
      <c r="BD28" s="538">
        <f t="shared" ca="1" si="62"/>
        <v>0</v>
      </c>
      <c r="BE28" s="538">
        <f t="shared" ca="1" si="63"/>
        <v>0</v>
      </c>
      <c r="BF28" s="24">
        <f t="shared" ca="1" si="18"/>
        <v>0</v>
      </c>
      <c r="BG28" s="24">
        <f t="shared" ca="1" si="19"/>
        <v>0</v>
      </c>
      <c r="BH28" s="24">
        <f t="shared" ca="1" si="20"/>
        <v>0</v>
      </c>
      <c r="BI28" s="393"/>
      <c r="BK28" s="274"/>
      <c r="BL28" s="538">
        <f t="shared" ca="1" si="64"/>
        <v>0</v>
      </c>
      <c r="BM28" s="538">
        <f t="shared" ca="1" si="65"/>
        <v>0</v>
      </c>
      <c r="BN28" s="24">
        <f t="shared" ca="1" si="21"/>
        <v>0</v>
      </c>
      <c r="BO28" s="24">
        <f t="shared" ca="1" si="22"/>
        <v>0</v>
      </c>
      <c r="BP28" s="24">
        <f t="shared" ca="1" si="23"/>
        <v>0</v>
      </c>
      <c r="BQ28" s="393"/>
      <c r="BS28" s="274"/>
      <c r="BT28" s="538">
        <f t="shared" ca="1" si="66"/>
        <v>0</v>
      </c>
      <c r="BU28" s="538">
        <f t="shared" ca="1" si="67"/>
        <v>0</v>
      </c>
      <c r="BV28" s="24">
        <f t="shared" ca="1" si="24"/>
        <v>0</v>
      </c>
      <c r="BW28" s="24">
        <f t="shared" ca="1" si="25"/>
        <v>0</v>
      </c>
      <c r="BX28" s="24">
        <f t="shared" ca="1" si="26"/>
        <v>0</v>
      </c>
      <c r="BY28" s="393"/>
      <c r="CA28" s="274"/>
      <c r="CB28" s="538">
        <f t="shared" ca="1" si="68"/>
        <v>0</v>
      </c>
      <c r="CC28" s="538">
        <f t="shared" ca="1" si="69"/>
        <v>0</v>
      </c>
      <c r="CD28" s="24">
        <f t="shared" ca="1" si="27"/>
        <v>0</v>
      </c>
      <c r="CE28" s="24">
        <f t="shared" ca="1" si="28"/>
        <v>0</v>
      </c>
      <c r="CF28" s="24">
        <f t="shared" ca="1" si="29"/>
        <v>0</v>
      </c>
      <c r="CG28" s="393"/>
      <c r="CI28" s="274"/>
      <c r="CJ28" s="538">
        <f t="shared" ca="1" si="70"/>
        <v>0</v>
      </c>
      <c r="CK28" s="538">
        <f t="shared" ca="1" si="71"/>
        <v>0</v>
      </c>
      <c r="CL28" s="24">
        <f t="shared" ca="1" si="30"/>
        <v>0</v>
      </c>
      <c r="CM28" s="24">
        <f t="shared" ca="1" si="31"/>
        <v>0</v>
      </c>
      <c r="CN28" s="24">
        <f t="shared" ca="1" si="32"/>
        <v>0</v>
      </c>
      <c r="CO28" s="393"/>
      <c r="CQ28" s="274"/>
      <c r="CR28" s="538">
        <f t="shared" ca="1" si="72"/>
        <v>0</v>
      </c>
      <c r="CS28" s="538">
        <f t="shared" ca="1" si="73"/>
        <v>0</v>
      </c>
      <c r="CT28" s="24">
        <f t="shared" ca="1" si="33"/>
        <v>0</v>
      </c>
      <c r="CU28" s="24">
        <f t="shared" ca="1" si="34"/>
        <v>0</v>
      </c>
      <c r="CV28" s="24">
        <f t="shared" ca="1" si="35"/>
        <v>0</v>
      </c>
      <c r="CW28" s="393"/>
      <c r="CY28" s="274"/>
      <c r="CZ28" s="538">
        <f t="shared" ca="1" si="74"/>
        <v>0</v>
      </c>
      <c r="DA28" s="538">
        <f t="shared" ca="1" si="75"/>
        <v>0</v>
      </c>
      <c r="DB28" s="24">
        <f t="shared" ca="1" si="36"/>
        <v>0</v>
      </c>
      <c r="DC28" s="24">
        <f t="shared" ca="1" si="37"/>
        <v>0</v>
      </c>
      <c r="DD28" s="24">
        <f t="shared" ca="1" si="38"/>
        <v>0</v>
      </c>
      <c r="DE28" s="393"/>
      <c r="DG28" s="274"/>
      <c r="DH28" s="538">
        <f t="shared" ca="1" si="76"/>
        <v>0</v>
      </c>
      <c r="DI28" s="538">
        <f t="shared" ca="1" si="77"/>
        <v>0</v>
      </c>
      <c r="DJ28" s="24">
        <f t="shared" ca="1" si="39"/>
        <v>0</v>
      </c>
      <c r="DK28" s="24">
        <f t="shared" ca="1" si="40"/>
        <v>0</v>
      </c>
      <c r="DL28" s="24">
        <f t="shared" ca="1" si="41"/>
        <v>0</v>
      </c>
      <c r="DM28" s="393"/>
      <c r="DO28" s="274"/>
      <c r="DP28" s="538">
        <f t="shared" ca="1" si="78"/>
        <v>0</v>
      </c>
      <c r="DQ28" s="538">
        <f t="shared" ca="1" si="79"/>
        <v>0</v>
      </c>
      <c r="DR28" s="24">
        <f t="shared" ca="1" si="42"/>
        <v>0</v>
      </c>
      <c r="DS28" s="24">
        <f t="shared" ca="1" si="43"/>
        <v>0</v>
      </c>
      <c r="DT28" s="24">
        <f t="shared" ca="1" si="44"/>
        <v>0</v>
      </c>
      <c r="DU28" s="393"/>
      <c r="DW28" s="274"/>
      <c r="DX28" s="538">
        <f t="shared" ca="1" si="80"/>
        <v>0</v>
      </c>
      <c r="DY28" s="538">
        <f t="shared" ca="1" si="81"/>
        <v>0</v>
      </c>
      <c r="DZ28" s="24">
        <f t="shared" ca="1" si="45"/>
        <v>0</v>
      </c>
      <c r="EA28" s="24">
        <f t="shared" ca="1" si="46"/>
        <v>0</v>
      </c>
      <c r="EB28" s="24">
        <f t="shared" ca="1" si="47"/>
        <v>0</v>
      </c>
      <c r="EC28" s="393"/>
      <c r="EE28" s="274"/>
      <c r="EF28" s="538">
        <f t="shared" ca="1" si="82"/>
        <v>0</v>
      </c>
      <c r="EG28" s="538">
        <f t="shared" ca="1" si="83"/>
        <v>0</v>
      </c>
      <c r="EH28" s="24">
        <f t="shared" ca="1" si="48"/>
        <v>0</v>
      </c>
      <c r="EI28" s="24">
        <f t="shared" ca="1" si="49"/>
        <v>0</v>
      </c>
      <c r="EJ28" s="24">
        <f t="shared" ca="1" si="50"/>
        <v>0</v>
      </c>
      <c r="EK28" s="393"/>
    </row>
    <row r="29" spans="1:141" ht="12.75" x14ac:dyDescent="0.2">
      <c r="A29" s="32" t="s">
        <v>47</v>
      </c>
      <c r="B29" s="395">
        <f>'Owrs 5'!B37</f>
        <v>0</v>
      </c>
      <c r="C29" s="395">
        <f>'Owrs 5'!C37</f>
        <v>0</v>
      </c>
      <c r="D29" s="24">
        <f t="shared" si="84"/>
        <v>0</v>
      </c>
      <c r="E29" s="204"/>
      <c r="F29" s="267"/>
      <c r="G29" s="274" t="s">
        <v>550</v>
      </c>
      <c r="H29" s="538">
        <f t="shared" ca="1" si="51"/>
        <v>0</v>
      </c>
      <c r="I29" s="538">
        <f t="shared" ca="1" si="85"/>
        <v>0</v>
      </c>
      <c r="J29" s="24">
        <f t="shared" ca="1" si="0"/>
        <v>0</v>
      </c>
      <c r="K29" s="443">
        <f t="shared" ca="1" si="1"/>
        <v>0</v>
      </c>
      <c r="L29" s="443">
        <f t="shared" ca="1" si="2"/>
        <v>0</v>
      </c>
      <c r="M29" s="393"/>
      <c r="N29" s="368"/>
      <c r="O29" s="274"/>
      <c r="P29" s="538">
        <f t="shared" ca="1" si="52"/>
        <v>0</v>
      </c>
      <c r="Q29" s="538">
        <f t="shared" ca="1" si="53"/>
        <v>0</v>
      </c>
      <c r="R29" s="24">
        <f t="shared" ca="1" si="3"/>
        <v>0</v>
      </c>
      <c r="S29" s="24">
        <f t="shared" ca="1" si="4"/>
        <v>0</v>
      </c>
      <c r="T29" s="24">
        <f t="shared" ca="1" si="5"/>
        <v>0</v>
      </c>
      <c r="U29" s="393"/>
      <c r="V29" s="368"/>
      <c r="W29" s="274"/>
      <c r="X29" s="538">
        <f t="shared" ca="1" si="54"/>
        <v>0</v>
      </c>
      <c r="Y29" s="538">
        <f t="shared" ca="1" si="55"/>
        <v>0</v>
      </c>
      <c r="Z29" s="24">
        <f t="shared" ca="1" si="6"/>
        <v>0</v>
      </c>
      <c r="AA29" s="24">
        <f t="shared" ca="1" si="7"/>
        <v>0</v>
      </c>
      <c r="AB29" s="24">
        <f t="shared" ca="1" si="8"/>
        <v>0</v>
      </c>
      <c r="AC29" s="393"/>
      <c r="AE29" s="274"/>
      <c r="AF29" s="538">
        <f t="shared" ca="1" si="56"/>
        <v>0</v>
      </c>
      <c r="AG29" s="538">
        <f t="shared" ca="1" si="57"/>
        <v>0</v>
      </c>
      <c r="AH29" s="24">
        <f t="shared" ca="1" si="9"/>
        <v>0</v>
      </c>
      <c r="AI29" s="24">
        <f t="shared" ca="1" si="10"/>
        <v>0</v>
      </c>
      <c r="AJ29" s="24">
        <f t="shared" ca="1" si="11"/>
        <v>0</v>
      </c>
      <c r="AK29" s="393"/>
      <c r="AM29" s="274"/>
      <c r="AN29" s="538">
        <f t="shared" ca="1" si="58"/>
        <v>0</v>
      </c>
      <c r="AO29" s="538">
        <f t="shared" ca="1" si="59"/>
        <v>0</v>
      </c>
      <c r="AP29" s="24">
        <f t="shared" ca="1" si="12"/>
        <v>0</v>
      </c>
      <c r="AQ29" s="24">
        <f t="shared" ca="1" si="13"/>
        <v>0</v>
      </c>
      <c r="AR29" s="24">
        <f t="shared" ca="1" si="14"/>
        <v>0</v>
      </c>
      <c r="AS29" s="393"/>
      <c r="AU29" s="274"/>
      <c r="AV29" s="538">
        <f t="shared" ca="1" si="60"/>
        <v>0</v>
      </c>
      <c r="AW29" s="538">
        <f t="shared" ca="1" si="61"/>
        <v>0</v>
      </c>
      <c r="AX29" s="24">
        <f t="shared" ca="1" si="15"/>
        <v>0</v>
      </c>
      <c r="AY29" s="24">
        <f t="shared" ca="1" si="16"/>
        <v>0</v>
      </c>
      <c r="AZ29" s="24">
        <f t="shared" ca="1" si="17"/>
        <v>0</v>
      </c>
      <c r="BA29" s="393"/>
      <c r="BC29" s="274"/>
      <c r="BD29" s="538">
        <f t="shared" ca="1" si="62"/>
        <v>0</v>
      </c>
      <c r="BE29" s="538">
        <f t="shared" ca="1" si="63"/>
        <v>0</v>
      </c>
      <c r="BF29" s="24">
        <f t="shared" ca="1" si="18"/>
        <v>0</v>
      </c>
      <c r="BG29" s="24">
        <f t="shared" ca="1" si="19"/>
        <v>0</v>
      </c>
      <c r="BH29" s="24">
        <f t="shared" ca="1" si="20"/>
        <v>0</v>
      </c>
      <c r="BI29" s="393"/>
      <c r="BK29" s="274"/>
      <c r="BL29" s="538">
        <f t="shared" ca="1" si="64"/>
        <v>0</v>
      </c>
      <c r="BM29" s="538">
        <f t="shared" ca="1" si="65"/>
        <v>0</v>
      </c>
      <c r="BN29" s="24">
        <f t="shared" ca="1" si="21"/>
        <v>0</v>
      </c>
      <c r="BO29" s="24">
        <f t="shared" ca="1" si="22"/>
        <v>0</v>
      </c>
      <c r="BP29" s="24">
        <f t="shared" ca="1" si="23"/>
        <v>0</v>
      </c>
      <c r="BQ29" s="393"/>
      <c r="BS29" s="274"/>
      <c r="BT29" s="538">
        <f t="shared" ca="1" si="66"/>
        <v>0</v>
      </c>
      <c r="BU29" s="538">
        <f t="shared" ca="1" si="67"/>
        <v>0</v>
      </c>
      <c r="BV29" s="24">
        <f t="shared" ca="1" si="24"/>
        <v>0</v>
      </c>
      <c r="BW29" s="24">
        <f t="shared" ca="1" si="25"/>
        <v>0</v>
      </c>
      <c r="BX29" s="24">
        <f t="shared" ca="1" si="26"/>
        <v>0</v>
      </c>
      <c r="BY29" s="393"/>
      <c r="CA29" s="274"/>
      <c r="CB29" s="538">
        <f t="shared" ca="1" si="68"/>
        <v>0</v>
      </c>
      <c r="CC29" s="538">
        <f t="shared" ca="1" si="69"/>
        <v>0</v>
      </c>
      <c r="CD29" s="24">
        <f t="shared" ca="1" si="27"/>
        <v>0</v>
      </c>
      <c r="CE29" s="24">
        <f t="shared" ca="1" si="28"/>
        <v>0</v>
      </c>
      <c r="CF29" s="24">
        <f t="shared" ca="1" si="29"/>
        <v>0</v>
      </c>
      <c r="CG29" s="393"/>
      <c r="CI29" s="274"/>
      <c r="CJ29" s="538">
        <f t="shared" ca="1" si="70"/>
        <v>0</v>
      </c>
      <c r="CK29" s="538">
        <f t="shared" ca="1" si="71"/>
        <v>0</v>
      </c>
      <c r="CL29" s="24">
        <f t="shared" ca="1" si="30"/>
        <v>0</v>
      </c>
      <c r="CM29" s="24">
        <f t="shared" ca="1" si="31"/>
        <v>0</v>
      </c>
      <c r="CN29" s="24">
        <f t="shared" ca="1" si="32"/>
        <v>0</v>
      </c>
      <c r="CO29" s="393"/>
      <c r="CQ29" s="274"/>
      <c r="CR29" s="538">
        <f t="shared" ca="1" si="72"/>
        <v>0</v>
      </c>
      <c r="CS29" s="538">
        <f t="shared" ca="1" si="73"/>
        <v>0</v>
      </c>
      <c r="CT29" s="24">
        <f t="shared" ca="1" si="33"/>
        <v>0</v>
      </c>
      <c r="CU29" s="24">
        <f t="shared" ca="1" si="34"/>
        <v>0</v>
      </c>
      <c r="CV29" s="24">
        <f t="shared" ca="1" si="35"/>
        <v>0</v>
      </c>
      <c r="CW29" s="393"/>
      <c r="CY29" s="274"/>
      <c r="CZ29" s="538">
        <f t="shared" ca="1" si="74"/>
        <v>0</v>
      </c>
      <c r="DA29" s="538">
        <f t="shared" ca="1" si="75"/>
        <v>0</v>
      </c>
      <c r="DB29" s="24">
        <f t="shared" ca="1" si="36"/>
        <v>0</v>
      </c>
      <c r="DC29" s="24">
        <f t="shared" ca="1" si="37"/>
        <v>0</v>
      </c>
      <c r="DD29" s="24">
        <f t="shared" ca="1" si="38"/>
        <v>0</v>
      </c>
      <c r="DE29" s="393"/>
      <c r="DG29" s="274"/>
      <c r="DH29" s="538">
        <f t="shared" ca="1" si="76"/>
        <v>0</v>
      </c>
      <c r="DI29" s="538">
        <f t="shared" ca="1" si="77"/>
        <v>0</v>
      </c>
      <c r="DJ29" s="24">
        <f t="shared" ca="1" si="39"/>
        <v>0</v>
      </c>
      <c r="DK29" s="24">
        <f t="shared" ca="1" si="40"/>
        <v>0</v>
      </c>
      <c r="DL29" s="24">
        <f t="shared" ca="1" si="41"/>
        <v>0</v>
      </c>
      <c r="DM29" s="393"/>
      <c r="DO29" s="274"/>
      <c r="DP29" s="538">
        <f t="shared" ca="1" si="78"/>
        <v>0</v>
      </c>
      <c r="DQ29" s="538">
        <f t="shared" ca="1" si="79"/>
        <v>0</v>
      </c>
      <c r="DR29" s="24">
        <f t="shared" ca="1" si="42"/>
        <v>0</v>
      </c>
      <c r="DS29" s="24">
        <f t="shared" ca="1" si="43"/>
        <v>0</v>
      </c>
      <c r="DT29" s="24">
        <f t="shared" ca="1" si="44"/>
        <v>0</v>
      </c>
      <c r="DU29" s="393"/>
      <c r="DW29" s="274"/>
      <c r="DX29" s="538">
        <f t="shared" ca="1" si="80"/>
        <v>0</v>
      </c>
      <c r="DY29" s="538">
        <f t="shared" ca="1" si="81"/>
        <v>0</v>
      </c>
      <c r="DZ29" s="24">
        <f t="shared" ca="1" si="45"/>
        <v>0</v>
      </c>
      <c r="EA29" s="24">
        <f t="shared" ca="1" si="46"/>
        <v>0</v>
      </c>
      <c r="EB29" s="24">
        <f t="shared" ca="1" si="47"/>
        <v>0</v>
      </c>
      <c r="EC29" s="393"/>
      <c r="EE29" s="274"/>
      <c r="EF29" s="538">
        <f t="shared" ca="1" si="82"/>
        <v>0</v>
      </c>
      <c r="EG29" s="538">
        <f t="shared" ca="1" si="83"/>
        <v>0</v>
      </c>
      <c r="EH29" s="24">
        <f t="shared" ca="1" si="48"/>
        <v>0</v>
      </c>
      <c r="EI29" s="24">
        <f t="shared" ca="1" si="49"/>
        <v>0</v>
      </c>
      <c r="EJ29" s="24">
        <f t="shared" ca="1" si="50"/>
        <v>0</v>
      </c>
      <c r="EK29" s="393"/>
    </row>
    <row r="30" spans="1:141" ht="12.75" x14ac:dyDescent="0.2">
      <c r="A30" s="32" t="s">
        <v>46</v>
      </c>
      <c r="B30" s="395">
        <f>'Owrs 5'!B44</f>
        <v>0</v>
      </c>
      <c r="C30" s="395">
        <f>'Owrs 5'!C44</f>
        <v>0</v>
      </c>
      <c r="D30" s="24">
        <f t="shared" si="84"/>
        <v>0</v>
      </c>
      <c r="E30" s="206"/>
      <c r="F30" s="267" t="s">
        <v>132</v>
      </c>
      <c r="G30" s="274" t="s">
        <v>552</v>
      </c>
      <c r="H30" s="538">
        <f t="shared" ca="1" si="51"/>
        <v>0</v>
      </c>
      <c r="I30" s="538">
        <f t="shared" ca="1" si="85"/>
        <v>0</v>
      </c>
      <c r="J30" s="24">
        <f t="shared" ca="1" si="0"/>
        <v>0</v>
      </c>
      <c r="K30" s="443">
        <f t="shared" ca="1" si="1"/>
        <v>0</v>
      </c>
      <c r="L30" s="443">
        <f t="shared" ca="1" si="2"/>
        <v>0</v>
      </c>
      <c r="M30" s="393"/>
      <c r="N30" s="368"/>
      <c r="O30" s="274"/>
      <c r="P30" s="538">
        <f t="shared" ca="1" si="52"/>
        <v>0</v>
      </c>
      <c r="Q30" s="538">
        <f t="shared" ca="1" si="53"/>
        <v>0</v>
      </c>
      <c r="R30" s="24">
        <f t="shared" ca="1" si="3"/>
        <v>0</v>
      </c>
      <c r="S30" s="24">
        <f t="shared" ca="1" si="4"/>
        <v>0</v>
      </c>
      <c r="T30" s="24">
        <f t="shared" ca="1" si="5"/>
        <v>0</v>
      </c>
      <c r="U30" s="393"/>
      <c r="V30" s="368"/>
      <c r="W30" s="274"/>
      <c r="X30" s="538">
        <f t="shared" ca="1" si="54"/>
        <v>0</v>
      </c>
      <c r="Y30" s="538">
        <f t="shared" ca="1" si="55"/>
        <v>0</v>
      </c>
      <c r="Z30" s="24">
        <f t="shared" ca="1" si="6"/>
        <v>0</v>
      </c>
      <c r="AA30" s="24">
        <f t="shared" ca="1" si="7"/>
        <v>0</v>
      </c>
      <c r="AB30" s="24">
        <f t="shared" ca="1" si="8"/>
        <v>0</v>
      </c>
      <c r="AC30" s="393"/>
      <c r="AE30" s="274"/>
      <c r="AF30" s="538">
        <f t="shared" ca="1" si="56"/>
        <v>0</v>
      </c>
      <c r="AG30" s="538">
        <f t="shared" ca="1" si="57"/>
        <v>0</v>
      </c>
      <c r="AH30" s="24">
        <f t="shared" ca="1" si="9"/>
        <v>0</v>
      </c>
      <c r="AI30" s="24">
        <f t="shared" ca="1" si="10"/>
        <v>0</v>
      </c>
      <c r="AJ30" s="24">
        <f t="shared" ca="1" si="11"/>
        <v>0</v>
      </c>
      <c r="AK30" s="393"/>
      <c r="AM30" s="274"/>
      <c r="AN30" s="538">
        <f t="shared" ca="1" si="58"/>
        <v>0</v>
      </c>
      <c r="AO30" s="538">
        <f t="shared" ca="1" si="59"/>
        <v>0</v>
      </c>
      <c r="AP30" s="24">
        <f t="shared" ca="1" si="12"/>
        <v>0</v>
      </c>
      <c r="AQ30" s="24">
        <f t="shared" ca="1" si="13"/>
        <v>0</v>
      </c>
      <c r="AR30" s="24">
        <f t="shared" ca="1" si="14"/>
        <v>0</v>
      </c>
      <c r="AS30" s="393"/>
      <c r="AU30" s="274"/>
      <c r="AV30" s="538">
        <f t="shared" ca="1" si="60"/>
        <v>0</v>
      </c>
      <c r="AW30" s="538">
        <f t="shared" ca="1" si="61"/>
        <v>0</v>
      </c>
      <c r="AX30" s="24">
        <f t="shared" ca="1" si="15"/>
        <v>0</v>
      </c>
      <c r="AY30" s="24">
        <f t="shared" ca="1" si="16"/>
        <v>0</v>
      </c>
      <c r="AZ30" s="24">
        <f t="shared" ca="1" si="17"/>
        <v>0</v>
      </c>
      <c r="BA30" s="393"/>
      <c r="BC30" s="274"/>
      <c r="BD30" s="538">
        <f t="shared" ca="1" si="62"/>
        <v>0</v>
      </c>
      <c r="BE30" s="538">
        <f t="shared" ca="1" si="63"/>
        <v>0</v>
      </c>
      <c r="BF30" s="24">
        <f t="shared" ca="1" si="18"/>
        <v>0</v>
      </c>
      <c r="BG30" s="24">
        <f t="shared" ca="1" si="19"/>
        <v>0</v>
      </c>
      <c r="BH30" s="24">
        <f t="shared" ca="1" si="20"/>
        <v>0</v>
      </c>
      <c r="BI30" s="393"/>
      <c r="BK30" s="274"/>
      <c r="BL30" s="538">
        <f t="shared" ca="1" si="64"/>
        <v>0</v>
      </c>
      <c r="BM30" s="538">
        <f t="shared" ca="1" si="65"/>
        <v>0</v>
      </c>
      <c r="BN30" s="24">
        <f t="shared" ca="1" si="21"/>
        <v>0</v>
      </c>
      <c r="BO30" s="24">
        <f t="shared" ca="1" si="22"/>
        <v>0</v>
      </c>
      <c r="BP30" s="24">
        <f t="shared" ca="1" si="23"/>
        <v>0</v>
      </c>
      <c r="BQ30" s="393"/>
      <c r="BS30" s="274"/>
      <c r="BT30" s="538">
        <f t="shared" ca="1" si="66"/>
        <v>0</v>
      </c>
      <c r="BU30" s="538">
        <f t="shared" ca="1" si="67"/>
        <v>0</v>
      </c>
      <c r="BV30" s="24">
        <f t="shared" ca="1" si="24"/>
        <v>0</v>
      </c>
      <c r="BW30" s="24">
        <f t="shared" ca="1" si="25"/>
        <v>0</v>
      </c>
      <c r="BX30" s="24">
        <f t="shared" ca="1" si="26"/>
        <v>0</v>
      </c>
      <c r="BY30" s="393"/>
      <c r="CA30" s="274"/>
      <c r="CB30" s="538">
        <f t="shared" ca="1" si="68"/>
        <v>0</v>
      </c>
      <c r="CC30" s="538">
        <f t="shared" ca="1" si="69"/>
        <v>0</v>
      </c>
      <c r="CD30" s="24">
        <f t="shared" ca="1" si="27"/>
        <v>0</v>
      </c>
      <c r="CE30" s="24">
        <f t="shared" ca="1" si="28"/>
        <v>0</v>
      </c>
      <c r="CF30" s="24">
        <f t="shared" ca="1" si="29"/>
        <v>0</v>
      </c>
      <c r="CG30" s="393"/>
      <c r="CI30" s="274"/>
      <c r="CJ30" s="538">
        <f t="shared" ca="1" si="70"/>
        <v>0</v>
      </c>
      <c r="CK30" s="538">
        <f t="shared" ca="1" si="71"/>
        <v>0</v>
      </c>
      <c r="CL30" s="24">
        <f t="shared" ca="1" si="30"/>
        <v>0</v>
      </c>
      <c r="CM30" s="24">
        <f t="shared" ca="1" si="31"/>
        <v>0</v>
      </c>
      <c r="CN30" s="24">
        <f t="shared" ca="1" si="32"/>
        <v>0</v>
      </c>
      <c r="CO30" s="393"/>
      <c r="CQ30" s="274"/>
      <c r="CR30" s="538">
        <f t="shared" ca="1" si="72"/>
        <v>0</v>
      </c>
      <c r="CS30" s="538">
        <f t="shared" ca="1" si="73"/>
        <v>0</v>
      </c>
      <c r="CT30" s="24">
        <f t="shared" ca="1" si="33"/>
        <v>0</v>
      </c>
      <c r="CU30" s="24">
        <f t="shared" ca="1" si="34"/>
        <v>0</v>
      </c>
      <c r="CV30" s="24">
        <f t="shared" ca="1" si="35"/>
        <v>0</v>
      </c>
      <c r="CW30" s="393"/>
      <c r="CY30" s="274"/>
      <c r="CZ30" s="538">
        <f t="shared" ca="1" si="74"/>
        <v>0</v>
      </c>
      <c r="DA30" s="538">
        <f t="shared" ca="1" si="75"/>
        <v>0</v>
      </c>
      <c r="DB30" s="24">
        <f t="shared" ca="1" si="36"/>
        <v>0</v>
      </c>
      <c r="DC30" s="24">
        <f t="shared" ca="1" si="37"/>
        <v>0</v>
      </c>
      <c r="DD30" s="24">
        <f t="shared" ca="1" si="38"/>
        <v>0</v>
      </c>
      <c r="DE30" s="393"/>
      <c r="DG30" s="274"/>
      <c r="DH30" s="538">
        <f t="shared" ca="1" si="76"/>
        <v>0</v>
      </c>
      <c r="DI30" s="538">
        <f t="shared" ca="1" si="77"/>
        <v>0</v>
      </c>
      <c r="DJ30" s="24">
        <f t="shared" ca="1" si="39"/>
        <v>0</v>
      </c>
      <c r="DK30" s="24">
        <f t="shared" ca="1" si="40"/>
        <v>0</v>
      </c>
      <c r="DL30" s="24">
        <f t="shared" ca="1" si="41"/>
        <v>0</v>
      </c>
      <c r="DM30" s="393"/>
      <c r="DO30" s="274"/>
      <c r="DP30" s="538">
        <f t="shared" ca="1" si="78"/>
        <v>0</v>
      </c>
      <c r="DQ30" s="538">
        <f t="shared" ca="1" si="79"/>
        <v>0</v>
      </c>
      <c r="DR30" s="24">
        <f t="shared" ca="1" si="42"/>
        <v>0</v>
      </c>
      <c r="DS30" s="24">
        <f t="shared" ca="1" si="43"/>
        <v>0</v>
      </c>
      <c r="DT30" s="24">
        <f t="shared" ca="1" si="44"/>
        <v>0</v>
      </c>
      <c r="DU30" s="393"/>
      <c r="DW30" s="274"/>
      <c r="DX30" s="538">
        <f t="shared" ca="1" si="80"/>
        <v>0</v>
      </c>
      <c r="DY30" s="538">
        <f t="shared" ca="1" si="81"/>
        <v>0</v>
      </c>
      <c r="DZ30" s="24">
        <f t="shared" ca="1" si="45"/>
        <v>0</v>
      </c>
      <c r="EA30" s="24">
        <f t="shared" ca="1" si="46"/>
        <v>0</v>
      </c>
      <c r="EB30" s="24">
        <f t="shared" ca="1" si="47"/>
        <v>0</v>
      </c>
      <c r="EC30" s="393"/>
      <c r="EE30" s="274"/>
      <c r="EF30" s="538">
        <f t="shared" ca="1" si="82"/>
        <v>0</v>
      </c>
      <c r="EG30" s="538">
        <f t="shared" ca="1" si="83"/>
        <v>0</v>
      </c>
      <c r="EH30" s="24">
        <f t="shared" ca="1" si="48"/>
        <v>0</v>
      </c>
      <c r="EI30" s="24">
        <f t="shared" ca="1" si="49"/>
        <v>0</v>
      </c>
      <c r="EJ30" s="24">
        <f t="shared" ca="1" si="50"/>
        <v>0</v>
      </c>
      <c r="EK30" s="393"/>
    </row>
    <row r="31" spans="1:141" ht="12.75" x14ac:dyDescent="0.2">
      <c r="A31" s="32" t="s">
        <v>45</v>
      </c>
      <c r="B31" s="395">
        <f>'Owrs 5'!B51</f>
        <v>0</v>
      </c>
      <c r="C31" s="395">
        <f>'Owrs 5'!C51</f>
        <v>0</v>
      </c>
      <c r="D31" s="24">
        <f t="shared" si="84"/>
        <v>0</v>
      </c>
      <c r="E31" s="204"/>
      <c r="F31" s="267"/>
      <c r="G31" s="274" t="s">
        <v>554</v>
      </c>
      <c r="H31" s="538">
        <f t="shared" ca="1" si="51"/>
        <v>0</v>
      </c>
      <c r="I31" s="538">
        <f t="shared" ca="1" si="85"/>
        <v>0</v>
      </c>
      <c r="J31" s="24">
        <f t="shared" ca="1" si="0"/>
        <v>0</v>
      </c>
      <c r="K31" s="443">
        <f t="shared" ca="1" si="1"/>
        <v>0</v>
      </c>
      <c r="L31" s="443">
        <f t="shared" ca="1" si="2"/>
        <v>0</v>
      </c>
      <c r="M31" s="393"/>
      <c r="N31" s="368"/>
      <c r="O31" s="274"/>
      <c r="P31" s="538">
        <f t="shared" ca="1" si="52"/>
        <v>0</v>
      </c>
      <c r="Q31" s="538">
        <f t="shared" ca="1" si="53"/>
        <v>0</v>
      </c>
      <c r="R31" s="24">
        <f t="shared" ca="1" si="3"/>
        <v>0</v>
      </c>
      <c r="S31" s="24">
        <f t="shared" ca="1" si="4"/>
        <v>0</v>
      </c>
      <c r="T31" s="24">
        <f t="shared" ca="1" si="5"/>
        <v>0</v>
      </c>
      <c r="U31" s="393"/>
      <c r="V31" s="368"/>
      <c r="W31" s="274"/>
      <c r="X31" s="538">
        <f t="shared" ca="1" si="54"/>
        <v>0</v>
      </c>
      <c r="Y31" s="538">
        <f t="shared" ca="1" si="55"/>
        <v>0</v>
      </c>
      <c r="Z31" s="24">
        <f t="shared" ca="1" si="6"/>
        <v>0</v>
      </c>
      <c r="AA31" s="24">
        <f t="shared" ca="1" si="7"/>
        <v>0</v>
      </c>
      <c r="AB31" s="24">
        <f t="shared" ca="1" si="8"/>
        <v>0</v>
      </c>
      <c r="AC31" s="393"/>
      <c r="AE31" s="274"/>
      <c r="AF31" s="538">
        <f t="shared" ca="1" si="56"/>
        <v>0</v>
      </c>
      <c r="AG31" s="538">
        <f t="shared" ca="1" si="57"/>
        <v>0</v>
      </c>
      <c r="AH31" s="24">
        <f t="shared" ca="1" si="9"/>
        <v>0</v>
      </c>
      <c r="AI31" s="24">
        <f t="shared" ca="1" si="10"/>
        <v>0</v>
      </c>
      <c r="AJ31" s="24">
        <f t="shared" ca="1" si="11"/>
        <v>0</v>
      </c>
      <c r="AK31" s="393"/>
      <c r="AM31" s="274"/>
      <c r="AN31" s="538">
        <f t="shared" ca="1" si="58"/>
        <v>0</v>
      </c>
      <c r="AO31" s="538">
        <f t="shared" ca="1" si="59"/>
        <v>0</v>
      </c>
      <c r="AP31" s="24">
        <f t="shared" ca="1" si="12"/>
        <v>0</v>
      </c>
      <c r="AQ31" s="24">
        <f t="shared" ca="1" si="13"/>
        <v>0</v>
      </c>
      <c r="AR31" s="24">
        <f t="shared" ca="1" si="14"/>
        <v>0</v>
      </c>
      <c r="AS31" s="393"/>
      <c r="AU31" s="274"/>
      <c r="AV31" s="538">
        <f t="shared" ca="1" si="60"/>
        <v>0</v>
      </c>
      <c r="AW31" s="538">
        <f t="shared" ca="1" si="61"/>
        <v>0</v>
      </c>
      <c r="AX31" s="24">
        <f t="shared" ca="1" si="15"/>
        <v>0</v>
      </c>
      <c r="AY31" s="24">
        <f t="shared" ca="1" si="16"/>
        <v>0</v>
      </c>
      <c r="AZ31" s="24">
        <f t="shared" ca="1" si="17"/>
        <v>0</v>
      </c>
      <c r="BA31" s="393"/>
      <c r="BC31" s="274"/>
      <c r="BD31" s="538">
        <f t="shared" ca="1" si="62"/>
        <v>0</v>
      </c>
      <c r="BE31" s="538">
        <f t="shared" ca="1" si="63"/>
        <v>0</v>
      </c>
      <c r="BF31" s="24">
        <f t="shared" ca="1" si="18"/>
        <v>0</v>
      </c>
      <c r="BG31" s="24">
        <f t="shared" ca="1" si="19"/>
        <v>0</v>
      </c>
      <c r="BH31" s="24">
        <f t="shared" ca="1" si="20"/>
        <v>0</v>
      </c>
      <c r="BI31" s="393"/>
      <c r="BK31" s="274"/>
      <c r="BL31" s="538">
        <f t="shared" ca="1" si="64"/>
        <v>0</v>
      </c>
      <c r="BM31" s="538">
        <f t="shared" ca="1" si="65"/>
        <v>0</v>
      </c>
      <c r="BN31" s="24">
        <f t="shared" ca="1" si="21"/>
        <v>0</v>
      </c>
      <c r="BO31" s="24">
        <f t="shared" ca="1" si="22"/>
        <v>0</v>
      </c>
      <c r="BP31" s="24">
        <f t="shared" ca="1" si="23"/>
        <v>0</v>
      </c>
      <c r="BQ31" s="393"/>
      <c r="BS31" s="274"/>
      <c r="BT31" s="538">
        <f t="shared" ca="1" si="66"/>
        <v>0</v>
      </c>
      <c r="BU31" s="538">
        <f t="shared" ca="1" si="67"/>
        <v>0</v>
      </c>
      <c r="BV31" s="24">
        <f t="shared" ca="1" si="24"/>
        <v>0</v>
      </c>
      <c r="BW31" s="24">
        <f t="shared" ca="1" si="25"/>
        <v>0</v>
      </c>
      <c r="BX31" s="24">
        <f t="shared" ca="1" si="26"/>
        <v>0</v>
      </c>
      <c r="BY31" s="393"/>
      <c r="CA31" s="274"/>
      <c r="CB31" s="538">
        <f t="shared" ca="1" si="68"/>
        <v>0</v>
      </c>
      <c r="CC31" s="538">
        <f t="shared" ca="1" si="69"/>
        <v>0</v>
      </c>
      <c r="CD31" s="24">
        <f t="shared" ca="1" si="27"/>
        <v>0</v>
      </c>
      <c r="CE31" s="24">
        <f t="shared" ca="1" si="28"/>
        <v>0</v>
      </c>
      <c r="CF31" s="24">
        <f t="shared" ca="1" si="29"/>
        <v>0</v>
      </c>
      <c r="CG31" s="393"/>
      <c r="CI31" s="274"/>
      <c r="CJ31" s="538">
        <f t="shared" ca="1" si="70"/>
        <v>0</v>
      </c>
      <c r="CK31" s="538">
        <f t="shared" ca="1" si="71"/>
        <v>0</v>
      </c>
      <c r="CL31" s="24">
        <f t="shared" ca="1" si="30"/>
        <v>0</v>
      </c>
      <c r="CM31" s="24">
        <f t="shared" ca="1" si="31"/>
        <v>0</v>
      </c>
      <c r="CN31" s="24">
        <f t="shared" ca="1" si="32"/>
        <v>0</v>
      </c>
      <c r="CO31" s="393"/>
      <c r="CQ31" s="274"/>
      <c r="CR31" s="538">
        <f t="shared" ca="1" si="72"/>
        <v>0</v>
      </c>
      <c r="CS31" s="538">
        <f t="shared" ca="1" si="73"/>
        <v>0</v>
      </c>
      <c r="CT31" s="24">
        <f t="shared" ca="1" si="33"/>
        <v>0</v>
      </c>
      <c r="CU31" s="24">
        <f t="shared" ca="1" si="34"/>
        <v>0</v>
      </c>
      <c r="CV31" s="24">
        <f t="shared" ca="1" si="35"/>
        <v>0</v>
      </c>
      <c r="CW31" s="393"/>
      <c r="CY31" s="274"/>
      <c r="CZ31" s="538">
        <f t="shared" ca="1" si="74"/>
        <v>0</v>
      </c>
      <c r="DA31" s="538">
        <f t="shared" ca="1" si="75"/>
        <v>0</v>
      </c>
      <c r="DB31" s="24">
        <f t="shared" ca="1" si="36"/>
        <v>0</v>
      </c>
      <c r="DC31" s="24">
        <f t="shared" ca="1" si="37"/>
        <v>0</v>
      </c>
      <c r="DD31" s="24">
        <f t="shared" ca="1" si="38"/>
        <v>0</v>
      </c>
      <c r="DE31" s="393"/>
      <c r="DG31" s="274"/>
      <c r="DH31" s="538">
        <f t="shared" ca="1" si="76"/>
        <v>0</v>
      </c>
      <c r="DI31" s="538">
        <f t="shared" ca="1" si="77"/>
        <v>0</v>
      </c>
      <c r="DJ31" s="24">
        <f t="shared" ca="1" si="39"/>
        <v>0</v>
      </c>
      <c r="DK31" s="24">
        <f t="shared" ca="1" si="40"/>
        <v>0</v>
      </c>
      <c r="DL31" s="24">
        <f t="shared" ca="1" si="41"/>
        <v>0</v>
      </c>
      <c r="DM31" s="393"/>
      <c r="DO31" s="274"/>
      <c r="DP31" s="538">
        <f t="shared" ca="1" si="78"/>
        <v>0</v>
      </c>
      <c r="DQ31" s="538">
        <f t="shared" ca="1" si="79"/>
        <v>0</v>
      </c>
      <c r="DR31" s="24">
        <f t="shared" ca="1" si="42"/>
        <v>0</v>
      </c>
      <c r="DS31" s="24">
        <f t="shared" ca="1" si="43"/>
        <v>0</v>
      </c>
      <c r="DT31" s="24">
        <f t="shared" ca="1" si="44"/>
        <v>0</v>
      </c>
      <c r="DU31" s="393"/>
      <c r="DW31" s="274"/>
      <c r="DX31" s="538">
        <f t="shared" ca="1" si="80"/>
        <v>0</v>
      </c>
      <c r="DY31" s="538">
        <f t="shared" ca="1" si="81"/>
        <v>0</v>
      </c>
      <c r="DZ31" s="24">
        <f t="shared" ca="1" si="45"/>
        <v>0</v>
      </c>
      <c r="EA31" s="24">
        <f t="shared" ca="1" si="46"/>
        <v>0</v>
      </c>
      <c r="EB31" s="24">
        <f t="shared" ca="1" si="47"/>
        <v>0</v>
      </c>
      <c r="EC31" s="393"/>
      <c r="EE31" s="274"/>
      <c r="EF31" s="538">
        <f t="shared" ca="1" si="82"/>
        <v>0</v>
      </c>
      <c r="EG31" s="538">
        <f t="shared" ca="1" si="83"/>
        <v>0</v>
      </c>
      <c r="EH31" s="24">
        <f t="shared" ca="1" si="48"/>
        <v>0</v>
      </c>
      <c r="EI31" s="24">
        <f t="shared" ca="1" si="49"/>
        <v>0</v>
      </c>
      <c r="EJ31" s="24">
        <f t="shared" ca="1" si="50"/>
        <v>0</v>
      </c>
      <c r="EK31" s="393"/>
    </row>
    <row r="32" spans="1:141" ht="12.75" x14ac:dyDescent="0.2">
      <c r="A32" s="27" t="s">
        <v>289</v>
      </c>
      <c r="B32" s="395">
        <f>'Owrs 5'!B58</f>
        <v>0</v>
      </c>
      <c r="C32" s="395">
        <f>'Owrs 5'!C58</f>
        <v>0</v>
      </c>
      <c r="D32" s="24">
        <f t="shared" si="84"/>
        <v>0</v>
      </c>
      <c r="E32" s="206"/>
      <c r="F32" s="267" t="s">
        <v>122</v>
      </c>
      <c r="G32" s="274" t="s">
        <v>556</v>
      </c>
      <c r="H32" s="538">
        <f t="shared" ca="1" si="51"/>
        <v>0</v>
      </c>
      <c r="I32" s="538">
        <f t="shared" ca="1" si="85"/>
        <v>0</v>
      </c>
      <c r="J32" s="24">
        <f t="shared" ca="1" si="0"/>
        <v>0</v>
      </c>
      <c r="K32" s="443">
        <f t="shared" ca="1" si="1"/>
        <v>0</v>
      </c>
      <c r="L32" s="443">
        <f t="shared" ca="1" si="2"/>
        <v>0</v>
      </c>
      <c r="M32" s="393"/>
      <c r="N32" s="368"/>
      <c r="O32" s="274"/>
      <c r="P32" s="538">
        <f t="shared" ca="1" si="52"/>
        <v>0</v>
      </c>
      <c r="Q32" s="538">
        <f t="shared" ca="1" si="53"/>
        <v>0</v>
      </c>
      <c r="R32" s="24">
        <f t="shared" ca="1" si="3"/>
        <v>0</v>
      </c>
      <c r="S32" s="24">
        <f t="shared" ca="1" si="4"/>
        <v>0</v>
      </c>
      <c r="T32" s="24">
        <f t="shared" ca="1" si="5"/>
        <v>0</v>
      </c>
      <c r="U32" s="393"/>
      <c r="V32" s="368"/>
      <c r="W32" s="274"/>
      <c r="X32" s="538">
        <f t="shared" ca="1" si="54"/>
        <v>0</v>
      </c>
      <c r="Y32" s="538">
        <f t="shared" ca="1" si="55"/>
        <v>0</v>
      </c>
      <c r="Z32" s="24">
        <f t="shared" ca="1" si="6"/>
        <v>0</v>
      </c>
      <c r="AA32" s="24">
        <f t="shared" ca="1" si="7"/>
        <v>0</v>
      </c>
      <c r="AB32" s="24">
        <f t="shared" ca="1" si="8"/>
        <v>0</v>
      </c>
      <c r="AC32" s="393"/>
      <c r="AE32" s="274"/>
      <c r="AF32" s="538">
        <f t="shared" ca="1" si="56"/>
        <v>0</v>
      </c>
      <c r="AG32" s="538">
        <f t="shared" ca="1" si="57"/>
        <v>0</v>
      </c>
      <c r="AH32" s="24">
        <f t="shared" ca="1" si="9"/>
        <v>0</v>
      </c>
      <c r="AI32" s="24">
        <f t="shared" ca="1" si="10"/>
        <v>0</v>
      </c>
      <c r="AJ32" s="24">
        <f t="shared" ca="1" si="11"/>
        <v>0</v>
      </c>
      <c r="AK32" s="393"/>
      <c r="AM32" s="274"/>
      <c r="AN32" s="538">
        <f t="shared" ca="1" si="58"/>
        <v>0</v>
      </c>
      <c r="AO32" s="538">
        <f t="shared" ca="1" si="59"/>
        <v>0</v>
      </c>
      <c r="AP32" s="24">
        <f t="shared" ca="1" si="12"/>
        <v>0</v>
      </c>
      <c r="AQ32" s="24">
        <f t="shared" ca="1" si="13"/>
        <v>0</v>
      </c>
      <c r="AR32" s="24">
        <f t="shared" ca="1" si="14"/>
        <v>0</v>
      </c>
      <c r="AS32" s="393"/>
      <c r="AU32" s="274"/>
      <c r="AV32" s="538">
        <f t="shared" ca="1" si="60"/>
        <v>0</v>
      </c>
      <c r="AW32" s="538">
        <f t="shared" ca="1" si="61"/>
        <v>0</v>
      </c>
      <c r="AX32" s="24">
        <f t="shared" ca="1" si="15"/>
        <v>0</v>
      </c>
      <c r="AY32" s="24">
        <f t="shared" ca="1" si="16"/>
        <v>0</v>
      </c>
      <c r="AZ32" s="24">
        <f t="shared" ca="1" si="17"/>
        <v>0</v>
      </c>
      <c r="BA32" s="393"/>
      <c r="BC32" s="274"/>
      <c r="BD32" s="538">
        <f t="shared" ca="1" si="62"/>
        <v>0</v>
      </c>
      <c r="BE32" s="538">
        <f t="shared" ca="1" si="63"/>
        <v>0</v>
      </c>
      <c r="BF32" s="24">
        <f t="shared" ca="1" si="18"/>
        <v>0</v>
      </c>
      <c r="BG32" s="24">
        <f t="shared" ca="1" si="19"/>
        <v>0</v>
      </c>
      <c r="BH32" s="24">
        <f t="shared" ca="1" si="20"/>
        <v>0</v>
      </c>
      <c r="BI32" s="393"/>
      <c r="BK32" s="274"/>
      <c r="BL32" s="538">
        <f t="shared" ca="1" si="64"/>
        <v>0</v>
      </c>
      <c r="BM32" s="538">
        <f t="shared" ca="1" si="65"/>
        <v>0</v>
      </c>
      <c r="BN32" s="24">
        <f t="shared" ca="1" si="21"/>
        <v>0</v>
      </c>
      <c r="BO32" s="24">
        <f t="shared" ca="1" si="22"/>
        <v>0</v>
      </c>
      <c r="BP32" s="24">
        <f t="shared" ca="1" si="23"/>
        <v>0</v>
      </c>
      <c r="BQ32" s="393"/>
      <c r="BS32" s="274"/>
      <c r="BT32" s="538">
        <f t="shared" ca="1" si="66"/>
        <v>0</v>
      </c>
      <c r="BU32" s="538">
        <f t="shared" ca="1" si="67"/>
        <v>0</v>
      </c>
      <c r="BV32" s="24">
        <f t="shared" ca="1" si="24"/>
        <v>0</v>
      </c>
      <c r="BW32" s="24">
        <f t="shared" ca="1" si="25"/>
        <v>0</v>
      </c>
      <c r="BX32" s="24">
        <f t="shared" ca="1" si="26"/>
        <v>0</v>
      </c>
      <c r="BY32" s="393"/>
      <c r="CA32" s="274"/>
      <c r="CB32" s="538">
        <f t="shared" ca="1" si="68"/>
        <v>0</v>
      </c>
      <c r="CC32" s="538">
        <f t="shared" ca="1" si="69"/>
        <v>0</v>
      </c>
      <c r="CD32" s="24">
        <f t="shared" ca="1" si="27"/>
        <v>0</v>
      </c>
      <c r="CE32" s="24">
        <f t="shared" ca="1" si="28"/>
        <v>0</v>
      </c>
      <c r="CF32" s="24">
        <f t="shared" ca="1" si="29"/>
        <v>0</v>
      </c>
      <c r="CG32" s="393"/>
      <c r="CI32" s="274"/>
      <c r="CJ32" s="538">
        <f t="shared" ca="1" si="70"/>
        <v>0</v>
      </c>
      <c r="CK32" s="538">
        <f t="shared" ca="1" si="71"/>
        <v>0</v>
      </c>
      <c r="CL32" s="24">
        <f t="shared" ca="1" si="30"/>
        <v>0</v>
      </c>
      <c r="CM32" s="24">
        <f t="shared" ca="1" si="31"/>
        <v>0</v>
      </c>
      <c r="CN32" s="24">
        <f t="shared" ca="1" si="32"/>
        <v>0</v>
      </c>
      <c r="CO32" s="393"/>
      <c r="CQ32" s="274"/>
      <c r="CR32" s="538">
        <f t="shared" ca="1" si="72"/>
        <v>0</v>
      </c>
      <c r="CS32" s="538">
        <f t="shared" ca="1" si="73"/>
        <v>0</v>
      </c>
      <c r="CT32" s="24">
        <f t="shared" ca="1" si="33"/>
        <v>0</v>
      </c>
      <c r="CU32" s="24">
        <f t="shared" ca="1" si="34"/>
        <v>0</v>
      </c>
      <c r="CV32" s="24">
        <f t="shared" ca="1" si="35"/>
        <v>0</v>
      </c>
      <c r="CW32" s="393"/>
      <c r="CY32" s="274"/>
      <c r="CZ32" s="538">
        <f t="shared" ca="1" si="74"/>
        <v>0</v>
      </c>
      <c r="DA32" s="538">
        <f t="shared" ca="1" si="75"/>
        <v>0</v>
      </c>
      <c r="DB32" s="24">
        <f t="shared" ca="1" si="36"/>
        <v>0</v>
      </c>
      <c r="DC32" s="24">
        <f t="shared" ca="1" si="37"/>
        <v>0</v>
      </c>
      <c r="DD32" s="24">
        <f t="shared" ca="1" si="38"/>
        <v>0</v>
      </c>
      <c r="DE32" s="393"/>
      <c r="DG32" s="274"/>
      <c r="DH32" s="538">
        <f t="shared" ca="1" si="76"/>
        <v>0</v>
      </c>
      <c r="DI32" s="538">
        <f t="shared" ca="1" si="77"/>
        <v>0</v>
      </c>
      <c r="DJ32" s="24">
        <f t="shared" ca="1" si="39"/>
        <v>0</v>
      </c>
      <c r="DK32" s="24">
        <f t="shared" ca="1" si="40"/>
        <v>0</v>
      </c>
      <c r="DL32" s="24">
        <f t="shared" ca="1" si="41"/>
        <v>0</v>
      </c>
      <c r="DM32" s="393"/>
      <c r="DO32" s="274"/>
      <c r="DP32" s="538">
        <f t="shared" ca="1" si="78"/>
        <v>0</v>
      </c>
      <c r="DQ32" s="538">
        <f t="shared" ca="1" si="79"/>
        <v>0</v>
      </c>
      <c r="DR32" s="24">
        <f t="shared" ca="1" si="42"/>
        <v>0</v>
      </c>
      <c r="DS32" s="24">
        <f t="shared" ca="1" si="43"/>
        <v>0</v>
      </c>
      <c r="DT32" s="24">
        <f t="shared" ca="1" si="44"/>
        <v>0</v>
      </c>
      <c r="DU32" s="393"/>
      <c r="DW32" s="274"/>
      <c r="DX32" s="538">
        <f t="shared" ca="1" si="80"/>
        <v>0</v>
      </c>
      <c r="DY32" s="538">
        <f t="shared" ca="1" si="81"/>
        <v>0</v>
      </c>
      <c r="DZ32" s="24">
        <f t="shared" ca="1" si="45"/>
        <v>0</v>
      </c>
      <c r="EA32" s="24">
        <f t="shared" ca="1" si="46"/>
        <v>0</v>
      </c>
      <c r="EB32" s="24">
        <f t="shared" ca="1" si="47"/>
        <v>0</v>
      </c>
      <c r="EC32" s="393"/>
      <c r="EE32" s="274"/>
      <c r="EF32" s="538">
        <f t="shared" ca="1" si="82"/>
        <v>0</v>
      </c>
      <c r="EG32" s="538">
        <f t="shared" ca="1" si="83"/>
        <v>0</v>
      </c>
      <c r="EH32" s="24">
        <f t="shared" ca="1" si="48"/>
        <v>0</v>
      </c>
      <c r="EI32" s="24">
        <f t="shared" ca="1" si="49"/>
        <v>0</v>
      </c>
      <c r="EJ32" s="24">
        <f t="shared" ca="1" si="50"/>
        <v>0</v>
      </c>
      <c r="EK32" s="393"/>
    </row>
    <row r="33" spans="1:141" ht="12.75" x14ac:dyDescent="0.2">
      <c r="A33" s="33" t="s">
        <v>194</v>
      </c>
      <c r="B33" s="25">
        <f>SUM(B25:B32)</f>
        <v>0</v>
      </c>
      <c r="C33" s="25">
        <f>SUM(C25:C32)</f>
        <v>0</v>
      </c>
      <c r="D33" s="25">
        <f t="shared" ref="D33:D40" si="86">B33+C33</f>
        <v>0</v>
      </c>
      <c r="E33" s="205"/>
      <c r="G33" s="274"/>
      <c r="H33" s="25">
        <f ca="1">IF(H$2="","",SUM(H25:H32))</f>
        <v>0</v>
      </c>
      <c r="I33" s="25">
        <f ca="1">IF(H$2="","",SUM(I25:I32))</f>
        <v>0</v>
      </c>
      <c r="J33" s="25">
        <f ca="1">IF(H$2="","",SUM(H33:I33))</f>
        <v>0</v>
      </c>
      <c r="K33" s="25">
        <f ca="1">IF(H$2="","",SUM(K25:K32))</f>
        <v>0</v>
      </c>
      <c r="L33" s="25">
        <f ca="1">IF(H$2="","",SUM(L25:L32))</f>
        <v>0</v>
      </c>
      <c r="M33" s="393"/>
      <c r="N33" s="368"/>
      <c r="O33" s="274"/>
      <c r="P33" s="25">
        <f ca="1">IF(P$2="","",SUM(P25:P32))</f>
        <v>0</v>
      </c>
      <c r="Q33" s="25">
        <f ca="1">IF(P$2="","",SUM(Q25:Q32))</f>
        <v>0</v>
      </c>
      <c r="R33" s="25">
        <f ca="1">IF(P$2="","",SUM(P33:Q33))</f>
        <v>0</v>
      </c>
      <c r="S33" s="25">
        <f ca="1">IF(P$2="","",SUM(S25:S32))</f>
        <v>0</v>
      </c>
      <c r="T33" s="25">
        <f ca="1">IF(P$2="","",SUM(T25:T32))</f>
        <v>0</v>
      </c>
      <c r="U33" s="393"/>
      <c r="V33" s="368"/>
      <c r="W33" s="274"/>
      <c r="X33" s="25">
        <f ca="1">IF(X$2="","",SUM(X25:X32))</f>
        <v>0</v>
      </c>
      <c r="Y33" s="25">
        <f ca="1">IF(X$2="","",SUM(Y25:Y32))</f>
        <v>0</v>
      </c>
      <c r="Z33" s="25">
        <f ca="1">IF(X$2="","",SUM(X33:Y33))</f>
        <v>0</v>
      </c>
      <c r="AA33" s="25">
        <f ca="1">IF(X$2="","",SUM(AA25:AA32))</f>
        <v>0</v>
      </c>
      <c r="AB33" s="25">
        <f ca="1">IF(X$2="","",SUM(AB25:AB32))</f>
        <v>0</v>
      </c>
      <c r="AC33" s="393"/>
      <c r="AE33" s="274"/>
      <c r="AF33" s="25">
        <f ca="1">IF(AF$2="","",SUM(AF25:AF32))</f>
        <v>0</v>
      </c>
      <c r="AG33" s="25">
        <f ca="1">IF(AF$2="","",SUM(AG25:AG32))</f>
        <v>0</v>
      </c>
      <c r="AH33" s="25">
        <f ca="1">IF(AF$2="","",SUM(AF33:AG33))</f>
        <v>0</v>
      </c>
      <c r="AI33" s="25">
        <f ca="1">IF(AF$2="","",SUM(AI25:AI32))</f>
        <v>0</v>
      </c>
      <c r="AJ33" s="25">
        <f ca="1">IF(AF$2="","",SUM(AJ25:AJ32))</f>
        <v>0</v>
      </c>
      <c r="AK33" s="393"/>
      <c r="AM33" s="274"/>
      <c r="AN33" s="25">
        <f ca="1">IF(AN$2="","",SUM(AN25:AN32))</f>
        <v>0</v>
      </c>
      <c r="AO33" s="25">
        <f ca="1">IF(AN$2="","",SUM(AO25:AO32))</f>
        <v>0</v>
      </c>
      <c r="AP33" s="25">
        <f ca="1">IF(AN$2="","",SUM(AN33:AO33))</f>
        <v>0</v>
      </c>
      <c r="AQ33" s="25">
        <f ca="1">IF(AN$2="","",SUM(AQ25:AQ32))</f>
        <v>0</v>
      </c>
      <c r="AR33" s="25">
        <f ca="1">IF(AN$2="","",SUM(AR25:AR32))</f>
        <v>0</v>
      </c>
      <c r="AS33" s="393"/>
      <c r="AU33" s="274"/>
      <c r="AV33" s="25">
        <f ca="1">IF(AV$2="","",SUM(AV25:AV32))</f>
        <v>0</v>
      </c>
      <c r="AW33" s="25">
        <f ca="1">IF(AV$2="","",SUM(AW25:AW32))</f>
        <v>0</v>
      </c>
      <c r="AX33" s="25">
        <f ca="1">IF(AV$2="","",SUM(AV33:AW33))</f>
        <v>0</v>
      </c>
      <c r="AY33" s="25">
        <f ca="1">IF(AV$2="","",SUM(AY25:AY32))</f>
        <v>0</v>
      </c>
      <c r="AZ33" s="25">
        <f ca="1">IF(AV$2="","",SUM(AZ25:AZ32))</f>
        <v>0</v>
      </c>
      <c r="BA33" s="393"/>
      <c r="BC33" s="274"/>
      <c r="BD33" s="25">
        <f ca="1">IF(BD$2="","",SUM(BD25:BD32))</f>
        <v>0</v>
      </c>
      <c r="BE33" s="25">
        <f ca="1">IF(BD$2="","",SUM(BE25:BE32))</f>
        <v>0</v>
      </c>
      <c r="BF33" s="25">
        <f ca="1">IF(BD$2="","",SUM(BD33:BE33))</f>
        <v>0</v>
      </c>
      <c r="BG33" s="25">
        <f ca="1">IF(BD$2="","",SUM(BG25:BG32))</f>
        <v>0</v>
      </c>
      <c r="BH33" s="25">
        <f ca="1">IF(BD$2="","",SUM(BH25:BH32))</f>
        <v>0</v>
      </c>
      <c r="BI33" s="393"/>
      <c r="BK33" s="274"/>
      <c r="BL33" s="25">
        <f ca="1">IF(BL$2="","",SUM(BL25:BL32))</f>
        <v>0</v>
      </c>
      <c r="BM33" s="25">
        <f ca="1">IF(BL$2="","",SUM(BM25:BM32))</f>
        <v>0</v>
      </c>
      <c r="BN33" s="25">
        <f ca="1">IF(BL$2="","",SUM(BL33:BM33))</f>
        <v>0</v>
      </c>
      <c r="BO33" s="25">
        <f ca="1">IF(BL$2="","",SUM(BO25:BO32))</f>
        <v>0</v>
      </c>
      <c r="BP33" s="25">
        <f ca="1">IF(BL$2="","",SUM(BP25:BP32))</f>
        <v>0</v>
      </c>
      <c r="BQ33" s="393"/>
      <c r="BS33" s="274"/>
      <c r="BT33" s="25">
        <f ca="1">IF(BT$2="","",SUM(BT25:BT32))</f>
        <v>0</v>
      </c>
      <c r="BU33" s="25">
        <f ca="1">IF(BT$2="","",SUM(BU25:BU32))</f>
        <v>0</v>
      </c>
      <c r="BV33" s="25">
        <f ca="1">IF(BT$2="","",SUM(BT33:BU33))</f>
        <v>0</v>
      </c>
      <c r="BW33" s="25">
        <f ca="1">IF(BT$2="","",SUM(BW25:BW32))</f>
        <v>0</v>
      </c>
      <c r="BX33" s="25">
        <f ca="1">IF(BT$2="","",SUM(BX25:BX32))</f>
        <v>0</v>
      </c>
      <c r="BY33" s="393"/>
      <c r="CA33" s="274"/>
      <c r="CB33" s="25">
        <f ca="1">IF(CB$2="","",SUM(CB25:CB32))</f>
        <v>0</v>
      </c>
      <c r="CC33" s="25">
        <f ca="1">IF(CB$2="","",SUM(CC25:CC32))</f>
        <v>0</v>
      </c>
      <c r="CD33" s="25">
        <f ca="1">IF(CB$2="","",SUM(CB33:CC33))</f>
        <v>0</v>
      </c>
      <c r="CE33" s="25">
        <f ca="1">IF(CB$2="","",SUM(CE25:CE32))</f>
        <v>0</v>
      </c>
      <c r="CF33" s="25">
        <f ca="1">IF(CB$2="","",SUM(CF25:CF32))</f>
        <v>0</v>
      </c>
      <c r="CG33" s="393"/>
      <c r="CI33" s="274"/>
      <c r="CJ33" s="25">
        <f ca="1">IF(CJ$2="","",SUM(CJ25:CJ32))</f>
        <v>0</v>
      </c>
      <c r="CK33" s="25">
        <f ca="1">IF(CJ$2="","",SUM(CK25:CK32))</f>
        <v>0</v>
      </c>
      <c r="CL33" s="25">
        <f ca="1">IF(CJ$2="","",SUM(CJ33:CK33))</f>
        <v>0</v>
      </c>
      <c r="CM33" s="25">
        <f ca="1">IF(CJ$2="","",SUM(CM25:CM32))</f>
        <v>0</v>
      </c>
      <c r="CN33" s="25">
        <f ca="1">IF(CJ$2="","",SUM(CN25:CN32))</f>
        <v>0</v>
      </c>
      <c r="CO33" s="393"/>
      <c r="CQ33" s="274"/>
      <c r="CR33" s="25">
        <f ca="1">IF(CR$2="","",SUM(CR25:CR32))</f>
        <v>0</v>
      </c>
      <c r="CS33" s="25">
        <f ca="1">IF(CR$2="","",SUM(CS25:CS32))</f>
        <v>0</v>
      </c>
      <c r="CT33" s="25">
        <f ca="1">IF(CR$2="","",SUM(CR33:CS33))</f>
        <v>0</v>
      </c>
      <c r="CU33" s="25">
        <f ca="1">IF(CR$2="","",SUM(CU25:CU32))</f>
        <v>0</v>
      </c>
      <c r="CV33" s="25">
        <f ca="1">IF(CR$2="","",SUM(CV25:CV32))</f>
        <v>0</v>
      </c>
      <c r="CW33" s="393"/>
      <c r="CY33" s="274"/>
      <c r="CZ33" s="25">
        <f ca="1">IF(CZ$2="","",SUM(CZ25:CZ32))</f>
        <v>0</v>
      </c>
      <c r="DA33" s="25">
        <f ca="1">IF(CZ$2="","",SUM(DA25:DA32))</f>
        <v>0</v>
      </c>
      <c r="DB33" s="25">
        <f ca="1">IF(CZ$2="","",SUM(CZ33:DA33))</f>
        <v>0</v>
      </c>
      <c r="DC33" s="25">
        <f ca="1">IF(CZ$2="","",SUM(DC25:DC32))</f>
        <v>0</v>
      </c>
      <c r="DD33" s="25">
        <f ca="1">IF(CZ$2="","",SUM(DD25:DD32))</f>
        <v>0</v>
      </c>
      <c r="DE33" s="393"/>
      <c r="DG33" s="274"/>
      <c r="DH33" s="25">
        <f ca="1">IF(DH$2="","",SUM(DH25:DH32))</f>
        <v>0</v>
      </c>
      <c r="DI33" s="25">
        <f ca="1">IF(DH$2="","",SUM(DI25:DI32))</f>
        <v>0</v>
      </c>
      <c r="DJ33" s="25">
        <f ca="1">IF(DH$2="","",SUM(DH33:DI33))</f>
        <v>0</v>
      </c>
      <c r="DK33" s="25">
        <f ca="1">IF(DH$2="","",SUM(DK25:DK32))</f>
        <v>0</v>
      </c>
      <c r="DL33" s="25">
        <f ca="1">IF(DH$2="","",SUM(DL25:DL32))</f>
        <v>0</v>
      </c>
      <c r="DM33" s="393"/>
      <c r="DO33" s="274"/>
      <c r="DP33" s="25">
        <f ca="1">IF(DP$2="","",SUM(DP25:DP32))</f>
        <v>0</v>
      </c>
      <c r="DQ33" s="25">
        <f ca="1">IF(DP$2="","",SUM(DQ25:DQ32))</f>
        <v>0</v>
      </c>
      <c r="DR33" s="25">
        <f ca="1">IF(DP$2="","",SUM(DP33:DQ33))</f>
        <v>0</v>
      </c>
      <c r="DS33" s="25">
        <f ca="1">IF(DP$2="","",SUM(DS25:DS32))</f>
        <v>0</v>
      </c>
      <c r="DT33" s="25">
        <f ca="1">IF(DP$2="","",SUM(DT25:DT32))</f>
        <v>0</v>
      </c>
      <c r="DU33" s="393"/>
      <c r="DW33" s="274"/>
      <c r="DX33" s="25">
        <f ca="1">IF(DX$2="","",SUM(DX25:DX32))</f>
        <v>0</v>
      </c>
      <c r="DY33" s="25">
        <f ca="1">IF(DX$2="","",SUM(DY25:DY32))</f>
        <v>0</v>
      </c>
      <c r="DZ33" s="25">
        <f ca="1">IF(DX$2="","",SUM(DX33:DY33))</f>
        <v>0</v>
      </c>
      <c r="EA33" s="25">
        <f ca="1">IF(DX$2="","",SUM(EA25:EA32))</f>
        <v>0</v>
      </c>
      <c r="EB33" s="25">
        <f ca="1">IF(DX$2="","",SUM(EB25:EB32))</f>
        <v>0</v>
      </c>
      <c r="EC33" s="393"/>
      <c r="EE33" s="274"/>
      <c r="EF33" s="25">
        <f ca="1">IF(EF$2="","",SUM(EF25:EF32))</f>
        <v>0</v>
      </c>
      <c r="EG33" s="25">
        <f ca="1">IF(EF$2="","",SUM(EG25:EG32))</f>
        <v>0</v>
      </c>
      <c r="EH33" s="25">
        <f ca="1">IF(EF$2="","",SUM(EF33:EG33))</f>
        <v>0</v>
      </c>
      <c r="EI33" s="25">
        <f ca="1">IF(EF$2="","",SUM(EI25:EI32))</f>
        <v>0</v>
      </c>
      <c r="EJ33" s="25">
        <f ca="1">IF(EF$2="","",SUM(EJ25:EJ32))</f>
        <v>0</v>
      </c>
      <c r="EK33" s="393"/>
    </row>
    <row r="34" spans="1:141" ht="14.25" customHeight="1" x14ac:dyDescent="0.2">
      <c r="A34" s="693" t="s">
        <v>197</v>
      </c>
      <c r="B34" s="694"/>
      <c r="C34" s="694"/>
      <c r="D34" s="694"/>
      <c r="E34" s="695"/>
      <c r="G34" s="274"/>
      <c r="H34" s="273"/>
      <c r="I34" s="273"/>
      <c r="J34" s="273"/>
      <c r="K34" s="273"/>
      <c r="L34" s="273"/>
      <c r="M34" s="394"/>
      <c r="N34" s="368"/>
      <c r="O34" s="274"/>
      <c r="P34" s="273"/>
      <c r="Q34" s="273"/>
      <c r="R34" s="273"/>
      <c r="S34" s="273"/>
      <c r="T34" s="273"/>
      <c r="U34" s="394"/>
      <c r="V34" s="368"/>
      <c r="W34" s="274"/>
      <c r="X34" s="273"/>
      <c r="Y34" s="273"/>
      <c r="Z34" s="273"/>
      <c r="AA34" s="273"/>
      <c r="AB34" s="273"/>
      <c r="AC34" s="394"/>
      <c r="AE34" s="274"/>
      <c r="AF34" s="273"/>
      <c r="AG34" s="273"/>
      <c r="AH34" s="273"/>
      <c r="AI34" s="273"/>
      <c r="AJ34" s="273"/>
      <c r="AK34" s="394"/>
      <c r="AM34" s="274"/>
      <c r="AN34" s="273"/>
      <c r="AO34" s="273"/>
      <c r="AP34" s="273"/>
      <c r="AQ34" s="273"/>
      <c r="AR34" s="273"/>
      <c r="AS34" s="394"/>
      <c r="AU34" s="274"/>
      <c r="AV34" s="273"/>
      <c r="AW34" s="273"/>
      <c r="AX34" s="273"/>
      <c r="AY34" s="273"/>
      <c r="AZ34" s="273"/>
      <c r="BA34" s="394"/>
      <c r="BC34" s="274"/>
      <c r="BD34" s="273"/>
      <c r="BE34" s="273"/>
      <c r="BF34" s="273"/>
      <c r="BG34" s="273"/>
      <c r="BH34" s="273"/>
      <c r="BI34" s="394"/>
      <c r="BK34" s="274"/>
      <c r="BL34" s="273"/>
      <c r="BM34" s="273"/>
      <c r="BN34" s="273"/>
      <c r="BO34" s="273"/>
      <c r="BP34" s="273"/>
      <c r="BQ34" s="394"/>
      <c r="BS34" s="274"/>
      <c r="BT34" s="273"/>
      <c r="BU34" s="273"/>
      <c r="BV34" s="273"/>
      <c r="BW34" s="273"/>
      <c r="BX34" s="273"/>
      <c r="BY34" s="394"/>
      <c r="CA34" s="274"/>
      <c r="CB34" s="273"/>
      <c r="CC34" s="273"/>
      <c r="CD34" s="273"/>
      <c r="CE34" s="273"/>
      <c r="CF34" s="273"/>
      <c r="CG34" s="394"/>
      <c r="CI34" s="274"/>
      <c r="CJ34" s="273"/>
      <c r="CK34" s="273"/>
      <c r="CL34" s="273"/>
      <c r="CM34" s="273"/>
      <c r="CN34" s="273"/>
      <c r="CO34" s="394"/>
      <c r="CQ34" s="274"/>
      <c r="CR34" s="273"/>
      <c r="CS34" s="273"/>
      <c r="CT34" s="273"/>
      <c r="CU34" s="273"/>
      <c r="CV34" s="273"/>
      <c r="CW34" s="394"/>
      <c r="CY34" s="274"/>
      <c r="CZ34" s="273"/>
      <c r="DA34" s="273"/>
      <c r="DB34" s="273"/>
      <c r="DC34" s="273"/>
      <c r="DD34" s="273"/>
      <c r="DE34" s="394"/>
      <c r="DG34" s="274"/>
      <c r="DH34" s="273"/>
      <c r="DI34" s="273"/>
      <c r="DJ34" s="273"/>
      <c r="DK34" s="273"/>
      <c r="DL34" s="273"/>
      <c r="DM34" s="394"/>
      <c r="DO34" s="274"/>
      <c r="DP34" s="273"/>
      <c r="DQ34" s="273"/>
      <c r="DR34" s="273"/>
      <c r="DS34" s="273"/>
      <c r="DT34" s="273"/>
      <c r="DU34" s="394"/>
      <c r="DW34" s="274"/>
      <c r="DX34" s="273"/>
      <c r="DY34" s="273"/>
      <c r="DZ34" s="273"/>
      <c r="EA34" s="273"/>
      <c r="EB34" s="273"/>
      <c r="EC34" s="394"/>
      <c r="EE34" s="274"/>
      <c r="EF34" s="273"/>
      <c r="EG34" s="273"/>
      <c r="EH34" s="273"/>
      <c r="EI34" s="273"/>
      <c r="EJ34" s="273"/>
      <c r="EK34" s="394"/>
    </row>
    <row r="35" spans="1:141" ht="12.75" x14ac:dyDescent="0.2">
      <c r="A35" s="27" t="s">
        <v>120</v>
      </c>
      <c r="B35" s="24">
        <f>'Labor 6'!B9</f>
        <v>0</v>
      </c>
      <c r="C35" s="24">
        <f>'Labor 6'!C9</f>
        <v>0</v>
      </c>
      <c r="D35" s="24">
        <f t="shared" si="86"/>
        <v>0</v>
      </c>
      <c r="E35" s="206"/>
      <c r="F35" s="14" t="s">
        <v>569</v>
      </c>
      <c r="G35" s="274" t="s">
        <v>379</v>
      </c>
      <c r="H35" s="24">
        <f ca="1">IF(H$2="","",SUMIF(OFFSET(distCostTag,0,0,nRow,1),$G35,OFFSET(distData,0,M$4+H$4,nRow,1)))</f>
        <v>0</v>
      </c>
      <c r="I35" s="24">
        <f ca="1">IF(H$2="","",SUMIF(OFFSET(distCostTag,0,0,nRow,1),$G35,OFFSET(distData,0,M$4+I$4,nRow,1)))</f>
        <v>0</v>
      </c>
      <c r="J35" s="24">
        <f ca="1">IF(H$2="","",SUMIF(OFFSET(distCostTag,0,0,nRow,1),$G35,OFFSET(distData,0,M$4+J$3,nRow,1)))</f>
        <v>0</v>
      </c>
      <c r="K35" s="443">
        <f ca="1">IF(H$2="","",SUMIF(OFFSET(distCostTag,0,0,nRow,1),$G35,OFFSET(distData,0,M$6+J$6,nRow,1)))</f>
        <v>0</v>
      </c>
      <c r="L35" s="443">
        <f ca="1">IF(H$2="","",SUMIF(OFFSET(distCostTag,0,0,nRow,1),$G35,OFFSET(distData,0,M$4+K$4,nRow,1)))</f>
        <v>0</v>
      </c>
      <c r="M35" s="393"/>
      <c r="N35" s="368"/>
      <c r="O35" s="274"/>
      <c r="P35" s="24">
        <f ca="1">IF(P$2="","",SUMIF(OFFSET(distCostTag,0,0,nRow,1),$G35,OFFSET(distData,0,U$4+P$4,nRow,1)))</f>
        <v>0</v>
      </c>
      <c r="Q35" s="24">
        <f ca="1">IF(P$2="","",SUMIF(OFFSET(distCostTag,0,0,nRow,1),$G35,OFFSET(distData,0,U$4+Q$4,nRow,1)))</f>
        <v>0</v>
      </c>
      <c r="R35" s="24">
        <f ca="1">IF(P$2="","",SUMIF(OFFSET(distCostTag,0,0,nRow,1),$G35,OFFSET(distData,0,U$4+R$3,nRow,1)))</f>
        <v>0</v>
      </c>
      <c r="S35" s="24">
        <f ca="1">IF(P$2="","",SUMIF(OFFSET(distCostTag,0,0,nRow,1),$G35,OFFSET(distData,0,U$6+Q$6,nRow,1)))</f>
        <v>0</v>
      </c>
      <c r="T35" s="24">
        <f ca="1">IF(P$2="","",SUMIF(OFFSET(distCostTag,0,0,nRow,1),$G35,OFFSET(distData,0,U$4+S$4,nRow,1)))</f>
        <v>0</v>
      </c>
      <c r="U35" s="393"/>
      <c r="V35" s="368"/>
      <c r="W35" s="274"/>
      <c r="X35" s="24">
        <f ca="1">IF(X$2="","",SUMIF(OFFSET(distCostTag,0,0,nRow,1),$G35,OFFSET(distData,0,AC$4+X$4,nRow,1)))</f>
        <v>0</v>
      </c>
      <c r="Y35" s="24">
        <f ca="1">IF(X$2="","",SUMIF(OFFSET(distCostTag,0,0,nRow,1),$G35,OFFSET(distData,0,AC$4+Y$4,nRow,1)))</f>
        <v>0</v>
      </c>
      <c r="Z35" s="24">
        <f ca="1">IF(X$2="","",SUMIF(OFFSET(distCostTag,0,0,nRow,1),$G35,OFFSET(distData,0,AC$4+Z$3,nRow,1)))</f>
        <v>0</v>
      </c>
      <c r="AA35" s="24">
        <f ca="1">IF(X$2="","",SUMIF(OFFSET(distCostTag,0,0,nRow,1),$G35,OFFSET(distData,0,AC$4+Z$6,nRow,1)))</f>
        <v>0</v>
      </c>
      <c r="AB35" s="24">
        <f ca="1">IF(X$2="","",SUMIF(OFFSET(distCostTag,0,0,nRow,1),$G35,OFFSET(distData,0,AC$4+AA$4,nRow,1)))</f>
        <v>0</v>
      </c>
      <c r="AC35" s="393"/>
      <c r="AE35" s="274"/>
      <c r="AF35" s="24">
        <f ca="1">IF(AF$2="","",SUMIF(OFFSET(distCostTag,0,0,nRow,1),$G35,OFFSET(distData,0,AK$4+AF$4,nRow,1)))</f>
        <v>0</v>
      </c>
      <c r="AG35" s="24">
        <f ca="1">IF(AF$2="","",SUMIF(OFFSET(distCostTag,0,0,nRow,1),$G35,OFFSET(distData,0,AK$4+AG$4,nRow,1)))</f>
        <v>0</v>
      </c>
      <c r="AH35" s="24">
        <f ca="1">IF(AF$2="","",SUMIF(OFFSET(distCostTag,0,0,nRow,1),$G35,OFFSET(distData,0,AK$4+AH$3,nRow,1)))</f>
        <v>0</v>
      </c>
      <c r="AI35" s="24">
        <f ca="1">IF(AF$2="","",SUMIF(OFFSET(distCostTag,0,0,nRow,1),$G35,OFFSET(distData,0,AK$4+AH$6,nRow,1)))</f>
        <v>0</v>
      </c>
      <c r="AJ35" s="24">
        <f ca="1">IF(AF$2="","",SUMIF(OFFSET(distCostTag,0,0,nRow,1),$G35,OFFSET(distData,0,AK$4+AI$4,nRow,1)))</f>
        <v>0</v>
      </c>
      <c r="AK35" s="393"/>
      <c r="AM35" s="274"/>
      <c r="AN35" s="24">
        <f ca="1">IF(AN$2="","",SUMIF(OFFSET(distCostTag,0,0,nRow,1),$G35,OFFSET(distData,0,AS$4+AN$4,nRow,1)))</f>
        <v>0</v>
      </c>
      <c r="AO35" s="24">
        <f ca="1">IF(AN$2="","",SUMIF(OFFSET(distCostTag,0,0,nRow,1),$G35,OFFSET(distData,0,AS$4+AO$4,nRow,1)))</f>
        <v>0</v>
      </c>
      <c r="AP35" s="24">
        <f ca="1">IF(AN$2="","",SUMIF(OFFSET(distCostTag,0,0,nRow,1),$G35,OFFSET(distData,0,AS$4+AP$3,nRow,1)))</f>
        <v>0</v>
      </c>
      <c r="AQ35" s="24">
        <f ca="1">IF(AN$2="","",SUMIF(OFFSET(distCostTag,0,0,nRow,1),$G35,OFFSET(distData,0,AS$4+AP$6,nRow,1)))</f>
        <v>0</v>
      </c>
      <c r="AR35" s="24">
        <f ca="1">IF(AN$2="","",SUMIF(OFFSET(distCostTag,0,0,nRow,1),$G35,OFFSET(distData,0,AS$4+AQ$4,nRow,1)))</f>
        <v>0</v>
      </c>
      <c r="AS35" s="393"/>
      <c r="AU35" s="274"/>
      <c r="AV35" s="24">
        <f ca="1">IF(AV$2="","",SUMIF(OFFSET(distCostTag,0,0,nRow,1),$G35,OFFSET(distData,0,BA$4+AV$4,nRow,1)))</f>
        <v>0</v>
      </c>
      <c r="AW35" s="24">
        <f ca="1">IF(AV$2="","",SUMIF(OFFSET(distCostTag,0,0,nRow,1),$G35,OFFSET(distData,0,BA$4+AW$4,nRow,1)))</f>
        <v>0</v>
      </c>
      <c r="AX35" s="24">
        <f ca="1">IF(AV$2="","",SUMIF(OFFSET(distCostTag,0,0,nRow,1),$G35,OFFSET(distData,0,BA$4+AX$3,nRow,1)))</f>
        <v>0</v>
      </c>
      <c r="AY35" s="24">
        <f ca="1">IF(AV$2="","",SUMIF(OFFSET(distCostTag,0,0,nRow,1),$G35,OFFSET(distData,0,BA$4+AX$6,nRow,1)))</f>
        <v>0</v>
      </c>
      <c r="AZ35" s="24">
        <f ca="1">IF(AV$2="","",SUMIF(OFFSET(distCostTag,0,0,nRow,1),$G35,OFFSET(distData,0,BA$4+AY$4,nRow,1)))</f>
        <v>0</v>
      </c>
      <c r="BA35" s="393"/>
      <c r="BC35" s="274"/>
      <c r="BD35" s="24">
        <f ca="1">IF(BD$2="","",SUMIF(OFFSET(distCostTag,0,0,nRow,1),$G35,OFFSET(distData,0,BI$4+BD$4,nRow,1)))</f>
        <v>0</v>
      </c>
      <c r="BE35" s="24">
        <f ca="1">IF(BD$2="","",SUMIF(OFFSET(distCostTag,0,0,nRow,1),$G35,OFFSET(distData,0,BI$4+BE$4,nRow,1)))</f>
        <v>0</v>
      </c>
      <c r="BF35" s="24">
        <f ca="1">IF(BD$2="","",SUMIF(OFFSET(distCostTag,0,0,nRow,1),$G35,OFFSET(distData,0,BI$4+BF$3,nRow,1)))</f>
        <v>0</v>
      </c>
      <c r="BG35" s="24">
        <f ca="1">IF(BD$2="","",SUMIF(OFFSET(distCostTag,0,0,nRow,1),$G35,OFFSET(distData,0,BI$4+BF$6,nRow,1)))</f>
        <v>0</v>
      </c>
      <c r="BH35" s="24">
        <f ca="1">IF(BD$2="","",SUMIF(OFFSET(distCostTag,0,0,nRow,1),$G35,OFFSET(distData,0,BI$4+BG$4,nRow,1)))</f>
        <v>0</v>
      </c>
      <c r="BI35" s="393"/>
      <c r="BK35" s="274"/>
      <c r="BL35" s="24">
        <f ca="1">IF(BL$2="","",SUMIF(OFFSET(distCostTag,0,0,nRow,1),$G35,OFFSET(distData,0,BQ$4+BL$4,nRow,1)))</f>
        <v>0</v>
      </c>
      <c r="BM35" s="24">
        <f ca="1">IF(BL$2="","",SUMIF(OFFSET(distCostTag,0,0,nRow,1),$G35,OFFSET(distData,0,BQ$4+BM$4,nRow,1)))</f>
        <v>0</v>
      </c>
      <c r="BN35" s="24">
        <f ca="1">IF(BL$2="","",SUMIF(OFFSET(distCostTag,0,0,nRow,1),$G35,OFFSET(distData,0,BQ$4+BN$3,nRow,1)))</f>
        <v>0</v>
      </c>
      <c r="BO35" s="24">
        <f ca="1">IF(BL$2="","",SUMIF(OFFSET(distCostTag,0,0,nRow,1),$G35,OFFSET(distData,0,BQ$4+BN$6,nRow,1)))</f>
        <v>0</v>
      </c>
      <c r="BP35" s="24">
        <f ca="1">IF(BL$2="","",SUMIF(OFFSET(distCostTag,0,0,nRow,1),$G35,OFFSET(distData,0,BQ$4+BO$4,nRow,1)))</f>
        <v>0</v>
      </c>
      <c r="BQ35" s="393"/>
      <c r="BS35" s="274"/>
      <c r="BT35" s="24">
        <f ca="1">IF(BT$2="","",SUMIF(OFFSET(distCostTag,0,0,nRow,1),$G35,OFFSET(distData,0,BY$4+BT$4,nRow,1)))</f>
        <v>0</v>
      </c>
      <c r="BU35" s="24">
        <f ca="1">IF(BT$2="","",SUMIF(OFFSET(distCostTag,0,0,nRow,1),$G35,OFFSET(distData,0,BY$4+BU$4,nRow,1)))</f>
        <v>0</v>
      </c>
      <c r="BV35" s="24">
        <f ca="1">IF(BT$2="","",SUMIF(OFFSET(distCostTag,0,0,nRow,1),$G35,OFFSET(distData,0,BY$4+BV$3,nRow,1)))</f>
        <v>0</v>
      </c>
      <c r="BW35" s="24">
        <f ca="1">IF(BT$2="","",SUMIF(OFFSET(distCostTag,0,0,nRow,1),$G35,OFFSET(distData,0,BY$4+BV$6,nRow,1)))</f>
        <v>0</v>
      </c>
      <c r="BX35" s="24">
        <f ca="1">IF(BT$2="","",SUMIF(OFFSET(distCostTag,0,0,nRow,1),$G35,OFFSET(distData,0,BY$4+BW$4,nRow,1)))</f>
        <v>0</v>
      </c>
      <c r="BY35" s="393"/>
      <c r="CA35" s="274"/>
      <c r="CB35" s="24">
        <f ca="1">IF(CB$2="","",SUMIF(OFFSET(distCostTag,0,0,nRow,1),$G35,OFFSET(distData,0,CG$4+CB$4,nRow,1)))</f>
        <v>0</v>
      </c>
      <c r="CC35" s="24">
        <f ca="1">IF(CB$2="","",SUMIF(OFFSET(distCostTag,0,0,nRow,1),$G35,OFFSET(distData,0,CG$4+CC$4,nRow,1)))</f>
        <v>0</v>
      </c>
      <c r="CD35" s="24">
        <f ca="1">IF(CB$2="","",SUMIF(OFFSET(distCostTag,0,0,nRow,1),$G35,OFFSET(distData,0,CG$4+CD$3,nRow,1)))</f>
        <v>0</v>
      </c>
      <c r="CE35" s="24">
        <f ca="1">IF(CB$2="","",SUMIF(OFFSET(distCostTag,0,0,nRow,1),$G35,OFFSET(distData,0,CG$4+CD$6,nRow,1)))</f>
        <v>0</v>
      </c>
      <c r="CF35" s="24">
        <f ca="1">IF(CB$2="","",SUMIF(OFFSET(distCostTag,0,0,nRow,1),$G35,OFFSET(distData,0,CG$4+CE$4,nRow,1)))</f>
        <v>0</v>
      </c>
      <c r="CG35" s="393"/>
      <c r="CI35" s="274"/>
      <c r="CJ35" s="24">
        <f ca="1">IF(CJ$2="","",SUMIF(OFFSET(distCostTag,0,0,nRow,1),$G35,OFFSET(distData,0,CO$4+CJ$4,nRow,1)))</f>
        <v>0</v>
      </c>
      <c r="CK35" s="24">
        <f ca="1">IF(CJ$2="","",SUMIF(OFFSET(distCostTag,0,0,nRow,1),$G35,OFFSET(distData,0,CO$4+CK$4,nRow,1)))</f>
        <v>0</v>
      </c>
      <c r="CL35" s="24">
        <f ca="1">IF(CJ$2="","",SUMIF(OFFSET(distCostTag,0,0,nRow,1),$G35,OFFSET(distData,0,CO$4+CL$3,nRow,1)))</f>
        <v>0</v>
      </c>
      <c r="CM35" s="24">
        <f ca="1">IF(CJ$2="","",SUMIF(OFFSET(distCostTag,0,0,nRow,1),$G35,OFFSET(distData,0,CO$4+CL$6,nRow,1)))</f>
        <v>0</v>
      </c>
      <c r="CN35" s="24">
        <f ca="1">IF(CJ$2="","",SUMIF(OFFSET(distCostTag,0,0,nRow,1),$G35,OFFSET(distData,0,CO$4+CM$4,nRow,1)))</f>
        <v>0</v>
      </c>
      <c r="CO35" s="393"/>
      <c r="CQ35" s="274"/>
      <c r="CR35" s="24">
        <f ca="1">IF(CR$2="","",SUMIF(OFFSET(distCostTag,0,0,nRow,1),$G35,OFFSET(distData,0,CW$4+CR$4,nRow,1)))</f>
        <v>0</v>
      </c>
      <c r="CS35" s="24">
        <f ca="1">IF(CR$2="","",SUMIF(OFFSET(distCostTag,0,0,nRow,1),$G35,OFFSET(distData,0,CW$4+CS$4,nRow,1)))</f>
        <v>0</v>
      </c>
      <c r="CT35" s="24">
        <f ca="1">IF(CR$2="","",SUMIF(OFFSET(distCostTag,0,0,nRow,1),$G35,OFFSET(distData,0,CW$4+CT$3,nRow,1)))</f>
        <v>0</v>
      </c>
      <c r="CU35" s="24">
        <f ca="1">IF(CR$2="","",SUMIF(OFFSET(distCostTag,0,0,nRow,1),$G35,OFFSET(distData,0,CW$4+CT$6,nRow,1)))</f>
        <v>0</v>
      </c>
      <c r="CV35" s="24">
        <f ca="1">IF(CR$2="","",SUMIF(OFFSET(distCostTag,0,0,nRow,1),$G35,OFFSET(distData,0,CW$4+CU$4,nRow,1)))</f>
        <v>0</v>
      </c>
      <c r="CW35" s="393"/>
      <c r="CY35" s="274"/>
      <c r="CZ35" s="24">
        <f ca="1">IF(CZ$2="","",SUMIF(OFFSET(distCostTag,0,0,nRow,1),$G35,OFFSET(distData,0,DE$4+CZ$4,nRow,1)))</f>
        <v>0</v>
      </c>
      <c r="DA35" s="24">
        <f ca="1">IF(CZ$2="","",SUMIF(OFFSET(distCostTag,0,0,nRow,1),$G35,OFFSET(distData,0,DE$4+DA$4,nRow,1)))</f>
        <v>0</v>
      </c>
      <c r="DB35" s="24">
        <f ca="1">IF(CZ$2="","",SUMIF(OFFSET(distCostTag,0,0,nRow,1),$G35,OFFSET(distData,0,DE$4+DB$3,nRow,1)))</f>
        <v>0</v>
      </c>
      <c r="DC35" s="24">
        <f ca="1">IF(CZ$2="","",SUMIF(OFFSET(distCostTag,0,0,nRow,1),$G35,OFFSET(distData,0,DE$4+DB$6,nRow,1)))</f>
        <v>0</v>
      </c>
      <c r="DD35" s="24">
        <f ca="1">IF(CZ$2="","",SUMIF(OFFSET(distCostTag,0,0,nRow,1),$G35,OFFSET(distData,0,DE$4+DC$4,nRow,1)))</f>
        <v>0</v>
      </c>
      <c r="DE35" s="393"/>
      <c r="DG35" s="274"/>
      <c r="DH35" s="24">
        <f ca="1">IF(DH$2="","",SUMIF(OFFSET(distCostTag,0,0,nRow,1),$G35,OFFSET(distData,0,DM$4+DH$4,nRow,1)))</f>
        <v>0</v>
      </c>
      <c r="DI35" s="24">
        <f ca="1">IF(DH$2="","",SUMIF(OFFSET(distCostTag,0,0,nRow,1),$G35,OFFSET(distData,0,DM$4+DI$4,nRow,1)))</f>
        <v>0</v>
      </c>
      <c r="DJ35" s="24">
        <f ca="1">IF(DH$2="","",SUMIF(OFFSET(distCostTag,0,0,nRow,1),$G35,OFFSET(distData,0,DM$4+DJ$3,nRow,1)))</f>
        <v>0</v>
      </c>
      <c r="DK35" s="24">
        <f ca="1">IF(DH$2="","",SUMIF(OFFSET(distCostTag,0,0,nRow,1),$G35,OFFSET(distData,0,DM$4+DJ$6,nRow,1)))</f>
        <v>0</v>
      </c>
      <c r="DL35" s="24">
        <f ca="1">IF(DH$2="","",SUMIF(OFFSET(distCostTag,0,0,nRow,1),$G35,OFFSET(distData,0,DM$4+DK$4,nRow,1)))</f>
        <v>0</v>
      </c>
      <c r="DM35" s="393"/>
      <c r="DO35" s="274"/>
      <c r="DP35" s="24">
        <f ca="1">IF(DP$2="","",SUMIF(OFFSET(distCostTag,0,0,nRow,1),$G35,OFFSET(distData,0,DU$4+DP$4,nRow,1)))</f>
        <v>0</v>
      </c>
      <c r="DQ35" s="24">
        <f ca="1">IF(DP$2="","",SUMIF(OFFSET(distCostTag,0,0,nRow,1),$G35,OFFSET(distData,0,DU$4+DQ$4,nRow,1)))</f>
        <v>0</v>
      </c>
      <c r="DR35" s="24">
        <f ca="1">IF(DP$2="","",SUMIF(OFFSET(distCostTag,0,0,nRow,1),$G35,OFFSET(distData,0,DU$4+DR$3,nRow,1)))</f>
        <v>0</v>
      </c>
      <c r="DS35" s="24">
        <f ca="1">IF(DP$2="","",SUMIF(OFFSET(distCostTag,0,0,nRow,1),$G35,OFFSET(distData,0,DU$4+DR$6,nRow,1)))</f>
        <v>0</v>
      </c>
      <c r="DT35" s="24">
        <f ca="1">IF(DP$2="","",SUMIF(OFFSET(distCostTag,0,0,nRow,1),$G35,OFFSET(distData,0,DU$4+DS$4,nRow,1)))</f>
        <v>0</v>
      </c>
      <c r="DU35" s="393"/>
      <c r="DW35" s="274"/>
      <c r="DX35" s="24">
        <f ca="1">IF(DX$2="","",SUMIF(OFFSET(distCostTag,0,0,nRow,1),$G35,OFFSET(distData,0,EC$4+DX$4,nRow,1)))</f>
        <v>0</v>
      </c>
      <c r="DY35" s="24">
        <f ca="1">IF(DX$2="","",SUMIF(OFFSET(distCostTag,0,0,nRow,1),$G35,OFFSET(distData,0,EC$4+DY$4,nRow,1)))</f>
        <v>0</v>
      </c>
      <c r="DZ35" s="24">
        <f ca="1">IF(DX$2="","",SUMIF(OFFSET(distCostTag,0,0,nRow,1),$G35,OFFSET(distData,0,EC$4+DZ$3,nRow,1)))</f>
        <v>0</v>
      </c>
      <c r="EA35" s="24">
        <f ca="1">IF(DX$2="","",SUMIF(OFFSET(distCostTag,0,0,nRow,1),$G35,OFFSET(distData,0,EC$4+DZ$6,nRow,1)))</f>
        <v>0</v>
      </c>
      <c r="EB35" s="24">
        <f ca="1">IF(DX$2="","",SUMIF(OFFSET(distCostTag,0,0,nRow,1),$G35,OFFSET(distData,0,EC$4+EA$4,nRow,1)))</f>
        <v>0</v>
      </c>
      <c r="EC35" s="393"/>
      <c r="EE35" s="274"/>
      <c r="EF35" s="24">
        <f ca="1">IF(EF$2="","",SUMIF(OFFSET(distCostTag,0,0,nRow,1),$G35,OFFSET(distData,0,EK$4+EF$4,nRow,1)))</f>
        <v>0</v>
      </c>
      <c r="EG35" s="24">
        <f ca="1">IF(EF$2="","",SUMIF(OFFSET(distCostTag,0,0,nRow,1),$G35,OFFSET(distData,0,EK$4+EG$4,nRow,1)))</f>
        <v>0</v>
      </c>
      <c r="EH35" s="24">
        <f ca="1">IF(EF$2="","",SUMIF(OFFSET(distCostTag,0,0,nRow,1),$G35,OFFSET(distData,0,EK$4+EH$3,nRow,1)))</f>
        <v>0</v>
      </c>
      <c r="EI35" s="24">
        <f ca="1">IF(EF$2="","",SUMIF(OFFSET(distCostTag,0,0,nRow,1),$G35,OFFSET(distData,0,EK$4+EH$6,nRow,1)))</f>
        <v>0</v>
      </c>
      <c r="EJ35" s="24">
        <f ca="1">IF(EF$2="","",SUMIF(OFFSET(distCostTag,0,0,nRow,1),$G35,OFFSET(distData,0,EK$4+EI$4,nRow,1)))</f>
        <v>0</v>
      </c>
      <c r="EK35" s="393"/>
    </row>
    <row r="36" spans="1:141" ht="12.75" x14ac:dyDescent="0.2">
      <c r="A36" s="32" t="s">
        <v>43</v>
      </c>
      <c r="B36" s="24">
        <f>'Labor 6'!B20</f>
        <v>0</v>
      </c>
      <c r="C36" s="24">
        <f>'Labor 6'!C20</f>
        <v>0</v>
      </c>
      <c r="D36" s="24">
        <f t="shared" si="86"/>
        <v>0</v>
      </c>
      <c r="E36" s="206"/>
      <c r="F36" s="14" t="s">
        <v>570</v>
      </c>
      <c r="G36" s="274" t="s">
        <v>381</v>
      </c>
      <c r="H36" s="24">
        <f ca="1">IF(H$2="","",SUMIF(OFFSET(distCostTag,0,0,nRow,1),$G36,OFFSET(distData,0,M$4+H$4,nRow,1)))</f>
        <v>0</v>
      </c>
      <c r="I36" s="24">
        <f ca="1">IF(H$2="","",SUMIF(OFFSET(distCostTag,0,0,nRow,1),$G36,OFFSET(distData,0,M$4+I$4,nRow,1)))</f>
        <v>0</v>
      </c>
      <c r="J36" s="24">
        <f ca="1">IF(H$2="","",SUMIF(OFFSET(distCostTag,0,0,nRow,1),$G36,OFFSET(distData,0,M$4+J$3,nRow,1)))</f>
        <v>0</v>
      </c>
      <c r="K36" s="443">
        <f ca="1">IF(H$2="","",SUMIF(OFFSET(distCostTag,0,0,nRow,1),$G36,OFFSET(distData,0,M$6+J$6,nRow,1)))</f>
        <v>0</v>
      </c>
      <c r="L36" s="443">
        <f ca="1">IF(H$2="","",SUMIF(OFFSET(distCostTag,0,0,nRow,1),$G36,OFFSET(distData,0,M$4+K$4,nRow,1)))</f>
        <v>0</v>
      </c>
      <c r="M36" s="393"/>
      <c r="N36" s="368"/>
      <c r="O36" s="274"/>
      <c r="P36" s="24">
        <f ca="1">IF(P$2="","",SUMIF(OFFSET(distCostTag,0,0,nRow,1),$G36,OFFSET(distData,0,U$4+P$4,nRow,1)))</f>
        <v>0</v>
      </c>
      <c r="Q36" s="24">
        <f ca="1">IF(P$2="","",SUMIF(OFFSET(distCostTag,0,0,nRow,1),$G36,OFFSET(distData,0,U$4+Q$4,nRow,1)))</f>
        <v>0</v>
      </c>
      <c r="R36" s="24">
        <f ca="1">IF(P$2="","",SUMIF(OFFSET(distCostTag,0,0,nRow,1),$G36,OFFSET(distData,0,U$4+R$3,nRow,1)))</f>
        <v>0</v>
      </c>
      <c r="S36" s="24">
        <f ca="1">IF(P$2="","",SUMIF(OFFSET(distCostTag,0,0,nRow,1),$G36,OFFSET(distData,0,U$6+Q$6,nRow,1)))</f>
        <v>0</v>
      </c>
      <c r="T36" s="24">
        <f ca="1">IF(P$2="","",SUMIF(OFFSET(distCostTag,0,0,nRow,1),$G36,OFFSET(distData,0,U$4+S$4,nRow,1)))</f>
        <v>0</v>
      </c>
      <c r="U36" s="393"/>
      <c r="V36" s="368"/>
      <c r="W36" s="274"/>
      <c r="X36" s="24">
        <f ca="1">IF(X$2="","",SUMIF(OFFSET(distCostTag,0,0,nRow,1),$G36,OFFSET(distData,0,AC$4+X$4,nRow,1)))</f>
        <v>0</v>
      </c>
      <c r="Y36" s="24">
        <f ca="1">IF(X$2="","",SUMIF(OFFSET(distCostTag,0,0,nRow,1),$G36,OFFSET(distData,0,AC$4+Y$4,nRow,1)))</f>
        <v>0</v>
      </c>
      <c r="Z36" s="24">
        <f ca="1">IF(X$2="","",SUMIF(OFFSET(distCostTag,0,0,nRow,1),$G36,OFFSET(distData,0,AC$4+Z$3,nRow,1)))</f>
        <v>0</v>
      </c>
      <c r="AA36" s="24">
        <f ca="1">IF(X$2="","",SUMIF(OFFSET(distCostTag,0,0,nRow,1),$G36,OFFSET(distData,0,AC$4+Z$6,nRow,1)))</f>
        <v>0</v>
      </c>
      <c r="AB36" s="24">
        <f ca="1">IF(X$2="","",SUMIF(OFFSET(distCostTag,0,0,nRow,1),$G36,OFFSET(distData,0,AC$4+AA$4,nRow,1)))</f>
        <v>0</v>
      </c>
      <c r="AC36" s="393"/>
      <c r="AE36" s="274"/>
      <c r="AF36" s="24">
        <f ca="1">IF(AF$2="","",SUMIF(OFFSET(distCostTag,0,0,nRow,1),$G36,OFFSET(distData,0,AK$4+AF$4,nRow,1)))</f>
        <v>0</v>
      </c>
      <c r="AG36" s="24">
        <f ca="1">IF(AF$2="","",SUMIF(OFFSET(distCostTag,0,0,nRow,1),$G36,OFFSET(distData,0,AK$4+AG$4,nRow,1)))</f>
        <v>0</v>
      </c>
      <c r="AH36" s="24">
        <f ca="1">IF(AF$2="","",SUMIF(OFFSET(distCostTag,0,0,nRow,1),$G36,OFFSET(distData,0,AK$4+AH$3,nRow,1)))</f>
        <v>0</v>
      </c>
      <c r="AI36" s="24">
        <f ca="1">IF(AF$2="","",SUMIF(OFFSET(distCostTag,0,0,nRow,1),$G36,OFFSET(distData,0,AK$4+AH$6,nRow,1)))</f>
        <v>0</v>
      </c>
      <c r="AJ36" s="24">
        <f ca="1">IF(AF$2="","",SUMIF(OFFSET(distCostTag,0,0,nRow,1),$G36,OFFSET(distData,0,AK$4+AI$4,nRow,1)))</f>
        <v>0</v>
      </c>
      <c r="AK36" s="393"/>
      <c r="AM36" s="274"/>
      <c r="AN36" s="24">
        <f ca="1">IF(AN$2="","",SUMIF(OFFSET(distCostTag,0,0,nRow,1),$G36,OFFSET(distData,0,AS$4+AN$4,nRow,1)))</f>
        <v>0</v>
      </c>
      <c r="AO36" s="24">
        <f ca="1">IF(AN$2="","",SUMIF(OFFSET(distCostTag,0,0,nRow,1),$G36,OFFSET(distData,0,AS$4+AO$4,nRow,1)))</f>
        <v>0</v>
      </c>
      <c r="AP36" s="24">
        <f ca="1">IF(AN$2="","",SUMIF(OFFSET(distCostTag,0,0,nRow,1),$G36,OFFSET(distData,0,AS$4+AP$3,nRow,1)))</f>
        <v>0</v>
      </c>
      <c r="AQ36" s="24">
        <f ca="1">IF(AN$2="","",SUMIF(OFFSET(distCostTag,0,0,nRow,1),$G36,OFFSET(distData,0,AS$4+AP$6,nRow,1)))</f>
        <v>0</v>
      </c>
      <c r="AR36" s="24">
        <f ca="1">IF(AN$2="","",SUMIF(OFFSET(distCostTag,0,0,nRow,1),$G36,OFFSET(distData,0,AS$4+AQ$4,nRow,1)))</f>
        <v>0</v>
      </c>
      <c r="AS36" s="393"/>
      <c r="AU36" s="274"/>
      <c r="AV36" s="24">
        <f ca="1">IF(AV$2="","",SUMIF(OFFSET(distCostTag,0,0,nRow,1),$G36,OFFSET(distData,0,BA$4+AV$4,nRow,1)))</f>
        <v>0</v>
      </c>
      <c r="AW36" s="24">
        <f ca="1">IF(AV$2="","",SUMIF(OFFSET(distCostTag,0,0,nRow,1),$G36,OFFSET(distData,0,BA$4+AW$4,nRow,1)))</f>
        <v>0</v>
      </c>
      <c r="AX36" s="24">
        <f ca="1">IF(AV$2="","",SUMIF(OFFSET(distCostTag,0,0,nRow,1),$G36,OFFSET(distData,0,BA$4+AX$3,nRow,1)))</f>
        <v>0</v>
      </c>
      <c r="AY36" s="24">
        <f ca="1">IF(AV$2="","",SUMIF(OFFSET(distCostTag,0,0,nRow,1),$G36,OFFSET(distData,0,BA$4+AX$6,nRow,1)))</f>
        <v>0</v>
      </c>
      <c r="AZ36" s="24">
        <f ca="1">IF(AV$2="","",SUMIF(OFFSET(distCostTag,0,0,nRow,1),$G36,OFFSET(distData,0,BA$4+AY$4,nRow,1)))</f>
        <v>0</v>
      </c>
      <c r="BA36" s="393"/>
      <c r="BC36" s="274"/>
      <c r="BD36" s="24">
        <f ca="1">IF(BD$2="","",SUMIF(OFFSET(distCostTag,0,0,nRow,1),$G36,OFFSET(distData,0,BI$4+BD$4,nRow,1)))</f>
        <v>0</v>
      </c>
      <c r="BE36" s="24">
        <f ca="1">IF(BD$2="","",SUMIF(OFFSET(distCostTag,0,0,nRow,1),$G36,OFFSET(distData,0,BI$4+BE$4,nRow,1)))</f>
        <v>0</v>
      </c>
      <c r="BF36" s="24">
        <f ca="1">IF(BD$2="","",SUMIF(OFFSET(distCostTag,0,0,nRow,1),$G36,OFFSET(distData,0,BI$4+BF$3,nRow,1)))</f>
        <v>0</v>
      </c>
      <c r="BG36" s="24">
        <f ca="1">IF(BD$2="","",SUMIF(OFFSET(distCostTag,0,0,nRow,1),$G36,OFFSET(distData,0,BI$4+BF$6,nRow,1)))</f>
        <v>0</v>
      </c>
      <c r="BH36" s="24">
        <f ca="1">IF(BD$2="","",SUMIF(OFFSET(distCostTag,0,0,nRow,1),$G36,OFFSET(distData,0,BI$4+BG$4,nRow,1)))</f>
        <v>0</v>
      </c>
      <c r="BI36" s="393"/>
      <c r="BK36" s="274"/>
      <c r="BL36" s="24">
        <f ca="1">IF(BL$2="","",SUMIF(OFFSET(distCostTag,0,0,nRow,1),$G36,OFFSET(distData,0,BQ$4+BL$4,nRow,1)))</f>
        <v>0</v>
      </c>
      <c r="BM36" s="24">
        <f ca="1">IF(BL$2="","",SUMIF(OFFSET(distCostTag,0,0,nRow,1),$G36,OFFSET(distData,0,BQ$4+BM$4,nRow,1)))</f>
        <v>0</v>
      </c>
      <c r="BN36" s="24">
        <f ca="1">IF(BL$2="","",SUMIF(OFFSET(distCostTag,0,0,nRow,1),$G36,OFFSET(distData,0,BQ$4+BN$3,nRow,1)))</f>
        <v>0</v>
      </c>
      <c r="BO36" s="24">
        <f ca="1">IF(BL$2="","",SUMIF(OFFSET(distCostTag,0,0,nRow,1),$G36,OFFSET(distData,0,BQ$4+BN$6,nRow,1)))</f>
        <v>0</v>
      </c>
      <c r="BP36" s="24">
        <f ca="1">IF(BL$2="","",SUMIF(OFFSET(distCostTag,0,0,nRow,1),$G36,OFFSET(distData,0,BQ$4+BO$4,nRow,1)))</f>
        <v>0</v>
      </c>
      <c r="BQ36" s="393"/>
      <c r="BS36" s="274"/>
      <c r="BT36" s="24">
        <f ca="1">IF(BT$2="","",SUMIF(OFFSET(distCostTag,0,0,nRow,1),$G36,OFFSET(distData,0,BY$4+BT$4,nRow,1)))</f>
        <v>0</v>
      </c>
      <c r="BU36" s="24">
        <f ca="1">IF(BT$2="","",SUMIF(OFFSET(distCostTag,0,0,nRow,1),$G36,OFFSET(distData,0,BY$4+BU$4,nRow,1)))</f>
        <v>0</v>
      </c>
      <c r="BV36" s="24">
        <f ca="1">IF(BT$2="","",SUMIF(OFFSET(distCostTag,0,0,nRow,1),$G36,OFFSET(distData,0,BY$4+BV$3,nRow,1)))</f>
        <v>0</v>
      </c>
      <c r="BW36" s="24">
        <f ca="1">IF(BT$2="","",SUMIF(OFFSET(distCostTag,0,0,nRow,1),$G36,OFFSET(distData,0,BY$4+BV$6,nRow,1)))</f>
        <v>0</v>
      </c>
      <c r="BX36" s="24">
        <f ca="1">IF(BT$2="","",SUMIF(OFFSET(distCostTag,0,0,nRow,1),$G36,OFFSET(distData,0,BY$4+BW$4,nRow,1)))</f>
        <v>0</v>
      </c>
      <c r="BY36" s="393"/>
      <c r="CA36" s="274"/>
      <c r="CB36" s="24">
        <f ca="1">IF(CB$2="","",SUMIF(OFFSET(distCostTag,0,0,nRow,1),$G36,OFFSET(distData,0,CG$4+CB$4,nRow,1)))</f>
        <v>0</v>
      </c>
      <c r="CC36" s="24">
        <f ca="1">IF(CB$2="","",SUMIF(OFFSET(distCostTag,0,0,nRow,1),$G36,OFFSET(distData,0,CG$4+CC$4,nRow,1)))</f>
        <v>0</v>
      </c>
      <c r="CD36" s="24">
        <f ca="1">IF(CB$2="","",SUMIF(OFFSET(distCostTag,0,0,nRow,1),$G36,OFFSET(distData,0,CG$4+CD$3,nRow,1)))</f>
        <v>0</v>
      </c>
      <c r="CE36" s="24">
        <f ca="1">IF(CB$2="","",SUMIF(OFFSET(distCostTag,0,0,nRow,1),$G36,OFFSET(distData,0,CG$4+CD$6,nRow,1)))</f>
        <v>0</v>
      </c>
      <c r="CF36" s="24">
        <f ca="1">IF(CB$2="","",SUMIF(OFFSET(distCostTag,0,0,nRow,1),$G36,OFFSET(distData,0,CG$4+CE$4,nRow,1)))</f>
        <v>0</v>
      </c>
      <c r="CG36" s="393"/>
      <c r="CI36" s="274"/>
      <c r="CJ36" s="24">
        <f ca="1">IF(CJ$2="","",SUMIF(OFFSET(distCostTag,0,0,nRow,1),$G36,OFFSET(distData,0,CO$4+CJ$4,nRow,1)))</f>
        <v>0</v>
      </c>
      <c r="CK36" s="24">
        <f ca="1">IF(CJ$2="","",SUMIF(OFFSET(distCostTag,0,0,nRow,1),$G36,OFFSET(distData,0,CO$4+CK$4,nRow,1)))</f>
        <v>0</v>
      </c>
      <c r="CL36" s="24">
        <f ca="1">IF(CJ$2="","",SUMIF(OFFSET(distCostTag,0,0,nRow,1),$G36,OFFSET(distData,0,CO$4+CL$3,nRow,1)))</f>
        <v>0</v>
      </c>
      <c r="CM36" s="24">
        <f ca="1">IF(CJ$2="","",SUMIF(OFFSET(distCostTag,0,0,nRow,1),$G36,OFFSET(distData,0,CO$4+CL$6,nRow,1)))</f>
        <v>0</v>
      </c>
      <c r="CN36" s="24">
        <f ca="1">IF(CJ$2="","",SUMIF(OFFSET(distCostTag,0,0,nRow,1),$G36,OFFSET(distData,0,CO$4+CM$4,nRow,1)))</f>
        <v>0</v>
      </c>
      <c r="CO36" s="393"/>
      <c r="CQ36" s="274"/>
      <c r="CR36" s="24">
        <f ca="1">IF(CR$2="","",SUMIF(OFFSET(distCostTag,0,0,nRow,1),$G36,OFFSET(distData,0,CW$4+CR$4,nRow,1)))</f>
        <v>0</v>
      </c>
      <c r="CS36" s="24">
        <f ca="1">IF(CR$2="","",SUMIF(OFFSET(distCostTag,0,0,nRow,1),$G36,OFFSET(distData,0,CW$4+CS$4,nRow,1)))</f>
        <v>0</v>
      </c>
      <c r="CT36" s="24">
        <f ca="1">IF(CR$2="","",SUMIF(OFFSET(distCostTag,0,0,nRow,1),$G36,OFFSET(distData,0,CW$4+CT$3,nRow,1)))</f>
        <v>0</v>
      </c>
      <c r="CU36" s="24">
        <f ca="1">IF(CR$2="","",SUMIF(OFFSET(distCostTag,0,0,nRow,1),$G36,OFFSET(distData,0,CW$4+CT$6,nRow,1)))</f>
        <v>0</v>
      </c>
      <c r="CV36" s="24">
        <f ca="1">IF(CR$2="","",SUMIF(OFFSET(distCostTag,0,0,nRow,1),$G36,OFFSET(distData,0,CW$4+CU$4,nRow,1)))</f>
        <v>0</v>
      </c>
      <c r="CW36" s="393"/>
      <c r="CY36" s="274"/>
      <c r="CZ36" s="24">
        <f ca="1">IF(CZ$2="","",SUMIF(OFFSET(distCostTag,0,0,nRow,1),$G36,OFFSET(distData,0,DE$4+CZ$4,nRow,1)))</f>
        <v>0</v>
      </c>
      <c r="DA36" s="24">
        <f ca="1">IF(CZ$2="","",SUMIF(OFFSET(distCostTag,0,0,nRow,1),$G36,OFFSET(distData,0,DE$4+DA$4,nRow,1)))</f>
        <v>0</v>
      </c>
      <c r="DB36" s="24">
        <f ca="1">IF(CZ$2="","",SUMIF(OFFSET(distCostTag,0,0,nRow,1),$G36,OFFSET(distData,0,DE$4+DB$3,nRow,1)))</f>
        <v>0</v>
      </c>
      <c r="DC36" s="24">
        <f ca="1">IF(CZ$2="","",SUMIF(OFFSET(distCostTag,0,0,nRow,1),$G36,OFFSET(distData,0,DE$4+DB$6,nRow,1)))</f>
        <v>0</v>
      </c>
      <c r="DD36" s="24">
        <f ca="1">IF(CZ$2="","",SUMIF(OFFSET(distCostTag,0,0,nRow,1),$G36,OFFSET(distData,0,DE$4+DC$4,nRow,1)))</f>
        <v>0</v>
      </c>
      <c r="DE36" s="393"/>
      <c r="DG36" s="274"/>
      <c r="DH36" s="24">
        <f ca="1">IF(DH$2="","",SUMIF(OFFSET(distCostTag,0,0,nRow,1),$G36,OFFSET(distData,0,DM$4+DH$4,nRow,1)))</f>
        <v>0</v>
      </c>
      <c r="DI36" s="24">
        <f ca="1">IF(DH$2="","",SUMIF(OFFSET(distCostTag,0,0,nRow,1),$G36,OFFSET(distData,0,DM$4+DI$4,nRow,1)))</f>
        <v>0</v>
      </c>
      <c r="DJ36" s="24">
        <f ca="1">IF(DH$2="","",SUMIF(OFFSET(distCostTag,0,0,nRow,1),$G36,OFFSET(distData,0,DM$4+DJ$3,nRow,1)))</f>
        <v>0</v>
      </c>
      <c r="DK36" s="24">
        <f ca="1">IF(DH$2="","",SUMIF(OFFSET(distCostTag,0,0,nRow,1),$G36,OFFSET(distData,0,DM$4+DJ$6,nRow,1)))</f>
        <v>0</v>
      </c>
      <c r="DL36" s="24">
        <f ca="1">IF(DH$2="","",SUMIF(OFFSET(distCostTag,0,0,nRow,1),$G36,OFFSET(distData,0,DM$4+DK$4,nRow,1)))</f>
        <v>0</v>
      </c>
      <c r="DM36" s="393"/>
      <c r="DO36" s="274"/>
      <c r="DP36" s="24">
        <f ca="1">IF(DP$2="","",SUMIF(OFFSET(distCostTag,0,0,nRow,1),$G36,OFFSET(distData,0,DU$4+DP$4,nRow,1)))</f>
        <v>0</v>
      </c>
      <c r="DQ36" s="24">
        <f ca="1">IF(DP$2="","",SUMIF(OFFSET(distCostTag,0,0,nRow,1),$G36,OFFSET(distData,0,DU$4+DQ$4,nRow,1)))</f>
        <v>0</v>
      </c>
      <c r="DR36" s="24">
        <f ca="1">IF(DP$2="","",SUMIF(OFFSET(distCostTag,0,0,nRow,1),$G36,OFFSET(distData,0,DU$4+DR$3,nRow,1)))</f>
        <v>0</v>
      </c>
      <c r="DS36" s="24">
        <f ca="1">IF(DP$2="","",SUMIF(OFFSET(distCostTag,0,0,nRow,1),$G36,OFFSET(distData,0,DU$4+DR$6,nRow,1)))</f>
        <v>0</v>
      </c>
      <c r="DT36" s="24">
        <f ca="1">IF(DP$2="","",SUMIF(OFFSET(distCostTag,0,0,nRow,1),$G36,OFFSET(distData,0,DU$4+DS$4,nRow,1)))</f>
        <v>0</v>
      </c>
      <c r="DU36" s="393"/>
      <c r="DW36" s="274"/>
      <c r="DX36" s="24">
        <f ca="1">IF(DX$2="","",SUMIF(OFFSET(distCostTag,0,0,nRow,1),$G36,OFFSET(distData,0,EC$4+DX$4,nRow,1)))</f>
        <v>0</v>
      </c>
      <c r="DY36" s="24">
        <f ca="1">IF(DX$2="","",SUMIF(OFFSET(distCostTag,0,0,nRow,1),$G36,OFFSET(distData,0,EC$4+DY$4,nRow,1)))</f>
        <v>0</v>
      </c>
      <c r="DZ36" s="24">
        <f ca="1">IF(DX$2="","",SUMIF(OFFSET(distCostTag,0,0,nRow,1),$G36,OFFSET(distData,0,EC$4+DZ$3,nRow,1)))</f>
        <v>0</v>
      </c>
      <c r="EA36" s="24">
        <f ca="1">IF(DX$2="","",SUMIF(OFFSET(distCostTag,0,0,nRow,1),$G36,OFFSET(distData,0,EC$4+DZ$6,nRow,1)))</f>
        <v>0</v>
      </c>
      <c r="EB36" s="24">
        <f ca="1">IF(DX$2="","",SUMIF(OFFSET(distCostTag,0,0,nRow,1),$G36,OFFSET(distData,0,EC$4+EA$4,nRow,1)))</f>
        <v>0</v>
      </c>
      <c r="EC36" s="393"/>
      <c r="EE36" s="274"/>
      <c r="EF36" s="24">
        <f ca="1">IF(EF$2="","",SUMIF(OFFSET(distCostTag,0,0,nRow,1),$G36,OFFSET(distData,0,EK$4+EF$4,nRow,1)))</f>
        <v>0</v>
      </c>
      <c r="EG36" s="24">
        <f ca="1">IF(EF$2="","",SUMIF(OFFSET(distCostTag,0,0,nRow,1),$G36,OFFSET(distData,0,EK$4+EG$4,nRow,1)))</f>
        <v>0</v>
      </c>
      <c r="EH36" s="24">
        <f ca="1">IF(EF$2="","",SUMIF(OFFSET(distCostTag,0,0,nRow,1),$G36,OFFSET(distData,0,EK$4+EH$3,nRow,1)))</f>
        <v>0</v>
      </c>
      <c r="EI36" s="24">
        <f ca="1">IF(EF$2="","",SUMIF(OFFSET(distCostTag,0,0,nRow,1),$G36,OFFSET(distData,0,EK$4+EH$6,nRow,1)))</f>
        <v>0</v>
      </c>
      <c r="EJ36" s="24">
        <f ca="1">IF(EF$2="","",SUMIF(OFFSET(distCostTag,0,0,nRow,1),$G36,OFFSET(distData,0,EK$4+EI$4,nRow,1)))</f>
        <v>0</v>
      </c>
      <c r="EK36" s="393"/>
    </row>
    <row r="37" spans="1:141" ht="12.75" x14ac:dyDescent="0.2">
      <c r="A37" s="32" t="s">
        <v>42</v>
      </c>
      <c r="B37" s="24">
        <f>'Labor 6'!B29</f>
        <v>0</v>
      </c>
      <c r="C37" s="24">
        <f>'Labor 6'!C29</f>
        <v>0</v>
      </c>
      <c r="D37" s="24">
        <f t="shared" si="86"/>
        <v>0</v>
      </c>
      <c r="E37" s="206"/>
      <c r="F37" s="14" t="s">
        <v>570</v>
      </c>
      <c r="G37" s="274" t="s">
        <v>383</v>
      </c>
      <c r="H37" s="24">
        <f ca="1">IF(H$2="","",SUMIF(OFFSET(distCostTag,0,0,nRow,1),$G37,OFFSET(distData,0,M$4+H$4,nRow,1)))</f>
        <v>0</v>
      </c>
      <c r="I37" s="24">
        <f ca="1">IF(H$2="","",SUMIF(OFFSET(distCostTag,0,0,nRow,1),$G37,OFFSET(distData,0,M$4+I$4,nRow,1)))</f>
        <v>0</v>
      </c>
      <c r="J37" s="24">
        <f ca="1">IF(H$2="","",SUMIF(OFFSET(distCostTag,0,0,nRow,1),$G37,OFFSET(distData,0,M$4+J$3,nRow,1)))</f>
        <v>0</v>
      </c>
      <c r="K37" s="443">
        <f ca="1">IF(H$2="","",SUMIF(OFFSET(distCostTag,0,0,nRow,1),$G37,OFFSET(distData,0,M$6+J$6,nRow,1)))</f>
        <v>0</v>
      </c>
      <c r="L37" s="443">
        <f ca="1">IF(H$2="","",SUMIF(OFFSET(distCostTag,0,0,nRow,1),$G37,OFFSET(distData,0,M$4+K$4,nRow,1)))</f>
        <v>0</v>
      </c>
      <c r="M37" s="393"/>
      <c r="N37" s="368"/>
      <c r="O37" s="274"/>
      <c r="P37" s="24">
        <f ca="1">IF(P$2="","",SUMIF(OFFSET(distCostTag,0,0,nRow,1),$G37,OFFSET(distData,0,U$4+P$4,nRow,1)))</f>
        <v>0</v>
      </c>
      <c r="Q37" s="24">
        <f ca="1">IF(P$2="","",SUMIF(OFFSET(distCostTag,0,0,nRow,1),$G37,OFFSET(distData,0,U$4+Q$4,nRow,1)))</f>
        <v>0</v>
      </c>
      <c r="R37" s="24">
        <f ca="1">IF(P$2="","",SUMIF(OFFSET(distCostTag,0,0,nRow,1),$G37,OFFSET(distData,0,U$4+R$3,nRow,1)))</f>
        <v>0</v>
      </c>
      <c r="S37" s="24">
        <f ca="1">IF(P$2="","",SUMIF(OFFSET(distCostTag,0,0,nRow,1),$G37,OFFSET(distData,0,U$6+Q$6,nRow,1)))</f>
        <v>0</v>
      </c>
      <c r="T37" s="24">
        <f ca="1">IF(P$2="","",SUMIF(OFFSET(distCostTag,0,0,nRow,1),$G37,OFFSET(distData,0,U$4+S$4,nRow,1)))</f>
        <v>0</v>
      </c>
      <c r="U37" s="393"/>
      <c r="V37" s="368"/>
      <c r="W37" s="274"/>
      <c r="X37" s="24">
        <f ca="1">IF(X$2="","",SUMIF(OFFSET(distCostTag,0,0,nRow,1),$G37,OFFSET(distData,0,AC$4+X$4,nRow,1)))</f>
        <v>0</v>
      </c>
      <c r="Y37" s="24">
        <f ca="1">IF(X$2="","",SUMIF(OFFSET(distCostTag,0,0,nRow,1),$G37,OFFSET(distData,0,AC$4+Y$4,nRow,1)))</f>
        <v>0</v>
      </c>
      <c r="Z37" s="24">
        <f ca="1">IF(X$2="","",SUMIF(OFFSET(distCostTag,0,0,nRow,1),$G37,OFFSET(distData,0,AC$4+Z$3,nRow,1)))</f>
        <v>0</v>
      </c>
      <c r="AA37" s="24">
        <f ca="1">IF(X$2="","",SUMIF(OFFSET(distCostTag,0,0,nRow,1),$G37,OFFSET(distData,0,AC$4+Z$6,nRow,1)))</f>
        <v>0</v>
      </c>
      <c r="AB37" s="24">
        <f ca="1">IF(X$2="","",SUMIF(OFFSET(distCostTag,0,0,nRow,1),$G37,OFFSET(distData,0,AC$4+AA$4,nRow,1)))</f>
        <v>0</v>
      </c>
      <c r="AC37" s="393"/>
      <c r="AE37" s="274"/>
      <c r="AF37" s="24">
        <f ca="1">IF(AF$2="","",SUMIF(OFFSET(distCostTag,0,0,nRow,1),$G37,OFFSET(distData,0,AK$4+AF$4,nRow,1)))</f>
        <v>0</v>
      </c>
      <c r="AG37" s="24">
        <f ca="1">IF(AF$2="","",SUMIF(OFFSET(distCostTag,0,0,nRow,1),$G37,OFFSET(distData,0,AK$4+AG$4,nRow,1)))</f>
        <v>0</v>
      </c>
      <c r="AH37" s="24">
        <f ca="1">IF(AF$2="","",SUMIF(OFFSET(distCostTag,0,0,nRow,1),$G37,OFFSET(distData,0,AK$4+AH$3,nRow,1)))</f>
        <v>0</v>
      </c>
      <c r="AI37" s="24">
        <f ca="1">IF(AF$2="","",SUMIF(OFFSET(distCostTag,0,0,nRow,1),$G37,OFFSET(distData,0,AK$4+AH$6,nRow,1)))</f>
        <v>0</v>
      </c>
      <c r="AJ37" s="24">
        <f ca="1">IF(AF$2="","",SUMIF(OFFSET(distCostTag,0,0,nRow,1),$G37,OFFSET(distData,0,AK$4+AI$4,nRow,1)))</f>
        <v>0</v>
      </c>
      <c r="AK37" s="393"/>
      <c r="AM37" s="274"/>
      <c r="AN37" s="24">
        <f ca="1">IF(AN$2="","",SUMIF(OFFSET(distCostTag,0,0,nRow,1),$G37,OFFSET(distData,0,AS$4+AN$4,nRow,1)))</f>
        <v>0</v>
      </c>
      <c r="AO37" s="24">
        <f ca="1">IF(AN$2="","",SUMIF(OFFSET(distCostTag,0,0,nRow,1),$G37,OFFSET(distData,0,AS$4+AO$4,nRow,1)))</f>
        <v>0</v>
      </c>
      <c r="AP37" s="24">
        <f ca="1">IF(AN$2="","",SUMIF(OFFSET(distCostTag,0,0,nRow,1),$G37,OFFSET(distData,0,AS$4+AP$3,nRow,1)))</f>
        <v>0</v>
      </c>
      <c r="AQ37" s="24">
        <f ca="1">IF(AN$2="","",SUMIF(OFFSET(distCostTag,0,0,nRow,1),$G37,OFFSET(distData,0,AS$4+AP$6,nRow,1)))</f>
        <v>0</v>
      </c>
      <c r="AR37" s="24">
        <f ca="1">IF(AN$2="","",SUMIF(OFFSET(distCostTag,0,0,nRow,1),$G37,OFFSET(distData,0,AS$4+AQ$4,nRow,1)))</f>
        <v>0</v>
      </c>
      <c r="AS37" s="393"/>
      <c r="AU37" s="274"/>
      <c r="AV37" s="24">
        <f ca="1">IF(AV$2="","",SUMIF(OFFSET(distCostTag,0,0,nRow,1),$G37,OFFSET(distData,0,BA$4+AV$4,nRow,1)))</f>
        <v>0</v>
      </c>
      <c r="AW37" s="24">
        <f ca="1">IF(AV$2="","",SUMIF(OFFSET(distCostTag,0,0,nRow,1),$G37,OFFSET(distData,0,BA$4+AW$4,nRow,1)))</f>
        <v>0</v>
      </c>
      <c r="AX37" s="24">
        <f ca="1">IF(AV$2="","",SUMIF(OFFSET(distCostTag,0,0,nRow,1),$G37,OFFSET(distData,0,BA$4+AX$3,nRow,1)))</f>
        <v>0</v>
      </c>
      <c r="AY37" s="24">
        <f ca="1">IF(AV$2="","",SUMIF(OFFSET(distCostTag,0,0,nRow,1),$G37,OFFSET(distData,0,BA$4+AX$6,nRow,1)))</f>
        <v>0</v>
      </c>
      <c r="AZ37" s="24">
        <f ca="1">IF(AV$2="","",SUMIF(OFFSET(distCostTag,0,0,nRow,1),$G37,OFFSET(distData,0,BA$4+AY$4,nRow,1)))</f>
        <v>0</v>
      </c>
      <c r="BA37" s="393"/>
      <c r="BC37" s="274"/>
      <c r="BD37" s="24">
        <f ca="1">IF(BD$2="","",SUMIF(OFFSET(distCostTag,0,0,nRow,1),$G37,OFFSET(distData,0,BI$4+BD$4,nRow,1)))</f>
        <v>0</v>
      </c>
      <c r="BE37" s="24">
        <f ca="1">IF(BD$2="","",SUMIF(OFFSET(distCostTag,0,0,nRow,1),$G37,OFFSET(distData,0,BI$4+BE$4,nRow,1)))</f>
        <v>0</v>
      </c>
      <c r="BF37" s="24">
        <f ca="1">IF(BD$2="","",SUMIF(OFFSET(distCostTag,0,0,nRow,1),$G37,OFFSET(distData,0,BI$4+BF$3,nRow,1)))</f>
        <v>0</v>
      </c>
      <c r="BG37" s="24">
        <f ca="1">IF(BD$2="","",SUMIF(OFFSET(distCostTag,0,0,nRow,1),$G37,OFFSET(distData,0,BI$4+BF$6,nRow,1)))</f>
        <v>0</v>
      </c>
      <c r="BH37" s="24">
        <f ca="1">IF(BD$2="","",SUMIF(OFFSET(distCostTag,0,0,nRow,1),$G37,OFFSET(distData,0,BI$4+BG$4,nRow,1)))</f>
        <v>0</v>
      </c>
      <c r="BI37" s="393"/>
      <c r="BK37" s="274"/>
      <c r="BL37" s="24">
        <f ca="1">IF(BL$2="","",SUMIF(OFFSET(distCostTag,0,0,nRow,1),$G37,OFFSET(distData,0,BQ$4+BL$4,nRow,1)))</f>
        <v>0</v>
      </c>
      <c r="BM37" s="24">
        <f ca="1">IF(BL$2="","",SUMIF(OFFSET(distCostTag,0,0,nRow,1),$G37,OFFSET(distData,0,BQ$4+BM$4,nRow,1)))</f>
        <v>0</v>
      </c>
      <c r="BN37" s="24">
        <f ca="1">IF(BL$2="","",SUMIF(OFFSET(distCostTag,0,0,nRow,1),$G37,OFFSET(distData,0,BQ$4+BN$3,nRow,1)))</f>
        <v>0</v>
      </c>
      <c r="BO37" s="24">
        <f ca="1">IF(BL$2="","",SUMIF(OFFSET(distCostTag,0,0,nRow,1),$G37,OFFSET(distData,0,BQ$4+BN$6,nRow,1)))</f>
        <v>0</v>
      </c>
      <c r="BP37" s="24">
        <f ca="1">IF(BL$2="","",SUMIF(OFFSET(distCostTag,0,0,nRow,1),$G37,OFFSET(distData,0,BQ$4+BO$4,nRow,1)))</f>
        <v>0</v>
      </c>
      <c r="BQ37" s="393"/>
      <c r="BS37" s="274"/>
      <c r="BT37" s="24">
        <f ca="1">IF(BT$2="","",SUMIF(OFFSET(distCostTag,0,0,nRow,1),$G37,OFFSET(distData,0,BY$4+BT$4,nRow,1)))</f>
        <v>0</v>
      </c>
      <c r="BU37" s="24">
        <f ca="1">IF(BT$2="","",SUMIF(OFFSET(distCostTag,0,0,nRow,1),$G37,OFFSET(distData,0,BY$4+BU$4,nRow,1)))</f>
        <v>0</v>
      </c>
      <c r="BV37" s="24">
        <f ca="1">IF(BT$2="","",SUMIF(OFFSET(distCostTag,0,0,nRow,1),$G37,OFFSET(distData,0,BY$4+BV$3,nRow,1)))</f>
        <v>0</v>
      </c>
      <c r="BW37" s="24">
        <f ca="1">IF(BT$2="","",SUMIF(OFFSET(distCostTag,0,0,nRow,1),$G37,OFFSET(distData,0,BY$4+BV$6,nRow,1)))</f>
        <v>0</v>
      </c>
      <c r="BX37" s="24">
        <f ca="1">IF(BT$2="","",SUMIF(OFFSET(distCostTag,0,0,nRow,1),$G37,OFFSET(distData,0,BY$4+BW$4,nRow,1)))</f>
        <v>0</v>
      </c>
      <c r="BY37" s="393"/>
      <c r="CA37" s="274"/>
      <c r="CB37" s="24">
        <f ca="1">IF(CB$2="","",SUMIF(OFFSET(distCostTag,0,0,nRow,1),$G37,OFFSET(distData,0,CG$4+CB$4,nRow,1)))</f>
        <v>0</v>
      </c>
      <c r="CC37" s="24">
        <f ca="1">IF(CB$2="","",SUMIF(OFFSET(distCostTag,0,0,nRow,1),$G37,OFFSET(distData,0,CG$4+CC$4,nRow,1)))</f>
        <v>0</v>
      </c>
      <c r="CD37" s="24">
        <f ca="1">IF(CB$2="","",SUMIF(OFFSET(distCostTag,0,0,nRow,1),$G37,OFFSET(distData,0,CG$4+CD$3,nRow,1)))</f>
        <v>0</v>
      </c>
      <c r="CE37" s="24">
        <f ca="1">IF(CB$2="","",SUMIF(OFFSET(distCostTag,0,0,nRow,1),$G37,OFFSET(distData,0,CG$4+CD$6,nRow,1)))</f>
        <v>0</v>
      </c>
      <c r="CF37" s="24">
        <f ca="1">IF(CB$2="","",SUMIF(OFFSET(distCostTag,0,0,nRow,1),$G37,OFFSET(distData,0,CG$4+CE$4,nRow,1)))</f>
        <v>0</v>
      </c>
      <c r="CG37" s="393"/>
      <c r="CI37" s="274"/>
      <c r="CJ37" s="24">
        <f ca="1">IF(CJ$2="","",SUMIF(OFFSET(distCostTag,0,0,nRow,1),$G37,OFFSET(distData,0,CO$4+CJ$4,nRow,1)))</f>
        <v>0</v>
      </c>
      <c r="CK37" s="24">
        <f ca="1">IF(CJ$2="","",SUMIF(OFFSET(distCostTag,0,0,nRow,1),$G37,OFFSET(distData,0,CO$4+CK$4,nRow,1)))</f>
        <v>0</v>
      </c>
      <c r="CL37" s="24">
        <f ca="1">IF(CJ$2="","",SUMIF(OFFSET(distCostTag,0,0,nRow,1),$G37,OFFSET(distData,0,CO$4+CL$3,nRow,1)))</f>
        <v>0</v>
      </c>
      <c r="CM37" s="24">
        <f ca="1">IF(CJ$2="","",SUMIF(OFFSET(distCostTag,0,0,nRow,1),$G37,OFFSET(distData,0,CO$4+CL$6,nRow,1)))</f>
        <v>0</v>
      </c>
      <c r="CN37" s="24">
        <f ca="1">IF(CJ$2="","",SUMIF(OFFSET(distCostTag,0,0,nRow,1),$G37,OFFSET(distData,0,CO$4+CM$4,nRow,1)))</f>
        <v>0</v>
      </c>
      <c r="CO37" s="393"/>
      <c r="CQ37" s="274"/>
      <c r="CR37" s="24">
        <f ca="1">IF(CR$2="","",SUMIF(OFFSET(distCostTag,0,0,nRow,1),$G37,OFFSET(distData,0,CW$4+CR$4,nRow,1)))</f>
        <v>0</v>
      </c>
      <c r="CS37" s="24">
        <f ca="1">IF(CR$2="","",SUMIF(OFFSET(distCostTag,0,0,nRow,1),$G37,OFFSET(distData,0,CW$4+CS$4,nRow,1)))</f>
        <v>0</v>
      </c>
      <c r="CT37" s="24">
        <f ca="1">IF(CR$2="","",SUMIF(OFFSET(distCostTag,0,0,nRow,1),$G37,OFFSET(distData,0,CW$4+CT$3,nRow,1)))</f>
        <v>0</v>
      </c>
      <c r="CU37" s="24">
        <f ca="1">IF(CR$2="","",SUMIF(OFFSET(distCostTag,0,0,nRow,1),$G37,OFFSET(distData,0,CW$4+CT$6,nRow,1)))</f>
        <v>0</v>
      </c>
      <c r="CV37" s="24">
        <f ca="1">IF(CR$2="","",SUMIF(OFFSET(distCostTag,0,0,nRow,1),$G37,OFFSET(distData,0,CW$4+CU$4,nRow,1)))</f>
        <v>0</v>
      </c>
      <c r="CW37" s="393"/>
      <c r="CY37" s="274"/>
      <c r="CZ37" s="24">
        <f ca="1">IF(CZ$2="","",SUMIF(OFFSET(distCostTag,0,0,nRow,1),$G37,OFFSET(distData,0,DE$4+CZ$4,nRow,1)))</f>
        <v>0</v>
      </c>
      <c r="DA37" s="24">
        <f ca="1">IF(CZ$2="","",SUMIF(OFFSET(distCostTag,0,0,nRow,1),$G37,OFFSET(distData,0,DE$4+DA$4,nRow,1)))</f>
        <v>0</v>
      </c>
      <c r="DB37" s="24">
        <f ca="1">IF(CZ$2="","",SUMIF(OFFSET(distCostTag,0,0,nRow,1),$G37,OFFSET(distData,0,DE$4+DB$3,nRow,1)))</f>
        <v>0</v>
      </c>
      <c r="DC37" s="24">
        <f ca="1">IF(CZ$2="","",SUMIF(OFFSET(distCostTag,0,0,nRow,1),$G37,OFFSET(distData,0,DE$4+DB$6,nRow,1)))</f>
        <v>0</v>
      </c>
      <c r="DD37" s="24">
        <f ca="1">IF(CZ$2="","",SUMIF(OFFSET(distCostTag,0,0,nRow,1),$G37,OFFSET(distData,0,DE$4+DC$4,nRow,1)))</f>
        <v>0</v>
      </c>
      <c r="DE37" s="393"/>
      <c r="DG37" s="274"/>
      <c r="DH37" s="24">
        <f ca="1">IF(DH$2="","",SUMIF(OFFSET(distCostTag,0,0,nRow,1),$G37,OFFSET(distData,0,DM$4+DH$4,nRow,1)))</f>
        <v>0</v>
      </c>
      <c r="DI37" s="24">
        <f ca="1">IF(DH$2="","",SUMIF(OFFSET(distCostTag,0,0,nRow,1),$G37,OFFSET(distData,0,DM$4+DI$4,nRow,1)))</f>
        <v>0</v>
      </c>
      <c r="DJ37" s="24">
        <f ca="1">IF(DH$2="","",SUMIF(OFFSET(distCostTag,0,0,nRow,1),$G37,OFFSET(distData,0,DM$4+DJ$3,nRow,1)))</f>
        <v>0</v>
      </c>
      <c r="DK37" s="24">
        <f ca="1">IF(DH$2="","",SUMIF(OFFSET(distCostTag,0,0,nRow,1),$G37,OFFSET(distData,0,DM$4+DJ$6,nRow,1)))</f>
        <v>0</v>
      </c>
      <c r="DL37" s="24">
        <f ca="1">IF(DH$2="","",SUMIF(OFFSET(distCostTag,0,0,nRow,1),$G37,OFFSET(distData,0,DM$4+DK$4,nRow,1)))</f>
        <v>0</v>
      </c>
      <c r="DM37" s="393"/>
      <c r="DO37" s="274"/>
      <c r="DP37" s="24">
        <f ca="1">IF(DP$2="","",SUMIF(OFFSET(distCostTag,0,0,nRow,1),$G37,OFFSET(distData,0,DU$4+DP$4,nRow,1)))</f>
        <v>0</v>
      </c>
      <c r="DQ37" s="24">
        <f ca="1">IF(DP$2="","",SUMIF(OFFSET(distCostTag,0,0,nRow,1),$G37,OFFSET(distData,0,DU$4+DQ$4,nRow,1)))</f>
        <v>0</v>
      </c>
      <c r="DR37" s="24">
        <f ca="1">IF(DP$2="","",SUMIF(OFFSET(distCostTag,0,0,nRow,1),$G37,OFFSET(distData,0,DU$4+DR$3,nRow,1)))</f>
        <v>0</v>
      </c>
      <c r="DS37" s="24">
        <f ca="1">IF(DP$2="","",SUMIF(OFFSET(distCostTag,0,0,nRow,1),$G37,OFFSET(distData,0,DU$4+DR$6,nRow,1)))</f>
        <v>0</v>
      </c>
      <c r="DT37" s="24">
        <f ca="1">IF(DP$2="","",SUMIF(OFFSET(distCostTag,0,0,nRow,1),$G37,OFFSET(distData,0,DU$4+DS$4,nRow,1)))</f>
        <v>0</v>
      </c>
      <c r="DU37" s="393"/>
      <c r="DW37" s="274"/>
      <c r="DX37" s="24">
        <f ca="1">IF(DX$2="","",SUMIF(OFFSET(distCostTag,0,0,nRow,1),$G37,OFFSET(distData,0,EC$4+DX$4,nRow,1)))</f>
        <v>0</v>
      </c>
      <c r="DY37" s="24">
        <f ca="1">IF(DX$2="","",SUMIF(OFFSET(distCostTag,0,0,nRow,1),$G37,OFFSET(distData,0,EC$4+DY$4,nRow,1)))</f>
        <v>0</v>
      </c>
      <c r="DZ37" s="24">
        <f ca="1">IF(DX$2="","",SUMIF(OFFSET(distCostTag,0,0,nRow,1),$G37,OFFSET(distData,0,EC$4+DZ$3,nRow,1)))</f>
        <v>0</v>
      </c>
      <c r="EA37" s="24">
        <f ca="1">IF(DX$2="","",SUMIF(OFFSET(distCostTag,0,0,nRow,1),$G37,OFFSET(distData,0,EC$4+DZ$6,nRow,1)))</f>
        <v>0</v>
      </c>
      <c r="EB37" s="24">
        <f ca="1">IF(DX$2="","",SUMIF(OFFSET(distCostTag,0,0,nRow,1),$G37,OFFSET(distData,0,EC$4+EA$4,nRow,1)))</f>
        <v>0</v>
      </c>
      <c r="EC37" s="393"/>
      <c r="EE37" s="274"/>
      <c r="EF37" s="24">
        <f ca="1">IF(EF$2="","",SUMIF(OFFSET(distCostTag,0,0,nRow,1),$G37,OFFSET(distData,0,EK$4+EF$4,nRow,1)))</f>
        <v>0</v>
      </c>
      <c r="EG37" s="24">
        <f ca="1">IF(EF$2="","",SUMIF(OFFSET(distCostTag,0,0,nRow,1),$G37,OFFSET(distData,0,EK$4+EG$4,nRow,1)))</f>
        <v>0</v>
      </c>
      <c r="EH37" s="24">
        <f ca="1">IF(EF$2="","",SUMIF(OFFSET(distCostTag,0,0,nRow,1),$G37,OFFSET(distData,0,EK$4+EH$3,nRow,1)))</f>
        <v>0</v>
      </c>
      <c r="EI37" s="24">
        <f ca="1">IF(EF$2="","",SUMIF(OFFSET(distCostTag,0,0,nRow,1),$G37,OFFSET(distData,0,EK$4+EH$6,nRow,1)))</f>
        <v>0</v>
      </c>
      <c r="EJ37" s="24">
        <f ca="1">IF(EF$2="","",SUMIF(OFFSET(distCostTag,0,0,nRow,1),$G37,OFFSET(distData,0,EK$4+EI$4,nRow,1)))</f>
        <v>0</v>
      </c>
      <c r="EK37" s="393"/>
    </row>
    <row r="38" spans="1:141" ht="12.75" x14ac:dyDescent="0.2">
      <c r="A38" s="32" t="s">
        <v>51</v>
      </c>
      <c r="B38" s="24">
        <f>'Cont (Sys) 7a'!G27</f>
        <v>0</v>
      </c>
      <c r="C38" s="24">
        <f>'Cont (Part) 7b'!G27</f>
        <v>0</v>
      </c>
      <c r="D38" s="24">
        <f>SUM(B38,C38)</f>
        <v>0</v>
      </c>
      <c r="E38" s="206"/>
      <c r="F38" s="14" t="s">
        <v>571</v>
      </c>
      <c r="G38" s="274"/>
      <c r="H38" s="24">
        <f>IF(H$2="","",INDEX(cont_sys_data,M$5+H$5))</f>
        <v>0</v>
      </c>
      <c r="I38" s="24">
        <f>IF(H$2="","",INDEX(cont_cust_data,I$5))</f>
        <v>0</v>
      </c>
      <c r="J38" s="24">
        <f>IF(H$2="","",SUM(H38:I38))</f>
        <v>0</v>
      </c>
      <c r="K38" s="540">
        <f>IF(H$2="","", INDEX(cont_sys_change,I$5))</f>
        <v>0</v>
      </c>
      <c r="L38" s="540">
        <f>IF(H$2="","", INDEX(cont_cust_change,I$5))</f>
        <v>0</v>
      </c>
      <c r="M38" s="393"/>
      <c r="N38" s="368"/>
      <c r="O38" s="274"/>
      <c r="P38" s="24">
        <f>IF(P$2="","",INDEX(cont_sys_data,U$5+P$5))</f>
        <v>0</v>
      </c>
      <c r="Q38" s="24">
        <f>IF(P$2="","",INDEX(cont_cust_data,Q$5))</f>
        <v>0</v>
      </c>
      <c r="R38" s="24">
        <f>IF(P$2="","",SUM(P38:Q38))</f>
        <v>0</v>
      </c>
      <c r="S38" s="540">
        <f>IF(P$2="","", INDEX(cont_sys_change,Q$5))</f>
        <v>0</v>
      </c>
      <c r="T38" s="540">
        <f>IF(P$2="","", INDEX(cont_cust_change,Q$5))</f>
        <v>0</v>
      </c>
      <c r="U38" s="393"/>
      <c r="V38" s="368"/>
      <c r="W38" s="274"/>
      <c r="X38" s="24">
        <f>IF(X$2="","",INDEX(cont_sys_data,AC$5+X$5))</f>
        <v>0</v>
      </c>
      <c r="Y38" s="24">
        <f>IF(X$2="","",INDEX(cont_cust_data,Y$5))</f>
        <v>0</v>
      </c>
      <c r="Z38" s="24">
        <f>IF(X$2="","",SUM(X38:Y38))</f>
        <v>0</v>
      </c>
      <c r="AA38" s="540">
        <f>IF(X$2="","", INDEX(cont_sys_change,Y$5))</f>
        <v>0</v>
      </c>
      <c r="AB38" s="540">
        <f>IF(X$2="","", INDEX(cont_cust_change,Y$5))</f>
        <v>0</v>
      </c>
      <c r="AC38" s="393"/>
      <c r="AE38" s="274"/>
      <c r="AF38" s="24">
        <f>IF(AF$2="","",INDEX(cont_sys_data,AK$5+AF$5))</f>
        <v>0</v>
      </c>
      <c r="AG38" s="24">
        <f>IF(AF$2="","",INDEX(cont_cust_data,AG$5))</f>
        <v>0</v>
      </c>
      <c r="AH38" s="24">
        <f>IF(AF$2="","",SUM(AF38:AG38))</f>
        <v>0</v>
      </c>
      <c r="AI38" s="540">
        <f>IF(AF$2="","", INDEX(cont_sys_change,AG$5))</f>
        <v>0</v>
      </c>
      <c r="AJ38" s="540">
        <f>IF(AF$2="","", INDEX(cont_cust_change,AG$5))</f>
        <v>0</v>
      </c>
      <c r="AK38" s="393"/>
      <c r="AM38" s="274"/>
      <c r="AN38" s="24">
        <f>IF(AN$2="","",INDEX(cont_sys_data,AS$5+AN$5))</f>
        <v>0</v>
      </c>
      <c r="AO38" s="24">
        <f>IF(AN$2="","",INDEX(cont_cust_data,AO$5))</f>
        <v>0</v>
      </c>
      <c r="AP38" s="24">
        <f>IF(AN$2="","",SUM(AN38:AO38))</f>
        <v>0</v>
      </c>
      <c r="AQ38" s="540">
        <f>IF(AN$2="","", INDEX(cont_sys_change,AO$5))</f>
        <v>0</v>
      </c>
      <c r="AR38" s="540">
        <f>IF(AN$2="","", INDEX(cont_cust_change,AO$5))</f>
        <v>0</v>
      </c>
      <c r="AS38" s="393"/>
      <c r="AU38" s="274"/>
      <c r="AV38" s="24">
        <f>IF(AV$2="","",INDEX(cont_sys_data,BA$5+AV$5))</f>
        <v>0</v>
      </c>
      <c r="AW38" s="24">
        <f>IF(AV$2="","",INDEX(cont_cust_data,AW$5))</f>
        <v>0</v>
      </c>
      <c r="AX38" s="24">
        <f>IF(AV$2="","",SUM(AV38:AW38))</f>
        <v>0</v>
      </c>
      <c r="AY38" s="540">
        <f>IF(AV$2="","", INDEX(cont_sys_change,AW$5))</f>
        <v>0</v>
      </c>
      <c r="AZ38" s="540">
        <f>IF(AV$2="","", INDEX(cont_cust_change,AW$5))</f>
        <v>0</v>
      </c>
      <c r="BA38" s="393"/>
      <c r="BC38" s="274"/>
      <c r="BD38" s="24">
        <f>IF(BD$2="","",INDEX(cont_sys_data,BI$5+BD$5))</f>
        <v>0</v>
      </c>
      <c r="BE38" s="24">
        <f>IF(BD$2="","",INDEX(cont_cust_data,BE$5))</f>
        <v>0</v>
      </c>
      <c r="BF38" s="24">
        <f>IF(BD$2="","",SUM(BD38:BE38))</f>
        <v>0</v>
      </c>
      <c r="BG38" s="540">
        <f>IF(BD$2="","", INDEX(cont_sys_change,BE$5))</f>
        <v>0</v>
      </c>
      <c r="BH38" s="540">
        <f>IF(BD$2="","", INDEX(cont_cust_change,BE$5))</f>
        <v>0</v>
      </c>
      <c r="BI38" s="393"/>
      <c r="BK38" s="274"/>
      <c r="BL38" s="24">
        <f>IF(BL$2="","",INDEX(cont_sys_data,BQ$5+BL$5))</f>
        <v>0</v>
      </c>
      <c r="BM38" s="24">
        <f>IF(BL$2="","",INDEX(cont_cust_data,BM$5))</f>
        <v>0</v>
      </c>
      <c r="BN38" s="24">
        <f>IF(BL$2="","",SUM(BL38:BM38))</f>
        <v>0</v>
      </c>
      <c r="BO38" s="540">
        <f>IF(BL$2="","", INDEX(cont_sys_change,BM$5))</f>
        <v>0</v>
      </c>
      <c r="BP38" s="540">
        <f>IF(BL$2="","", INDEX(cont_cust_change,BM$5))</f>
        <v>0</v>
      </c>
      <c r="BQ38" s="393"/>
      <c r="BS38" s="274"/>
      <c r="BT38" s="24">
        <f>IF(BT$2="","",INDEX(cont_sys_data,BY$5+BT$5))</f>
        <v>0</v>
      </c>
      <c r="BU38" s="24">
        <f>IF(BT$2="","",INDEX(cont_cust_data,BU$5))</f>
        <v>0</v>
      </c>
      <c r="BV38" s="24">
        <f>IF(BT$2="","",SUM(BT38:BU38))</f>
        <v>0</v>
      </c>
      <c r="BW38" s="540">
        <f>IF(BT$2="","", INDEX(cont_sys_change,BU$5))</f>
        <v>0</v>
      </c>
      <c r="BX38" s="540">
        <f>IF(BT$2="","", INDEX(cont_cust_change,BU$5))</f>
        <v>0</v>
      </c>
      <c r="BY38" s="393"/>
      <c r="CA38" s="274"/>
      <c r="CB38" s="24">
        <f>IF(CB$2="","",INDEX(cont_sys_data,CG$5+CB$5))</f>
        <v>0</v>
      </c>
      <c r="CC38" s="24">
        <f>IF(CB$2="","",INDEX(cont_cust_data,CC$5))</f>
        <v>0</v>
      </c>
      <c r="CD38" s="24">
        <f>IF(CB$2="","",SUM(CB38:CC38))</f>
        <v>0</v>
      </c>
      <c r="CE38" s="540">
        <f>IF(CB$2="","", INDEX(cont_sys_change,CC$5))</f>
        <v>0</v>
      </c>
      <c r="CF38" s="540">
        <f>IF(CB$2="","", INDEX(cont_cust_change,CC$5))</f>
        <v>0</v>
      </c>
      <c r="CG38" s="393"/>
      <c r="CI38" s="274"/>
      <c r="CJ38" s="24">
        <f>IF(CJ$2="","",INDEX(cont_sys_data,CO$5+CJ$5))</f>
        <v>0</v>
      </c>
      <c r="CK38" s="24">
        <f>IF(CJ$2="","",INDEX(cont_cust_data,CK$5))</f>
        <v>0</v>
      </c>
      <c r="CL38" s="24">
        <f>IF(CJ$2="","",SUM(CJ38:CK38))</f>
        <v>0</v>
      </c>
      <c r="CM38" s="540">
        <f>IF(CJ$2="","", INDEX(cont_sys_change,CK$5))</f>
        <v>0</v>
      </c>
      <c r="CN38" s="540">
        <f>IF(CJ$2="","", INDEX(cont_cust_change,CK$5))</f>
        <v>0</v>
      </c>
      <c r="CO38" s="393"/>
      <c r="CQ38" s="274"/>
      <c r="CR38" s="24">
        <f>IF(CR$2="","",INDEX(cont_sys_data,CW$5+CR$5))</f>
        <v>0</v>
      </c>
      <c r="CS38" s="24">
        <f>IF(CR$2="","",INDEX(cont_cust_data,CS$5))</f>
        <v>0</v>
      </c>
      <c r="CT38" s="24">
        <f>IF(CR$2="","",SUM(CR38:CS38))</f>
        <v>0</v>
      </c>
      <c r="CU38" s="540">
        <f>IF(CR$2="","", INDEX(cont_sys_change,CS$5))</f>
        <v>0</v>
      </c>
      <c r="CV38" s="540">
        <f>IF(CR$2="","", INDEX(cont_cust_change,CS$5))</f>
        <v>0</v>
      </c>
      <c r="CW38" s="393"/>
      <c r="CY38" s="274"/>
      <c r="CZ38" s="24">
        <f>IF(CZ$2="","",INDEX(cont_sys_data,DE$5+CZ$5))</f>
        <v>0</v>
      </c>
      <c r="DA38" s="24">
        <f>IF(CZ$2="","",INDEX(cont_cust_data,DA$5))</f>
        <v>0</v>
      </c>
      <c r="DB38" s="24">
        <f>IF(CZ$2="","",SUM(CZ38:DA38))</f>
        <v>0</v>
      </c>
      <c r="DC38" s="540">
        <f>IF(CZ$2="","", INDEX(cont_sys_change,DA$5))</f>
        <v>0</v>
      </c>
      <c r="DD38" s="540">
        <f>IF(CZ$2="","", INDEX(cont_cust_change,DA$5))</f>
        <v>0</v>
      </c>
      <c r="DE38" s="393"/>
      <c r="DG38" s="274"/>
      <c r="DH38" s="24">
        <f>IF(DH$2="","",INDEX(cont_sys_data,DM$5+DH$5))</f>
        <v>0</v>
      </c>
      <c r="DI38" s="24">
        <f>IF(DH$2="","",INDEX(cont_cust_data,DI$5))</f>
        <v>0</v>
      </c>
      <c r="DJ38" s="24">
        <f>IF(DH$2="","",SUM(DH38:DI38))</f>
        <v>0</v>
      </c>
      <c r="DK38" s="540">
        <f>IF(DH$2="","", INDEX(cont_sys_change,DI$5))</f>
        <v>0</v>
      </c>
      <c r="DL38" s="540">
        <f>IF(DH$2="","", INDEX(cont_cust_change,DI$5))</f>
        <v>0</v>
      </c>
      <c r="DM38" s="393"/>
      <c r="DO38" s="274"/>
      <c r="DP38" s="24">
        <f>IF(DP$2="","",INDEX(cont_sys_data,DU$5+DP$5))</f>
        <v>0</v>
      </c>
      <c r="DQ38" s="24">
        <f>IF(DP$2="","",INDEX(cont_cust_data,DQ$5))</f>
        <v>0</v>
      </c>
      <c r="DR38" s="24">
        <f>IF(DP$2="","",SUM(DP38:DQ38))</f>
        <v>0</v>
      </c>
      <c r="DS38" s="540">
        <f>IF(DP$2="","", INDEX(cont_sys_change,DQ$5))</f>
        <v>0</v>
      </c>
      <c r="DT38" s="540">
        <f>IF(DP$2="","", INDEX(cont_cust_change,DQ$5))</f>
        <v>0</v>
      </c>
      <c r="DU38" s="393"/>
      <c r="DW38" s="274"/>
      <c r="DX38" s="24">
        <f>IF(DX$2="","",INDEX(cont_sys_data,EC$5+DX$5))</f>
        <v>0</v>
      </c>
      <c r="DY38" s="24">
        <f>IF(DX$2="","",INDEX(cont_cust_data,DY$5))</f>
        <v>0</v>
      </c>
      <c r="DZ38" s="24">
        <f>IF(DX$2="","",SUM(DX38:DY38))</f>
        <v>0</v>
      </c>
      <c r="EA38" s="540">
        <f>IF(DX$2="","", INDEX(cont_sys_change,DY$5))</f>
        <v>0</v>
      </c>
      <c r="EB38" s="540">
        <f>IF(DX$2="","", INDEX(cont_cust_change,DY$5))</f>
        <v>0</v>
      </c>
      <c r="EC38" s="393"/>
      <c r="EE38" s="274"/>
      <c r="EF38" s="24">
        <f>IF(EF$2="","",INDEX(cont_sys_data,EK$5+EF$5))</f>
        <v>0</v>
      </c>
      <c r="EG38" s="24">
        <f>IF(EF$2="","",INDEX(cont_cust_data,EG$5))</f>
        <v>0</v>
      </c>
      <c r="EH38" s="24">
        <f>IF(EF$2="","",SUM(EF38:EG38))</f>
        <v>0</v>
      </c>
      <c r="EI38" s="540">
        <f>IF(EF$2="","", INDEX(cont_sys_change,EG$5))</f>
        <v>0</v>
      </c>
      <c r="EJ38" s="540">
        <f>IF(EF$2="","", INDEX(cont_cust_change,EG$5))</f>
        <v>0</v>
      </c>
      <c r="EK38" s="393"/>
    </row>
    <row r="39" spans="1:141" ht="12.75" x14ac:dyDescent="0.2">
      <c r="A39" s="27" t="s">
        <v>52</v>
      </c>
      <c r="B39" s="24">
        <f>'Escn 8'!B42</f>
        <v>0</v>
      </c>
      <c r="C39" s="24">
        <f>'Escn 8'!C42</f>
        <v>0</v>
      </c>
      <c r="D39" s="24">
        <f t="shared" si="86"/>
        <v>0</v>
      </c>
      <c r="E39" s="206"/>
      <c r="F39" s="14" t="s">
        <v>572</v>
      </c>
      <c r="G39" s="274"/>
      <c r="H39" s="391">
        <f>IF(H$2="","",INDEX(esclData,M$6+H$6))</f>
        <v>0</v>
      </c>
      <c r="I39" s="392">
        <f>IF(H$2="","",INDEX(esclData,M$6+I$6))</f>
        <v>0</v>
      </c>
      <c r="J39" s="24">
        <f>IF(H$2="","",INDEX(esclData,M$6+J$6))</f>
        <v>0</v>
      </c>
      <c r="K39" s="443">
        <f>IF(H$2="","",INDEX(esclData,M$6+K$6))</f>
        <v>0</v>
      </c>
      <c r="L39" s="443">
        <f>IF(H$2="","",INDEX(esclData,M$6+L$6))</f>
        <v>0</v>
      </c>
      <c r="M39" s="393"/>
      <c r="N39" s="368"/>
      <c r="O39" s="274"/>
      <c r="P39" s="391">
        <f>IF(P$2="","",INDEX(esclData,U$6+P$6))</f>
        <v>0</v>
      </c>
      <c r="Q39" s="392">
        <f>IF(P$2="","",INDEX(esclData,U$6+Q$6))</f>
        <v>0</v>
      </c>
      <c r="R39" s="24">
        <f>IF(P$2="","",INDEX(esclData,U$6+R$6))</f>
        <v>0</v>
      </c>
      <c r="S39" s="24">
        <f>IF(P$2="","",INDEX(esclData,U$6+S$6))</f>
        <v>0</v>
      </c>
      <c r="T39" s="24">
        <f>IF(P$2="","",INDEX(esclData,U$6+T$6))</f>
        <v>0</v>
      </c>
      <c r="U39" s="393"/>
      <c r="V39" s="368"/>
      <c r="W39" s="274"/>
      <c r="X39" s="391">
        <f>IF(X$2="","",INDEX(esclData,AC$6+X$6))</f>
        <v>0</v>
      </c>
      <c r="Y39" s="392">
        <f>IF(X$2="","",INDEX(esclData,AC$6+Y$6))</f>
        <v>0</v>
      </c>
      <c r="Z39" s="24">
        <f>IF(X$2="","",INDEX(esclData,AC$6+Z$6))</f>
        <v>0</v>
      </c>
      <c r="AA39" s="24">
        <f>IF(X$2="","",INDEX(esclData,AC$6+AA$6))</f>
        <v>0</v>
      </c>
      <c r="AB39" s="24">
        <f>IF(X$2="","",INDEX(esclData,AC$6+AB$6))</f>
        <v>0</v>
      </c>
      <c r="AC39" s="393"/>
      <c r="AE39" s="274"/>
      <c r="AF39" s="391">
        <f>IF(AF$2="","",INDEX(esclData,AK$6+AF$6))</f>
        <v>0</v>
      </c>
      <c r="AG39" s="392">
        <f>IF(AF$2="","",INDEX(esclData,AK$6+AG$6))</f>
        <v>0</v>
      </c>
      <c r="AH39" s="24">
        <f>IF(AF$2="","",INDEX(esclData,AK$6+AH$6))</f>
        <v>0</v>
      </c>
      <c r="AI39" s="24">
        <f>IF(AF$2="","",INDEX(esclData,AK$6+AI$6))</f>
        <v>0</v>
      </c>
      <c r="AJ39" s="24">
        <f>IF(AF$2="","",INDEX(esclData,AK$6+AJ$6))</f>
        <v>0</v>
      </c>
      <c r="AK39" s="393"/>
      <c r="AM39" s="274"/>
      <c r="AN39" s="391">
        <f>IF(AN$2="","",INDEX(esclData,AS$6+AN$6))</f>
        <v>0</v>
      </c>
      <c r="AO39" s="392">
        <f>IF(AN$2="","",INDEX(esclData,AS$6+AO$6))</f>
        <v>0</v>
      </c>
      <c r="AP39" s="24">
        <f>IF(AN$2="","",INDEX(esclData,AS$6+AP$6))</f>
        <v>0</v>
      </c>
      <c r="AQ39" s="24">
        <f>IF(AN$2="","",INDEX(esclData,AS$6+AQ$6))</f>
        <v>0</v>
      </c>
      <c r="AR39" s="24">
        <f>IF(AN$2="","",INDEX(esclData,AS$6+AR$6))</f>
        <v>0</v>
      </c>
      <c r="AS39" s="393"/>
      <c r="AU39" s="274"/>
      <c r="AV39" s="391">
        <f>IF(AV$2="","",INDEX(esclData,BA$6+AV$6))</f>
        <v>0</v>
      </c>
      <c r="AW39" s="392">
        <f>IF(AV$2="","",INDEX(esclData,BA$6+AW$6))</f>
        <v>0</v>
      </c>
      <c r="AX39" s="24">
        <f>IF(AV$2="","",INDEX(esclData,BA$6+AX$6))</f>
        <v>0</v>
      </c>
      <c r="AY39" s="24">
        <f>IF(AV$2="","",INDEX(esclData,BA$6+AY$6))</f>
        <v>0</v>
      </c>
      <c r="AZ39" s="24">
        <f>IF(AV$2="","",INDEX(esclData,BA$6+AZ$6))</f>
        <v>0</v>
      </c>
      <c r="BA39" s="393"/>
      <c r="BC39" s="274"/>
      <c r="BD39" s="391">
        <f>IF(BD$2="","",INDEX(esclData,BI$6+BD$6))</f>
        <v>0</v>
      </c>
      <c r="BE39" s="392">
        <f>IF(BD$2="","",INDEX(esclData,BI$6+BE$6))</f>
        <v>0</v>
      </c>
      <c r="BF39" s="24">
        <f>IF(BD$2="","",INDEX(esclData,BI$6+BF$6))</f>
        <v>0</v>
      </c>
      <c r="BG39" s="24">
        <f>IF(BD$2="","",INDEX(esclData,BI$6+BG$6))</f>
        <v>0</v>
      </c>
      <c r="BH39" s="24">
        <f>IF(BD$2="","",INDEX(esclData,BI$6+BH$6))</f>
        <v>0</v>
      </c>
      <c r="BI39" s="393"/>
      <c r="BK39" s="274"/>
      <c r="BL39" s="391">
        <f>IF(BL$2="","",INDEX(esclData,BQ$6+BL$6))</f>
        <v>0</v>
      </c>
      <c r="BM39" s="392">
        <f>IF(BL$2="","",INDEX(esclData,BQ$6+BM$6))</f>
        <v>0</v>
      </c>
      <c r="BN39" s="24">
        <f>IF(BL$2="","",INDEX(esclData,BQ$6+BN$6))</f>
        <v>0</v>
      </c>
      <c r="BO39" s="24">
        <f>IF(BL$2="","",INDEX(esclData,BQ$6+BO$6))</f>
        <v>0</v>
      </c>
      <c r="BP39" s="24">
        <f>IF(BL$2="","",INDEX(esclData,BQ$6+BP$6))</f>
        <v>0</v>
      </c>
      <c r="BQ39" s="393"/>
      <c r="BS39" s="274"/>
      <c r="BT39" s="391">
        <f>IF(BT$2="","",INDEX(esclData,BY$6+BT$6))</f>
        <v>0</v>
      </c>
      <c r="BU39" s="392">
        <f>IF(BT$2="","",INDEX(esclData,BY$6+BU$6))</f>
        <v>0</v>
      </c>
      <c r="BV39" s="24">
        <f>IF(BT$2="","",INDEX(esclData,BY$6+BV$6))</f>
        <v>0</v>
      </c>
      <c r="BW39" s="24">
        <f>IF(BT$2="","",INDEX(esclData,BY$6+BW$6))</f>
        <v>0</v>
      </c>
      <c r="BX39" s="24">
        <f>IF(BT$2="","",INDEX(esclData,BY$6+BX$6))</f>
        <v>0</v>
      </c>
      <c r="BY39" s="393"/>
      <c r="CA39" s="274"/>
      <c r="CB39" s="391">
        <f>IF(CB$2="","",INDEX(esclData,CG$6+CB$6))</f>
        <v>0</v>
      </c>
      <c r="CC39" s="392">
        <f>IF(CB$2="","",INDEX(esclData,CG$6+CC$6))</f>
        <v>0</v>
      </c>
      <c r="CD39" s="24">
        <f>IF(CB$2="","",INDEX(esclData,CG$6+CD$6))</f>
        <v>0</v>
      </c>
      <c r="CE39" s="24">
        <f>IF(CB$2="","",INDEX(esclData,CG$6+CE$6))</f>
        <v>0</v>
      </c>
      <c r="CF39" s="24">
        <f>IF(CB$2="","",INDEX(esclData,CG$6+CF$6))</f>
        <v>0</v>
      </c>
      <c r="CG39" s="393"/>
      <c r="CI39" s="274"/>
      <c r="CJ39" s="391">
        <f>IF(CJ$2="","",INDEX(esclData,CO$6+CJ$6))</f>
        <v>0</v>
      </c>
      <c r="CK39" s="392">
        <f>IF(CJ$2="","",INDEX(esclData,CO$6+CK$6))</f>
        <v>0</v>
      </c>
      <c r="CL39" s="24">
        <f>IF(CJ$2="","",INDEX(esclData,CO$6+CL$6))</f>
        <v>0</v>
      </c>
      <c r="CM39" s="24">
        <f>IF(CJ$2="","",INDEX(esclData,CO$6+CM$6))</f>
        <v>0</v>
      </c>
      <c r="CN39" s="24">
        <f>IF(CJ$2="","",INDEX(esclData,CO$6+CN$6))</f>
        <v>0</v>
      </c>
      <c r="CO39" s="393"/>
      <c r="CQ39" s="274"/>
      <c r="CR39" s="391">
        <f>IF(CR$2="","",INDEX(esclData,CW$6+CR$6))</f>
        <v>0</v>
      </c>
      <c r="CS39" s="392">
        <f>IF(CR$2="","",INDEX(esclData,CW$6+CS$6))</f>
        <v>0</v>
      </c>
      <c r="CT39" s="24">
        <f>IF(CR$2="","",INDEX(esclData,CW$6+CT$6))</f>
        <v>0</v>
      </c>
      <c r="CU39" s="24">
        <f>IF(CR$2="","",INDEX(esclData,CW$6+CU$6))</f>
        <v>0</v>
      </c>
      <c r="CV39" s="24">
        <f>IF(CR$2="","",INDEX(esclData,CW$6+CV$6))</f>
        <v>0</v>
      </c>
      <c r="CW39" s="393"/>
      <c r="CY39" s="274"/>
      <c r="CZ39" s="391">
        <f>IF(CZ$2="","",INDEX(esclData,DE$6+CZ$6))</f>
        <v>0</v>
      </c>
      <c r="DA39" s="392">
        <f>IF(CZ$2="","",INDEX(esclData,DE$6+DA$6))</f>
        <v>0</v>
      </c>
      <c r="DB39" s="24">
        <f>IF(CZ$2="","",INDEX(esclData,DE$6+DB$6))</f>
        <v>0</v>
      </c>
      <c r="DC39" s="24">
        <f>IF(CZ$2="","",INDEX(esclData,DE$6+DC$6))</f>
        <v>0</v>
      </c>
      <c r="DD39" s="24">
        <f>IF(CZ$2="","",INDEX(esclData,DE$6+DD$6))</f>
        <v>0</v>
      </c>
      <c r="DE39" s="393"/>
      <c r="DG39" s="274"/>
      <c r="DH39" s="391">
        <f>IF(DH$2="","",INDEX(esclData,DM$6+DH$6))</f>
        <v>0</v>
      </c>
      <c r="DI39" s="392">
        <f>IF(DH$2="","",INDEX(esclData,DM$6+DI$6))</f>
        <v>0</v>
      </c>
      <c r="DJ39" s="24">
        <f>IF(DH$2="","",INDEX(esclData,DM$6+DJ$6))</f>
        <v>0</v>
      </c>
      <c r="DK39" s="24">
        <f>IF(DH$2="","",INDEX(esclData,DM$6+DK$6))</f>
        <v>0</v>
      </c>
      <c r="DL39" s="24">
        <f>IF(DH$2="","",INDEX(esclData,DM$6+DL$6))</f>
        <v>0</v>
      </c>
      <c r="DM39" s="393"/>
      <c r="DO39" s="274"/>
      <c r="DP39" s="391">
        <f>IF(DP$2="","",INDEX(esclData,DU$6+DP$6))</f>
        <v>0</v>
      </c>
      <c r="DQ39" s="392">
        <f>IF(DP$2="","",INDEX(esclData,DU$6+DQ$6))</f>
        <v>0</v>
      </c>
      <c r="DR39" s="24">
        <f>IF(DP$2="","",INDEX(esclData,DU$6+DR$6))</f>
        <v>0</v>
      </c>
      <c r="DS39" s="24">
        <f>IF(DP$2="","",INDEX(esclData,DU$6+DS$6))</f>
        <v>0</v>
      </c>
      <c r="DT39" s="24">
        <f>IF(DP$2="","",INDEX(esclData,DU$6+DT$6))</f>
        <v>0</v>
      </c>
      <c r="DU39" s="393"/>
      <c r="DW39" s="274"/>
      <c r="DX39" s="391">
        <f>IF(DX$2="","",INDEX(esclData,EC$6+DX$6))</f>
        <v>0</v>
      </c>
      <c r="DY39" s="392">
        <f>IF(DX$2="","",INDEX(esclData,EC$6+DY$6))</f>
        <v>0</v>
      </c>
      <c r="DZ39" s="24">
        <f>IF(DX$2="","",INDEX(esclData,EC$6+DZ$6))</f>
        <v>0</v>
      </c>
      <c r="EA39" s="24">
        <f>IF(DX$2="","",INDEX(esclData,EC$6+EA$6))</f>
        <v>0</v>
      </c>
      <c r="EB39" s="24">
        <f>IF(DX$2="","",INDEX(esclData,EC$6+EB$6))</f>
        <v>0</v>
      </c>
      <c r="EC39" s="393"/>
      <c r="EE39" s="274"/>
      <c r="EF39" s="391">
        <f>IF(EF$2="","",INDEX(esclData,EK$6+EF$6))</f>
        <v>0</v>
      </c>
      <c r="EG39" s="392">
        <f>IF(EF$2="","",INDEX(esclData,EK$6+EG$6))</f>
        <v>0</v>
      </c>
      <c r="EH39" s="24">
        <f>IF(EF$2="","",INDEX(esclData,EK$6+EH$6))</f>
        <v>0</v>
      </c>
      <c r="EI39" s="24">
        <f>IF(EF$2="","",INDEX(esclData,EK$6+EI$6))</f>
        <v>0</v>
      </c>
      <c r="EJ39" s="24">
        <f>IF(EF$2="","",INDEX(esclData,EK$6+EJ$6))</f>
        <v>0</v>
      </c>
      <c r="EK39" s="393"/>
    </row>
    <row r="40" spans="1:141" s="16" customFormat="1" ht="12.75" x14ac:dyDescent="0.2">
      <c r="A40" s="33" t="s">
        <v>199</v>
      </c>
      <c r="B40" s="25">
        <f>SUM(B35:B39)</f>
        <v>0</v>
      </c>
      <c r="C40" s="25">
        <f>SUM(C35:C39)</f>
        <v>0</v>
      </c>
      <c r="D40" s="25">
        <f t="shared" si="86"/>
        <v>0</v>
      </c>
      <c r="E40" s="205"/>
      <c r="F40" s="269"/>
      <c r="G40" s="275"/>
      <c r="H40" s="25">
        <f ca="1">IF(H$2="","",SUM(H35:H39))</f>
        <v>0</v>
      </c>
      <c r="I40" s="25">
        <f ca="1">IF(H$2="","",SUM(I35:I39))</f>
        <v>0</v>
      </c>
      <c r="J40" s="25">
        <f ca="1">IF(H$2="","",SUM(J35:J39))</f>
        <v>0</v>
      </c>
      <c r="K40" s="444">
        <f ca="1">IF(H$2="","",SUM(K35:K39))</f>
        <v>0</v>
      </c>
      <c r="L40" s="444">
        <f ca="1">IF(H$2="","",SUM(L35:L39))</f>
        <v>0</v>
      </c>
      <c r="M40" s="393"/>
      <c r="N40" s="368"/>
      <c r="O40" s="275"/>
      <c r="P40" s="25">
        <f ca="1">IF(P$2="","",SUM(P35:P39))</f>
        <v>0</v>
      </c>
      <c r="Q40" s="25">
        <f ca="1">IF(P$2="","",SUM(Q35:Q39))</f>
        <v>0</v>
      </c>
      <c r="R40" s="25">
        <f ca="1">IF(P$2="","",SUM(R35:R39))</f>
        <v>0</v>
      </c>
      <c r="S40" s="444">
        <f ca="1">IF(P$2="","",SUM(S35:S39))</f>
        <v>0</v>
      </c>
      <c r="T40" s="444">
        <f ca="1">IF(P$2="","",SUM(T35:T39))</f>
        <v>0</v>
      </c>
      <c r="U40" s="393"/>
      <c r="V40" s="368"/>
      <c r="W40" s="275"/>
      <c r="X40" s="25">
        <f ca="1">IF(X$2="","",SUM(X35:X39))</f>
        <v>0</v>
      </c>
      <c r="Y40" s="25">
        <f ca="1">IF(X$2="","",SUM(Y35:Y39))</f>
        <v>0</v>
      </c>
      <c r="Z40" s="25">
        <f ca="1">IF(X$2="","",SUM(Z35:Z39))</f>
        <v>0</v>
      </c>
      <c r="AA40" s="25">
        <f ca="1">IF(X$2="","",SUM(AA35:AA39))</f>
        <v>0</v>
      </c>
      <c r="AB40" s="25">
        <f ca="1">IF(X$2="","",SUM(AB35:AB39))</f>
        <v>0</v>
      </c>
      <c r="AC40" s="393"/>
      <c r="AE40" s="275"/>
      <c r="AF40" s="25">
        <f ca="1">IF(AF$2="","",SUM(AF35:AF39))</f>
        <v>0</v>
      </c>
      <c r="AG40" s="25">
        <f ca="1">IF(AF$2="","",SUM(AG35:AG39))</f>
        <v>0</v>
      </c>
      <c r="AH40" s="25">
        <f ca="1">IF(AF$2="","",SUM(AH35:AH39))</f>
        <v>0</v>
      </c>
      <c r="AI40" s="25">
        <f ca="1">IF(AF$2="","",SUM(AI35:AI39))</f>
        <v>0</v>
      </c>
      <c r="AJ40" s="25">
        <f ca="1">IF(AF$2="","",SUM(AJ35:AJ39))</f>
        <v>0</v>
      </c>
      <c r="AK40" s="393"/>
      <c r="AM40" s="275"/>
      <c r="AN40" s="25">
        <f ca="1">IF(AN$2="","",SUM(AN35:AN39))</f>
        <v>0</v>
      </c>
      <c r="AO40" s="25">
        <f ca="1">IF(AN$2="","",SUM(AO35:AO39))</f>
        <v>0</v>
      </c>
      <c r="AP40" s="25">
        <f ca="1">IF(AN$2="","",SUM(AP35:AP39))</f>
        <v>0</v>
      </c>
      <c r="AQ40" s="25">
        <f ca="1">IF(AN$2="","",SUM(AQ35:AQ39))</f>
        <v>0</v>
      </c>
      <c r="AR40" s="25">
        <f ca="1">IF(AN$2="","",SUM(AR35:AR39))</f>
        <v>0</v>
      </c>
      <c r="AS40" s="393"/>
      <c r="AU40" s="275"/>
      <c r="AV40" s="25">
        <f ca="1">IF(AV$2="","",SUM(AV35:AV39))</f>
        <v>0</v>
      </c>
      <c r="AW40" s="25">
        <f ca="1">IF(AV$2="","",SUM(AW35:AW39))</f>
        <v>0</v>
      </c>
      <c r="AX40" s="25">
        <f ca="1">IF(AV$2="","",SUM(AX35:AX39))</f>
        <v>0</v>
      </c>
      <c r="AY40" s="25">
        <f ca="1">IF(AV$2="","",SUM(AY35:AY39))</f>
        <v>0</v>
      </c>
      <c r="AZ40" s="25">
        <f ca="1">IF(AV$2="","",SUM(AZ35:AZ39))</f>
        <v>0</v>
      </c>
      <c r="BA40" s="393"/>
      <c r="BC40" s="275"/>
      <c r="BD40" s="25">
        <f ca="1">IF(BD$2="","",SUM(BD35:BD39))</f>
        <v>0</v>
      </c>
      <c r="BE40" s="25">
        <f ca="1">IF(BD$2="","",SUM(BE35:BE39))</f>
        <v>0</v>
      </c>
      <c r="BF40" s="25">
        <f ca="1">IF(BD$2="","",SUM(BF35:BF39))</f>
        <v>0</v>
      </c>
      <c r="BG40" s="25">
        <f ca="1">IF(BD$2="","",SUM(BG35:BG39))</f>
        <v>0</v>
      </c>
      <c r="BH40" s="25">
        <f ca="1">IF(BD$2="","",SUM(BH35:BH39))</f>
        <v>0</v>
      </c>
      <c r="BI40" s="393"/>
      <c r="BK40" s="275"/>
      <c r="BL40" s="25">
        <f ca="1">IF(BL$2="","",SUM(BL35:BL39))</f>
        <v>0</v>
      </c>
      <c r="BM40" s="25">
        <f ca="1">IF(BL$2="","",SUM(BM35:BM39))</f>
        <v>0</v>
      </c>
      <c r="BN40" s="25">
        <f ca="1">IF(BL$2="","",SUM(BN35:BN39))</f>
        <v>0</v>
      </c>
      <c r="BO40" s="25">
        <f ca="1">IF(BL$2="","",SUM(BO35:BO39))</f>
        <v>0</v>
      </c>
      <c r="BP40" s="25">
        <f ca="1">IF(BL$2="","",SUM(BP35:BP39))</f>
        <v>0</v>
      </c>
      <c r="BQ40" s="393"/>
      <c r="BS40" s="275"/>
      <c r="BT40" s="25">
        <f ca="1">IF(BT$2="","",SUM(BT35:BT39))</f>
        <v>0</v>
      </c>
      <c r="BU40" s="25">
        <f ca="1">IF(BT$2="","",SUM(BU35:BU39))</f>
        <v>0</v>
      </c>
      <c r="BV40" s="25">
        <f ca="1">IF(BT$2="","",SUM(BV35:BV39))</f>
        <v>0</v>
      </c>
      <c r="BW40" s="25">
        <f ca="1">IF(BT$2="","",SUM(BW35:BW39))</f>
        <v>0</v>
      </c>
      <c r="BX40" s="25">
        <f ca="1">IF(BT$2="","",SUM(BX35:BX39))</f>
        <v>0</v>
      </c>
      <c r="BY40" s="393"/>
      <c r="CA40" s="275"/>
      <c r="CB40" s="25">
        <f ca="1">IF(CB$2="","",SUM(CB35:CB39))</f>
        <v>0</v>
      </c>
      <c r="CC40" s="25">
        <f ca="1">IF(CB$2="","",SUM(CC35:CC39))</f>
        <v>0</v>
      </c>
      <c r="CD40" s="25">
        <f ca="1">IF(CB$2="","",SUM(CD35:CD39))</f>
        <v>0</v>
      </c>
      <c r="CE40" s="25">
        <f ca="1">IF(CB$2="","",SUM(CE35:CE39))</f>
        <v>0</v>
      </c>
      <c r="CF40" s="25">
        <f ca="1">IF(CB$2="","",SUM(CF35:CF39))</f>
        <v>0</v>
      </c>
      <c r="CG40" s="393"/>
      <c r="CI40" s="275"/>
      <c r="CJ40" s="25">
        <f ca="1">IF(CJ$2="","",SUM(CJ35:CJ39))</f>
        <v>0</v>
      </c>
      <c r="CK40" s="25">
        <f ca="1">IF(CJ$2="","",SUM(CK35:CK39))</f>
        <v>0</v>
      </c>
      <c r="CL40" s="25">
        <f ca="1">IF(CJ$2="","",SUM(CL35:CL39))</f>
        <v>0</v>
      </c>
      <c r="CM40" s="25">
        <f ca="1">IF(CJ$2="","",SUM(CM35:CM39))</f>
        <v>0</v>
      </c>
      <c r="CN40" s="25">
        <f ca="1">IF(CJ$2="","",SUM(CN35:CN39))</f>
        <v>0</v>
      </c>
      <c r="CO40" s="393"/>
      <c r="CQ40" s="275"/>
      <c r="CR40" s="25">
        <f ca="1">IF(CR$2="","",SUM(CR35:CR39))</f>
        <v>0</v>
      </c>
      <c r="CS40" s="25">
        <f ca="1">IF(CR$2="","",SUM(CS35:CS39))</f>
        <v>0</v>
      </c>
      <c r="CT40" s="25">
        <f ca="1">IF(CR$2="","",SUM(CT35:CT39))</f>
        <v>0</v>
      </c>
      <c r="CU40" s="25">
        <f ca="1">IF(CR$2="","",SUM(CU35:CU39))</f>
        <v>0</v>
      </c>
      <c r="CV40" s="25">
        <f ca="1">IF(CR$2="","",SUM(CV35:CV39))</f>
        <v>0</v>
      </c>
      <c r="CW40" s="393"/>
      <c r="CY40" s="275"/>
      <c r="CZ40" s="25">
        <f ca="1">IF(CZ$2="","",SUM(CZ35:CZ39))</f>
        <v>0</v>
      </c>
      <c r="DA40" s="25">
        <f ca="1">IF(CZ$2="","",SUM(DA35:DA39))</f>
        <v>0</v>
      </c>
      <c r="DB40" s="25">
        <f ca="1">IF(CZ$2="","",SUM(DB35:DB39))</f>
        <v>0</v>
      </c>
      <c r="DC40" s="25">
        <f ca="1">IF(CZ$2="","",SUM(DC35:DC39))</f>
        <v>0</v>
      </c>
      <c r="DD40" s="25">
        <f ca="1">IF(CZ$2="","",SUM(DD35:DD39))</f>
        <v>0</v>
      </c>
      <c r="DE40" s="393"/>
      <c r="DG40" s="275"/>
      <c r="DH40" s="25">
        <f ca="1">IF(DH$2="","",SUM(DH35:DH39))</f>
        <v>0</v>
      </c>
      <c r="DI40" s="25">
        <f ca="1">IF(DH$2="","",SUM(DI35:DI39))</f>
        <v>0</v>
      </c>
      <c r="DJ40" s="25">
        <f ca="1">IF(DH$2="","",SUM(DJ35:DJ39))</f>
        <v>0</v>
      </c>
      <c r="DK40" s="25">
        <f ca="1">IF(DH$2="","",SUM(DK35:DK39))</f>
        <v>0</v>
      </c>
      <c r="DL40" s="25">
        <f ca="1">IF(DH$2="","",SUM(DL35:DL39))</f>
        <v>0</v>
      </c>
      <c r="DM40" s="393"/>
      <c r="DO40" s="275"/>
      <c r="DP40" s="25">
        <f ca="1">IF(DP$2="","",SUM(DP35:DP39))</f>
        <v>0</v>
      </c>
      <c r="DQ40" s="25">
        <f ca="1">IF(DP$2="","",SUM(DQ35:DQ39))</f>
        <v>0</v>
      </c>
      <c r="DR40" s="25">
        <f ca="1">IF(DP$2="","",SUM(DR35:DR39))</f>
        <v>0</v>
      </c>
      <c r="DS40" s="25">
        <f ca="1">IF(DP$2="","",SUM(DS35:DS39))</f>
        <v>0</v>
      </c>
      <c r="DT40" s="25">
        <f ca="1">IF(DP$2="","",SUM(DT35:DT39))</f>
        <v>0</v>
      </c>
      <c r="DU40" s="393"/>
      <c r="DW40" s="275"/>
      <c r="DX40" s="25">
        <f ca="1">IF(DX$2="","",SUM(DX35:DX39))</f>
        <v>0</v>
      </c>
      <c r="DY40" s="25">
        <f ca="1">IF(DX$2="","",SUM(DY35:DY39))</f>
        <v>0</v>
      </c>
      <c r="DZ40" s="25">
        <f ca="1">IF(DX$2="","",SUM(DZ35:DZ39))</f>
        <v>0</v>
      </c>
      <c r="EA40" s="25">
        <f ca="1">IF(DX$2="","",SUM(EA35:EA39))</f>
        <v>0</v>
      </c>
      <c r="EB40" s="25">
        <f ca="1">IF(DX$2="","",SUM(EB35:EB39))</f>
        <v>0</v>
      </c>
      <c r="EC40" s="393"/>
      <c r="EE40" s="275"/>
      <c r="EF40" s="25">
        <f ca="1">IF(EF$2="","",SUM(EF35:EF39))</f>
        <v>0</v>
      </c>
      <c r="EG40" s="25">
        <f ca="1">IF(EF$2="","",SUM(EG35:EG39))</f>
        <v>0</v>
      </c>
      <c r="EH40" s="25">
        <f ca="1">IF(EF$2="","",SUM(EH35:EH39))</f>
        <v>0</v>
      </c>
      <c r="EI40" s="25">
        <f ca="1">IF(EF$2="","",SUM(EI35:EI39))</f>
        <v>0</v>
      </c>
      <c r="EJ40" s="25">
        <f ca="1">IF(EF$2="","",SUM(EJ35:EJ39))</f>
        <v>0</v>
      </c>
      <c r="EK40" s="393"/>
    </row>
    <row r="41" spans="1:141" ht="14.25" customHeight="1" x14ac:dyDescent="0.2">
      <c r="A41" s="693" t="s">
        <v>200</v>
      </c>
      <c r="B41" s="694"/>
      <c r="C41" s="694"/>
      <c r="D41" s="694"/>
      <c r="E41" s="695"/>
      <c r="G41" s="274"/>
      <c r="H41" s="273"/>
      <c r="I41" s="273"/>
      <c r="J41" s="273"/>
      <c r="K41" s="273"/>
      <c r="L41" s="273"/>
      <c r="M41" s="394"/>
      <c r="N41" s="368"/>
      <c r="O41" s="274"/>
      <c r="P41" s="273"/>
      <c r="Q41" s="273"/>
      <c r="R41" s="273"/>
      <c r="S41" s="273"/>
      <c r="T41" s="273"/>
      <c r="U41" s="394"/>
      <c r="V41" s="368"/>
      <c r="W41" s="274"/>
      <c r="X41" s="273"/>
      <c r="Y41" s="273"/>
      <c r="Z41" s="273"/>
      <c r="AA41" s="273"/>
      <c r="AB41" s="273"/>
      <c r="AC41" s="394"/>
      <c r="AE41" s="274"/>
      <c r="AF41" s="273"/>
      <c r="AG41" s="273"/>
      <c r="AH41" s="273"/>
      <c r="AI41" s="273"/>
      <c r="AJ41" s="273"/>
      <c r="AK41" s="394"/>
      <c r="AM41" s="274"/>
      <c r="AN41" s="273"/>
      <c r="AO41" s="273"/>
      <c r="AP41" s="273"/>
      <c r="AQ41" s="273"/>
      <c r="AR41" s="273"/>
      <c r="AS41" s="394"/>
      <c r="AU41" s="274"/>
      <c r="AV41" s="273"/>
      <c r="AW41" s="273"/>
      <c r="AX41" s="273"/>
      <c r="AY41" s="273"/>
      <c r="AZ41" s="273"/>
      <c r="BA41" s="394"/>
      <c r="BC41" s="274"/>
      <c r="BD41" s="273"/>
      <c r="BE41" s="273"/>
      <c r="BF41" s="273"/>
      <c r="BG41" s="273"/>
      <c r="BH41" s="273"/>
      <c r="BI41" s="394"/>
      <c r="BK41" s="274"/>
      <c r="BL41" s="273"/>
      <c r="BM41" s="273"/>
      <c r="BN41" s="273"/>
      <c r="BO41" s="273"/>
      <c r="BP41" s="273"/>
      <c r="BQ41" s="394"/>
      <c r="BS41" s="274"/>
      <c r="BT41" s="273"/>
      <c r="BU41" s="273"/>
      <c r="BV41" s="273"/>
      <c r="BW41" s="273"/>
      <c r="BX41" s="273"/>
      <c r="BY41" s="394"/>
      <c r="CA41" s="274"/>
      <c r="CB41" s="273"/>
      <c r="CC41" s="273"/>
      <c r="CD41" s="273"/>
      <c r="CE41" s="273"/>
      <c r="CF41" s="273"/>
      <c r="CG41" s="394"/>
      <c r="CI41" s="274"/>
      <c r="CJ41" s="273"/>
      <c r="CK41" s="273"/>
      <c r="CL41" s="273"/>
      <c r="CM41" s="273"/>
      <c r="CN41" s="273"/>
      <c r="CO41" s="394"/>
      <c r="CQ41" s="274"/>
      <c r="CR41" s="273"/>
      <c r="CS41" s="273"/>
      <c r="CT41" s="273"/>
      <c r="CU41" s="273"/>
      <c r="CV41" s="273"/>
      <c r="CW41" s="394"/>
      <c r="CY41" s="274"/>
      <c r="CZ41" s="273"/>
      <c r="DA41" s="273"/>
      <c r="DB41" s="273"/>
      <c r="DC41" s="273"/>
      <c r="DD41" s="273"/>
      <c r="DE41" s="394"/>
      <c r="DG41" s="274"/>
      <c r="DH41" s="273"/>
      <c r="DI41" s="273"/>
      <c r="DJ41" s="273"/>
      <c r="DK41" s="273"/>
      <c r="DL41" s="273"/>
      <c r="DM41" s="394"/>
      <c r="DO41" s="274"/>
      <c r="DP41" s="273"/>
      <c r="DQ41" s="273"/>
      <c r="DR41" s="273"/>
      <c r="DS41" s="273"/>
      <c r="DT41" s="273"/>
      <c r="DU41" s="394"/>
      <c r="DW41" s="274"/>
      <c r="DX41" s="273"/>
      <c r="DY41" s="273"/>
      <c r="DZ41" s="273"/>
      <c r="EA41" s="273"/>
      <c r="EB41" s="273"/>
      <c r="EC41" s="394"/>
      <c r="EE41" s="274"/>
      <c r="EF41" s="273"/>
      <c r="EG41" s="273"/>
      <c r="EH41" s="273"/>
      <c r="EI41" s="273"/>
      <c r="EJ41" s="273"/>
      <c r="EK41" s="394"/>
    </row>
    <row r="42" spans="1:141" ht="12.75" x14ac:dyDescent="0.2">
      <c r="A42" s="27" t="s">
        <v>41</v>
      </c>
      <c r="B42" s="395">
        <f>'Salv 9'!C81</f>
        <v>0</v>
      </c>
      <c r="C42" s="395">
        <f>'Salv 9'!D81</f>
        <v>0</v>
      </c>
      <c r="D42" s="24">
        <f>B42+C42</f>
        <v>0</v>
      </c>
      <c r="E42" s="204"/>
      <c r="G42" s="274"/>
      <c r="H42" s="391">
        <f>IF(H$2="","",INDEX(savge_data.L,M$2+H$6))</f>
        <v>0</v>
      </c>
      <c r="I42" s="391">
        <f>IF(H$2="","",INDEX(savge_data.L,M$2+I$6))</f>
        <v>0</v>
      </c>
      <c r="J42" s="391">
        <f>IF(H$2="","",INDEX(savge_data.L,M$2+J$6))</f>
        <v>0</v>
      </c>
      <c r="K42" s="391">
        <f>IF(H$2="","",INDEX(savge_data.L,M$2+K$6))</f>
        <v>0</v>
      </c>
      <c r="L42" s="391">
        <f>IF(H$2="","",INDEX(savge_data.L,M$2+L$6))</f>
        <v>0</v>
      </c>
      <c r="M42" s="393"/>
      <c r="N42" s="368"/>
      <c r="O42" s="274"/>
      <c r="P42" s="391">
        <f>IF(P$2="","",INDEX(savge_data.L,U$2+P$6))</f>
        <v>0</v>
      </c>
      <c r="Q42" s="391">
        <f>IF(P$2="","",INDEX(savge_data.L,U$2+Q$6))</f>
        <v>0</v>
      </c>
      <c r="R42" s="391">
        <f>IF(P$2="","",INDEX(savge_data.L,U$2+R$6))</f>
        <v>0</v>
      </c>
      <c r="S42" s="391">
        <f>IF(P$2="","",INDEX(savge_data.L,U$2+S$6))</f>
        <v>0</v>
      </c>
      <c r="T42" s="391">
        <f>IF(P$2="","",INDEX(savge_data.L,U$2+T$6))</f>
        <v>0</v>
      </c>
      <c r="U42" s="393"/>
      <c r="V42" s="368"/>
      <c r="W42" s="274"/>
      <c r="X42" s="391">
        <f>IF(X$2="","",INDEX(savge_data.L,AC$2+X$6))</f>
        <v>0</v>
      </c>
      <c r="Y42" s="391">
        <f>IF(X$2="","",INDEX(savge_data.L,AC$2+Y$6))</f>
        <v>0</v>
      </c>
      <c r="Z42" s="391">
        <f>IF(X$2="","",INDEX(savge_data.L,AC$2+Z$6))</f>
        <v>0</v>
      </c>
      <c r="AA42" s="391">
        <f>IF(X$2="","",INDEX(savge_data.L,AC$2+AA$6))</f>
        <v>0</v>
      </c>
      <c r="AB42" s="391">
        <f>IF(X$2="","",INDEX(savge_data.L,AC$2+AB$6))</f>
        <v>0</v>
      </c>
      <c r="AC42" s="393"/>
      <c r="AE42" s="274"/>
      <c r="AF42" s="391">
        <f>IF(AF$2="","",INDEX(savge_data.L,AK$2+AF$6))</f>
        <v>0</v>
      </c>
      <c r="AG42" s="391">
        <f>IF(AF$2="","",INDEX(savge_data.L,AK$2+AG$6))</f>
        <v>0</v>
      </c>
      <c r="AH42" s="391">
        <f>IF(AF$2="","",INDEX(savge_data.L,AK$2+AH$6))</f>
        <v>0</v>
      </c>
      <c r="AI42" s="391">
        <f>IF(AF$2="","",INDEX(savge_data.L,AK$2+AI$6))</f>
        <v>0</v>
      </c>
      <c r="AJ42" s="391">
        <f>IF(AF$2="","",INDEX(savge_data.L,AK$2+AJ$6))</f>
        <v>0</v>
      </c>
      <c r="AK42" s="393"/>
      <c r="AM42" s="274"/>
      <c r="AN42" s="391">
        <f>IF(AN$2="","",INDEX(savge_data.L,AS$2+AN$6))</f>
        <v>0</v>
      </c>
      <c r="AO42" s="391">
        <f>IF(AN$2="","",INDEX(savge_data.L,AS$2+AO$6))</f>
        <v>0</v>
      </c>
      <c r="AP42" s="391">
        <f>IF(AN$2="","",INDEX(savge_data.L,AS$2+AP$6))</f>
        <v>0</v>
      </c>
      <c r="AQ42" s="391">
        <f>IF(AN$2="","",INDEX(savge_data.L,AS$2+AQ$6))</f>
        <v>0</v>
      </c>
      <c r="AR42" s="391">
        <f>IF(AN$2="","",INDEX(savge_data.L,AS$2+AR$6))</f>
        <v>0</v>
      </c>
      <c r="AS42" s="393"/>
      <c r="AU42" s="274"/>
      <c r="AV42" s="391">
        <f>IF(AV$2="","",INDEX(savge_data.L,BA$2+AV$6))</f>
        <v>0</v>
      </c>
      <c r="AW42" s="391">
        <f>IF(AV$2="","",INDEX(savge_data.L,BA$2+AW$6))</f>
        <v>0</v>
      </c>
      <c r="AX42" s="391">
        <f>IF(AV$2="","",INDEX(savge_data.L,BA$2+AX$6))</f>
        <v>0</v>
      </c>
      <c r="AY42" s="391">
        <f>IF(AV$2="","",INDEX(savge_data.L,BA$2+AY$6))</f>
        <v>0</v>
      </c>
      <c r="AZ42" s="391">
        <f>IF(AV$2="","",INDEX(savge_data.L,BA$2+AZ$6))</f>
        <v>0</v>
      </c>
      <c r="BA42" s="393"/>
      <c r="BC42" s="274"/>
      <c r="BD42" s="391">
        <f>IF(BD$2="","",INDEX(savge_data.L,BI$2+BD$6))</f>
        <v>0</v>
      </c>
      <c r="BE42" s="391">
        <f>IF(BD$2="","",INDEX(savge_data.L,BI$2+BE$6))</f>
        <v>0</v>
      </c>
      <c r="BF42" s="391">
        <f>IF(BD$2="","",INDEX(savge_data.L,BI$2+BF$6))</f>
        <v>0</v>
      </c>
      <c r="BG42" s="391">
        <f>IF(BD$2="","",INDEX(savge_data.L,BI$2+BG$6))</f>
        <v>0</v>
      </c>
      <c r="BH42" s="391">
        <f>IF(BD$2="","",INDEX(savge_data.L,BI$2+BH$6))</f>
        <v>0</v>
      </c>
      <c r="BI42" s="393"/>
      <c r="BK42" s="274"/>
      <c r="BL42" s="391">
        <f>IF(BL$2="","",INDEX(savge_data.L,BQ$2+BL$6))</f>
        <v>0</v>
      </c>
      <c r="BM42" s="391">
        <f>IF(BL$2="","",INDEX(savge_data.L,BQ$2+BM$6))</f>
        <v>0</v>
      </c>
      <c r="BN42" s="391">
        <f>IF(BL$2="","",INDEX(savge_data.L,BQ$2+BN$6))</f>
        <v>0</v>
      </c>
      <c r="BO42" s="391">
        <f>IF(BL$2="","",INDEX(savge_data.L,BQ$2+BO$6))</f>
        <v>0</v>
      </c>
      <c r="BP42" s="391">
        <f>IF(BL$2="","",INDEX(savge_data.L,BQ$2+BP$6))</f>
        <v>0</v>
      </c>
      <c r="BQ42" s="393"/>
      <c r="BS42" s="274"/>
      <c r="BT42" s="391">
        <f>IF(BT$2="","",INDEX(savge_data.L,BY$2+BT$6))</f>
        <v>0</v>
      </c>
      <c r="BU42" s="391">
        <f>IF(BT$2="","",INDEX(savge_data.L,BY$2+BU$6))</f>
        <v>0</v>
      </c>
      <c r="BV42" s="391">
        <f>IF(BT$2="","",INDEX(savge_data.L,BY$2+BV$6))</f>
        <v>0</v>
      </c>
      <c r="BW42" s="391">
        <f>IF(BT$2="","",INDEX(savge_data.L,BY$2+BW$6))</f>
        <v>0</v>
      </c>
      <c r="BX42" s="391">
        <f>IF(BT$2="","",INDEX(savge_data.L,BY$2+BX$6))</f>
        <v>0</v>
      </c>
      <c r="BY42" s="393"/>
      <c r="CA42" s="274"/>
      <c r="CB42" s="391">
        <f>IF(CB$2="","",INDEX(savge_data.L,CG$2+CB$6))</f>
        <v>0</v>
      </c>
      <c r="CC42" s="391">
        <f>IF(CB$2="","",INDEX(savge_data.L,CG$2+CC$6))</f>
        <v>0</v>
      </c>
      <c r="CD42" s="391">
        <f>IF(CB$2="","",INDEX(savge_data.L,CG$2+CD$6))</f>
        <v>0</v>
      </c>
      <c r="CE42" s="391">
        <f>IF(CB$2="","",INDEX(savge_data.L,CG$2+CE$6))</f>
        <v>0</v>
      </c>
      <c r="CF42" s="391">
        <f>IF(CB$2="","",INDEX(savge_data.L,CG$2+CF$6))</f>
        <v>0</v>
      </c>
      <c r="CG42" s="393"/>
      <c r="CI42" s="274"/>
      <c r="CJ42" s="391">
        <f>IF(CJ$2="","",INDEX(savge_data.L,CO$2+CJ$6))</f>
        <v>0</v>
      </c>
      <c r="CK42" s="391">
        <f>IF(CJ$2="","",INDEX(savge_data.L,CO$2+CK$6))</f>
        <v>0</v>
      </c>
      <c r="CL42" s="391">
        <f>IF(CJ$2="","",INDEX(savge_data.L,CO$2+CL$6))</f>
        <v>0</v>
      </c>
      <c r="CM42" s="391">
        <f>IF(CJ$2="","",INDEX(savge_data.L,CO$2+CM$6))</f>
        <v>0</v>
      </c>
      <c r="CN42" s="391">
        <f>IF(CJ$2="","",INDEX(savge_data.L,CO$2+CN$6))</f>
        <v>0</v>
      </c>
      <c r="CO42" s="393"/>
      <c r="CQ42" s="274"/>
      <c r="CR42" s="391">
        <f>IF(CR$2="","",INDEX(savge_data.L,CW$2+CR$6))</f>
        <v>0</v>
      </c>
      <c r="CS42" s="391">
        <f>IF(CR$2="","",INDEX(savge_data.L,CW$2+CS$6))</f>
        <v>0</v>
      </c>
      <c r="CT42" s="391">
        <f>IF(CR$2="","",INDEX(savge_data.L,CW$2+CT$6))</f>
        <v>0</v>
      </c>
      <c r="CU42" s="391">
        <f>IF(CR$2="","",INDEX(savge_data.L,CW$2+CU$6))</f>
        <v>0</v>
      </c>
      <c r="CV42" s="391">
        <f>IF(CR$2="","",INDEX(savge_data.L,CW$2+CV$6))</f>
        <v>0</v>
      </c>
      <c r="CW42" s="393"/>
      <c r="CY42" s="274"/>
      <c r="CZ42" s="391">
        <f>IF(CZ$2="","",INDEX(savge_data.L,DE$2+CZ$6))</f>
        <v>0</v>
      </c>
      <c r="DA42" s="391">
        <f>IF(CZ$2="","",INDEX(savge_data.L,DE$2+DA$6))</f>
        <v>0</v>
      </c>
      <c r="DB42" s="391">
        <f>IF(CZ$2="","",INDEX(savge_data.L,DE$2+DB$6))</f>
        <v>0</v>
      </c>
      <c r="DC42" s="391">
        <f>IF(CZ$2="","",INDEX(savge_data.L,DE$2+DC$6))</f>
        <v>0</v>
      </c>
      <c r="DD42" s="391">
        <f>IF(CZ$2="","",INDEX(savge_data.L,DE$2+DD$6))</f>
        <v>0</v>
      </c>
      <c r="DE42" s="393"/>
      <c r="DG42" s="274"/>
      <c r="DH42" s="391">
        <f>IF(DH$2="","",INDEX(savge_data.L,DM$2+DH$6))</f>
        <v>0</v>
      </c>
      <c r="DI42" s="391">
        <f>IF(DH$2="","",INDEX(savge_data.L,DM$2+DI$6))</f>
        <v>0</v>
      </c>
      <c r="DJ42" s="391">
        <f>IF(DH$2="","",INDEX(savge_data.L,DM$2+DJ$6))</f>
        <v>0</v>
      </c>
      <c r="DK42" s="391">
        <f>IF(DH$2="","",INDEX(savge_data.L,DM$2+DK$6))</f>
        <v>0</v>
      </c>
      <c r="DL42" s="391">
        <f>IF(DH$2="","",INDEX(savge_data.L,DM$2+DL$6))</f>
        <v>0</v>
      </c>
      <c r="DM42" s="393"/>
      <c r="DO42" s="274"/>
      <c r="DP42" s="391">
        <f>IF(DP$2="","",INDEX(savge_data.L,DU$2+DP$6))</f>
        <v>0</v>
      </c>
      <c r="DQ42" s="391">
        <f>IF(DP$2="","",INDEX(savge_data.L,DU$2+DQ$6))</f>
        <v>0</v>
      </c>
      <c r="DR42" s="391">
        <f>IF(DP$2="","",INDEX(savge_data.L,DU$2+DR$6))</f>
        <v>0</v>
      </c>
      <c r="DS42" s="391">
        <f>IF(DP$2="","",INDEX(savge_data.L,DU$2+DS$6))</f>
        <v>0</v>
      </c>
      <c r="DT42" s="391">
        <f>IF(DP$2="","",INDEX(savge_data.L,DU$2+DT$6))</f>
        <v>0</v>
      </c>
      <c r="DU42" s="393"/>
      <c r="DW42" s="274"/>
      <c r="DX42" s="391">
        <f>IF(DX$2="","",INDEX(savge_data.L,EC$2+DX$6))</f>
        <v>0</v>
      </c>
      <c r="DY42" s="391">
        <f>IF(DX$2="","",INDEX(savge_data.L,EC$2+DY$6))</f>
        <v>0</v>
      </c>
      <c r="DZ42" s="391">
        <f>IF(DX$2="","",INDEX(savge_data.L,EC$2+DZ$6))</f>
        <v>0</v>
      </c>
      <c r="EA42" s="391">
        <f>IF(DX$2="","",INDEX(savge_data.L,EC$2+EA$6))</f>
        <v>0</v>
      </c>
      <c r="EB42" s="391">
        <f>IF(DX$2="","",INDEX(savge_data.L,EC$2+EB$6))</f>
        <v>0</v>
      </c>
      <c r="EC42" s="393"/>
      <c r="EE42" s="274"/>
      <c r="EF42" s="391">
        <f>IF(EF$2="","",INDEX(savge_data.L,EK$2+EF$6))</f>
        <v>0</v>
      </c>
      <c r="EG42" s="391">
        <f>IF(EF$2="","",INDEX(savge_data.L,EK$2+EG$6))</f>
        <v>0</v>
      </c>
      <c r="EH42" s="391">
        <f>IF(EF$2="","",INDEX(savge_data.L,EK$2+EH$6))</f>
        <v>0</v>
      </c>
      <c r="EI42" s="391">
        <f>IF(EF$2="","",INDEX(savge_data.L,EK$2+EI$6))</f>
        <v>0</v>
      </c>
      <c r="EJ42" s="391">
        <f>IF(EF$2="","",INDEX(savge_data.L,EK$2+EJ$6))</f>
        <v>0</v>
      </c>
      <c r="EK42" s="393"/>
    </row>
    <row r="43" spans="1:141" ht="12.75" x14ac:dyDescent="0.2">
      <c r="A43" s="32" t="s">
        <v>40</v>
      </c>
      <c r="B43" s="395">
        <f>'Salv 9'!C82</f>
        <v>0</v>
      </c>
      <c r="C43" s="395">
        <f>'Salv 9'!D82</f>
        <v>0</v>
      </c>
      <c r="D43" s="24">
        <f>B43+C43</f>
        <v>0</v>
      </c>
      <c r="E43" s="204"/>
      <c r="G43" s="274"/>
      <c r="H43" s="391">
        <f>IF(H$2="","",INDEX(savge_data.S,M$2+H$6))</f>
        <v>0</v>
      </c>
      <c r="I43" s="391">
        <f>IF(H$2="","",INDEX(savge_data.S,M$2+I$6))</f>
        <v>0</v>
      </c>
      <c r="J43" s="391">
        <f>IF(H$2="","",INDEX(savge_data.S,M$2+J$6))</f>
        <v>0</v>
      </c>
      <c r="K43" s="391">
        <f>IF(H$2="","",INDEX(savge_data.S,M$2+K$6))</f>
        <v>0</v>
      </c>
      <c r="L43" s="391">
        <f>IF(H$2="","",INDEX(savge_data.S,M$2+L$6))</f>
        <v>0</v>
      </c>
      <c r="M43" s="393"/>
      <c r="N43" s="368"/>
      <c r="O43" s="274"/>
      <c r="P43" s="391">
        <f>IF(P$2="","",INDEX(savge_data.S,U$2+P$6))</f>
        <v>0</v>
      </c>
      <c r="Q43" s="391">
        <f>IF(P$2="","",INDEX(savge_data.S,U$2+Q$6))</f>
        <v>0</v>
      </c>
      <c r="R43" s="391">
        <f>IF(P$2="","",INDEX(savge_data.S,U$2+R$6))</f>
        <v>0</v>
      </c>
      <c r="S43" s="391">
        <f>IF(P$2="","",INDEX(savge_data.S,U$2+S$6))</f>
        <v>0</v>
      </c>
      <c r="T43" s="391">
        <f>IF(P$2="","",INDEX(savge_data.S,U$2+T$6))</f>
        <v>0</v>
      </c>
      <c r="U43" s="393"/>
      <c r="V43" s="368"/>
      <c r="W43" s="274"/>
      <c r="X43" s="391">
        <f>IF(X$2="","",INDEX(savge_data.S,AC$2+X$6))</f>
        <v>0</v>
      </c>
      <c r="Y43" s="391">
        <f>IF(X$2="","",INDEX(savge_data.S,AC$2+Y$6))</f>
        <v>0</v>
      </c>
      <c r="Z43" s="391">
        <f>IF(X$2="","",INDEX(savge_data.S,AC$2+Z$6))</f>
        <v>0</v>
      </c>
      <c r="AA43" s="391">
        <f>IF(X$2="","",INDEX(savge_data.S,AC$2+AA$6))</f>
        <v>0</v>
      </c>
      <c r="AB43" s="391">
        <f>IF(X$2="","",INDEX(savge_data.S,AC$2+AB$6))</f>
        <v>0</v>
      </c>
      <c r="AC43" s="393"/>
      <c r="AE43" s="274"/>
      <c r="AF43" s="391">
        <f>IF(AF$2="","",INDEX(savge_data.S,AK$2+AF$6))</f>
        <v>0</v>
      </c>
      <c r="AG43" s="391">
        <f>IF(AF$2="","",INDEX(savge_data.S,AK$2+AG$6))</f>
        <v>0</v>
      </c>
      <c r="AH43" s="391">
        <f>IF(AF$2="","",INDEX(savge_data.S,AK$2+AH$6))</f>
        <v>0</v>
      </c>
      <c r="AI43" s="391">
        <f>IF(AF$2="","",INDEX(savge_data.S,AK$2+AI$6))</f>
        <v>0</v>
      </c>
      <c r="AJ43" s="391">
        <f>IF(AF$2="","",INDEX(savge_data.S,AK$2+AJ$6))</f>
        <v>0</v>
      </c>
      <c r="AK43" s="393"/>
      <c r="AM43" s="274"/>
      <c r="AN43" s="391">
        <f>IF(AN$2="","",INDEX(savge_data.S,AS$2+AN$6))</f>
        <v>0</v>
      </c>
      <c r="AO43" s="391">
        <f>IF(AN$2="","",INDEX(savge_data.S,AS$2+AO$6))</f>
        <v>0</v>
      </c>
      <c r="AP43" s="391">
        <f>IF(AN$2="","",INDEX(savge_data.S,AS$2+AP$6))</f>
        <v>0</v>
      </c>
      <c r="AQ43" s="391">
        <f>IF(AN$2="","",INDEX(savge_data.S,AS$2+AQ$6))</f>
        <v>0</v>
      </c>
      <c r="AR43" s="391">
        <f>IF(AN$2="","",INDEX(savge_data.S,AS$2+AR$6))</f>
        <v>0</v>
      </c>
      <c r="AS43" s="393"/>
      <c r="AU43" s="274"/>
      <c r="AV43" s="391">
        <f>IF(AV$2="","",INDEX(savge_data.S,BA$2+AV$6))</f>
        <v>0</v>
      </c>
      <c r="AW43" s="391">
        <f>IF(AV$2="","",INDEX(savge_data.S,BA$2+AW$6))</f>
        <v>0</v>
      </c>
      <c r="AX43" s="391">
        <f>IF(AV$2="","",INDEX(savge_data.S,BA$2+AX$6))</f>
        <v>0</v>
      </c>
      <c r="AY43" s="391">
        <f>IF(AV$2="","",INDEX(savge_data.S,BA$2+AY$6))</f>
        <v>0</v>
      </c>
      <c r="AZ43" s="391">
        <f>IF(AV$2="","",INDEX(savge_data.S,BA$2+AZ$6))</f>
        <v>0</v>
      </c>
      <c r="BA43" s="393"/>
      <c r="BC43" s="274"/>
      <c r="BD43" s="391">
        <f>IF(BD$2="","",INDEX(savge_data.S,BI$2+BD$6))</f>
        <v>0</v>
      </c>
      <c r="BE43" s="391">
        <f>IF(BD$2="","",INDEX(savge_data.S,BI$2+BE$6))</f>
        <v>0</v>
      </c>
      <c r="BF43" s="391">
        <f>IF(BD$2="","",INDEX(savge_data.S,BI$2+BF$6))</f>
        <v>0</v>
      </c>
      <c r="BG43" s="391">
        <f>IF(BD$2="","",INDEX(savge_data.S,BI$2+BG$6))</f>
        <v>0</v>
      </c>
      <c r="BH43" s="391">
        <f>IF(BD$2="","",INDEX(savge_data.S,BI$2+BH$6))</f>
        <v>0</v>
      </c>
      <c r="BI43" s="393"/>
      <c r="BK43" s="274"/>
      <c r="BL43" s="391">
        <f>IF(BL$2="","",INDEX(savge_data.S,BQ$2+BL$6))</f>
        <v>0</v>
      </c>
      <c r="BM43" s="391">
        <f>IF(BL$2="","",INDEX(savge_data.S,BQ$2+BM$6))</f>
        <v>0</v>
      </c>
      <c r="BN43" s="391">
        <f>IF(BL$2="","",INDEX(savge_data.S,BQ$2+BN$6))</f>
        <v>0</v>
      </c>
      <c r="BO43" s="391">
        <f>IF(BL$2="","",INDEX(savge_data.S,BQ$2+BO$6))</f>
        <v>0</v>
      </c>
      <c r="BP43" s="391">
        <f>IF(BL$2="","",INDEX(savge_data.S,BQ$2+BP$6))</f>
        <v>0</v>
      </c>
      <c r="BQ43" s="393"/>
      <c r="BS43" s="274"/>
      <c r="BT43" s="391">
        <f>IF(BT$2="","",INDEX(savge_data.S,BY$2+BT$6))</f>
        <v>0</v>
      </c>
      <c r="BU43" s="391">
        <f>IF(BT$2="","",INDEX(savge_data.S,BY$2+BU$6))</f>
        <v>0</v>
      </c>
      <c r="BV43" s="391">
        <f>IF(BT$2="","",INDEX(savge_data.S,BY$2+BV$6))</f>
        <v>0</v>
      </c>
      <c r="BW43" s="391">
        <f>IF(BT$2="","",INDEX(savge_data.S,BY$2+BW$6))</f>
        <v>0</v>
      </c>
      <c r="BX43" s="391">
        <f>IF(BT$2="","",INDEX(savge_data.S,BY$2+BX$6))</f>
        <v>0</v>
      </c>
      <c r="BY43" s="393"/>
      <c r="CA43" s="274"/>
      <c r="CB43" s="391">
        <f>IF(CB$2="","",INDEX(savge_data.S,CG$2+CB$6))</f>
        <v>0</v>
      </c>
      <c r="CC43" s="391">
        <f>IF(CB$2="","",INDEX(savge_data.S,CG$2+CC$6))</f>
        <v>0</v>
      </c>
      <c r="CD43" s="391">
        <f>IF(CB$2="","",INDEX(savge_data.S,CG$2+CD$6))</f>
        <v>0</v>
      </c>
      <c r="CE43" s="391">
        <f>IF(CB$2="","",INDEX(savge_data.S,CG$2+CE$6))</f>
        <v>0</v>
      </c>
      <c r="CF43" s="391">
        <f>IF(CB$2="","",INDEX(savge_data.S,CG$2+CF$6))</f>
        <v>0</v>
      </c>
      <c r="CG43" s="393"/>
      <c r="CI43" s="274"/>
      <c r="CJ43" s="391">
        <f>IF(CJ$2="","",INDEX(savge_data.S,CO$2+CJ$6))</f>
        <v>0</v>
      </c>
      <c r="CK43" s="391">
        <f>IF(CJ$2="","",INDEX(savge_data.S,CO$2+CK$6))</f>
        <v>0</v>
      </c>
      <c r="CL43" s="391">
        <f>IF(CJ$2="","",INDEX(savge_data.S,CO$2+CL$6))</f>
        <v>0</v>
      </c>
      <c r="CM43" s="391">
        <f>IF(CJ$2="","",INDEX(savge_data.S,CO$2+CM$6))</f>
        <v>0</v>
      </c>
      <c r="CN43" s="391">
        <f>IF(CJ$2="","",INDEX(savge_data.S,CO$2+CN$6))</f>
        <v>0</v>
      </c>
      <c r="CO43" s="393"/>
      <c r="CQ43" s="274"/>
      <c r="CR43" s="391">
        <f>IF(CR$2="","",INDEX(savge_data.S,CW$2+CR$6))</f>
        <v>0</v>
      </c>
      <c r="CS43" s="391">
        <f>IF(CR$2="","",INDEX(savge_data.S,CW$2+CS$6))</f>
        <v>0</v>
      </c>
      <c r="CT43" s="391">
        <f>IF(CR$2="","",INDEX(savge_data.S,CW$2+CT$6))</f>
        <v>0</v>
      </c>
      <c r="CU43" s="391">
        <f>IF(CR$2="","",INDEX(savge_data.S,CW$2+CU$6))</f>
        <v>0</v>
      </c>
      <c r="CV43" s="391">
        <f>IF(CR$2="","",INDEX(savge_data.S,CW$2+CV$6))</f>
        <v>0</v>
      </c>
      <c r="CW43" s="393"/>
      <c r="CY43" s="274"/>
      <c r="CZ43" s="391">
        <f>IF(CZ$2="","",INDEX(savge_data.S,DE$2+CZ$6))</f>
        <v>0</v>
      </c>
      <c r="DA43" s="391">
        <f>IF(CZ$2="","",INDEX(savge_data.S,DE$2+DA$6))</f>
        <v>0</v>
      </c>
      <c r="DB43" s="391">
        <f>IF(CZ$2="","",INDEX(savge_data.S,DE$2+DB$6))</f>
        <v>0</v>
      </c>
      <c r="DC43" s="391">
        <f>IF(CZ$2="","",INDEX(savge_data.S,DE$2+DC$6))</f>
        <v>0</v>
      </c>
      <c r="DD43" s="391">
        <f>IF(CZ$2="","",INDEX(savge_data.S,DE$2+DD$6))</f>
        <v>0</v>
      </c>
      <c r="DE43" s="393"/>
      <c r="DG43" s="274"/>
      <c r="DH43" s="391">
        <f>IF(DH$2="","",INDEX(savge_data.S,DM$2+DH$6))</f>
        <v>0</v>
      </c>
      <c r="DI43" s="391">
        <f>IF(DH$2="","",INDEX(savge_data.S,DM$2+DI$6))</f>
        <v>0</v>
      </c>
      <c r="DJ43" s="391">
        <f>IF(DH$2="","",INDEX(savge_data.S,DM$2+DJ$6))</f>
        <v>0</v>
      </c>
      <c r="DK43" s="391">
        <f>IF(DH$2="","",INDEX(savge_data.S,DM$2+DK$6))</f>
        <v>0</v>
      </c>
      <c r="DL43" s="391">
        <f>IF(DH$2="","",INDEX(savge_data.S,DM$2+DL$6))</f>
        <v>0</v>
      </c>
      <c r="DM43" s="393"/>
      <c r="DO43" s="274"/>
      <c r="DP43" s="391">
        <f>IF(DP$2="","",INDEX(savge_data.S,DU$2+DP$6))</f>
        <v>0</v>
      </c>
      <c r="DQ43" s="391">
        <f>IF(DP$2="","",INDEX(savge_data.S,DU$2+DQ$6))</f>
        <v>0</v>
      </c>
      <c r="DR43" s="391">
        <f>IF(DP$2="","",INDEX(savge_data.S,DU$2+DR$6))</f>
        <v>0</v>
      </c>
      <c r="DS43" s="391">
        <f>IF(DP$2="","",INDEX(savge_data.S,DU$2+DS$6))</f>
        <v>0</v>
      </c>
      <c r="DT43" s="391">
        <f>IF(DP$2="","",INDEX(savge_data.S,DU$2+DT$6))</f>
        <v>0</v>
      </c>
      <c r="DU43" s="393"/>
      <c r="DW43" s="274"/>
      <c r="DX43" s="391">
        <f>IF(DX$2="","",INDEX(savge_data.S,EC$2+DX$6))</f>
        <v>0</v>
      </c>
      <c r="DY43" s="391">
        <f>IF(DX$2="","",INDEX(savge_data.S,EC$2+DY$6))</f>
        <v>0</v>
      </c>
      <c r="DZ43" s="391">
        <f>IF(DX$2="","",INDEX(savge_data.S,EC$2+DZ$6))</f>
        <v>0</v>
      </c>
      <c r="EA43" s="391">
        <f>IF(DX$2="","",INDEX(savge_data.S,EC$2+EA$6))</f>
        <v>0</v>
      </c>
      <c r="EB43" s="391">
        <f>IF(DX$2="","",INDEX(savge_data.S,EC$2+EB$6))</f>
        <v>0</v>
      </c>
      <c r="EC43" s="393"/>
      <c r="EE43" s="274"/>
      <c r="EF43" s="391">
        <f>IF(EF$2="","",INDEX(savge_data.S,EK$2+EF$6))</f>
        <v>0</v>
      </c>
      <c r="EG43" s="391">
        <f>IF(EF$2="","",INDEX(savge_data.S,EK$2+EG$6))</f>
        <v>0</v>
      </c>
      <c r="EH43" s="391">
        <f>IF(EF$2="","",INDEX(savge_data.S,EK$2+EH$6))</f>
        <v>0</v>
      </c>
      <c r="EI43" s="391">
        <f>IF(EF$2="","",INDEX(savge_data.S,EK$2+EI$6))</f>
        <v>0</v>
      </c>
      <c r="EJ43" s="391">
        <f>IF(EF$2="","",INDEX(savge_data.S,EK$2+EJ$6))</f>
        <v>0</v>
      </c>
      <c r="EK43" s="393"/>
    </row>
    <row r="44" spans="1:141" ht="12.75" x14ac:dyDescent="0.2">
      <c r="A44" s="32" t="s">
        <v>445</v>
      </c>
      <c r="B44" s="395">
        <f>'Salv 9'!C83</f>
        <v>0</v>
      </c>
      <c r="C44" s="395">
        <f>'Salv 9'!D83</f>
        <v>0</v>
      </c>
      <c r="D44" s="24">
        <f>B44+C44</f>
        <v>0</v>
      </c>
      <c r="E44" s="204"/>
      <c r="G44" s="274"/>
      <c r="H44" s="391">
        <f>IF(H$2="","",INDEX(savge_data.T,M$2+H$6))</f>
        <v>0</v>
      </c>
      <c r="I44" s="391">
        <f>IF(H$2="","",INDEX(savge_data.T,M$2+I$6))</f>
        <v>0</v>
      </c>
      <c r="J44" s="391">
        <f>IF(H$2="","",INDEX(savge_data.T,M$2+J$6))</f>
        <v>0</v>
      </c>
      <c r="K44" s="391">
        <f>IF(H$2="","",INDEX(savge_data.T,M$2+K$6))</f>
        <v>0</v>
      </c>
      <c r="L44" s="391">
        <f>IF(H$2="","",INDEX(savge_data.T,M$2+L$6))</f>
        <v>0</v>
      </c>
      <c r="M44" s="393"/>
      <c r="N44" s="368"/>
      <c r="O44" s="274"/>
      <c r="P44" s="391">
        <f>IF(P$2="","",INDEX(savge_data.T,U$2+P$6))</f>
        <v>0</v>
      </c>
      <c r="Q44" s="391">
        <f>IF(P$2="","",INDEX(savge_data.T,U$2+Q$6))</f>
        <v>0</v>
      </c>
      <c r="R44" s="391">
        <f>IF(P$2="","",INDEX(savge_data.T,U$2+R$6))</f>
        <v>0</v>
      </c>
      <c r="S44" s="391">
        <f>IF(P$2="","",INDEX(savge_data.T,U$2+S$6))</f>
        <v>0</v>
      </c>
      <c r="T44" s="391">
        <f>IF(P$2="","",INDEX(savge_data.T,U$2+T$6))</f>
        <v>0</v>
      </c>
      <c r="U44" s="393"/>
      <c r="V44" s="368"/>
      <c r="W44" s="274"/>
      <c r="X44" s="391">
        <f>IF(X$2="","",INDEX(savge_data.T,AC$2+X$6))</f>
        <v>0</v>
      </c>
      <c r="Y44" s="391">
        <f>IF(X$2="","",INDEX(savge_data.T,AC$2+Y$6))</f>
        <v>0</v>
      </c>
      <c r="Z44" s="391">
        <f>IF(X$2="","",INDEX(savge_data.T,AC$2+Z$6))</f>
        <v>0</v>
      </c>
      <c r="AA44" s="391">
        <f>IF(X$2="","",INDEX(savge_data.T,AC$2+AA$6))</f>
        <v>0</v>
      </c>
      <c r="AB44" s="391">
        <f>IF(X$2="","",INDEX(savge_data.T,AC$2+AB$6))</f>
        <v>0</v>
      </c>
      <c r="AC44" s="393"/>
      <c r="AE44" s="274"/>
      <c r="AF44" s="391">
        <f>IF(AF$2="","",INDEX(savge_data.T,AK$2+AF$6))</f>
        <v>0</v>
      </c>
      <c r="AG44" s="391">
        <f>IF(AF$2="","",INDEX(savge_data.T,AK$2+AG$6))</f>
        <v>0</v>
      </c>
      <c r="AH44" s="391">
        <f>IF(AF$2="","",INDEX(savge_data.T,AK$2+AH$6))</f>
        <v>0</v>
      </c>
      <c r="AI44" s="391">
        <f>IF(AF$2="","",INDEX(savge_data.T,AK$2+AI$6))</f>
        <v>0</v>
      </c>
      <c r="AJ44" s="391">
        <f>IF(AF$2="","",INDEX(savge_data.T,AK$2+AJ$6))</f>
        <v>0</v>
      </c>
      <c r="AK44" s="393"/>
      <c r="AM44" s="274"/>
      <c r="AN44" s="391">
        <f>IF(AN$2="","",INDEX(savge_data.T,AS$2+AN$6))</f>
        <v>0</v>
      </c>
      <c r="AO44" s="391">
        <f>IF(AN$2="","",INDEX(savge_data.T,AS$2+AO$6))</f>
        <v>0</v>
      </c>
      <c r="AP44" s="391">
        <f>IF(AN$2="","",INDEX(savge_data.T,AS$2+AP$6))</f>
        <v>0</v>
      </c>
      <c r="AQ44" s="391">
        <f>IF(AN$2="","",INDEX(savge_data.T,AS$2+AQ$6))</f>
        <v>0</v>
      </c>
      <c r="AR44" s="391">
        <f>IF(AN$2="","",INDEX(savge_data.T,AS$2+AR$6))</f>
        <v>0</v>
      </c>
      <c r="AS44" s="393"/>
      <c r="AU44" s="274"/>
      <c r="AV44" s="391">
        <f>IF(AV$2="","",INDEX(savge_data.T,BA$2+AV$6))</f>
        <v>0</v>
      </c>
      <c r="AW44" s="391">
        <f>IF(AV$2="","",INDEX(savge_data.T,BA$2+AW$6))</f>
        <v>0</v>
      </c>
      <c r="AX44" s="391">
        <f>IF(AV$2="","",INDEX(savge_data.T,BA$2+AX$6))</f>
        <v>0</v>
      </c>
      <c r="AY44" s="391">
        <f>IF(AV$2="","",INDEX(savge_data.T,BA$2+AY$6))</f>
        <v>0</v>
      </c>
      <c r="AZ44" s="391">
        <f>IF(AV$2="","",INDEX(savge_data.T,BA$2+AZ$6))</f>
        <v>0</v>
      </c>
      <c r="BA44" s="393"/>
      <c r="BC44" s="274"/>
      <c r="BD44" s="391">
        <f>IF(BD$2="","",INDEX(savge_data.T,BI$2+BD$6))</f>
        <v>0</v>
      </c>
      <c r="BE44" s="391">
        <f>IF(BD$2="","",INDEX(savge_data.T,BI$2+BE$6))</f>
        <v>0</v>
      </c>
      <c r="BF44" s="391">
        <f>IF(BD$2="","",INDEX(savge_data.T,BI$2+BF$6))</f>
        <v>0</v>
      </c>
      <c r="BG44" s="391">
        <f>IF(BD$2="","",INDEX(savge_data.T,BI$2+BG$6))</f>
        <v>0</v>
      </c>
      <c r="BH44" s="391">
        <f>IF(BD$2="","",INDEX(savge_data.T,BI$2+BH$6))</f>
        <v>0</v>
      </c>
      <c r="BI44" s="393"/>
      <c r="BK44" s="274"/>
      <c r="BL44" s="391">
        <f>IF(BL$2="","",INDEX(savge_data.T,BQ$2+BL$6))</f>
        <v>0</v>
      </c>
      <c r="BM44" s="391">
        <f>IF(BL$2="","",INDEX(savge_data.T,BQ$2+BM$6))</f>
        <v>0</v>
      </c>
      <c r="BN44" s="391">
        <f>IF(BL$2="","",INDEX(savge_data.T,BQ$2+BN$6))</f>
        <v>0</v>
      </c>
      <c r="BO44" s="391">
        <f>IF(BL$2="","",INDEX(savge_data.T,BQ$2+BO$6))</f>
        <v>0</v>
      </c>
      <c r="BP44" s="391">
        <f>IF(BL$2="","",INDEX(savge_data.T,BQ$2+BP$6))</f>
        <v>0</v>
      </c>
      <c r="BQ44" s="393"/>
      <c r="BS44" s="274"/>
      <c r="BT44" s="391">
        <f>IF(BT$2="","",INDEX(savge_data.T,BY$2+BT$6))</f>
        <v>0</v>
      </c>
      <c r="BU44" s="391">
        <f>IF(BT$2="","",INDEX(savge_data.T,BY$2+BU$6))</f>
        <v>0</v>
      </c>
      <c r="BV44" s="391">
        <f>IF(BT$2="","",INDEX(savge_data.T,BY$2+BV$6))</f>
        <v>0</v>
      </c>
      <c r="BW44" s="391">
        <f>IF(BT$2="","",INDEX(savge_data.T,BY$2+BW$6))</f>
        <v>0</v>
      </c>
      <c r="BX44" s="391">
        <f>IF(BT$2="","",INDEX(savge_data.T,BY$2+BX$6))</f>
        <v>0</v>
      </c>
      <c r="BY44" s="393"/>
      <c r="CA44" s="274"/>
      <c r="CB44" s="391">
        <f>IF(CB$2="","",INDEX(savge_data.T,CG$2+CB$6))</f>
        <v>0</v>
      </c>
      <c r="CC44" s="391">
        <f>IF(CB$2="","",INDEX(savge_data.T,CG$2+CC$6))</f>
        <v>0</v>
      </c>
      <c r="CD44" s="391">
        <f>IF(CB$2="","",INDEX(savge_data.T,CG$2+CD$6))</f>
        <v>0</v>
      </c>
      <c r="CE44" s="391">
        <f>IF(CB$2="","",INDEX(savge_data.T,CG$2+CE$6))</f>
        <v>0</v>
      </c>
      <c r="CF44" s="391">
        <f>IF(CB$2="","",INDEX(savge_data.T,CG$2+CF$6))</f>
        <v>0</v>
      </c>
      <c r="CG44" s="393"/>
      <c r="CI44" s="274"/>
      <c r="CJ44" s="391">
        <f>IF(CJ$2="","",INDEX(savge_data.T,CO$2+CJ$6))</f>
        <v>0</v>
      </c>
      <c r="CK44" s="391">
        <f>IF(CJ$2="","",INDEX(savge_data.T,CO$2+CK$6))</f>
        <v>0</v>
      </c>
      <c r="CL44" s="391">
        <f>IF(CJ$2="","",INDEX(savge_data.T,CO$2+CL$6))</f>
        <v>0</v>
      </c>
      <c r="CM44" s="391">
        <f>IF(CJ$2="","",INDEX(savge_data.T,CO$2+CM$6))</f>
        <v>0</v>
      </c>
      <c r="CN44" s="391">
        <f>IF(CJ$2="","",INDEX(savge_data.T,CO$2+CN$6))</f>
        <v>0</v>
      </c>
      <c r="CO44" s="393"/>
      <c r="CQ44" s="274"/>
      <c r="CR44" s="391">
        <f>IF(CR$2="","",INDEX(savge_data.T,CW$2+CR$6))</f>
        <v>0</v>
      </c>
      <c r="CS44" s="391">
        <f>IF(CR$2="","",INDEX(savge_data.T,CW$2+CS$6))</f>
        <v>0</v>
      </c>
      <c r="CT44" s="391">
        <f>IF(CR$2="","",INDEX(savge_data.T,CW$2+CT$6))</f>
        <v>0</v>
      </c>
      <c r="CU44" s="391">
        <f>IF(CR$2="","",INDEX(savge_data.T,CW$2+CU$6))</f>
        <v>0</v>
      </c>
      <c r="CV44" s="391">
        <f>IF(CR$2="","",INDEX(savge_data.T,CW$2+CV$6))</f>
        <v>0</v>
      </c>
      <c r="CW44" s="393"/>
      <c r="CY44" s="274"/>
      <c r="CZ44" s="391">
        <f>IF(CZ$2="","",INDEX(savge_data.T,DE$2+CZ$6))</f>
        <v>0</v>
      </c>
      <c r="DA44" s="391">
        <f>IF(CZ$2="","",INDEX(savge_data.T,DE$2+DA$6))</f>
        <v>0</v>
      </c>
      <c r="DB44" s="391">
        <f>IF(CZ$2="","",INDEX(savge_data.T,DE$2+DB$6))</f>
        <v>0</v>
      </c>
      <c r="DC44" s="391">
        <f>IF(CZ$2="","",INDEX(savge_data.T,DE$2+DC$6))</f>
        <v>0</v>
      </c>
      <c r="DD44" s="391">
        <f>IF(CZ$2="","",INDEX(savge_data.T,DE$2+DD$6))</f>
        <v>0</v>
      </c>
      <c r="DE44" s="393"/>
      <c r="DG44" s="274"/>
      <c r="DH44" s="391">
        <f>IF(DH$2="","",INDEX(savge_data.T,DM$2+DH$6))</f>
        <v>0</v>
      </c>
      <c r="DI44" s="391">
        <f>IF(DH$2="","",INDEX(savge_data.T,DM$2+DI$6))</f>
        <v>0</v>
      </c>
      <c r="DJ44" s="391">
        <f>IF(DH$2="","",INDEX(savge_data.T,DM$2+DJ$6))</f>
        <v>0</v>
      </c>
      <c r="DK44" s="391">
        <f>IF(DH$2="","",INDEX(savge_data.T,DM$2+DK$6))</f>
        <v>0</v>
      </c>
      <c r="DL44" s="391">
        <f>IF(DH$2="","",INDEX(savge_data.T,DM$2+DL$6))</f>
        <v>0</v>
      </c>
      <c r="DM44" s="393"/>
      <c r="DO44" s="274"/>
      <c r="DP44" s="391">
        <f>IF(DP$2="","",INDEX(savge_data.T,DU$2+DP$6))</f>
        <v>0</v>
      </c>
      <c r="DQ44" s="391">
        <f>IF(DP$2="","",INDEX(savge_data.T,DU$2+DQ$6))</f>
        <v>0</v>
      </c>
      <c r="DR44" s="391">
        <f>IF(DP$2="","",INDEX(savge_data.T,DU$2+DR$6))</f>
        <v>0</v>
      </c>
      <c r="DS44" s="391">
        <f>IF(DP$2="","",INDEX(savge_data.T,DU$2+DS$6))</f>
        <v>0</v>
      </c>
      <c r="DT44" s="391">
        <f>IF(DP$2="","",INDEX(savge_data.T,DU$2+DT$6))</f>
        <v>0</v>
      </c>
      <c r="DU44" s="393"/>
      <c r="DW44" s="274"/>
      <c r="DX44" s="391">
        <f>IF(DX$2="","",INDEX(savge_data.T,EC$2+DX$6))</f>
        <v>0</v>
      </c>
      <c r="DY44" s="391">
        <f>IF(DX$2="","",INDEX(savge_data.T,EC$2+DY$6))</f>
        <v>0</v>
      </c>
      <c r="DZ44" s="391">
        <f>IF(DX$2="","",INDEX(savge_data.T,EC$2+DZ$6))</f>
        <v>0</v>
      </c>
      <c r="EA44" s="391">
        <f>IF(DX$2="","",INDEX(savge_data.T,EC$2+EA$6))</f>
        <v>0</v>
      </c>
      <c r="EB44" s="391">
        <f>IF(DX$2="","",INDEX(savge_data.T,EC$2+EB$6))</f>
        <v>0</v>
      </c>
      <c r="EC44" s="393"/>
      <c r="EE44" s="274"/>
      <c r="EF44" s="391">
        <f>IF(EF$2="","",INDEX(savge_data.T,EK$2+EF$6))</f>
        <v>0</v>
      </c>
      <c r="EG44" s="391">
        <f>IF(EF$2="","",INDEX(savge_data.T,EK$2+EG$6))</f>
        <v>0</v>
      </c>
      <c r="EH44" s="391">
        <f>IF(EF$2="","",INDEX(savge_data.T,EK$2+EH$6))</f>
        <v>0</v>
      </c>
      <c r="EI44" s="391">
        <f>IF(EF$2="","",INDEX(savge_data.T,EK$2+EI$6))</f>
        <v>0</v>
      </c>
      <c r="EJ44" s="391">
        <f>IF(EF$2="","",INDEX(savge_data.T,EK$2+EJ$6))</f>
        <v>0</v>
      </c>
      <c r="EK44" s="393"/>
    </row>
    <row r="45" spans="1:141" ht="12.75" x14ac:dyDescent="0.2">
      <c r="A45" s="32" t="s">
        <v>39</v>
      </c>
      <c r="B45" s="41"/>
      <c r="C45" s="41"/>
      <c r="D45" s="24">
        <f>B45+C45</f>
        <v>0</v>
      </c>
      <c r="E45" s="204"/>
      <c r="G45" s="274"/>
      <c r="H45" s="538">
        <f>IF(J$2="Rejected",B45,IF(K45="",B45,SUM(B45,K45)))</f>
        <v>0</v>
      </c>
      <c r="I45" s="538">
        <f>IF(J$2="Rejected",C45,IF(L45="",C45,SUM(C45,L45)))</f>
        <v>0</v>
      </c>
      <c r="J45" s="24">
        <f>IF(H$2="","",SUM(H45:I45))</f>
        <v>0</v>
      </c>
      <c r="K45" s="41"/>
      <c r="L45" s="41"/>
      <c r="M45" s="393"/>
      <c r="N45" s="368"/>
      <c r="O45" s="274"/>
      <c r="P45" s="538">
        <f>IF(R$2="Rejected",H45,IF(S45="",H45,SUM(H45,S45)))</f>
        <v>0</v>
      </c>
      <c r="Q45" s="538">
        <f>IF(R$2="Rejected",I45,IF(T45="",I45,SUM(I45,T45)))</f>
        <v>0</v>
      </c>
      <c r="R45" s="24">
        <f>IF(P$2="","",SUM(P45:Q45))</f>
        <v>0</v>
      </c>
      <c r="S45" s="41"/>
      <c r="T45" s="41"/>
      <c r="U45" s="393"/>
      <c r="V45" s="368"/>
      <c r="W45" s="274"/>
      <c r="X45" s="538">
        <f>IF(Z$2="Rejected",P45,IF(AA45="",P45,SUM(P45,AA45)))</f>
        <v>0</v>
      </c>
      <c r="Y45" s="538">
        <f>IF(Z$2="Rejected",Q45,IF(AB45="",Q45,SUM(Q45,AB45)))</f>
        <v>0</v>
      </c>
      <c r="Z45" s="24">
        <f>IF(X$2="","",SUM(X45:Y45))</f>
        <v>0</v>
      </c>
      <c r="AA45" s="41"/>
      <c r="AB45" s="41"/>
      <c r="AC45" s="393"/>
      <c r="AE45" s="274"/>
      <c r="AF45" s="538">
        <f>IF(AH$2="Rejected",X45,IF(AI45="",X45,SUM(X45,AI45)))</f>
        <v>0</v>
      </c>
      <c r="AG45" s="538">
        <f>IF(AH$2="Rejected",Y45,IF(AJ45="",Y45,SUM(Y45,AJ45)))</f>
        <v>0</v>
      </c>
      <c r="AH45" s="24">
        <f>IF(AF$2="","",SUM(AF45:AG45))</f>
        <v>0</v>
      </c>
      <c r="AI45" s="41"/>
      <c r="AJ45" s="41"/>
      <c r="AK45" s="393"/>
      <c r="AM45" s="274"/>
      <c r="AN45" s="538">
        <f>IF(AP$2="Rejected",AF45,IF(AQ45="",AF45,SUM(AF45,AQ45)))</f>
        <v>0</v>
      </c>
      <c r="AO45" s="538">
        <f>IF(AP$2="Rejected",AG45,IF(AR45="",AG45,SUM(AG45,AR45)))</f>
        <v>0</v>
      </c>
      <c r="AP45" s="24">
        <f>IF(AN$2="","",SUM(AN45:AO45))</f>
        <v>0</v>
      </c>
      <c r="AQ45" s="41"/>
      <c r="AR45" s="41"/>
      <c r="AS45" s="393"/>
      <c r="AU45" s="274"/>
      <c r="AV45" s="538">
        <f>IF(AX$2="Rejected",AN45,IF(AY45="",AN45,SUM(AN45,AY45)))</f>
        <v>0</v>
      </c>
      <c r="AW45" s="538">
        <f>IF(AX$2="Rejected",AO45,IF(AZ45="",AO45,SUM(AO45,AZ45)))</f>
        <v>0</v>
      </c>
      <c r="AX45" s="24">
        <f>IF(AV$2="","",SUM(AV45:AW45))</f>
        <v>0</v>
      </c>
      <c r="AY45" s="41"/>
      <c r="AZ45" s="41"/>
      <c r="BA45" s="393"/>
      <c r="BC45" s="274"/>
      <c r="BD45" s="538">
        <f>IF(BF$2="Rejected",AV45,IF(BG45="",AV45,SUM(AV45,BG45)))</f>
        <v>0</v>
      </c>
      <c r="BE45" s="538">
        <f>IF(BF$2="Rejected",AW45,IF(BH45="",AW45,SUM(AW45,BH45)))</f>
        <v>0</v>
      </c>
      <c r="BF45" s="24">
        <f>IF(BD$2="","",SUM(BD45:BE45))</f>
        <v>0</v>
      </c>
      <c r="BG45" s="41"/>
      <c r="BH45" s="41"/>
      <c r="BI45" s="393"/>
      <c r="BK45" s="274"/>
      <c r="BL45" s="538">
        <f>IF(BN$2="Rejected",BD45,IF(BO45="",BD45,SUM(BD45,BO45)))</f>
        <v>0</v>
      </c>
      <c r="BM45" s="538">
        <f>IF(BN$2="Rejected",BE45,IF(BP45="",BE45,SUM(BE45,BP45)))</f>
        <v>0</v>
      </c>
      <c r="BN45" s="24">
        <f>IF(BL$2="","",SUM(BL45:BM45))</f>
        <v>0</v>
      </c>
      <c r="BO45" s="41"/>
      <c r="BP45" s="41"/>
      <c r="BQ45" s="393"/>
      <c r="BS45" s="274"/>
      <c r="BT45" s="538">
        <f>IF(BV$2="Rejected",BL45,IF(BW45="",BL45,SUM(BL45,BW45)))</f>
        <v>0</v>
      </c>
      <c r="BU45" s="538">
        <f>IF(BV$2="Rejected",BM45,IF(BX45="",BM45,SUM(BM45,BX45)))</f>
        <v>0</v>
      </c>
      <c r="BV45" s="24">
        <f>IF(BT$2="","",SUM(BT45:BU45))</f>
        <v>0</v>
      </c>
      <c r="BW45" s="41"/>
      <c r="BX45" s="41"/>
      <c r="BY45" s="393"/>
      <c r="CA45" s="274"/>
      <c r="CB45" s="538">
        <f>IF(CD$2="Rejected",BT45,IF(CE45="",BT45,SUM(BT45,CE45)))</f>
        <v>0</v>
      </c>
      <c r="CC45" s="538">
        <f>IF(CD$2="Rejected",BU45,IF(CF45="",BU45,SUM(BU45,CF45)))</f>
        <v>0</v>
      </c>
      <c r="CD45" s="24">
        <f>IF(CB$2="","",SUM(CB45:CC45))</f>
        <v>0</v>
      </c>
      <c r="CE45" s="41"/>
      <c r="CF45" s="41"/>
      <c r="CG45" s="393"/>
      <c r="CI45" s="274"/>
      <c r="CJ45" s="538">
        <f>IF(CL$2="Rejected",CB45,IF(CM45="",CB45,SUM(CB45,CM45)))</f>
        <v>0</v>
      </c>
      <c r="CK45" s="538">
        <f>IF(CL$2="Rejected",CC45,IF(CN45="",CC45,SUM(CC45,CN45)))</f>
        <v>0</v>
      </c>
      <c r="CL45" s="24">
        <f>IF(CJ$2="","",SUM(CJ45:CK45))</f>
        <v>0</v>
      </c>
      <c r="CM45" s="41"/>
      <c r="CN45" s="41"/>
      <c r="CO45" s="393"/>
      <c r="CQ45" s="274"/>
      <c r="CR45" s="538">
        <f>IF(CT$2="Rejected",CJ45,IF(CU45="",CJ45,SUM(CJ45,CU45)))</f>
        <v>0</v>
      </c>
      <c r="CS45" s="538">
        <f>IF(CT$2="Rejected",CK45,IF(CV45="",CK45,SUM(CK45,CV45)))</f>
        <v>0</v>
      </c>
      <c r="CT45" s="24">
        <f>IF(CR$2="","",SUM(CR45:CS45))</f>
        <v>0</v>
      </c>
      <c r="CU45" s="41"/>
      <c r="CV45" s="41"/>
      <c r="CW45" s="393"/>
      <c r="CY45" s="274"/>
      <c r="CZ45" s="538">
        <f>IF(DB$2="Rejected",CR45,IF(DC45="",CR45,SUM(CR45,DC45)))</f>
        <v>0</v>
      </c>
      <c r="DA45" s="538">
        <f>IF(DB$2="Rejected",CS45,IF(DD45="",CS45,SUM(CS45,DD45)))</f>
        <v>0</v>
      </c>
      <c r="DB45" s="24">
        <f>IF(CZ$2="","",SUM(CZ45:DA45))</f>
        <v>0</v>
      </c>
      <c r="DC45" s="41"/>
      <c r="DD45" s="41"/>
      <c r="DE45" s="393"/>
      <c r="DG45" s="274"/>
      <c r="DH45" s="538">
        <f>IF(DJ$2="Rejected",CZ45,IF(DK45="",CZ45,SUM(CZ45,DK45)))</f>
        <v>0</v>
      </c>
      <c r="DI45" s="538">
        <f>IF(DJ$2="Rejected",DA45,IF(DL45="",DA45,SUM(DA45,DL45)))</f>
        <v>0</v>
      </c>
      <c r="DJ45" s="24">
        <f>IF(DH$2="","",SUM(DH45:DI45))</f>
        <v>0</v>
      </c>
      <c r="DK45" s="41"/>
      <c r="DL45" s="41"/>
      <c r="DM45" s="393"/>
      <c r="DO45" s="274"/>
      <c r="DP45" s="538">
        <f>IF(DR$2="Rejected",DH45,IF(DS45="",DH45,SUM(DH45,DS45)))</f>
        <v>0</v>
      </c>
      <c r="DQ45" s="538">
        <f>IF(DR$2="Rejected",DI45,IF(DT45="",DI45,SUM(DI45,DT45)))</f>
        <v>0</v>
      </c>
      <c r="DR45" s="24">
        <f>IF(DP$2="","",SUM(DP45:DQ45))</f>
        <v>0</v>
      </c>
      <c r="DS45" s="41"/>
      <c r="DT45" s="41"/>
      <c r="DU45" s="393"/>
      <c r="DW45" s="274"/>
      <c r="DX45" s="538">
        <f>IF(DZ$2="Rejected",DP45,IF(EA45="",DP45,SUM(DP45,EA45)))</f>
        <v>0</v>
      </c>
      <c r="DY45" s="538">
        <f>IF(DZ$2="Rejected",DQ45,IF(EB45="",DQ45,SUM(DQ45,EB45)))</f>
        <v>0</v>
      </c>
      <c r="DZ45" s="24">
        <f>IF(DX$2="","",SUM(DX45:DY45))</f>
        <v>0</v>
      </c>
      <c r="EA45" s="41"/>
      <c r="EB45" s="41"/>
      <c r="EC45" s="393"/>
      <c r="EE45" s="274"/>
      <c r="EF45" s="538">
        <f>IF(EH$2="Rejected",DX45,IF(EI45="",DX45,SUM(DX45,EI45)))</f>
        <v>0</v>
      </c>
      <c r="EG45" s="538">
        <f>IF(EH$2="Rejected",DY45,IF(EJ45="",DY45,SUM(DY45,EJ45)))</f>
        <v>0</v>
      </c>
      <c r="EH45" s="24">
        <f>IF(EF$2="","",SUM(EF45:EG45))</f>
        <v>0</v>
      </c>
      <c r="EI45" s="41"/>
      <c r="EJ45" s="41"/>
      <c r="EK45" s="393"/>
    </row>
    <row r="46" spans="1:141" ht="12.75" x14ac:dyDescent="0.2">
      <c r="A46" s="33" t="s">
        <v>201</v>
      </c>
      <c r="B46" s="25">
        <f>SUM(B42:B45)</f>
        <v>0</v>
      </c>
      <c r="C46" s="25">
        <f>SUM(C42:C45)</f>
        <v>0</v>
      </c>
      <c r="D46" s="25">
        <f>B46+C46</f>
        <v>0</v>
      </c>
      <c r="E46" s="205"/>
      <c r="G46" s="274"/>
      <c r="H46" s="25">
        <f>IF(H$2="","",SUM(H42:H45))</f>
        <v>0</v>
      </c>
      <c r="I46" s="25">
        <f>IF(H$2="","",SUM(I42:I45))</f>
        <v>0</v>
      </c>
      <c r="J46" s="25">
        <f>IF(H$2="","",SUM(J42:J45))</f>
        <v>0</v>
      </c>
      <c r="K46" s="25">
        <f>IF(H$2="","",SUM(K42:K45))</f>
        <v>0</v>
      </c>
      <c r="L46" s="25">
        <f>IF(H$2="","",SUM(L42:L45))</f>
        <v>0</v>
      </c>
      <c r="M46" s="393"/>
      <c r="N46" s="368"/>
      <c r="O46" s="274"/>
      <c r="P46" s="25">
        <f>IF(P$2="","",SUM(P42:P45))</f>
        <v>0</v>
      </c>
      <c r="Q46" s="25">
        <f>IF(P$2="","",SUM(Q42:Q45))</f>
        <v>0</v>
      </c>
      <c r="R46" s="25">
        <f>IF(P$2="","",SUM(R42:R45))</f>
        <v>0</v>
      </c>
      <c r="S46" s="25">
        <f>IF(P$2="","",SUM(S42:S45))</f>
        <v>0</v>
      </c>
      <c r="T46" s="25">
        <f>IF(P$2="","",SUM(T42:T45))</f>
        <v>0</v>
      </c>
      <c r="U46" s="393"/>
      <c r="V46" s="368"/>
      <c r="W46" s="274"/>
      <c r="X46" s="25">
        <f>IF(X$2="","",SUM(X42:X45))</f>
        <v>0</v>
      </c>
      <c r="Y46" s="25">
        <f>IF(X$2="","",SUM(Y42:Y45))</f>
        <v>0</v>
      </c>
      <c r="Z46" s="25">
        <f>IF(X$2="","",SUM(Z42:Z45))</f>
        <v>0</v>
      </c>
      <c r="AA46" s="25">
        <f>IF(X$2="","",SUM(AA42:AA45))</f>
        <v>0</v>
      </c>
      <c r="AB46" s="25">
        <f>IF(X$2="","",SUM(AB42:AB45))</f>
        <v>0</v>
      </c>
      <c r="AC46" s="393"/>
      <c r="AE46" s="274"/>
      <c r="AF46" s="25">
        <f>IF(AF$2="","",SUM(AF42:AF45))</f>
        <v>0</v>
      </c>
      <c r="AG46" s="25">
        <f>IF(AF$2="","",SUM(AG42:AG45))</f>
        <v>0</v>
      </c>
      <c r="AH46" s="25">
        <f>IF(AF$2="","",SUM(AH42:AH45))</f>
        <v>0</v>
      </c>
      <c r="AI46" s="25">
        <f>IF(AF$2="","",SUM(AI42:AI45))</f>
        <v>0</v>
      </c>
      <c r="AJ46" s="25">
        <f>IF(AF$2="","",SUM(AJ42:AJ45))</f>
        <v>0</v>
      </c>
      <c r="AK46" s="393"/>
      <c r="AM46" s="274"/>
      <c r="AN46" s="25">
        <f>IF(AN$2="","",SUM(AN42:AN45))</f>
        <v>0</v>
      </c>
      <c r="AO46" s="25">
        <f>IF(AN$2="","",SUM(AO42:AO45))</f>
        <v>0</v>
      </c>
      <c r="AP46" s="25">
        <f>IF(AN$2="","",SUM(AP42:AP45))</f>
        <v>0</v>
      </c>
      <c r="AQ46" s="25">
        <f>IF(AN$2="","",SUM(AQ42:AQ45))</f>
        <v>0</v>
      </c>
      <c r="AR46" s="25">
        <f>IF(AN$2="","",SUM(AR42:AR45))</f>
        <v>0</v>
      </c>
      <c r="AS46" s="393"/>
      <c r="AU46" s="274"/>
      <c r="AV46" s="25">
        <f>IF(AV$2="","",SUM(AV42:AV45))</f>
        <v>0</v>
      </c>
      <c r="AW46" s="25">
        <f>IF(AV$2="","",SUM(AW42:AW45))</f>
        <v>0</v>
      </c>
      <c r="AX46" s="25">
        <f>IF(AV$2="","",SUM(AX42:AX45))</f>
        <v>0</v>
      </c>
      <c r="AY46" s="25">
        <f>IF(AV$2="","",SUM(AY42:AY45))</f>
        <v>0</v>
      </c>
      <c r="AZ46" s="25">
        <f>IF(AV$2="","",SUM(AZ42:AZ45))</f>
        <v>0</v>
      </c>
      <c r="BA46" s="393"/>
      <c r="BC46" s="274"/>
      <c r="BD46" s="25">
        <f>IF(BD$2="","",SUM(BD42:BD45))</f>
        <v>0</v>
      </c>
      <c r="BE46" s="25">
        <f>IF(BD$2="","",SUM(BE42:BE45))</f>
        <v>0</v>
      </c>
      <c r="BF46" s="25">
        <f>IF(BD$2="","",SUM(BF42:BF45))</f>
        <v>0</v>
      </c>
      <c r="BG46" s="25">
        <f>IF(BD$2="","",SUM(BG42:BG45))</f>
        <v>0</v>
      </c>
      <c r="BH46" s="25">
        <f>IF(BD$2="","",SUM(BH42:BH45))</f>
        <v>0</v>
      </c>
      <c r="BI46" s="393"/>
      <c r="BK46" s="274"/>
      <c r="BL46" s="25">
        <f>IF(BL$2="","",SUM(BL42:BL45))</f>
        <v>0</v>
      </c>
      <c r="BM46" s="25">
        <f>IF(BL$2="","",SUM(BM42:BM45))</f>
        <v>0</v>
      </c>
      <c r="BN46" s="25">
        <f>IF(BL$2="","",SUM(BN42:BN45))</f>
        <v>0</v>
      </c>
      <c r="BO46" s="25">
        <f>IF(BL$2="","",SUM(BO42:BO45))</f>
        <v>0</v>
      </c>
      <c r="BP46" s="25">
        <f>IF(BL$2="","",SUM(BP42:BP45))</f>
        <v>0</v>
      </c>
      <c r="BQ46" s="393"/>
      <c r="BS46" s="274"/>
      <c r="BT46" s="25">
        <f>IF(BT$2="","",SUM(BT42:BT45))</f>
        <v>0</v>
      </c>
      <c r="BU46" s="25">
        <f>IF(BT$2="","",SUM(BU42:BU45))</f>
        <v>0</v>
      </c>
      <c r="BV46" s="25">
        <f>IF(BT$2="","",SUM(BV42:BV45))</f>
        <v>0</v>
      </c>
      <c r="BW46" s="25">
        <f>IF(BT$2="","",SUM(BW42:BW45))</f>
        <v>0</v>
      </c>
      <c r="BX46" s="25">
        <f>IF(BT$2="","",SUM(BX42:BX45))</f>
        <v>0</v>
      </c>
      <c r="BY46" s="393"/>
      <c r="CA46" s="274"/>
      <c r="CB46" s="25">
        <f>IF(CB$2="","",SUM(CB42:CB45))</f>
        <v>0</v>
      </c>
      <c r="CC46" s="25">
        <f>IF(CB$2="","",SUM(CC42:CC45))</f>
        <v>0</v>
      </c>
      <c r="CD46" s="25">
        <f>IF(CB$2="","",SUM(CD42:CD45))</f>
        <v>0</v>
      </c>
      <c r="CE46" s="25">
        <f>IF(CB$2="","",SUM(CE42:CE45))</f>
        <v>0</v>
      </c>
      <c r="CF46" s="25">
        <f>IF(CB$2="","",SUM(CF42:CF45))</f>
        <v>0</v>
      </c>
      <c r="CG46" s="393"/>
      <c r="CI46" s="274"/>
      <c r="CJ46" s="25">
        <f>IF(CJ$2="","",SUM(CJ42:CJ45))</f>
        <v>0</v>
      </c>
      <c r="CK46" s="25">
        <f>IF(CJ$2="","",SUM(CK42:CK45))</f>
        <v>0</v>
      </c>
      <c r="CL46" s="25">
        <f>IF(CJ$2="","",SUM(CL42:CL45))</f>
        <v>0</v>
      </c>
      <c r="CM46" s="25">
        <f>IF(CJ$2="","",SUM(CM42:CM45))</f>
        <v>0</v>
      </c>
      <c r="CN46" s="25">
        <f>IF(CJ$2="","",SUM(CN42:CN45))</f>
        <v>0</v>
      </c>
      <c r="CO46" s="393"/>
      <c r="CQ46" s="274"/>
      <c r="CR46" s="25">
        <f>IF(CR$2="","",SUM(CR42:CR45))</f>
        <v>0</v>
      </c>
      <c r="CS46" s="25">
        <f>IF(CR$2="","",SUM(CS42:CS45))</f>
        <v>0</v>
      </c>
      <c r="CT46" s="25">
        <f>IF(CR$2="","",SUM(CT42:CT45))</f>
        <v>0</v>
      </c>
      <c r="CU46" s="25">
        <f>IF(CR$2="","",SUM(CU42:CU45))</f>
        <v>0</v>
      </c>
      <c r="CV46" s="25">
        <f>IF(CR$2="","",SUM(CV42:CV45))</f>
        <v>0</v>
      </c>
      <c r="CW46" s="393"/>
      <c r="CY46" s="274"/>
      <c r="CZ46" s="25">
        <f>IF(CZ$2="","",SUM(CZ42:CZ45))</f>
        <v>0</v>
      </c>
      <c r="DA46" s="25">
        <f>IF(CZ$2="","",SUM(DA42:DA45))</f>
        <v>0</v>
      </c>
      <c r="DB46" s="25">
        <f>IF(CZ$2="","",SUM(DB42:DB45))</f>
        <v>0</v>
      </c>
      <c r="DC46" s="25">
        <f>IF(CZ$2="","",SUM(DC42:DC45))</f>
        <v>0</v>
      </c>
      <c r="DD46" s="25">
        <f>IF(CZ$2="","",SUM(DD42:DD45))</f>
        <v>0</v>
      </c>
      <c r="DE46" s="393"/>
      <c r="DG46" s="274"/>
      <c r="DH46" s="25">
        <f>IF(DH$2="","",SUM(DH42:DH45))</f>
        <v>0</v>
      </c>
      <c r="DI46" s="25">
        <f>IF(DH$2="","",SUM(DI42:DI45))</f>
        <v>0</v>
      </c>
      <c r="DJ46" s="25">
        <f>IF(DH$2="","",SUM(DJ42:DJ45))</f>
        <v>0</v>
      </c>
      <c r="DK46" s="25">
        <f>IF(DH$2="","",SUM(DK42:DK45))</f>
        <v>0</v>
      </c>
      <c r="DL46" s="25">
        <f>IF(DH$2="","",SUM(DL42:DL45))</f>
        <v>0</v>
      </c>
      <c r="DM46" s="393"/>
      <c r="DO46" s="274"/>
      <c r="DP46" s="25">
        <f>IF(DP$2="","",SUM(DP42:DP45))</f>
        <v>0</v>
      </c>
      <c r="DQ46" s="25">
        <f>IF(DP$2="","",SUM(DQ42:DQ45))</f>
        <v>0</v>
      </c>
      <c r="DR46" s="25">
        <f>IF(DP$2="","",SUM(DR42:DR45))</f>
        <v>0</v>
      </c>
      <c r="DS46" s="25">
        <f>IF(DP$2="","",SUM(DS42:DS45))</f>
        <v>0</v>
      </c>
      <c r="DT46" s="25">
        <f>IF(DP$2="","",SUM(DT42:DT45))</f>
        <v>0</v>
      </c>
      <c r="DU46" s="393"/>
      <c r="DW46" s="274"/>
      <c r="DX46" s="25">
        <f>IF(DX$2="","",SUM(DX42:DX45))</f>
        <v>0</v>
      </c>
      <c r="DY46" s="25">
        <f>IF(DX$2="","",SUM(DY42:DY45))</f>
        <v>0</v>
      </c>
      <c r="DZ46" s="25">
        <f>IF(DX$2="","",SUM(DZ42:DZ45))</f>
        <v>0</v>
      </c>
      <c r="EA46" s="25">
        <f>IF(DX$2="","",SUM(EA42:EA45))</f>
        <v>0</v>
      </c>
      <c r="EB46" s="25">
        <f>IF(DX$2="","",SUM(EB42:EB45))</f>
        <v>0</v>
      </c>
      <c r="EC46" s="393"/>
      <c r="EE46" s="274"/>
      <c r="EF46" s="25">
        <f>IF(EF$2="","",SUM(EF42:EF45))</f>
        <v>0</v>
      </c>
      <c r="EG46" s="25">
        <f>IF(EF$2="","",SUM(EG42:EG45))</f>
        <v>0</v>
      </c>
      <c r="EH46" s="25">
        <f>IF(EF$2="","",SUM(EH42:EH45))</f>
        <v>0</v>
      </c>
      <c r="EI46" s="25">
        <f>IF(EF$2="","",SUM(EI42:EI45))</f>
        <v>0</v>
      </c>
      <c r="EJ46" s="25">
        <f>IF(EF$2="","",SUM(EJ42:EJ45))</f>
        <v>0</v>
      </c>
      <c r="EK46" s="393"/>
    </row>
    <row r="47" spans="1:141" ht="14.25" customHeight="1" x14ac:dyDescent="0.2">
      <c r="A47" s="693" t="s">
        <v>214</v>
      </c>
      <c r="B47" s="694"/>
      <c r="C47" s="694"/>
      <c r="D47" s="694"/>
      <c r="E47" s="695"/>
      <c r="G47" s="274"/>
      <c r="H47" s="273"/>
      <c r="I47" s="273"/>
      <c r="J47" s="273"/>
      <c r="K47" s="273"/>
      <c r="L47" s="273"/>
      <c r="M47" s="394"/>
      <c r="N47" s="368"/>
      <c r="O47" s="274"/>
      <c r="P47" s="273"/>
      <c r="Q47" s="273"/>
      <c r="R47" s="273"/>
      <c r="S47" s="273"/>
      <c r="T47" s="273"/>
      <c r="U47" s="394"/>
      <c r="V47" s="368"/>
      <c r="W47" s="274"/>
      <c r="X47" s="273"/>
      <c r="Y47" s="273"/>
      <c r="Z47" s="273"/>
      <c r="AA47" s="273"/>
      <c r="AB47" s="273"/>
      <c r="AC47" s="394"/>
      <c r="AE47" s="274"/>
      <c r="AF47" s="273"/>
      <c r="AG47" s="273"/>
      <c r="AH47" s="273"/>
      <c r="AI47" s="273"/>
      <c r="AJ47" s="273"/>
      <c r="AK47" s="394"/>
      <c r="AM47" s="274"/>
      <c r="AN47" s="273"/>
      <c r="AO47" s="273"/>
      <c r="AP47" s="273"/>
      <c r="AQ47" s="273"/>
      <c r="AR47" s="273"/>
      <c r="AS47" s="394"/>
      <c r="AU47" s="274"/>
      <c r="AV47" s="273"/>
      <c r="AW47" s="273"/>
      <c r="AX47" s="273"/>
      <c r="AY47" s="273"/>
      <c r="AZ47" s="273"/>
      <c r="BA47" s="394"/>
      <c r="BC47" s="274"/>
      <c r="BD47" s="273"/>
      <c r="BE47" s="273"/>
      <c r="BF47" s="273"/>
      <c r="BG47" s="273"/>
      <c r="BH47" s="273"/>
      <c r="BI47" s="394"/>
      <c r="BK47" s="274"/>
      <c r="BL47" s="273"/>
      <c r="BM47" s="273"/>
      <c r="BN47" s="273"/>
      <c r="BO47" s="273"/>
      <c r="BP47" s="273"/>
      <c r="BQ47" s="394"/>
      <c r="BS47" s="274"/>
      <c r="BT47" s="273"/>
      <c r="BU47" s="273"/>
      <c r="BV47" s="273"/>
      <c r="BW47" s="273"/>
      <c r="BX47" s="273"/>
      <c r="BY47" s="394"/>
      <c r="CA47" s="274"/>
      <c r="CB47" s="273"/>
      <c r="CC47" s="273"/>
      <c r="CD47" s="273"/>
      <c r="CE47" s="273"/>
      <c r="CF47" s="273"/>
      <c r="CG47" s="394"/>
      <c r="CI47" s="274"/>
      <c r="CJ47" s="273"/>
      <c r="CK47" s="273"/>
      <c r="CL47" s="273"/>
      <c r="CM47" s="273"/>
      <c r="CN47" s="273"/>
      <c r="CO47" s="394"/>
      <c r="CQ47" s="274"/>
      <c r="CR47" s="273"/>
      <c r="CS47" s="273"/>
      <c r="CT47" s="273"/>
      <c r="CU47" s="273"/>
      <c r="CV47" s="273"/>
      <c r="CW47" s="394"/>
      <c r="CY47" s="274"/>
      <c r="CZ47" s="273"/>
      <c r="DA47" s="273"/>
      <c r="DB47" s="273"/>
      <c r="DC47" s="273"/>
      <c r="DD47" s="273"/>
      <c r="DE47" s="394"/>
      <c r="DG47" s="274"/>
      <c r="DH47" s="273"/>
      <c r="DI47" s="273"/>
      <c r="DJ47" s="273"/>
      <c r="DK47" s="273"/>
      <c r="DL47" s="273"/>
      <c r="DM47" s="394"/>
      <c r="DO47" s="274"/>
      <c r="DP47" s="273"/>
      <c r="DQ47" s="273"/>
      <c r="DR47" s="273"/>
      <c r="DS47" s="273"/>
      <c r="DT47" s="273"/>
      <c r="DU47" s="394"/>
      <c r="DW47" s="274"/>
      <c r="DX47" s="273"/>
      <c r="DY47" s="273"/>
      <c r="DZ47" s="273"/>
      <c r="EA47" s="273"/>
      <c r="EB47" s="273"/>
      <c r="EC47" s="394"/>
      <c r="EE47" s="274"/>
      <c r="EF47" s="273"/>
      <c r="EG47" s="273"/>
      <c r="EH47" s="273"/>
      <c r="EI47" s="273"/>
      <c r="EJ47" s="273"/>
      <c r="EK47" s="394"/>
    </row>
    <row r="48" spans="1:141" ht="12.75" customHeight="1" x14ac:dyDescent="0.2">
      <c r="A48" s="27" t="s">
        <v>38</v>
      </c>
      <c r="B48" s="41"/>
      <c r="C48" s="41"/>
      <c r="D48" s="24">
        <f>B48+C48</f>
        <v>0</v>
      </c>
      <c r="E48" s="204"/>
      <c r="F48" s="266" t="s">
        <v>272</v>
      </c>
      <c r="G48" s="274"/>
      <c r="H48" s="538">
        <f>IF(J$2="Rejected",B48,IF(K48="",B48,SUM(B48,K48)))</f>
        <v>0</v>
      </c>
      <c r="I48" s="538">
        <f>IF(J$2="Rejected",C48,IF(L48="",C48,SUM(C48,L48)))</f>
        <v>0</v>
      </c>
      <c r="J48" s="24">
        <f>IF(H$2="","",SUM(H48:I48))</f>
        <v>0</v>
      </c>
      <c r="K48" s="41"/>
      <c r="L48" s="41"/>
      <c r="M48" s="395"/>
      <c r="N48" s="368"/>
      <c r="O48" s="274"/>
      <c r="P48" s="538">
        <f>IF(R$2="Rejected",H48,IF(S48="",H48,SUM(H48,S48)))</f>
        <v>0</v>
      </c>
      <c r="Q48" s="538">
        <f>IF(R$2="Rejected",I48,IF(T48="",I48,SUM(I48,T48)))</f>
        <v>0</v>
      </c>
      <c r="R48" s="24">
        <f>IF(P$2="","",SUM(P48:Q48))</f>
        <v>0</v>
      </c>
      <c r="S48" s="41"/>
      <c r="T48" s="41"/>
      <c r="U48" s="395"/>
      <c r="V48" s="368"/>
      <c r="W48" s="274"/>
      <c r="X48" s="538">
        <f>IF(Z$2="Rejected",P48,IF(AA48="",P48,SUM(P48,AA48)))</f>
        <v>0</v>
      </c>
      <c r="Y48" s="538">
        <f>IF(Z$2="Rejected",Q48,IF(AB48="",Q48,SUM(Q48,AB48)))</f>
        <v>0</v>
      </c>
      <c r="Z48" s="24">
        <f>IF(X$2="","",SUM(X48:Y48))</f>
        <v>0</v>
      </c>
      <c r="AA48" s="41"/>
      <c r="AB48" s="41"/>
      <c r="AC48" s="395"/>
      <c r="AE48" s="274"/>
      <c r="AF48" s="538">
        <f>IF(AH$2="Rejected",X48,IF(AI48="",X48,SUM(X48,AI48)))</f>
        <v>0</v>
      </c>
      <c r="AG48" s="538">
        <f>IF(AH$2="Rejected",Y48,IF(AJ48="",Y48,SUM(Y48,AJ48)))</f>
        <v>0</v>
      </c>
      <c r="AH48" s="24">
        <f>IF(AF$2="","",SUM(AF48:AG48))</f>
        <v>0</v>
      </c>
      <c r="AI48" s="41"/>
      <c r="AJ48" s="41"/>
      <c r="AK48" s="395"/>
      <c r="AM48" s="274"/>
      <c r="AN48" s="538">
        <f>IF(AP$2="Rejected",AF48,IF(AQ48="",AF48,SUM(AF48,AQ48)))</f>
        <v>0</v>
      </c>
      <c r="AO48" s="538">
        <f>IF(AP$2="Rejected",AG48,IF(AR48="",AG48,SUM(AG48,AR48)))</f>
        <v>0</v>
      </c>
      <c r="AP48" s="24">
        <f>IF(AN$2="","",SUM(AN48:AO48))</f>
        <v>0</v>
      </c>
      <c r="AQ48" s="41"/>
      <c r="AR48" s="41"/>
      <c r="AS48" s="395"/>
      <c r="AU48" s="274"/>
      <c r="AV48" s="538">
        <f>IF(AX$2="Rejected",AN48,IF(AY48="",AN48,SUM(AN48,AY48)))</f>
        <v>0</v>
      </c>
      <c r="AW48" s="538">
        <f>IF(AX$2="Rejected",AO48,IF(AZ48="",AO48,SUM(AO48,AZ48)))</f>
        <v>0</v>
      </c>
      <c r="AX48" s="24">
        <f>IF(AV$2="","",SUM(AV48:AW48))</f>
        <v>0</v>
      </c>
      <c r="AY48" s="41"/>
      <c r="AZ48" s="41"/>
      <c r="BA48" s="395"/>
      <c r="BC48" s="274"/>
      <c r="BD48" s="538">
        <f>IF(BF$2="Rejected",AV48,IF(BG48="",AV48,SUM(AV48,BG48)))</f>
        <v>0</v>
      </c>
      <c r="BE48" s="538">
        <f>IF(BF$2="Rejected",AW48,IF(BH48="",AW48,SUM(AW48,BH48)))</f>
        <v>0</v>
      </c>
      <c r="BF48" s="24">
        <f>IF(BD$2="","",SUM(BD48:BE48))</f>
        <v>0</v>
      </c>
      <c r="BG48" s="41"/>
      <c r="BH48" s="41"/>
      <c r="BI48" s="395"/>
      <c r="BK48" s="274"/>
      <c r="BL48" s="538">
        <f>IF(BN$2="Rejected",BD48,IF(BO48="",BD48,SUM(BD48,BO48)))</f>
        <v>0</v>
      </c>
      <c r="BM48" s="538">
        <f>IF(BN$2="Rejected",BE48,IF(BP48="",BE48,SUM(BE48,BP48)))</f>
        <v>0</v>
      </c>
      <c r="BN48" s="24">
        <f>IF(BL$2="","",SUM(BL48:BM48))</f>
        <v>0</v>
      </c>
      <c r="BO48" s="41"/>
      <c r="BP48" s="41"/>
      <c r="BQ48" s="395"/>
      <c r="BS48" s="274"/>
      <c r="BT48" s="538">
        <f>IF(BV$2="Rejected",BL48,IF(BW48="",BL48,SUM(BL48,BW48)))</f>
        <v>0</v>
      </c>
      <c r="BU48" s="538">
        <f>IF(BV$2="Rejected",BM48,IF(BX48="",BM48,SUM(BM48,BX48)))</f>
        <v>0</v>
      </c>
      <c r="BV48" s="24">
        <f>IF(BT$2="","",SUM(BT48:BU48))</f>
        <v>0</v>
      </c>
      <c r="BW48" s="41"/>
      <c r="BX48" s="41"/>
      <c r="BY48" s="395"/>
      <c r="CA48" s="274"/>
      <c r="CB48" s="538">
        <f>IF(CD$2="Rejected",BT48,IF(CE48="",BT48,SUM(BT48,CE48)))</f>
        <v>0</v>
      </c>
      <c r="CC48" s="538">
        <f>IF(CD$2="Rejected",BU48,IF(CF48="",BU48,SUM(BU48,CF48)))</f>
        <v>0</v>
      </c>
      <c r="CD48" s="24">
        <f>IF(CB$2="","",SUM(CB48:CC48))</f>
        <v>0</v>
      </c>
      <c r="CE48" s="41"/>
      <c r="CF48" s="41"/>
      <c r="CG48" s="395"/>
      <c r="CI48" s="274"/>
      <c r="CJ48" s="538">
        <f>IF(CL$2="Rejected",CB48,IF(CM48="",CB48,SUM(CB48,CM48)))</f>
        <v>0</v>
      </c>
      <c r="CK48" s="538">
        <f>IF(CL$2="Rejected",CC48,IF(CN48="",CC48,SUM(CC48,CN48)))</f>
        <v>0</v>
      </c>
      <c r="CL48" s="24">
        <f>IF(CJ$2="","",SUM(CJ48:CK48))</f>
        <v>0</v>
      </c>
      <c r="CM48" s="41"/>
      <c r="CN48" s="41"/>
      <c r="CO48" s="395"/>
      <c r="CQ48" s="274"/>
      <c r="CR48" s="538">
        <f>IF(CT$2="Rejected",CJ48,IF(CU48="",CJ48,SUM(CJ48,CU48)))</f>
        <v>0</v>
      </c>
      <c r="CS48" s="538">
        <f>IF(CT$2="Rejected",CK48,IF(CV48="",CK48,SUM(CK48,CV48)))</f>
        <v>0</v>
      </c>
      <c r="CT48" s="24">
        <f>IF(CR$2="","",SUM(CR48:CS48))</f>
        <v>0</v>
      </c>
      <c r="CU48" s="41"/>
      <c r="CV48" s="41"/>
      <c r="CW48" s="395"/>
      <c r="CY48" s="274"/>
      <c r="CZ48" s="538">
        <f>IF(DB$2="Rejected",CR48,IF(DC48="",CR48,SUM(CR48,DC48)))</f>
        <v>0</v>
      </c>
      <c r="DA48" s="538">
        <f>IF(DB$2="Rejected",CS48,IF(DD48="",CS48,SUM(CS48,DD48)))</f>
        <v>0</v>
      </c>
      <c r="DB48" s="24">
        <f>IF(CZ$2="","",SUM(CZ48:DA48))</f>
        <v>0</v>
      </c>
      <c r="DC48" s="41"/>
      <c r="DD48" s="41"/>
      <c r="DE48" s="395"/>
      <c r="DG48" s="274"/>
      <c r="DH48" s="538">
        <f>IF(DJ$2="Rejected",CZ48,IF(DK48="",CZ48,SUM(CZ48,DK48)))</f>
        <v>0</v>
      </c>
      <c r="DI48" s="538">
        <f>IF(DJ$2="Rejected",DA48,IF(DL48="",DA48,SUM(DA48,DL48)))</f>
        <v>0</v>
      </c>
      <c r="DJ48" s="24">
        <f>IF(DH$2="","",SUM(DH48:DI48))</f>
        <v>0</v>
      </c>
      <c r="DK48" s="41"/>
      <c r="DL48" s="41"/>
      <c r="DM48" s="395"/>
      <c r="DO48" s="274"/>
      <c r="DP48" s="538">
        <f>IF(DR$2="Rejected",DH48,IF(DS48="",DH48,SUM(DH48,DS48)))</f>
        <v>0</v>
      </c>
      <c r="DQ48" s="538">
        <f>IF(DR$2="Rejected",DI48,IF(DT48="",DI48,SUM(DI48,DT48)))</f>
        <v>0</v>
      </c>
      <c r="DR48" s="24">
        <f>IF(DP$2="","",SUM(DP48:DQ48))</f>
        <v>0</v>
      </c>
      <c r="DS48" s="41"/>
      <c r="DT48" s="41"/>
      <c r="DU48" s="395"/>
      <c r="DW48" s="274"/>
      <c r="DX48" s="538">
        <f>IF(DZ$2="Rejected",DP48,IF(EA48="",DP48,SUM(DP48,EA48)))</f>
        <v>0</v>
      </c>
      <c r="DY48" s="538">
        <f>IF(DZ$2="Rejected",DQ48,IF(EB48="",DQ48,SUM(DQ48,EB48)))</f>
        <v>0</v>
      </c>
      <c r="DZ48" s="24">
        <f>IF(DX$2="","",SUM(DX48:DY48))</f>
        <v>0</v>
      </c>
      <c r="EA48" s="41"/>
      <c r="EB48" s="41"/>
      <c r="EC48" s="395"/>
      <c r="EE48" s="274"/>
      <c r="EF48" s="538">
        <f>IF(EH$2="Rejected",DX48,IF(EI48="",DX48,SUM(DX48,EI48)))</f>
        <v>0</v>
      </c>
      <c r="EG48" s="538">
        <f>IF(EH$2="Rejected",DY48,IF(EJ48="",DY48,SUM(DY48,EJ48)))</f>
        <v>0</v>
      </c>
      <c r="EH48" s="24">
        <f>IF(EF$2="","",SUM(EF48:EG48))</f>
        <v>0</v>
      </c>
      <c r="EI48" s="41"/>
      <c r="EJ48" s="41"/>
      <c r="EK48" s="395"/>
    </row>
    <row r="49" spans="1:141" ht="12.75" x14ac:dyDescent="0.2">
      <c r="A49" s="27" t="s">
        <v>37</v>
      </c>
      <c r="B49" s="41"/>
      <c r="C49" s="41"/>
      <c r="D49" s="24">
        <f>B49+C49</f>
        <v>0</v>
      </c>
      <c r="E49" s="206"/>
      <c r="F49" s="14"/>
      <c r="G49" s="274"/>
      <c r="H49" s="538">
        <f>IF(J$2="Rejected",B49,IF(K49="",B49,SUM(B49,K49)))</f>
        <v>0</v>
      </c>
      <c r="I49" s="538">
        <f>IF(J$2="Rejected",C49,IF(L49="",C49,SUM(C49,L49)))</f>
        <v>0</v>
      </c>
      <c r="J49" s="24">
        <f>IF(H$2="","",SUM(H49:I49))</f>
        <v>0</v>
      </c>
      <c r="K49" s="41"/>
      <c r="L49" s="41"/>
      <c r="M49" s="393"/>
      <c r="N49" s="368"/>
      <c r="O49" s="274"/>
      <c r="P49" s="538">
        <f>IF(R$2="Rejected",H49,IF(S49="",H49,SUM(H49,S49)))</f>
        <v>0</v>
      </c>
      <c r="Q49" s="538">
        <f>IF(R$2="Rejected",I49,IF(T49="",I49,SUM(I49,T49)))</f>
        <v>0</v>
      </c>
      <c r="R49" s="24">
        <f>IF(P$2="","",SUM(P49:Q49))</f>
        <v>0</v>
      </c>
      <c r="S49" s="41"/>
      <c r="T49" s="41"/>
      <c r="U49" s="393"/>
      <c r="V49" s="368"/>
      <c r="W49" s="274"/>
      <c r="X49" s="538">
        <f>IF(Z$2="Rejected",P49,IF(AA49="",P49,SUM(P49,AA49)))</f>
        <v>0</v>
      </c>
      <c r="Y49" s="538">
        <f>IF(Z$2="Rejected",Q49,IF(AB49="",Q49,SUM(Q49,AB49)))</f>
        <v>0</v>
      </c>
      <c r="Z49" s="24">
        <f>IF(X$2="","",SUM(X49:Y49))</f>
        <v>0</v>
      </c>
      <c r="AA49" s="41"/>
      <c r="AB49" s="41"/>
      <c r="AC49" s="393"/>
      <c r="AE49" s="274"/>
      <c r="AF49" s="538">
        <f>IF(AH$2="Rejected",X49,IF(AI49="",X49,SUM(X49,AI49)))</f>
        <v>0</v>
      </c>
      <c r="AG49" s="538">
        <f>IF(AH$2="Rejected",Y49,IF(AJ49="",Y49,SUM(Y49,AJ49)))</f>
        <v>0</v>
      </c>
      <c r="AH49" s="24">
        <f>IF(AF$2="","",SUM(AF49:AG49))</f>
        <v>0</v>
      </c>
      <c r="AI49" s="41"/>
      <c r="AJ49" s="41"/>
      <c r="AK49" s="393"/>
      <c r="AM49" s="274"/>
      <c r="AN49" s="538">
        <f>IF(AP$2="Rejected",AF49,IF(AQ49="",AF49,SUM(AF49,AQ49)))</f>
        <v>0</v>
      </c>
      <c r="AO49" s="538">
        <f>IF(AP$2="Rejected",AG49,IF(AR49="",AG49,SUM(AG49,AR49)))</f>
        <v>0</v>
      </c>
      <c r="AP49" s="24">
        <f>IF(AN$2="","",SUM(AN49:AO49))</f>
        <v>0</v>
      </c>
      <c r="AQ49" s="41"/>
      <c r="AR49" s="41"/>
      <c r="AS49" s="393"/>
      <c r="AU49" s="274"/>
      <c r="AV49" s="538">
        <f>IF(AX$2="Rejected",AN49,IF(AY49="",AN49,SUM(AN49,AY49)))</f>
        <v>0</v>
      </c>
      <c r="AW49" s="538">
        <f>IF(AX$2="Rejected",AO49,IF(AZ49="",AO49,SUM(AO49,AZ49)))</f>
        <v>0</v>
      </c>
      <c r="AX49" s="24">
        <f>IF(AV$2="","",SUM(AV49:AW49))</f>
        <v>0</v>
      </c>
      <c r="AY49" s="41"/>
      <c r="AZ49" s="41"/>
      <c r="BA49" s="393"/>
      <c r="BC49" s="274"/>
      <c r="BD49" s="538">
        <f>IF(BF$2="Rejected",AV49,IF(BG49="",AV49,SUM(AV49,BG49)))</f>
        <v>0</v>
      </c>
      <c r="BE49" s="538">
        <f>IF(BF$2="Rejected",AW49,IF(BH49="",AW49,SUM(AW49,BH49)))</f>
        <v>0</v>
      </c>
      <c r="BF49" s="24">
        <f>IF(BD$2="","",SUM(BD49:BE49))</f>
        <v>0</v>
      </c>
      <c r="BG49" s="41"/>
      <c r="BH49" s="41"/>
      <c r="BI49" s="393"/>
      <c r="BK49" s="274"/>
      <c r="BL49" s="538">
        <f>IF(BN$2="Rejected",BD49,IF(BO49="",BD49,SUM(BD49,BO49)))</f>
        <v>0</v>
      </c>
      <c r="BM49" s="538">
        <f>IF(BN$2="Rejected",BE49,IF(BP49="",BE49,SUM(BE49,BP49)))</f>
        <v>0</v>
      </c>
      <c r="BN49" s="24">
        <f>IF(BL$2="","",SUM(BL49:BM49))</f>
        <v>0</v>
      </c>
      <c r="BO49" s="41"/>
      <c r="BP49" s="41"/>
      <c r="BQ49" s="393"/>
      <c r="BS49" s="274"/>
      <c r="BT49" s="538">
        <f>IF(BV$2="Rejected",BL49,IF(BW49="",BL49,SUM(BL49,BW49)))</f>
        <v>0</v>
      </c>
      <c r="BU49" s="538">
        <f>IF(BV$2="Rejected",BM49,IF(BX49="",BM49,SUM(BM49,BX49)))</f>
        <v>0</v>
      </c>
      <c r="BV49" s="24">
        <f>IF(BT$2="","",SUM(BT49:BU49))</f>
        <v>0</v>
      </c>
      <c r="BW49" s="41"/>
      <c r="BX49" s="41"/>
      <c r="BY49" s="393"/>
      <c r="CA49" s="274"/>
      <c r="CB49" s="538">
        <f>IF(CD$2="Rejected",BT49,IF(CE49="",BT49,SUM(BT49,CE49)))</f>
        <v>0</v>
      </c>
      <c r="CC49" s="538">
        <f>IF(CD$2="Rejected",BU49,IF(CF49="",BU49,SUM(BU49,CF49)))</f>
        <v>0</v>
      </c>
      <c r="CD49" s="24">
        <f>IF(CB$2="","",SUM(CB49:CC49))</f>
        <v>0</v>
      </c>
      <c r="CE49" s="41"/>
      <c r="CF49" s="41"/>
      <c r="CG49" s="393"/>
      <c r="CI49" s="274"/>
      <c r="CJ49" s="538">
        <f>IF(CL$2="Rejected",CB49,IF(CM49="",CB49,SUM(CB49,CM49)))</f>
        <v>0</v>
      </c>
      <c r="CK49" s="538">
        <f>IF(CL$2="Rejected",CC49,IF(CN49="",CC49,SUM(CC49,CN49)))</f>
        <v>0</v>
      </c>
      <c r="CL49" s="24">
        <f>IF(CJ$2="","",SUM(CJ49:CK49))</f>
        <v>0</v>
      </c>
      <c r="CM49" s="41"/>
      <c r="CN49" s="41"/>
      <c r="CO49" s="393"/>
      <c r="CQ49" s="274"/>
      <c r="CR49" s="538">
        <f>IF(CT$2="Rejected",CJ49,IF(CU49="",CJ49,SUM(CJ49,CU49)))</f>
        <v>0</v>
      </c>
      <c r="CS49" s="538">
        <f>IF(CT$2="Rejected",CK49,IF(CV49="",CK49,SUM(CK49,CV49)))</f>
        <v>0</v>
      </c>
      <c r="CT49" s="24">
        <f>IF(CR$2="","",SUM(CR49:CS49))</f>
        <v>0</v>
      </c>
      <c r="CU49" s="41"/>
      <c r="CV49" s="41"/>
      <c r="CW49" s="393"/>
      <c r="CY49" s="274"/>
      <c r="CZ49" s="538">
        <f>IF(DB$2="Rejected",CR49,IF(DC49="",CR49,SUM(CR49,DC49)))</f>
        <v>0</v>
      </c>
      <c r="DA49" s="538">
        <f>IF(DB$2="Rejected",CS49,IF(DD49="",CS49,SUM(CS49,DD49)))</f>
        <v>0</v>
      </c>
      <c r="DB49" s="24">
        <f>IF(CZ$2="","",SUM(CZ49:DA49))</f>
        <v>0</v>
      </c>
      <c r="DC49" s="41"/>
      <c r="DD49" s="41"/>
      <c r="DE49" s="393"/>
      <c r="DG49" s="274"/>
      <c r="DH49" s="538">
        <f>IF(DJ$2="Rejected",CZ49,IF(DK49="",CZ49,SUM(CZ49,DK49)))</f>
        <v>0</v>
      </c>
      <c r="DI49" s="538">
        <f>IF(DJ$2="Rejected",DA49,IF(DL49="",DA49,SUM(DA49,DL49)))</f>
        <v>0</v>
      </c>
      <c r="DJ49" s="24">
        <f>IF(DH$2="","",SUM(DH49:DI49))</f>
        <v>0</v>
      </c>
      <c r="DK49" s="41"/>
      <c r="DL49" s="41"/>
      <c r="DM49" s="393"/>
      <c r="DO49" s="274"/>
      <c r="DP49" s="538">
        <f>IF(DR$2="Rejected",DH49,IF(DS49="",DH49,SUM(DH49,DS49)))</f>
        <v>0</v>
      </c>
      <c r="DQ49" s="538">
        <f>IF(DR$2="Rejected",DI49,IF(DT49="",DI49,SUM(DI49,DT49)))</f>
        <v>0</v>
      </c>
      <c r="DR49" s="24">
        <f>IF(DP$2="","",SUM(DP49:DQ49))</f>
        <v>0</v>
      </c>
      <c r="DS49" s="41"/>
      <c r="DT49" s="41"/>
      <c r="DU49" s="393"/>
      <c r="DW49" s="274"/>
      <c r="DX49" s="538">
        <f>IF(DZ$2="Rejected",DP49,IF(EA49="",DP49,SUM(DP49,EA49)))</f>
        <v>0</v>
      </c>
      <c r="DY49" s="538">
        <f>IF(DZ$2="Rejected",DQ49,IF(EB49="",DQ49,SUM(DQ49,EB49)))</f>
        <v>0</v>
      </c>
      <c r="DZ49" s="24">
        <f>IF(DX$2="","",SUM(DX49:DY49))</f>
        <v>0</v>
      </c>
      <c r="EA49" s="41"/>
      <c r="EB49" s="41"/>
      <c r="EC49" s="393"/>
      <c r="EE49" s="274"/>
      <c r="EF49" s="538">
        <f>IF(EH$2="Rejected",DX49,IF(EI49="",DX49,SUM(DX49,EI49)))</f>
        <v>0</v>
      </c>
      <c r="EG49" s="538">
        <f>IF(EH$2="Rejected",DY49,IF(EJ49="",DY49,SUM(DY49,EJ49)))</f>
        <v>0</v>
      </c>
      <c r="EH49" s="24">
        <f>IF(EF$2="","",SUM(EF49:EG49))</f>
        <v>0</v>
      </c>
      <c r="EI49" s="41"/>
      <c r="EJ49" s="41"/>
      <c r="EK49" s="393"/>
    </row>
    <row r="50" spans="1:141" ht="12.75" x14ac:dyDescent="0.2">
      <c r="A50" s="34" t="s">
        <v>202</v>
      </c>
      <c r="B50" s="25">
        <f>SUM(B48:B49)</f>
        <v>0</v>
      </c>
      <c r="C50" s="25">
        <f>SUM(C48:C49)</f>
        <v>0</v>
      </c>
      <c r="D50" s="25">
        <f>B50+C50</f>
        <v>0</v>
      </c>
      <c r="E50" s="205"/>
      <c r="G50" s="274"/>
      <c r="H50" s="25">
        <f>IF(H$2="","",SUM(H48:H49))</f>
        <v>0</v>
      </c>
      <c r="I50" s="25">
        <f>IF(H$2="","",SUM(I48:I49))</f>
        <v>0</v>
      </c>
      <c r="J50" s="25">
        <f>IF(H$2="","",SUM(J48:J49))</f>
        <v>0</v>
      </c>
      <c r="K50" s="25">
        <f>IF(H$2="","",SUM(K48:K49))</f>
        <v>0</v>
      </c>
      <c r="L50" s="25">
        <f>IF(H$2="","",SUM(L48:L49))</f>
        <v>0</v>
      </c>
      <c r="M50" s="393"/>
      <c r="N50" s="368"/>
      <c r="O50" s="274"/>
      <c r="P50" s="25">
        <f>IF(P$2="","",SUM(P48:P49))</f>
        <v>0</v>
      </c>
      <c r="Q50" s="25">
        <f>IF(P$2="","",SUM(Q48:Q49))</f>
        <v>0</v>
      </c>
      <c r="R50" s="25">
        <f>IF(P$2="","",SUM(R48:R49))</f>
        <v>0</v>
      </c>
      <c r="S50" s="25">
        <f>IF(P$2="","",SUM(S48:S49))</f>
        <v>0</v>
      </c>
      <c r="T50" s="25">
        <f>IF(P$2="","",SUM(T48:T49))</f>
        <v>0</v>
      </c>
      <c r="U50" s="393"/>
      <c r="V50" s="368"/>
      <c r="W50" s="274"/>
      <c r="X50" s="25">
        <f>IF(X$2="","",SUM(X48:X49))</f>
        <v>0</v>
      </c>
      <c r="Y50" s="25">
        <f>IF(X$2="","",SUM(Y48:Y49))</f>
        <v>0</v>
      </c>
      <c r="Z50" s="25">
        <f>IF(X$2="","",SUM(Z48:Z49))</f>
        <v>0</v>
      </c>
      <c r="AA50" s="25">
        <f>IF(X$2="","",SUM(AA48:AA49))</f>
        <v>0</v>
      </c>
      <c r="AB50" s="25">
        <f>IF(X$2="","",SUM(AB48:AB49))</f>
        <v>0</v>
      </c>
      <c r="AC50" s="393"/>
      <c r="AE50" s="274"/>
      <c r="AF50" s="25">
        <f>IF(AF$2="","",SUM(AF48:AF49))</f>
        <v>0</v>
      </c>
      <c r="AG50" s="25">
        <f>IF(AF$2="","",SUM(AG48:AG49))</f>
        <v>0</v>
      </c>
      <c r="AH50" s="25">
        <f>IF(AF$2="","",SUM(AH48:AH49))</f>
        <v>0</v>
      </c>
      <c r="AI50" s="25">
        <f>IF(AF$2="","",SUM(AI48:AI49))</f>
        <v>0</v>
      </c>
      <c r="AJ50" s="25">
        <f>IF(AF$2="","",SUM(AJ48:AJ49))</f>
        <v>0</v>
      </c>
      <c r="AK50" s="393"/>
      <c r="AM50" s="274"/>
      <c r="AN50" s="25">
        <f>IF(AN$2="","",SUM(AN48:AN49))</f>
        <v>0</v>
      </c>
      <c r="AO50" s="25">
        <f>IF(AN$2="","",SUM(AO48:AO49))</f>
        <v>0</v>
      </c>
      <c r="AP50" s="25">
        <f>IF(AN$2="","",SUM(AP48:AP49))</f>
        <v>0</v>
      </c>
      <c r="AQ50" s="25">
        <f>IF(AN$2="","",SUM(AQ48:AQ49))</f>
        <v>0</v>
      </c>
      <c r="AR50" s="25">
        <f>IF(AN$2="","",SUM(AR48:AR49))</f>
        <v>0</v>
      </c>
      <c r="AS50" s="393"/>
      <c r="AU50" s="274"/>
      <c r="AV50" s="25">
        <f>IF(AV$2="","",SUM(AV48:AV49))</f>
        <v>0</v>
      </c>
      <c r="AW50" s="25">
        <f>IF(AV$2="","",SUM(AW48:AW49))</f>
        <v>0</v>
      </c>
      <c r="AX50" s="25">
        <f>IF(AV$2="","",SUM(AX48:AX49))</f>
        <v>0</v>
      </c>
      <c r="AY50" s="25">
        <f>IF(AV$2="","",SUM(AY48:AY49))</f>
        <v>0</v>
      </c>
      <c r="AZ50" s="25">
        <f>IF(AV$2="","",SUM(AZ48:AZ49))</f>
        <v>0</v>
      </c>
      <c r="BA50" s="393"/>
      <c r="BC50" s="274"/>
      <c r="BD50" s="25">
        <f>IF(BD$2="","",SUM(BD48:BD49))</f>
        <v>0</v>
      </c>
      <c r="BE50" s="25">
        <f>IF(BD$2="","",SUM(BE48:BE49))</f>
        <v>0</v>
      </c>
      <c r="BF50" s="25">
        <f>IF(BD$2="","",SUM(BF48:BF49))</f>
        <v>0</v>
      </c>
      <c r="BG50" s="25">
        <f>IF(BD$2="","",SUM(BG48:BG49))</f>
        <v>0</v>
      </c>
      <c r="BH50" s="25">
        <f>IF(BD$2="","",SUM(BH48:BH49))</f>
        <v>0</v>
      </c>
      <c r="BI50" s="393"/>
      <c r="BK50" s="274"/>
      <c r="BL50" s="25">
        <f>IF(BL$2="","",SUM(BL48:BL49))</f>
        <v>0</v>
      </c>
      <c r="BM50" s="25">
        <f>IF(BL$2="","",SUM(BM48:BM49))</f>
        <v>0</v>
      </c>
      <c r="BN50" s="25">
        <f>IF(BL$2="","",SUM(BN48:BN49))</f>
        <v>0</v>
      </c>
      <c r="BO50" s="25">
        <f>IF(BL$2="","",SUM(BO48:BO49))</f>
        <v>0</v>
      </c>
      <c r="BP50" s="25">
        <f>IF(BL$2="","",SUM(BP48:BP49))</f>
        <v>0</v>
      </c>
      <c r="BQ50" s="393"/>
      <c r="BS50" s="274"/>
      <c r="BT50" s="25">
        <f>IF(BT$2="","",SUM(BT48:BT49))</f>
        <v>0</v>
      </c>
      <c r="BU50" s="25">
        <f>IF(BT$2="","",SUM(BU48:BU49))</f>
        <v>0</v>
      </c>
      <c r="BV50" s="25">
        <f>IF(BT$2="","",SUM(BV48:BV49))</f>
        <v>0</v>
      </c>
      <c r="BW50" s="25">
        <f>IF(BT$2="","",SUM(BW48:BW49))</f>
        <v>0</v>
      </c>
      <c r="BX50" s="25">
        <f>IF(BT$2="","",SUM(BX48:BX49))</f>
        <v>0</v>
      </c>
      <c r="BY50" s="393"/>
      <c r="CA50" s="274"/>
      <c r="CB50" s="25">
        <f>IF(CB$2="","",SUM(CB48:CB49))</f>
        <v>0</v>
      </c>
      <c r="CC50" s="25">
        <f>IF(CB$2="","",SUM(CC48:CC49))</f>
        <v>0</v>
      </c>
      <c r="CD50" s="25">
        <f>IF(CB$2="","",SUM(CD48:CD49))</f>
        <v>0</v>
      </c>
      <c r="CE50" s="25">
        <f>IF(CB$2="","",SUM(CE48:CE49))</f>
        <v>0</v>
      </c>
      <c r="CF50" s="25">
        <f>IF(CB$2="","",SUM(CF48:CF49))</f>
        <v>0</v>
      </c>
      <c r="CG50" s="393"/>
      <c r="CI50" s="274"/>
      <c r="CJ50" s="25">
        <f>IF(CJ$2="","",SUM(CJ48:CJ49))</f>
        <v>0</v>
      </c>
      <c r="CK50" s="25">
        <f>IF(CJ$2="","",SUM(CK48:CK49))</f>
        <v>0</v>
      </c>
      <c r="CL50" s="25">
        <f>IF(CJ$2="","",SUM(CL48:CL49))</f>
        <v>0</v>
      </c>
      <c r="CM50" s="25">
        <f>IF(CJ$2="","",SUM(CM48:CM49))</f>
        <v>0</v>
      </c>
      <c r="CN50" s="25">
        <f>IF(CJ$2="","",SUM(CN48:CN49))</f>
        <v>0</v>
      </c>
      <c r="CO50" s="393"/>
      <c r="CQ50" s="274"/>
      <c r="CR50" s="25">
        <f>IF(CR$2="","",SUM(CR48:CR49))</f>
        <v>0</v>
      </c>
      <c r="CS50" s="25">
        <f>IF(CR$2="","",SUM(CS48:CS49))</f>
        <v>0</v>
      </c>
      <c r="CT50" s="25">
        <f>IF(CR$2="","",SUM(CT48:CT49))</f>
        <v>0</v>
      </c>
      <c r="CU50" s="25">
        <f>IF(CR$2="","",SUM(CU48:CU49))</f>
        <v>0</v>
      </c>
      <c r="CV50" s="25">
        <f>IF(CR$2="","",SUM(CV48:CV49))</f>
        <v>0</v>
      </c>
      <c r="CW50" s="393"/>
      <c r="CY50" s="274"/>
      <c r="CZ50" s="25">
        <f>IF(CZ$2="","",SUM(CZ48:CZ49))</f>
        <v>0</v>
      </c>
      <c r="DA50" s="25">
        <f>IF(CZ$2="","",SUM(DA48:DA49))</f>
        <v>0</v>
      </c>
      <c r="DB50" s="25">
        <f>IF(CZ$2="","",SUM(DB48:DB49))</f>
        <v>0</v>
      </c>
      <c r="DC50" s="25">
        <f>IF(CZ$2="","",SUM(DC48:DC49))</f>
        <v>0</v>
      </c>
      <c r="DD50" s="25">
        <f>IF(CZ$2="","",SUM(DD48:DD49))</f>
        <v>0</v>
      </c>
      <c r="DE50" s="393"/>
      <c r="DG50" s="274"/>
      <c r="DH50" s="25">
        <f>IF(DH$2="","",SUM(DH48:DH49))</f>
        <v>0</v>
      </c>
      <c r="DI50" s="25">
        <f>IF(DH$2="","",SUM(DI48:DI49))</f>
        <v>0</v>
      </c>
      <c r="DJ50" s="25">
        <f>IF(DH$2="","",SUM(DJ48:DJ49))</f>
        <v>0</v>
      </c>
      <c r="DK50" s="25">
        <f>IF(DH$2="","",SUM(DK48:DK49))</f>
        <v>0</v>
      </c>
      <c r="DL50" s="25">
        <f>IF(DH$2="","",SUM(DL48:DL49))</f>
        <v>0</v>
      </c>
      <c r="DM50" s="393"/>
      <c r="DO50" s="274"/>
      <c r="DP50" s="25">
        <f>IF(DP$2="","",SUM(DP48:DP49))</f>
        <v>0</v>
      </c>
      <c r="DQ50" s="25">
        <f>IF(DP$2="","",SUM(DQ48:DQ49))</f>
        <v>0</v>
      </c>
      <c r="DR50" s="25">
        <f>IF(DP$2="","",SUM(DR48:DR49))</f>
        <v>0</v>
      </c>
      <c r="DS50" s="25">
        <f>IF(DP$2="","",SUM(DS48:DS49))</f>
        <v>0</v>
      </c>
      <c r="DT50" s="25">
        <f>IF(DP$2="","",SUM(DT48:DT49))</f>
        <v>0</v>
      </c>
      <c r="DU50" s="393"/>
      <c r="DW50" s="274"/>
      <c r="DX50" s="25">
        <f>IF(DX$2="","",SUM(DX48:DX49))</f>
        <v>0</v>
      </c>
      <c r="DY50" s="25">
        <f>IF(DX$2="","",SUM(DY48:DY49))</f>
        <v>0</v>
      </c>
      <c r="DZ50" s="25">
        <f>IF(DX$2="","",SUM(DZ48:DZ49))</f>
        <v>0</v>
      </c>
      <c r="EA50" s="25">
        <f>IF(DX$2="","",SUM(EA48:EA49))</f>
        <v>0</v>
      </c>
      <c r="EB50" s="25">
        <f>IF(DX$2="","",SUM(EB48:EB49))</f>
        <v>0</v>
      </c>
      <c r="EC50" s="393"/>
      <c r="EE50" s="274"/>
      <c r="EF50" s="25">
        <f>IF(EF$2="","",SUM(EF48:EF49))</f>
        <v>0</v>
      </c>
      <c r="EG50" s="25">
        <f>IF(EF$2="","",SUM(EG48:EG49))</f>
        <v>0</v>
      </c>
      <c r="EH50" s="25">
        <f>IF(EF$2="","",SUM(EH48:EH49))</f>
        <v>0</v>
      </c>
      <c r="EI50" s="25">
        <f>IF(EF$2="","",SUM(EI48:EI49))</f>
        <v>0</v>
      </c>
      <c r="EJ50" s="25">
        <f>IF(EF$2="","",SUM(EJ48:EJ49))</f>
        <v>0</v>
      </c>
      <c r="EK50" s="393"/>
    </row>
    <row r="51" spans="1:141" s="17" customFormat="1" ht="15" customHeight="1" x14ac:dyDescent="0.2">
      <c r="A51" s="35" t="s">
        <v>203</v>
      </c>
      <c r="B51" s="28">
        <f>B13+B18+B23+B33+B40+B46+B50</f>
        <v>0</v>
      </c>
      <c r="C51" s="28">
        <f>C13+C18+C23+C33+C40+C46+C50</f>
        <v>0</v>
      </c>
      <c r="D51" s="28">
        <f>B51+C51</f>
        <v>0</v>
      </c>
      <c r="E51" s="665"/>
      <c r="F51" s="270"/>
      <c r="G51" s="276"/>
      <c r="H51" s="28">
        <f ca="1">IF(H$2="","",SUM(H13,H18,H23,H33,H40,H46,H50))</f>
        <v>0</v>
      </c>
      <c r="I51" s="28">
        <f ca="1">IF(H$2="","",SUM(I13,I18,I23,I33,I40,I46,I50))</f>
        <v>0</v>
      </c>
      <c r="J51" s="28">
        <f ca="1">IF(H$2="","",SUM(J13,J18,J23,J33,J40,J46,J50))</f>
        <v>0</v>
      </c>
      <c r="K51" s="28">
        <f ca="1">IF(H$2="","",SUM(K13,K18,K23,K33,K40,K46,K50))</f>
        <v>0</v>
      </c>
      <c r="L51" s="28">
        <f ca="1">IF(H$2="","",SUM(L13,L18,L23,L33,L40,L46,L50))</f>
        <v>0</v>
      </c>
      <c r="M51" s="396"/>
      <c r="N51" s="368"/>
      <c r="O51" s="276"/>
      <c r="P51" s="28">
        <f ca="1">IF(P$2="","",SUM(P13,P18,P23,P33,P40,P46,P50))</f>
        <v>0</v>
      </c>
      <c r="Q51" s="28">
        <f ca="1">IF(P$2="","",SUM(Q13,Q18,Q23,Q33,Q40,Q46,Q50))</f>
        <v>0</v>
      </c>
      <c r="R51" s="28">
        <f ca="1">IF(P$2="","",SUM(R13,R18,R23,R33,R40,R46,R50))</f>
        <v>0</v>
      </c>
      <c r="S51" s="28">
        <f ca="1">IF(P$2="","",SUM(S13,S18,S23,S33,S40,S46,S50))</f>
        <v>0</v>
      </c>
      <c r="T51" s="28">
        <f ca="1">IF(P$2="","",SUM(T13,T18,T23,T33,T40,T46,T50))</f>
        <v>0</v>
      </c>
      <c r="U51" s="396"/>
      <c r="V51" s="368"/>
      <c r="W51" s="276"/>
      <c r="X51" s="28">
        <f ca="1">IF(X$2="","",SUM(X13,X18,X23,X33,X40,X46,X50))</f>
        <v>0</v>
      </c>
      <c r="Y51" s="28">
        <f ca="1">IF(X$2="","",SUM(Y13,Y18,Y23,Y33,Y40,Y46,Y50))</f>
        <v>0</v>
      </c>
      <c r="Z51" s="28">
        <f ca="1">IF(X$2="","",SUM(Z13,Z18,Z23,Z33,Z40,Z46,Z50))</f>
        <v>0</v>
      </c>
      <c r="AA51" s="28">
        <f ca="1">IF(X$2="","",SUM(AA13,AA18,AA23,AA33,AA40,AA46,AA50))</f>
        <v>0</v>
      </c>
      <c r="AB51" s="28">
        <f ca="1">IF(X$2="","",SUM(AB13,AB18,AB23,AB33,AB40,AB46,AB50))</f>
        <v>0</v>
      </c>
      <c r="AC51" s="396"/>
      <c r="AE51" s="276"/>
      <c r="AF51" s="28">
        <f ca="1">IF(AF$2="","",SUM(AF13,AF18,AF23,AF33,AF40,AF46,AF50))</f>
        <v>0</v>
      </c>
      <c r="AG51" s="28">
        <f ca="1">IF(AF$2="","",SUM(AG13,AG18,AG23,AG33,AG40,AG46,AG50))</f>
        <v>0</v>
      </c>
      <c r="AH51" s="28">
        <f ca="1">IF(AF$2="","",SUM(AH13,AH18,AH23,AH33,AH40,AH46,AH50))</f>
        <v>0</v>
      </c>
      <c r="AI51" s="28">
        <f ca="1">IF(AF$2="","",SUM(AI13,AI18,AI23,AI33,AI40,AI46,AI50))</f>
        <v>0</v>
      </c>
      <c r="AJ51" s="28">
        <f ca="1">IF(AF$2="","",SUM(AJ13,AJ18,AJ23,AJ33,AJ40,AJ46,AJ50))</f>
        <v>0</v>
      </c>
      <c r="AK51" s="396"/>
      <c r="AM51" s="276"/>
      <c r="AN51" s="28">
        <f ca="1">IF(AN$2="","",SUM(AN13,AN18,AN23,AN33,AN40,AN46,AN50))</f>
        <v>0</v>
      </c>
      <c r="AO51" s="28">
        <f ca="1">IF(AN$2="","",SUM(AO13,AO18,AO23,AO33,AO40,AO46,AO50))</f>
        <v>0</v>
      </c>
      <c r="AP51" s="28">
        <f ca="1">IF(AN$2="","",SUM(AP13,AP18,AP23,AP33,AP40,AP46,AP50))</f>
        <v>0</v>
      </c>
      <c r="AQ51" s="28">
        <f ca="1">IF(AN$2="","",SUM(AQ13,AQ18,AQ23,AQ33,AQ40,AQ46,AQ50))</f>
        <v>0</v>
      </c>
      <c r="AR51" s="28">
        <f ca="1">IF(AN$2="","",SUM(AR13,AR18,AR23,AR33,AR40,AR46,AR50))</f>
        <v>0</v>
      </c>
      <c r="AS51" s="396"/>
      <c r="AU51" s="276"/>
      <c r="AV51" s="28">
        <f ca="1">IF(AV$2="","",SUM(AV13,AV18,AV23,AV33,AV40,AV46,AV50))</f>
        <v>0</v>
      </c>
      <c r="AW51" s="28">
        <f ca="1">IF(AV$2="","",SUM(AW13,AW18,AW23,AW33,AW40,AW46,AW50))</f>
        <v>0</v>
      </c>
      <c r="AX51" s="28">
        <f ca="1">IF(AV$2="","",SUM(AX13,AX18,AX23,AX33,AX40,AX46,AX50))</f>
        <v>0</v>
      </c>
      <c r="AY51" s="28">
        <f ca="1">IF(AV$2="","",SUM(AY13,AY18,AY23,AY33,AY40,AY46,AY50))</f>
        <v>0</v>
      </c>
      <c r="AZ51" s="28">
        <f ca="1">IF(AV$2="","",SUM(AZ13,AZ18,AZ23,AZ33,AZ40,AZ46,AZ50))</f>
        <v>0</v>
      </c>
      <c r="BA51" s="396"/>
      <c r="BC51" s="276"/>
      <c r="BD51" s="28">
        <f ca="1">IF(BD$2="","",SUM(BD13,BD18,BD23,BD33,BD40,BD46,BD50))</f>
        <v>0</v>
      </c>
      <c r="BE51" s="28">
        <f ca="1">IF(BD$2="","",SUM(BE13,BE18,BE23,BE33,BE40,BE46,BE50))</f>
        <v>0</v>
      </c>
      <c r="BF51" s="28">
        <f ca="1">IF(BD$2="","",SUM(BF13,BF18,BF23,BF33,BF40,BF46,BF50))</f>
        <v>0</v>
      </c>
      <c r="BG51" s="28">
        <f ca="1">IF(BD$2="","",SUM(BG13,BG18,BG23,BG33,BG40,BG46,BG50))</f>
        <v>0</v>
      </c>
      <c r="BH51" s="28">
        <f ca="1">IF(BD$2="","",SUM(BH13,BH18,BH23,BH33,BH40,BH46,BH50))</f>
        <v>0</v>
      </c>
      <c r="BI51" s="396"/>
      <c r="BK51" s="276"/>
      <c r="BL51" s="28">
        <f ca="1">IF(BL$2="","",SUM(BL13,BL18,BL23,BL33,BL40,BL46,BL50))</f>
        <v>0</v>
      </c>
      <c r="BM51" s="28">
        <f ca="1">IF(BL$2="","",SUM(BM13,BM18,BM23,BM33,BM40,BM46,BM50))</f>
        <v>0</v>
      </c>
      <c r="BN51" s="28">
        <f ca="1">IF(BL$2="","",SUM(BN13,BN18,BN23,BN33,BN40,BN46,BN50))</f>
        <v>0</v>
      </c>
      <c r="BO51" s="28">
        <f ca="1">IF(BL$2="","",SUM(BO13,BO18,BO23,BO33,BO40,BO46,BO50))</f>
        <v>0</v>
      </c>
      <c r="BP51" s="28">
        <f ca="1">IF(BL$2="","",SUM(BP13,BP18,BP23,BP33,BP40,BP46,BP50))</f>
        <v>0</v>
      </c>
      <c r="BQ51" s="396"/>
      <c r="BS51" s="276"/>
      <c r="BT51" s="28">
        <f ca="1">IF(BT$2="","",SUM(BT13,BT18,BT23,BT33,BT40,BT46,BT50))</f>
        <v>0</v>
      </c>
      <c r="BU51" s="28">
        <f ca="1">IF(BT$2="","",SUM(BU13,BU18,BU23,BU33,BU40,BU46,BU50))</f>
        <v>0</v>
      </c>
      <c r="BV51" s="28">
        <f ca="1">IF(BT$2="","",SUM(BV13,BV18,BV23,BV33,BV40,BV46,BV50))</f>
        <v>0</v>
      </c>
      <c r="BW51" s="28">
        <f ca="1">IF(BT$2="","",SUM(BW13,BW18,BW23,BW33,BW40,BW46,BW50))</f>
        <v>0</v>
      </c>
      <c r="BX51" s="28">
        <f ca="1">IF(BT$2="","",SUM(BX13,BX18,BX23,BX33,BX40,BX46,BX50))</f>
        <v>0</v>
      </c>
      <c r="BY51" s="396"/>
      <c r="CA51" s="276"/>
      <c r="CB51" s="28">
        <f ca="1">IF(CB$2="","",SUM(CB13,CB18,CB23,CB33,CB40,CB46,CB50))</f>
        <v>0</v>
      </c>
      <c r="CC51" s="28">
        <f ca="1">IF(CB$2="","",SUM(CC13,CC18,CC23,CC33,CC40,CC46,CC50))</f>
        <v>0</v>
      </c>
      <c r="CD51" s="28">
        <f ca="1">IF(CB$2="","",SUM(CD13,CD18,CD23,CD33,CD40,CD46,CD50))</f>
        <v>0</v>
      </c>
      <c r="CE51" s="28">
        <f ca="1">IF(CB$2="","",SUM(CE13,CE18,CE23,CE33,CE40,CE46,CE50))</f>
        <v>0</v>
      </c>
      <c r="CF51" s="28">
        <f ca="1">IF(CB$2="","",SUM(CF13,CF18,CF23,CF33,CF40,CF46,CF50))</f>
        <v>0</v>
      </c>
      <c r="CG51" s="396"/>
      <c r="CI51" s="276"/>
      <c r="CJ51" s="28">
        <f ca="1">IF(CJ$2="","",SUM(CJ13,CJ18,CJ23,CJ33,CJ40,CJ46,CJ50))</f>
        <v>0</v>
      </c>
      <c r="CK51" s="28">
        <f ca="1">IF(CJ$2="","",SUM(CK13,CK18,CK23,CK33,CK40,CK46,CK50))</f>
        <v>0</v>
      </c>
      <c r="CL51" s="28">
        <f ca="1">IF(CJ$2="","",SUM(CL13,CL18,CL23,CL33,CL40,CL46,CL50))</f>
        <v>0</v>
      </c>
      <c r="CM51" s="28">
        <f ca="1">IF(CJ$2="","",SUM(CM13,CM18,CM23,CM33,CM40,CM46,CM50))</f>
        <v>0</v>
      </c>
      <c r="CN51" s="28">
        <f ca="1">IF(CJ$2="","",SUM(CN13,CN18,CN23,CN33,CN40,CN46,CN50))</f>
        <v>0</v>
      </c>
      <c r="CO51" s="396"/>
      <c r="CQ51" s="276"/>
      <c r="CR51" s="28">
        <f ca="1">IF(CR$2="","",SUM(CR13,CR18,CR23,CR33,CR40,CR46,CR50))</f>
        <v>0</v>
      </c>
      <c r="CS51" s="28">
        <f ca="1">IF(CR$2="","",SUM(CS13,CS18,CS23,CS33,CS40,CS46,CS50))</f>
        <v>0</v>
      </c>
      <c r="CT51" s="28">
        <f ca="1">IF(CR$2="","",SUM(CT13,CT18,CT23,CT33,CT40,CT46,CT50))</f>
        <v>0</v>
      </c>
      <c r="CU51" s="28">
        <f ca="1">IF(CR$2="","",SUM(CU13,CU18,CU23,CU33,CU40,CU46,CU50))</f>
        <v>0</v>
      </c>
      <c r="CV51" s="28">
        <f ca="1">IF(CR$2="","",SUM(CV13,CV18,CV23,CV33,CV40,CV46,CV50))</f>
        <v>0</v>
      </c>
      <c r="CW51" s="396"/>
      <c r="CY51" s="276"/>
      <c r="CZ51" s="28">
        <f ca="1">IF(CZ$2="","",SUM(CZ13,CZ18,CZ23,CZ33,CZ40,CZ46,CZ50))</f>
        <v>0</v>
      </c>
      <c r="DA51" s="28">
        <f ca="1">IF(CZ$2="","",SUM(DA13,DA18,DA23,DA33,DA40,DA46,DA50))</f>
        <v>0</v>
      </c>
      <c r="DB51" s="28">
        <f ca="1">IF(CZ$2="","",SUM(DB13,DB18,DB23,DB33,DB40,DB46,DB50))</f>
        <v>0</v>
      </c>
      <c r="DC51" s="28">
        <f ca="1">IF(CZ$2="","",SUM(DC13,DC18,DC23,DC33,DC40,DC46,DC50))</f>
        <v>0</v>
      </c>
      <c r="DD51" s="28">
        <f ca="1">IF(CZ$2="","",SUM(DD13,DD18,DD23,DD33,DD40,DD46,DD50))</f>
        <v>0</v>
      </c>
      <c r="DE51" s="396"/>
      <c r="DG51" s="276"/>
      <c r="DH51" s="28">
        <f ca="1">IF(DH$2="","",SUM(DH13,DH18,DH23,DH33,DH40,DH46,DH50))</f>
        <v>0</v>
      </c>
      <c r="DI51" s="28">
        <f ca="1">IF(DH$2="","",SUM(DI13,DI18,DI23,DI33,DI40,DI46,DI50))</f>
        <v>0</v>
      </c>
      <c r="DJ51" s="28">
        <f ca="1">IF(DH$2="","",SUM(DJ13,DJ18,DJ23,DJ33,DJ40,DJ46,DJ50))</f>
        <v>0</v>
      </c>
      <c r="DK51" s="28">
        <f ca="1">IF(DH$2="","",SUM(DK13,DK18,DK23,DK33,DK40,DK46,DK50))</f>
        <v>0</v>
      </c>
      <c r="DL51" s="28">
        <f ca="1">IF(DH$2="","",SUM(DL13,DL18,DL23,DL33,DL40,DL46,DL50))</f>
        <v>0</v>
      </c>
      <c r="DM51" s="396"/>
      <c r="DO51" s="276"/>
      <c r="DP51" s="28">
        <f ca="1">IF(DP$2="","",SUM(DP13,DP18,DP23,DP33,DP40,DP46,DP50))</f>
        <v>0</v>
      </c>
      <c r="DQ51" s="28">
        <f ca="1">IF(DP$2="","",SUM(DQ13,DQ18,DQ23,DQ33,DQ40,DQ46,DQ50))</f>
        <v>0</v>
      </c>
      <c r="DR51" s="28">
        <f ca="1">IF(DP$2="","",SUM(DR13,DR18,DR23,DR33,DR40,DR46,DR50))</f>
        <v>0</v>
      </c>
      <c r="DS51" s="28">
        <f ca="1">IF(DP$2="","",SUM(DS13,DS18,DS23,DS33,DS40,DS46,DS50))</f>
        <v>0</v>
      </c>
      <c r="DT51" s="28">
        <f ca="1">IF(DP$2="","",SUM(DT13,DT18,DT23,DT33,DT40,DT46,DT50))</f>
        <v>0</v>
      </c>
      <c r="DU51" s="396"/>
      <c r="DW51" s="276"/>
      <c r="DX51" s="28">
        <f ca="1">IF(DX$2="","",SUM(DX13,DX18,DX23,DX33,DX40,DX46,DX50))</f>
        <v>0</v>
      </c>
      <c r="DY51" s="28">
        <f ca="1">IF(DX$2="","",SUM(DY13,DY18,DY23,DY33,DY40,DY46,DY50))</f>
        <v>0</v>
      </c>
      <c r="DZ51" s="28">
        <f ca="1">IF(DX$2="","",SUM(DZ13,DZ18,DZ23,DZ33,DZ40,DZ46,DZ50))</f>
        <v>0</v>
      </c>
      <c r="EA51" s="28">
        <f ca="1">IF(DX$2="","",SUM(EA13,EA18,EA23,EA33,EA40,EA46,EA50))</f>
        <v>0</v>
      </c>
      <c r="EB51" s="28">
        <f ca="1">IF(DX$2="","",SUM(EB13,EB18,EB23,EB33,EB40,EB46,EB50))</f>
        <v>0</v>
      </c>
      <c r="EC51" s="396"/>
      <c r="EE51" s="276"/>
      <c r="EF51" s="28">
        <f ca="1">IF(EF$2="","",SUM(EF13,EF18,EF23,EF33,EF40,EF46,EF50))</f>
        <v>0</v>
      </c>
      <c r="EG51" s="28">
        <f ca="1">IF(EF$2="","",SUM(EG13,EG18,EG23,EG33,EG40,EG46,EG50))</f>
        <v>0</v>
      </c>
      <c r="EH51" s="28">
        <f ca="1">IF(EF$2="","",SUM(EH13,EH18,EH23,EH33,EH40,EH46,EH50))</f>
        <v>0</v>
      </c>
      <c r="EI51" s="28">
        <f ca="1">IF(EF$2="","",SUM(EI13,EI18,EI23,EI33,EI40,EI46,EI50))</f>
        <v>0</v>
      </c>
      <c r="EJ51" s="28">
        <f ca="1">IF(EF$2="","",SUM(EJ13,EJ18,EJ23,EJ33,EJ40,EJ46,EJ50))</f>
        <v>0</v>
      </c>
      <c r="EK51" s="396"/>
    </row>
    <row r="52" spans="1:141" s="17" customFormat="1" ht="15" customHeight="1" x14ac:dyDescent="0.2">
      <c r="A52" s="644"/>
      <c r="B52" s="645"/>
      <c r="C52" s="645"/>
      <c r="D52" s="645"/>
      <c r="E52" s="646"/>
      <c r="F52" s="270"/>
      <c r="G52" s="276"/>
      <c r="H52" s="3"/>
      <c r="I52" s="3"/>
      <c r="J52" s="3"/>
      <c r="K52" s="3"/>
      <c r="L52" s="3"/>
      <c r="M52" s="3"/>
      <c r="N52" s="368"/>
      <c r="O52" s="276"/>
      <c r="P52" s="3"/>
      <c r="Q52" s="3"/>
      <c r="R52" s="3"/>
      <c r="S52" s="3"/>
      <c r="T52" s="3"/>
      <c r="U52" s="3"/>
      <c r="V52" s="368"/>
      <c r="W52" s="276"/>
      <c r="X52" s="3"/>
      <c r="Y52" s="3"/>
      <c r="Z52" s="3"/>
      <c r="AA52" s="3"/>
      <c r="AB52" s="3"/>
      <c r="AC52" s="3"/>
      <c r="AE52" s="276"/>
      <c r="AF52" s="3"/>
      <c r="AG52" s="3"/>
      <c r="AH52" s="3"/>
      <c r="AI52" s="3"/>
      <c r="AJ52" s="3"/>
      <c r="AK52" s="3"/>
      <c r="AM52" s="276"/>
      <c r="AN52" s="3"/>
      <c r="AO52" s="3"/>
      <c r="AP52" s="3"/>
      <c r="AQ52" s="3"/>
      <c r="AR52" s="3"/>
      <c r="AS52" s="3"/>
      <c r="AU52" s="276"/>
      <c r="AV52" s="3"/>
      <c r="AW52" s="3"/>
      <c r="AX52" s="3"/>
      <c r="AY52" s="3"/>
      <c r="AZ52" s="3"/>
      <c r="BA52" s="3"/>
      <c r="BC52" s="276"/>
      <c r="BD52" s="3"/>
      <c r="BE52" s="3"/>
      <c r="BF52" s="3"/>
      <c r="BG52" s="3"/>
      <c r="BH52" s="3"/>
      <c r="BI52" s="3"/>
      <c r="BK52" s="276"/>
      <c r="BL52" s="3"/>
      <c r="BM52" s="3"/>
      <c r="BN52" s="3"/>
      <c r="BO52" s="3"/>
      <c r="BP52" s="3"/>
      <c r="BQ52" s="3"/>
      <c r="BS52" s="276"/>
      <c r="BT52" s="3"/>
      <c r="BU52" s="3"/>
      <c r="BV52" s="3"/>
      <c r="BW52" s="3"/>
      <c r="BX52" s="3"/>
      <c r="BY52" s="3"/>
      <c r="CA52" s="276"/>
      <c r="CB52" s="3"/>
      <c r="CC52" s="3"/>
      <c r="CD52" s="3"/>
      <c r="CE52" s="3"/>
      <c r="CF52" s="3"/>
      <c r="CG52" s="3"/>
      <c r="CI52" s="276"/>
      <c r="CJ52" s="3"/>
      <c r="CK52" s="3"/>
      <c r="CL52" s="3"/>
      <c r="CM52" s="3"/>
      <c r="CN52" s="3"/>
      <c r="CO52" s="3"/>
      <c r="CQ52" s="276"/>
      <c r="CR52" s="3"/>
      <c r="CS52" s="3"/>
      <c r="CT52" s="3"/>
      <c r="CU52" s="3"/>
      <c r="CV52" s="3"/>
      <c r="CW52" s="3"/>
      <c r="CY52" s="276"/>
      <c r="CZ52" s="3"/>
      <c r="DA52" s="3"/>
      <c r="DB52" s="3"/>
      <c r="DC52" s="3"/>
      <c r="DD52" s="3"/>
      <c r="DE52" s="3"/>
      <c r="DG52" s="276"/>
      <c r="DH52" s="3"/>
      <c r="DI52" s="3"/>
      <c r="DJ52" s="3"/>
      <c r="DK52" s="3"/>
      <c r="DL52" s="3"/>
      <c r="DM52" s="3"/>
      <c r="DO52" s="276"/>
      <c r="DP52" s="3"/>
      <c r="DQ52" s="3"/>
      <c r="DR52" s="3"/>
      <c r="DS52" s="3"/>
      <c r="DT52" s="3"/>
      <c r="DU52" s="3"/>
      <c r="DW52" s="276"/>
      <c r="DX52" s="3"/>
      <c r="DY52" s="3"/>
      <c r="DZ52" s="3"/>
      <c r="EA52" s="3"/>
      <c r="EB52" s="3"/>
      <c r="EC52" s="3"/>
      <c r="EE52" s="276"/>
      <c r="EF52" s="3"/>
      <c r="EG52" s="3"/>
      <c r="EH52" s="548"/>
      <c r="EI52" s="3"/>
      <c r="EJ52" s="3"/>
      <c r="EK52" s="3"/>
    </row>
    <row r="53" spans="1:141" s="17" customFormat="1" ht="15" customHeight="1" x14ac:dyDescent="0.2">
      <c r="A53" s="652" t="s">
        <v>577</v>
      </c>
      <c r="B53" s="669"/>
      <c r="C53" s="669"/>
      <c r="D53" s="653">
        <f>'ISO Tariff 12'!$E$10</f>
        <v>0</v>
      </c>
      <c r="E53" s="666"/>
      <c r="F53" s="270"/>
      <c r="G53" s="276"/>
      <c r="H53" s="3"/>
      <c r="I53" s="3"/>
      <c r="J53" s="3"/>
      <c r="K53" s="3"/>
      <c r="L53" s="3"/>
      <c r="M53" s="3"/>
      <c r="N53" s="368"/>
      <c r="O53" s="276"/>
      <c r="P53" s="3"/>
      <c r="Q53" s="3"/>
      <c r="R53" s="3"/>
      <c r="S53" s="3"/>
      <c r="T53" s="3"/>
      <c r="U53" s="3"/>
      <c r="V53" s="368"/>
      <c r="W53" s="276"/>
      <c r="X53" s="3"/>
      <c r="Y53" s="3"/>
      <c r="Z53" s="3"/>
      <c r="AA53" s="3"/>
      <c r="AB53" s="3"/>
      <c r="AC53" s="3"/>
      <c r="AE53" s="276"/>
      <c r="AF53" s="3"/>
      <c r="AG53" s="3"/>
      <c r="AH53" s="3"/>
      <c r="AI53" s="3"/>
      <c r="AJ53" s="3"/>
      <c r="AK53" s="3"/>
      <c r="AM53" s="276"/>
      <c r="AN53" s="3"/>
      <c r="AO53" s="3"/>
      <c r="AP53" s="3"/>
      <c r="AQ53" s="3"/>
      <c r="AR53" s="3"/>
      <c r="AS53" s="3"/>
      <c r="AU53" s="276"/>
      <c r="AV53" s="3"/>
      <c r="AW53" s="3"/>
      <c r="AX53" s="3"/>
      <c r="AY53" s="3"/>
      <c r="AZ53" s="3"/>
      <c r="BA53" s="3"/>
      <c r="BC53" s="276"/>
      <c r="BD53" s="3"/>
      <c r="BE53" s="3"/>
      <c r="BF53" s="3"/>
      <c r="BG53" s="3"/>
      <c r="BH53" s="3"/>
      <c r="BI53" s="3"/>
      <c r="BK53" s="276"/>
      <c r="BL53" s="3"/>
      <c r="BM53" s="3"/>
      <c r="BN53" s="3"/>
      <c r="BO53" s="3"/>
      <c r="BP53" s="3"/>
      <c r="BQ53" s="3"/>
      <c r="BS53" s="276"/>
      <c r="BT53" s="3"/>
      <c r="BU53" s="3"/>
      <c r="BV53" s="3"/>
      <c r="BW53" s="3"/>
      <c r="BX53" s="3"/>
      <c r="BY53" s="3"/>
      <c r="CA53" s="276"/>
      <c r="CB53" s="3"/>
      <c r="CC53" s="3"/>
      <c r="CD53" s="3"/>
      <c r="CE53" s="3"/>
      <c r="CF53" s="3"/>
      <c r="CG53" s="3"/>
      <c r="CI53" s="276"/>
      <c r="CJ53" s="3"/>
      <c r="CK53" s="3"/>
      <c r="CL53" s="3"/>
      <c r="CM53" s="3"/>
      <c r="CN53" s="3"/>
      <c r="CO53" s="3"/>
      <c r="CQ53" s="276"/>
      <c r="CR53" s="3"/>
      <c r="CS53" s="3"/>
      <c r="CT53" s="3"/>
      <c r="CU53" s="3"/>
      <c r="CV53" s="3"/>
      <c r="CW53" s="3"/>
      <c r="CY53" s="276"/>
      <c r="CZ53" s="3"/>
      <c r="DA53" s="3"/>
      <c r="DB53" s="3"/>
      <c r="DC53" s="3"/>
      <c r="DD53" s="3"/>
      <c r="DE53" s="3"/>
      <c r="DG53" s="276"/>
      <c r="DH53" s="3"/>
      <c r="DI53" s="3"/>
      <c r="DJ53" s="3"/>
      <c r="DK53" s="3"/>
      <c r="DL53" s="3"/>
      <c r="DM53" s="3"/>
      <c r="DO53" s="276"/>
      <c r="DP53" s="3"/>
      <c r="DQ53" s="3"/>
      <c r="DR53" s="3"/>
      <c r="DS53" s="3"/>
      <c r="DT53" s="3"/>
      <c r="DU53" s="3"/>
      <c r="DW53" s="276"/>
      <c r="DX53" s="3"/>
      <c r="DY53" s="3"/>
      <c r="DZ53" s="3"/>
      <c r="EA53" s="3"/>
      <c r="EB53" s="3"/>
      <c r="EC53" s="3"/>
      <c r="EE53" s="276"/>
      <c r="EF53" s="3"/>
      <c r="EG53" s="3"/>
      <c r="EH53" s="548"/>
      <c r="EI53" s="3"/>
      <c r="EJ53" s="3"/>
      <c r="EK53" s="3"/>
    </row>
    <row r="54" spans="1:141" s="17" customFormat="1" ht="15" customHeight="1" x14ac:dyDescent="0.2">
      <c r="A54" s="654" t="s">
        <v>578</v>
      </c>
      <c r="B54" s="670"/>
      <c r="C54" s="670"/>
      <c r="D54" s="650">
        <f>'ISO Tariff 12'!$E$11</f>
        <v>0</v>
      </c>
      <c r="E54" s="667"/>
      <c r="F54" s="270"/>
      <c r="G54" s="276"/>
      <c r="H54" s="3"/>
      <c r="I54" s="3"/>
      <c r="J54" s="3"/>
      <c r="K54" s="3"/>
      <c r="L54" s="3"/>
      <c r="M54" s="3"/>
      <c r="N54" s="368"/>
      <c r="O54" s="276"/>
      <c r="P54" s="3"/>
      <c r="Q54" s="3"/>
      <c r="R54" s="3"/>
      <c r="S54" s="3"/>
      <c r="T54" s="3"/>
      <c r="U54" s="3"/>
      <c r="V54" s="368"/>
      <c r="W54" s="276"/>
      <c r="X54" s="3"/>
      <c r="Y54" s="3"/>
      <c r="Z54" s="3"/>
      <c r="AA54" s="3"/>
      <c r="AB54" s="3"/>
      <c r="AC54" s="3"/>
      <c r="AE54" s="276"/>
      <c r="AF54" s="3"/>
      <c r="AG54" s="3"/>
      <c r="AH54" s="3"/>
      <c r="AI54" s="3"/>
      <c r="AJ54" s="3"/>
      <c r="AK54" s="3"/>
      <c r="AM54" s="276"/>
      <c r="AN54" s="3"/>
      <c r="AO54" s="3"/>
      <c r="AP54" s="3"/>
      <c r="AQ54" s="3"/>
      <c r="AR54" s="3"/>
      <c r="AS54" s="3"/>
      <c r="AU54" s="276"/>
      <c r="AV54" s="3"/>
      <c r="AW54" s="3"/>
      <c r="AX54" s="3"/>
      <c r="AY54" s="3"/>
      <c r="AZ54" s="3"/>
      <c r="BA54" s="3"/>
      <c r="BC54" s="276"/>
      <c r="BD54" s="3"/>
      <c r="BE54" s="3"/>
      <c r="BF54" s="3"/>
      <c r="BG54" s="3"/>
      <c r="BH54" s="3"/>
      <c r="BI54" s="3"/>
      <c r="BK54" s="276"/>
      <c r="BL54" s="3"/>
      <c r="BM54" s="3"/>
      <c r="BN54" s="3"/>
      <c r="BO54" s="3"/>
      <c r="BP54" s="3"/>
      <c r="BQ54" s="3"/>
      <c r="BS54" s="276"/>
      <c r="BT54" s="3"/>
      <c r="BU54" s="3"/>
      <c r="BV54" s="3"/>
      <c r="BW54" s="3"/>
      <c r="BX54" s="3"/>
      <c r="BY54" s="3"/>
      <c r="CA54" s="276"/>
      <c r="CB54" s="3"/>
      <c r="CC54" s="3"/>
      <c r="CD54" s="3"/>
      <c r="CE54" s="3"/>
      <c r="CF54" s="3"/>
      <c r="CG54" s="3"/>
      <c r="CI54" s="276"/>
      <c r="CJ54" s="3"/>
      <c r="CK54" s="3"/>
      <c r="CL54" s="3"/>
      <c r="CM54" s="3"/>
      <c r="CN54" s="3"/>
      <c r="CO54" s="3"/>
      <c r="CQ54" s="276"/>
      <c r="CR54" s="3"/>
      <c r="CS54" s="3"/>
      <c r="CT54" s="3"/>
      <c r="CU54" s="3"/>
      <c r="CV54" s="3"/>
      <c r="CW54" s="3"/>
      <c r="CY54" s="276"/>
      <c r="CZ54" s="3"/>
      <c r="DA54" s="3"/>
      <c r="DB54" s="3"/>
      <c r="DC54" s="3"/>
      <c r="DD54" s="3"/>
      <c r="DE54" s="3"/>
      <c r="DG54" s="276"/>
      <c r="DH54" s="3"/>
      <c r="DI54" s="3"/>
      <c r="DJ54" s="3"/>
      <c r="DK54" s="3"/>
      <c r="DL54" s="3"/>
      <c r="DM54" s="3"/>
      <c r="DO54" s="276"/>
      <c r="DP54" s="3"/>
      <c r="DQ54" s="3"/>
      <c r="DR54" s="3"/>
      <c r="DS54" s="3"/>
      <c r="DT54" s="3"/>
      <c r="DU54" s="3"/>
      <c r="DW54" s="276"/>
      <c r="DX54" s="3"/>
      <c r="DY54" s="3"/>
      <c r="DZ54" s="3"/>
      <c r="EA54" s="3"/>
      <c r="EB54" s="3"/>
      <c r="EC54" s="3"/>
      <c r="EE54" s="276"/>
      <c r="EF54" s="3"/>
      <c r="EG54" s="3"/>
      <c r="EH54" s="3"/>
      <c r="EI54" s="3"/>
      <c r="EJ54" s="3"/>
      <c r="EK54" s="3"/>
    </row>
    <row r="55" spans="1:141" s="17" customFormat="1" ht="15" customHeight="1" x14ac:dyDescent="0.2">
      <c r="A55" s="654" t="s">
        <v>589</v>
      </c>
      <c r="B55" s="670"/>
      <c r="C55" s="670"/>
      <c r="D55" s="650">
        <f>'ISO Tariff 12'!$E$12</f>
        <v>0</v>
      </c>
      <c r="E55" s="667"/>
      <c r="F55" s="270"/>
      <c r="G55" s="276"/>
      <c r="H55" s="3"/>
      <c r="I55" s="3"/>
      <c r="J55" s="3"/>
      <c r="K55" s="3"/>
      <c r="L55" s="3"/>
      <c r="M55" s="3"/>
      <c r="N55" s="368"/>
      <c r="O55" s="276"/>
      <c r="P55" s="3"/>
      <c r="Q55" s="3"/>
      <c r="R55" s="3"/>
      <c r="S55" s="3"/>
      <c r="T55" s="3"/>
      <c r="U55" s="3"/>
      <c r="V55" s="368"/>
      <c r="W55" s="276"/>
      <c r="X55" s="3"/>
      <c r="Y55" s="3"/>
      <c r="Z55" s="3"/>
      <c r="AA55" s="3"/>
      <c r="AB55" s="3"/>
      <c r="AC55" s="3"/>
      <c r="AE55" s="276"/>
      <c r="AF55" s="3"/>
      <c r="AG55" s="3"/>
      <c r="AH55" s="3"/>
      <c r="AI55" s="3"/>
      <c r="AJ55" s="3"/>
      <c r="AK55" s="3"/>
      <c r="AM55" s="276"/>
      <c r="AN55" s="3"/>
      <c r="AO55" s="3"/>
      <c r="AP55" s="3"/>
      <c r="AQ55" s="3"/>
      <c r="AR55" s="3"/>
      <c r="AS55" s="3"/>
      <c r="AU55" s="276"/>
      <c r="AV55" s="3"/>
      <c r="AW55" s="3"/>
      <c r="AX55" s="3"/>
      <c r="AY55" s="3"/>
      <c r="AZ55" s="3"/>
      <c r="BA55" s="3"/>
      <c r="BC55" s="276"/>
      <c r="BD55" s="3"/>
      <c r="BE55" s="3"/>
      <c r="BF55" s="3"/>
      <c r="BG55" s="3"/>
      <c r="BH55" s="3"/>
      <c r="BI55" s="3"/>
      <c r="BK55" s="276"/>
      <c r="BL55" s="3"/>
      <c r="BM55" s="3"/>
      <c r="BN55" s="3"/>
      <c r="BO55" s="3"/>
      <c r="BP55" s="3"/>
      <c r="BQ55" s="3"/>
      <c r="BS55" s="276"/>
      <c r="BT55" s="3"/>
      <c r="BU55" s="3"/>
      <c r="BV55" s="3"/>
      <c r="BW55" s="3"/>
      <c r="BX55" s="3"/>
      <c r="BY55" s="3"/>
      <c r="CA55" s="276"/>
      <c r="CB55" s="3"/>
      <c r="CC55" s="3"/>
      <c r="CD55" s="3"/>
      <c r="CE55" s="3"/>
      <c r="CF55" s="3"/>
      <c r="CG55" s="3"/>
      <c r="CI55" s="276"/>
      <c r="CJ55" s="3"/>
      <c r="CK55" s="3"/>
      <c r="CL55" s="3"/>
      <c r="CM55" s="3"/>
      <c r="CN55" s="3"/>
      <c r="CO55" s="3"/>
      <c r="CQ55" s="276"/>
      <c r="CR55" s="3"/>
      <c r="CS55" s="3"/>
      <c r="CT55" s="3"/>
      <c r="CU55" s="3"/>
      <c r="CV55" s="3"/>
      <c r="CW55" s="3"/>
      <c r="CY55" s="276"/>
      <c r="CZ55" s="3"/>
      <c r="DA55" s="3"/>
      <c r="DB55" s="3"/>
      <c r="DC55" s="3"/>
      <c r="DD55" s="3"/>
      <c r="DE55" s="3"/>
      <c r="DG55" s="276"/>
      <c r="DH55" s="3"/>
      <c r="DI55" s="3"/>
      <c r="DJ55" s="3"/>
      <c r="DK55" s="3"/>
      <c r="DL55" s="3"/>
      <c r="DM55" s="3"/>
      <c r="DO55" s="276"/>
      <c r="DP55" s="3"/>
      <c r="DQ55" s="3"/>
      <c r="DR55" s="3"/>
      <c r="DS55" s="3"/>
      <c r="DT55" s="3"/>
      <c r="DU55" s="3"/>
      <c r="DW55" s="276"/>
      <c r="DX55" s="3"/>
      <c r="DY55" s="3"/>
      <c r="DZ55" s="3"/>
      <c r="EA55" s="3"/>
      <c r="EB55" s="3"/>
      <c r="EC55" s="3"/>
      <c r="EE55" s="276"/>
      <c r="EF55" s="3"/>
      <c r="EG55" s="3"/>
      <c r="EH55" s="548"/>
      <c r="EI55" s="3"/>
      <c r="EJ55" s="3"/>
      <c r="EK55" s="3"/>
    </row>
    <row r="56" spans="1:141" s="17" customFormat="1" ht="15" customHeight="1" x14ac:dyDescent="0.2">
      <c r="A56" s="655" t="s">
        <v>586</v>
      </c>
      <c r="B56" s="671"/>
      <c r="C56" s="671"/>
      <c r="D56" s="651">
        <f>SUM(D51,D53:D55)</f>
        <v>0</v>
      </c>
      <c r="E56" s="668"/>
      <c r="F56" s="270"/>
      <c r="G56" s="276"/>
      <c r="H56" s="3"/>
      <c r="I56" s="3"/>
      <c r="J56" s="3"/>
      <c r="K56" s="3"/>
      <c r="L56" s="3"/>
      <c r="M56" s="3"/>
      <c r="N56" s="368"/>
      <c r="O56" s="276"/>
      <c r="P56" s="3"/>
      <c r="Q56" s="3"/>
      <c r="R56" s="3"/>
      <c r="S56" s="3"/>
      <c r="T56" s="3"/>
      <c r="U56" s="3"/>
      <c r="V56" s="368"/>
      <c r="W56" s="276"/>
      <c r="X56" s="3"/>
      <c r="Y56" s="3"/>
      <c r="Z56" s="3"/>
      <c r="AA56" s="3"/>
      <c r="AB56" s="3"/>
      <c r="AC56" s="3"/>
      <c r="AE56" s="276"/>
      <c r="AF56" s="3"/>
      <c r="AG56" s="3"/>
      <c r="AH56" s="3"/>
      <c r="AI56" s="3"/>
      <c r="AJ56" s="3"/>
      <c r="AK56" s="3"/>
      <c r="AM56" s="276"/>
      <c r="AN56" s="3"/>
      <c r="AO56" s="3"/>
      <c r="AP56" s="3"/>
      <c r="AQ56" s="3"/>
      <c r="AR56" s="3"/>
      <c r="AS56" s="3"/>
      <c r="AU56" s="276"/>
      <c r="AV56" s="3"/>
      <c r="AW56" s="3"/>
      <c r="AX56" s="3"/>
      <c r="AY56" s="3"/>
      <c r="AZ56" s="3"/>
      <c r="BA56" s="3"/>
      <c r="BC56" s="276"/>
      <c r="BD56" s="3"/>
      <c r="BE56" s="3"/>
      <c r="BF56" s="3"/>
      <c r="BG56" s="3"/>
      <c r="BH56" s="3"/>
      <c r="BI56" s="3"/>
      <c r="BK56" s="276"/>
      <c r="BL56" s="3"/>
      <c r="BM56" s="3"/>
      <c r="BN56" s="3"/>
      <c r="BO56" s="3"/>
      <c r="BP56" s="3"/>
      <c r="BQ56" s="3"/>
      <c r="BS56" s="276"/>
      <c r="BT56" s="3"/>
      <c r="BU56" s="3"/>
      <c r="BV56" s="3"/>
      <c r="BW56" s="3"/>
      <c r="BX56" s="3"/>
      <c r="BY56" s="3"/>
      <c r="CA56" s="276"/>
      <c r="CB56" s="3"/>
      <c r="CC56" s="3"/>
      <c r="CD56" s="3"/>
      <c r="CE56" s="3"/>
      <c r="CF56" s="3"/>
      <c r="CG56" s="3"/>
      <c r="CI56" s="276"/>
      <c r="CJ56" s="3"/>
      <c r="CK56" s="3"/>
      <c r="CL56" s="3"/>
      <c r="CM56" s="3"/>
      <c r="CN56" s="3"/>
      <c r="CO56" s="3"/>
      <c r="CQ56" s="276"/>
      <c r="CR56" s="3"/>
      <c r="CS56" s="3"/>
      <c r="CT56" s="3"/>
      <c r="CU56" s="3"/>
      <c r="CV56" s="3"/>
      <c r="CW56" s="3"/>
      <c r="CY56" s="276"/>
      <c r="CZ56" s="3"/>
      <c r="DA56" s="3"/>
      <c r="DB56" s="3"/>
      <c r="DC56" s="3"/>
      <c r="DD56" s="3"/>
      <c r="DE56" s="3"/>
      <c r="DG56" s="276"/>
      <c r="DH56" s="3"/>
      <c r="DI56" s="3"/>
      <c r="DJ56" s="3"/>
      <c r="DK56" s="3"/>
      <c r="DL56" s="3"/>
      <c r="DM56" s="3"/>
      <c r="DO56" s="276"/>
      <c r="DP56" s="3"/>
      <c r="DQ56" s="3"/>
      <c r="DR56" s="3"/>
      <c r="DS56" s="3"/>
      <c r="DT56" s="3"/>
      <c r="DU56" s="3"/>
      <c r="DW56" s="276"/>
      <c r="DX56" s="3"/>
      <c r="DY56" s="3"/>
      <c r="DZ56" s="3"/>
      <c r="EA56" s="3"/>
      <c r="EB56" s="3"/>
      <c r="EC56" s="3"/>
      <c r="EE56" s="276"/>
      <c r="EF56" s="3"/>
      <c r="EG56" s="3"/>
      <c r="EH56" s="3"/>
      <c r="EI56" s="3"/>
      <c r="EJ56" s="3"/>
      <c r="EK56" s="3"/>
    </row>
    <row r="57" spans="1:141" ht="15" customHeight="1" x14ac:dyDescent="0.2">
      <c r="E57" s="5"/>
      <c r="F57" s="227" t="s">
        <v>36</v>
      </c>
      <c r="EH57" s="548"/>
      <c r="EI57" s="548"/>
    </row>
    <row r="58" spans="1:141" ht="15" customHeight="1" x14ac:dyDescent="0.2">
      <c r="A58" s="573" t="s">
        <v>496</v>
      </c>
      <c r="B58" s="687" t="str">
        <f>Instructions!B16</f>
        <v>aeso cost template.v5.xlsx</v>
      </c>
      <c r="C58" s="687"/>
    </row>
    <row r="59" spans="1:141" ht="15" customHeight="1" x14ac:dyDescent="0.2">
      <c r="A59" s="573" t="s">
        <v>497</v>
      </c>
      <c r="B59" s="688">
        <f>Instructions!B17</f>
        <v>45037</v>
      </c>
      <c r="C59" s="688"/>
    </row>
    <row r="107" spans="1:135" ht="15" customHeight="1" x14ac:dyDescent="0.2">
      <c r="A107" s="3">
        <v>0</v>
      </c>
      <c r="G107" s="263">
        <f>SUM(MAX($A107:F107),1)</f>
        <v>1</v>
      </c>
      <c r="O107" s="263">
        <f>SUM(MAX($A107:N107),1)</f>
        <v>2</v>
      </c>
      <c r="W107" s="263">
        <f>SUM(MAX($A107:V107),1)</f>
        <v>3</v>
      </c>
      <c r="AE107" s="263">
        <f>SUM(MAX($A107:AD107),1)</f>
        <v>4</v>
      </c>
      <c r="AM107" s="263">
        <f>SUM(MAX($A107:AL107),1)</f>
        <v>5</v>
      </c>
      <c r="AU107" s="263">
        <f>SUM(MAX($A107:AT107),1)</f>
        <v>6</v>
      </c>
      <c r="BC107" s="263">
        <f>SUM(MAX($A107:BB107),1)</f>
        <v>7</v>
      </c>
      <c r="BK107" s="263">
        <f>SUM(MAX($A107:BJ107),1)</f>
        <v>8</v>
      </c>
      <c r="BS107" s="263">
        <f>SUM(MAX($A107:BR107),1)</f>
        <v>9</v>
      </c>
      <c r="CA107" s="263">
        <f>SUM(MAX($A107:BZ107),1)</f>
        <v>10</v>
      </c>
      <c r="CI107" s="263">
        <f>SUM(MAX($A107:CH107),1)</f>
        <v>11</v>
      </c>
      <c r="CQ107" s="263">
        <f>SUM(MAX($A107:CP107),1)</f>
        <v>12</v>
      </c>
      <c r="CY107" s="263">
        <f>SUM(MAX($A107:CX107),1)</f>
        <v>13</v>
      </c>
      <c r="DG107" s="263">
        <f>SUM(MAX($A107:DF107),1)</f>
        <v>14</v>
      </c>
      <c r="DO107" s="263">
        <f>SUM(MAX($A107:DN107),1)</f>
        <v>15</v>
      </c>
      <c r="DW107" s="263">
        <f>SUM(MAX($A107:DV107),1)</f>
        <v>16</v>
      </c>
      <c r="EE107" s="263">
        <f>SUM(MAX($A107:ED107),1)</f>
        <v>17</v>
      </c>
    </row>
  </sheetData>
  <sheetProtection algorithmName="SHA-512" hashValue="ZY2j99jWd0LUXFO3r7TwCq4t3W+8etC88Emf/Kbfp7YptFRoJXKdO3KmGMDrUP5TX2VOpsYClU5pCehIK2N9hA==" saltValue="rYc5Zf+LXOe7JaT2SKf4wA==" spinCount="100000" sheet="1" objects="1" scenarios="1" formatCells="0" formatColumns="0" formatRows="0" insertColumns="0" insertRows="0"/>
  <dataConsolidate/>
  <mergeCells count="12">
    <mergeCell ref="A1:E1"/>
    <mergeCell ref="B58:C58"/>
    <mergeCell ref="B59:C59"/>
    <mergeCell ref="A47:E47"/>
    <mergeCell ref="A41:E41"/>
    <mergeCell ref="A19:E19"/>
    <mergeCell ref="A24:E24"/>
    <mergeCell ref="B3:D3"/>
    <mergeCell ref="B2:C2"/>
    <mergeCell ref="A34:E34"/>
    <mergeCell ref="A14:E14"/>
    <mergeCell ref="E2:E7"/>
  </mergeCells>
  <conditionalFormatting sqref="H10:J51">
    <cfRule type="expression" dxfId="444" priority="307">
      <formula>B10&lt;&gt;H10</formula>
    </cfRule>
  </conditionalFormatting>
  <conditionalFormatting sqref="L2">
    <cfRule type="containsText" dxfId="443" priority="92" operator="containsText" text="Rejected">
      <formula>NOT(ISERROR(SEARCH("Rejected",L2)))</formula>
    </cfRule>
  </conditionalFormatting>
  <conditionalFormatting sqref="J2">
    <cfRule type="containsText" dxfId="442" priority="45" operator="containsText" text="Rejected">
      <formula>NOT(ISERROR(SEARCH("Rejected",J2)))</formula>
    </cfRule>
  </conditionalFormatting>
  <conditionalFormatting sqref="R2">
    <cfRule type="containsText" dxfId="441" priority="42" operator="containsText" text="Rejected">
      <formula>NOT(ISERROR(SEARCH("Rejected",R2)))</formula>
    </cfRule>
  </conditionalFormatting>
  <conditionalFormatting sqref="Z2">
    <cfRule type="containsText" dxfId="440" priority="41" operator="containsText" text="Rejected">
      <formula>NOT(ISERROR(SEARCH("Rejected",Z2)))</formula>
    </cfRule>
  </conditionalFormatting>
  <conditionalFormatting sqref="AH2">
    <cfRule type="containsText" dxfId="439" priority="40" operator="containsText" text="Rejected">
      <formula>NOT(ISERROR(SEARCH("Rejected",AH2)))</formula>
    </cfRule>
  </conditionalFormatting>
  <conditionalFormatting sqref="AP2">
    <cfRule type="containsText" dxfId="438" priority="39" operator="containsText" text="Rejected">
      <formula>NOT(ISERROR(SEARCH("Rejected",AP2)))</formula>
    </cfRule>
  </conditionalFormatting>
  <conditionalFormatting sqref="AX2">
    <cfRule type="containsText" dxfId="437" priority="38" operator="containsText" text="Rejected">
      <formula>NOT(ISERROR(SEARCH("Rejected",AX2)))</formula>
    </cfRule>
  </conditionalFormatting>
  <conditionalFormatting sqref="BF2">
    <cfRule type="containsText" dxfId="436" priority="37" operator="containsText" text="Rejected">
      <formula>NOT(ISERROR(SEARCH("Rejected",BF2)))</formula>
    </cfRule>
  </conditionalFormatting>
  <conditionalFormatting sqref="BN2">
    <cfRule type="containsText" dxfId="435" priority="36" operator="containsText" text="Rejected">
      <formula>NOT(ISERROR(SEARCH("Rejected",BN2)))</formula>
    </cfRule>
  </conditionalFormatting>
  <conditionalFormatting sqref="BV2">
    <cfRule type="containsText" dxfId="434" priority="35" operator="containsText" text="Rejected">
      <formula>NOT(ISERROR(SEARCH("Rejected",BV2)))</formula>
    </cfRule>
  </conditionalFormatting>
  <conditionalFormatting sqref="CD2">
    <cfRule type="containsText" dxfId="433" priority="34" operator="containsText" text="Rejected">
      <formula>NOT(ISERROR(SEARCH("Rejected",CD2)))</formula>
    </cfRule>
  </conditionalFormatting>
  <conditionalFormatting sqref="CL2">
    <cfRule type="containsText" dxfId="432" priority="33" operator="containsText" text="Rejected">
      <formula>NOT(ISERROR(SEARCH("Rejected",CL2)))</formula>
    </cfRule>
  </conditionalFormatting>
  <conditionalFormatting sqref="CT2">
    <cfRule type="containsText" dxfId="431" priority="32" operator="containsText" text="Rejected">
      <formula>NOT(ISERROR(SEARCH("Rejected",CT2)))</formula>
    </cfRule>
  </conditionalFormatting>
  <conditionalFormatting sqref="DB2">
    <cfRule type="containsText" dxfId="430" priority="31" operator="containsText" text="Rejected">
      <formula>NOT(ISERROR(SEARCH("Rejected",DB2)))</formula>
    </cfRule>
  </conditionalFormatting>
  <conditionalFormatting sqref="DJ2">
    <cfRule type="containsText" dxfId="429" priority="30" operator="containsText" text="Rejected">
      <formula>NOT(ISERROR(SEARCH("Rejected",DJ2)))</formula>
    </cfRule>
  </conditionalFormatting>
  <conditionalFormatting sqref="DR2">
    <cfRule type="containsText" dxfId="428" priority="29" operator="containsText" text="Rejected">
      <formula>NOT(ISERROR(SEARCH("Rejected",DR2)))</formula>
    </cfRule>
  </conditionalFormatting>
  <conditionalFormatting sqref="DZ2">
    <cfRule type="containsText" dxfId="427" priority="27" operator="containsText" text="Rejected">
      <formula>NOT(ISERROR(SEARCH("Rejected",DZ2)))</formula>
    </cfRule>
  </conditionalFormatting>
  <conditionalFormatting sqref="EH2">
    <cfRule type="containsText" dxfId="426" priority="26" operator="containsText" text="Rejected">
      <formula>NOT(ISERROR(SEARCH("Rejected",EH2)))</formula>
    </cfRule>
  </conditionalFormatting>
  <conditionalFormatting sqref="P10:R51">
    <cfRule type="expression" dxfId="425" priority="18">
      <formula>H10&lt;&gt;P10</formula>
    </cfRule>
  </conditionalFormatting>
  <conditionalFormatting sqref="AF10:AH51">
    <cfRule type="expression" dxfId="424" priority="16">
      <formula>X10&lt;&gt;AF10</formula>
    </cfRule>
  </conditionalFormatting>
  <conditionalFormatting sqref="AN10:AP51">
    <cfRule type="expression" dxfId="423" priority="15">
      <formula>AF10&lt;&gt;AN10</formula>
    </cfRule>
  </conditionalFormatting>
  <conditionalFormatting sqref="AV10:AX51">
    <cfRule type="expression" dxfId="422" priority="14">
      <formula>AN10&lt;&gt;AV10</formula>
    </cfRule>
  </conditionalFormatting>
  <conditionalFormatting sqref="BD10:BF51">
    <cfRule type="expression" dxfId="421" priority="13">
      <formula>AV10&lt;&gt;BD10</formula>
    </cfRule>
  </conditionalFormatting>
  <conditionalFormatting sqref="BL10:BN51">
    <cfRule type="expression" dxfId="420" priority="12">
      <formula>BD10&lt;&gt;BL10</formula>
    </cfRule>
  </conditionalFormatting>
  <conditionalFormatting sqref="BT10:BV51">
    <cfRule type="expression" dxfId="419" priority="11">
      <formula>BL10&lt;&gt;BT10</formula>
    </cfRule>
  </conditionalFormatting>
  <conditionalFormatting sqref="CB10:CD51">
    <cfRule type="expression" dxfId="418" priority="10">
      <formula>BT10&lt;&gt;CB10</formula>
    </cfRule>
  </conditionalFormatting>
  <conditionalFormatting sqref="CJ10:CL51">
    <cfRule type="expression" dxfId="417" priority="9">
      <formula>CB10&lt;&gt;CJ10</formula>
    </cfRule>
  </conditionalFormatting>
  <conditionalFormatting sqref="CR10:CT51">
    <cfRule type="expression" dxfId="416" priority="8">
      <formula>CJ10&lt;&gt;CR10</formula>
    </cfRule>
  </conditionalFormatting>
  <conditionalFormatting sqref="CZ10:DB51">
    <cfRule type="expression" dxfId="415" priority="7">
      <formula>CR10&lt;&gt;CZ10</formula>
    </cfRule>
  </conditionalFormatting>
  <conditionalFormatting sqref="DH10:DJ51">
    <cfRule type="expression" dxfId="414" priority="6">
      <formula>CZ10&lt;&gt;DH10</formula>
    </cfRule>
  </conditionalFormatting>
  <conditionalFormatting sqref="DP10:DR51">
    <cfRule type="expression" dxfId="413" priority="5">
      <formula>DH10&lt;&gt;DP10</formula>
    </cfRule>
  </conditionalFormatting>
  <conditionalFormatting sqref="DX10:DZ51">
    <cfRule type="expression" dxfId="412" priority="4">
      <formula>DP10&lt;&gt;DX10</formula>
    </cfRule>
  </conditionalFormatting>
  <conditionalFormatting sqref="EF10:EH51">
    <cfRule type="expression" dxfId="411" priority="3">
      <formula>DX10&lt;&gt;EF10</formula>
    </cfRule>
  </conditionalFormatting>
  <conditionalFormatting sqref="X10:Z51">
    <cfRule type="expression" dxfId="410" priority="1">
      <formula>P10&lt;&gt;X10</formula>
    </cfRule>
  </conditionalFormatting>
  <dataValidations disablePrompts="1" count="10">
    <dataValidation type="list" allowBlank="1" showInputMessage="1" showErrorMessage="1" sqref="B983043:E983044 B917507:E917508 B851971:E851972 B786435:E786436 B720899:E720900 B655363:E655364 B589827:E589828 B524291:E524292 B458755:E458756 B393219:E393220 B327683:E327684 B262147:E262148 B196611:E196612 B131075:E131076 B65539:E65540 B65537 B131073 B196609 B262145 B327681 B393217 B458753 B524289 B589825 B655361 B720897 B786433 B851969 B917505 B983041" xr:uid="{00000000-0002-0000-0200-000000000000}">
      <formula1>#REF!</formula1>
    </dataValidation>
    <dataValidation type="list" allowBlank="1" showInputMessage="1" showErrorMessage="1" sqref="D4" xr:uid="{00000000-0002-0000-0200-000002000000}">
      <formula1>"OOM,NID,Service Proposal,Service Proposal P&amp;L,Final Cost Estimate,Final Cost Report, PCP#1,PCP#2,PCP#3,PCP#4,PCP#5,PCP#6,PCP#7,PCP#8,PCP#9,PCP#10,PCP#11,PCP#12,PCP#13,PCP#14,PCP#15"</formula1>
    </dataValidation>
    <dataValidation type="list" allowBlank="1" showInputMessage="1" showErrorMessage="1" sqref="B5" xr:uid="{00000000-0002-0000-0200-000003000000}">
      <formula1>"100%,75%,50%,30%,20%,15%,10%,5%,3%,0%"</formula1>
    </dataValidation>
    <dataValidation type="list" allowBlank="1" showInputMessage="1" showErrorMessage="1" sqref="B4" xr:uid="{00000000-0002-0000-0200-000004000000}">
      <formula1>"5,4,3,2,1,N/A"</formula1>
    </dataValidation>
    <dataValidation type="list" allowBlank="1" showInputMessage="1" showErrorMessage="1" sqref="D5" xr:uid="{00000000-0002-0000-0200-000005000000}">
      <formula1>"-50%,-40%,-30%,-20%,-15%,-10%,-5%,-3%,0%"</formula1>
    </dataValidation>
    <dataValidation showInputMessage="1" showErrorMessage="1" sqref="B3:D3" xr:uid="{00000000-0002-0000-0200-000006000000}"/>
    <dataValidation type="list" allowBlank="1" showInputMessage="1" showErrorMessage="1" sqref="H2 P2 X2 AF2 AN2 AV2 BD2 BL2 BT2 CB2 CJ2 CR2 CZ2 DH2 DP2 DX2 EF2" xr:uid="{00000000-0002-0000-0200-000007000000}">
      <formula1>"PCP,Service Proposal P&amp;L,Final Cost Estimate,Final Cost Report,Service Proposal Update"</formula1>
    </dataValidation>
    <dataValidation type="list" allowBlank="1" showInputMessage="1" showErrorMessage="1" sqref="A48" xr:uid="{00000000-0002-0000-0200-000008000000}">
      <formula1>"AFUDC,IDC"</formula1>
    </dataValidation>
    <dataValidation type="list" allowBlank="1" showInputMessage="1" showErrorMessage="1" sqref="A49" xr:uid="{00000000-0002-0000-0200-000009000000}">
      <formula1>"E&amp;S,Overhead,E&amp;S/Overhead"</formula1>
    </dataValidation>
    <dataValidation type="list" allowBlank="1" showInputMessage="1" showErrorMessage="1" sqref="D6:D7" xr:uid="{038000A0-3286-48B7-BF93-C97D877B971E}">
      <formula1>"2014,2015,2016,2017,2018,2019,2020,2021,2022,2023,2024,2025,2026,2027,2028,2029,2030,2031,2032,2033,2034,2035,2036,2037,2038,2039,2040,2041,2042,2043,2044,2045"</formula1>
    </dataValidation>
  </dataValidations>
  <pageMargins left="0.7" right="0.7" top="0.43" bottom="0.73" header="0.3" footer="0.3"/>
  <pageSetup paperSize="17" fitToHeight="0" orientation="landscape" useFirstPageNumber="1" r:id="rId1"/>
  <headerFooter alignWithMargins="0">
    <oddFooter>&amp;L&amp;"Arial,Bold"Confidential&amp;"Arial,Regular" &amp;C&amp;F
&amp;A &amp;D&amp;R&amp;P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LE">
    <pageSetUpPr fitToPage="1"/>
  </sheetPr>
  <dimension ref="A1:DV449"/>
  <sheetViews>
    <sheetView topLeftCell="A292" zoomScale="85" zoomScaleNormal="85" zoomScaleSheetLayoutView="80" workbookViewId="0">
      <pane xSplit="1" topLeftCell="B1" activePane="topRight" state="frozen"/>
      <selection activeCell="G50" sqref="G50"/>
      <selection pane="topRight" activeCell="C340" sqref="C340"/>
    </sheetView>
  </sheetViews>
  <sheetFormatPr defaultColWidth="20.28515625" defaultRowHeight="12.75" outlineLevelRow="1" outlineLevelCol="1" x14ac:dyDescent="0.2"/>
  <cols>
    <col min="1" max="1" width="28" style="304" customWidth="1"/>
    <col min="2" max="2" width="27.42578125" style="304" customWidth="1"/>
    <col min="3" max="3" width="18" style="304" customWidth="1"/>
    <col min="4" max="4" width="15.28515625" style="304" customWidth="1"/>
    <col min="5" max="5" width="18.42578125" style="304" customWidth="1"/>
    <col min="6" max="6" width="14.85546875" style="305" bestFit="1" customWidth="1"/>
    <col min="7" max="7" width="24.7109375" style="304" customWidth="1" outlineLevel="1"/>
    <col min="8" max="8" width="10.85546875" style="304" customWidth="1" outlineLevel="1"/>
    <col min="9" max="9" width="16.42578125" style="304" customWidth="1" outlineLevel="1"/>
    <col min="10" max="10" width="15.42578125" style="304" customWidth="1" outlineLevel="1"/>
    <col min="11" max="11" width="16.42578125" style="304" customWidth="1" outlineLevel="1"/>
    <col min="12" max="12" width="17.42578125" style="426" bestFit="1" customWidth="1"/>
    <col min="13" max="13" width="20.140625" style="426" bestFit="1" customWidth="1"/>
    <col min="14" max="14" width="23.140625" style="304" customWidth="1"/>
    <col min="15" max="15" width="10" style="304" customWidth="1" outlineLevel="1"/>
    <col min="16" max="18" width="15.42578125" style="304" customWidth="1" outlineLevel="1"/>
    <col min="19" max="19" width="17.42578125" style="426" bestFit="1" customWidth="1"/>
    <col min="20" max="20" width="20.7109375" style="426" bestFit="1" customWidth="1"/>
    <col min="21" max="21" width="35" style="304" customWidth="1"/>
    <col min="22" max="22" width="3.140625" style="304" customWidth="1" outlineLevel="1"/>
    <col min="23" max="25" width="15.42578125" style="304" customWidth="1" outlineLevel="1"/>
    <col min="26" max="26" width="17" style="304" customWidth="1"/>
    <col min="27" max="27" width="18.7109375" style="304" customWidth="1"/>
    <col min="28" max="28" width="35" style="304" customWidth="1"/>
    <col min="29" max="29" width="3.140625" style="304" customWidth="1" outlineLevel="1"/>
    <col min="30" max="32" width="15.42578125" style="304" customWidth="1" outlineLevel="1"/>
    <col min="33" max="33" width="17" style="304" customWidth="1"/>
    <col min="34" max="34" width="18.7109375" style="304" customWidth="1"/>
    <col min="35" max="35" width="35" style="304" customWidth="1"/>
    <col min="36" max="36" width="3.140625" style="304" customWidth="1" outlineLevel="1"/>
    <col min="37" max="39" width="15.42578125" style="304" customWidth="1" outlineLevel="1"/>
    <col min="40" max="40" width="17" style="304" customWidth="1"/>
    <col min="41" max="41" width="18.7109375" style="304" customWidth="1"/>
    <col min="42" max="42" width="35" style="304" customWidth="1"/>
    <col min="43" max="43" width="3.140625" style="304" customWidth="1" outlineLevel="1"/>
    <col min="44" max="44" width="32.28515625" style="304" customWidth="1" outlineLevel="1"/>
    <col min="45" max="46" width="15.42578125" style="304" customWidth="1" outlineLevel="1"/>
    <col min="47" max="47" width="17" style="304" customWidth="1"/>
    <col min="48" max="48" width="18.7109375" style="304" customWidth="1"/>
    <col min="49" max="49" width="35" style="304" customWidth="1"/>
    <col min="50" max="50" width="3.140625" style="304" customWidth="1" outlineLevel="1"/>
    <col min="51" max="53" width="15.42578125" style="304" customWidth="1" outlineLevel="1"/>
    <col min="54" max="54" width="17" style="304" customWidth="1"/>
    <col min="55" max="55" width="18.7109375" style="304" customWidth="1"/>
    <col min="56" max="56" width="35" style="304" customWidth="1"/>
    <col min="57" max="57" width="3.140625" style="304" customWidth="1" outlineLevel="1"/>
    <col min="58" max="60" width="15.42578125" style="304" customWidth="1" outlineLevel="1"/>
    <col min="61" max="61" width="17" style="304" customWidth="1"/>
    <col min="62" max="62" width="18.7109375" style="304" customWidth="1"/>
    <col min="63" max="63" width="35" style="304" customWidth="1"/>
    <col min="64" max="64" width="3.140625" style="304" customWidth="1" outlineLevel="1"/>
    <col min="65" max="67" width="15.42578125" style="304" customWidth="1" outlineLevel="1"/>
    <col min="68" max="68" width="17" style="304" customWidth="1"/>
    <col min="69" max="69" width="18.7109375" style="304" customWidth="1"/>
    <col min="70" max="70" width="35" style="304" customWidth="1"/>
    <col min="71" max="71" width="3.140625" style="304" customWidth="1" outlineLevel="1"/>
    <col min="72" max="74" width="15.42578125" style="304" customWidth="1" outlineLevel="1"/>
    <col min="75" max="75" width="17" style="304" customWidth="1"/>
    <col min="76" max="76" width="18.7109375" style="304" customWidth="1"/>
    <col min="77" max="77" width="35" style="304" customWidth="1"/>
    <col min="78" max="78" width="3.140625" style="304" customWidth="1" outlineLevel="1"/>
    <col min="79" max="81" width="15.42578125" style="304" customWidth="1" outlineLevel="1"/>
    <col min="82" max="82" width="17" style="304" customWidth="1"/>
    <col min="83" max="83" width="18.7109375" style="304" customWidth="1"/>
    <col min="84" max="84" width="35" style="304" customWidth="1"/>
    <col min="85" max="85" width="3.140625" style="304" customWidth="1" outlineLevel="1"/>
    <col min="86" max="88" width="15.42578125" style="304" customWidth="1" outlineLevel="1"/>
    <col min="89" max="89" width="17" style="304" customWidth="1"/>
    <col min="90" max="90" width="18.7109375" style="304" customWidth="1"/>
    <col min="91" max="91" width="35" style="304" customWidth="1"/>
    <col min="92" max="92" width="3.140625" style="304" customWidth="1" outlineLevel="1"/>
    <col min="93" max="95" width="15.42578125" style="304" customWidth="1" outlineLevel="1"/>
    <col min="96" max="96" width="17" style="304" customWidth="1"/>
    <col min="97" max="97" width="18.7109375" style="304" customWidth="1"/>
    <col min="98" max="98" width="35" style="304" customWidth="1"/>
    <col min="99" max="99" width="3.140625" style="304" customWidth="1" outlineLevel="1"/>
    <col min="100" max="100" width="26.85546875" style="304" customWidth="1" outlineLevel="1"/>
    <col min="101" max="102" width="15.42578125" style="304" customWidth="1" outlineLevel="1"/>
    <col min="103" max="103" width="17" style="304" customWidth="1"/>
    <col min="104" max="104" width="18.7109375" style="304" customWidth="1"/>
    <col min="105" max="105" width="35" style="304" customWidth="1"/>
    <col min="106" max="106" width="3.140625" style="304" customWidth="1" outlineLevel="1"/>
    <col min="107" max="107" width="15.42578125" style="304" customWidth="1" outlineLevel="1"/>
    <col min="108" max="108" width="24.5703125" style="304" customWidth="1" outlineLevel="1"/>
    <col min="109" max="109" width="15.42578125" style="304" customWidth="1" outlineLevel="1"/>
    <col min="110" max="110" width="17.42578125" style="304" bestFit="1" customWidth="1"/>
    <col min="111" max="111" width="21.7109375" style="304" bestFit="1" customWidth="1"/>
    <col min="112" max="112" width="35" style="304" customWidth="1"/>
    <col min="113" max="113" width="3.140625" style="304" customWidth="1" outlineLevel="1"/>
    <col min="114" max="114" width="18.5703125" style="304" bestFit="1" customWidth="1" outlineLevel="1"/>
    <col min="115" max="115" width="21.140625" style="304" bestFit="1" customWidth="1" outlineLevel="1"/>
    <col min="116" max="116" width="15.42578125" style="304" customWidth="1" outlineLevel="1"/>
    <col min="117" max="117" width="20.85546875" style="304" customWidth="1"/>
    <col min="118" max="118" width="20.7109375" style="304" customWidth="1"/>
    <col min="119" max="119" width="35" style="304" customWidth="1"/>
    <col min="120" max="120" width="3.140625" style="304" customWidth="1" outlineLevel="1"/>
    <col min="121" max="121" width="16.7109375" style="304" bestFit="1" customWidth="1" outlineLevel="1"/>
    <col min="122" max="123" width="15.42578125" style="304" customWidth="1" outlineLevel="1"/>
    <col min="124" max="124" width="17" style="304" customWidth="1"/>
    <col min="125" max="125" width="18.7109375" style="304" customWidth="1"/>
    <col min="126" max="126" width="35" style="304" customWidth="1"/>
    <col min="127" max="16384" width="20.28515625" style="304"/>
  </cols>
  <sheetData>
    <row r="1" spans="1:126" s="20" customFormat="1" ht="27.75" customHeight="1" x14ac:dyDescent="0.2">
      <c r="A1" s="713" t="s">
        <v>204</v>
      </c>
      <c r="B1" s="714"/>
      <c r="C1" s="714"/>
      <c r="D1" s="714"/>
      <c r="E1" s="714"/>
      <c r="F1" s="715"/>
      <c r="H1" s="280">
        <f>'Sum 1'!G2</f>
        <v>1</v>
      </c>
      <c r="I1" s="280" t="str">
        <f>IF('Sum 1'!H2="","",'Sum 1'!H2)</f>
        <v>PCP</v>
      </c>
      <c r="J1" s="427" t="str">
        <f>I1&amp;" #" &amp;H1</f>
        <v>PCP #1</v>
      </c>
      <c r="K1" s="428">
        <f>'PCP 0'!L7</f>
        <v>0</v>
      </c>
      <c r="L1" s="240" t="str">
        <f>I1&amp; " # " &amp;H1</f>
        <v>PCP # 1</v>
      </c>
      <c r="M1" s="422"/>
      <c r="N1" s="240"/>
      <c r="O1" s="280">
        <f>'Sum 1'!O2</f>
        <v>2</v>
      </c>
      <c r="P1" s="280" t="str">
        <f>IF('Sum 1'!P2="","",'Sum 1'!P2)</f>
        <v>PCP</v>
      </c>
      <c r="Q1" s="427" t="str">
        <f>P1&amp; " #" &amp;O1</f>
        <v>PCP #2</v>
      </c>
      <c r="R1" s="428">
        <f>'PCP 0'!L8</f>
        <v>0</v>
      </c>
      <c r="S1" s="240" t="str">
        <f>P1&amp; " # " &amp;O1</f>
        <v>PCP # 2</v>
      </c>
      <c r="T1" s="422"/>
      <c r="U1" s="240"/>
      <c r="V1" s="280">
        <f>'Sum 1'!W2</f>
        <v>3</v>
      </c>
      <c r="W1" s="280" t="str">
        <f>IF('Sum 1'!X2="","",'Sum 1'!X2)</f>
        <v>PCP</v>
      </c>
      <c r="X1" s="427" t="str">
        <f>W1&amp; " #" &amp;V1</f>
        <v>PCP #3</v>
      </c>
      <c r="Y1" s="428">
        <f>'PCP 0'!L9</f>
        <v>0</v>
      </c>
      <c r="Z1" s="240" t="str">
        <f>W1&amp; " # " &amp;V1</f>
        <v>PCP # 3</v>
      </c>
      <c r="AA1" s="240"/>
      <c r="AB1" s="240"/>
      <c r="AC1" s="280">
        <f>'Sum 1'!AE2</f>
        <v>4</v>
      </c>
      <c r="AD1" s="280" t="str">
        <f>IF('Sum 1'!AF2="","",'Sum 1'!AF2)</f>
        <v>PCP</v>
      </c>
      <c r="AE1" s="427" t="str">
        <f>AD1&amp; " #" &amp;AC1</f>
        <v>PCP #4</v>
      </c>
      <c r="AF1" s="428">
        <f>'PCP 0'!L10</f>
        <v>0</v>
      </c>
      <c r="AG1" s="240" t="str">
        <f>AD1&amp; " # " &amp;AC1</f>
        <v>PCP # 4</v>
      </c>
      <c r="AH1" s="240"/>
      <c r="AI1" s="240"/>
      <c r="AJ1" s="280">
        <f>'Sum 1'!AM2</f>
        <v>5</v>
      </c>
      <c r="AK1" s="280" t="str">
        <f>IF('Sum 1'!AN2="","",'Sum 1'!AN2)</f>
        <v>PCP</v>
      </c>
      <c r="AL1" s="427" t="str">
        <f>AK1&amp; " #" &amp;AJ1</f>
        <v>PCP #5</v>
      </c>
      <c r="AM1" s="428">
        <f>'PCP 0'!L11</f>
        <v>0</v>
      </c>
      <c r="AN1" s="240" t="str">
        <f>AK1&amp; " # " &amp;AJ1</f>
        <v>PCP # 5</v>
      </c>
      <c r="AO1" s="240"/>
      <c r="AP1" s="240"/>
      <c r="AQ1" s="280">
        <f>'Sum 1'!AU2</f>
        <v>6</v>
      </c>
      <c r="AR1" s="280" t="str">
        <f>IF('Sum 1'!AV2="","",'Sum 1'!AV2)</f>
        <v>PCP</v>
      </c>
      <c r="AS1" s="427" t="str">
        <f>AR1&amp; " #" &amp;AQ1</f>
        <v>PCP #6</v>
      </c>
      <c r="AT1" s="428">
        <f>'PCP 0'!L12</f>
        <v>0</v>
      </c>
      <c r="AU1" s="240" t="str">
        <f>AR1&amp; " # " &amp;AQ1</f>
        <v>PCP # 6</v>
      </c>
      <c r="AV1" s="240"/>
      <c r="AW1" s="240"/>
      <c r="AX1" s="280">
        <f>'Sum 1'!BC2</f>
        <v>7</v>
      </c>
      <c r="AY1" s="280" t="str">
        <f>IF('Sum 1'!BD2="","",'Sum 1'!BD2)</f>
        <v>PCP</v>
      </c>
      <c r="AZ1" s="427" t="str">
        <f>AY1&amp; " #" &amp;AX1</f>
        <v>PCP #7</v>
      </c>
      <c r="BA1" s="428">
        <f>'PCP 0'!L13</f>
        <v>0</v>
      </c>
      <c r="BB1" s="240" t="str">
        <f>AY1&amp; " # " &amp;AX1</f>
        <v>PCP # 7</v>
      </c>
      <c r="BC1" s="240"/>
      <c r="BD1" s="240"/>
      <c r="BE1" s="280">
        <f>'Sum 1'!BK2</f>
        <v>8</v>
      </c>
      <c r="BF1" s="280" t="str">
        <f>IF('Sum 1'!BL2="","",'Sum 1'!BL2)</f>
        <v>PCP</v>
      </c>
      <c r="BG1" s="427" t="str">
        <f>BF1&amp; " #" &amp;BE1</f>
        <v>PCP #8</v>
      </c>
      <c r="BH1" s="428">
        <f>'PCP 0'!L14</f>
        <v>0</v>
      </c>
      <c r="BI1" s="240" t="str">
        <f>BF1&amp; " # " &amp;BE1</f>
        <v>PCP # 8</v>
      </c>
      <c r="BJ1" s="240"/>
      <c r="BK1" s="240"/>
      <c r="BL1" s="280">
        <f>'Sum 1'!BS2</f>
        <v>9</v>
      </c>
      <c r="BM1" s="280" t="str">
        <f>IF('Sum 1'!BT2="","",'Sum 1'!BT2)</f>
        <v>PCP</v>
      </c>
      <c r="BN1" s="427" t="str">
        <f>BM1&amp; " #" &amp;BL1</f>
        <v>PCP #9</v>
      </c>
      <c r="BO1" s="428">
        <f>'PCP 0'!L15</f>
        <v>0</v>
      </c>
      <c r="BP1" s="240" t="str">
        <f>BM1&amp; " # " &amp;BL1</f>
        <v>PCP # 9</v>
      </c>
      <c r="BQ1" s="240"/>
      <c r="BR1" s="240"/>
      <c r="BS1" s="280">
        <f>'Sum 1'!CA2</f>
        <v>10</v>
      </c>
      <c r="BT1" s="280" t="str">
        <f>IF('Sum 1'!CB2="","",'Sum 1'!CB2)</f>
        <v>PCP</v>
      </c>
      <c r="BU1" s="427" t="str">
        <f>BT1&amp; " #" &amp;BS1</f>
        <v>PCP #10</v>
      </c>
      <c r="BV1" s="428">
        <f>'PCP 0'!L16</f>
        <v>0</v>
      </c>
      <c r="BW1" s="240" t="str">
        <f>BT1&amp; " # " &amp;BS1</f>
        <v>PCP # 10</v>
      </c>
      <c r="BX1" s="240"/>
      <c r="BY1" s="240"/>
      <c r="BZ1" s="280">
        <f>'Sum 1'!CI2</f>
        <v>11</v>
      </c>
      <c r="CA1" s="280" t="str">
        <f>IF('Sum 1'!CJ2="","",'Sum 1'!CJ2)</f>
        <v>PCP</v>
      </c>
      <c r="CB1" s="427" t="str">
        <f>CA1&amp; " #" &amp;BZ1</f>
        <v>PCP #11</v>
      </c>
      <c r="CC1" s="428">
        <f>'PCP 0'!L17</f>
        <v>0</v>
      </c>
      <c r="CD1" s="240" t="str">
        <f>CA1&amp; " # " &amp;BZ1</f>
        <v>PCP # 11</v>
      </c>
      <c r="CE1" s="240"/>
      <c r="CF1" s="240"/>
      <c r="CG1" s="280">
        <f>'Sum 1'!CQ2</f>
        <v>12</v>
      </c>
      <c r="CH1" s="280" t="str">
        <f>IF('Sum 1'!CR2="","",'Sum 1'!CR2)</f>
        <v>PCP</v>
      </c>
      <c r="CI1" s="427" t="str">
        <f>CH1&amp; " #" &amp;CG1</f>
        <v>PCP #12</v>
      </c>
      <c r="CJ1" s="428">
        <f>'PCP 0'!L18</f>
        <v>0</v>
      </c>
      <c r="CK1" s="240" t="str">
        <f>CH1&amp; " # " &amp;CG1</f>
        <v>PCP # 12</v>
      </c>
      <c r="CL1" s="240"/>
      <c r="CM1" s="240"/>
      <c r="CN1" s="280">
        <f>'Sum 1'!CY2</f>
        <v>13</v>
      </c>
      <c r="CO1" s="280" t="str">
        <f>IF('Sum 1'!CZ2="","",'Sum 1'!CZ2)</f>
        <v>Final Cost Report</v>
      </c>
      <c r="CP1" s="427" t="str">
        <f>CO1&amp; " #" &amp;CN1</f>
        <v>Final Cost Report #13</v>
      </c>
      <c r="CQ1" s="428">
        <f>'PCP 0'!L19</f>
        <v>0</v>
      </c>
      <c r="CR1" s="240" t="str">
        <f>CO1&amp; " # " &amp;CN1</f>
        <v>Final Cost Report # 13</v>
      </c>
      <c r="CS1" s="240"/>
      <c r="CT1" s="240"/>
      <c r="CU1" s="280">
        <f>'Sum 1'!DG2</f>
        <v>14</v>
      </c>
      <c r="CV1" s="280" t="str">
        <f>IF('Sum 1'!DH2="","",'Sum 1'!DH2)</f>
        <v>PCP</v>
      </c>
      <c r="CW1" s="427" t="str">
        <f>CV1&amp; " #" &amp;CU1</f>
        <v>PCP #14</v>
      </c>
      <c r="CX1" s="428">
        <f>'PCP 0'!L20</f>
        <v>0</v>
      </c>
      <c r="CY1" s="240" t="str">
        <f>CV1&amp; " # " &amp;CU1</f>
        <v>PCP # 14</v>
      </c>
      <c r="CZ1" s="240"/>
      <c r="DA1" s="240"/>
      <c r="DB1" s="280">
        <f>'Sum 1'!DO2</f>
        <v>15</v>
      </c>
      <c r="DC1" s="280" t="str">
        <f>IF('Sum 1'!DP2="","",'Sum 1'!DP2)</f>
        <v>PCP</v>
      </c>
      <c r="DD1" s="427" t="str">
        <f>DC1&amp; " #" &amp;DB1</f>
        <v>PCP #15</v>
      </c>
      <c r="DE1" s="428">
        <f>'PCP 0'!L21</f>
        <v>0</v>
      </c>
      <c r="DF1" s="240" t="str">
        <f>DC1&amp; " # " &amp;DB1</f>
        <v>PCP # 15</v>
      </c>
      <c r="DG1" s="240"/>
      <c r="DH1" s="240"/>
      <c r="DI1" s="280">
        <f>'Sum 1'!DW2</f>
        <v>16</v>
      </c>
      <c r="DJ1" s="280" t="str">
        <f>IF('Sum 1'!DX2="","",'Sum 1'!DX2)</f>
        <v>PCP</v>
      </c>
      <c r="DK1" s="427" t="str">
        <f>DJ1&amp; " #" &amp;DI1</f>
        <v>PCP #16</v>
      </c>
      <c r="DL1" s="428">
        <f>'PCP 0'!$L22</f>
        <v>0</v>
      </c>
      <c r="DM1" s="240" t="str">
        <f>DJ1&amp; " # " &amp;DI1</f>
        <v>PCP # 16</v>
      </c>
      <c r="DN1" s="240"/>
      <c r="DO1" s="240"/>
      <c r="DP1" s="280">
        <f>'Sum 1'!EE2</f>
        <v>17</v>
      </c>
      <c r="DQ1" s="280" t="str">
        <f>IF('Sum 1'!EF2="","",'Sum 1'!EF2)</f>
        <v>PCP</v>
      </c>
      <c r="DR1" s="427" t="str">
        <f>DQ1&amp; " #" &amp;DP1</f>
        <v>PCP #17</v>
      </c>
      <c r="DS1" s="428">
        <f>'PCP 0'!$L23</f>
        <v>0</v>
      </c>
      <c r="DT1" s="240" t="str">
        <f>DQ1&amp; " # " &amp;DP1</f>
        <v>PCP # 17</v>
      </c>
      <c r="DU1" s="240"/>
      <c r="DV1" s="240"/>
    </row>
    <row r="2" spans="1:126" s="20" customFormat="1" ht="15" customHeight="1" thickBot="1" x14ac:dyDescent="0.25">
      <c r="A2" s="716"/>
      <c r="B2" s="717"/>
      <c r="C2" s="116" t="s">
        <v>67</v>
      </c>
      <c r="D2" s="116" t="s">
        <v>489</v>
      </c>
      <c r="E2" s="116" t="s">
        <v>0</v>
      </c>
      <c r="F2" s="117" t="s">
        <v>66</v>
      </c>
      <c r="H2" s="271"/>
      <c r="I2" s="260" t="str">
        <f>C2</f>
        <v>SYSTEM</v>
      </c>
      <c r="J2" s="260" t="str">
        <f>D2</f>
        <v>PARTICIPANT</v>
      </c>
      <c r="K2" s="260" t="str">
        <f>E2</f>
        <v>TOTAL</v>
      </c>
      <c r="L2" s="423" t="s">
        <v>406</v>
      </c>
      <c r="M2" s="423" t="s">
        <v>490</v>
      </c>
      <c r="N2" s="261" t="s">
        <v>295</v>
      </c>
      <c r="O2" s="271"/>
      <c r="P2" s="260" t="str">
        <f>I2</f>
        <v>SYSTEM</v>
      </c>
      <c r="Q2" s="260" t="str">
        <f>J2</f>
        <v>PARTICIPANT</v>
      </c>
      <c r="R2" s="260" t="str">
        <f>K2</f>
        <v>TOTAL</v>
      </c>
      <c r="S2" s="423" t="s">
        <v>406</v>
      </c>
      <c r="T2" s="423" t="s">
        <v>490</v>
      </c>
      <c r="U2" s="261" t="s">
        <v>295</v>
      </c>
      <c r="V2" s="238"/>
      <c r="W2" s="260" t="str">
        <f>P2</f>
        <v>SYSTEM</v>
      </c>
      <c r="X2" s="260" t="str">
        <f>Q2</f>
        <v>PARTICIPANT</v>
      </c>
      <c r="Y2" s="260" t="str">
        <f>R2</f>
        <v>TOTAL</v>
      </c>
      <c r="Z2" s="261" t="s">
        <v>406</v>
      </c>
      <c r="AA2" s="261" t="s">
        <v>490</v>
      </c>
      <c r="AB2" s="261" t="s">
        <v>295</v>
      </c>
      <c r="AC2" s="238"/>
      <c r="AD2" s="260" t="str">
        <f>W2</f>
        <v>SYSTEM</v>
      </c>
      <c r="AE2" s="260" t="str">
        <f>X2</f>
        <v>PARTICIPANT</v>
      </c>
      <c r="AF2" s="260" t="str">
        <f>Y2</f>
        <v>TOTAL</v>
      </c>
      <c r="AG2" s="261" t="s">
        <v>406</v>
      </c>
      <c r="AH2" s="261" t="s">
        <v>490</v>
      </c>
      <c r="AI2" s="261" t="s">
        <v>295</v>
      </c>
      <c r="AJ2" s="238"/>
      <c r="AK2" s="260" t="str">
        <f>AD2</f>
        <v>SYSTEM</v>
      </c>
      <c r="AL2" s="260" t="str">
        <f>AE2</f>
        <v>PARTICIPANT</v>
      </c>
      <c r="AM2" s="260" t="str">
        <f>AF2</f>
        <v>TOTAL</v>
      </c>
      <c r="AN2" s="261" t="s">
        <v>406</v>
      </c>
      <c r="AO2" s="261" t="s">
        <v>490</v>
      </c>
      <c r="AP2" s="261" t="s">
        <v>295</v>
      </c>
      <c r="AQ2" s="238"/>
      <c r="AR2" s="260" t="str">
        <f>AK2</f>
        <v>SYSTEM</v>
      </c>
      <c r="AS2" s="260" t="str">
        <f>AL2</f>
        <v>PARTICIPANT</v>
      </c>
      <c r="AT2" s="260" t="str">
        <f>AM2</f>
        <v>TOTAL</v>
      </c>
      <c r="AU2" s="261" t="s">
        <v>406</v>
      </c>
      <c r="AV2" s="261" t="s">
        <v>490</v>
      </c>
      <c r="AW2" s="261" t="s">
        <v>295</v>
      </c>
      <c r="AX2" s="238"/>
      <c r="AY2" s="260" t="str">
        <f>AR2</f>
        <v>SYSTEM</v>
      </c>
      <c r="AZ2" s="260" t="str">
        <f>AS2</f>
        <v>PARTICIPANT</v>
      </c>
      <c r="BA2" s="260" t="str">
        <f>AT2</f>
        <v>TOTAL</v>
      </c>
      <c r="BB2" s="261" t="s">
        <v>406</v>
      </c>
      <c r="BC2" s="261" t="s">
        <v>490</v>
      </c>
      <c r="BD2" s="261" t="s">
        <v>295</v>
      </c>
      <c r="BE2" s="238"/>
      <c r="BF2" s="260" t="str">
        <f>AY2</f>
        <v>SYSTEM</v>
      </c>
      <c r="BG2" s="260" t="str">
        <f>AZ2</f>
        <v>PARTICIPANT</v>
      </c>
      <c r="BH2" s="260" t="str">
        <f>BA2</f>
        <v>TOTAL</v>
      </c>
      <c r="BI2" s="261" t="s">
        <v>406</v>
      </c>
      <c r="BJ2" s="261" t="s">
        <v>490</v>
      </c>
      <c r="BK2" s="261" t="s">
        <v>295</v>
      </c>
      <c r="BL2" s="238"/>
      <c r="BM2" s="260" t="str">
        <f>BF2</f>
        <v>SYSTEM</v>
      </c>
      <c r="BN2" s="260" t="str">
        <f>BG2</f>
        <v>PARTICIPANT</v>
      </c>
      <c r="BO2" s="260" t="str">
        <f>BH2</f>
        <v>TOTAL</v>
      </c>
      <c r="BP2" s="261" t="s">
        <v>406</v>
      </c>
      <c r="BQ2" s="261" t="s">
        <v>490</v>
      </c>
      <c r="BR2" s="261" t="s">
        <v>295</v>
      </c>
      <c r="BS2" s="238"/>
      <c r="BT2" s="260" t="str">
        <f>BM2</f>
        <v>SYSTEM</v>
      </c>
      <c r="BU2" s="260" t="str">
        <f>BN2</f>
        <v>PARTICIPANT</v>
      </c>
      <c r="BV2" s="260" t="str">
        <f>BO2</f>
        <v>TOTAL</v>
      </c>
      <c r="BW2" s="261" t="s">
        <v>406</v>
      </c>
      <c r="BX2" s="261" t="s">
        <v>490</v>
      </c>
      <c r="BY2" s="261" t="s">
        <v>295</v>
      </c>
      <c r="BZ2" s="238"/>
      <c r="CA2" s="260" t="str">
        <f>BT2</f>
        <v>SYSTEM</v>
      </c>
      <c r="CB2" s="260" t="str">
        <f>BU2</f>
        <v>PARTICIPANT</v>
      </c>
      <c r="CC2" s="260" t="str">
        <f>BV2</f>
        <v>TOTAL</v>
      </c>
      <c r="CD2" s="261" t="s">
        <v>406</v>
      </c>
      <c r="CE2" s="261" t="s">
        <v>490</v>
      </c>
      <c r="CF2" s="261" t="s">
        <v>295</v>
      </c>
      <c r="CG2" s="238"/>
      <c r="CH2" s="260" t="str">
        <f>CA2</f>
        <v>SYSTEM</v>
      </c>
      <c r="CI2" s="260" t="str">
        <f>CB2</f>
        <v>PARTICIPANT</v>
      </c>
      <c r="CJ2" s="260" t="str">
        <f>CC2</f>
        <v>TOTAL</v>
      </c>
      <c r="CK2" s="261" t="s">
        <v>406</v>
      </c>
      <c r="CL2" s="261" t="s">
        <v>490</v>
      </c>
      <c r="CM2" s="261" t="s">
        <v>295</v>
      </c>
      <c r="CN2" s="238"/>
      <c r="CO2" s="260" t="str">
        <f>CH2</f>
        <v>SYSTEM</v>
      </c>
      <c r="CP2" s="260" t="str">
        <f>CI2</f>
        <v>PARTICIPANT</v>
      </c>
      <c r="CQ2" s="260" t="str">
        <f>CJ2</f>
        <v>TOTAL</v>
      </c>
      <c r="CR2" s="261" t="s">
        <v>406</v>
      </c>
      <c r="CS2" s="261" t="s">
        <v>490</v>
      </c>
      <c r="CT2" s="261" t="s">
        <v>295</v>
      </c>
      <c r="CU2" s="238"/>
      <c r="CV2" s="260" t="str">
        <f>CO2</f>
        <v>SYSTEM</v>
      </c>
      <c r="CW2" s="260" t="str">
        <f>CP2</f>
        <v>PARTICIPANT</v>
      </c>
      <c r="CX2" s="260" t="str">
        <f>CQ2</f>
        <v>TOTAL</v>
      </c>
      <c r="CY2" s="261" t="s">
        <v>406</v>
      </c>
      <c r="CZ2" s="261" t="s">
        <v>490</v>
      </c>
      <c r="DA2" s="261" t="s">
        <v>295</v>
      </c>
      <c r="DB2" s="238"/>
      <c r="DC2" s="260" t="str">
        <f>CV2</f>
        <v>SYSTEM</v>
      </c>
      <c r="DD2" s="260" t="str">
        <f>CW2</f>
        <v>PARTICIPANT</v>
      </c>
      <c r="DE2" s="260" t="str">
        <f>CX2</f>
        <v>TOTAL</v>
      </c>
      <c r="DF2" s="261" t="s">
        <v>406</v>
      </c>
      <c r="DG2" s="261" t="s">
        <v>490</v>
      </c>
      <c r="DH2" s="261" t="s">
        <v>295</v>
      </c>
      <c r="DI2" s="238"/>
      <c r="DJ2" s="260" t="str">
        <f>DC2</f>
        <v>SYSTEM</v>
      </c>
      <c r="DK2" s="260" t="str">
        <f>DD2</f>
        <v>PARTICIPANT</v>
      </c>
      <c r="DL2" s="260" t="str">
        <f>DE2</f>
        <v>TOTAL</v>
      </c>
      <c r="DM2" s="261" t="s">
        <v>406</v>
      </c>
      <c r="DN2" s="261" t="s">
        <v>490</v>
      </c>
      <c r="DO2" s="261" t="s">
        <v>295</v>
      </c>
      <c r="DP2" s="238"/>
      <c r="DQ2" s="260" t="str">
        <f>DJ2</f>
        <v>SYSTEM</v>
      </c>
      <c r="DR2" s="260" t="str">
        <f>DK2</f>
        <v>PARTICIPANT</v>
      </c>
      <c r="DS2" s="260" t="str">
        <f>DL2</f>
        <v>TOTAL</v>
      </c>
      <c r="DT2" s="261" t="s">
        <v>406</v>
      </c>
      <c r="DU2" s="261" t="s">
        <v>490</v>
      </c>
      <c r="DV2" s="261" t="s">
        <v>295</v>
      </c>
    </row>
    <row r="3" spans="1:126" s="241" customFormat="1" ht="15.75" x14ac:dyDescent="0.25">
      <c r="A3" s="708" t="s">
        <v>187</v>
      </c>
      <c r="B3" s="709"/>
      <c r="C3" s="709"/>
      <c r="D3" s="709"/>
      <c r="E3" s="709"/>
      <c r="F3" s="710"/>
      <c r="H3" s="297"/>
      <c r="I3" s="429" t="str">
        <f>IF(I$1="","",IF(SUM(C3)=0,"",C3))</f>
        <v/>
      </c>
      <c r="J3" s="429" t="str">
        <f>IF(I$1="","",IF(SUM(D3)=0,"",D3))</f>
        <v/>
      </c>
      <c r="K3" s="430">
        <f t="array" ref="K3">MAX(IF((C2:J2=K2),COLUMN(C2:J2)))</f>
        <v>5</v>
      </c>
      <c r="L3" s="711" t="str">
        <f>$A3</f>
        <v>Line &lt;Line#, Location - from substation to substation&gt;</v>
      </c>
      <c r="M3" s="712"/>
      <c r="N3" s="712"/>
      <c r="O3" s="297"/>
      <c r="P3" s="429" t="str">
        <f>IF(P$1="","",IF(SUM(I3)=0,"",I3))</f>
        <v/>
      </c>
      <c r="Q3" s="429" t="str">
        <f>IF(P$1="","",IF(SUM(J3)=0,"",J3))</f>
        <v/>
      </c>
      <c r="R3" s="430">
        <f t="array" ref="R3">MAX(IF((I2:Q2=R2),COLUMN(I2:Q2)))</f>
        <v>11</v>
      </c>
      <c r="S3" s="711" t="str">
        <f>$A3</f>
        <v>Line &lt;Line#, Location - from substation to substation&gt;</v>
      </c>
      <c r="T3" s="712"/>
      <c r="U3" s="712"/>
      <c r="W3" s="429" t="str">
        <f>IF(W$1="","",IF(SUM(P3)=0,"",P3))</f>
        <v/>
      </c>
      <c r="X3" s="429" t="str">
        <f>IF(W$1="","",IF(SUM(Q3)=0,"",Q3))</f>
        <v/>
      </c>
      <c r="Y3" s="430">
        <f t="array" ref="Y3">MAX(IF((P2:X2=Y2),COLUMN(P2:X2)))</f>
        <v>18</v>
      </c>
      <c r="Z3" s="711" t="str">
        <f>$A3</f>
        <v>Line &lt;Line#, Location - from substation to substation&gt;</v>
      </c>
      <c r="AA3" s="712"/>
      <c r="AB3" s="712"/>
      <c r="AD3" s="429" t="str">
        <f>IF(AD$1="","",IF(SUM(W3)=0,"",W3))</f>
        <v/>
      </c>
      <c r="AE3" s="429" t="str">
        <f>IF(AD$1="","",IF(SUM(X3)=0,"",X3))</f>
        <v/>
      </c>
      <c r="AF3" s="430">
        <f t="array" ref="AF3">MAX(IF((W2:AE2=AF2),COLUMN(W2:AE2)))</f>
        <v>25</v>
      </c>
      <c r="AG3" s="711" t="str">
        <f>$A3</f>
        <v>Line &lt;Line#, Location - from substation to substation&gt;</v>
      </c>
      <c r="AH3" s="712"/>
      <c r="AI3" s="712"/>
      <c r="AK3" s="429" t="str">
        <f>IF(AK$1="","",IF(SUM(AD3)=0,"",AD3))</f>
        <v/>
      </c>
      <c r="AL3" s="429" t="str">
        <f>IF(AK$1="","",IF(SUM(AE3)=0,"",AE3))</f>
        <v/>
      </c>
      <c r="AM3" s="430">
        <f t="array" ref="AM3">MAX(IF((AD2:AL2=AM2),COLUMN(AD2:AL2)))</f>
        <v>32</v>
      </c>
      <c r="AN3" s="711" t="str">
        <f>$A3</f>
        <v>Line &lt;Line#, Location - from substation to substation&gt;</v>
      </c>
      <c r="AO3" s="712"/>
      <c r="AP3" s="712"/>
      <c r="AR3" s="429" t="str">
        <f>IF(AR$1="","",IF(SUM(AK3)=0,"",AK3))</f>
        <v/>
      </c>
      <c r="AS3" s="429" t="str">
        <f>IF(AR$1="","",IF(SUM(AL3)=0,"",AL3))</f>
        <v/>
      </c>
      <c r="AT3" s="430">
        <f t="array" ref="AT3">MAX(IF((AK2:AS2=AT2),COLUMN(AK2:AS2)))</f>
        <v>39</v>
      </c>
      <c r="AU3" s="711" t="str">
        <f>$A3</f>
        <v>Line &lt;Line#, Location - from substation to substation&gt;</v>
      </c>
      <c r="AV3" s="712"/>
      <c r="AW3" s="712"/>
      <c r="AY3" s="429" t="str">
        <f>IF(AY$1="","",IF(SUM(AR3)=0,"",AR3))</f>
        <v/>
      </c>
      <c r="AZ3" s="429" t="str">
        <f>IF(AY$1="","",IF(SUM(AS3)=0,"",AS3))</f>
        <v/>
      </c>
      <c r="BA3" s="430">
        <f t="array" ref="BA3">MAX(IF((AR2:AZ2=BA2),COLUMN(AR2:AZ2)))</f>
        <v>46</v>
      </c>
      <c r="BB3" s="711" t="str">
        <f>$A3</f>
        <v>Line &lt;Line#, Location - from substation to substation&gt;</v>
      </c>
      <c r="BC3" s="712"/>
      <c r="BD3" s="712"/>
      <c r="BF3" s="429" t="str">
        <f>IF(BF$1="","",IF(SUM(AY3)=0,"",AY3))</f>
        <v/>
      </c>
      <c r="BG3" s="429" t="str">
        <f>IF(BF$1="","",IF(SUM(AZ3)=0,"",AZ3))</f>
        <v/>
      </c>
      <c r="BH3" s="430">
        <f t="array" ref="BH3">MAX(IF((AY2:BG2=BH2),COLUMN(AY2:BG2)))</f>
        <v>53</v>
      </c>
      <c r="BI3" s="711" t="str">
        <f>$A3</f>
        <v>Line &lt;Line#, Location - from substation to substation&gt;</v>
      </c>
      <c r="BJ3" s="712"/>
      <c r="BK3" s="712"/>
      <c r="BM3" s="429" t="str">
        <f>IF(BM$1="","",IF(SUM(BF3)=0,"",BF3))</f>
        <v/>
      </c>
      <c r="BN3" s="429" t="str">
        <f>IF(BM$1="","",IF(SUM(BG3)=0,"",BG3))</f>
        <v/>
      </c>
      <c r="BO3" s="430">
        <f t="array" ref="BO3">MAX(IF((BF2:BN2=BO2),COLUMN(BF2:BN2)))</f>
        <v>60</v>
      </c>
      <c r="BP3" s="711" t="str">
        <f>$A3</f>
        <v>Line &lt;Line#, Location - from substation to substation&gt;</v>
      </c>
      <c r="BQ3" s="712"/>
      <c r="BR3" s="712"/>
      <c r="BT3" s="429" t="str">
        <f>IF(BT$1="","",IF(SUM(BM3)=0,"",BM3))</f>
        <v/>
      </c>
      <c r="BU3" s="429" t="str">
        <f>IF(BT$1="","",IF(SUM(BN3)=0,"",BN3))</f>
        <v/>
      </c>
      <c r="BV3" s="430">
        <f t="array" ref="BV3">MAX(IF((BM2:BU2=BV2),COLUMN(BM2:BU2)))</f>
        <v>67</v>
      </c>
      <c r="BW3" s="711" t="str">
        <f>$A3</f>
        <v>Line &lt;Line#, Location - from substation to substation&gt;</v>
      </c>
      <c r="BX3" s="712"/>
      <c r="BY3" s="712"/>
      <c r="CA3" s="429" t="str">
        <f>IF(CA$1="","",IF(SUM(BT3)=0,"",BT3))</f>
        <v/>
      </c>
      <c r="CB3" s="429" t="str">
        <f>IF(CA$1="","",IF(SUM(BU3)=0,"",BU3))</f>
        <v/>
      </c>
      <c r="CC3" s="430">
        <f t="array" ref="CC3">MAX(IF((BT2:CB2=CC2),COLUMN(BT2:CB2)))</f>
        <v>74</v>
      </c>
      <c r="CD3" s="711" t="str">
        <f>$A3</f>
        <v>Line &lt;Line#, Location - from substation to substation&gt;</v>
      </c>
      <c r="CE3" s="712"/>
      <c r="CF3" s="712"/>
      <c r="CH3" s="429" t="str">
        <f>IF(CH$1="","",IF(SUM(CA3)=0,"",CA3))</f>
        <v/>
      </c>
      <c r="CI3" s="429" t="str">
        <f>IF(CH$1="","",IF(SUM(CB3)=0,"",CB3))</f>
        <v/>
      </c>
      <c r="CJ3" s="430">
        <f t="array" ref="CJ3">MAX(IF((CA2:CI2=CJ2),COLUMN(CA2:CI2)))</f>
        <v>81</v>
      </c>
      <c r="CK3" s="711" t="str">
        <f>$A3</f>
        <v>Line &lt;Line#, Location - from substation to substation&gt;</v>
      </c>
      <c r="CL3" s="712"/>
      <c r="CM3" s="712"/>
      <c r="CO3" s="429" t="str">
        <f>IF(CO$1="","",IF(SUM(CH3)=0,"",CH3))</f>
        <v/>
      </c>
      <c r="CP3" s="429" t="str">
        <f>IF(CO$1="","",IF(SUM(CI3)=0,"",CI3))</f>
        <v/>
      </c>
      <c r="CQ3" s="430">
        <f t="array" ref="CQ3">MAX(IF((CH2:CP2=CQ2),COLUMN(CH2:CP2)))</f>
        <v>88</v>
      </c>
      <c r="CR3" s="711" t="str">
        <f>$A3</f>
        <v>Line &lt;Line#, Location - from substation to substation&gt;</v>
      </c>
      <c r="CS3" s="712"/>
      <c r="CT3" s="712"/>
      <c r="CV3" s="429" t="str">
        <f>IF(CV$1="","",IF(SUM(CO3)=0,"",CO3))</f>
        <v/>
      </c>
      <c r="CW3" s="429" t="str">
        <f>IF(CV$1="","",IF(SUM(CP3)=0,"",CP3))</f>
        <v/>
      </c>
      <c r="CX3" s="430">
        <f t="array" ref="CX3">MAX(IF((CO2:CW2=CX2),COLUMN(CO2:CW2)))</f>
        <v>95</v>
      </c>
      <c r="CY3" s="711" t="str">
        <f>$A3</f>
        <v>Line &lt;Line#, Location - from substation to substation&gt;</v>
      </c>
      <c r="CZ3" s="712"/>
      <c r="DA3" s="712"/>
      <c r="DC3" s="429" t="str">
        <f>IF(DC$1="","",IF(SUM(CV3)=0,"",CV3))</f>
        <v/>
      </c>
      <c r="DD3" s="429" t="str">
        <f>IF(DC$1="","",IF(SUM(CW3)=0,"",CW3))</f>
        <v/>
      </c>
      <c r="DE3" s="430">
        <f t="array" ref="DE3">MAX(IF((CV2:DD2=DE2),COLUMN(CV2:DD2)))</f>
        <v>102</v>
      </c>
      <c r="DF3" s="711" t="str">
        <f>$A3</f>
        <v>Line &lt;Line#, Location - from substation to substation&gt;</v>
      </c>
      <c r="DG3" s="712"/>
      <c r="DH3" s="712"/>
      <c r="DJ3" s="429" t="str">
        <f>IF(DJ$1="","",IF(SUM(DC3)=0,"",DC3))</f>
        <v/>
      </c>
      <c r="DK3" s="429" t="str">
        <f>IF(DJ$1="","",IF(SUM(DD3)=0,"",DD3))</f>
        <v/>
      </c>
      <c r="DL3" s="430">
        <f t="array" ref="DL3">MAX(IF((DC2:DK2=DL2),COLUMN(DC2:DK2)))</f>
        <v>109</v>
      </c>
      <c r="DM3" s="711" t="str">
        <f>$A3</f>
        <v>Line &lt;Line#, Location - from substation to substation&gt;</v>
      </c>
      <c r="DN3" s="712"/>
      <c r="DO3" s="712"/>
      <c r="DQ3" s="429" t="str">
        <f>IF(DQ$1="","",IF(SUM(DJ3)=0,"",DJ3))</f>
        <v/>
      </c>
      <c r="DR3" s="429" t="str">
        <f>IF(DQ$1="","",IF(SUM(DK3)=0,"",DK3))</f>
        <v/>
      </c>
      <c r="DS3" s="430">
        <f t="array" ref="DS3">MAX(IF((DJ2:DR2=DS2),COLUMN(DJ2:DR2)))</f>
        <v>116</v>
      </c>
      <c r="DT3" s="711" t="str">
        <f>$A3</f>
        <v>Line &lt;Line#, Location - from substation to substation&gt;</v>
      </c>
      <c r="DU3" s="712"/>
      <c r="DV3" s="712"/>
    </row>
    <row r="4" spans="1:126" s="239" customFormat="1" x14ac:dyDescent="0.2">
      <c r="A4" s="718" t="s">
        <v>79</v>
      </c>
      <c r="B4" s="719"/>
      <c r="C4" s="719"/>
      <c r="D4" s="719"/>
      <c r="E4" s="719"/>
      <c r="F4" s="720"/>
      <c r="H4" s="271"/>
      <c r="I4" s="431"/>
      <c r="J4" s="431"/>
      <c r="K4" s="431"/>
      <c r="L4" s="467"/>
      <c r="M4" s="424"/>
      <c r="O4" s="271"/>
      <c r="P4" s="431"/>
      <c r="Q4" s="431"/>
      <c r="R4" s="431"/>
      <c r="S4" s="467"/>
      <c r="T4" s="424"/>
      <c r="W4" s="431"/>
      <c r="X4" s="431"/>
      <c r="Y4" s="431"/>
      <c r="Z4" s="262"/>
      <c r="AA4" s="262"/>
      <c r="AD4" s="431"/>
      <c r="AE4" s="431"/>
      <c r="AF4" s="431"/>
      <c r="AG4" s="262"/>
      <c r="AH4" s="262"/>
      <c r="AK4" s="431"/>
      <c r="AL4" s="431"/>
      <c r="AM4" s="431"/>
      <c r="AN4" s="262"/>
      <c r="AO4" s="262"/>
      <c r="AR4" s="431"/>
      <c r="AS4" s="431"/>
      <c r="AT4" s="431"/>
      <c r="AU4" s="262"/>
      <c r="AV4" s="262"/>
      <c r="AY4" s="431"/>
      <c r="AZ4" s="431"/>
      <c r="BA4" s="431"/>
      <c r="BB4" s="262"/>
      <c r="BC4" s="262"/>
      <c r="BF4" s="431"/>
      <c r="BG4" s="431"/>
      <c r="BH4" s="431"/>
      <c r="BI4" s="262"/>
      <c r="BJ4" s="262"/>
      <c r="BM4" s="431"/>
      <c r="BN4" s="431"/>
      <c r="BO4" s="431"/>
      <c r="BP4" s="262"/>
      <c r="BQ4" s="262"/>
      <c r="BT4" s="431"/>
      <c r="BU4" s="431"/>
      <c r="BV4" s="431"/>
      <c r="BW4" s="262" t="str">
        <f ca="1">IF(BT$1="","",IF(BV4="","",BV4-INDIRECT("R[0]C"&amp;BV$3,FALSE)))</f>
        <v/>
      </c>
      <c r="BX4" s="262"/>
      <c r="CA4" s="431"/>
      <c r="CB4" s="431"/>
      <c r="CC4" s="431"/>
      <c r="CD4" s="262"/>
      <c r="CE4" s="262"/>
      <c r="CH4" s="431"/>
      <c r="CI4" s="431"/>
      <c r="CJ4" s="431"/>
      <c r="CK4" s="262" t="str">
        <f ca="1">IF(CH$1="","",IF(CJ4="","",CJ4-INDIRECT("R[0]C"&amp;CJ$3,FALSE)))</f>
        <v/>
      </c>
      <c r="CL4" s="262"/>
      <c r="CO4" s="431"/>
      <c r="CP4" s="431"/>
      <c r="CQ4" s="431"/>
      <c r="CR4" s="262" t="str">
        <f ca="1">IF(CO$1="","",IF(CQ4="","",CQ4-INDIRECT("R[0]C"&amp;CQ$3,FALSE)))</f>
        <v/>
      </c>
      <c r="CS4" s="262"/>
      <c r="CV4" s="431"/>
      <c r="CW4" s="431"/>
      <c r="CX4" s="431"/>
      <c r="CY4" s="262" t="str">
        <f ca="1">IF(CV$1="","",IF(CX4="","",CX4-INDIRECT("R[0]C"&amp;CX$3,FALSE)))</f>
        <v/>
      </c>
      <c r="CZ4" s="262"/>
      <c r="DC4" s="431"/>
      <c r="DD4" s="431"/>
      <c r="DE4" s="431"/>
      <c r="DF4" s="262" t="str">
        <f ca="1">IF(DC$1="","",IF(DE4="","",DE4-INDIRECT("R[0]C"&amp;DE$3,FALSE)))</f>
        <v/>
      </c>
      <c r="DG4" s="262"/>
      <c r="DJ4" s="431"/>
      <c r="DK4" s="431"/>
      <c r="DL4" s="431"/>
      <c r="DM4" s="262" t="str">
        <f ca="1">IF(DJ$1="","",IF(DL4="","",DL4-INDIRECT("R[0]C"&amp;DL$3,FALSE)))</f>
        <v/>
      </c>
      <c r="DN4" s="262"/>
      <c r="DQ4" s="431"/>
      <c r="DR4" s="431"/>
      <c r="DS4" s="431"/>
      <c r="DT4" s="262" t="str">
        <f ca="1">IF(DQ$1="","",IF(DS4="","",DS4-INDIRECT("R[0]C"&amp;DS$3,FALSE)))</f>
        <v/>
      </c>
      <c r="DU4" s="262"/>
    </row>
    <row r="5" spans="1:126" s="20" customFormat="1" outlineLevel="1" x14ac:dyDescent="0.2">
      <c r="A5" s="153" t="s">
        <v>1</v>
      </c>
      <c r="B5" s="62" t="s">
        <v>36</v>
      </c>
      <c r="C5" s="73">
        <f>SUMIF($H6:$H11,MID($H5,3,10),C6:C11)</f>
        <v>0</v>
      </c>
      <c r="D5" s="73">
        <f>SUMIF($H6:$H11,MID($H5,3,10),D6:D11)</f>
        <v>0</v>
      </c>
      <c r="E5" s="73">
        <f t="shared" ref="E5:E25" si="0">SUM(C5:D5)</f>
        <v>0</v>
      </c>
      <c r="F5" s="187"/>
      <c r="G5" s="22" t="s">
        <v>217</v>
      </c>
      <c r="H5" s="301" t="s">
        <v>306</v>
      </c>
      <c r="I5" s="536">
        <f t="shared" ref="I5:I22" si="1">IF(K$1="Rejected",C5,IF(L5="",C5,SUM(C5,L5)))</f>
        <v>0</v>
      </c>
      <c r="J5" s="536">
        <f t="shared" ref="J5:J24" si="2">IF(K$1="Rejected",D5,IF(M5="",D5,SUM(D5,M5)))</f>
        <v>0</v>
      </c>
      <c r="K5" s="73">
        <f t="shared" ref="K5:K11" si="3">IF(I$1="","",SUM(I5:J5))</f>
        <v>0</v>
      </c>
      <c r="L5" s="73">
        <f>IF(I$1="","",SUMIF($H6:$H11,MID($H5,3,10),L6:L11))</f>
        <v>0</v>
      </c>
      <c r="M5" s="73">
        <f>IF(I$1="","",SUMIF($H6:$H11,MID($H5,3,10),M6:M11))</f>
        <v>0</v>
      </c>
      <c r="N5" s="382"/>
      <c r="O5" s="271" t="str">
        <f t="shared" ref="O5:O51" si="4">IF(LEFT($H5,2)="s_",MID($H5,3,LEN($H5)-3),$H5)</f>
        <v>LM</v>
      </c>
      <c r="P5" s="536">
        <f t="shared" ref="P5:P24" si="5">IF(R$1="Rejected",I5,IF(S5="",I5,SUM(I5,S5)))</f>
        <v>0</v>
      </c>
      <c r="Q5" s="73">
        <f t="shared" ref="Q5:Q24" si="6">IF(R$1="Rejected",J5,IF(T5="",J5,SUM(J5,T5)))</f>
        <v>0</v>
      </c>
      <c r="R5" s="73">
        <f t="shared" ref="R5:R11" si="7">IF(P$1="","",SUM(P5:Q5))</f>
        <v>0</v>
      </c>
      <c r="S5" s="432">
        <f>IF(P$1="","",SUMIF($H6:$H11,MID($H5,3,10),S6:S11))</f>
        <v>0</v>
      </c>
      <c r="T5" s="432">
        <f>IF(P$1="","",SUMIF($H6:$H11,MID($H5,3,10),T6:T11))</f>
        <v>0</v>
      </c>
      <c r="U5" s="382"/>
      <c r="V5" s="238"/>
      <c r="W5" s="536">
        <f t="shared" ref="W5:W24" si="8">IF(Y$1="Rejected",P5,IF(Z5="",P5,SUM(P5,Z5)))</f>
        <v>0</v>
      </c>
      <c r="X5" s="73">
        <f t="shared" ref="X5:X24" si="9">IF(Y$1="Rejected",Q5,IF(AA5="",Q5,SUM(Q5,AA5)))</f>
        <v>0</v>
      </c>
      <c r="Y5" s="73">
        <f t="shared" ref="Y5:Y25" si="10">IF(W$1="","",SUM(W5:X5))</f>
        <v>0</v>
      </c>
      <c r="Z5" s="432">
        <f>IF(W$1="","",SUMIF($H6:$H11,MID($H5,3,10),Z6:Z11))</f>
        <v>0</v>
      </c>
      <c r="AA5" s="432">
        <f>IF(W$1="","",SUMIF($H6:$H11,MID($H5,3,10),AA6:AA11))</f>
        <v>0</v>
      </c>
      <c r="AB5" s="382"/>
      <c r="AC5" s="238"/>
      <c r="AD5" s="536">
        <f t="shared" ref="AD5:AD24" si="11">IF(AF$1="Rejected",W5,IF(AG5="",W5,SUM(W5,AG5)))</f>
        <v>0</v>
      </c>
      <c r="AE5" s="73">
        <f t="shared" ref="AE5:AE24" si="12">IF(AF$1="Rejected",X5,IF(AH5="",X5,SUM(X5,AH5)))</f>
        <v>0</v>
      </c>
      <c r="AF5" s="73">
        <f t="shared" ref="AF5:AF25" si="13">IF(AD$1="","",SUM(AD5:AE5))</f>
        <v>0</v>
      </c>
      <c r="AG5" s="432">
        <f>IF(AD$1="","",SUMIF($H6:$H11,MID($H5,3,10),AG6:AG11))</f>
        <v>0</v>
      </c>
      <c r="AH5" s="432">
        <f>IF(AD$1="","",SUMIF($H6:$H11,MID($H5,3,10),AH6:AH11))</f>
        <v>0</v>
      </c>
      <c r="AI5" s="382"/>
      <c r="AJ5" s="238"/>
      <c r="AK5" s="536">
        <f t="shared" ref="AK5:AK24" si="14">IF(AM$1="Rejected",AD5,IF(AN5="",AD5,SUM(AD5,AN5)))</f>
        <v>0</v>
      </c>
      <c r="AL5" s="73">
        <f t="shared" ref="AL5:AL24" si="15">IF(AM$1="Rejected",AE5,IF(AO5="",AE5,SUM(AE5,AO5)))</f>
        <v>0</v>
      </c>
      <c r="AM5" s="73">
        <f t="shared" ref="AM5:AM25" si="16">IF(AK$1="","",SUM(AK5:AL5))</f>
        <v>0</v>
      </c>
      <c r="AN5" s="432">
        <f>IF(AK$1="","",SUMIF($H6:$H11,MID($H5,3,10),AN6:AN11))</f>
        <v>0</v>
      </c>
      <c r="AO5" s="432">
        <f>IF(AK$1="","",SUMIF($H6:$H11,MID($H5,3,10),AO6:AO11))</f>
        <v>0</v>
      </c>
      <c r="AP5" s="382"/>
      <c r="AQ5" s="238"/>
      <c r="AR5" s="536">
        <f t="shared" ref="AR5:AR24" si="17">IF(AT$1="Rejected",AK5,IF(AU5="",AK5,SUM(AK5,AU5)))</f>
        <v>0</v>
      </c>
      <c r="AS5" s="73">
        <f t="shared" ref="AS5:AS24" si="18">IF(AT$1="Rejected",AL5,IF(AV5="",AL5,SUM(AL5,AV5)))</f>
        <v>0</v>
      </c>
      <c r="AT5" s="73">
        <f t="shared" ref="AT5:AT25" si="19">IF(AR$1="","",SUM(AR5:AS5))</f>
        <v>0</v>
      </c>
      <c r="AU5" s="432">
        <f>IF(AR$1="","",SUMIF($H6:$H11,MID($H5,3,10),AU6:AU11))</f>
        <v>0</v>
      </c>
      <c r="AV5" s="432">
        <f>IF(AR$1="","",SUMIF($H6:$H11,MID($H5,3,10),AV6:AV11))</f>
        <v>0</v>
      </c>
      <c r="AW5" s="382"/>
      <c r="AX5" s="238"/>
      <c r="AY5" s="536">
        <f t="shared" ref="AY5:AY24" si="20">IF(BA$1="Rejected",AR5,IF(BB5="",AR5,SUM(AR5,BB5)))</f>
        <v>0</v>
      </c>
      <c r="AZ5" s="73">
        <f t="shared" ref="AZ5:AZ24" si="21">IF(BA$1="Rejected",AS5,IF(BC5="",AS5,SUM(AS5,BC5)))</f>
        <v>0</v>
      </c>
      <c r="BA5" s="73">
        <f t="shared" ref="BA5:BA25" si="22">IF(AY$1="","",SUM(AY5:AZ5))</f>
        <v>0</v>
      </c>
      <c r="BB5" s="432">
        <f>IF(AY$1="","",SUMIF($H6:$H11,MID($H5,3,10),BB6:BB11))</f>
        <v>0</v>
      </c>
      <c r="BC5" s="432">
        <f>IF(AY$1="","",SUMIF($H6:$H11,MID($H5,3,10),BC6:BC11))</f>
        <v>0</v>
      </c>
      <c r="BD5" s="382"/>
      <c r="BE5" s="238"/>
      <c r="BF5" s="536">
        <f t="shared" ref="BF5:BF24" si="23">IF(BH$1="Rejected",AY5,IF(BI5="",AY5,SUM(AY5,BI5)))</f>
        <v>0</v>
      </c>
      <c r="BG5" s="73">
        <f t="shared" ref="BG5:BG24" si="24">IF(BH$1="Rejected",AZ5,IF(BJ5="",AZ5,SUM(AZ5,BJ5)))</f>
        <v>0</v>
      </c>
      <c r="BH5" s="73">
        <f t="shared" ref="BH5:BH25" si="25">IF(BF$1="","",SUM(BF5:BG5))</f>
        <v>0</v>
      </c>
      <c r="BI5" s="432">
        <f>IF(BF$1="","",SUMIF($H6:$H11,MID($H5,3,10),BI6:BI11))</f>
        <v>0</v>
      </c>
      <c r="BJ5" s="432">
        <f>IF(BF$1="","",SUMIF($H6:$H11,MID($H5,3,10),BJ6:BJ11))</f>
        <v>0</v>
      </c>
      <c r="BK5" s="382"/>
      <c r="BL5" s="238"/>
      <c r="BM5" s="536">
        <f t="shared" ref="BM5:BM24" si="26">IF(BO$1="Rejected",BF5,IF(BP5="",BF5,SUM(BF5,BP5)))</f>
        <v>0</v>
      </c>
      <c r="BN5" s="73">
        <f t="shared" ref="BN5:BN24" si="27">IF(BO$1="Rejected",BG5,IF(BQ5="",BG5,SUM(BG5,BQ5)))</f>
        <v>0</v>
      </c>
      <c r="BO5" s="73">
        <f t="shared" ref="BO5:BO25" si="28">IF(BM$1="","",SUM(BM5:BN5))</f>
        <v>0</v>
      </c>
      <c r="BP5" s="432">
        <f>IF(BM$1="","",SUMIF($H6:$H11,MID($H5,3,10),BP6:BP11))</f>
        <v>0</v>
      </c>
      <c r="BQ5" s="432">
        <f>IF(BM$1="","",SUMIF($H6:$H11,MID($H5,3,10),BQ6:BQ11))</f>
        <v>0</v>
      </c>
      <c r="BR5" s="382"/>
      <c r="BS5" s="238"/>
      <c r="BT5" s="536">
        <f t="shared" ref="BT5:BT24" si="29">IF(BV$1="Rejected",BM5,IF(BW5="",BM5,SUM(BM5,BW5)))</f>
        <v>0</v>
      </c>
      <c r="BU5" s="73">
        <f t="shared" ref="BU5:BU24" si="30">IF(BV$1="Rejected",BN5,IF(BX5="",BN5,SUM(BN5,BX5)))</f>
        <v>0</v>
      </c>
      <c r="BV5" s="73">
        <f t="shared" ref="BV5:BV25" si="31">IF(BT$1="","",SUM(BT5:BU5))</f>
        <v>0</v>
      </c>
      <c r="BW5" s="432">
        <f>IF(BT$1="","",SUMIF($H6:$H11,MID($H5,3,10),BW6:BW11))</f>
        <v>0</v>
      </c>
      <c r="BX5" s="432">
        <f>IF(BT$1="","",SUMIF($H6:$H11,MID($H5,3,10),BX6:BX11))</f>
        <v>0</v>
      </c>
      <c r="BY5" s="382"/>
      <c r="BZ5" s="238"/>
      <c r="CA5" s="536">
        <f t="shared" ref="CA5:CA24" si="32">IF(CC$1="Rejected",BT5,IF(CD5="",BT5,SUM(BT5,CD5)))</f>
        <v>0</v>
      </c>
      <c r="CB5" s="73">
        <f t="shared" ref="CB5:CB24" si="33">IF(CC$1="Rejected",BU5,IF(CE5="",BU5,SUM(BU5,CE5)))</f>
        <v>0</v>
      </c>
      <c r="CC5" s="73">
        <f t="shared" ref="CC5:CC25" si="34">IF(CA$1="","",SUM(CA5:CB5))</f>
        <v>0</v>
      </c>
      <c r="CD5" s="432">
        <f>IF(CA$1="","",SUMIF($H6:$H11,MID($H5,3,10),CD6:CD11))</f>
        <v>0</v>
      </c>
      <c r="CE5" s="432">
        <f>IF(CA$1="","",SUMIF($H6:$H11,MID($H5,3,10),CE6:CE11))</f>
        <v>0</v>
      </c>
      <c r="CF5" s="382"/>
      <c r="CG5" s="238"/>
      <c r="CH5" s="536">
        <f t="shared" ref="CH5:CH24" si="35">IF(CJ$1="Rejected",CA5,IF(CK5="",CA5,SUM(CA5,CK5)))</f>
        <v>0</v>
      </c>
      <c r="CI5" s="73">
        <f t="shared" ref="CI5:CI24" si="36">IF(CJ$1="Rejected",CB5,IF(CL5="",CB5,SUM(CB5,CL5)))</f>
        <v>0</v>
      </c>
      <c r="CJ5" s="73">
        <f t="shared" ref="CJ5:CJ25" si="37">IF(CH$1="","",SUM(CH5:CI5))</f>
        <v>0</v>
      </c>
      <c r="CK5" s="432">
        <f>IF(CH$1="","",SUMIF($H6:$H11,MID($H5,3,10),CK6:CK11))</f>
        <v>0</v>
      </c>
      <c r="CL5" s="432">
        <f>IF(CH$1="","",SUMIF($H6:$H11,MID($H5,3,10),CL6:CL11))</f>
        <v>0</v>
      </c>
      <c r="CM5" s="382"/>
      <c r="CN5" s="238"/>
      <c r="CO5" s="536">
        <f t="shared" ref="CO5:CO24" si="38">IF(CQ$1="Rejected",CH5,IF(CR5="",CH5,SUM(CH5,CR5)))</f>
        <v>0</v>
      </c>
      <c r="CP5" s="73">
        <f t="shared" ref="CP5:CP24" si="39">IF(CQ$1="Rejected",CI5,IF(CS5="",CI5,SUM(CI5,CS5)))</f>
        <v>0</v>
      </c>
      <c r="CQ5" s="73">
        <f t="shared" ref="CQ5:CQ25" si="40">IF(CO$1="","",SUM(CO5:CP5))</f>
        <v>0</v>
      </c>
      <c r="CR5" s="432">
        <f>IF(CO$1="","",SUMIF($H6:$H11,MID($H5,3,10),CR6:CR11))</f>
        <v>0</v>
      </c>
      <c r="CS5" s="432">
        <f>IF(CO$1="","",SUMIF($H6:$H11,MID($H5,3,10),CS6:CS11))</f>
        <v>0</v>
      </c>
      <c r="CT5" s="382"/>
      <c r="CU5" s="238"/>
      <c r="CV5" s="536">
        <f t="shared" ref="CV5:CV24" si="41">IF(CX$1="Rejected",CO5,IF(CY5="",CO5,SUM(CO5,CY5)))</f>
        <v>0</v>
      </c>
      <c r="CW5" s="73">
        <f t="shared" ref="CW5:CW24" si="42">IF(CX$1="Rejected",CP5,IF(CZ5="",CP5,SUM(CP5,CZ5)))</f>
        <v>0</v>
      </c>
      <c r="CX5" s="73">
        <f t="shared" ref="CX5:CX25" si="43">IF(CV$1="","",SUM(CV5:CW5))</f>
        <v>0</v>
      </c>
      <c r="CY5" s="432">
        <f>IF(CV$1="","",SUMIF($H6:$H11,MID($H5,3,10),CY6:CY11))</f>
        <v>0</v>
      </c>
      <c r="CZ5" s="432">
        <f>IF(CV$1="","",SUMIF($H6:$H11,MID($H5,3,10),CZ6:CZ11))</f>
        <v>0</v>
      </c>
      <c r="DA5" s="382"/>
      <c r="DB5" s="238"/>
      <c r="DC5" s="536">
        <f t="shared" ref="DC5:DC24" si="44">IF(DE$1="Rejected",CV5,IF(DF5="",CV5,SUM(CV5,DF5)))</f>
        <v>0</v>
      </c>
      <c r="DD5" s="73">
        <f t="shared" ref="DD5:DD24" si="45">IF(DE$1="Rejected",CW5,IF(DG5="",CW5,SUM(CW5,DG5)))</f>
        <v>0</v>
      </c>
      <c r="DE5" s="73">
        <f t="shared" ref="DE5:DE25" si="46">IF(DC$1="","",SUM(DC5:DD5))</f>
        <v>0</v>
      </c>
      <c r="DF5" s="432">
        <f>IF(DC$1="","",SUMIF($H6:$H11,MID($H5,3,10),DF6:DF11))</f>
        <v>0</v>
      </c>
      <c r="DG5" s="432">
        <f>IF(DC$1="","",SUMIF($H6:$H11,MID($H5,3,10),DG6:DG11))</f>
        <v>0</v>
      </c>
      <c r="DH5" s="382"/>
      <c r="DI5" s="238"/>
      <c r="DJ5" s="536">
        <f t="shared" ref="DJ5:DJ24" si="47">IF(DL$1="Rejected",DC5,IF(DM5="",DC5,SUM(DC5,DM5)))</f>
        <v>0</v>
      </c>
      <c r="DK5" s="73">
        <f t="shared" ref="DK5:DK24" si="48">IF(DL$1="Rejected",DD5,IF(DN5="",DD5,SUM(DD5,DN5)))</f>
        <v>0</v>
      </c>
      <c r="DL5" s="73">
        <f t="shared" ref="DL5:DL25" si="49">IF(DJ$1="","",SUM(DJ5:DK5))</f>
        <v>0</v>
      </c>
      <c r="DM5" s="432">
        <f>IF(DJ$1="","",SUMIF($H6:$H11,MID($H5,3,10),DM6:DM11))</f>
        <v>0</v>
      </c>
      <c r="DN5" s="432">
        <f>IF(DJ$1="","",SUMIF($H6:$H11,MID($H5,3,10),DN6:DN11))</f>
        <v>0</v>
      </c>
      <c r="DO5" s="382"/>
      <c r="DP5" s="238"/>
      <c r="DQ5" s="536">
        <f t="shared" ref="DQ5:DQ24" si="50">IF(DS$1="Rejected",DJ5,IF(DT5="",DJ5,SUM(DJ5,DT5)))</f>
        <v>0</v>
      </c>
      <c r="DR5" s="73">
        <f t="shared" ref="DR5:DR24" si="51">IF(DS$1="Rejected",DK5,IF(DU5="",DK5,SUM(DK5,DU5)))</f>
        <v>0</v>
      </c>
      <c r="DS5" s="73">
        <f t="shared" ref="DS5:DS25" si="52">IF(DQ$1="","",SUM(DQ5:DR5))</f>
        <v>0</v>
      </c>
      <c r="DT5" s="432">
        <f>IF(DQ$1="","",SUMIF($H6:$H11,MID($H5,3,10),DT6:DT11))</f>
        <v>0</v>
      </c>
      <c r="DU5" s="432">
        <f>IF(DQ$1="","",SUMIF($H6:$H11,MID($H5,3,10),DU6:DU11))</f>
        <v>0</v>
      </c>
      <c r="DV5" s="382"/>
    </row>
    <row r="6" spans="1:126" s="20" customFormat="1" outlineLevel="1" x14ac:dyDescent="0.2">
      <c r="A6" s="186" t="s">
        <v>69</v>
      </c>
      <c r="B6" s="182" t="s">
        <v>85</v>
      </c>
      <c r="C6" s="42"/>
      <c r="D6" s="42"/>
      <c r="E6" s="78">
        <f t="shared" si="0"/>
        <v>0</v>
      </c>
      <c r="F6" s="187"/>
      <c r="H6" s="301" t="s">
        <v>305</v>
      </c>
      <c r="I6" s="538">
        <f t="shared" si="1"/>
        <v>0</v>
      </c>
      <c r="J6" s="538">
        <f t="shared" si="2"/>
        <v>0</v>
      </c>
      <c r="K6" s="78">
        <f t="shared" si="3"/>
        <v>0</v>
      </c>
      <c r="L6" s="537"/>
      <c r="M6" s="537"/>
      <c r="N6" s="382"/>
      <c r="O6" s="271" t="str">
        <f t="shared" si="4"/>
        <v>LMF</v>
      </c>
      <c r="P6" s="538">
        <f t="shared" si="5"/>
        <v>0</v>
      </c>
      <c r="Q6" s="74">
        <f t="shared" si="6"/>
        <v>0</v>
      </c>
      <c r="R6" s="78">
        <f t="shared" si="7"/>
        <v>0</v>
      </c>
      <c r="S6" s="537"/>
      <c r="T6" s="537"/>
      <c r="U6" s="382"/>
      <c r="V6" s="238"/>
      <c r="W6" s="538">
        <f t="shared" si="8"/>
        <v>0</v>
      </c>
      <c r="X6" s="74">
        <f t="shared" si="9"/>
        <v>0</v>
      </c>
      <c r="Y6" s="78">
        <f t="shared" si="10"/>
        <v>0</v>
      </c>
      <c r="Z6" s="537"/>
      <c r="AA6" s="537"/>
      <c r="AB6" s="382"/>
      <c r="AC6" s="238"/>
      <c r="AD6" s="538">
        <f t="shared" si="11"/>
        <v>0</v>
      </c>
      <c r="AE6" s="74">
        <f t="shared" si="12"/>
        <v>0</v>
      </c>
      <c r="AF6" s="78">
        <f t="shared" si="13"/>
        <v>0</v>
      </c>
      <c r="AG6" s="537"/>
      <c r="AH6" s="537"/>
      <c r="AI6" s="382"/>
      <c r="AJ6" s="238"/>
      <c r="AK6" s="538">
        <f t="shared" si="14"/>
        <v>0</v>
      </c>
      <c r="AL6" s="74">
        <f t="shared" si="15"/>
        <v>0</v>
      </c>
      <c r="AM6" s="78">
        <f t="shared" si="16"/>
        <v>0</v>
      </c>
      <c r="AN6" s="537"/>
      <c r="AO6" s="537"/>
      <c r="AP6" s="382"/>
      <c r="AQ6" s="238"/>
      <c r="AR6" s="538">
        <f t="shared" si="17"/>
        <v>0</v>
      </c>
      <c r="AS6" s="74">
        <f t="shared" si="18"/>
        <v>0</v>
      </c>
      <c r="AT6" s="78">
        <f t="shared" si="19"/>
        <v>0</v>
      </c>
      <c r="AU6" s="537"/>
      <c r="AV6" s="537"/>
      <c r="AW6" s="382"/>
      <c r="AX6" s="238"/>
      <c r="AY6" s="538">
        <f t="shared" si="20"/>
        <v>0</v>
      </c>
      <c r="AZ6" s="74">
        <f t="shared" si="21"/>
        <v>0</v>
      </c>
      <c r="BA6" s="78">
        <f t="shared" si="22"/>
        <v>0</v>
      </c>
      <c r="BB6" s="537"/>
      <c r="BC6" s="537"/>
      <c r="BD6" s="382"/>
      <c r="BE6" s="238"/>
      <c r="BF6" s="538">
        <f t="shared" si="23"/>
        <v>0</v>
      </c>
      <c r="BG6" s="74">
        <f t="shared" si="24"/>
        <v>0</v>
      </c>
      <c r="BH6" s="78">
        <f t="shared" si="25"/>
        <v>0</v>
      </c>
      <c r="BI6" s="537"/>
      <c r="BJ6" s="537"/>
      <c r="BK6" s="382"/>
      <c r="BL6" s="238"/>
      <c r="BM6" s="538">
        <f t="shared" si="26"/>
        <v>0</v>
      </c>
      <c r="BN6" s="74">
        <f t="shared" si="27"/>
        <v>0</v>
      </c>
      <c r="BO6" s="78">
        <f t="shared" si="28"/>
        <v>0</v>
      </c>
      <c r="BP6" s="537"/>
      <c r="BQ6" s="537"/>
      <c r="BR6" s="382"/>
      <c r="BS6" s="238"/>
      <c r="BT6" s="538">
        <f t="shared" si="29"/>
        <v>0</v>
      </c>
      <c r="BU6" s="74">
        <f t="shared" si="30"/>
        <v>0</v>
      </c>
      <c r="BV6" s="78">
        <f t="shared" si="31"/>
        <v>0</v>
      </c>
      <c r="BW6" s="537"/>
      <c r="BX6" s="537"/>
      <c r="BY6" s="382"/>
      <c r="BZ6" s="238"/>
      <c r="CA6" s="538">
        <f t="shared" si="32"/>
        <v>0</v>
      </c>
      <c r="CB6" s="74">
        <f t="shared" si="33"/>
        <v>0</v>
      </c>
      <c r="CC6" s="78">
        <f t="shared" si="34"/>
        <v>0</v>
      </c>
      <c r="CD6" s="537"/>
      <c r="CE6" s="537"/>
      <c r="CF6" s="382"/>
      <c r="CG6" s="238"/>
      <c r="CH6" s="538">
        <f t="shared" si="35"/>
        <v>0</v>
      </c>
      <c r="CI6" s="74">
        <f t="shared" si="36"/>
        <v>0</v>
      </c>
      <c r="CJ6" s="78">
        <f t="shared" si="37"/>
        <v>0</v>
      </c>
      <c r="CK6" s="537"/>
      <c r="CL6" s="537"/>
      <c r="CM6" s="382"/>
      <c r="CN6" s="238"/>
      <c r="CO6" s="538">
        <f t="shared" si="38"/>
        <v>0</v>
      </c>
      <c r="CP6" s="74">
        <f t="shared" si="39"/>
        <v>0</v>
      </c>
      <c r="CQ6" s="78">
        <f t="shared" si="40"/>
        <v>0</v>
      </c>
      <c r="CR6" s="537"/>
      <c r="CS6" s="537"/>
      <c r="CT6" s="382"/>
      <c r="CU6" s="238"/>
      <c r="CV6" s="538">
        <f t="shared" si="41"/>
        <v>0</v>
      </c>
      <c r="CW6" s="74">
        <f t="shared" si="42"/>
        <v>0</v>
      </c>
      <c r="CX6" s="78">
        <f t="shared" si="43"/>
        <v>0</v>
      </c>
      <c r="CY6" s="537"/>
      <c r="CZ6" s="537"/>
      <c r="DA6" s="382"/>
      <c r="DB6" s="238"/>
      <c r="DC6" s="538">
        <f t="shared" si="44"/>
        <v>0</v>
      </c>
      <c r="DD6" s="74">
        <f t="shared" si="45"/>
        <v>0</v>
      </c>
      <c r="DE6" s="78">
        <f t="shared" si="46"/>
        <v>0</v>
      </c>
      <c r="DF6" s="537"/>
      <c r="DG6" s="537"/>
      <c r="DH6" s="382"/>
      <c r="DI6" s="238"/>
      <c r="DJ6" s="538">
        <f t="shared" si="47"/>
        <v>0</v>
      </c>
      <c r="DK6" s="74">
        <f t="shared" si="48"/>
        <v>0</v>
      </c>
      <c r="DL6" s="78">
        <f t="shared" si="49"/>
        <v>0</v>
      </c>
      <c r="DM6" s="537"/>
      <c r="DN6" s="537"/>
      <c r="DO6" s="382"/>
      <c r="DP6" s="238"/>
      <c r="DQ6" s="538">
        <f t="shared" si="50"/>
        <v>0</v>
      </c>
      <c r="DR6" s="74">
        <f t="shared" si="51"/>
        <v>0</v>
      </c>
      <c r="DS6" s="78">
        <f t="shared" si="52"/>
        <v>0</v>
      </c>
      <c r="DT6" s="537"/>
      <c r="DU6" s="537"/>
      <c r="DV6" s="382"/>
    </row>
    <row r="7" spans="1:126" s="20" customFormat="1" outlineLevel="1" x14ac:dyDescent="0.2">
      <c r="A7" s="186" t="s">
        <v>70</v>
      </c>
      <c r="B7" s="182" t="s">
        <v>85</v>
      </c>
      <c r="C7" s="42"/>
      <c r="D7" s="42"/>
      <c r="E7" s="78">
        <f t="shared" si="0"/>
        <v>0</v>
      </c>
      <c r="F7" s="187"/>
      <c r="H7" s="301" t="s">
        <v>305</v>
      </c>
      <c r="I7" s="538">
        <f t="shared" si="1"/>
        <v>0</v>
      </c>
      <c r="J7" s="538">
        <f t="shared" si="2"/>
        <v>0</v>
      </c>
      <c r="K7" s="78">
        <f t="shared" si="3"/>
        <v>0</v>
      </c>
      <c r="L7" s="537"/>
      <c r="M7" s="537"/>
      <c r="N7" s="382"/>
      <c r="O7" s="271" t="str">
        <f t="shared" si="4"/>
        <v>LMF</v>
      </c>
      <c r="P7" s="538">
        <f t="shared" si="5"/>
        <v>0</v>
      </c>
      <c r="Q7" s="74">
        <f t="shared" si="6"/>
        <v>0</v>
      </c>
      <c r="R7" s="78">
        <f t="shared" si="7"/>
        <v>0</v>
      </c>
      <c r="S7" s="537"/>
      <c r="T7" s="537"/>
      <c r="U7" s="382"/>
      <c r="V7" s="238"/>
      <c r="W7" s="538">
        <f t="shared" si="8"/>
        <v>0</v>
      </c>
      <c r="X7" s="74">
        <f t="shared" si="9"/>
        <v>0</v>
      </c>
      <c r="Y7" s="78">
        <f t="shared" si="10"/>
        <v>0</v>
      </c>
      <c r="Z7" s="537"/>
      <c r="AA7" s="537"/>
      <c r="AB7" s="382"/>
      <c r="AC7" s="238"/>
      <c r="AD7" s="538">
        <f t="shared" si="11"/>
        <v>0</v>
      </c>
      <c r="AE7" s="74">
        <f t="shared" si="12"/>
        <v>0</v>
      </c>
      <c r="AF7" s="78">
        <f t="shared" si="13"/>
        <v>0</v>
      </c>
      <c r="AG7" s="537"/>
      <c r="AH7" s="537"/>
      <c r="AI7" s="382"/>
      <c r="AJ7" s="238"/>
      <c r="AK7" s="538">
        <f t="shared" si="14"/>
        <v>0</v>
      </c>
      <c r="AL7" s="74">
        <f t="shared" si="15"/>
        <v>0</v>
      </c>
      <c r="AM7" s="78">
        <f t="shared" si="16"/>
        <v>0</v>
      </c>
      <c r="AN7" s="537"/>
      <c r="AO7" s="537"/>
      <c r="AP7" s="382"/>
      <c r="AQ7" s="238"/>
      <c r="AR7" s="538">
        <f t="shared" si="17"/>
        <v>0</v>
      </c>
      <c r="AS7" s="74">
        <f t="shared" si="18"/>
        <v>0</v>
      </c>
      <c r="AT7" s="78">
        <f t="shared" si="19"/>
        <v>0</v>
      </c>
      <c r="AU7" s="537"/>
      <c r="AV7" s="537"/>
      <c r="AW7" s="382"/>
      <c r="AX7" s="238"/>
      <c r="AY7" s="538">
        <f t="shared" si="20"/>
        <v>0</v>
      </c>
      <c r="AZ7" s="74">
        <f t="shared" si="21"/>
        <v>0</v>
      </c>
      <c r="BA7" s="78">
        <f t="shared" si="22"/>
        <v>0</v>
      </c>
      <c r="BB7" s="537"/>
      <c r="BC7" s="537"/>
      <c r="BD7" s="382"/>
      <c r="BE7" s="238"/>
      <c r="BF7" s="538">
        <f t="shared" si="23"/>
        <v>0</v>
      </c>
      <c r="BG7" s="74">
        <f t="shared" si="24"/>
        <v>0</v>
      </c>
      <c r="BH7" s="78">
        <f t="shared" si="25"/>
        <v>0</v>
      </c>
      <c r="BI7" s="537"/>
      <c r="BJ7" s="537"/>
      <c r="BK7" s="382"/>
      <c r="BL7" s="238"/>
      <c r="BM7" s="538">
        <f t="shared" si="26"/>
        <v>0</v>
      </c>
      <c r="BN7" s="74">
        <f t="shared" si="27"/>
        <v>0</v>
      </c>
      <c r="BO7" s="78">
        <f t="shared" si="28"/>
        <v>0</v>
      </c>
      <c r="BP7" s="537"/>
      <c r="BQ7" s="537"/>
      <c r="BR7" s="382"/>
      <c r="BS7" s="238"/>
      <c r="BT7" s="538">
        <f t="shared" si="29"/>
        <v>0</v>
      </c>
      <c r="BU7" s="74">
        <f t="shared" si="30"/>
        <v>0</v>
      </c>
      <c r="BV7" s="78">
        <f t="shared" si="31"/>
        <v>0</v>
      </c>
      <c r="BW7" s="537"/>
      <c r="BX7" s="537"/>
      <c r="BY7" s="382"/>
      <c r="BZ7" s="238"/>
      <c r="CA7" s="538">
        <f t="shared" si="32"/>
        <v>0</v>
      </c>
      <c r="CB7" s="74">
        <f t="shared" si="33"/>
        <v>0</v>
      </c>
      <c r="CC7" s="78">
        <f t="shared" si="34"/>
        <v>0</v>
      </c>
      <c r="CD7" s="537"/>
      <c r="CE7" s="537"/>
      <c r="CF7" s="382"/>
      <c r="CG7" s="238"/>
      <c r="CH7" s="538">
        <f t="shared" si="35"/>
        <v>0</v>
      </c>
      <c r="CI7" s="74">
        <f t="shared" si="36"/>
        <v>0</v>
      </c>
      <c r="CJ7" s="78">
        <f t="shared" si="37"/>
        <v>0</v>
      </c>
      <c r="CK7" s="537"/>
      <c r="CL7" s="537"/>
      <c r="CM7" s="382"/>
      <c r="CN7" s="238"/>
      <c r="CO7" s="538">
        <f t="shared" si="38"/>
        <v>0</v>
      </c>
      <c r="CP7" s="74">
        <f t="shared" si="39"/>
        <v>0</v>
      </c>
      <c r="CQ7" s="78">
        <f t="shared" si="40"/>
        <v>0</v>
      </c>
      <c r="CR7" s="537"/>
      <c r="CS7" s="537"/>
      <c r="CT7" s="382"/>
      <c r="CU7" s="238"/>
      <c r="CV7" s="538">
        <f t="shared" si="41"/>
        <v>0</v>
      </c>
      <c r="CW7" s="74">
        <f t="shared" si="42"/>
        <v>0</v>
      </c>
      <c r="CX7" s="78">
        <f t="shared" si="43"/>
        <v>0</v>
      </c>
      <c r="CY7" s="537"/>
      <c r="CZ7" s="537"/>
      <c r="DA7" s="382"/>
      <c r="DB7" s="238"/>
      <c r="DC7" s="538">
        <f t="shared" si="44"/>
        <v>0</v>
      </c>
      <c r="DD7" s="74">
        <f t="shared" si="45"/>
        <v>0</v>
      </c>
      <c r="DE7" s="78">
        <f t="shared" si="46"/>
        <v>0</v>
      </c>
      <c r="DF7" s="537"/>
      <c r="DG7" s="537"/>
      <c r="DH7" s="382"/>
      <c r="DI7" s="238"/>
      <c r="DJ7" s="538">
        <f t="shared" si="47"/>
        <v>0</v>
      </c>
      <c r="DK7" s="74">
        <f t="shared" si="48"/>
        <v>0</v>
      </c>
      <c r="DL7" s="78">
        <f t="shared" si="49"/>
        <v>0</v>
      </c>
      <c r="DM7" s="537"/>
      <c r="DN7" s="537"/>
      <c r="DO7" s="382"/>
      <c r="DP7" s="238"/>
      <c r="DQ7" s="538">
        <f t="shared" si="50"/>
        <v>0</v>
      </c>
      <c r="DR7" s="74">
        <f t="shared" si="51"/>
        <v>0</v>
      </c>
      <c r="DS7" s="78">
        <f t="shared" si="52"/>
        <v>0</v>
      </c>
      <c r="DT7" s="537"/>
      <c r="DU7" s="537"/>
      <c r="DV7" s="382"/>
    </row>
    <row r="8" spans="1:126" s="20" customFormat="1" outlineLevel="1" x14ac:dyDescent="0.2">
      <c r="A8" s="186" t="s">
        <v>81</v>
      </c>
      <c r="B8" s="182" t="s">
        <v>85</v>
      </c>
      <c r="C8" s="42"/>
      <c r="D8" s="42"/>
      <c r="E8" s="78">
        <f t="shared" si="0"/>
        <v>0</v>
      </c>
      <c r="F8" s="187"/>
      <c r="H8" s="301" t="s">
        <v>305</v>
      </c>
      <c r="I8" s="538">
        <f t="shared" si="1"/>
        <v>0</v>
      </c>
      <c r="J8" s="538">
        <f t="shared" si="2"/>
        <v>0</v>
      </c>
      <c r="K8" s="78">
        <f t="shared" si="3"/>
        <v>0</v>
      </c>
      <c r="L8" s="537"/>
      <c r="M8" s="537"/>
      <c r="N8" s="382"/>
      <c r="O8" s="271" t="str">
        <f t="shared" si="4"/>
        <v>LMF</v>
      </c>
      <c r="P8" s="538">
        <f t="shared" si="5"/>
        <v>0</v>
      </c>
      <c r="Q8" s="74">
        <f t="shared" si="6"/>
        <v>0</v>
      </c>
      <c r="R8" s="78">
        <f t="shared" si="7"/>
        <v>0</v>
      </c>
      <c r="S8" s="537"/>
      <c r="T8" s="537"/>
      <c r="U8" s="382"/>
      <c r="V8" s="238"/>
      <c r="W8" s="538">
        <f t="shared" si="8"/>
        <v>0</v>
      </c>
      <c r="X8" s="74">
        <f t="shared" si="9"/>
        <v>0</v>
      </c>
      <c r="Y8" s="78">
        <f t="shared" si="10"/>
        <v>0</v>
      </c>
      <c r="Z8" s="537"/>
      <c r="AA8" s="537"/>
      <c r="AB8" s="382"/>
      <c r="AC8" s="238"/>
      <c r="AD8" s="538">
        <f t="shared" si="11"/>
        <v>0</v>
      </c>
      <c r="AE8" s="74">
        <f t="shared" si="12"/>
        <v>0</v>
      </c>
      <c r="AF8" s="78">
        <f t="shared" si="13"/>
        <v>0</v>
      </c>
      <c r="AG8" s="537"/>
      <c r="AH8" s="537"/>
      <c r="AI8" s="382"/>
      <c r="AJ8" s="238"/>
      <c r="AK8" s="538">
        <f t="shared" si="14"/>
        <v>0</v>
      </c>
      <c r="AL8" s="74">
        <f t="shared" si="15"/>
        <v>0</v>
      </c>
      <c r="AM8" s="78">
        <f t="shared" si="16"/>
        <v>0</v>
      </c>
      <c r="AN8" s="537"/>
      <c r="AO8" s="537"/>
      <c r="AP8" s="382"/>
      <c r="AQ8" s="238"/>
      <c r="AR8" s="538">
        <f t="shared" si="17"/>
        <v>0</v>
      </c>
      <c r="AS8" s="74">
        <f t="shared" si="18"/>
        <v>0</v>
      </c>
      <c r="AT8" s="78">
        <f t="shared" si="19"/>
        <v>0</v>
      </c>
      <c r="AU8" s="537"/>
      <c r="AV8" s="537"/>
      <c r="AW8" s="382"/>
      <c r="AX8" s="238"/>
      <c r="AY8" s="538">
        <f t="shared" si="20"/>
        <v>0</v>
      </c>
      <c r="AZ8" s="74">
        <f t="shared" si="21"/>
        <v>0</v>
      </c>
      <c r="BA8" s="78">
        <f t="shared" si="22"/>
        <v>0</v>
      </c>
      <c r="BB8" s="537"/>
      <c r="BC8" s="537"/>
      <c r="BD8" s="382"/>
      <c r="BE8" s="238"/>
      <c r="BF8" s="538">
        <f t="shared" si="23"/>
        <v>0</v>
      </c>
      <c r="BG8" s="74">
        <f t="shared" si="24"/>
        <v>0</v>
      </c>
      <c r="BH8" s="78">
        <f t="shared" si="25"/>
        <v>0</v>
      </c>
      <c r="BI8" s="537"/>
      <c r="BJ8" s="537"/>
      <c r="BK8" s="382"/>
      <c r="BL8" s="238"/>
      <c r="BM8" s="538">
        <f t="shared" si="26"/>
        <v>0</v>
      </c>
      <c r="BN8" s="74">
        <f t="shared" si="27"/>
        <v>0</v>
      </c>
      <c r="BO8" s="78">
        <f t="shared" si="28"/>
        <v>0</v>
      </c>
      <c r="BP8" s="537"/>
      <c r="BQ8" s="537"/>
      <c r="BR8" s="382"/>
      <c r="BS8" s="238"/>
      <c r="BT8" s="538">
        <f t="shared" si="29"/>
        <v>0</v>
      </c>
      <c r="BU8" s="74">
        <f t="shared" si="30"/>
        <v>0</v>
      </c>
      <c r="BV8" s="78">
        <f t="shared" si="31"/>
        <v>0</v>
      </c>
      <c r="BW8" s="537"/>
      <c r="BX8" s="537"/>
      <c r="BY8" s="382"/>
      <c r="BZ8" s="238"/>
      <c r="CA8" s="538">
        <f t="shared" si="32"/>
        <v>0</v>
      </c>
      <c r="CB8" s="74">
        <f t="shared" si="33"/>
        <v>0</v>
      </c>
      <c r="CC8" s="78">
        <f t="shared" si="34"/>
        <v>0</v>
      </c>
      <c r="CD8" s="537"/>
      <c r="CE8" s="537"/>
      <c r="CF8" s="382"/>
      <c r="CG8" s="238"/>
      <c r="CH8" s="538">
        <f t="shared" si="35"/>
        <v>0</v>
      </c>
      <c r="CI8" s="74">
        <f t="shared" si="36"/>
        <v>0</v>
      </c>
      <c r="CJ8" s="78">
        <f t="shared" si="37"/>
        <v>0</v>
      </c>
      <c r="CK8" s="537"/>
      <c r="CL8" s="537"/>
      <c r="CM8" s="382"/>
      <c r="CN8" s="238"/>
      <c r="CO8" s="538">
        <f t="shared" si="38"/>
        <v>0</v>
      </c>
      <c r="CP8" s="74">
        <f t="shared" si="39"/>
        <v>0</v>
      </c>
      <c r="CQ8" s="78">
        <f t="shared" si="40"/>
        <v>0</v>
      </c>
      <c r="CR8" s="537"/>
      <c r="CS8" s="537"/>
      <c r="CT8" s="382"/>
      <c r="CU8" s="238"/>
      <c r="CV8" s="538">
        <f t="shared" si="41"/>
        <v>0</v>
      </c>
      <c r="CW8" s="74">
        <f t="shared" si="42"/>
        <v>0</v>
      </c>
      <c r="CX8" s="78">
        <f t="shared" si="43"/>
        <v>0</v>
      </c>
      <c r="CY8" s="537"/>
      <c r="CZ8" s="537"/>
      <c r="DA8" s="382"/>
      <c r="DB8" s="238"/>
      <c r="DC8" s="538">
        <f t="shared" si="44"/>
        <v>0</v>
      </c>
      <c r="DD8" s="74">
        <f t="shared" si="45"/>
        <v>0</v>
      </c>
      <c r="DE8" s="78">
        <f t="shared" si="46"/>
        <v>0</v>
      </c>
      <c r="DF8" s="537"/>
      <c r="DG8" s="537"/>
      <c r="DH8" s="382"/>
      <c r="DI8" s="238"/>
      <c r="DJ8" s="538">
        <f t="shared" si="47"/>
        <v>0</v>
      </c>
      <c r="DK8" s="74">
        <f t="shared" si="48"/>
        <v>0</v>
      </c>
      <c r="DL8" s="78">
        <f t="shared" si="49"/>
        <v>0</v>
      </c>
      <c r="DM8" s="537"/>
      <c r="DN8" s="537"/>
      <c r="DO8" s="382"/>
      <c r="DP8" s="238"/>
      <c r="DQ8" s="538">
        <f t="shared" si="50"/>
        <v>0</v>
      </c>
      <c r="DR8" s="74">
        <f t="shared" si="51"/>
        <v>0</v>
      </c>
      <c r="DS8" s="78">
        <f t="shared" si="52"/>
        <v>0</v>
      </c>
      <c r="DT8" s="537"/>
      <c r="DU8" s="537"/>
      <c r="DV8" s="382"/>
    </row>
    <row r="9" spans="1:126" s="20" customFormat="1" outlineLevel="1" x14ac:dyDescent="0.2">
      <c r="A9" s="186" t="s">
        <v>84</v>
      </c>
      <c r="B9" s="182" t="s">
        <v>85</v>
      </c>
      <c r="C9" s="42"/>
      <c r="D9" s="42"/>
      <c r="E9" s="78">
        <f t="shared" si="0"/>
        <v>0</v>
      </c>
      <c r="F9" s="187"/>
      <c r="H9" s="301" t="s">
        <v>305</v>
      </c>
      <c r="I9" s="538">
        <f t="shared" si="1"/>
        <v>0</v>
      </c>
      <c r="J9" s="538">
        <f t="shared" si="2"/>
        <v>0</v>
      </c>
      <c r="K9" s="78">
        <f t="shared" si="3"/>
        <v>0</v>
      </c>
      <c r="L9" s="537"/>
      <c r="M9" s="537"/>
      <c r="N9" s="382"/>
      <c r="O9" s="271" t="str">
        <f t="shared" si="4"/>
        <v>LMF</v>
      </c>
      <c r="P9" s="538">
        <f t="shared" si="5"/>
        <v>0</v>
      </c>
      <c r="Q9" s="74">
        <f t="shared" si="6"/>
        <v>0</v>
      </c>
      <c r="R9" s="78">
        <f t="shared" si="7"/>
        <v>0</v>
      </c>
      <c r="S9" s="537"/>
      <c r="T9" s="537"/>
      <c r="U9" s="382"/>
      <c r="V9" s="238"/>
      <c r="W9" s="538">
        <f t="shared" si="8"/>
        <v>0</v>
      </c>
      <c r="X9" s="74">
        <f t="shared" si="9"/>
        <v>0</v>
      </c>
      <c r="Y9" s="78">
        <f t="shared" si="10"/>
        <v>0</v>
      </c>
      <c r="Z9" s="537"/>
      <c r="AA9" s="537"/>
      <c r="AB9" s="382"/>
      <c r="AC9" s="238"/>
      <c r="AD9" s="538">
        <f t="shared" si="11"/>
        <v>0</v>
      </c>
      <c r="AE9" s="74">
        <f t="shared" si="12"/>
        <v>0</v>
      </c>
      <c r="AF9" s="78">
        <f t="shared" si="13"/>
        <v>0</v>
      </c>
      <c r="AG9" s="537"/>
      <c r="AH9" s="537"/>
      <c r="AI9" s="382"/>
      <c r="AJ9" s="238"/>
      <c r="AK9" s="538">
        <f t="shared" si="14"/>
        <v>0</v>
      </c>
      <c r="AL9" s="74">
        <f t="shared" si="15"/>
        <v>0</v>
      </c>
      <c r="AM9" s="78">
        <f t="shared" si="16"/>
        <v>0</v>
      </c>
      <c r="AN9" s="537"/>
      <c r="AO9" s="537"/>
      <c r="AP9" s="382"/>
      <c r="AQ9" s="238"/>
      <c r="AR9" s="538">
        <f t="shared" si="17"/>
        <v>0</v>
      </c>
      <c r="AS9" s="74">
        <f t="shared" si="18"/>
        <v>0</v>
      </c>
      <c r="AT9" s="78">
        <f t="shared" si="19"/>
        <v>0</v>
      </c>
      <c r="AU9" s="537"/>
      <c r="AV9" s="537"/>
      <c r="AW9" s="382"/>
      <c r="AX9" s="238"/>
      <c r="AY9" s="538">
        <f t="shared" si="20"/>
        <v>0</v>
      </c>
      <c r="AZ9" s="74">
        <f t="shared" si="21"/>
        <v>0</v>
      </c>
      <c r="BA9" s="78">
        <f t="shared" si="22"/>
        <v>0</v>
      </c>
      <c r="BB9" s="537"/>
      <c r="BC9" s="537"/>
      <c r="BD9" s="382"/>
      <c r="BE9" s="238"/>
      <c r="BF9" s="538">
        <f t="shared" si="23"/>
        <v>0</v>
      </c>
      <c r="BG9" s="74">
        <f t="shared" si="24"/>
        <v>0</v>
      </c>
      <c r="BH9" s="78">
        <f t="shared" si="25"/>
        <v>0</v>
      </c>
      <c r="BI9" s="537"/>
      <c r="BJ9" s="537"/>
      <c r="BK9" s="382"/>
      <c r="BL9" s="238"/>
      <c r="BM9" s="538">
        <f t="shared" si="26"/>
        <v>0</v>
      </c>
      <c r="BN9" s="74">
        <f t="shared" si="27"/>
        <v>0</v>
      </c>
      <c r="BO9" s="78">
        <f t="shared" si="28"/>
        <v>0</v>
      </c>
      <c r="BP9" s="537"/>
      <c r="BQ9" s="537"/>
      <c r="BR9" s="382"/>
      <c r="BS9" s="238"/>
      <c r="BT9" s="538">
        <f t="shared" si="29"/>
        <v>0</v>
      </c>
      <c r="BU9" s="74">
        <f t="shared" si="30"/>
        <v>0</v>
      </c>
      <c r="BV9" s="78">
        <f t="shared" si="31"/>
        <v>0</v>
      </c>
      <c r="BW9" s="537"/>
      <c r="BX9" s="537"/>
      <c r="BY9" s="382"/>
      <c r="BZ9" s="238"/>
      <c r="CA9" s="538">
        <f t="shared" si="32"/>
        <v>0</v>
      </c>
      <c r="CB9" s="74">
        <f t="shared" si="33"/>
        <v>0</v>
      </c>
      <c r="CC9" s="78">
        <f t="shared" si="34"/>
        <v>0</v>
      </c>
      <c r="CD9" s="537"/>
      <c r="CE9" s="537"/>
      <c r="CF9" s="382"/>
      <c r="CG9" s="238"/>
      <c r="CH9" s="538">
        <f t="shared" si="35"/>
        <v>0</v>
      </c>
      <c r="CI9" s="74">
        <f t="shared" si="36"/>
        <v>0</v>
      </c>
      <c r="CJ9" s="78">
        <f t="shared" si="37"/>
        <v>0</v>
      </c>
      <c r="CK9" s="537"/>
      <c r="CL9" s="537"/>
      <c r="CM9" s="382"/>
      <c r="CN9" s="238"/>
      <c r="CO9" s="538">
        <f t="shared" si="38"/>
        <v>0</v>
      </c>
      <c r="CP9" s="74">
        <f t="shared" si="39"/>
        <v>0</v>
      </c>
      <c r="CQ9" s="78">
        <f t="shared" si="40"/>
        <v>0</v>
      </c>
      <c r="CR9" s="537"/>
      <c r="CS9" s="537"/>
      <c r="CT9" s="382"/>
      <c r="CU9" s="238"/>
      <c r="CV9" s="538">
        <f t="shared" si="41"/>
        <v>0</v>
      </c>
      <c r="CW9" s="74">
        <f t="shared" si="42"/>
        <v>0</v>
      </c>
      <c r="CX9" s="78">
        <f t="shared" si="43"/>
        <v>0</v>
      </c>
      <c r="CY9" s="537"/>
      <c r="CZ9" s="537"/>
      <c r="DA9" s="382"/>
      <c r="DB9" s="238"/>
      <c r="DC9" s="538">
        <f t="shared" si="44"/>
        <v>0</v>
      </c>
      <c r="DD9" s="74">
        <f t="shared" si="45"/>
        <v>0</v>
      </c>
      <c r="DE9" s="78">
        <f t="shared" si="46"/>
        <v>0</v>
      </c>
      <c r="DF9" s="537"/>
      <c r="DG9" s="537"/>
      <c r="DH9" s="382"/>
      <c r="DI9" s="238"/>
      <c r="DJ9" s="538">
        <f t="shared" si="47"/>
        <v>0</v>
      </c>
      <c r="DK9" s="74">
        <f t="shared" si="48"/>
        <v>0</v>
      </c>
      <c r="DL9" s="78">
        <f t="shared" si="49"/>
        <v>0</v>
      </c>
      <c r="DM9" s="537"/>
      <c r="DN9" s="537"/>
      <c r="DO9" s="382"/>
      <c r="DP9" s="238"/>
      <c r="DQ9" s="538">
        <f t="shared" si="50"/>
        <v>0</v>
      </c>
      <c r="DR9" s="74">
        <f t="shared" si="51"/>
        <v>0</v>
      </c>
      <c r="DS9" s="78">
        <f t="shared" si="52"/>
        <v>0</v>
      </c>
      <c r="DT9" s="537"/>
      <c r="DU9" s="537"/>
      <c r="DV9" s="382"/>
    </row>
    <row r="10" spans="1:126" s="20" customFormat="1" outlineLevel="1" x14ac:dyDescent="0.2">
      <c r="A10" s="186" t="s">
        <v>84</v>
      </c>
      <c r="B10" s="182" t="s">
        <v>85</v>
      </c>
      <c r="C10" s="42"/>
      <c r="D10" s="42"/>
      <c r="E10" s="78">
        <f t="shared" si="0"/>
        <v>0</v>
      </c>
      <c r="F10" s="187"/>
      <c r="H10" s="301" t="s">
        <v>305</v>
      </c>
      <c r="I10" s="538">
        <f t="shared" si="1"/>
        <v>0</v>
      </c>
      <c r="J10" s="538">
        <f t="shared" si="2"/>
        <v>0</v>
      </c>
      <c r="K10" s="78">
        <f t="shared" si="3"/>
        <v>0</v>
      </c>
      <c r="L10" s="537"/>
      <c r="M10" s="537"/>
      <c r="N10" s="382"/>
      <c r="O10" s="271" t="str">
        <f t="shared" si="4"/>
        <v>LMF</v>
      </c>
      <c r="P10" s="538">
        <f t="shared" si="5"/>
        <v>0</v>
      </c>
      <c r="Q10" s="74">
        <f t="shared" si="6"/>
        <v>0</v>
      </c>
      <c r="R10" s="78">
        <f t="shared" si="7"/>
        <v>0</v>
      </c>
      <c r="S10" s="537"/>
      <c r="T10" s="537"/>
      <c r="U10" s="382"/>
      <c r="V10" s="238"/>
      <c r="W10" s="538">
        <f t="shared" si="8"/>
        <v>0</v>
      </c>
      <c r="X10" s="74">
        <f t="shared" si="9"/>
        <v>0</v>
      </c>
      <c r="Y10" s="78">
        <f t="shared" si="10"/>
        <v>0</v>
      </c>
      <c r="Z10" s="537"/>
      <c r="AA10" s="537"/>
      <c r="AB10" s="382"/>
      <c r="AC10" s="238"/>
      <c r="AD10" s="538">
        <f t="shared" si="11"/>
        <v>0</v>
      </c>
      <c r="AE10" s="74">
        <f t="shared" si="12"/>
        <v>0</v>
      </c>
      <c r="AF10" s="78">
        <f t="shared" si="13"/>
        <v>0</v>
      </c>
      <c r="AG10" s="537"/>
      <c r="AH10" s="537"/>
      <c r="AI10" s="382"/>
      <c r="AJ10" s="238"/>
      <c r="AK10" s="538">
        <f t="shared" si="14"/>
        <v>0</v>
      </c>
      <c r="AL10" s="74">
        <f t="shared" si="15"/>
        <v>0</v>
      </c>
      <c r="AM10" s="78">
        <f t="shared" si="16"/>
        <v>0</v>
      </c>
      <c r="AN10" s="537"/>
      <c r="AO10" s="537"/>
      <c r="AP10" s="382"/>
      <c r="AQ10" s="238"/>
      <c r="AR10" s="538">
        <f t="shared" si="17"/>
        <v>0</v>
      </c>
      <c r="AS10" s="74">
        <f t="shared" si="18"/>
        <v>0</v>
      </c>
      <c r="AT10" s="78">
        <f t="shared" si="19"/>
        <v>0</v>
      </c>
      <c r="AU10" s="537"/>
      <c r="AV10" s="537"/>
      <c r="AW10" s="382"/>
      <c r="AX10" s="238"/>
      <c r="AY10" s="538">
        <f t="shared" si="20"/>
        <v>0</v>
      </c>
      <c r="AZ10" s="74">
        <f t="shared" si="21"/>
        <v>0</v>
      </c>
      <c r="BA10" s="78">
        <f t="shared" si="22"/>
        <v>0</v>
      </c>
      <c r="BB10" s="537"/>
      <c r="BC10" s="537"/>
      <c r="BD10" s="382"/>
      <c r="BE10" s="238"/>
      <c r="BF10" s="538">
        <f t="shared" si="23"/>
        <v>0</v>
      </c>
      <c r="BG10" s="74">
        <f t="shared" si="24"/>
        <v>0</v>
      </c>
      <c r="BH10" s="78">
        <f t="shared" si="25"/>
        <v>0</v>
      </c>
      <c r="BI10" s="537"/>
      <c r="BJ10" s="537"/>
      <c r="BK10" s="382"/>
      <c r="BL10" s="238"/>
      <c r="BM10" s="538">
        <f t="shared" si="26"/>
        <v>0</v>
      </c>
      <c r="BN10" s="74">
        <f t="shared" si="27"/>
        <v>0</v>
      </c>
      <c r="BO10" s="78">
        <f t="shared" si="28"/>
        <v>0</v>
      </c>
      <c r="BP10" s="537"/>
      <c r="BQ10" s="537"/>
      <c r="BR10" s="382"/>
      <c r="BS10" s="238"/>
      <c r="BT10" s="538">
        <f t="shared" si="29"/>
        <v>0</v>
      </c>
      <c r="BU10" s="74">
        <f t="shared" si="30"/>
        <v>0</v>
      </c>
      <c r="BV10" s="78">
        <f t="shared" si="31"/>
        <v>0</v>
      </c>
      <c r="BW10" s="537"/>
      <c r="BX10" s="537"/>
      <c r="BY10" s="382"/>
      <c r="BZ10" s="238"/>
      <c r="CA10" s="538">
        <f t="shared" si="32"/>
        <v>0</v>
      </c>
      <c r="CB10" s="74">
        <f t="shared" si="33"/>
        <v>0</v>
      </c>
      <c r="CC10" s="78">
        <f t="shared" si="34"/>
        <v>0</v>
      </c>
      <c r="CD10" s="537"/>
      <c r="CE10" s="537"/>
      <c r="CF10" s="382"/>
      <c r="CG10" s="238"/>
      <c r="CH10" s="538">
        <f t="shared" si="35"/>
        <v>0</v>
      </c>
      <c r="CI10" s="74">
        <f t="shared" si="36"/>
        <v>0</v>
      </c>
      <c r="CJ10" s="78">
        <f t="shared" si="37"/>
        <v>0</v>
      </c>
      <c r="CK10" s="537"/>
      <c r="CL10" s="537"/>
      <c r="CM10" s="382"/>
      <c r="CN10" s="238"/>
      <c r="CO10" s="538">
        <f t="shared" si="38"/>
        <v>0</v>
      </c>
      <c r="CP10" s="74">
        <f t="shared" si="39"/>
        <v>0</v>
      </c>
      <c r="CQ10" s="78">
        <f t="shared" si="40"/>
        <v>0</v>
      </c>
      <c r="CR10" s="537"/>
      <c r="CS10" s="537"/>
      <c r="CT10" s="382"/>
      <c r="CU10" s="238"/>
      <c r="CV10" s="538">
        <f t="shared" si="41"/>
        <v>0</v>
      </c>
      <c r="CW10" s="74">
        <f t="shared" si="42"/>
        <v>0</v>
      </c>
      <c r="CX10" s="78">
        <f t="shared" si="43"/>
        <v>0</v>
      </c>
      <c r="CY10" s="537"/>
      <c r="CZ10" s="537"/>
      <c r="DA10" s="382"/>
      <c r="DB10" s="238"/>
      <c r="DC10" s="538">
        <f t="shared" si="44"/>
        <v>0</v>
      </c>
      <c r="DD10" s="74">
        <f t="shared" si="45"/>
        <v>0</v>
      </c>
      <c r="DE10" s="78">
        <f t="shared" si="46"/>
        <v>0</v>
      </c>
      <c r="DF10" s="537"/>
      <c r="DG10" s="537"/>
      <c r="DH10" s="382"/>
      <c r="DI10" s="238"/>
      <c r="DJ10" s="538">
        <f t="shared" si="47"/>
        <v>0</v>
      </c>
      <c r="DK10" s="74">
        <f t="shared" si="48"/>
        <v>0</v>
      </c>
      <c r="DL10" s="78">
        <f t="shared" si="49"/>
        <v>0</v>
      </c>
      <c r="DM10" s="537"/>
      <c r="DN10" s="537"/>
      <c r="DO10" s="382"/>
      <c r="DP10" s="238"/>
      <c r="DQ10" s="538">
        <f t="shared" si="50"/>
        <v>0</v>
      </c>
      <c r="DR10" s="74">
        <f t="shared" si="51"/>
        <v>0</v>
      </c>
      <c r="DS10" s="78">
        <f t="shared" si="52"/>
        <v>0</v>
      </c>
      <c r="DT10" s="537"/>
      <c r="DU10" s="537"/>
      <c r="DV10" s="382"/>
    </row>
    <row r="11" spans="1:126" s="20" customFormat="1" outlineLevel="1" x14ac:dyDescent="0.2">
      <c r="A11" s="153" t="s">
        <v>2</v>
      </c>
      <c r="B11" s="182" t="s">
        <v>36</v>
      </c>
      <c r="C11" s="73">
        <f>SUMIF($H12:$H18,MID($H11,3,10),C12:C18)</f>
        <v>0</v>
      </c>
      <c r="D11" s="73">
        <f>SUMIF($H12:$H18,MID($H11,3,10),D12:D18)</f>
        <v>0</v>
      </c>
      <c r="E11" s="73">
        <f t="shared" si="0"/>
        <v>0</v>
      </c>
      <c r="F11" s="187"/>
      <c r="H11" s="301" t="s">
        <v>307</v>
      </c>
      <c r="I11" s="536">
        <f t="shared" si="1"/>
        <v>0</v>
      </c>
      <c r="J11" s="536">
        <f t="shared" si="2"/>
        <v>0</v>
      </c>
      <c r="K11" s="73">
        <f t="shared" si="3"/>
        <v>0</v>
      </c>
      <c r="L11" s="432">
        <f>IF(I$1="","",SUMIF($H12:$H18,MID($H11,3,10),L12:L18))</f>
        <v>0</v>
      </c>
      <c r="M11" s="432">
        <f>IF(I$1="","",SUMIF($H12:$H18,MID($H11,3,10),M12:M18))</f>
        <v>0</v>
      </c>
      <c r="N11" s="382"/>
      <c r="O11" s="271" t="str">
        <f t="shared" si="4"/>
        <v>LM</v>
      </c>
      <c r="P11" s="536">
        <f t="shared" si="5"/>
        <v>0</v>
      </c>
      <c r="Q11" s="73">
        <f t="shared" si="6"/>
        <v>0</v>
      </c>
      <c r="R11" s="73">
        <f t="shared" si="7"/>
        <v>0</v>
      </c>
      <c r="S11" s="432">
        <f>IF(P$1="","",SUMIF($H12:$H17,MID($H11,3,10),S12:S17))</f>
        <v>0</v>
      </c>
      <c r="T11" s="432">
        <f>IF(P$1="","",SUMIF($H12:$H17,MID($H11,3,10),T12:T17))</f>
        <v>0</v>
      </c>
      <c r="U11" s="382"/>
      <c r="V11" s="238"/>
      <c r="W11" s="536">
        <f t="shared" si="8"/>
        <v>0</v>
      </c>
      <c r="X11" s="73">
        <f t="shared" si="9"/>
        <v>0</v>
      </c>
      <c r="Y11" s="73">
        <f t="shared" si="10"/>
        <v>0</v>
      </c>
      <c r="Z11" s="432">
        <f>IF(W$1="","",SUMIF($H12:$H17,MID($H11,3,10),Z12:Z17))</f>
        <v>0</v>
      </c>
      <c r="AA11" s="432">
        <f>IF(W$1="","",SUMIF($H12:$H17,MID($H11,3,10),AA12:AA17))</f>
        <v>0</v>
      </c>
      <c r="AB11" s="382"/>
      <c r="AC11" s="238"/>
      <c r="AD11" s="536">
        <f t="shared" si="11"/>
        <v>0</v>
      </c>
      <c r="AE11" s="73">
        <f t="shared" si="12"/>
        <v>0</v>
      </c>
      <c r="AF11" s="73">
        <f t="shared" si="13"/>
        <v>0</v>
      </c>
      <c r="AG11" s="432">
        <f>IF(AD$1="","",SUMIF($H12:$H17,MID($H11,3,10),AG12:AG17))</f>
        <v>0</v>
      </c>
      <c r="AH11" s="432">
        <f>IF(AD$1="","",SUMIF($H12:$H17,MID($H11,3,10),AH12:AH17))</f>
        <v>0</v>
      </c>
      <c r="AI11" s="382"/>
      <c r="AJ11" s="238"/>
      <c r="AK11" s="536">
        <f t="shared" si="14"/>
        <v>0</v>
      </c>
      <c r="AL11" s="73">
        <f t="shared" si="15"/>
        <v>0</v>
      </c>
      <c r="AM11" s="73">
        <f t="shared" si="16"/>
        <v>0</v>
      </c>
      <c r="AN11" s="432">
        <f>IF(AK$1="","",SUMIF($H12:$H17,MID($H11,3,10),AN12:AN17))</f>
        <v>0</v>
      </c>
      <c r="AO11" s="432">
        <f>IF(AK$1="","",SUMIF($H12:$H17,MID($H11,3,10),AO12:AO17))</f>
        <v>0</v>
      </c>
      <c r="AP11" s="382"/>
      <c r="AQ11" s="238"/>
      <c r="AR11" s="536">
        <f t="shared" si="17"/>
        <v>0</v>
      </c>
      <c r="AS11" s="73">
        <f t="shared" si="18"/>
        <v>0</v>
      </c>
      <c r="AT11" s="73">
        <f t="shared" si="19"/>
        <v>0</v>
      </c>
      <c r="AU11" s="432">
        <f>IF(AR$1="","",SUMIF($H12:$H17,MID($H11,3,10),AU12:AU17))</f>
        <v>0</v>
      </c>
      <c r="AV11" s="432">
        <f>IF(AR$1="","",SUMIF($H12:$H17,MID($H11,3,10),AV12:AV17))</f>
        <v>0</v>
      </c>
      <c r="AW11" s="382"/>
      <c r="AX11" s="238"/>
      <c r="AY11" s="536">
        <f t="shared" si="20"/>
        <v>0</v>
      </c>
      <c r="AZ11" s="73">
        <f t="shared" si="21"/>
        <v>0</v>
      </c>
      <c r="BA11" s="73">
        <f t="shared" si="22"/>
        <v>0</v>
      </c>
      <c r="BB11" s="432">
        <f>IF(AY$1="","",SUMIF($H12:$H17,MID($H11,3,10),BB12:BB17))</f>
        <v>0</v>
      </c>
      <c r="BC11" s="432">
        <f>IF(AY$1="","",SUMIF($H12:$H17,MID($H11,3,10),BC12:BC17))</f>
        <v>0</v>
      </c>
      <c r="BD11" s="382"/>
      <c r="BE11" s="238"/>
      <c r="BF11" s="536">
        <f t="shared" si="23"/>
        <v>0</v>
      </c>
      <c r="BG11" s="73">
        <f t="shared" si="24"/>
        <v>0</v>
      </c>
      <c r="BH11" s="73">
        <f t="shared" si="25"/>
        <v>0</v>
      </c>
      <c r="BI11" s="432">
        <f>IF(BF$1="","",SUMIF($H12:$H17,MID($H11,3,10),BI12:BI17))</f>
        <v>0</v>
      </c>
      <c r="BJ11" s="432">
        <f>IF(BF$1="","",SUMIF($H12:$H17,MID($H11,3,10),BJ12:BJ17))</f>
        <v>0</v>
      </c>
      <c r="BK11" s="382"/>
      <c r="BL11" s="238"/>
      <c r="BM11" s="536">
        <f t="shared" si="26"/>
        <v>0</v>
      </c>
      <c r="BN11" s="73">
        <f t="shared" si="27"/>
        <v>0</v>
      </c>
      <c r="BO11" s="73">
        <f t="shared" si="28"/>
        <v>0</v>
      </c>
      <c r="BP11" s="432">
        <f>IF(BM$1="","",SUMIF($H12:$H17,MID($H11,3,10),BP12:BP17))</f>
        <v>0</v>
      </c>
      <c r="BQ11" s="432">
        <f>IF(BM$1="","",SUMIF($H12:$H17,MID($H11,3,10),BQ12:BQ17))</f>
        <v>0</v>
      </c>
      <c r="BR11" s="382"/>
      <c r="BS11" s="238"/>
      <c r="BT11" s="536">
        <f t="shared" si="29"/>
        <v>0</v>
      </c>
      <c r="BU11" s="73">
        <f t="shared" si="30"/>
        <v>0</v>
      </c>
      <c r="BV11" s="73">
        <f t="shared" si="31"/>
        <v>0</v>
      </c>
      <c r="BW11" s="432">
        <f>IF(BT$1="","",SUMIF($H12:$H17,MID($H11,3,10),BW12:BW17))</f>
        <v>0</v>
      </c>
      <c r="BX11" s="432">
        <f>IF(BT$1="","",SUMIF($H12:$H17,MID($H11,3,10),BX12:BX17))</f>
        <v>0</v>
      </c>
      <c r="BY11" s="382"/>
      <c r="BZ11" s="238"/>
      <c r="CA11" s="536">
        <f t="shared" si="32"/>
        <v>0</v>
      </c>
      <c r="CB11" s="73">
        <f t="shared" si="33"/>
        <v>0</v>
      </c>
      <c r="CC11" s="73">
        <f t="shared" si="34"/>
        <v>0</v>
      </c>
      <c r="CD11" s="432">
        <f>IF(CA$1="","",SUMIF($H12:$H17,MID($H11,3,10),CD12:CD17))</f>
        <v>0</v>
      </c>
      <c r="CE11" s="432">
        <f>IF(CA$1="","",SUMIF($H12:$H17,MID($H11,3,10),CE12:CE17))</f>
        <v>0</v>
      </c>
      <c r="CF11" s="382"/>
      <c r="CG11" s="238"/>
      <c r="CH11" s="536">
        <f t="shared" si="35"/>
        <v>0</v>
      </c>
      <c r="CI11" s="73">
        <f t="shared" si="36"/>
        <v>0</v>
      </c>
      <c r="CJ11" s="73">
        <f t="shared" si="37"/>
        <v>0</v>
      </c>
      <c r="CK11" s="432">
        <f>IF(CH$1="","",SUMIF($H12:$H17,MID($H11,3,10),CK12:CK17))</f>
        <v>0</v>
      </c>
      <c r="CL11" s="432">
        <f>IF(CH$1="","",SUMIF($H12:$H17,MID($H11,3,10),CL12:CL17))</f>
        <v>0</v>
      </c>
      <c r="CM11" s="382"/>
      <c r="CN11" s="238"/>
      <c r="CO11" s="536">
        <f t="shared" si="38"/>
        <v>0</v>
      </c>
      <c r="CP11" s="73">
        <f t="shared" si="39"/>
        <v>0</v>
      </c>
      <c r="CQ11" s="73">
        <f t="shared" si="40"/>
        <v>0</v>
      </c>
      <c r="CR11" s="432">
        <f>IF(CO$1="","",SUMIF($H12:$H17,MID($H11,3,10),CR12:CR17))</f>
        <v>0</v>
      </c>
      <c r="CS11" s="432">
        <f>IF(CO$1="","",SUMIF($H12:$H17,MID($H11,3,10),CS12:CS17))</f>
        <v>0</v>
      </c>
      <c r="CT11" s="382"/>
      <c r="CU11" s="238"/>
      <c r="CV11" s="536">
        <f t="shared" si="41"/>
        <v>0</v>
      </c>
      <c r="CW11" s="73">
        <f t="shared" si="42"/>
        <v>0</v>
      </c>
      <c r="CX11" s="73">
        <f t="shared" si="43"/>
        <v>0</v>
      </c>
      <c r="CY11" s="432">
        <f>IF(CV$1="","",SUMIF($H12:$H17,MID($H11,3,10),CY12:CY17))</f>
        <v>0</v>
      </c>
      <c r="CZ11" s="432">
        <f>IF(CV$1="","",SUMIF($H12:$H17,MID($H11,3,10),CZ12:CZ17))</f>
        <v>0</v>
      </c>
      <c r="DA11" s="382"/>
      <c r="DB11" s="238"/>
      <c r="DC11" s="536">
        <f t="shared" si="44"/>
        <v>0</v>
      </c>
      <c r="DD11" s="73">
        <f t="shared" si="45"/>
        <v>0</v>
      </c>
      <c r="DE11" s="73">
        <f t="shared" si="46"/>
        <v>0</v>
      </c>
      <c r="DF11" s="432">
        <f>IF(DC$1="","",SUMIF($H12:$H17,MID($H11,3,10),DF12:DF17))</f>
        <v>0</v>
      </c>
      <c r="DG11" s="432">
        <f>IF(DC$1="","",SUMIF($H12:$H17,MID($H11,3,10),DG12:DG17))</f>
        <v>0</v>
      </c>
      <c r="DH11" s="382"/>
      <c r="DI11" s="238"/>
      <c r="DJ11" s="536">
        <f t="shared" si="47"/>
        <v>0</v>
      </c>
      <c r="DK11" s="73">
        <f t="shared" si="48"/>
        <v>0</v>
      </c>
      <c r="DL11" s="73">
        <f t="shared" si="49"/>
        <v>0</v>
      </c>
      <c r="DM11" s="432">
        <f>IF(DJ$1="","",SUMIF($H12:$H17,MID($H11,3,10),DM12:DM17))</f>
        <v>0</v>
      </c>
      <c r="DN11" s="432">
        <f>IF(DJ$1="","",SUMIF($H12:$H17,MID($H11,3,10),DN12:DN17))</f>
        <v>0</v>
      </c>
      <c r="DO11" s="382"/>
      <c r="DP11" s="238"/>
      <c r="DQ11" s="536">
        <f t="shared" si="50"/>
        <v>0</v>
      </c>
      <c r="DR11" s="73">
        <f t="shared" si="51"/>
        <v>0</v>
      </c>
      <c r="DS11" s="73">
        <f t="shared" si="52"/>
        <v>0</v>
      </c>
      <c r="DT11" s="432">
        <f>IF(DQ$1="","",SUMIF($H12:$H17,MID($H11,3,10),DT12:DT17))</f>
        <v>0</v>
      </c>
      <c r="DU11" s="432">
        <f>IF(DQ$1="","",SUMIF($H12:$H17,MID($H11,3,10),DU12:DU17))</f>
        <v>0</v>
      </c>
      <c r="DV11" s="382"/>
    </row>
    <row r="12" spans="1:126" s="20" customFormat="1" outlineLevel="1" x14ac:dyDescent="0.2">
      <c r="A12" s="186" t="s">
        <v>244</v>
      </c>
      <c r="B12" s="182" t="s">
        <v>134</v>
      </c>
      <c r="C12" s="42"/>
      <c r="D12" s="42"/>
      <c r="E12" s="78">
        <f t="shared" si="0"/>
        <v>0</v>
      </c>
      <c r="F12" s="178"/>
      <c r="G12" s="242" t="s">
        <v>145</v>
      </c>
      <c r="H12" s="301" t="s">
        <v>308</v>
      </c>
      <c r="I12" s="538">
        <f t="shared" si="1"/>
        <v>0</v>
      </c>
      <c r="J12" s="538">
        <f t="shared" si="2"/>
        <v>0</v>
      </c>
      <c r="K12" s="78">
        <f t="shared" ref="K12:K18" si="53">IF(I$1="","",SUM(I12:J12))</f>
        <v>0</v>
      </c>
      <c r="L12" s="537"/>
      <c r="M12" s="537"/>
      <c r="N12" s="382"/>
      <c r="O12" s="271" t="str">
        <f t="shared" si="4"/>
        <v>LMS</v>
      </c>
      <c r="P12" s="538">
        <f t="shared" si="5"/>
        <v>0</v>
      </c>
      <c r="Q12" s="74">
        <f t="shared" si="6"/>
        <v>0</v>
      </c>
      <c r="R12" s="78">
        <f t="shared" ref="R12:R18" si="54">IF(P$1="","",SUM(P12:Q12))</f>
        <v>0</v>
      </c>
      <c r="S12" s="537"/>
      <c r="T12" s="537"/>
      <c r="U12" s="382"/>
      <c r="V12" s="238"/>
      <c r="W12" s="538">
        <f t="shared" si="8"/>
        <v>0</v>
      </c>
      <c r="X12" s="74">
        <f t="shared" si="9"/>
        <v>0</v>
      </c>
      <c r="Y12" s="78">
        <f t="shared" si="10"/>
        <v>0</v>
      </c>
      <c r="Z12" s="537"/>
      <c r="AA12" s="537"/>
      <c r="AB12" s="382"/>
      <c r="AC12" s="238"/>
      <c r="AD12" s="538">
        <f t="shared" si="11"/>
        <v>0</v>
      </c>
      <c r="AE12" s="74">
        <f t="shared" si="12"/>
        <v>0</v>
      </c>
      <c r="AF12" s="78">
        <f t="shared" si="13"/>
        <v>0</v>
      </c>
      <c r="AG12" s="537"/>
      <c r="AH12" s="537"/>
      <c r="AI12" s="382"/>
      <c r="AJ12" s="238"/>
      <c r="AK12" s="538">
        <f t="shared" si="14"/>
        <v>0</v>
      </c>
      <c r="AL12" s="74">
        <f t="shared" si="15"/>
        <v>0</v>
      </c>
      <c r="AM12" s="78">
        <f t="shared" si="16"/>
        <v>0</v>
      </c>
      <c r="AN12" s="537"/>
      <c r="AO12" s="537"/>
      <c r="AP12" s="382"/>
      <c r="AQ12" s="238"/>
      <c r="AR12" s="538">
        <f t="shared" si="17"/>
        <v>0</v>
      </c>
      <c r="AS12" s="74">
        <f t="shared" si="18"/>
        <v>0</v>
      </c>
      <c r="AT12" s="78">
        <f t="shared" si="19"/>
        <v>0</v>
      </c>
      <c r="AU12" s="537"/>
      <c r="AV12" s="537"/>
      <c r="AW12" s="382"/>
      <c r="AX12" s="238"/>
      <c r="AY12" s="538">
        <f t="shared" si="20"/>
        <v>0</v>
      </c>
      <c r="AZ12" s="74">
        <f t="shared" si="21"/>
        <v>0</v>
      </c>
      <c r="BA12" s="78">
        <f t="shared" si="22"/>
        <v>0</v>
      </c>
      <c r="BB12" s="537"/>
      <c r="BC12" s="537"/>
      <c r="BD12" s="382"/>
      <c r="BE12" s="238"/>
      <c r="BF12" s="538">
        <f t="shared" si="23"/>
        <v>0</v>
      </c>
      <c r="BG12" s="74">
        <f t="shared" si="24"/>
        <v>0</v>
      </c>
      <c r="BH12" s="78">
        <f t="shared" si="25"/>
        <v>0</v>
      </c>
      <c r="BI12" s="537"/>
      <c r="BJ12" s="537"/>
      <c r="BK12" s="382"/>
      <c r="BL12" s="238"/>
      <c r="BM12" s="538">
        <f t="shared" si="26"/>
        <v>0</v>
      </c>
      <c r="BN12" s="74">
        <f t="shared" si="27"/>
        <v>0</v>
      </c>
      <c r="BO12" s="78">
        <f t="shared" si="28"/>
        <v>0</v>
      </c>
      <c r="BP12" s="537"/>
      <c r="BQ12" s="537"/>
      <c r="BR12" s="382"/>
      <c r="BS12" s="238"/>
      <c r="BT12" s="538">
        <f t="shared" si="29"/>
        <v>0</v>
      </c>
      <c r="BU12" s="74">
        <f t="shared" si="30"/>
        <v>0</v>
      </c>
      <c r="BV12" s="78">
        <f t="shared" si="31"/>
        <v>0</v>
      </c>
      <c r="BW12" s="537"/>
      <c r="BX12" s="537"/>
      <c r="BY12" s="382"/>
      <c r="BZ12" s="238"/>
      <c r="CA12" s="538">
        <f t="shared" si="32"/>
        <v>0</v>
      </c>
      <c r="CB12" s="74">
        <f t="shared" si="33"/>
        <v>0</v>
      </c>
      <c r="CC12" s="78">
        <f t="shared" si="34"/>
        <v>0</v>
      </c>
      <c r="CD12" s="537"/>
      <c r="CE12" s="537"/>
      <c r="CF12" s="382"/>
      <c r="CG12" s="238"/>
      <c r="CH12" s="538">
        <f t="shared" si="35"/>
        <v>0</v>
      </c>
      <c r="CI12" s="74">
        <f t="shared" si="36"/>
        <v>0</v>
      </c>
      <c r="CJ12" s="78">
        <f t="shared" si="37"/>
        <v>0</v>
      </c>
      <c r="CK12" s="537"/>
      <c r="CL12" s="537"/>
      <c r="CM12" s="382"/>
      <c r="CN12" s="238"/>
      <c r="CO12" s="538">
        <f t="shared" si="38"/>
        <v>0</v>
      </c>
      <c r="CP12" s="74">
        <f t="shared" si="39"/>
        <v>0</v>
      </c>
      <c r="CQ12" s="78">
        <f t="shared" si="40"/>
        <v>0</v>
      </c>
      <c r="CR12" s="537"/>
      <c r="CS12" s="537"/>
      <c r="CT12" s="382"/>
      <c r="CU12" s="238"/>
      <c r="CV12" s="538">
        <f t="shared" si="41"/>
        <v>0</v>
      </c>
      <c r="CW12" s="74">
        <f t="shared" si="42"/>
        <v>0</v>
      </c>
      <c r="CX12" s="78">
        <f t="shared" si="43"/>
        <v>0</v>
      </c>
      <c r="CY12" s="537"/>
      <c r="CZ12" s="537"/>
      <c r="DA12" s="382"/>
      <c r="DB12" s="238"/>
      <c r="DC12" s="538">
        <f t="shared" si="44"/>
        <v>0</v>
      </c>
      <c r="DD12" s="74">
        <f t="shared" si="45"/>
        <v>0</v>
      </c>
      <c r="DE12" s="78">
        <f t="shared" si="46"/>
        <v>0</v>
      </c>
      <c r="DF12" s="537"/>
      <c r="DG12" s="537"/>
      <c r="DH12" s="382"/>
      <c r="DI12" s="238"/>
      <c r="DJ12" s="538">
        <f t="shared" si="47"/>
        <v>0</v>
      </c>
      <c r="DK12" s="74">
        <f t="shared" si="48"/>
        <v>0</v>
      </c>
      <c r="DL12" s="78">
        <f t="shared" si="49"/>
        <v>0</v>
      </c>
      <c r="DM12" s="537"/>
      <c r="DN12" s="537"/>
      <c r="DO12" s="382"/>
      <c r="DP12" s="238"/>
      <c r="DQ12" s="538">
        <f t="shared" si="50"/>
        <v>0</v>
      </c>
      <c r="DR12" s="74">
        <f t="shared" si="51"/>
        <v>0</v>
      </c>
      <c r="DS12" s="78">
        <f t="shared" si="52"/>
        <v>0</v>
      </c>
      <c r="DT12" s="537"/>
      <c r="DU12" s="537"/>
      <c r="DV12" s="382"/>
    </row>
    <row r="13" spans="1:126" s="20" customFormat="1" outlineLevel="1" x14ac:dyDescent="0.2">
      <c r="A13" s="186" t="s">
        <v>244</v>
      </c>
      <c r="B13" s="182" t="s">
        <v>134</v>
      </c>
      <c r="C13" s="42"/>
      <c r="D13" s="42"/>
      <c r="E13" s="78">
        <f t="shared" si="0"/>
        <v>0</v>
      </c>
      <c r="F13" s="178"/>
      <c r="G13" s="22" t="s">
        <v>146</v>
      </c>
      <c r="H13" s="301" t="s">
        <v>308</v>
      </c>
      <c r="I13" s="538">
        <f t="shared" si="1"/>
        <v>0</v>
      </c>
      <c r="J13" s="538">
        <f t="shared" si="2"/>
        <v>0</v>
      </c>
      <c r="K13" s="78">
        <f t="shared" si="53"/>
        <v>0</v>
      </c>
      <c r="L13" s="537"/>
      <c r="M13" s="537"/>
      <c r="N13" s="382"/>
      <c r="O13" s="271" t="str">
        <f t="shared" si="4"/>
        <v>LMS</v>
      </c>
      <c r="P13" s="538">
        <f t="shared" si="5"/>
        <v>0</v>
      </c>
      <c r="Q13" s="74">
        <f t="shared" si="6"/>
        <v>0</v>
      </c>
      <c r="R13" s="78">
        <f t="shared" si="54"/>
        <v>0</v>
      </c>
      <c r="S13" s="537"/>
      <c r="T13" s="537"/>
      <c r="U13" s="382"/>
      <c r="V13" s="238"/>
      <c r="W13" s="538">
        <f t="shared" si="8"/>
        <v>0</v>
      </c>
      <c r="X13" s="74">
        <f t="shared" si="9"/>
        <v>0</v>
      </c>
      <c r="Y13" s="78">
        <f t="shared" si="10"/>
        <v>0</v>
      </c>
      <c r="Z13" s="537"/>
      <c r="AA13" s="537"/>
      <c r="AB13" s="382"/>
      <c r="AC13" s="238"/>
      <c r="AD13" s="538">
        <f t="shared" si="11"/>
        <v>0</v>
      </c>
      <c r="AE13" s="74">
        <f t="shared" si="12"/>
        <v>0</v>
      </c>
      <c r="AF13" s="78">
        <f t="shared" si="13"/>
        <v>0</v>
      </c>
      <c r="AG13" s="537"/>
      <c r="AH13" s="537"/>
      <c r="AI13" s="382"/>
      <c r="AJ13" s="238"/>
      <c r="AK13" s="538">
        <f t="shared" si="14"/>
        <v>0</v>
      </c>
      <c r="AL13" s="74">
        <f t="shared" si="15"/>
        <v>0</v>
      </c>
      <c r="AM13" s="78">
        <f t="shared" si="16"/>
        <v>0</v>
      </c>
      <c r="AN13" s="537"/>
      <c r="AO13" s="537"/>
      <c r="AP13" s="382"/>
      <c r="AQ13" s="238"/>
      <c r="AR13" s="538">
        <f t="shared" si="17"/>
        <v>0</v>
      </c>
      <c r="AS13" s="74">
        <f t="shared" si="18"/>
        <v>0</v>
      </c>
      <c r="AT13" s="78">
        <f t="shared" si="19"/>
        <v>0</v>
      </c>
      <c r="AU13" s="537"/>
      <c r="AV13" s="537"/>
      <c r="AW13" s="382"/>
      <c r="AX13" s="238"/>
      <c r="AY13" s="538">
        <f t="shared" si="20"/>
        <v>0</v>
      </c>
      <c r="AZ13" s="74">
        <f t="shared" si="21"/>
        <v>0</v>
      </c>
      <c r="BA13" s="78">
        <f t="shared" si="22"/>
        <v>0</v>
      </c>
      <c r="BB13" s="537"/>
      <c r="BC13" s="537"/>
      <c r="BD13" s="382"/>
      <c r="BE13" s="238"/>
      <c r="BF13" s="538">
        <f t="shared" si="23"/>
        <v>0</v>
      </c>
      <c r="BG13" s="74">
        <f t="shared" si="24"/>
        <v>0</v>
      </c>
      <c r="BH13" s="78">
        <f t="shared" si="25"/>
        <v>0</v>
      </c>
      <c r="BI13" s="537"/>
      <c r="BJ13" s="537"/>
      <c r="BK13" s="382"/>
      <c r="BL13" s="238"/>
      <c r="BM13" s="538">
        <f t="shared" si="26"/>
        <v>0</v>
      </c>
      <c r="BN13" s="74">
        <f t="shared" si="27"/>
        <v>0</v>
      </c>
      <c r="BO13" s="78">
        <f t="shared" si="28"/>
        <v>0</v>
      </c>
      <c r="BP13" s="537"/>
      <c r="BQ13" s="537"/>
      <c r="BR13" s="382"/>
      <c r="BS13" s="238"/>
      <c r="BT13" s="538">
        <f t="shared" si="29"/>
        <v>0</v>
      </c>
      <c r="BU13" s="74">
        <f t="shared" si="30"/>
        <v>0</v>
      </c>
      <c r="BV13" s="78">
        <f t="shared" si="31"/>
        <v>0</v>
      </c>
      <c r="BW13" s="537"/>
      <c r="BX13" s="537"/>
      <c r="BY13" s="382"/>
      <c r="BZ13" s="238"/>
      <c r="CA13" s="538">
        <f t="shared" si="32"/>
        <v>0</v>
      </c>
      <c r="CB13" s="74">
        <f t="shared" si="33"/>
        <v>0</v>
      </c>
      <c r="CC13" s="78">
        <f t="shared" si="34"/>
        <v>0</v>
      </c>
      <c r="CD13" s="537"/>
      <c r="CE13" s="537"/>
      <c r="CF13" s="382"/>
      <c r="CG13" s="238"/>
      <c r="CH13" s="538">
        <f t="shared" si="35"/>
        <v>0</v>
      </c>
      <c r="CI13" s="74">
        <f t="shared" si="36"/>
        <v>0</v>
      </c>
      <c r="CJ13" s="78">
        <f t="shared" si="37"/>
        <v>0</v>
      </c>
      <c r="CK13" s="537"/>
      <c r="CL13" s="537"/>
      <c r="CM13" s="382"/>
      <c r="CN13" s="238"/>
      <c r="CO13" s="538">
        <f t="shared" si="38"/>
        <v>0</v>
      </c>
      <c r="CP13" s="74">
        <f t="shared" si="39"/>
        <v>0</v>
      </c>
      <c r="CQ13" s="78">
        <f t="shared" si="40"/>
        <v>0</v>
      </c>
      <c r="CR13" s="537"/>
      <c r="CS13" s="537"/>
      <c r="CT13" s="382"/>
      <c r="CU13" s="238"/>
      <c r="CV13" s="538">
        <f t="shared" si="41"/>
        <v>0</v>
      </c>
      <c r="CW13" s="74">
        <f t="shared" si="42"/>
        <v>0</v>
      </c>
      <c r="CX13" s="78">
        <f t="shared" si="43"/>
        <v>0</v>
      </c>
      <c r="CY13" s="537"/>
      <c r="CZ13" s="537"/>
      <c r="DA13" s="382"/>
      <c r="DB13" s="238"/>
      <c r="DC13" s="538">
        <f t="shared" si="44"/>
        <v>0</v>
      </c>
      <c r="DD13" s="74">
        <f t="shared" si="45"/>
        <v>0</v>
      </c>
      <c r="DE13" s="78">
        <f t="shared" si="46"/>
        <v>0</v>
      </c>
      <c r="DF13" s="537"/>
      <c r="DG13" s="537"/>
      <c r="DH13" s="382"/>
      <c r="DI13" s="238"/>
      <c r="DJ13" s="538">
        <f t="shared" si="47"/>
        <v>0</v>
      </c>
      <c r="DK13" s="74">
        <f t="shared" si="48"/>
        <v>0</v>
      </c>
      <c r="DL13" s="78">
        <f t="shared" si="49"/>
        <v>0</v>
      </c>
      <c r="DM13" s="537"/>
      <c r="DN13" s="537"/>
      <c r="DO13" s="382"/>
      <c r="DP13" s="238"/>
      <c r="DQ13" s="538">
        <f t="shared" si="50"/>
        <v>0</v>
      </c>
      <c r="DR13" s="74">
        <f t="shared" si="51"/>
        <v>0</v>
      </c>
      <c r="DS13" s="78">
        <f t="shared" si="52"/>
        <v>0</v>
      </c>
      <c r="DT13" s="537"/>
      <c r="DU13" s="537"/>
      <c r="DV13" s="382"/>
    </row>
    <row r="14" spans="1:126" s="20" customFormat="1" outlineLevel="1" x14ac:dyDescent="0.2">
      <c r="A14" s="186" t="s">
        <v>244</v>
      </c>
      <c r="B14" s="182" t="s">
        <v>134</v>
      </c>
      <c r="C14" s="42"/>
      <c r="D14" s="42"/>
      <c r="E14" s="78">
        <f t="shared" si="0"/>
        <v>0</v>
      </c>
      <c r="F14" s="178"/>
      <c r="G14" s="242" t="s">
        <v>147</v>
      </c>
      <c r="H14" s="301" t="s">
        <v>308</v>
      </c>
      <c r="I14" s="538">
        <f t="shared" si="1"/>
        <v>0</v>
      </c>
      <c r="J14" s="538">
        <f t="shared" si="2"/>
        <v>0</v>
      </c>
      <c r="K14" s="78">
        <f t="shared" si="53"/>
        <v>0</v>
      </c>
      <c r="L14" s="537"/>
      <c r="M14" s="537"/>
      <c r="N14" s="382"/>
      <c r="O14" s="271" t="str">
        <f t="shared" si="4"/>
        <v>LMS</v>
      </c>
      <c r="P14" s="538">
        <f t="shared" si="5"/>
        <v>0</v>
      </c>
      <c r="Q14" s="74">
        <f t="shared" si="6"/>
        <v>0</v>
      </c>
      <c r="R14" s="78">
        <f t="shared" si="54"/>
        <v>0</v>
      </c>
      <c r="S14" s="537"/>
      <c r="T14" s="537"/>
      <c r="U14" s="382"/>
      <c r="V14" s="238"/>
      <c r="W14" s="538">
        <f t="shared" si="8"/>
        <v>0</v>
      </c>
      <c r="X14" s="74">
        <f t="shared" si="9"/>
        <v>0</v>
      </c>
      <c r="Y14" s="78">
        <f t="shared" si="10"/>
        <v>0</v>
      </c>
      <c r="Z14" s="537"/>
      <c r="AA14" s="537"/>
      <c r="AB14" s="382"/>
      <c r="AC14" s="238"/>
      <c r="AD14" s="538">
        <f t="shared" si="11"/>
        <v>0</v>
      </c>
      <c r="AE14" s="74">
        <f t="shared" si="12"/>
        <v>0</v>
      </c>
      <c r="AF14" s="78">
        <f t="shared" si="13"/>
        <v>0</v>
      </c>
      <c r="AG14" s="537"/>
      <c r="AH14" s="537"/>
      <c r="AI14" s="382"/>
      <c r="AJ14" s="238"/>
      <c r="AK14" s="538">
        <f t="shared" si="14"/>
        <v>0</v>
      </c>
      <c r="AL14" s="74">
        <f t="shared" si="15"/>
        <v>0</v>
      </c>
      <c r="AM14" s="78">
        <f t="shared" si="16"/>
        <v>0</v>
      </c>
      <c r="AN14" s="537"/>
      <c r="AO14" s="537"/>
      <c r="AP14" s="382"/>
      <c r="AQ14" s="238"/>
      <c r="AR14" s="538">
        <f t="shared" si="17"/>
        <v>0</v>
      </c>
      <c r="AS14" s="74">
        <f t="shared" si="18"/>
        <v>0</v>
      </c>
      <c r="AT14" s="78">
        <f t="shared" si="19"/>
        <v>0</v>
      </c>
      <c r="AU14" s="537"/>
      <c r="AV14" s="537"/>
      <c r="AW14" s="382"/>
      <c r="AX14" s="238"/>
      <c r="AY14" s="538">
        <f t="shared" si="20"/>
        <v>0</v>
      </c>
      <c r="AZ14" s="74">
        <f t="shared" si="21"/>
        <v>0</v>
      </c>
      <c r="BA14" s="78">
        <f t="shared" si="22"/>
        <v>0</v>
      </c>
      <c r="BB14" s="537"/>
      <c r="BC14" s="537"/>
      <c r="BD14" s="382"/>
      <c r="BE14" s="238"/>
      <c r="BF14" s="538">
        <f t="shared" si="23"/>
        <v>0</v>
      </c>
      <c r="BG14" s="74">
        <f t="shared" si="24"/>
        <v>0</v>
      </c>
      <c r="BH14" s="78">
        <f t="shared" si="25"/>
        <v>0</v>
      </c>
      <c r="BI14" s="537"/>
      <c r="BJ14" s="537"/>
      <c r="BK14" s="382"/>
      <c r="BL14" s="238"/>
      <c r="BM14" s="538">
        <f t="shared" si="26"/>
        <v>0</v>
      </c>
      <c r="BN14" s="74">
        <f t="shared" si="27"/>
        <v>0</v>
      </c>
      <c r="BO14" s="78">
        <f t="shared" si="28"/>
        <v>0</v>
      </c>
      <c r="BP14" s="537"/>
      <c r="BQ14" s="537"/>
      <c r="BR14" s="382"/>
      <c r="BS14" s="238"/>
      <c r="BT14" s="538">
        <f t="shared" si="29"/>
        <v>0</v>
      </c>
      <c r="BU14" s="74">
        <f t="shared" si="30"/>
        <v>0</v>
      </c>
      <c r="BV14" s="78">
        <f t="shared" si="31"/>
        <v>0</v>
      </c>
      <c r="BW14" s="537"/>
      <c r="BX14" s="537"/>
      <c r="BY14" s="382"/>
      <c r="BZ14" s="238"/>
      <c r="CA14" s="538">
        <f t="shared" si="32"/>
        <v>0</v>
      </c>
      <c r="CB14" s="74">
        <f t="shared" si="33"/>
        <v>0</v>
      </c>
      <c r="CC14" s="78">
        <f t="shared" si="34"/>
        <v>0</v>
      </c>
      <c r="CD14" s="537"/>
      <c r="CE14" s="537"/>
      <c r="CF14" s="382"/>
      <c r="CG14" s="238"/>
      <c r="CH14" s="538">
        <f t="shared" si="35"/>
        <v>0</v>
      </c>
      <c r="CI14" s="74">
        <f t="shared" si="36"/>
        <v>0</v>
      </c>
      <c r="CJ14" s="78">
        <f t="shared" si="37"/>
        <v>0</v>
      </c>
      <c r="CK14" s="537"/>
      <c r="CL14" s="537"/>
      <c r="CM14" s="382"/>
      <c r="CN14" s="238"/>
      <c r="CO14" s="538">
        <f t="shared" si="38"/>
        <v>0</v>
      </c>
      <c r="CP14" s="74">
        <f t="shared" si="39"/>
        <v>0</v>
      </c>
      <c r="CQ14" s="78">
        <f t="shared" si="40"/>
        <v>0</v>
      </c>
      <c r="CR14" s="537"/>
      <c r="CS14" s="537"/>
      <c r="CT14" s="382"/>
      <c r="CU14" s="238"/>
      <c r="CV14" s="538">
        <f t="shared" si="41"/>
        <v>0</v>
      </c>
      <c r="CW14" s="74">
        <f t="shared" si="42"/>
        <v>0</v>
      </c>
      <c r="CX14" s="78">
        <f t="shared" si="43"/>
        <v>0</v>
      </c>
      <c r="CY14" s="537"/>
      <c r="CZ14" s="537"/>
      <c r="DA14" s="382"/>
      <c r="DB14" s="238"/>
      <c r="DC14" s="538">
        <f t="shared" si="44"/>
        <v>0</v>
      </c>
      <c r="DD14" s="74">
        <f t="shared" si="45"/>
        <v>0</v>
      </c>
      <c r="DE14" s="78">
        <f t="shared" si="46"/>
        <v>0</v>
      </c>
      <c r="DF14" s="537"/>
      <c r="DG14" s="537"/>
      <c r="DH14" s="382"/>
      <c r="DI14" s="238"/>
      <c r="DJ14" s="538">
        <f t="shared" si="47"/>
        <v>0</v>
      </c>
      <c r="DK14" s="74">
        <f t="shared" si="48"/>
        <v>0</v>
      </c>
      <c r="DL14" s="78">
        <f t="shared" si="49"/>
        <v>0</v>
      </c>
      <c r="DM14" s="537"/>
      <c r="DN14" s="537"/>
      <c r="DO14" s="382"/>
      <c r="DP14" s="238"/>
      <c r="DQ14" s="538">
        <f t="shared" si="50"/>
        <v>0</v>
      </c>
      <c r="DR14" s="74">
        <f t="shared" si="51"/>
        <v>0</v>
      </c>
      <c r="DS14" s="78">
        <f t="shared" si="52"/>
        <v>0</v>
      </c>
      <c r="DT14" s="537"/>
      <c r="DU14" s="537"/>
      <c r="DV14" s="382"/>
    </row>
    <row r="15" spans="1:126" s="20" customFormat="1" outlineLevel="1" x14ac:dyDescent="0.2">
      <c r="A15" s="186" t="s">
        <v>244</v>
      </c>
      <c r="B15" s="182" t="s">
        <v>134</v>
      </c>
      <c r="C15" s="42"/>
      <c r="D15" s="42"/>
      <c r="E15" s="78">
        <f t="shared" si="0"/>
        <v>0</v>
      </c>
      <c r="F15" s="187"/>
      <c r="H15" s="301" t="s">
        <v>308</v>
      </c>
      <c r="I15" s="538">
        <f t="shared" si="1"/>
        <v>0</v>
      </c>
      <c r="J15" s="538">
        <f t="shared" si="2"/>
        <v>0</v>
      </c>
      <c r="K15" s="78">
        <f t="shared" si="53"/>
        <v>0</v>
      </c>
      <c r="L15" s="537"/>
      <c r="M15" s="537"/>
      <c r="N15" s="382"/>
      <c r="O15" s="271" t="str">
        <f t="shared" si="4"/>
        <v>LMS</v>
      </c>
      <c r="P15" s="538">
        <f t="shared" si="5"/>
        <v>0</v>
      </c>
      <c r="Q15" s="74">
        <f t="shared" si="6"/>
        <v>0</v>
      </c>
      <c r="R15" s="78">
        <f t="shared" si="54"/>
        <v>0</v>
      </c>
      <c r="S15" s="537"/>
      <c r="T15" s="537"/>
      <c r="U15" s="382"/>
      <c r="V15" s="238"/>
      <c r="W15" s="538">
        <f t="shared" si="8"/>
        <v>0</v>
      </c>
      <c r="X15" s="74">
        <f t="shared" si="9"/>
        <v>0</v>
      </c>
      <c r="Y15" s="78">
        <f t="shared" si="10"/>
        <v>0</v>
      </c>
      <c r="Z15" s="537"/>
      <c r="AA15" s="537"/>
      <c r="AB15" s="382"/>
      <c r="AC15" s="238"/>
      <c r="AD15" s="538">
        <f t="shared" si="11"/>
        <v>0</v>
      </c>
      <c r="AE15" s="74">
        <f t="shared" si="12"/>
        <v>0</v>
      </c>
      <c r="AF15" s="78">
        <f t="shared" si="13"/>
        <v>0</v>
      </c>
      <c r="AG15" s="537"/>
      <c r="AH15" s="537"/>
      <c r="AI15" s="382"/>
      <c r="AJ15" s="238"/>
      <c r="AK15" s="538">
        <f t="shared" si="14"/>
        <v>0</v>
      </c>
      <c r="AL15" s="74">
        <f t="shared" si="15"/>
        <v>0</v>
      </c>
      <c r="AM15" s="78">
        <f t="shared" si="16"/>
        <v>0</v>
      </c>
      <c r="AN15" s="537"/>
      <c r="AO15" s="537"/>
      <c r="AP15" s="382"/>
      <c r="AQ15" s="238"/>
      <c r="AR15" s="538">
        <f t="shared" si="17"/>
        <v>0</v>
      </c>
      <c r="AS15" s="74">
        <f t="shared" si="18"/>
        <v>0</v>
      </c>
      <c r="AT15" s="78">
        <f t="shared" si="19"/>
        <v>0</v>
      </c>
      <c r="AU15" s="537"/>
      <c r="AV15" s="537"/>
      <c r="AW15" s="382"/>
      <c r="AX15" s="238"/>
      <c r="AY15" s="538">
        <f t="shared" si="20"/>
        <v>0</v>
      </c>
      <c r="AZ15" s="74">
        <f t="shared" si="21"/>
        <v>0</v>
      </c>
      <c r="BA15" s="78">
        <f t="shared" si="22"/>
        <v>0</v>
      </c>
      <c r="BB15" s="537"/>
      <c r="BC15" s="537"/>
      <c r="BD15" s="382"/>
      <c r="BE15" s="238"/>
      <c r="BF15" s="538">
        <f t="shared" si="23"/>
        <v>0</v>
      </c>
      <c r="BG15" s="74">
        <f t="shared" si="24"/>
        <v>0</v>
      </c>
      <c r="BH15" s="78">
        <f t="shared" si="25"/>
        <v>0</v>
      </c>
      <c r="BI15" s="537"/>
      <c r="BJ15" s="537"/>
      <c r="BK15" s="382"/>
      <c r="BL15" s="238"/>
      <c r="BM15" s="538">
        <f t="shared" si="26"/>
        <v>0</v>
      </c>
      <c r="BN15" s="74">
        <f t="shared" si="27"/>
        <v>0</v>
      </c>
      <c r="BO15" s="78">
        <f t="shared" si="28"/>
        <v>0</v>
      </c>
      <c r="BP15" s="537"/>
      <c r="BQ15" s="537"/>
      <c r="BR15" s="382"/>
      <c r="BS15" s="238"/>
      <c r="BT15" s="538">
        <f t="shared" si="29"/>
        <v>0</v>
      </c>
      <c r="BU15" s="74">
        <f t="shared" si="30"/>
        <v>0</v>
      </c>
      <c r="BV15" s="78">
        <f t="shared" si="31"/>
        <v>0</v>
      </c>
      <c r="BW15" s="537"/>
      <c r="BX15" s="537"/>
      <c r="BY15" s="382"/>
      <c r="BZ15" s="238"/>
      <c r="CA15" s="538">
        <f t="shared" si="32"/>
        <v>0</v>
      </c>
      <c r="CB15" s="74">
        <f t="shared" si="33"/>
        <v>0</v>
      </c>
      <c r="CC15" s="78">
        <f t="shared" si="34"/>
        <v>0</v>
      </c>
      <c r="CD15" s="537"/>
      <c r="CE15" s="537"/>
      <c r="CF15" s="382"/>
      <c r="CG15" s="238"/>
      <c r="CH15" s="538">
        <f t="shared" si="35"/>
        <v>0</v>
      </c>
      <c r="CI15" s="74">
        <f t="shared" si="36"/>
        <v>0</v>
      </c>
      <c r="CJ15" s="78">
        <f t="shared" si="37"/>
        <v>0</v>
      </c>
      <c r="CK15" s="537"/>
      <c r="CL15" s="537"/>
      <c r="CM15" s="382"/>
      <c r="CN15" s="238"/>
      <c r="CO15" s="538">
        <f t="shared" si="38"/>
        <v>0</v>
      </c>
      <c r="CP15" s="74">
        <f t="shared" si="39"/>
        <v>0</v>
      </c>
      <c r="CQ15" s="78">
        <f t="shared" si="40"/>
        <v>0</v>
      </c>
      <c r="CR15" s="537"/>
      <c r="CS15" s="537"/>
      <c r="CT15" s="382"/>
      <c r="CU15" s="238"/>
      <c r="CV15" s="538">
        <f t="shared" si="41"/>
        <v>0</v>
      </c>
      <c r="CW15" s="74">
        <f t="shared" si="42"/>
        <v>0</v>
      </c>
      <c r="CX15" s="78">
        <f t="shared" si="43"/>
        <v>0</v>
      </c>
      <c r="CY15" s="537"/>
      <c r="CZ15" s="537"/>
      <c r="DA15" s="382"/>
      <c r="DB15" s="238"/>
      <c r="DC15" s="538">
        <f t="shared" si="44"/>
        <v>0</v>
      </c>
      <c r="DD15" s="74">
        <f t="shared" si="45"/>
        <v>0</v>
      </c>
      <c r="DE15" s="78">
        <f t="shared" si="46"/>
        <v>0</v>
      </c>
      <c r="DF15" s="537"/>
      <c r="DG15" s="537"/>
      <c r="DH15" s="382"/>
      <c r="DI15" s="238"/>
      <c r="DJ15" s="538">
        <f t="shared" si="47"/>
        <v>0</v>
      </c>
      <c r="DK15" s="74">
        <f t="shared" si="48"/>
        <v>0</v>
      </c>
      <c r="DL15" s="78">
        <f t="shared" si="49"/>
        <v>0</v>
      </c>
      <c r="DM15" s="537"/>
      <c r="DN15" s="537"/>
      <c r="DO15" s="382"/>
      <c r="DP15" s="238"/>
      <c r="DQ15" s="538">
        <f t="shared" si="50"/>
        <v>0</v>
      </c>
      <c r="DR15" s="74">
        <f t="shared" si="51"/>
        <v>0</v>
      </c>
      <c r="DS15" s="78">
        <f t="shared" si="52"/>
        <v>0</v>
      </c>
      <c r="DT15" s="537"/>
      <c r="DU15" s="537"/>
      <c r="DV15" s="382"/>
    </row>
    <row r="16" spans="1:126" s="20" customFormat="1" outlineLevel="1" x14ac:dyDescent="0.2">
      <c r="A16" s="186" t="s">
        <v>244</v>
      </c>
      <c r="B16" s="182" t="s">
        <v>134</v>
      </c>
      <c r="C16" s="42"/>
      <c r="D16" s="42"/>
      <c r="E16" s="78">
        <f t="shared" si="0"/>
        <v>0</v>
      </c>
      <c r="F16" s="187"/>
      <c r="H16" s="301" t="s">
        <v>308</v>
      </c>
      <c r="I16" s="538">
        <f t="shared" si="1"/>
        <v>0</v>
      </c>
      <c r="J16" s="538">
        <f t="shared" si="2"/>
        <v>0</v>
      </c>
      <c r="K16" s="78">
        <f t="shared" si="53"/>
        <v>0</v>
      </c>
      <c r="L16" s="537"/>
      <c r="M16" s="537"/>
      <c r="N16" s="382"/>
      <c r="O16" s="271" t="str">
        <f t="shared" si="4"/>
        <v>LMS</v>
      </c>
      <c r="P16" s="538">
        <f t="shared" si="5"/>
        <v>0</v>
      </c>
      <c r="Q16" s="74">
        <f t="shared" si="6"/>
        <v>0</v>
      </c>
      <c r="R16" s="78">
        <f t="shared" si="54"/>
        <v>0</v>
      </c>
      <c r="S16" s="537"/>
      <c r="T16" s="537"/>
      <c r="U16" s="382"/>
      <c r="V16" s="238"/>
      <c r="W16" s="538">
        <f t="shared" si="8"/>
        <v>0</v>
      </c>
      <c r="X16" s="74">
        <f t="shared" si="9"/>
        <v>0</v>
      </c>
      <c r="Y16" s="78">
        <f t="shared" si="10"/>
        <v>0</v>
      </c>
      <c r="Z16" s="537"/>
      <c r="AA16" s="537"/>
      <c r="AB16" s="382"/>
      <c r="AC16" s="238"/>
      <c r="AD16" s="538">
        <f t="shared" si="11"/>
        <v>0</v>
      </c>
      <c r="AE16" s="74">
        <f t="shared" si="12"/>
        <v>0</v>
      </c>
      <c r="AF16" s="78">
        <f t="shared" si="13"/>
        <v>0</v>
      </c>
      <c r="AG16" s="537"/>
      <c r="AH16" s="537"/>
      <c r="AI16" s="382"/>
      <c r="AJ16" s="238"/>
      <c r="AK16" s="538">
        <f t="shared" si="14"/>
        <v>0</v>
      </c>
      <c r="AL16" s="74">
        <f t="shared" si="15"/>
        <v>0</v>
      </c>
      <c r="AM16" s="78">
        <f t="shared" si="16"/>
        <v>0</v>
      </c>
      <c r="AN16" s="537"/>
      <c r="AO16" s="537"/>
      <c r="AP16" s="382"/>
      <c r="AQ16" s="238"/>
      <c r="AR16" s="538">
        <f t="shared" si="17"/>
        <v>0</v>
      </c>
      <c r="AS16" s="74">
        <f t="shared" si="18"/>
        <v>0</v>
      </c>
      <c r="AT16" s="78">
        <f t="shared" si="19"/>
        <v>0</v>
      </c>
      <c r="AU16" s="537"/>
      <c r="AV16" s="537"/>
      <c r="AW16" s="382"/>
      <c r="AX16" s="238"/>
      <c r="AY16" s="538">
        <f t="shared" si="20"/>
        <v>0</v>
      </c>
      <c r="AZ16" s="74">
        <f t="shared" si="21"/>
        <v>0</v>
      </c>
      <c r="BA16" s="78">
        <f t="shared" si="22"/>
        <v>0</v>
      </c>
      <c r="BB16" s="537"/>
      <c r="BC16" s="537"/>
      <c r="BD16" s="382"/>
      <c r="BE16" s="238"/>
      <c r="BF16" s="538">
        <f t="shared" si="23"/>
        <v>0</v>
      </c>
      <c r="BG16" s="74">
        <f t="shared" si="24"/>
        <v>0</v>
      </c>
      <c r="BH16" s="78">
        <f t="shared" si="25"/>
        <v>0</v>
      </c>
      <c r="BI16" s="537"/>
      <c r="BJ16" s="537"/>
      <c r="BK16" s="382"/>
      <c r="BL16" s="238"/>
      <c r="BM16" s="538">
        <f t="shared" si="26"/>
        <v>0</v>
      </c>
      <c r="BN16" s="74">
        <f t="shared" si="27"/>
        <v>0</v>
      </c>
      <c r="BO16" s="78">
        <f t="shared" si="28"/>
        <v>0</v>
      </c>
      <c r="BP16" s="537"/>
      <c r="BQ16" s="537"/>
      <c r="BR16" s="382"/>
      <c r="BS16" s="238"/>
      <c r="BT16" s="538">
        <f t="shared" si="29"/>
        <v>0</v>
      </c>
      <c r="BU16" s="74">
        <f t="shared" si="30"/>
        <v>0</v>
      </c>
      <c r="BV16" s="78">
        <f t="shared" si="31"/>
        <v>0</v>
      </c>
      <c r="BW16" s="537"/>
      <c r="BX16" s="537"/>
      <c r="BY16" s="382"/>
      <c r="BZ16" s="238"/>
      <c r="CA16" s="538">
        <f t="shared" si="32"/>
        <v>0</v>
      </c>
      <c r="CB16" s="74">
        <f t="shared" si="33"/>
        <v>0</v>
      </c>
      <c r="CC16" s="78">
        <f t="shared" si="34"/>
        <v>0</v>
      </c>
      <c r="CD16" s="537"/>
      <c r="CE16" s="537"/>
      <c r="CF16" s="382"/>
      <c r="CG16" s="238"/>
      <c r="CH16" s="538">
        <f t="shared" si="35"/>
        <v>0</v>
      </c>
      <c r="CI16" s="74">
        <f t="shared" si="36"/>
        <v>0</v>
      </c>
      <c r="CJ16" s="78">
        <f t="shared" si="37"/>
        <v>0</v>
      </c>
      <c r="CK16" s="537"/>
      <c r="CL16" s="537"/>
      <c r="CM16" s="382"/>
      <c r="CN16" s="238"/>
      <c r="CO16" s="538">
        <f t="shared" si="38"/>
        <v>0</v>
      </c>
      <c r="CP16" s="74">
        <f t="shared" si="39"/>
        <v>0</v>
      </c>
      <c r="CQ16" s="78">
        <f t="shared" si="40"/>
        <v>0</v>
      </c>
      <c r="CR16" s="537"/>
      <c r="CS16" s="537"/>
      <c r="CT16" s="382"/>
      <c r="CU16" s="238"/>
      <c r="CV16" s="538">
        <f t="shared" si="41"/>
        <v>0</v>
      </c>
      <c r="CW16" s="74">
        <f t="shared" si="42"/>
        <v>0</v>
      </c>
      <c r="CX16" s="78">
        <f t="shared" si="43"/>
        <v>0</v>
      </c>
      <c r="CY16" s="537"/>
      <c r="CZ16" s="537"/>
      <c r="DA16" s="382"/>
      <c r="DB16" s="238"/>
      <c r="DC16" s="538">
        <f t="shared" si="44"/>
        <v>0</v>
      </c>
      <c r="DD16" s="74">
        <f t="shared" si="45"/>
        <v>0</v>
      </c>
      <c r="DE16" s="78">
        <f t="shared" si="46"/>
        <v>0</v>
      </c>
      <c r="DF16" s="537"/>
      <c r="DG16" s="537"/>
      <c r="DH16" s="382"/>
      <c r="DI16" s="238"/>
      <c r="DJ16" s="538">
        <f t="shared" si="47"/>
        <v>0</v>
      </c>
      <c r="DK16" s="74">
        <f t="shared" si="48"/>
        <v>0</v>
      </c>
      <c r="DL16" s="78">
        <f t="shared" si="49"/>
        <v>0</v>
      </c>
      <c r="DM16" s="537"/>
      <c r="DN16" s="537"/>
      <c r="DO16" s="382"/>
      <c r="DP16" s="238"/>
      <c r="DQ16" s="538">
        <f t="shared" si="50"/>
        <v>0</v>
      </c>
      <c r="DR16" s="74">
        <f t="shared" si="51"/>
        <v>0</v>
      </c>
      <c r="DS16" s="78">
        <f t="shared" si="52"/>
        <v>0</v>
      </c>
      <c r="DT16" s="537"/>
      <c r="DU16" s="537"/>
      <c r="DV16" s="382"/>
    </row>
    <row r="17" spans="1:126" s="20" customFormat="1" outlineLevel="1" x14ac:dyDescent="0.2">
      <c r="A17" s="186" t="s">
        <v>244</v>
      </c>
      <c r="B17" s="182" t="s">
        <v>134</v>
      </c>
      <c r="C17" s="42"/>
      <c r="D17" s="42"/>
      <c r="E17" s="78">
        <f t="shared" si="0"/>
        <v>0</v>
      </c>
      <c r="F17" s="187"/>
      <c r="H17" s="301" t="s">
        <v>308</v>
      </c>
      <c r="I17" s="538">
        <f t="shared" si="1"/>
        <v>0</v>
      </c>
      <c r="J17" s="538">
        <f t="shared" si="2"/>
        <v>0</v>
      </c>
      <c r="K17" s="78">
        <f t="shared" si="53"/>
        <v>0</v>
      </c>
      <c r="L17" s="537"/>
      <c r="M17" s="537"/>
      <c r="N17" s="382"/>
      <c r="O17" s="271" t="str">
        <f t="shared" si="4"/>
        <v>LMS</v>
      </c>
      <c r="P17" s="538">
        <f t="shared" si="5"/>
        <v>0</v>
      </c>
      <c r="Q17" s="74">
        <f t="shared" si="6"/>
        <v>0</v>
      </c>
      <c r="R17" s="78">
        <f t="shared" si="54"/>
        <v>0</v>
      </c>
      <c r="S17" s="537"/>
      <c r="T17" s="537"/>
      <c r="U17" s="382"/>
      <c r="V17" s="238"/>
      <c r="W17" s="538">
        <f t="shared" si="8"/>
        <v>0</v>
      </c>
      <c r="X17" s="74">
        <f t="shared" si="9"/>
        <v>0</v>
      </c>
      <c r="Y17" s="78">
        <f t="shared" si="10"/>
        <v>0</v>
      </c>
      <c r="Z17" s="537"/>
      <c r="AA17" s="537"/>
      <c r="AB17" s="382"/>
      <c r="AC17" s="238"/>
      <c r="AD17" s="538">
        <f t="shared" si="11"/>
        <v>0</v>
      </c>
      <c r="AE17" s="74">
        <f t="shared" si="12"/>
        <v>0</v>
      </c>
      <c r="AF17" s="78">
        <f t="shared" si="13"/>
        <v>0</v>
      </c>
      <c r="AG17" s="537"/>
      <c r="AH17" s="537"/>
      <c r="AI17" s="382"/>
      <c r="AJ17" s="238"/>
      <c r="AK17" s="538">
        <f t="shared" si="14"/>
        <v>0</v>
      </c>
      <c r="AL17" s="74">
        <f t="shared" si="15"/>
        <v>0</v>
      </c>
      <c r="AM17" s="78">
        <f t="shared" si="16"/>
        <v>0</v>
      </c>
      <c r="AN17" s="537"/>
      <c r="AO17" s="537"/>
      <c r="AP17" s="382"/>
      <c r="AQ17" s="238"/>
      <c r="AR17" s="538">
        <f t="shared" si="17"/>
        <v>0</v>
      </c>
      <c r="AS17" s="74">
        <f t="shared" si="18"/>
        <v>0</v>
      </c>
      <c r="AT17" s="78">
        <f t="shared" si="19"/>
        <v>0</v>
      </c>
      <c r="AU17" s="537"/>
      <c r="AV17" s="537"/>
      <c r="AW17" s="382"/>
      <c r="AX17" s="238"/>
      <c r="AY17" s="538">
        <f t="shared" si="20"/>
        <v>0</v>
      </c>
      <c r="AZ17" s="74">
        <f t="shared" si="21"/>
        <v>0</v>
      </c>
      <c r="BA17" s="78">
        <f t="shared" si="22"/>
        <v>0</v>
      </c>
      <c r="BB17" s="537"/>
      <c r="BC17" s="537"/>
      <c r="BD17" s="382"/>
      <c r="BE17" s="238"/>
      <c r="BF17" s="538">
        <f t="shared" si="23"/>
        <v>0</v>
      </c>
      <c r="BG17" s="74">
        <f t="shared" si="24"/>
        <v>0</v>
      </c>
      <c r="BH17" s="78">
        <f t="shared" si="25"/>
        <v>0</v>
      </c>
      <c r="BI17" s="537"/>
      <c r="BJ17" s="537"/>
      <c r="BK17" s="382"/>
      <c r="BL17" s="238"/>
      <c r="BM17" s="538">
        <f t="shared" si="26"/>
        <v>0</v>
      </c>
      <c r="BN17" s="74">
        <f t="shared" si="27"/>
        <v>0</v>
      </c>
      <c r="BO17" s="78">
        <f t="shared" si="28"/>
        <v>0</v>
      </c>
      <c r="BP17" s="537"/>
      <c r="BQ17" s="537"/>
      <c r="BR17" s="382"/>
      <c r="BS17" s="238"/>
      <c r="BT17" s="538">
        <f t="shared" si="29"/>
        <v>0</v>
      </c>
      <c r="BU17" s="74">
        <f t="shared" si="30"/>
        <v>0</v>
      </c>
      <c r="BV17" s="78">
        <f t="shared" si="31"/>
        <v>0</v>
      </c>
      <c r="BW17" s="537"/>
      <c r="BX17" s="537"/>
      <c r="BY17" s="382"/>
      <c r="BZ17" s="238"/>
      <c r="CA17" s="538">
        <f t="shared" si="32"/>
        <v>0</v>
      </c>
      <c r="CB17" s="74">
        <f t="shared" si="33"/>
        <v>0</v>
      </c>
      <c r="CC17" s="78">
        <f t="shared" si="34"/>
        <v>0</v>
      </c>
      <c r="CD17" s="537"/>
      <c r="CE17" s="537"/>
      <c r="CF17" s="382"/>
      <c r="CG17" s="238"/>
      <c r="CH17" s="538">
        <f t="shared" si="35"/>
        <v>0</v>
      </c>
      <c r="CI17" s="74">
        <f t="shared" si="36"/>
        <v>0</v>
      </c>
      <c r="CJ17" s="78">
        <f t="shared" si="37"/>
        <v>0</v>
      </c>
      <c r="CK17" s="537"/>
      <c r="CL17" s="537"/>
      <c r="CM17" s="382"/>
      <c r="CN17" s="238"/>
      <c r="CO17" s="538">
        <f t="shared" si="38"/>
        <v>0</v>
      </c>
      <c r="CP17" s="74">
        <f t="shared" si="39"/>
        <v>0</v>
      </c>
      <c r="CQ17" s="78">
        <f t="shared" si="40"/>
        <v>0</v>
      </c>
      <c r="CR17" s="537"/>
      <c r="CS17" s="537"/>
      <c r="CT17" s="382"/>
      <c r="CU17" s="238"/>
      <c r="CV17" s="538">
        <f t="shared" si="41"/>
        <v>0</v>
      </c>
      <c r="CW17" s="74">
        <f t="shared" si="42"/>
        <v>0</v>
      </c>
      <c r="CX17" s="78">
        <f t="shared" si="43"/>
        <v>0</v>
      </c>
      <c r="CY17" s="537"/>
      <c r="CZ17" s="537"/>
      <c r="DA17" s="382"/>
      <c r="DB17" s="238"/>
      <c r="DC17" s="538">
        <f t="shared" si="44"/>
        <v>0</v>
      </c>
      <c r="DD17" s="74">
        <f t="shared" si="45"/>
        <v>0</v>
      </c>
      <c r="DE17" s="78">
        <f t="shared" si="46"/>
        <v>0</v>
      </c>
      <c r="DF17" s="537"/>
      <c r="DG17" s="537"/>
      <c r="DH17" s="382"/>
      <c r="DI17" s="238"/>
      <c r="DJ17" s="538">
        <f t="shared" si="47"/>
        <v>0</v>
      </c>
      <c r="DK17" s="74">
        <f t="shared" si="48"/>
        <v>0</v>
      </c>
      <c r="DL17" s="78">
        <f t="shared" si="49"/>
        <v>0</v>
      </c>
      <c r="DM17" s="537"/>
      <c r="DN17" s="537"/>
      <c r="DO17" s="382"/>
      <c r="DP17" s="238"/>
      <c r="DQ17" s="538">
        <f t="shared" si="50"/>
        <v>0</v>
      </c>
      <c r="DR17" s="74">
        <f t="shared" si="51"/>
        <v>0</v>
      </c>
      <c r="DS17" s="78">
        <f t="shared" si="52"/>
        <v>0</v>
      </c>
      <c r="DT17" s="537"/>
      <c r="DU17" s="537"/>
      <c r="DV17" s="382"/>
    </row>
    <row r="18" spans="1:126" s="21" customFormat="1" outlineLevel="1" x14ac:dyDescent="0.2">
      <c r="A18" s="153" t="s">
        <v>3</v>
      </c>
      <c r="B18" s="184"/>
      <c r="C18" s="73">
        <f>SUMIF($H19:$H20,MID($H18,3,10),C19:C20)</f>
        <v>0</v>
      </c>
      <c r="D18" s="73">
        <f>SUMIF($H19:$H20,MID($H18,3,10),D19:D20)</f>
        <v>0</v>
      </c>
      <c r="E18" s="77">
        <f t="shared" si="0"/>
        <v>0</v>
      </c>
      <c r="F18" s="150"/>
      <c r="G18" s="22"/>
      <c r="H18" s="301" t="s">
        <v>309</v>
      </c>
      <c r="I18" s="536">
        <f t="shared" si="1"/>
        <v>0</v>
      </c>
      <c r="J18" s="536">
        <f t="shared" si="2"/>
        <v>0</v>
      </c>
      <c r="K18" s="73">
        <f t="shared" si="53"/>
        <v>0</v>
      </c>
      <c r="L18" s="73">
        <f>IF(I$1="","",SUMIF($H19:$H20,MID($H18,3,10),L19:L20))</f>
        <v>0</v>
      </c>
      <c r="M18" s="73">
        <f>IF(I$1="","",SUMIF($H19:$H20,MID($H18,3,10),M19:M20))</f>
        <v>0</v>
      </c>
      <c r="N18" s="62"/>
      <c r="O18" s="271" t="str">
        <f t="shared" si="4"/>
        <v>LM</v>
      </c>
      <c r="P18" s="536">
        <f t="shared" si="5"/>
        <v>0</v>
      </c>
      <c r="Q18" s="73">
        <f t="shared" si="6"/>
        <v>0</v>
      </c>
      <c r="R18" s="73">
        <f t="shared" si="54"/>
        <v>0</v>
      </c>
      <c r="S18" s="432">
        <f>IF(P$1="","",SUMIF($H19:$H20,MID($H18,3,10),S19:S20))</f>
        <v>0</v>
      </c>
      <c r="T18" s="432">
        <f>IF(P$1="","",SUMIF($H19:$H20,MID($H18,3,10),T19:T20))</f>
        <v>0</v>
      </c>
      <c r="U18" s="62"/>
      <c r="V18" s="239"/>
      <c r="W18" s="536">
        <f t="shared" si="8"/>
        <v>0</v>
      </c>
      <c r="X18" s="73">
        <f t="shared" si="9"/>
        <v>0</v>
      </c>
      <c r="Y18" s="73">
        <f t="shared" si="10"/>
        <v>0</v>
      </c>
      <c r="Z18" s="432">
        <f>IF(W$1="","",SUMIF($H19:$H20,MID($H18,3,10),Z19:Z20))</f>
        <v>0</v>
      </c>
      <c r="AA18" s="432">
        <f>IF(W$1="","",SUMIF($H19:$H20,MID($H18,3,10),AA19:AA20))</f>
        <v>0</v>
      </c>
      <c r="AB18" s="62"/>
      <c r="AC18" s="239"/>
      <c r="AD18" s="536">
        <f t="shared" si="11"/>
        <v>0</v>
      </c>
      <c r="AE18" s="73">
        <f t="shared" si="12"/>
        <v>0</v>
      </c>
      <c r="AF18" s="73">
        <f t="shared" si="13"/>
        <v>0</v>
      </c>
      <c r="AG18" s="432">
        <f>IF(AD$1="","",SUMIF($H19:$H20,MID($H18,3,10),AG19:AG20))</f>
        <v>0</v>
      </c>
      <c r="AH18" s="432">
        <f>IF(AD$1="","",SUMIF($H19:$H20,MID($H18,3,10),AH19:AH20))</f>
        <v>0</v>
      </c>
      <c r="AI18" s="62"/>
      <c r="AJ18" s="239"/>
      <c r="AK18" s="536">
        <f t="shared" si="14"/>
        <v>0</v>
      </c>
      <c r="AL18" s="73">
        <f t="shared" si="15"/>
        <v>0</v>
      </c>
      <c r="AM18" s="73">
        <f t="shared" si="16"/>
        <v>0</v>
      </c>
      <c r="AN18" s="432">
        <f>IF(AK$1="","",SUMIF($H19:$H20,MID($H18,3,10),AN19:AN20))</f>
        <v>0</v>
      </c>
      <c r="AO18" s="432">
        <f>IF(AK$1="","",SUMIF($H19:$H20,MID($H18,3,10),AO19:AO20))</f>
        <v>0</v>
      </c>
      <c r="AP18" s="62"/>
      <c r="AQ18" s="239"/>
      <c r="AR18" s="536">
        <f t="shared" si="17"/>
        <v>0</v>
      </c>
      <c r="AS18" s="73">
        <f t="shared" si="18"/>
        <v>0</v>
      </c>
      <c r="AT18" s="73">
        <f t="shared" si="19"/>
        <v>0</v>
      </c>
      <c r="AU18" s="432">
        <f>IF(AR$1="","",SUMIF($H19:$H20,MID($H18,3,10),AU19:AU20))</f>
        <v>0</v>
      </c>
      <c r="AV18" s="432">
        <f>IF(AR$1="","",SUMIF($H19:$H20,MID($H18,3,10),AV19:AV20))</f>
        <v>0</v>
      </c>
      <c r="AW18" s="62"/>
      <c r="AX18" s="239"/>
      <c r="AY18" s="536">
        <f t="shared" si="20"/>
        <v>0</v>
      </c>
      <c r="AZ18" s="73">
        <f t="shared" si="21"/>
        <v>0</v>
      </c>
      <c r="BA18" s="73">
        <f t="shared" si="22"/>
        <v>0</v>
      </c>
      <c r="BB18" s="432">
        <f>IF(AY$1="","",SUMIF($H19:$H20,MID($H18,3,10),BB19:BB20))</f>
        <v>0</v>
      </c>
      <c r="BC18" s="432">
        <f>IF(AY$1="","",SUMIF($H19:$H20,MID($H18,3,10),BC19:BC20))</f>
        <v>0</v>
      </c>
      <c r="BD18" s="62"/>
      <c r="BE18" s="239"/>
      <c r="BF18" s="536">
        <f t="shared" si="23"/>
        <v>0</v>
      </c>
      <c r="BG18" s="73">
        <f t="shared" si="24"/>
        <v>0</v>
      </c>
      <c r="BH18" s="73">
        <f t="shared" si="25"/>
        <v>0</v>
      </c>
      <c r="BI18" s="432">
        <f>IF(BF$1="","",SUMIF($H19:$H20,MID($H18,3,10),BI19:BI20))</f>
        <v>0</v>
      </c>
      <c r="BJ18" s="432">
        <f>IF(BF$1="","",SUMIF($H19:$H20,MID($H18,3,10),BJ19:BJ20))</f>
        <v>0</v>
      </c>
      <c r="BK18" s="62"/>
      <c r="BL18" s="239"/>
      <c r="BM18" s="536">
        <f t="shared" si="26"/>
        <v>0</v>
      </c>
      <c r="BN18" s="73">
        <f t="shared" si="27"/>
        <v>0</v>
      </c>
      <c r="BO18" s="73">
        <f t="shared" si="28"/>
        <v>0</v>
      </c>
      <c r="BP18" s="432">
        <f>IF(BM$1="","",SUMIF($H19:$H20,MID($H18,3,10),BP19:BP20))</f>
        <v>0</v>
      </c>
      <c r="BQ18" s="432">
        <f>IF(BM$1="","",SUMIF($H19:$H20,MID($H18,3,10),BQ19:BQ20))</f>
        <v>0</v>
      </c>
      <c r="BR18" s="62"/>
      <c r="BS18" s="239"/>
      <c r="BT18" s="536">
        <f t="shared" si="29"/>
        <v>0</v>
      </c>
      <c r="BU18" s="73">
        <f t="shared" si="30"/>
        <v>0</v>
      </c>
      <c r="BV18" s="73">
        <f t="shared" si="31"/>
        <v>0</v>
      </c>
      <c r="BW18" s="432">
        <f>IF(BT$1="","",SUMIF($H19:$H20,MID($H18,3,10),BW19:BW20))</f>
        <v>0</v>
      </c>
      <c r="BX18" s="432">
        <f>IF(BT$1="","",SUMIF($H19:$H20,MID($H18,3,10),BX19:BX20))</f>
        <v>0</v>
      </c>
      <c r="BY18" s="62"/>
      <c r="BZ18" s="239"/>
      <c r="CA18" s="536">
        <f t="shared" si="32"/>
        <v>0</v>
      </c>
      <c r="CB18" s="73">
        <f t="shared" si="33"/>
        <v>0</v>
      </c>
      <c r="CC18" s="73">
        <f t="shared" si="34"/>
        <v>0</v>
      </c>
      <c r="CD18" s="432">
        <f>IF(CA$1="","",SUMIF($H19:$H20,MID($H18,3,10),CD19:CD20))</f>
        <v>0</v>
      </c>
      <c r="CE18" s="432">
        <f>IF(CA$1="","",SUMIF($H19:$H20,MID($H18,3,10),CE19:CE20))</f>
        <v>0</v>
      </c>
      <c r="CF18" s="62"/>
      <c r="CG18" s="239"/>
      <c r="CH18" s="536">
        <f t="shared" si="35"/>
        <v>0</v>
      </c>
      <c r="CI18" s="73">
        <f t="shared" si="36"/>
        <v>0</v>
      </c>
      <c r="CJ18" s="73">
        <f t="shared" si="37"/>
        <v>0</v>
      </c>
      <c r="CK18" s="432">
        <f>IF(CH$1="","",SUMIF($H19:$H20,MID($H18,3,10),CK19:CK20))</f>
        <v>0</v>
      </c>
      <c r="CL18" s="432">
        <f>IF(CH$1="","",SUMIF($H19:$H20,MID($H18,3,10),CL19:CL20))</f>
        <v>0</v>
      </c>
      <c r="CM18" s="62"/>
      <c r="CN18" s="239"/>
      <c r="CO18" s="536">
        <f t="shared" si="38"/>
        <v>0</v>
      </c>
      <c r="CP18" s="73">
        <f t="shared" si="39"/>
        <v>0</v>
      </c>
      <c r="CQ18" s="73">
        <f t="shared" si="40"/>
        <v>0</v>
      </c>
      <c r="CR18" s="432">
        <f>IF(CO$1="","",SUMIF($H19:$H20,MID($H18,3,10),CR19:CR20))</f>
        <v>0</v>
      </c>
      <c r="CS18" s="432">
        <f>IF(CO$1="","",SUMIF($H19:$H20,MID($H18,3,10),CS19:CS20))</f>
        <v>0</v>
      </c>
      <c r="CT18" s="62"/>
      <c r="CU18" s="239"/>
      <c r="CV18" s="536">
        <f t="shared" si="41"/>
        <v>0</v>
      </c>
      <c r="CW18" s="73">
        <f t="shared" si="42"/>
        <v>0</v>
      </c>
      <c r="CX18" s="73">
        <f t="shared" si="43"/>
        <v>0</v>
      </c>
      <c r="CY18" s="432">
        <f>IF(CV$1="","",SUMIF($H19:$H20,MID($H18,3,10),CY19:CY20))</f>
        <v>0</v>
      </c>
      <c r="CZ18" s="432">
        <f>IF(CV$1="","",SUMIF($H19:$H20,MID($H18,3,10),CZ19:CZ20))</f>
        <v>0</v>
      </c>
      <c r="DA18" s="62"/>
      <c r="DB18" s="239"/>
      <c r="DC18" s="536">
        <f t="shared" si="44"/>
        <v>0</v>
      </c>
      <c r="DD18" s="73">
        <f t="shared" si="45"/>
        <v>0</v>
      </c>
      <c r="DE18" s="73">
        <f t="shared" si="46"/>
        <v>0</v>
      </c>
      <c r="DF18" s="432">
        <f>IF(DC$1="","",SUMIF($H19:$H20,MID($H18,3,10),DF19:DF20))</f>
        <v>0</v>
      </c>
      <c r="DG18" s="432">
        <f>IF(DC$1="","",SUMIF($H19:$H20,MID($H18,3,10),DG19:DG20))</f>
        <v>0</v>
      </c>
      <c r="DH18" s="62"/>
      <c r="DI18" s="239"/>
      <c r="DJ18" s="536">
        <f t="shared" si="47"/>
        <v>0</v>
      </c>
      <c r="DK18" s="73">
        <f t="shared" si="48"/>
        <v>0</v>
      </c>
      <c r="DL18" s="73">
        <f t="shared" si="49"/>
        <v>0</v>
      </c>
      <c r="DM18" s="432">
        <f>IF(DJ$1="","",SUMIF($H19:$H20,MID($H18,3,10),DM19:DM20))</f>
        <v>0</v>
      </c>
      <c r="DN18" s="432">
        <f>IF(DJ$1="","",SUMIF($H19:$H20,MID($H18,3,10),DN19:DN20))</f>
        <v>0</v>
      </c>
      <c r="DO18" s="62"/>
      <c r="DP18" s="239"/>
      <c r="DQ18" s="536">
        <f t="shared" si="50"/>
        <v>0</v>
      </c>
      <c r="DR18" s="73">
        <f t="shared" si="51"/>
        <v>0</v>
      </c>
      <c r="DS18" s="73">
        <f t="shared" si="52"/>
        <v>0</v>
      </c>
      <c r="DT18" s="432">
        <f>IF(DQ$1="","",SUMIF($H19:$H20,MID($H18,3,10),DT19:DT20))</f>
        <v>0</v>
      </c>
      <c r="DU18" s="432">
        <f>IF(DQ$1="","",SUMIF($H19:$H20,MID($H18,3,10),DU19:DU20))</f>
        <v>0</v>
      </c>
      <c r="DV18" s="62"/>
    </row>
    <row r="19" spans="1:126" s="21" customFormat="1" outlineLevel="1" x14ac:dyDescent="0.2">
      <c r="A19" s="152" t="s">
        <v>3</v>
      </c>
      <c r="B19" s="179"/>
      <c r="C19" s="42"/>
      <c r="D19" s="42"/>
      <c r="E19" s="78">
        <f t="shared" si="0"/>
        <v>0</v>
      </c>
      <c r="F19" s="150"/>
      <c r="G19" s="22"/>
      <c r="H19" s="301" t="s">
        <v>310</v>
      </c>
      <c r="I19" s="538">
        <f t="shared" si="1"/>
        <v>0</v>
      </c>
      <c r="J19" s="538">
        <f t="shared" si="2"/>
        <v>0</v>
      </c>
      <c r="K19" s="79">
        <f t="shared" ref="K19:K25" si="55">IF(I$1="","",SUM(I19:J19))</f>
        <v>0</v>
      </c>
      <c r="L19" s="537"/>
      <c r="M19" s="537"/>
      <c r="N19" s="62"/>
      <c r="O19" s="271" t="str">
        <f t="shared" si="4"/>
        <v>LMH</v>
      </c>
      <c r="P19" s="538">
        <f t="shared" si="5"/>
        <v>0</v>
      </c>
      <c r="Q19" s="74">
        <f t="shared" si="6"/>
        <v>0</v>
      </c>
      <c r="R19" s="79">
        <f t="shared" ref="R19:R25" si="56">IF(P$1="","",SUM(P19:Q19))</f>
        <v>0</v>
      </c>
      <c r="S19" s="534"/>
      <c r="T19" s="534"/>
      <c r="U19" s="62"/>
      <c r="V19" s="239"/>
      <c r="W19" s="538">
        <f t="shared" si="8"/>
        <v>0</v>
      </c>
      <c r="X19" s="74">
        <f t="shared" si="9"/>
        <v>0</v>
      </c>
      <c r="Y19" s="79">
        <f t="shared" si="10"/>
        <v>0</v>
      </c>
      <c r="Z19" s="534"/>
      <c r="AA19" s="534"/>
      <c r="AB19" s="62"/>
      <c r="AC19" s="239"/>
      <c r="AD19" s="538">
        <f t="shared" si="11"/>
        <v>0</v>
      </c>
      <c r="AE19" s="74">
        <f t="shared" si="12"/>
        <v>0</v>
      </c>
      <c r="AF19" s="79">
        <f t="shared" si="13"/>
        <v>0</v>
      </c>
      <c r="AG19" s="534"/>
      <c r="AH19" s="534"/>
      <c r="AI19" s="62"/>
      <c r="AJ19" s="239"/>
      <c r="AK19" s="538">
        <f t="shared" si="14"/>
        <v>0</v>
      </c>
      <c r="AL19" s="74">
        <f t="shared" si="15"/>
        <v>0</v>
      </c>
      <c r="AM19" s="79">
        <f t="shared" si="16"/>
        <v>0</v>
      </c>
      <c r="AN19" s="534"/>
      <c r="AO19" s="534"/>
      <c r="AP19" s="62"/>
      <c r="AQ19" s="239"/>
      <c r="AR19" s="538">
        <f t="shared" si="17"/>
        <v>0</v>
      </c>
      <c r="AS19" s="74">
        <f t="shared" si="18"/>
        <v>0</v>
      </c>
      <c r="AT19" s="79">
        <f t="shared" si="19"/>
        <v>0</v>
      </c>
      <c r="AU19" s="534"/>
      <c r="AV19" s="534"/>
      <c r="AW19" s="62"/>
      <c r="AX19" s="239"/>
      <c r="AY19" s="538">
        <f t="shared" si="20"/>
        <v>0</v>
      </c>
      <c r="AZ19" s="74">
        <f t="shared" si="21"/>
        <v>0</v>
      </c>
      <c r="BA19" s="79">
        <f t="shared" si="22"/>
        <v>0</v>
      </c>
      <c r="BB19" s="534"/>
      <c r="BC19" s="534"/>
      <c r="BD19" s="62"/>
      <c r="BE19" s="239"/>
      <c r="BF19" s="538">
        <f t="shared" si="23"/>
        <v>0</v>
      </c>
      <c r="BG19" s="74">
        <f t="shared" si="24"/>
        <v>0</v>
      </c>
      <c r="BH19" s="79">
        <f t="shared" si="25"/>
        <v>0</v>
      </c>
      <c r="BI19" s="534"/>
      <c r="BJ19" s="534"/>
      <c r="BK19" s="62"/>
      <c r="BL19" s="239"/>
      <c r="BM19" s="538">
        <f t="shared" si="26"/>
        <v>0</v>
      </c>
      <c r="BN19" s="74">
        <f t="shared" si="27"/>
        <v>0</v>
      </c>
      <c r="BO19" s="79">
        <f t="shared" si="28"/>
        <v>0</v>
      </c>
      <c r="BP19" s="534"/>
      <c r="BQ19" s="534"/>
      <c r="BR19" s="62"/>
      <c r="BS19" s="239"/>
      <c r="BT19" s="538">
        <f t="shared" si="29"/>
        <v>0</v>
      </c>
      <c r="BU19" s="74">
        <f t="shared" si="30"/>
        <v>0</v>
      </c>
      <c r="BV19" s="79">
        <f t="shared" si="31"/>
        <v>0</v>
      </c>
      <c r="BW19" s="534"/>
      <c r="BX19" s="534"/>
      <c r="BY19" s="62"/>
      <c r="BZ19" s="239"/>
      <c r="CA19" s="538">
        <f t="shared" si="32"/>
        <v>0</v>
      </c>
      <c r="CB19" s="74">
        <f t="shared" si="33"/>
        <v>0</v>
      </c>
      <c r="CC19" s="79">
        <f t="shared" si="34"/>
        <v>0</v>
      </c>
      <c r="CD19" s="534"/>
      <c r="CE19" s="534"/>
      <c r="CF19" s="62"/>
      <c r="CG19" s="239"/>
      <c r="CH19" s="538">
        <f t="shared" si="35"/>
        <v>0</v>
      </c>
      <c r="CI19" s="74">
        <f t="shared" si="36"/>
        <v>0</v>
      </c>
      <c r="CJ19" s="79">
        <f t="shared" si="37"/>
        <v>0</v>
      </c>
      <c r="CK19" s="534"/>
      <c r="CL19" s="534"/>
      <c r="CM19" s="62"/>
      <c r="CN19" s="239"/>
      <c r="CO19" s="538">
        <f t="shared" si="38"/>
        <v>0</v>
      </c>
      <c r="CP19" s="74">
        <f t="shared" si="39"/>
        <v>0</v>
      </c>
      <c r="CQ19" s="79">
        <f t="shared" si="40"/>
        <v>0</v>
      </c>
      <c r="CR19" s="534"/>
      <c r="CS19" s="534"/>
      <c r="CT19" s="62"/>
      <c r="CU19" s="239"/>
      <c r="CV19" s="538">
        <f t="shared" si="41"/>
        <v>0</v>
      </c>
      <c r="CW19" s="74">
        <f t="shared" si="42"/>
        <v>0</v>
      </c>
      <c r="CX19" s="79">
        <f t="shared" si="43"/>
        <v>0</v>
      </c>
      <c r="CY19" s="534"/>
      <c r="CZ19" s="534"/>
      <c r="DA19" s="62"/>
      <c r="DB19" s="239"/>
      <c r="DC19" s="538">
        <f t="shared" si="44"/>
        <v>0</v>
      </c>
      <c r="DD19" s="74">
        <f t="shared" si="45"/>
        <v>0</v>
      </c>
      <c r="DE19" s="79">
        <f t="shared" si="46"/>
        <v>0</v>
      </c>
      <c r="DF19" s="534"/>
      <c r="DG19" s="534"/>
      <c r="DH19" s="62"/>
      <c r="DI19" s="239"/>
      <c r="DJ19" s="538">
        <f t="shared" si="47"/>
        <v>0</v>
      </c>
      <c r="DK19" s="74">
        <f t="shared" si="48"/>
        <v>0</v>
      </c>
      <c r="DL19" s="79">
        <f t="shared" si="49"/>
        <v>0</v>
      </c>
      <c r="DM19" s="534"/>
      <c r="DN19" s="534"/>
      <c r="DO19" s="62"/>
      <c r="DP19" s="239"/>
      <c r="DQ19" s="538">
        <f t="shared" si="50"/>
        <v>0</v>
      </c>
      <c r="DR19" s="74">
        <f t="shared" si="51"/>
        <v>0</v>
      </c>
      <c r="DS19" s="79">
        <f t="shared" si="52"/>
        <v>0</v>
      </c>
      <c r="DT19" s="534"/>
      <c r="DU19" s="534"/>
      <c r="DV19" s="62"/>
    </row>
    <row r="20" spans="1:126" s="20" customFormat="1" ht="12.75" customHeight="1" outlineLevel="1" x14ac:dyDescent="0.2">
      <c r="A20" s="219" t="s">
        <v>243</v>
      </c>
      <c r="B20" s="190"/>
      <c r="C20" s="73">
        <f>SUMIF($H21:$H25,MID($H20,3,10),C21:C25)</f>
        <v>0</v>
      </c>
      <c r="D20" s="73">
        <f>SUMIF($H21:$H25,MID($H20,3,10),D21:D25)</f>
        <v>0</v>
      </c>
      <c r="E20" s="73">
        <f t="shared" si="0"/>
        <v>0</v>
      </c>
      <c r="F20" s="188"/>
      <c r="H20" s="301" t="s">
        <v>311</v>
      </c>
      <c r="I20" s="536">
        <f t="shared" si="1"/>
        <v>0</v>
      </c>
      <c r="J20" s="536">
        <f t="shared" si="2"/>
        <v>0</v>
      </c>
      <c r="K20" s="73">
        <f t="shared" si="55"/>
        <v>0</v>
      </c>
      <c r="L20" s="73">
        <f>IF(I$1="","",SUMIF($H21:$H25,MID($H20,3,10),L21:L25))</f>
        <v>0</v>
      </c>
      <c r="M20" s="73">
        <f>IF(I$1="","",SUMIF($H21:$H25,MID($H20,3,10),M21:M25))</f>
        <v>0</v>
      </c>
      <c r="N20" s="382"/>
      <c r="O20" s="271" t="str">
        <f t="shared" si="4"/>
        <v>LM</v>
      </c>
      <c r="P20" s="536">
        <f t="shared" si="5"/>
        <v>0</v>
      </c>
      <c r="Q20" s="73">
        <f t="shared" si="6"/>
        <v>0</v>
      </c>
      <c r="R20" s="73">
        <f t="shared" si="56"/>
        <v>0</v>
      </c>
      <c r="S20" s="432">
        <f>IF(P$1="","",SUMIF($H21:$H25,MID($H20,3,10),S21:S25))</f>
        <v>0</v>
      </c>
      <c r="T20" s="432">
        <f>IF(P$1="","",SUMIF($H21:$H25,MID($H20,3,10),T21:T25))</f>
        <v>0</v>
      </c>
      <c r="U20" s="382"/>
      <c r="V20" s="238"/>
      <c r="W20" s="536">
        <f t="shared" si="8"/>
        <v>0</v>
      </c>
      <c r="X20" s="73">
        <f t="shared" si="9"/>
        <v>0</v>
      </c>
      <c r="Y20" s="73">
        <f t="shared" si="10"/>
        <v>0</v>
      </c>
      <c r="Z20" s="432">
        <f>IF(W$1="","",SUMIF($H21:$H25,MID($H20,3,10),Z21:Z25))</f>
        <v>0</v>
      </c>
      <c r="AA20" s="432">
        <f>IF(W$1="","",SUMIF($H21:$H25,MID($H20,3,10),AA21:AA25))</f>
        <v>0</v>
      </c>
      <c r="AB20" s="382"/>
      <c r="AC20" s="238"/>
      <c r="AD20" s="536">
        <f t="shared" si="11"/>
        <v>0</v>
      </c>
      <c r="AE20" s="73">
        <f t="shared" si="12"/>
        <v>0</v>
      </c>
      <c r="AF20" s="73">
        <f t="shared" si="13"/>
        <v>0</v>
      </c>
      <c r="AG20" s="432">
        <f>IF(AD$1="","",SUMIF($H21:$H25,MID($H20,3,10),AG21:AG25))</f>
        <v>0</v>
      </c>
      <c r="AH20" s="432">
        <f>IF(AD$1="","",SUMIF($H21:$H25,MID($H20,3,10),AH21:AH25))</f>
        <v>0</v>
      </c>
      <c r="AI20" s="382"/>
      <c r="AJ20" s="238"/>
      <c r="AK20" s="536">
        <f t="shared" si="14"/>
        <v>0</v>
      </c>
      <c r="AL20" s="73">
        <f t="shared" si="15"/>
        <v>0</v>
      </c>
      <c r="AM20" s="73">
        <f t="shared" si="16"/>
        <v>0</v>
      </c>
      <c r="AN20" s="432">
        <f>IF(AK$1="","",SUMIF($H21:$H25,MID($H20,3,10),AN21:AN25))</f>
        <v>0</v>
      </c>
      <c r="AO20" s="432">
        <f>IF(AK$1="","",SUMIF($H21:$H25,MID($H20,3,10),AO21:AO25))</f>
        <v>0</v>
      </c>
      <c r="AP20" s="382"/>
      <c r="AQ20" s="238"/>
      <c r="AR20" s="536">
        <f t="shared" si="17"/>
        <v>0</v>
      </c>
      <c r="AS20" s="73">
        <f t="shared" si="18"/>
        <v>0</v>
      </c>
      <c r="AT20" s="73">
        <f t="shared" si="19"/>
        <v>0</v>
      </c>
      <c r="AU20" s="432">
        <f>IF(AR$1="","",SUMIF($H21:$H25,MID($H20,3,10),AU21:AU25))</f>
        <v>0</v>
      </c>
      <c r="AV20" s="432">
        <f>IF(AR$1="","",SUMIF($H21:$H25,MID($H20,3,10),AV21:AV25))</f>
        <v>0</v>
      </c>
      <c r="AW20" s="382"/>
      <c r="AX20" s="238"/>
      <c r="AY20" s="536">
        <f t="shared" si="20"/>
        <v>0</v>
      </c>
      <c r="AZ20" s="73">
        <f t="shared" si="21"/>
        <v>0</v>
      </c>
      <c r="BA20" s="73">
        <f t="shared" si="22"/>
        <v>0</v>
      </c>
      <c r="BB20" s="432">
        <f>IF(AY$1="","",SUMIF($H21:$H25,MID($H20,3,10),BB21:BB25))</f>
        <v>0</v>
      </c>
      <c r="BC20" s="432">
        <f>IF(AY$1="","",SUMIF($H21:$H25,MID($H20,3,10),BC21:BC25))</f>
        <v>0</v>
      </c>
      <c r="BD20" s="382"/>
      <c r="BE20" s="238"/>
      <c r="BF20" s="536">
        <f t="shared" si="23"/>
        <v>0</v>
      </c>
      <c r="BG20" s="73">
        <f t="shared" si="24"/>
        <v>0</v>
      </c>
      <c r="BH20" s="73">
        <f t="shared" si="25"/>
        <v>0</v>
      </c>
      <c r="BI20" s="432">
        <f>IF(BF$1="","",SUMIF($H21:$H25,MID($H20,3,10),BI21:BI25))</f>
        <v>0</v>
      </c>
      <c r="BJ20" s="432">
        <f>IF(BF$1="","",SUMIF($H21:$H25,MID($H20,3,10),BJ21:BJ25))</f>
        <v>0</v>
      </c>
      <c r="BK20" s="382"/>
      <c r="BL20" s="238"/>
      <c r="BM20" s="536">
        <f t="shared" si="26"/>
        <v>0</v>
      </c>
      <c r="BN20" s="73">
        <f t="shared" si="27"/>
        <v>0</v>
      </c>
      <c r="BO20" s="73">
        <f t="shared" si="28"/>
        <v>0</v>
      </c>
      <c r="BP20" s="432">
        <f>IF(BM$1="","",SUMIF($H21:$H25,MID($H20,3,10),BP21:BP25))</f>
        <v>0</v>
      </c>
      <c r="BQ20" s="432">
        <f>IF(BM$1="","",SUMIF($H21:$H25,MID($H20,3,10),BQ21:BQ25))</f>
        <v>0</v>
      </c>
      <c r="BR20" s="382"/>
      <c r="BS20" s="238"/>
      <c r="BT20" s="536">
        <f t="shared" si="29"/>
        <v>0</v>
      </c>
      <c r="BU20" s="73">
        <f t="shared" si="30"/>
        <v>0</v>
      </c>
      <c r="BV20" s="73">
        <f t="shared" si="31"/>
        <v>0</v>
      </c>
      <c r="BW20" s="432">
        <f>IF(BT$1="","",SUMIF($H21:$H25,MID($H20,3,10),BW21:BW25))</f>
        <v>0</v>
      </c>
      <c r="BX20" s="432">
        <f>IF(BT$1="","",SUMIF($H21:$H25,MID($H20,3,10),BX21:BX25))</f>
        <v>0</v>
      </c>
      <c r="BY20" s="382"/>
      <c r="BZ20" s="238"/>
      <c r="CA20" s="536">
        <f t="shared" si="32"/>
        <v>0</v>
      </c>
      <c r="CB20" s="73">
        <f t="shared" si="33"/>
        <v>0</v>
      </c>
      <c r="CC20" s="73">
        <f t="shared" si="34"/>
        <v>0</v>
      </c>
      <c r="CD20" s="432">
        <f>IF(CA$1="","",SUMIF($H21:$H25,MID($H20,3,10),CD21:CD25))</f>
        <v>0</v>
      </c>
      <c r="CE20" s="432">
        <f>IF(CA$1="","",SUMIF($H21:$H25,MID($H20,3,10),CE21:CE25))</f>
        <v>0</v>
      </c>
      <c r="CF20" s="382"/>
      <c r="CG20" s="238"/>
      <c r="CH20" s="536">
        <f t="shared" si="35"/>
        <v>0</v>
      </c>
      <c r="CI20" s="73">
        <f t="shared" si="36"/>
        <v>0</v>
      </c>
      <c r="CJ20" s="73">
        <f t="shared" si="37"/>
        <v>0</v>
      </c>
      <c r="CK20" s="432">
        <f>IF(CH$1="","",SUMIF($H21:$H25,MID($H20,3,10),CK21:CK25))</f>
        <v>0</v>
      </c>
      <c r="CL20" s="432">
        <f>IF(CH$1="","",SUMIF($H21:$H25,MID($H20,3,10),CL21:CL25))</f>
        <v>0</v>
      </c>
      <c r="CM20" s="382"/>
      <c r="CN20" s="238"/>
      <c r="CO20" s="536">
        <f t="shared" si="38"/>
        <v>0</v>
      </c>
      <c r="CP20" s="73">
        <f t="shared" si="39"/>
        <v>0</v>
      </c>
      <c r="CQ20" s="73">
        <f t="shared" si="40"/>
        <v>0</v>
      </c>
      <c r="CR20" s="432">
        <f>IF(CO$1="","",SUMIF($H21:$H25,MID($H20,3,10),CR21:CR25))</f>
        <v>0</v>
      </c>
      <c r="CS20" s="432">
        <f>IF(CO$1="","",SUMIF($H21:$H25,MID($H20,3,10),CS21:CS25))</f>
        <v>0</v>
      </c>
      <c r="CT20" s="382"/>
      <c r="CU20" s="238"/>
      <c r="CV20" s="536">
        <f t="shared" si="41"/>
        <v>0</v>
      </c>
      <c r="CW20" s="73">
        <f t="shared" si="42"/>
        <v>0</v>
      </c>
      <c r="CX20" s="73">
        <f t="shared" si="43"/>
        <v>0</v>
      </c>
      <c r="CY20" s="432">
        <f>IF(CV$1="","",SUMIF($H21:$H25,MID($H20,3,10),CY21:CY25))</f>
        <v>0</v>
      </c>
      <c r="CZ20" s="432">
        <f>IF(CV$1="","",SUMIF($H21:$H25,MID($H20,3,10),CZ21:CZ25))</f>
        <v>0</v>
      </c>
      <c r="DA20" s="382"/>
      <c r="DB20" s="238"/>
      <c r="DC20" s="536">
        <f t="shared" si="44"/>
        <v>0</v>
      </c>
      <c r="DD20" s="73">
        <f t="shared" si="45"/>
        <v>0</v>
      </c>
      <c r="DE20" s="73">
        <f t="shared" si="46"/>
        <v>0</v>
      </c>
      <c r="DF20" s="432">
        <f>IF(DC$1="","",SUMIF($H21:$H25,MID($H20,3,10),DF21:DF25))</f>
        <v>0</v>
      </c>
      <c r="DG20" s="432">
        <f>IF(DC$1="","",SUMIF($H21:$H25,MID($H20,3,10),DG21:DG25))</f>
        <v>0</v>
      </c>
      <c r="DH20" s="382"/>
      <c r="DI20" s="238"/>
      <c r="DJ20" s="536">
        <f t="shared" si="47"/>
        <v>0</v>
      </c>
      <c r="DK20" s="73">
        <f t="shared" si="48"/>
        <v>0</v>
      </c>
      <c r="DL20" s="73">
        <f t="shared" si="49"/>
        <v>0</v>
      </c>
      <c r="DM20" s="432">
        <f>IF(DJ$1="","",SUMIF($H21:$H25,MID($H20,3,10),DM21:DM25))</f>
        <v>0</v>
      </c>
      <c r="DN20" s="432">
        <f>IF(DJ$1="","",SUMIF($H21:$H25,MID($H20,3,10),DN21:DN25))</f>
        <v>0</v>
      </c>
      <c r="DO20" s="382"/>
      <c r="DP20" s="238"/>
      <c r="DQ20" s="536">
        <f t="shared" si="50"/>
        <v>0</v>
      </c>
      <c r="DR20" s="73">
        <f t="shared" si="51"/>
        <v>0</v>
      </c>
      <c r="DS20" s="73">
        <f t="shared" si="52"/>
        <v>0</v>
      </c>
      <c r="DT20" s="432">
        <f>IF(DQ$1="","",SUMIF($H21:$H25,MID($H20,3,10),DT21:DT25))</f>
        <v>0</v>
      </c>
      <c r="DU20" s="432">
        <f>IF(DQ$1="","",SUMIF($H21:$H25,MID($H20,3,10),DU21:DU25))</f>
        <v>0</v>
      </c>
      <c r="DV20" s="382"/>
    </row>
    <row r="21" spans="1:126" s="20" customFormat="1" ht="12.75" customHeight="1" outlineLevel="1" x14ac:dyDescent="0.2">
      <c r="A21" s="186" t="s">
        <v>4</v>
      </c>
      <c r="B21" s="182" t="s">
        <v>126</v>
      </c>
      <c r="C21" s="42"/>
      <c r="D21" s="42"/>
      <c r="E21" s="78">
        <f t="shared" si="0"/>
        <v>0</v>
      </c>
      <c r="F21" s="188"/>
      <c r="G21" s="22"/>
      <c r="H21" s="301" t="s">
        <v>312</v>
      </c>
      <c r="I21" s="538">
        <f t="shared" si="1"/>
        <v>0</v>
      </c>
      <c r="J21" s="538">
        <f t="shared" si="2"/>
        <v>0</v>
      </c>
      <c r="K21" s="78">
        <f t="shared" si="55"/>
        <v>0</v>
      </c>
      <c r="L21" s="537"/>
      <c r="M21" s="537"/>
      <c r="N21" s="382"/>
      <c r="O21" s="271" t="str">
        <f t="shared" si="4"/>
        <v>LMW</v>
      </c>
      <c r="P21" s="538">
        <f t="shared" si="5"/>
        <v>0</v>
      </c>
      <c r="Q21" s="74">
        <f t="shared" si="6"/>
        <v>0</v>
      </c>
      <c r="R21" s="78">
        <f t="shared" si="56"/>
        <v>0</v>
      </c>
      <c r="S21" s="537"/>
      <c r="T21" s="537"/>
      <c r="U21" s="382"/>
      <c r="V21" s="238"/>
      <c r="W21" s="538">
        <f t="shared" si="8"/>
        <v>0</v>
      </c>
      <c r="X21" s="74">
        <f t="shared" si="9"/>
        <v>0</v>
      </c>
      <c r="Y21" s="78">
        <f t="shared" si="10"/>
        <v>0</v>
      </c>
      <c r="Z21" s="537"/>
      <c r="AA21" s="537"/>
      <c r="AB21" s="382"/>
      <c r="AC21" s="238"/>
      <c r="AD21" s="538">
        <f t="shared" si="11"/>
        <v>0</v>
      </c>
      <c r="AE21" s="74">
        <f t="shared" si="12"/>
        <v>0</v>
      </c>
      <c r="AF21" s="78">
        <f t="shared" si="13"/>
        <v>0</v>
      </c>
      <c r="AG21" s="537"/>
      <c r="AH21" s="537"/>
      <c r="AI21" s="382"/>
      <c r="AJ21" s="238"/>
      <c r="AK21" s="538">
        <f t="shared" si="14"/>
        <v>0</v>
      </c>
      <c r="AL21" s="74">
        <f t="shared" si="15"/>
        <v>0</v>
      </c>
      <c r="AM21" s="78">
        <f t="shared" si="16"/>
        <v>0</v>
      </c>
      <c r="AN21" s="537"/>
      <c r="AO21" s="537"/>
      <c r="AP21" s="382"/>
      <c r="AQ21" s="238"/>
      <c r="AR21" s="538">
        <f t="shared" si="17"/>
        <v>0</v>
      </c>
      <c r="AS21" s="74">
        <f t="shared" si="18"/>
        <v>0</v>
      </c>
      <c r="AT21" s="78">
        <f t="shared" si="19"/>
        <v>0</v>
      </c>
      <c r="AU21" s="537"/>
      <c r="AV21" s="537"/>
      <c r="AW21" s="382"/>
      <c r="AX21" s="238"/>
      <c r="AY21" s="538">
        <f t="shared" si="20"/>
        <v>0</v>
      </c>
      <c r="AZ21" s="74">
        <f t="shared" si="21"/>
        <v>0</v>
      </c>
      <c r="BA21" s="78">
        <f t="shared" si="22"/>
        <v>0</v>
      </c>
      <c r="BB21" s="537"/>
      <c r="BC21" s="537"/>
      <c r="BD21" s="382"/>
      <c r="BE21" s="238"/>
      <c r="BF21" s="538">
        <f t="shared" si="23"/>
        <v>0</v>
      </c>
      <c r="BG21" s="74">
        <f t="shared" si="24"/>
        <v>0</v>
      </c>
      <c r="BH21" s="78">
        <f t="shared" si="25"/>
        <v>0</v>
      </c>
      <c r="BI21" s="537"/>
      <c r="BJ21" s="537"/>
      <c r="BK21" s="382"/>
      <c r="BL21" s="238"/>
      <c r="BM21" s="538">
        <f t="shared" si="26"/>
        <v>0</v>
      </c>
      <c r="BN21" s="74">
        <f t="shared" si="27"/>
        <v>0</v>
      </c>
      <c r="BO21" s="78">
        <f t="shared" si="28"/>
        <v>0</v>
      </c>
      <c r="BP21" s="537"/>
      <c r="BQ21" s="537"/>
      <c r="BR21" s="382"/>
      <c r="BS21" s="238"/>
      <c r="BT21" s="538">
        <f t="shared" si="29"/>
        <v>0</v>
      </c>
      <c r="BU21" s="74">
        <f t="shared" si="30"/>
        <v>0</v>
      </c>
      <c r="BV21" s="78">
        <f t="shared" si="31"/>
        <v>0</v>
      </c>
      <c r="BW21" s="537"/>
      <c r="BX21" s="537"/>
      <c r="BY21" s="382"/>
      <c r="BZ21" s="238"/>
      <c r="CA21" s="538">
        <f t="shared" si="32"/>
        <v>0</v>
      </c>
      <c r="CB21" s="74">
        <f t="shared" si="33"/>
        <v>0</v>
      </c>
      <c r="CC21" s="78">
        <f t="shared" si="34"/>
        <v>0</v>
      </c>
      <c r="CD21" s="537"/>
      <c r="CE21" s="537"/>
      <c r="CF21" s="382"/>
      <c r="CG21" s="238"/>
      <c r="CH21" s="538">
        <f t="shared" si="35"/>
        <v>0</v>
      </c>
      <c r="CI21" s="74">
        <f t="shared" si="36"/>
        <v>0</v>
      </c>
      <c r="CJ21" s="78">
        <f t="shared" si="37"/>
        <v>0</v>
      </c>
      <c r="CK21" s="537"/>
      <c r="CL21" s="537"/>
      <c r="CM21" s="382"/>
      <c r="CN21" s="238"/>
      <c r="CO21" s="538">
        <f t="shared" si="38"/>
        <v>0</v>
      </c>
      <c r="CP21" s="74">
        <f t="shared" si="39"/>
        <v>0</v>
      </c>
      <c r="CQ21" s="78">
        <f t="shared" si="40"/>
        <v>0</v>
      </c>
      <c r="CR21" s="537"/>
      <c r="CS21" s="537"/>
      <c r="CT21" s="382"/>
      <c r="CU21" s="238"/>
      <c r="CV21" s="538">
        <f t="shared" si="41"/>
        <v>0</v>
      </c>
      <c r="CW21" s="74">
        <f t="shared" si="42"/>
        <v>0</v>
      </c>
      <c r="CX21" s="78">
        <f t="shared" si="43"/>
        <v>0</v>
      </c>
      <c r="CY21" s="537"/>
      <c r="CZ21" s="537"/>
      <c r="DA21" s="382"/>
      <c r="DB21" s="238"/>
      <c r="DC21" s="538">
        <f t="shared" si="44"/>
        <v>0</v>
      </c>
      <c r="DD21" s="74">
        <f t="shared" si="45"/>
        <v>0</v>
      </c>
      <c r="DE21" s="78">
        <f t="shared" si="46"/>
        <v>0</v>
      </c>
      <c r="DF21" s="537"/>
      <c r="DG21" s="537"/>
      <c r="DH21" s="382"/>
      <c r="DI21" s="238"/>
      <c r="DJ21" s="538">
        <f t="shared" si="47"/>
        <v>0</v>
      </c>
      <c r="DK21" s="74">
        <f t="shared" si="48"/>
        <v>0</v>
      </c>
      <c r="DL21" s="78">
        <f t="shared" si="49"/>
        <v>0</v>
      </c>
      <c r="DM21" s="537"/>
      <c r="DN21" s="537"/>
      <c r="DO21" s="382"/>
      <c r="DP21" s="238"/>
      <c r="DQ21" s="538">
        <f t="shared" si="50"/>
        <v>0</v>
      </c>
      <c r="DR21" s="74">
        <f t="shared" si="51"/>
        <v>0</v>
      </c>
      <c r="DS21" s="78">
        <f t="shared" si="52"/>
        <v>0</v>
      </c>
      <c r="DT21" s="537"/>
      <c r="DU21" s="537"/>
      <c r="DV21" s="382"/>
    </row>
    <row r="22" spans="1:126" s="20" customFormat="1" ht="12.75" customHeight="1" outlineLevel="1" x14ac:dyDescent="0.2">
      <c r="A22" s="186" t="s">
        <v>4</v>
      </c>
      <c r="B22" s="182" t="s">
        <v>126</v>
      </c>
      <c r="C22" s="42"/>
      <c r="D22" s="42"/>
      <c r="E22" s="78">
        <f t="shared" si="0"/>
        <v>0</v>
      </c>
      <c r="F22" s="188"/>
      <c r="G22" s="22"/>
      <c r="H22" s="301" t="s">
        <v>312</v>
      </c>
      <c r="I22" s="538">
        <f t="shared" si="1"/>
        <v>0</v>
      </c>
      <c r="J22" s="538">
        <f t="shared" si="2"/>
        <v>0</v>
      </c>
      <c r="K22" s="78">
        <f t="shared" si="55"/>
        <v>0</v>
      </c>
      <c r="L22" s="537"/>
      <c r="M22" s="537"/>
      <c r="N22" s="382"/>
      <c r="O22" s="271" t="str">
        <f t="shared" si="4"/>
        <v>LMW</v>
      </c>
      <c r="P22" s="538">
        <f t="shared" si="5"/>
        <v>0</v>
      </c>
      <c r="Q22" s="74">
        <f t="shared" si="6"/>
        <v>0</v>
      </c>
      <c r="R22" s="78">
        <f t="shared" si="56"/>
        <v>0</v>
      </c>
      <c r="S22" s="537"/>
      <c r="T22" s="537"/>
      <c r="U22" s="382"/>
      <c r="V22" s="238"/>
      <c r="W22" s="538">
        <f t="shared" si="8"/>
        <v>0</v>
      </c>
      <c r="X22" s="74">
        <f t="shared" si="9"/>
        <v>0</v>
      </c>
      <c r="Y22" s="78">
        <f t="shared" si="10"/>
        <v>0</v>
      </c>
      <c r="Z22" s="537"/>
      <c r="AA22" s="537"/>
      <c r="AB22" s="382"/>
      <c r="AC22" s="238"/>
      <c r="AD22" s="538">
        <f t="shared" si="11"/>
        <v>0</v>
      </c>
      <c r="AE22" s="74">
        <f t="shared" si="12"/>
        <v>0</v>
      </c>
      <c r="AF22" s="78">
        <f t="shared" si="13"/>
        <v>0</v>
      </c>
      <c r="AG22" s="537"/>
      <c r="AH22" s="537"/>
      <c r="AI22" s="382"/>
      <c r="AJ22" s="238"/>
      <c r="AK22" s="538">
        <f t="shared" si="14"/>
        <v>0</v>
      </c>
      <c r="AL22" s="74">
        <f t="shared" si="15"/>
        <v>0</v>
      </c>
      <c r="AM22" s="78">
        <f t="shared" si="16"/>
        <v>0</v>
      </c>
      <c r="AN22" s="537"/>
      <c r="AO22" s="537"/>
      <c r="AP22" s="382"/>
      <c r="AQ22" s="238"/>
      <c r="AR22" s="538">
        <f t="shared" si="17"/>
        <v>0</v>
      </c>
      <c r="AS22" s="74">
        <f t="shared" si="18"/>
        <v>0</v>
      </c>
      <c r="AT22" s="78">
        <f t="shared" si="19"/>
        <v>0</v>
      </c>
      <c r="AU22" s="537"/>
      <c r="AV22" s="537"/>
      <c r="AW22" s="382"/>
      <c r="AX22" s="238"/>
      <c r="AY22" s="538">
        <f t="shared" si="20"/>
        <v>0</v>
      </c>
      <c r="AZ22" s="74">
        <f t="shared" si="21"/>
        <v>0</v>
      </c>
      <c r="BA22" s="78">
        <f t="shared" si="22"/>
        <v>0</v>
      </c>
      <c r="BB22" s="537"/>
      <c r="BC22" s="537"/>
      <c r="BD22" s="382"/>
      <c r="BE22" s="238"/>
      <c r="BF22" s="538">
        <f t="shared" si="23"/>
        <v>0</v>
      </c>
      <c r="BG22" s="74">
        <f t="shared" si="24"/>
        <v>0</v>
      </c>
      <c r="BH22" s="78">
        <f t="shared" si="25"/>
        <v>0</v>
      </c>
      <c r="BI22" s="537"/>
      <c r="BJ22" s="537"/>
      <c r="BK22" s="382"/>
      <c r="BL22" s="238"/>
      <c r="BM22" s="538">
        <f t="shared" si="26"/>
        <v>0</v>
      </c>
      <c r="BN22" s="74">
        <f t="shared" si="27"/>
        <v>0</v>
      </c>
      <c r="BO22" s="78">
        <f t="shared" si="28"/>
        <v>0</v>
      </c>
      <c r="BP22" s="537"/>
      <c r="BQ22" s="537"/>
      <c r="BR22" s="382"/>
      <c r="BS22" s="238"/>
      <c r="BT22" s="538">
        <f t="shared" si="29"/>
        <v>0</v>
      </c>
      <c r="BU22" s="74">
        <f t="shared" si="30"/>
        <v>0</v>
      </c>
      <c r="BV22" s="78">
        <f t="shared" si="31"/>
        <v>0</v>
      </c>
      <c r="BW22" s="537"/>
      <c r="BX22" s="537"/>
      <c r="BY22" s="382"/>
      <c r="BZ22" s="238"/>
      <c r="CA22" s="538">
        <f t="shared" si="32"/>
        <v>0</v>
      </c>
      <c r="CB22" s="74">
        <f t="shared" si="33"/>
        <v>0</v>
      </c>
      <c r="CC22" s="78">
        <f t="shared" si="34"/>
        <v>0</v>
      </c>
      <c r="CD22" s="537"/>
      <c r="CE22" s="537"/>
      <c r="CF22" s="382"/>
      <c r="CG22" s="238"/>
      <c r="CH22" s="538">
        <f t="shared" si="35"/>
        <v>0</v>
      </c>
      <c r="CI22" s="74">
        <f t="shared" si="36"/>
        <v>0</v>
      </c>
      <c r="CJ22" s="78">
        <f t="shared" si="37"/>
        <v>0</v>
      </c>
      <c r="CK22" s="537"/>
      <c r="CL22" s="537"/>
      <c r="CM22" s="382"/>
      <c r="CN22" s="238"/>
      <c r="CO22" s="538">
        <f t="shared" si="38"/>
        <v>0</v>
      </c>
      <c r="CP22" s="74">
        <f t="shared" si="39"/>
        <v>0</v>
      </c>
      <c r="CQ22" s="78">
        <f t="shared" si="40"/>
        <v>0</v>
      </c>
      <c r="CR22" s="537"/>
      <c r="CS22" s="537"/>
      <c r="CT22" s="382"/>
      <c r="CU22" s="238"/>
      <c r="CV22" s="538">
        <f t="shared" si="41"/>
        <v>0</v>
      </c>
      <c r="CW22" s="74">
        <f t="shared" si="42"/>
        <v>0</v>
      </c>
      <c r="CX22" s="78">
        <f t="shared" si="43"/>
        <v>0</v>
      </c>
      <c r="CY22" s="537"/>
      <c r="CZ22" s="537"/>
      <c r="DA22" s="382"/>
      <c r="DB22" s="238"/>
      <c r="DC22" s="538">
        <f t="shared" si="44"/>
        <v>0</v>
      </c>
      <c r="DD22" s="74">
        <f t="shared" si="45"/>
        <v>0</v>
      </c>
      <c r="DE22" s="78">
        <f t="shared" si="46"/>
        <v>0</v>
      </c>
      <c r="DF22" s="537"/>
      <c r="DG22" s="537"/>
      <c r="DH22" s="382"/>
      <c r="DI22" s="238"/>
      <c r="DJ22" s="538">
        <f t="shared" si="47"/>
        <v>0</v>
      </c>
      <c r="DK22" s="74">
        <f t="shared" si="48"/>
        <v>0</v>
      </c>
      <c r="DL22" s="78">
        <f t="shared" si="49"/>
        <v>0</v>
      </c>
      <c r="DM22" s="537"/>
      <c r="DN22" s="537"/>
      <c r="DO22" s="382"/>
      <c r="DP22" s="238"/>
      <c r="DQ22" s="538">
        <f t="shared" si="50"/>
        <v>0</v>
      </c>
      <c r="DR22" s="74">
        <f t="shared" si="51"/>
        <v>0</v>
      </c>
      <c r="DS22" s="78">
        <f t="shared" si="52"/>
        <v>0</v>
      </c>
      <c r="DT22" s="537"/>
      <c r="DU22" s="537"/>
      <c r="DV22" s="382"/>
    </row>
    <row r="23" spans="1:126" s="20" customFormat="1" ht="12.75" customHeight="1" outlineLevel="1" x14ac:dyDescent="0.2">
      <c r="A23" s="186" t="s">
        <v>241</v>
      </c>
      <c r="B23" s="182" t="s">
        <v>65</v>
      </c>
      <c r="C23" s="42"/>
      <c r="D23" s="42"/>
      <c r="E23" s="78">
        <f t="shared" si="0"/>
        <v>0</v>
      </c>
      <c r="F23" s="188"/>
      <c r="G23" s="22"/>
      <c r="H23" s="301" t="s">
        <v>312</v>
      </c>
      <c r="I23" s="538">
        <f>IF(K$1="Rejected",D23,IF(L23="",C23,SUM(C23,L23)))</f>
        <v>0</v>
      </c>
      <c r="J23" s="538">
        <f t="shared" si="2"/>
        <v>0</v>
      </c>
      <c r="K23" s="78">
        <f t="shared" si="55"/>
        <v>0</v>
      </c>
      <c r="L23" s="537"/>
      <c r="M23" s="537"/>
      <c r="N23" s="382"/>
      <c r="O23" s="271" t="str">
        <f t="shared" si="4"/>
        <v>LMW</v>
      </c>
      <c r="P23" s="538">
        <f t="shared" si="5"/>
        <v>0</v>
      </c>
      <c r="Q23" s="74">
        <f t="shared" si="6"/>
        <v>0</v>
      </c>
      <c r="R23" s="78">
        <f t="shared" si="56"/>
        <v>0</v>
      </c>
      <c r="S23" s="537"/>
      <c r="T23" s="537"/>
      <c r="U23" s="382"/>
      <c r="V23" s="238"/>
      <c r="W23" s="538">
        <f t="shared" si="8"/>
        <v>0</v>
      </c>
      <c r="X23" s="74">
        <f t="shared" si="9"/>
        <v>0</v>
      </c>
      <c r="Y23" s="78">
        <f t="shared" si="10"/>
        <v>0</v>
      </c>
      <c r="Z23" s="537"/>
      <c r="AA23" s="537"/>
      <c r="AB23" s="382"/>
      <c r="AC23" s="238"/>
      <c r="AD23" s="538">
        <f t="shared" si="11"/>
        <v>0</v>
      </c>
      <c r="AE23" s="74">
        <f t="shared" si="12"/>
        <v>0</v>
      </c>
      <c r="AF23" s="78">
        <f t="shared" si="13"/>
        <v>0</v>
      </c>
      <c r="AG23" s="537"/>
      <c r="AH23" s="537"/>
      <c r="AI23" s="382"/>
      <c r="AJ23" s="238"/>
      <c r="AK23" s="538">
        <f t="shared" si="14"/>
        <v>0</v>
      </c>
      <c r="AL23" s="74">
        <f t="shared" si="15"/>
        <v>0</v>
      </c>
      <c r="AM23" s="78">
        <f t="shared" si="16"/>
        <v>0</v>
      </c>
      <c r="AN23" s="537"/>
      <c r="AO23" s="537"/>
      <c r="AP23" s="382"/>
      <c r="AQ23" s="238"/>
      <c r="AR23" s="538">
        <f t="shared" si="17"/>
        <v>0</v>
      </c>
      <c r="AS23" s="74">
        <f t="shared" si="18"/>
        <v>0</v>
      </c>
      <c r="AT23" s="78">
        <f t="shared" si="19"/>
        <v>0</v>
      </c>
      <c r="AU23" s="537"/>
      <c r="AV23" s="537"/>
      <c r="AW23" s="382"/>
      <c r="AX23" s="238"/>
      <c r="AY23" s="538">
        <f t="shared" si="20"/>
        <v>0</v>
      </c>
      <c r="AZ23" s="74">
        <f t="shared" si="21"/>
        <v>0</v>
      </c>
      <c r="BA23" s="78">
        <f t="shared" si="22"/>
        <v>0</v>
      </c>
      <c r="BB23" s="537"/>
      <c r="BC23" s="537"/>
      <c r="BD23" s="382"/>
      <c r="BE23" s="238"/>
      <c r="BF23" s="538">
        <f t="shared" si="23"/>
        <v>0</v>
      </c>
      <c r="BG23" s="74">
        <f t="shared" si="24"/>
        <v>0</v>
      </c>
      <c r="BH23" s="78">
        <f t="shared" si="25"/>
        <v>0</v>
      </c>
      <c r="BI23" s="537"/>
      <c r="BJ23" s="537"/>
      <c r="BK23" s="382"/>
      <c r="BL23" s="238"/>
      <c r="BM23" s="538">
        <f t="shared" si="26"/>
        <v>0</v>
      </c>
      <c r="BN23" s="74">
        <f t="shared" si="27"/>
        <v>0</v>
      </c>
      <c r="BO23" s="78">
        <f t="shared" si="28"/>
        <v>0</v>
      </c>
      <c r="BP23" s="537"/>
      <c r="BQ23" s="537"/>
      <c r="BR23" s="382"/>
      <c r="BS23" s="238"/>
      <c r="BT23" s="538">
        <f t="shared" si="29"/>
        <v>0</v>
      </c>
      <c r="BU23" s="74">
        <f t="shared" si="30"/>
        <v>0</v>
      </c>
      <c r="BV23" s="78">
        <f t="shared" si="31"/>
        <v>0</v>
      </c>
      <c r="BW23" s="537"/>
      <c r="BX23" s="537"/>
      <c r="BY23" s="382"/>
      <c r="BZ23" s="238"/>
      <c r="CA23" s="538">
        <f t="shared" si="32"/>
        <v>0</v>
      </c>
      <c r="CB23" s="74">
        <f t="shared" si="33"/>
        <v>0</v>
      </c>
      <c r="CC23" s="78">
        <f t="shared" si="34"/>
        <v>0</v>
      </c>
      <c r="CD23" s="537"/>
      <c r="CE23" s="537"/>
      <c r="CF23" s="382"/>
      <c r="CG23" s="238"/>
      <c r="CH23" s="538">
        <f t="shared" si="35"/>
        <v>0</v>
      </c>
      <c r="CI23" s="74">
        <f t="shared" si="36"/>
        <v>0</v>
      </c>
      <c r="CJ23" s="78">
        <f t="shared" si="37"/>
        <v>0</v>
      </c>
      <c r="CK23" s="537"/>
      <c r="CL23" s="537"/>
      <c r="CM23" s="382"/>
      <c r="CN23" s="238"/>
      <c r="CO23" s="538">
        <f t="shared" si="38"/>
        <v>0</v>
      </c>
      <c r="CP23" s="74">
        <f t="shared" si="39"/>
        <v>0</v>
      </c>
      <c r="CQ23" s="78">
        <f t="shared" si="40"/>
        <v>0</v>
      </c>
      <c r="CR23" s="537"/>
      <c r="CS23" s="537"/>
      <c r="CT23" s="382"/>
      <c r="CU23" s="238"/>
      <c r="CV23" s="538">
        <f t="shared" si="41"/>
        <v>0</v>
      </c>
      <c r="CW23" s="74">
        <f t="shared" si="42"/>
        <v>0</v>
      </c>
      <c r="CX23" s="78">
        <f t="shared" si="43"/>
        <v>0</v>
      </c>
      <c r="CY23" s="537"/>
      <c r="CZ23" s="537"/>
      <c r="DA23" s="382"/>
      <c r="DB23" s="238"/>
      <c r="DC23" s="538">
        <f t="shared" si="44"/>
        <v>0</v>
      </c>
      <c r="DD23" s="74">
        <f t="shared" si="45"/>
        <v>0</v>
      </c>
      <c r="DE23" s="78">
        <f t="shared" si="46"/>
        <v>0</v>
      </c>
      <c r="DF23" s="537"/>
      <c r="DG23" s="537"/>
      <c r="DH23" s="382"/>
      <c r="DI23" s="238"/>
      <c r="DJ23" s="538">
        <f t="shared" si="47"/>
        <v>0</v>
      </c>
      <c r="DK23" s="74">
        <f t="shared" si="48"/>
        <v>0</v>
      </c>
      <c r="DL23" s="78">
        <f t="shared" si="49"/>
        <v>0</v>
      </c>
      <c r="DM23" s="537"/>
      <c r="DN23" s="537"/>
      <c r="DO23" s="382"/>
      <c r="DP23" s="238"/>
      <c r="DQ23" s="538">
        <f t="shared" si="50"/>
        <v>0</v>
      </c>
      <c r="DR23" s="74">
        <f t="shared" si="51"/>
        <v>0</v>
      </c>
      <c r="DS23" s="78">
        <f t="shared" si="52"/>
        <v>0</v>
      </c>
      <c r="DT23" s="537"/>
      <c r="DU23" s="537"/>
      <c r="DV23" s="382"/>
    </row>
    <row r="24" spans="1:126" s="20" customFormat="1" ht="12.75" customHeight="1" outlineLevel="1" x14ac:dyDescent="0.2">
      <c r="A24" s="186" t="s">
        <v>242</v>
      </c>
      <c r="B24" s="182" t="s">
        <v>65</v>
      </c>
      <c r="C24" s="42"/>
      <c r="D24" s="42"/>
      <c r="E24" s="78">
        <f t="shared" si="0"/>
        <v>0</v>
      </c>
      <c r="F24" s="188"/>
      <c r="G24" s="22"/>
      <c r="H24" s="301" t="s">
        <v>312</v>
      </c>
      <c r="I24" s="538">
        <f>IF(K$1="Rejected",C24,IF(L24="",C24,SUM(C24,L24)))</f>
        <v>0</v>
      </c>
      <c r="J24" s="538">
        <f t="shared" si="2"/>
        <v>0</v>
      </c>
      <c r="K24" s="78">
        <f t="shared" si="55"/>
        <v>0</v>
      </c>
      <c r="L24" s="537"/>
      <c r="M24" s="537"/>
      <c r="N24" s="382"/>
      <c r="O24" s="271" t="str">
        <f t="shared" si="4"/>
        <v>LMW</v>
      </c>
      <c r="P24" s="538">
        <f t="shared" si="5"/>
        <v>0</v>
      </c>
      <c r="Q24" s="74">
        <f t="shared" si="6"/>
        <v>0</v>
      </c>
      <c r="R24" s="78">
        <f t="shared" si="56"/>
        <v>0</v>
      </c>
      <c r="S24" s="537"/>
      <c r="T24" s="537"/>
      <c r="U24" s="382"/>
      <c r="V24" s="238"/>
      <c r="W24" s="538">
        <f t="shared" si="8"/>
        <v>0</v>
      </c>
      <c r="X24" s="74">
        <f t="shared" si="9"/>
        <v>0</v>
      </c>
      <c r="Y24" s="78">
        <f t="shared" si="10"/>
        <v>0</v>
      </c>
      <c r="Z24" s="537"/>
      <c r="AA24" s="537"/>
      <c r="AB24" s="382"/>
      <c r="AC24" s="238"/>
      <c r="AD24" s="538">
        <f t="shared" si="11"/>
        <v>0</v>
      </c>
      <c r="AE24" s="74">
        <f t="shared" si="12"/>
        <v>0</v>
      </c>
      <c r="AF24" s="78">
        <f t="shared" si="13"/>
        <v>0</v>
      </c>
      <c r="AG24" s="537"/>
      <c r="AH24" s="537"/>
      <c r="AI24" s="382"/>
      <c r="AJ24" s="238"/>
      <c r="AK24" s="538">
        <f t="shared" si="14"/>
        <v>0</v>
      </c>
      <c r="AL24" s="74">
        <f t="shared" si="15"/>
        <v>0</v>
      </c>
      <c r="AM24" s="78">
        <f t="shared" si="16"/>
        <v>0</v>
      </c>
      <c r="AN24" s="537"/>
      <c r="AO24" s="537"/>
      <c r="AP24" s="382"/>
      <c r="AQ24" s="238"/>
      <c r="AR24" s="538">
        <f t="shared" si="17"/>
        <v>0</v>
      </c>
      <c r="AS24" s="74">
        <f t="shared" si="18"/>
        <v>0</v>
      </c>
      <c r="AT24" s="78">
        <f t="shared" si="19"/>
        <v>0</v>
      </c>
      <c r="AU24" s="537"/>
      <c r="AV24" s="537"/>
      <c r="AW24" s="382"/>
      <c r="AX24" s="238"/>
      <c r="AY24" s="538">
        <f t="shared" si="20"/>
        <v>0</v>
      </c>
      <c r="AZ24" s="74">
        <f t="shared" si="21"/>
        <v>0</v>
      </c>
      <c r="BA24" s="78">
        <f t="shared" si="22"/>
        <v>0</v>
      </c>
      <c r="BB24" s="537"/>
      <c r="BC24" s="537"/>
      <c r="BD24" s="382"/>
      <c r="BE24" s="238"/>
      <c r="BF24" s="538">
        <f t="shared" si="23"/>
        <v>0</v>
      </c>
      <c r="BG24" s="74">
        <f t="shared" si="24"/>
        <v>0</v>
      </c>
      <c r="BH24" s="78">
        <f t="shared" si="25"/>
        <v>0</v>
      </c>
      <c r="BI24" s="537"/>
      <c r="BJ24" s="537"/>
      <c r="BK24" s="382"/>
      <c r="BL24" s="238"/>
      <c r="BM24" s="538">
        <f t="shared" si="26"/>
        <v>0</v>
      </c>
      <c r="BN24" s="74">
        <f t="shared" si="27"/>
        <v>0</v>
      </c>
      <c r="BO24" s="78">
        <f t="shared" si="28"/>
        <v>0</v>
      </c>
      <c r="BP24" s="537"/>
      <c r="BQ24" s="537"/>
      <c r="BR24" s="382"/>
      <c r="BS24" s="238"/>
      <c r="BT24" s="538">
        <f t="shared" si="29"/>
        <v>0</v>
      </c>
      <c r="BU24" s="74">
        <f t="shared" si="30"/>
        <v>0</v>
      </c>
      <c r="BV24" s="78">
        <f t="shared" si="31"/>
        <v>0</v>
      </c>
      <c r="BW24" s="537"/>
      <c r="BX24" s="537"/>
      <c r="BY24" s="382"/>
      <c r="BZ24" s="238"/>
      <c r="CA24" s="538">
        <f t="shared" si="32"/>
        <v>0</v>
      </c>
      <c r="CB24" s="74">
        <f t="shared" si="33"/>
        <v>0</v>
      </c>
      <c r="CC24" s="78">
        <f t="shared" si="34"/>
        <v>0</v>
      </c>
      <c r="CD24" s="537"/>
      <c r="CE24" s="537"/>
      <c r="CF24" s="382"/>
      <c r="CG24" s="238"/>
      <c r="CH24" s="538">
        <f t="shared" si="35"/>
        <v>0</v>
      </c>
      <c r="CI24" s="74">
        <f t="shared" si="36"/>
        <v>0</v>
      </c>
      <c r="CJ24" s="78">
        <f t="shared" si="37"/>
        <v>0</v>
      </c>
      <c r="CK24" s="537"/>
      <c r="CL24" s="537"/>
      <c r="CM24" s="382"/>
      <c r="CN24" s="238"/>
      <c r="CO24" s="538">
        <f t="shared" si="38"/>
        <v>0</v>
      </c>
      <c r="CP24" s="74">
        <f t="shared" si="39"/>
        <v>0</v>
      </c>
      <c r="CQ24" s="78">
        <f t="shared" si="40"/>
        <v>0</v>
      </c>
      <c r="CR24" s="537"/>
      <c r="CS24" s="537"/>
      <c r="CT24" s="382"/>
      <c r="CU24" s="238"/>
      <c r="CV24" s="538">
        <f t="shared" si="41"/>
        <v>0</v>
      </c>
      <c r="CW24" s="74">
        <f t="shared" si="42"/>
        <v>0</v>
      </c>
      <c r="CX24" s="78">
        <f t="shared" si="43"/>
        <v>0</v>
      </c>
      <c r="CY24" s="537"/>
      <c r="CZ24" s="537"/>
      <c r="DA24" s="382"/>
      <c r="DB24" s="238"/>
      <c r="DC24" s="538">
        <f t="shared" si="44"/>
        <v>0</v>
      </c>
      <c r="DD24" s="74">
        <f t="shared" si="45"/>
        <v>0</v>
      </c>
      <c r="DE24" s="78">
        <f t="shared" si="46"/>
        <v>0</v>
      </c>
      <c r="DF24" s="537"/>
      <c r="DG24" s="537"/>
      <c r="DH24" s="382"/>
      <c r="DI24" s="238"/>
      <c r="DJ24" s="538">
        <f t="shared" si="47"/>
        <v>0</v>
      </c>
      <c r="DK24" s="74">
        <f t="shared" si="48"/>
        <v>0</v>
      </c>
      <c r="DL24" s="78">
        <f t="shared" si="49"/>
        <v>0</v>
      </c>
      <c r="DM24" s="537"/>
      <c r="DN24" s="537"/>
      <c r="DO24" s="382"/>
      <c r="DP24" s="238"/>
      <c r="DQ24" s="538">
        <f t="shared" si="50"/>
        <v>0</v>
      </c>
      <c r="DR24" s="74">
        <f t="shared" si="51"/>
        <v>0</v>
      </c>
      <c r="DS24" s="78">
        <f t="shared" si="52"/>
        <v>0</v>
      </c>
      <c r="DT24" s="537"/>
      <c r="DU24" s="537"/>
      <c r="DV24" s="382"/>
    </row>
    <row r="25" spans="1:126" s="20" customFormat="1" x14ac:dyDescent="0.2">
      <c r="A25" s="243" t="s">
        <v>151</v>
      </c>
      <c r="B25" s="244"/>
      <c r="C25" s="245">
        <f>SUMIF($O4:$O24,MID($H25,3,10),C4:C24)</f>
        <v>0</v>
      </c>
      <c r="D25" s="245">
        <f>SUMIF($O4:$O24,MID($H25,3,10),D4:D24)</f>
        <v>0</v>
      </c>
      <c r="E25" s="245">
        <f t="shared" si="0"/>
        <v>0</v>
      </c>
      <c r="F25" s="246"/>
      <c r="H25" s="301" t="s">
        <v>313</v>
      </c>
      <c r="I25" s="536">
        <f>IF(I$1="","",SUMIF($O5:$O24,MID($H25,3,10),I5:I24))</f>
        <v>0</v>
      </c>
      <c r="J25" s="536">
        <f>IF(I$1="","",SUMIF($O5:$O24,MID($H25,3,10),J5:J24))</f>
        <v>0</v>
      </c>
      <c r="K25" s="73">
        <f t="shared" si="55"/>
        <v>0</v>
      </c>
      <c r="L25" s="245">
        <f>IF(I$1="","",SUMIF($O4:$O24,MID($H25,3,10),L4:L24))</f>
        <v>0</v>
      </c>
      <c r="M25" s="245">
        <f>IF(I$1="","",SUMIF($O4:$O24,MID($H25,3,10),M4:M24))</f>
        <v>0</v>
      </c>
      <c r="N25" s="383"/>
      <c r="O25" s="271" t="str">
        <f t="shared" si="4"/>
        <v>L</v>
      </c>
      <c r="P25" s="73">
        <f>IF(P$1="","",SUMIF($O5:$O24,MID($H25,3,10),P5:P24))</f>
        <v>0</v>
      </c>
      <c r="Q25" s="73">
        <f>IF(P$1="","",SUMIF($O5:$O24,MID($H25,3,10),Q5:Q24))</f>
        <v>0</v>
      </c>
      <c r="R25" s="73">
        <f t="shared" si="56"/>
        <v>0</v>
      </c>
      <c r="S25" s="435">
        <f>IF(P$1="","",SUMIF($O4:$O24,MID($H25,3,10),S4:S24))</f>
        <v>0</v>
      </c>
      <c r="T25" s="435">
        <f>IF(P$1="","",SUMIF($O4:$O24,MID($H25,3,10),T4:T24))</f>
        <v>0</v>
      </c>
      <c r="U25" s="383"/>
      <c r="V25" s="238"/>
      <c r="W25" s="73">
        <f>IF(W$1="","",SUMIF($O5:$O24,MID($H25,3,10),W5:W24))</f>
        <v>0</v>
      </c>
      <c r="X25" s="73">
        <f>IF(W$1="","",SUMIF($O5:$O24,MID($H25,3,10),X5:X24))</f>
        <v>0</v>
      </c>
      <c r="Y25" s="73">
        <f t="shared" si="10"/>
        <v>0</v>
      </c>
      <c r="Z25" s="435">
        <f>IF(W$1="","",SUMIF($O4:$O24,MID($H25,3,10),Z4:Z24))</f>
        <v>0</v>
      </c>
      <c r="AA25" s="435">
        <f>IF(W$1="","",SUMIF($O4:$O24,MID($H25,3,10),AA4:AA24))</f>
        <v>0</v>
      </c>
      <c r="AB25" s="383"/>
      <c r="AC25" s="238"/>
      <c r="AD25" s="73">
        <f>IF(AD$1="","",SUMIF($O5:$O24,MID($H25,3,10),AD5:AD24))</f>
        <v>0</v>
      </c>
      <c r="AE25" s="73">
        <f>IF(AD$1="","",SUMIF($O5:$O24,MID($H25,3,10),AE5:AE24))</f>
        <v>0</v>
      </c>
      <c r="AF25" s="73">
        <f t="shared" si="13"/>
        <v>0</v>
      </c>
      <c r="AG25" s="435">
        <f>IF(AD$1="","",SUMIF($O4:$O24,MID($H25,3,10),AG4:AG24))</f>
        <v>0</v>
      </c>
      <c r="AH25" s="435">
        <f>IF(AD$1="","",SUMIF($O4:$O24,MID($H25,3,10),AH4:AH24))</f>
        <v>0</v>
      </c>
      <c r="AI25" s="383"/>
      <c r="AJ25" s="238"/>
      <c r="AK25" s="73">
        <f>IF(AK$1="","",SUMIF($O5:$O24,MID($H25,3,10),AK5:AK24))</f>
        <v>0</v>
      </c>
      <c r="AL25" s="73">
        <f>IF(AK$1="","",SUMIF($O5:$O24,MID($H25,3,10),AL5:AL24))</f>
        <v>0</v>
      </c>
      <c r="AM25" s="73">
        <f t="shared" si="16"/>
        <v>0</v>
      </c>
      <c r="AN25" s="435">
        <f>IF(AK$1="","",SUMIF($O4:$O24,MID($H25,3,10),AN4:AN24))</f>
        <v>0</v>
      </c>
      <c r="AO25" s="435">
        <f>IF(AK$1="","",SUMIF($O4:$O24,MID($H25,3,10),AO4:AO24))</f>
        <v>0</v>
      </c>
      <c r="AP25" s="383"/>
      <c r="AQ25" s="238"/>
      <c r="AR25" s="73">
        <f>IF(AR$1="","",SUMIF($O5:$O24,MID($H25,3,10),AR5:AR24))</f>
        <v>0</v>
      </c>
      <c r="AS25" s="73">
        <f>IF(AR$1="","",SUMIF($O5:$O24,MID($H25,3,10),AS5:AS24))</f>
        <v>0</v>
      </c>
      <c r="AT25" s="73">
        <f t="shared" si="19"/>
        <v>0</v>
      </c>
      <c r="AU25" s="435">
        <f>IF(AR$1="","",SUMIF($O4:$O24,MID($H25,3,10),AU4:AU24))</f>
        <v>0</v>
      </c>
      <c r="AV25" s="435">
        <f>IF(AR$1="","",SUMIF($O4:$O24,MID($H25,3,10),AV4:AV24))</f>
        <v>0</v>
      </c>
      <c r="AW25" s="383"/>
      <c r="AX25" s="238"/>
      <c r="AY25" s="73">
        <f>IF(AY$1="","",SUMIF($O5:$O24,MID($H25,3,10),AY5:AY24))</f>
        <v>0</v>
      </c>
      <c r="AZ25" s="73">
        <f>IF(AY$1="","",SUMIF($O5:$O24,MID($H25,3,10),AZ5:AZ24))</f>
        <v>0</v>
      </c>
      <c r="BA25" s="73">
        <f t="shared" si="22"/>
        <v>0</v>
      </c>
      <c r="BB25" s="435">
        <f>IF(AY$1="","",SUMIF($O4:$O24,MID($H25,3,10),BB4:BB24))</f>
        <v>0</v>
      </c>
      <c r="BC25" s="435">
        <f>IF(AY$1="","",SUMIF($O4:$O24,MID($H25,3,10),BC4:BC24))</f>
        <v>0</v>
      </c>
      <c r="BD25" s="383"/>
      <c r="BE25" s="238"/>
      <c r="BF25" s="73">
        <f>IF(BF$1="","",SUMIF($O5:$O24,MID($H25,3,10),BF5:BF24))</f>
        <v>0</v>
      </c>
      <c r="BG25" s="73">
        <f>IF(BF$1="","",SUMIF($O5:$O24,MID($H25,3,10),BG5:BG24))</f>
        <v>0</v>
      </c>
      <c r="BH25" s="73">
        <f t="shared" si="25"/>
        <v>0</v>
      </c>
      <c r="BI25" s="435">
        <f>IF(BF$1="","",SUMIF($O4:$O24,MID($H25,3,10),BI4:BI24))</f>
        <v>0</v>
      </c>
      <c r="BJ25" s="435">
        <f>IF(BF$1="","",SUMIF($O4:$O24,MID($H25,3,10),BJ4:BJ24))</f>
        <v>0</v>
      </c>
      <c r="BK25" s="383"/>
      <c r="BL25" s="238"/>
      <c r="BM25" s="73">
        <f>IF(BM$1="","",SUMIF($O5:$O24,MID($H25,3,10),BM5:BM24))</f>
        <v>0</v>
      </c>
      <c r="BN25" s="73">
        <f>IF(BM$1="","",SUMIF($O5:$O24,MID($H25,3,10),BN5:BN24))</f>
        <v>0</v>
      </c>
      <c r="BO25" s="73">
        <f t="shared" si="28"/>
        <v>0</v>
      </c>
      <c r="BP25" s="435">
        <f>IF(BM$1="","",SUMIF($O4:$O24,MID($H25,3,10),BP4:BP24))</f>
        <v>0</v>
      </c>
      <c r="BQ25" s="435">
        <f>IF(BM$1="","",SUMIF($O4:$O24,MID($H25,3,10),BQ4:BQ24))</f>
        <v>0</v>
      </c>
      <c r="BR25" s="383"/>
      <c r="BS25" s="238"/>
      <c r="BT25" s="73">
        <f>IF(BT$1="","",SUMIF($O5:$O24,MID($H25,3,10),BT5:BT24))</f>
        <v>0</v>
      </c>
      <c r="BU25" s="73">
        <f>IF(BT$1="","",SUMIF($O5:$O24,MID($H25,3,10),BU5:BU24))</f>
        <v>0</v>
      </c>
      <c r="BV25" s="73">
        <f t="shared" si="31"/>
        <v>0</v>
      </c>
      <c r="BW25" s="435">
        <f>IF(BT$1="","",SUMIF($O4:$O24,MID($H25,3,10),BW4:BW24))</f>
        <v>0</v>
      </c>
      <c r="BX25" s="435">
        <f>IF(BT$1="","",SUMIF($O4:$O24,MID($H25,3,10),BX4:BX24))</f>
        <v>0</v>
      </c>
      <c r="BY25" s="383"/>
      <c r="BZ25" s="238"/>
      <c r="CA25" s="73">
        <f>IF(CA$1="","",SUMIF($O5:$O24,MID($H25,3,10),CA5:CA24))</f>
        <v>0</v>
      </c>
      <c r="CB25" s="73">
        <f>IF(CA$1="","",SUMIF($O5:$O24,MID($H25,3,10),CB5:CB24))</f>
        <v>0</v>
      </c>
      <c r="CC25" s="73">
        <f t="shared" si="34"/>
        <v>0</v>
      </c>
      <c r="CD25" s="435">
        <f>IF(CA$1="","",SUMIF($O4:$O24,MID($H25,3,10),CD4:CD24))</f>
        <v>0</v>
      </c>
      <c r="CE25" s="435">
        <f>IF(CA$1="","",SUMIF($O4:$O24,MID($H25,3,10),CE4:CE24))</f>
        <v>0</v>
      </c>
      <c r="CF25" s="383"/>
      <c r="CG25" s="238"/>
      <c r="CH25" s="73">
        <f>IF(CH$1="","",SUMIF($O5:$O24,MID($H25,3,10),CH5:CH24))</f>
        <v>0</v>
      </c>
      <c r="CI25" s="73">
        <f>IF(CH$1="","",SUMIF($O5:$O24,MID($H25,3,10),CI5:CI24))</f>
        <v>0</v>
      </c>
      <c r="CJ25" s="73">
        <f t="shared" si="37"/>
        <v>0</v>
      </c>
      <c r="CK25" s="435">
        <f>IF(CH$1="","",SUMIF($O4:$O24,MID($H25,3,10),CK4:CK24))</f>
        <v>0</v>
      </c>
      <c r="CL25" s="435">
        <f>IF(CH$1="","",SUMIF($O4:$O24,MID($H25,3,10),CL4:CL24))</f>
        <v>0</v>
      </c>
      <c r="CM25" s="383"/>
      <c r="CN25" s="238"/>
      <c r="CO25" s="73">
        <f>IF(CO$1="","",SUMIF($O5:$O24,MID($H25,3,10),CO5:CO24))</f>
        <v>0</v>
      </c>
      <c r="CP25" s="73">
        <f>IF(CO$1="","",SUMIF($O5:$O24,MID($H25,3,10),CP5:CP24))</f>
        <v>0</v>
      </c>
      <c r="CQ25" s="73">
        <f t="shared" si="40"/>
        <v>0</v>
      </c>
      <c r="CR25" s="435">
        <f>IF(CO$1="","",SUMIF($O4:$O24,MID($H25,3,10),CR4:CR24))</f>
        <v>0</v>
      </c>
      <c r="CS25" s="435">
        <f>IF(CO$1="","",SUMIF($O4:$O24,MID($H25,3,10),CS4:CS24))</f>
        <v>0</v>
      </c>
      <c r="CT25" s="383"/>
      <c r="CU25" s="238"/>
      <c r="CV25" s="73">
        <f>IF(CV$1="","",SUMIF($O5:$O24,MID($H25,3,10),CV5:CV24))</f>
        <v>0</v>
      </c>
      <c r="CW25" s="73">
        <f>IF(CV$1="","",SUMIF($O5:$O24,MID($H25,3,10),CW5:CW24))</f>
        <v>0</v>
      </c>
      <c r="CX25" s="73">
        <f t="shared" si="43"/>
        <v>0</v>
      </c>
      <c r="CY25" s="435">
        <f>IF(CV$1="","",SUMIF($O4:$O24,MID($H25,3,10),CY4:CY24))</f>
        <v>0</v>
      </c>
      <c r="CZ25" s="435">
        <f>IF(CV$1="","",SUMIF($O4:$O24,MID($H25,3,10),CZ4:CZ24))</f>
        <v>0</v>
      </c>
      <c r="DA25" s="383"/>
      <c r="DB25" s="238"/>
      <c r="DC25" s="73">
        <f>IF(DC$1="","",SUMIF($O5:$O24,MID($H25,3,10),DC5:DC24))</f>
        <v>0</v>
      </c>
      <c r="DD25" s="73">
        <f>IF(DC$1="","",SUMIF($O5:$O24,MID($H25,3,10),DD5:DD24))</f>
        <v>0</v>
      </c>
      <c r="DE25" s="73">
        <f t="shared" si="46"/>
        <v>0</v>
      </c>
      <c r="DF25" s="435">
        <f>IF(DC$1="","",SUMIF($O4:$O24,MID($H25,3,10),DF4:DF24))</f>
        <v>0</v>
      </c>
      <c r="DG25" s="435">
        <f>IF(DC$1="","",SUMIF($O4:$O24,MID($H25,3,10),DG4:DG24))</f>
        <v>0</v>
      </c>
      <c r="DH25" s="383"/>
      <c r="DI25" s="238"/>
      <c r="DJ25" s="73">
        <f>IF(DJ$1="","",SUMIF($O5:$O24,MID($H25,3,10),DJ5:DJ24))</f>
        <v>0</v>
      </c>
      <c r="DK25" s="73">
        <f>IF(DJ$1="","",SUMIF($O5:$O24,MID($H25,3,10),DK5:DK24))</f>
        <v>0</v>
      </c>
      <c r="DL25" s="73">
        <f t="shared" si="49"/>
        <v>0</v>
      </c>
      <c r="DM25" s="435">
        <f>IF(DJ$1="","",SUMIF($O4:$O24,MID($H25,3,10),DM4:DM24))</f>
        <v>0</v>
      </c>
      <c r="DN25" s="435">
        <f>IF(DJ$1="","",SUMIF($O4:$O24,MID($H25,3,10),DN4:DN24))</f>
        <v>0</v>
      </c>
      <c r="DO25" s="383"/>
      <c r="DP25" s="238"/>
      <c r="DQ25" s="73">
        <f>IF(DQ$1="","",SUMIF($O5:$O24,MID($H25,3,10),DQ5:DQ24))</f>
        <v>0</v>
      </c>
      <c r="DR25" s="73">
        <f>IF(DQ$1="","",SUMIF($O5:$O24,MID($H25,3,10),DR5:DR24))</f>
        <v>0</v>
      </c>
      <c r="DS25" s="73">
        <f t="shared" si="52"/>
        <v>0</v>
      </c>
      <c r="DT25" s="435">
        <f>IF(DQ$1="","",SUMIF($O4:$O24,MID($H25,3,10),DT4:DT24))</f>
        <v>0</v>
      </c>
      <c r="DU25" s="435">
        <f>IF(DQ$1="","",SUMIF($O4:$O24,MID($H25,3,10),DU4:DU24))</f>
        <v>0</v>
      </c>
      <c r="DV25" s="383"/>
    </row>
    <row r="26" spans="1:126" s="252" customFormat="1" x14ac:dyDescent="0.2">
      <c r="A26" s="702" t="s">
        <v>80</v>
      </c>
      <c r="B26" s="703"/>
      <c r="C26" s="703"/>
      <c r="D26" s="703"/>
      <c r="E26" s="703"/>
      <c r="F26" s="703"/>
      <c r="H26" s="303"/>
      <c r="I26" s="421"/>
      <c r="J26" s="421"/>
      <c r="K26" s="421"/>
      <c r="L26" s="425"/>
      <c r="M26" s="425"/>
      <c r="N26" s="384"/>
      <c r="O26" s="298"/>
      <c r="P26" s="421"/>
      <c r="Q26" s="421"/>
      <c r="R26" s="421"/>
      <c r="S26" s="425"/>
      <c r="T26" s="425"/>
      <c r="U26" s="384"/>
      <c r="W26" s="421"/>
      <c r="X26" s="421"/>
      <c r="Y26" s="421"/>
      <c r="Z26" s="253"/>
      <c r="AA26" s="253"/>
      <c r="AB26" s="384"/>
      <c r="AD26" s="421"/>
      <c r="AE26" s="421"/>
      <c r="AF26" s="421"/>
      <c r="AG26" s="253"/>
      <c r="AH26" s="253"/>
      <c r="AI26" s="384"/>
      <c r="AK26" s="421"/>
      <c r="AL26" s="421"/>
      <c r="AM26" s="421"/>
      <c r="AN26" s="253"/>
      <c r="AO26" s="253"/>
      <c r="AP26" s="384"/>
      <c r="AR26" s="421"/>
      <c r="AS26" s="421"/>
      <c r="AT26" s="421"/>
      <c r="AU26" s="253"/>
      <c r="AV26" s="253"/>
      <c r="AW26" s="384"/>
      <c r="AY26" s="421"/>
      <c r="AZ26" s="421"/>
      <c r="BA26" s="421"/>
      <c r="BB26" s="253"/>
      <c r="BC26" s="253"/>
      <c r="BD26" s="384"/>
      <c r="BF26" s="421"/>
      <c r="BG26" s="421"/>
      <c r="BH26" s="421"/>
      <c r="BI26" s="253"/>
      <c r="BJ26" s="253"/>
      <c r="BK26" s="384"/>
      <c r="BM26" s="421"/>
      <c r="BN26" s="421"/>
      <c r="BO26" s="421"/>
      <c r="BP26" s="253"/>
      <c r="BQ26" s="253"/>
      <c r="BR26" s="384"/>
      <c r="BT26" s="421"/>
      <c r="BU26" s="421"/>
      <c r="BV26" s="421"/>
      <c r="BW26" s="253"/>
      <c r="BX26" s="253"/>
      <c r="BY26" s="384"/>
      <c r="CA26" s="421"/>
      <c r="CB26" s="421"/>
      <c r="CC26" s="421"/>
      <c r="CD26" s="253"/>
      <c r="CE26" s="253"/>
      <c r="CF26" s="384"/>
      <c r="CH26" s="421"/>
      <c r="CI26" s="421"/>
      <c r="CJ26" s="421"/>
      <c r="CK26" s="253"/>
      <c r="CL26" s="253"/>
      <c r="CM26" s="384"/>
      <c r="CO26" s="421"/>
      <c r="CP26" s="421"/>
      <c r="CQ26" s="421"/>
      <c r="CR26" s="253"/>
      <c r="CS26" s="253"/>
      <c r="CT26" s="384"/>
      <c r="CV26" s="421"/>
      <c r="CW26" s="421"/>
      <c r="CX26" s="421"/>
      <c r="CY26" s="253"/>
      <c r="CZ26" s="253"/>
      <c r="DA26" s="384"/>
      <c r="DC26" s="421"/>
      <c r="DD26" s="421"/>
      <c r="DE26" s="421"/>
      <c r="DF26" s="253"/>
      <c r="DG26" s="253"/>
      <c r="DH26" s="384"/>
      <c r="DJ26" s="421"/>
      <c r="DK26" s="421"/>
      <c r="DL26" s="421"/>
      <c r="DM26" s="253"/>
      <c r="DN26" s="253"/>
      <c r="DO26" s="384"/>
      <c r="DQ26" s="421"/>
      <c r="DR26" s="421"/>
      <c r="DS26" s="421"/>
      <c r="DT26" s="253"/>
      <c r="DU26" s="253"/>
      <c r="DV26" s="384"/>
    </row>
    <row r="27" spans="1:126" s="20" customFormat="1" outlineLevel="1" x14ac:dyDescent="0.2">
      <c r="A27" s="247" t="s">
        <v>5</v>
      </c>
      <c r="B27" s="248"/>
      <c r="C27" s="249">
        <f>SUMIF($H28:$H31,MID($H27,3,10),C28:C31)</f>
        <v>0</v>
      </c>
      <c r="D27" s="249">
        <f>SUMIF($H28:$H31,MID($H27,3,10),D28:D31)</f>
        <v>0</v>
      </c>
      <c r="E27" s="250">
        <f t="shared" ref="E27:E52" si="57">SUM(C27:D27)</f>
        <v>0</v>
      </c>
      <c r="F27" s="251"/>
      <c r="H27" s="301" t="s">
        <v>314</v>
      </c>
      <c r="I27" s="536">
        <f t="shared" ref="I27:I51" si="58">IF(K$1="Rejected",C27,IF(L27="",C27,SUM(C27,L27)))</f>
        <v>0</v>
      </c>
      <c r="J27" s="536">
        <f t="shared" ref="J27:J51" si="59">IF(K$1="Rejected",D27,IF(M27="",D27,SUM(D27,M27)))</f>
        <v>0</v>
      </c>
      <c r="K27" s="73">
        <f>IF(I$1="","",SUM(I27:J27))</f>
        <v>0</v>
      </c>
      <c r="L27" s="249">
        <f>IF(I$1="","",SUMIF($H28:$H31,MID($H27,3,10),L28:L31))</f>
        <v>0</v>
      </c>
      <c r="M27" s="249">
        <f>IF(I$1="","",SUMIF($H28:$H31,MID($H27,3,10),M28:M31))</f>
        <v>0</v>
      </c>
      <c r="N27" s="385"/>
      <c r="O27" s="271" t="str">
        <f t="shared" si="4"/>
        <v>LL</v>
      </c>
      <c r="P27" s="536">
        <f t="shared" ref="P27:P51" si="60">IF(R$1="Rejected",I27,IF(S27="",I27,SUM(I27,S27)))</f>
        <v>0</v>
      </c>
      <c r="Q27" s="73">
        <f t="shared" ref="Q27:Q51" si="61">IF(R$1="Rejected",J27,IF(T27="",J27,SUM(J27,T27)))</f>
        <v>0</v>
      </c>
      <c r="R27" s="73">
        <f t="shared" ref="R27:R33" si="62">IF(P$1="","",SUM(P27:Q27))</f>
        <v>0</v>
      </c>
      <c r="S27" s="437">
        <f>IF(P$1="","",SUMIF($H28:$H31,MID($H27,3,10),S28:S31))</f>
        <v>0</v>
      </c>
      <c r="T27" s="437">
        <f>IF(P$1="","",SUMIF($H28:$H31,MID($H27,3,10),T28:T31))</f>
        <v>0</v>
      </c>
      <c r="U27" s="385"/>
      <c r="V27" s="238"/>
      <c r="W27" s="536">
        <f t="shared" ref="W27:W51" si="63">IF(Y$1="Rejected",P27,IF(Z27="",P27,SUM(P27,Z27)))</f>
        <v>0</v>
      </c>
      <c r="X27" s="73">
        <f t="shared" ref="X27:X51" si="64">IF(Y$1="Rejected",Q27,IF(AA27="",Q27,SUM(Q27,AA27)))</f>
        <v>0</v>
      </c>
      <c r="Y27" s="73">
        <f t="shared" ref="Y27:Y50" si="65">IF(W$1="","",SUM(W27:X27))</f>
        <v>0</v>
      </c>
      <c r="Z27" s="437">
        <f>IF(W$1="","",SUMIF($H28:$H31,MID($H27,3,10),Z28:Z31))</f>
        <v>0</v>
      </c>
      <c r="AA27" s="437">
        <f>IF(W$1="","",SUMIF($H28:$H31,MID($H27,3,10),AA28:AA31))</f>
        <v>0</v>
      </c>
      <c r="AB27" s="385"/>
      <c r="AC27" s="238"/>
      <c r="AD27" s="536">
        <f t="shared" ref="AD27:AD51" si="66">IF(AF$1="Rejected",W27,IF(AG27="",W27,SUM(W27,AG27)))</f>
        <v>0</v>
      </c>
      <c r="AE27" s="73">
        <f t="shared" ref="AE27:AE51" si="67">IF(AF$1="Rejected",X27,IF(AH27="",X27,SUM(X27,AH27)))</f>
        <v>0</v>
      </c>
      <c r="AF27" s="73">
        <f t="shared" ref="AF27:AF50" si="68">IF(AD$1="","",SUM(AD27:AE27))</f>
        <v>0</v>
      </c>
      <c r="AG27" s="437">
        <f>IF(AD$1="","",SUMIF($H28:$H31,MID($H27,3,10),AG28:AG31))</f>
        <v>0</v>
      </c>
      <c r="AH27" s="437">
        <f>IF(AD$1="","",SUMIF($H28:$H31,MID($H27,3,10),AH28:AH31))</f>
        <v>0</v>
      </c>
      <c r="AI27" s="385"/>
      <c r="AJ27" s="238"/>
      <c r="AK27" s="536">
        <f t="shared" ref="AK27:AK51" si="69">IF(AM$1="Rejected",AD27,IF(AN27="",AD27,SUM(AD27,AN27)))</f>
        <v>0</v>
      </c>
      <c r="AL27" s="73">
        <f t="shared" ref="AL27:AL51" si="70">IF(AM$1="Rejected",AE27,IF(AO27="",AE27,SUM(AE27,AO27)))</f>
        <v>0</v>
      </c>
      <c r="AM27" s="73">
        <f t="shared" ref="AM27:AM50" si="71">IF(AK$1="","",SUM(AK27:AL27))</f>
        <v>0</v>
      </c>
      <c r="AN27" s="437">
        <f>IF(AK$1="","",SUMIF($H28:$H31,MID($H27,3,10),AN28:AN31))</f>
        <v>0</v>
      </c>
      <c r="AO27" s="437">
        <f>IF(AK$1="","",SUMIF($H28:$H31,MID($H27,3,10),AO28:AO31))</f>
        <v>0</v>
      </c>
      <c r="AP27" s="385"/>
      <c r="AQ27" s="238"/>
      <c r="AR27" s="536">
        <f t="shared" ref="AR27:AR51" si="72">IF(AT$1="Rejected",AK27,IF(AU27="",AK27,SUM(AK27,AU27)))</f>
        <v>0</v>
      </c>
      <c r="AS27" s="73">
        <f t="shared" ref="AS27:AS51" si="73">IF(AT$1="Rejected",AL27,IF(AV27="",AL27,SUM(AL27,AV27)))</f>
        <v>0</v>
      </c>
      <c r="AT27" s="73">
        <f t="shared" ref="AT27:AT50" si="74">IF(AR$1="","",SUM(AR27:AS27))</f>
        <v>0</v>
      </c>
      <c r="AU27" s="437">
        <f>IF(AR$1="","",SUMIF($H28:$H31,MID($H27,3,10),AU28:AU31))</f>
        <v>0</v>
      </c>
      <c r="AV27" s="437">
        <f>IF(AR$1="","",SUMIF($H28:$H31,MID($H27,3,10),AV28:AV31))</f>
        <v>0</v>
      </c>
      <c r="AW27" s="385"/>
      <c r="AX27" s="238"/>
      <c r="AY27" s="536">
        <f t="shared" ref="AY27:AY51" si="75">IF(BA$1="Rejected",AR27,IF(BB27="",AR27,SUM(AR27,BB27)))</f>
        <v>0</v>
      </c>
      <c r="AZ27" s="73">
        <f t="shared" ref="AZ27:AZ51" si="76">IF(BA$1="Rejected",AS27,IF(BC27="",AS27,SUM(AS27,BC27)))</f>
        <v>0</v>
      </c>
      <c r="BA27" s="73">
        <f t="shared" ref="BA27:BA50" si="77">IF(AY$1="","",SUM(AY27:AZ27))</f>
        <v>0</v>
      </c>
      <c r="BB27" s="437">
        <f>IF(AY$1="","",SUMIF($H28:$H31,MID($H27,3,10),BB28:BB31))</f>
        <v>0</v>
      </c>
      <c r="BC27" s="437">
        <f>IF(AY$1="","",SUMIF($H28:$H31,MID($H27,3,10),BC28:BC31))</f>
        <v>0</v>
      </c>
      <c r="BD27" s="385"/>
      <c r="BE27" s="238"/>
      <c r="BF27" s="536">
        <f t="shared" ref="BF27:BF51" si="78">IF(BH$1="Rejected",AY27,IF(BI27="",AY27,SUM(AY27,BI27)))</f>
        <v>0</v>
      </c>
      <c r="BG27" s="73">
        <f t="shared" ref="BG27:BG51" si="79">IF(BH$1="Rejected",AZ27,IF(BJ27="",AZ27,SUM(AZ27,BJ27)))</f>
        <v>0</v>
      </c>
      <c r="BH27" s="73">
        <f t="shared" ref="BH27:BH50" si="80">IF(BF$1="","",SUM(BF27:BG27))</f>
        <v>0</v>
      </c>
      <c r="BI27" s="437">
        <f>IF(BF$1="","",SUMIF($H28:$H31,MID($H27,3,10),BI28:BI31))</f>
        <v>0</v>
      </c>
      <c r="BJ27" s="437">
        <f>IF(BF$1="","",SUMIF($H28:$H31,MID($H27,3,10),BJ28:BJ31))</f>
        <v>0</v>
      </c>
      <c r="BK27" s="385"/>
      <c r="BL27" s="238"/>
      <c r="BM27" s="536">
        <f t="shared" ref="BM27:BM51" si="81">IF(BO$1="Rejected",BF27,IF(BP27="",BF27,SUM(BF27,BP27)))</f>
        <v>0</v>
      </c>
      <c r="BN27" s="73">
        <f t="shared" ref="BN27:BN51" si="82">IF(BO$1="Rejected",BG27,IF(BQ27="",BG27,SUM(BG27,BQ27)))</f>
        <v>0</v>
      </c>
      <c r="BO27" s="73">
        <f t="shared" ref="BO27:BO50" si="83">IF(BM$1="","",SUM(BM27:BN27))</f>
        <v>0</v>
      </c>
      <c r="BP27" s="437">
        <f>IF(BM$1="","",SUMIF($H28:$H31,MID($H27,3,10),BP28:BP31))</f>
        <v>0</v>
      </c>
      <c r="BQ27" s="437">
        <f>IF(BM$1="","",SUMIF($H28:$H31,MID($H27,3,10),BQ28:BQ31))</f>
        <v>0</v>
      </c>
      <c r="BR27" s="385"/>
      <c r="BS27" s="238"/>
      <c r="BT27" s="536">
        <f t="shared" ref="BT27:BT51" si="84">IF(BV$1="Rejected",BM27,IF(BW27="",BM27,SUM(BM27,BW27)))</f>
        <v>0</v>
      </c>
      <c r="BU27" s="73">
        <f t="shared" ref="BU27:BU51" si="85">IF(BV$1="Rejected",BN27,IF(BX27="",BN27,SUM(BN27,BX27)))</f>
        <v>0</v>
      </c>
      <c r="BV27" s="73">
        <f t="shared" ref="BV27:BV50" si="86">IF(BT$1="","",SUM(BT27:BU27))</f>
        <v>0</v>
      </c>
      <c r="BW27" s="437">
        <f>IF(BT$1="","",SUMIF($H28:$H31,MID($H27,3,10),BW28:BW31))</f>
        <v>0</v>
      </c>
      <c r="BX27" s="437">
        <f>IF(BT$1="","",SUMIF($H28:$H31,MID($H27,3,10),BX28:BX31))</f>
        <v>0</v>
      </c>
      <c r="BY27" s="385"/>
      <c r="BZ27" s="238"/>
      <c r="CA27" s="536">
        <f t="shared" ref="CA27:CA51" si="87">IF(CC$1="Rejected",BT27,IF(CD27="",BT27,SUM(BT27,CD27)))</f>
        <v>0</v>
      </c>
      <c r="CB27" s="73">
        <f t="shared" ref="CB27:CB51" si="88">IF(CC$1="Rejected",BU27,IF(CE27="",BU27,SUM(BU27,CE27)))</f>
        <v>0</v>
      </c>
      <c r="CC27" s="73">
        <f t="shared" ref="CC27:CC50" si="89">IF(CA$1="","",SUM(CA27:CB27))</f>
        <v>0</v>
      </c>
      <c r="CD27" s="437">
        <f>IF(CA$1="","",SUMIF($H28:$H31,MID($H27,3,10),CD28:CD31))</f>
        <v>0</v>
      </c>
      <c r="CE27" s="437">
        <f>IF(CA$1="","",SUMIF($H28:$H31,MID($H27,3,10),CE28:CE31))</f>
        <v>0</v>
      </c>
      <c r="CF27" s="385"/>
      <c r="CG27" s="238"/>
      <c r="CH27" s="536">
        <f t="shared" ref="CH27:CH51" si="90">IF(CJ$1="Rejected",CA27,IF(CK27="",CA27,SUM(CA27,CK27)))</f>
        <v>0</v>
      </c>
      <c r="CI27" s="73">
        <f t="shared" ref="CI27:CI51" si="91">IF(CJ$1="Rejected",CB27,IF(CL27="",CB27,SUM(CB27,CL27)))</f>
        <v>0</v>
      </c>
      <c r="CJ27" s="73">
        <f t="shared" ref="CJ27:CJ50" si="92">IF(CH$1="","",SUM(CH27:CI27))</f>
        <v>0</v>
      </c>
      <c r="CK27" s="437">
        <f>IF(CH$1="","",SUMIF($H28:$H31,MID($H27,3,10),CK28:CK31))</f>
        <v>0</v>
      </c>
      <c r="CL27" s="437">
        <f>IF(CH$1="","",SUMIF($H28:$H31,MID($H27,3,10),CL28:CL31))</f>
        <v>0</v>
      </c>
      <c r="CM27" s="385"/>
      <c r="CN27" s="238"/>
      <c r="CO27" s="536">
        <f t="shared" ref="CO27:CO51" si="93">IF(CQ$1="Rejected",CH27,IF(CR27="",CH27,SUM(CH27,CR27)))</f>
        <v>0</v>
      </c>
      <c r="CP27" s="73">
        <f t="shared" ref="CP27:CP51" si="94">IF(CQ$1="Rejected",CI27,IF(CS27="",CI27,SUM(CI27,CS27)))</f>
        <v>0</v>
      </c>
      <c r="CQ27" s="73">
        <f t="shared" ref="CQ27:CQ50" si="95">IF(CO$1="","",SUM(CO27:CP27))</f>
        <v>0</v>
      </c>
      <c r="CR27" s="437">
        <f>IF(CO$1="","",SUMIF($H28:$H31,MID($H27,3,10),CR28:CR31))</f>
        <v>0</v>
      </c>
      <c r="CS27" s="437">
        <f>IF(CO$1="","",SUMIF($H28:$H31,MID($H27,3,10),CS28:CS31))</f>
        <v>0</v>
      </c>
      <c r="CT27" s="385"/>
      <c r="CU27" s="238"/>
      <c r="CV27" s="536">
        <f t="shared" ref="CV27:CV51" si="96">IF(CX$1="Rejected",CO27,IF(CY27="",CO27,SUM(CO27,CY27)))</f>
        <v>0</v>
      </c>
      <c r="CW27" s="73">
        <f t="shared" ref="CW27:CW51" si="97">IF(CX$1="Rejected",CP27,IF(CZ27="",CP27,SUM(CP27,CZ27)))</f>
        <v>0</v>
      </c>
      <c r="CX27" s="73">
        <f t="shared" ref="CX27:CX50" si="98">IF(CV$1="","",SUM(CV27:CW27))</f>
        <v>0</v>
      </c>
      <c r="CY27" s="437">
        <f>IF(CV$1="","",SUMIF($H28:$H31,MID($H27,3,10),CY28:CY31))</f>
        <v>0</v>
      </c>
      <c r="CZ27" s="437">
        <f>IF(CV$1="","",SUMIF($H28:$H31,MID($H27,3,10),CZ28:CZ31))</f>
        <v>0</v>
      </c>
      <c r="DA27" s="385"/>
      <c r="DB27" s="238"/>
      <c r="DC27" s="536">
        <f t="shared" ref="DC27:DC51" si="99">IF(DE$1="Rejected",CV27,IF(DF27="",CV27,SUM(CV27,DF27)))</f>
        <v>0</v>
      </c>
      <c r="DD27" s="73">
        <f t="shared" ref="DD27:DD51" si="100">IF(DE$1="Rejected",CW27,IF(DG27="",CW27,SUM(CW27,DG27)))</f>
        <v>0</v>
      </c>
      <c r="DE27" s="73">
        <f t="shared" ref="DE27:DE50" si="101">IF(DC$1="","",SUM(DC27:DD27))</f>
        <v>0</v>
      </c>
      <c r="DF27" s="437">
        <f>IF(DC$1="","",SUMIF($H28:$H31,MID($H27,3,10),DF28:DF31))</f>
        <v>0</v>
      </c>
      <c r="DG27" s="437">
        <f>IF(DC$1="","",SUMIF($H28:$H31,MID($H27,3,10),DG28:DG31))</f>
        <v>0</v>
      </c>
      <c r="DH27" s="385"/>
      <c r="DI27" s="238"/>
      <c r="DJ27" s="536">
        <f t="shared" ref="DJ27:DJ51" si="102">IF(DL$1="Rejected",DC27,IF(DM27="",DC27,SUM(DC27,DM27)))</f>
        <v>0</v>
      </c>
      <c r="DK27" s="73">
        <f t="shared" ref="DK27:DK51" si="103">IF(DL$1="Rejected",DD27,IF(DN27="",DD27,SUM(DD27,DN27)))</f>
        <v>0</v>
      </c>
      <c r="DL27" s="73">
        <f t="shared" ref="DL27:DL50" si="104">IF(DJ$1="","",SUM(DJ27:DK27))</f>
        <v>0</v>
      </c>
      <c r="DM27" s="437">
        <f>IF(DJ$1="","",SUMIF($H28:$H31,MID($H27,3,10),DM28:DM31))</f>
        <v>0</v>
      </c>
      <c r="DN27" s="437">
        <f>IF(DJ$1="","",SUMIF($H28:$H31,MID($H27,3,10),DN28:DN31))</f>
        <v>0</v>
      </c>
      <c r="DO27" s="385"/>
      <c r="DP27" s="238"/>
      <c r="DQ27" s="536">
        <f t="shared" ref="DQ27:DQ51" si="105">IF(DS$1="Rejected",DJ27,IF(DT27="",DJ27,SUM(DJ27,DT27)))</f>
        <v>0</v>
      </c>
      <c r="DR27" s="73">
        <f t="shared" ref="DR27:DR51" si="106">IF(DS$1="Rejected",DK27,IF(DU27="",DK27,SUM(DK27,DU27)))</f>
        <v>0</v>
      </c>
      <c r="DS27" s="73">
        <f t="shared" ref="DS27:DS50" si="107">IF(DQ$1="","",SUM(DQ27:DR27))</f>
        <v>0</v>
      </c>
      <c r="DT27" s="437">
        <f>IF(DQ$1="","",SUMIF($H28:$H31,MID($H27,3,10),DT28:DT31))</f>
        <v>0</v>
      </c>
      <c r="DU27" s="437">
        <f>IF(DQ$1="","",SUMIF($H28:$H31,MID($H27,3,10),DU28:DU31))</f>
        <v>0</v>
      </c>
      <c r="DV27" s="385"/>
    </row>
    <row r="28" spans="1:126" s="20" customFormat="1" outlineLevel="1" x14ac:dyDescent="0.2">
      <c r="A28" s="195" t="s">
        <v>21</v>
      </c>
      <c r="B28" s="193"/>
      <c r="C28" s="42"/>
      <c r="D28" s="42"/>
      <c r="E28" s="78">
        <f t="shared" si="57"/>
        <v>0</v>
      </c>
      <c r="F28" s="187"/>
      <c r="H28" s="301" t="s">
        <v>315</v>
      </c>
      <c r="I28" s="538">
        <f t="shared" si="58"/>
        <v>0</v>
      </c>
      <c r="J28" s="538">
        <f t="shared" si="59"/>
        <v>0</v>
      </c>
      <c r="K28" s="78">
        <f t="shared" ref="K28:K52" si="108">IF(I$1="","",SUM(I28:J28))</f>
        <v>0</v>
      </c>
      <c r="L28" s="537"/>
      <c r="M28" s="537"/>
      <c r="N28" s="382"/>
      <c r="O28" s="271" t="str">
        <f t="shared" si="4"/>
        <v>LLE</v>
      </c>
      <c r="P28" s="538">
        <f t="shared" si="60"/>
        <v>0</v>
      </c>
      <c r="Q28" s="74">
        <f t="shared" si="61"/>
        <v>0</v>
      </c>
      <c r="R28" s="78">
        <f t="shared" si="62"/>
        <v>0</v>
      </c>
      <c r="S28" s="537"/>
      <c r="T28" s="537"/>
      <c r="U28" s="382"/>
      <c r="V28" s="238"/>
      <c r="W28" s="538">
        <f t="shared" si="63"/>
        <v>0</v>
      </c>
      <c r="X28" s="74">
        <f t="shared" si="64"/>
        <v>0</v>
      </c>
      <c r="Y28" s="78">
        <f t="shared" si="65"/>
        <v>0</v>
      </c>
      <c r="Z28" s="537"/>
      <c r="AA28" s="537"/>
      <c r="AB28" s="382"/>
      <c r="AC28" s="238"/>
      <c r="AD28" s="538">
        <f t="shared" si="66"/>
        <v>0</v>
      </c>
      <c r="AE28" s="74">
        <f t="shared" si="67"/>
        <v>0</v>
      </c>
      <c r="AF28" s="78">
        <f t="shared" si="68"/>
        <v>0</v>
      </c>
      <c r="AG28" s="537"/>
      <c r="AH28" s="537"/>
      <c r="AI28" s="382"/>
      <c r="AJ28" s="238"/>
      <c r="AK28" s="538">
        <f t="shared" si="69"/>
        <v>0</v>
      </c>
      <c r="AL28" s="74">
        <f t="shared" si="70"/>
        <v>0</v>
      </c>
      <c r="AM28" s="78">
        <f t="shared" si="71"/>
        <v>0</v>
      </c>
      <c r="AN28" s="537"/>
      <c r="AO28" s="537"/>
      <c r="AP28" s="382"/>
      <c r="AQ28" s="238"/>
      <c r="AR28" s="538">
        <f t="shared" si="72"/>
        <v>0</v>
      </c>
      <c r="AS28" s="74">
        <f t="shared" si="73"/>
        <v>0</v>
      </c>
      <c r="AT28" s="78">
        <f t="shared" si="74"/>
        <v>0</v>
      </c>
      <c r="AU28" s="537"/>
      <c r="AV28" s="537"/>
      <c r="AW28" s="382"/>
      <c r="AX28" s="238"/>
      <c r="AY28" s="538">
        <f t="shared" si="75"/>
        <v>0</v>
      </c>
      <c r="AZ28" s="74">
        <f t="shared" si="76"/>
        <v>0</v>
      </c>
      <c r="BA28" s="78">
        <f t="shared" si="77"/>
        <v>0</v>
      </c>
      <c r="BB28" s="537"/>
      <c r="BC28" s="537"/>
      <c r="BD28" s="382"/>
      <c r="BE28" s="238"/>
      <c r="BF28" s="538">
        <f t="shared" si="78"/>
        <v>0</v>
      </c>
      <c r="BG28" s="74">
        <f t="shared" si="79"/>
        <v>0</v>
      </c>
      <c r="BH28" s="78">
        <f t="shared" si="80"/>
        <v>0</v>
      </c>
      <c r="BI28" s="537"/>
      <c r="BJ28" s="537"/>
      <c r="BK28" s="382"/>
      <c r="BL28" s="238"/>
      <c r="BM28" s="538">
        <f t="shared" si="81"/>
        <v>0</v>
      </c>
      <c r="BN28" s="74">
        <f t="shared" si="82"/>
        <v>0</v>
      </c>
      <c r="BO28" s="78">
        <f t="shared" si="83"/>
        <v>0</v>
      </c>
      <c r="BP28" s="537"/>
      <c r="BQ28" s="537"/>
      <c r="BR28" s="382"/>
      <c r="BS28" s="238"/>
      <c r="BT28" s="538">
        <f t="shared" si="84"/>
        <v>0</v>
      </c>
      <c r="BU28" s="74">
        <f t="shared" si="85"/>
        <v>0</v>
      </c>
      <c r="BV28" s="78">
        <f t="shared" si="86"/>
        <v>0</v>
      </c>
      <c r="BW28" s="537"/>
      <c r="BX28" s="537"/>
      <c r="BY28" s="382"/>
      <c r="BZ28" s="238"/>
      <c r="CA28" s="538">
        <f t="shared" si="87"/>
        <v>0</v>
      </c>
      <c r="CB28" s="74">
        <f t="shared" si="88"/>
        <v>0</v>
      </c>
      <c r="CC28" s="78">
        <f t="shared" si="89"/>
        <v>0</v>
      </c>
      <c r="CD28" s="537"/>
      <c r="CE28" s="537"/>
      <c r="CF28" s="382"/>
      <c r="CG28" s="238"/>
      <c r="CH28" s="538">
        <f t="shared" si="90"/>
        <v>0</v>
      </c>
      <c r="CI28" s="74">
        <f t="shared" si="91"/>
        <v>0</v>
      </c>
      <c r="CJ28" s="78">
        <f t="shared" si="92"/>
        <v>0</v>
      </c>
      <c r="CK28" s="537"/>
      <c r="CL28" s="537"/>
      <c r="CM28" s="382"/>
      <c r="CN28" s="238"/>
      <c r="CO28" s="538">
        <f t="shared" si="93"/>
        <v>0</v>
      </c>
      <c r="CP28" s="74">
        <f t="shared" si="94"/>
        <v>0</v>
      </c>
      <c r="CQ28" s="78">
        <f t="shared" si="95"/>
        <v>0</v>
      </c>
      <c r="CR28" s="537"/>
      <c r="CS28" s="537"/>
      <c r="CT28" s="382"/>
      <c r="CU28" s="238"/>
      <c r="CV28" s="538">
        <f t="shared" si="96"/>
        <v>0</v>
      </c>
      <c r="CW28" s="74">
        <f t="shared" si="97"/>
        <v>0</v>
      </c>
      <c r="CX28" s="78">
        <f t="shared" si="98"/>
        <v>0</v>
      </c>
      <c r="CY28" s="537"/>
      <c r="CZ28" s="537"/>
      <c r="DA28" s="382"/>
      <c r="DB28" s="238"/>
      <c r="DC28" s="538">
        <f t="shared" si="99"/>
        <v>0</v>
      </c>
      <c r="DD28" s="74">
        <f t="shared" si="100"/>
        <v>0</v>
      </c>
      <c r="DE28" s="78">
        <f t="shared" si="101"/>
        <v>0</v>
      </c>
      <c r="DF28" s="537"/>
      <c r="DG28" s="537"/>
      <c r="DH28" s="382"/>
      <c r="DI28" s="238"/>
      <c r="DJ28" s="538">
        <f t="shared" si="102"/>
        <v>0</v>
      </c>
      <c r="DK28" s="74">
        <f t="shared" si="103"/>
        <v>0</v>
      </c>
      <c r="DL28" s="78">
        <f t="shared" si="104"/>
        <v>0</v>
      </c>
      <c r="DM28" s="537"/>
      <c r="DN28" s="537"/>
      <c r="DO28" s="382"/>
      <c r="DP28" s="238"/>
      <c r="DQ28" s="538">
        <f t="shared" si="105"/>
        <v>0</v>
      </c>
      <c r="DR28" s="74">
        <f t="shared" si="106"/>
        <v>0</v>
      </c>
      <c r="DS28" s="78">
        <f t="shared" si="107"/>
        <v>0</v>
      </c>
      <c r="DT28" s="537"/>
      <c r="DU28" s="537"/>
      <c r="DV28" s="382"/>
    </row>
    <row r="29" spans="1:126" s="20" customFormat="1" outlineLevel="1" x14ac:dyDescent="0.2">
      <c r="A29" s="195" t="s">
        <v>18</v>
      </c>
      <c r="B29" s="193"/>
      <c r="C29" s="42"/>
      <c r="D29" s="42"/>
      <c r="E29" s="78">
        <f t="shared" si="57"/>
        <v>0</v>
      </c>
      <c r="F29" s="187"/>
      <c r="H29" s="301" t="s">
        <v>315</v>
      </c>
      <c r="I29" s="399">
        <f t="shared" si="58"/>
        <v>0</v>
      </c>
      <c r="J29" s="399">
        <f t="shared" si="59"/>
        <v>0</v>
      </c>
      <c r="K29" s="78">
        <f t="shared" si="108"/>
        <v>0</v>
      </c>
      <c r="L29" s="537"/>
      <c r="M29" s="537"/>
      <c r="N29" s="382"/>
      <c r="O29" s="271" t="str">
        <f t="shared" si="4"/>
        <v>LLE</v>
      </c>
      <c r="P29" s="538">
        <f t="shared" si="60"/>
        <v>0</v>
      </c>
      <c r="Q29" s="74">
        <f t="shared" si="61"/>
        <v>0</v>
      </c>
      <c r="R29" s="78">
        <f t="shared" si="62"/>
        <v>0</v>
      </c>
      <c r="S29" s="537"/>
      <c r="T29" s="537"/>
      <c r="U29" s="382"/>
      <c r="V29" s="238"/>
      <c r="W29" s="538">
        <f t="shared" si="63"/>
        <v>0</v>
      </c>
      <c r="X29" s="74">
        <f t="shared" si="64"/>
        <v>0</v>
      </c>
      <c r="Y29" s="78">
        <f t="shared" si="65"/>
        <v>0</v>
      </c>
      <c r="Z29" s="537"/>
      <c r="AA29" s="537"/>
      <c r="AB29" s="382"/>
      <c r="AC29" s="238"/>
      <c r="AD29" s="538">
        <f t="shared" si="66"/>
        <v>0</v>
      </c>
      <c r="AE29" s="74">
        <f t="shared" si="67"/>
        <v>0</v>
      </c>
      <c r="AF29" s="78">
        <f t="shared" si="68"/>
        <v>0</v>
      </c>
      <c r="AG29" s="537"/>
      <c r="AH29" s="537"/>
      <c r="AI29" s="382"/>
      <c r="AJ29" s="238"/>
      <c r="AK29" s="538">
        <f t="shared" si="69"/>
        <v>0</v>
      </c>
      <c r="AL29" s="74">
        <f t="shared" si="70"/>
        <v>0</v>
      </c>
      <c r="AM29" s="78">
        <f t="shared" si="71"/>
        <v>0</v>
      </c>
      <c r="AN29" s="537"/>
      <c r="AO29" s="537"/>
      <c r="AP29" s="382"/>
      <c r="AQ29" s="238"/>
      <c r="AR29" s="538">
        <f t="shared" si="72"/>
        <v>0</v>
      </c>
      <c r="AS29" s="74">
        <f t="shared" si="73"/>
        <v>0</v>
      </c>
      <c r="AT29" s="78">
        <f t="shared" si="74"/>
        <v>0</v>
      </c>
      <c r="AU29" s="537"/>
      <c r="AV29" s="537"/>
      <c r="AW29" s="382"/>
      <c r="AX29" s="238"/>
      <c r="AY29" s="538">
        <f t="shared" si="75"/>
        <v>0</v>
      </c>
      <c r="AZ29" s="74">
        <f t="shared" si="76"/>
        <v>0</v>
      </c>
      <c r="BA29" s="78">
        <f t="shared" si="77"/>
        <v>0</v>
      </c>
      <c r="BB29" s="537"/>
      <c r="BC29" s="537"/>
      <c r="BD29" s="382"/>
      <c r="BE29" s="238"/>
      <c r="BF29" s="538">
        <f t="shared" si="78"/>
        <v>0</v>
      </c>
      <c r="BG29" s="74">
        <f t="shared" si="79"/>
        <v>0</v>
      </c>
      <c r="BH29" s="78">
        <f t="shared" si="80"/>
        <v>0</v>
      </c>
      <c r="BI29" s="537"/>
      <c r="BJ29" s="537"/>
      <c r="BK29" s="382"/>
      <c r="BL29" s="238"/>
      <c r="BM29" s="538">
        <f t="shared" si="81"/>
        <v>0</v>
      </c>
      <c r="BN29" s="74">
        <f t="shared" si="82"/>
        <v>0</v>
      </c>
      <c r="BO29" s="78">
        <f t="shared" si="83"/>
        <v>0</v>
      </c>
      <c r="BP29" s="537"/>
      <c r="BQ29" s="537"/>
      <c r="BR29" s="382"/>
      <c r="BS29" s="238"/>
      <c r="BT29" s="538">
        <f t="shared" si="84"/>
        <v>0</v>
      </c>
      <c r="BU29" s="74">
        <f t="shared" si="85"/>
        <v>0</v>
      </c>
      <c r="BV29" s="78">
        <f t="shared" si="86"/>
        <v>0</v>
      </c>
      <c r="BW29" s="537"/>
      <c r="BX29" s="537"/>
      <c r="BY29" s="382"/>
      <c r="BZ29" s="238"/>
      <c r="CA29" s="538">
        <f t="shared" si="87"/>
        <v>0</v>
      </c>
      <c r="CB29" s="74">
        <f t="shared" si="88"/>
        <v>0</v>
      </c>
      <c r="CC29" s="78">
        <f t="shared" si="89"/>
        <v>0</v>
      </c>
      <c r="CD29" s="537"/>
      <c r="CE29" s="537"/>
      <c r="CF29" s="382"/>
      <c r="CG29" s="238"/>
      <c r="CH29" s="538">
        <f t="shared" si="90"/>
        <v>0</v>
      </c>
      <c r="CI29" s="74">
        <f t="shared" si="91"/>
        <v>0</v>
      </c>
      <c r="CJ29" s="78">
        <f t="shared" si="92"/>
        <v>0</v>
      </c>
      <c r="CK29" s="537"/>
      <c r="CL29" s="537"/>
      <c r="CM29" s="382"/>
      <c r="CN29" s="238"/>
      <c r="CO29" s="538">
        <f t="shared" si="93"/>
        <v>0</v>
      </c>
      <c r="CP29" s="74">
        <f t="shared" si="94"/>
        <v>0</v>
      </c>
      <c r="CQ29" s="78">
        <f t="shared" si="95"/>
        <v>0</v>
      </c>
      <c r="CR29" s="537"/>
      <c r="CS29" s="537"/>
      <c r="CT29" s="382"/>
      <c r="CU29" s="238"/>
      <c r="CV29" s="538">
        <f t="shared" si="96"/>
        <v>0</v>
      </c>
      <c r="CW29" s="74">
        <f t="shared" si="97"/>
        <v>0</v>
      </c>
      <c r="CX29" s="78">
        <f t="shared" si="98"/>
        <v>0</v>
      </c>
      <c r="CY29" s="537"/>
      <c r="CZ29" s="537"/>
      <c r="DA29" s="382"/>
      <c r="DB29" s="238"/>
      <c r="DC29" s="538">
        <f t="shared" si="99"/>
        <v>0</v>
      </c>
      <c r="DD29" s="74">
        <f t="shared" si="100"/>
        <v>0</v>
      </c>
      <c r="DE29" s="78">
        <f t="shared" si="101"/>
        <v>0</v>
      </c>
      <c r="DF29" s="537"/>
      <c r="DG29" s="537"/>
      <c r="DH29" s="382"/>
      <c r="DI29" s="238"/>
      <c r="DJ29" s="538">
        <f t="shared" si="102"/>
        <v>0</v>
      </c>
      <c r="DK29" s="74">
        <f t="shared" si="103"/>
        <v>0</v>
      </c>
      <c r="DL29" s="78">
        <f t="shared" si="104"/>
        <v>0</v>
      </c>
      <c r="DM29" s="537"/>
      <c r="DN29" s="537"/>
      <c r="DO29" s="382"/>
      <c r="DP29" s="238"/>
      <c r="DQ29" s="538">
        <f t="shared" si="105"/>
        <v>0</v>
      </c>
      <c r="DR29" s="74">
        <f t="shared" si="106"/>
        <v>0</v>
      </c>
      <c r="DS29" s="78">
        <f t="shared" si="107"/>
        <v>0</v>
      </c>
      <c r="DT29" s="537"/>
      <c r="DU29" s="537"/>
      <c r="DV29" s="382"/>
    </row>
    <row r="30" spans="1:126" s="20" customFormat="1" outlineLevel="1" x14ac:dyDescent="0.2">
      <c r="A30" s="196" t="s">
        <v>58</v>
      </c>
      <c r="B30" s="193"/>
      <c r="C30" s="42"/>
      <c r="D30" s="42"/>
      <c r="E30" s="78">
        <f t="shared" si="57"/>
        <v>0</v>
      </c>
      <c r="F30" s="187"/>
      <c r="H30" s="301" t="s">
        <v>315</v>
      </c>
      <c r="I30" s="399">
        <f t="shared" si="58"/>
        <v>0</v>
      </c>
      <c r="J30" s="399">
        <f t="shared" si="59"/>
        <v>0</v>
      </c>
      <c r="K30" s="78">
        <f t="shared" si="108"/>
        <v>0</v>
      </c>
      <c r="L30" s="537"/>
      <c r="M30" s="537"/>
      <c r="N30" s="382"/>
      <c r="O30" s="271" t="str">
        <f t="shared" si="4"/>
        <v>LLE</v>
      </c>
      <c r="P30" s="538">
        <f t="shared" si="60"/>
        <v>0</v>
      </c>
      <c r="Q30" s="74">
        <f t="shared" si="61"/>
        <v>0</v>
      </c>
      <c r="R30" s="78">
        <f t="shared" si="62"/>
        <v>0</v>
      </c>
      <c r="S30" s="537"/>
      <c r="T30" s="537"/>
      <c r="U30" s="382"/>
      <c r="V30" s="238"/>
      <c r="W30" s="538">
        <f t="shared" si="63"/>
        <v>0</v>
      </c>
      <c r="X30" s="74">
        <f t="shared" si="64"/>
        <v>0</v>
      </c>
      <c r="Y30" s="78">
        <f t="shared" si="65"/>
        <v>0</v>
      </c>
      <c r="Z30" s="537"/>
      <c r="AA30" s="537"/>
      <c r="AB30" s="382"/>
      <c r="AC30" s="238"/>
      <c r="AD30" s="538">
        <f t="shared" si="66"/>
        <v>0</v>
      </c>
      <c r="AE30" s="74">
        <f t="shared" si="67"/>
        <v>0</v>
      </c>
      <c r="AF30" s="78">
        <f t="shared" si="68"/>
        <v>0</v>
      </c>
      <c r="AG30" s="537"/>
      <c r="AH30" s="537"/>
      <c r="AI30" s="382"/>
      <c r="AJ30" s="238"/>
      <c r="AK30" s="538">
        <f t="shared" si="69"/>
        <v>0</v>
      </c>
      <c r="AL30" s="74">
        <f t="shared" si="70"/>
        <v>0</v>
      </c>
      <c r="AM30" s="78">
        <f t="shared" si="71"/>
        <v>0</v>
      </c>
      <c r="AN30" s="537"/>
      <c r="AO30" s="537"/>
      <c r="AP30" s="382"/>
      <c r="AQ30" s="238"/>
      <c r="AR30" s="538">
        <f t="shared" si="72"/>
        <v>0</v>
      </c>
      <c r="AS30" s="74">
        <f t="shared" si="73"/>
        <v>0</v>
      </c>
      <c r="AT30" s="78">
        <f t="shared" si="74"/>
        <v>0</v>
      </c>
      <c r="AU30" s="537"/>
      <c r="AV30" s="537"/>
      <c r="AW30" s="382"/>
      <c r="AX30" s="238"/>
      <c r="AY30" s="538">
        <f t="shared" si="75"/>
        <v>0</v>
      </c>
      <c r="AZ30" s="74">
        <f t="shared" si="76"/>
        <v>0</v>
      </c>
      <c r="BA30" s="78">
        <f t="shared" si="77"/>
        <v>0</v>
      </c>
      <c r="BB30" s="537"/>
      <c r="BC30" s="537"/>
      <c r="BD30" s="382"/>
      <c r="BE30" s="238"/>
      <c r="BF30" s="538">
        <f t="shared" si="78"/>
        <v>0</v>
      </c>
      <c r="BG30" s="74">
        <f t="shared" si="79"/>
        <v>0</v>
      </c>
      <c r="BH30" s="78">
        <f t="shared" si="80"/>
        <v>0</v>
      </c>
      <c r="BI30" s="537"/>
      <c r="BJ30" s="537"/>
      <c r="BK30" s="382"/>
      <c r="BL30" s="238"/>
      <c r="BM30" s="538">
        <f t="shared" si="81"/>
        <v>0</v>
      </c>
      <c r="BN30" s="74">
        <f t="shared" si="82"/>
        <v>0</v>
      </c>
      <c r="BO30" s="78">
        <f t="shared" si="83"/>
        <v>0</v>
      </c>
      <c r="BP30" s="537"/>
      <c r="BQ30" s="537"/>
      <c r="BR30" s="382"/>
      <c r="BS30" s="238"/>
      <c r="BT30" s="538">
        <f t="shared" si="84"/>
        <v>0</v>
      </c>
      <c r="BU30" s="74">
        <f t="shared" si="85"/>
        <v>0</v>
      </c>
      <c r="BV30" s="78">
        <f t="shared" si="86"/>
        <v>0</v>
      </c>
      <c r="BW30" s="537"/>
      <c r="BX30" s="537"/>
      <c r="BY30" s="382"/>
      <c r="BZ30" s="238"/>
      <c r="CA30" s="538">
        <f t="shared" si="87"/>
        <v>0</v>
      </c>
      <c r="CB30" s="74">
        <f t="shared" si="88"/>
        <v>0</v>
      </c>
      <c r="CC30" s="78">
        <f t="shared" si="89"/>
        <v>0</v>
      </c>
      <c r="CD30" s="537"/>
      <c r="CE30" s="537"/>
      <c r="CF30" s="382"/>
      <c r="CG30" s="238"/>
      <c r="CH30" s="538">
        <f t="shared" si="90"/>
        <v>0</v>
      </c>
      <c r="CI30" s="74">
        <f t="shared" si="91"/>
        <v>0</v>
      </c>
      <c r="CJ30" s="78">
        <f t="shared" si="92"/>
        <v>0</v>
      </c>
      <c r="CK30" s="537"/>
      <c r="CL30" s="537"/>
      <c r="CM30" s="382"/>
      <c r="CN30" s="238"/>
      <c r="CO30" s="538">
        <f t="shared" si="93"/>
        <v>0</v>
      </c>
      <c r="CP30" s="74">
        <f t="shared" si="94"/>
        <v>0</v>
      </c>
      <c r="CQ30" s="78">
        <f t="shared" si="95"/>
        <v>0</v>
      </c>
      <c r="CR30" s="537"/>
      <c r="CS30" s="537"/>
      <c r="CT30" s="382"/>
      <c r="CU30" s="238"/>
      <c r="CV30" s="538">
        <f t="shared" si="96"/>
        <v>0</v>
      </c>
      <c r="CW30" s="74">
        <f t="shared" si="97"/>
        <v>0</v>
      </c>
      <c r="CX30" s="78">
        <f t="shared" si="98"/>
        <v>0</v>
      </c>
      <c r="CY30" s="537"/>
      <c r="CZ30" s="537"/>
      <c r="DA30" s="382"/>
      <c r="DB30" s="238"/>
      <c r="DC30" s="538">
        <f t="shared" si="99"/>
        <v>0</v>
      </c>
      <c r="DD30" s="74">
        <f t="shared" si="100"/>
        <v>0</v>
      </c>
      <c r="DE30" s="78">
        <f t="shared" si="101"/>
        <v>0</v>
      </c>
      <c r="DF30" s="537"/>
      <c r="DG30" s="537"/>
      <c r="DH30" s="382"/>
      <c r="DI30" s="238"/>
      <c r="DJ30" s="538">
        <f t="shared" si="102"/>
        <v>0</v>
      </c>
      <c r="DK30" s="74">
        <f t="shared" si="103"/>
        <v>0</v>
      </c>
      <c r="DL30" s="78">
        <f t="shared" si="104"/>
        <v>0</v>
      </c>
      <c r="DM30" s="537"/>
      <c r="DN30" s="537"/>
      <c r="DO30" s="382"/>
      <c r="DP30" s="238"/>
      <c r="DQ30" s="538">
        <f t="shared" si="105"/>
        <v>0</v>
      </c>
      <c r="DR30" s="74">
        <f t="shared" si="106"/>
        <v>0</v>
      </c>
      <c r="DS30" s="78">
        <f t="shared" si="107"/>
        <v>0</v>
      </c>
      <c r="DT30" s="537"/>
      <c r="DU30" s="537"/>
      <c r="DV30" s="382"/>
    </row>
    <row r="31" spans="1:126" s="20" customFormat="1" outlineLevel="1" x14ac:dyDescent="0.2">
      <c r="A31" s="197" t="s">
        <v>6</v>
      </c>
      <c r="B31" s="185"/>
      <c r="C31" s="80">
        <f>SUMIF($H32:$H33,MID($H31,3,10),C32:C33)</f>
        <v>0</v>
      </c>
      <c r="D31" s="80">
        <f>SUMIF($H32:$H33,MID($H31,3,10),D32:D33)</f>
        <v>0</v>
      </c>
      <c r="E31" s="73">
        <f t="shared" si="57"/>
        <v>0</v>
      </c>
      <c r="F31" s="187"/>
      <c r="G31" s="22"/>
      <c r="H31" s="301" t="s">
        <v>304</v>
      </c>
      <c r="I31" s="432">
        <f t="shared" si="58"/>
        <v>0</v>
      </c>
      <c r="J31" s="432">
        <f t="shared" si="59"/>
        <v>0</v>
      </c>
      <c r="K31" s="73">
        <f t="shared" si="108"/>
        <v>0</v>
      </c>
      <c r="L31" s="80">
        <f>IF(I$1="","",SUMIF($H32:$H33,MID($H31,3,10),L32:L33))</f>
        <v>0</v>
      </c>
      <c r="M31" s="80">
        <f>IF(I$1="","",SUMIF($H32:$H33,MID($H31,3,10),M32:M33))</f>
        <v>0</v>
      </c>
      <c r="N31" s="382"/>
      <c r="O31" s="271" t="str">
        <f t="shared" si="4"/>
        <v>LL</v>
      </c>
      <c r="P31" s="536">
        <f t="shared" si="60"/>
        <v>0</v>
      </c>
      <c r="Q31" s="73">
        <f t="shared" si="61"/>
        <v>0</v>
      </c>
      <c r="R31" s="73">
        <f t="shared" si="62"/>
        <v>0</v>
      </c>
      <c r="S31" s="432">
        <f>IF(P$1="","",SUMIF($H32:$H33,MID($H31,3,10),S32:S33))</f>
        <v>0</v>
      </c>
      <c r="T31" s="432">
        <f>IF(P$1="","",SUMIF($H32:$H33,MID($H31,3,10),T32:T33))</f>
        <v>0</v>
      </c>
      <c r="U31" s="382"/>
      <c r="V31" s="238"/>
      <c r="W31" s="536">
        <f t="shared" si="63"/>
        <v>0</v>
      </c>
      <c r="X31" s="73">
        <f t="shared" si="64"/>
        <v>0</v>
      </c>
      <c r="Y31" s="73">
        <f t="shared" si="65"/>
        <v>0</v>
      </c>
      <c r="Z31" s="399">
        <f>IF(W$1="","",SUMIF($H32:$H33,MID($H31,3,10),Z32:Z33))</f>
        <v>0</v>
      </c>
      <c r="AA31" s="399">
        <f>IF(W$1="","",SUMIF($H32:$H33,MID($H31,3,10),AA32:AA33))</f>
        <v>0</v>
      </c>
      <c r="AB31" s="382"/>
      <c r="AC31" s="238"/>
      <c r="AD31" s="536">
        <f t="shared" si="66"/>
        <v>0</v>
      </c>
      <c r="AE31" s="73">
        <f t="shared" si="67"/>
        <v>0</v>
      </c>
      <c r="AF31" s="73">
        <f t="shared" si="68"/>
        <v>0</v>
      </c>
      <c r="AG31" s="399">
        <f>IF(AD$1="","",SUMIF($H32:$H33,MID($H31,3,10),AG32:AG33))</f>
        <v>0</v>
      </c>
      <c r="AH31" s="399">
        <f>IF(AD$1="","",SUMIF($H32:$H33,MID($H31,3,10),AH32:AH33))</f>
        <v>0</v>
      </c>
      <c r="AI31" s="382"/>
      <c r="AJ31" s="238"/>
      <c r="AK31" s="536">
        <f t="shared" si="69"/>
        <v>0</v>
      </c>
      <c r="AL31" s="73">
        <f t="shared" si="70"/>
        <v>0</v>
      </c>
      <c r="AM31" s="73">
        <f t="shared" si="71"/>
        <v>0</v>
      </c>
      <c r="AN31" s="399">
        <f>IF(AK$1="","",SUMIF($H32:$H33,MID($H31,3,10),AN32:AN33))</f>
        <v>0</v>
      </c>
      <c r="AO31" s="399">
        <f>IF(AK$1="","",SUMIF($H32:$H33,MID($H31,3,10),AO32:AO33))</f>
        <v>0</v>
      </c>
      <c r="AP31" s="382"/>
      <c r="AQ31" s="238"/>
      <c r="AR31" s="536">
        <f t="shared" si="72"/>
        <v>0</v>
      </c>
      <c r="AS31" s="73">
        <f t="shared" si="73"/>
        <v>0</v>
      </c>
      <c r="AT31" s="73">
        <f t="shared" si="74"/>
        <v>0</v>
      </c>
      <c r="AU31" s="399">
        <f>IF(AR$1="","",SUMIF($H32:$H33,MID($H31,3,10),AU32:AU33))</f>
        <v>0</v>
      </c>
      <c r="AV31" s="399">
        <f>IF(AR$1="","",SUMIF($H32:$H33,MID($H31,3,10),AV32:AV33))</f>
        <v>0</v>
      </c>
      <c r="AW31" s="382"/>
      <c r="AX31" s="238"/>
      <c r="AY31" s="536">
        <f t="shared" si="75"/>
        <v>0</v>
      </c>
      <c r="AZ31" s="73">
        <f t="shared" si="76"/>
        <v>0</v>
      </c>
      <c r="BA31" s="73">
        <f t="shared" si="77"/>
        <v>0</v>
      </c>
      <c r="BB31" s="399">
        <f>IF(AY$1="","",SUMIF($H32:$H33,MID($H31,3,10),BB32:BB33))</f>
        <v>0</v>
      </c>
      <c r="BC31" s="399">
        <f>IF(AY$1="","",SUMIF($H32:$H33,MID($H31,3,10),BC32:BC33))</f>
        <v>0</v>
      </c>
      <c r="BD31" s="382"/>
      <c r="BE31" s="238"/>
      <c r="BF31" s="536">
        <f t="shared" si="78"/>
        <v>0</v>
      </c>
      <c r="BG31" s="73">
        <f t="shared" si="79"/>
        <v>0</v>
      </c>
      <c r="BH31" s="73">
        <f t="shared" si="80"/>
        <v>0</v>
      </c>
      <c r="BI31" s="399">
        <f>IF(BF$1="","",SUMIF($H32:$H33,MID($H31,3,10),BI32:BI33))</f>
        <v>0</v>
      </c>
      <c r="BJ31" s="399">
        <f>IF(BF$1="","",SUMIF($H32:$H33,MID($H31,3,10),BJ32:BJ33))</f>
        <v>0</v>
      </c>
      <c r="BK31" s="382"/>
      <c r="BL31" s="238"/>
      <c r="BM31" s="536">
        <f t="shared" si="81"/>
        <v>0</v>
      </c>
      <c r="BN31" s="73">
        <f t="shared" si="82"/>
        <v>0</v>
      </c>
      <c r="BO31" s="73">
        <f t="shared" si="83"/>
        <v>0</v>
      </c>
      <c r="BP31" s="399">
        <f>IF(BM$1="","",SUMIF($H32:$H33,MID($H31,3,10),BP32:BP33))</f>
        <v>0</v>
      </c>
      <c r="BQ31" s="399">
        <f>IF(BM$1="","",SUMIF($H32:$H33,MID($H31,3,10),BQ32:BQ33))</f>
        <v>0</v>
      </c>
      <c r="BR31" s="382"/>
      <c r="BS31" s="238"/>
      <c r="BT31" s="536">
        <f t="shared" si="84"/>
        <v>0</v>
      </c>
      <c r="BU31" s="73">
        <f t="shared" si="85"/>
        <v>0</v>
      </c>
      <c r="BV31" s="73">
        <f t="shared" si="86"/>
        <v>0</v>
      </c>
      <c r="BW31" s="399">
        <f>IF(BT$1="","",SUMIF($H32:$H33,MID($H31,3,10),BW32:BW33))</f>
        <v>0</v>
      </c>
      <c r="BX31" s="399">
        <f>IF(BT$1="","",SUMIF($H32:$H33,MID($H31,3,10),BX32:BX33))</f>
        <v>0</v>
      </c>
      <c r="BY31" s="382"/>
      <c r="BZ31" s="238"/>
      <c r="CA31" s="536">
        <f t="shared" si="87"/>
        <v>0</v>
      </c>
      <c r="CB31" s="73">
        <f t="shared" si="88"/>
        <v>0</v>
      </c>
      <c r="CC31" s="73">
        <f t="shared" si="89"/>
        <v>0</v>
      </c>
      <c r="CD31" s="399">
        <f>IF(CA$1="","",SUMIF($H32:$H33,MID($H31,3,10),CD32:CD33))</f>
        <v>0</v>
      </c>
      <c r="CE31" s="399">
        <f>IF(CA$1="","",SUMIF($H32:$H33,MID($H31,3,10),CE32:CE33))</f>
        <v>0</v>
      </c>
      <c r="CF31" s="382"/>
      <c r="CG31" s="238"/>
      <c r="CH31" s="536">
        <f t="shared" si="90"/>
        <v>0</v>
      </c>
      <c r="CI31" s="73">
        <f t="shared" si="91"/>
        <v>0</v>
      </c>
      <c r="CJ31" s="73">
        <f t="shared" si="92"/>
        <v>0</v>
      </c>
      <c r="CK31" s="399">
        <f>IF(CH$1="","",SUMIF($H32:$H33,MID($H31,3,10),CK32:CK33))</f>
        <v>0</v>
      </c>
      <c r="CL31" s="399">
        <f>IF(CH$1="","",SUMIF($H32:$H33,MID($H31,3,10),CL32:CL33))</f>
        <v>0</v>
      </c>
      <c r="CM31" s="382"/>
      <c r="CN31" s="238"/>
      <c r="CO31" s="536">
        <f t="shared" si="93"/>
        <v>0</v>
      </c>
      <c r="CP31" s="73">
        <f t="shared" si="94"/>
        <v>0</v>
      </c>
      <c r="CQ31" s="73">
        <f t="shared" si="95"/>
        <v>0</v>
      </c>
      <c r="CR31" s="399">
        <f>IF(CO$1="","",SUMIF($H32:$H33,MID($H31,3,10),CR32:CR33))</f>
        <v>0</v>
      </c>
      <c r="CS31" s="399">
        <f>IF(CO$1="","",SUMIF($H32:$H33,MID($H31,3,10),CS32:CS33))</f>
        <v>0</v>
      </c>
      <c r="CT31" s="382"/>
      <c r="CU31" s="238"/>
      <c r="CV31" s="536">
        <f t="shared" si="96"/>
        <v>0</v>
      </c>
      <c r="CW31" s="73">
        <f t="shared" si="97"/>
        <v>0</v>
      </c>
      <c r="CX31" s="73">
        <f t="shared" si="98"/>
        <v>0</v>
      </c>
      <c r="CY31" s="399">
        <f>IF(CV$1="","",SUMIF($H32:$H33,MID($H31,3,10),CY32:CY33))</f>
        <v>0</v>
      </c>
      <c r="CZ31" s="399">
        <f>IF(CV$1="","",SUMIF($H32:$H33,MID($H31,3,10),CZ32:CZ33))</f>
        <v>0</v>
      </c>
      <c r="DA31" s="382"/>
      <c r="DB31" s="238"/>
      <c r="DC31" s="536">
        <f t="shared" si="99"/>
        <v>0</v>
      </c>
      <c r="DD31" s="73">
        <f t="shared" si="100"/>
        <v>0</v>
      </c>
      <c r="DE31" s="73">
        <f t="shared" si="101"/>
        <v>0</v>
      </c>
      <c r="DF31" s="399">
        <f>IF(DC$1="","",SUMIF($H32:$H33,MID($H31,3,10),DF32:DF33))</f>
        <v>0</v>
      </c>
      <c r="DG31" s="399">
        <f>IF(DC$1="","",SUMIF($H32:$H33,MID($H31,3,10),DG32:DG33))</f>
        <v>0</v>
      </c>
      <c r="DH31" s="382"/>
      <c r="DI31" s="238"/>
      <c r="DJ31" s="536">
        <f t="shared" si="102"/>
        <v>0</v>
      </c>
      <c r="DK31" s="73">
        <f t="shared" si="103"/>
        <v>0</v>
      </c>
      <c r="DL31" s="73">
        <f t="shared" si="104"/>
        <v>0</v>
      </c>
      <c r="DM31" s="399">
        <f>IF(DJ$1="","",SUMIF($H32:$H33,MID($H31,3,10),DM32:DM33))</f>
        <v>0</v>
      </c>
      <c r="DN31" s="399">
        <f>IF(DJ$1="","",SUMIF($H32:$H33,MID($H31,3,10),DN32:DN33))</f>
        <v>0</v>
      </c>
      <c r="DO31" s="382"/>
      <c r="DP31" s="238"/>
      <c r="DQ31" s="536">
        <f t="shared" si="105"/>
        <v>0</v>
      </c>
      <c r="DR31" s="73">
        <f t="shared" si="106"/>
        <v>0</v>
      </c>
      <c r="DS31" s="73">
        <f t="shared" si="107"/>
        <v>0</v>
      </c>
      <c r="DT31" s="399">
        <f>IF(DQ$1="","",SUMIF($H32:$H33,MID($H31,3,10),DT32:DT33))</f>
        <v>0</v>
      </c>
      <c r="DU31" s="399">
        <f>IF(DQ$1="","",SUMIF($H32:$H33,MID($H31,3,10),DU32:DU33))</f>
        <v>0</v>
      </c>
      <c r="DV31" s="382"/>
    </row>
    <row r="32" spans="1:126" s="20" customFormat="1" ht="25.5" outlineLevel="1" x14ac:dyDescent="0.2">
      <c r="A32" s="198" t="s">
        <v>104</v>
      </c>
      <c r="B32" s="193"/>
      <c r="C32" s="42"/>
      <c r="D32" s="42"/>
      <c r="E32" s="78">
        <f t="shared" si="57"/>
        <v>0</v>
      </c>
      <c r="F32" s="187"/>
      <c r="G32" s="22"/>
      <c r="H32" s="301" t="s">
        <v>303</v>
      </c>
      <c r="I32" s="399">
        <f t="shared" si="58"/>
        <v>0</v>
      </c>
      <c r="J32" s="399">
        <f t="shared" si="59"/>
        <v>0</v>
      </c>
      <c r="K32" s="78">
        <f t="shared" si="108"/>
        <v>0</v>
      </c>
      <c r="L32" s="537"/>
      <c r="M32" s="537"/>
      <c r="N32" s="382"/>
      <c r="O32" s="271" t="str">
        <f t="shared" si="4"/>
        <v>LLS</v>
      </c>
      <c r="P32" s="538">
        <f t="shared" si="60"/>
        <v>0</v>
      </c>
      <c r="Q32" s="74">
        <f t="shared" si="61"/>
        <v>0</v>
      </c>
      <c r="R32" s="78">
        <f t="shared" si="62"/>
        <v>0</v>
      </c>
      <c r="S32" s="537"/>
      <c r="T32" s="537"/>
      <c r="U32" s="382"/>
      <c r="V32" s="238"/>
      <c r="W32" s="538">
        <f t="shared" si="63"/>
        <v>0</v>
      </c>
      <c r="X32" s="74">
        <f t="shared" si="64"/>
        <v>0</v>
      </c>
      <c r="Y32" s="78">
        <f t="shared" si="65"/>
        <v>0</v>
      </c>
      <c r="Z32" s="537"/>
      <c r="AA32" s="537"/>
      <c r="AB32" s="382"/>
      <c r="AC32" s="238"/>
      <c r="AD32" s="538">
        <f t="shared" si="66"/>
        <v>0</v>
      </c>
      <c r="AE32" s="74">
        <f t="shared" si="67"/>
        <v>0</v>
      </c>
      <c r="AF32" s="78">
        <f t="shared" si="68"/>
        <v>0</v>
      </c>
      <c r="AG32" s="537"/>
      <c r="AH32" s="537"/>
      <c r="AI32" s="382"/>
      <c r="AJ32" s="238"/>
      <c r="AK32" s="538">
        <f t="shared" si="69"/>
        <v>0</v>
      </c>
      <c r="AL32" s="74">
        <f t="shared" si="70"/>
        <v>0</v>
      </c>
      <c r="AM32" s="78">
        <f t="shared" si="71"/>
        <v>0</v>
      </c>
      <c r="AN32" s="537"/>
      <c r="AO32" s="537"/>
      <c r="AP32" s="382"/>
      <c r="AQ32" s="238"/>
      <c r="AR32" s="538">
        <f t="shared" si="72"/>
        <v>0</v>
      </c>
      <c r="AS32" s="74">
        <f t="shared" si="73"/>
        <v>0</v>
      </c>
      <c r="AT32" s="78">
        <f t="shared" si="74"/>
        <v>0</v>
      </c>
      <c r="AU32" s="537"/>
      <c r="AV32" s="537"/>
      <c r="AW32" s="382"/>
      <c r="AX32" s="238"/>
      <c r="AY32" s="538">
        <f t="shared" si="75"/>
        <v>0</v>
      </c>
      <c r="AZ32" s="74">
        <f t="shared" si="76"/>
        <v>0</v>
      </c>
      <c r="BA32" s="78">
        <f t="shared" si="77"/>
        <v>0</v>
      </c>
      <c r="BB32" s="537"/>
      <c r="BC32" s="537"/>
      <c r="BD32" s="382"/>
      <c r="BE32" s="238"/>
      <c r="BF32" s="538">
        <f t="shared" si="78"/>
        <v>0</v>
      </c>
      <c r="BG32" s="74">
        <f t="shared" si="79"/>
        <v>0</v>
      </c>
      <c r="BH32" s="78">
        <f t="shared" si="80"/>
        <v>0</v>
      </c>
      <c r="BI32" s="537"/>
      <c r="BJ32" s="537"/>
      <c r="BK32" s="382"/>
      <c r="BL32" s="238"/>
      <c r="BM32" s="538">
        <f t="shared" si="81"/>
        <v>0</v>
      </c>
      <c r="BN32" s="74">
        <f t="shared" si="82"/>
        <v>0</v>
      </c>
      <c r="BO32" s="78">
        <f t="shared" si="83"/>
        <v>0</v>
      </c>
      <c r="BP32" s="537"/>
      <c r="BQ32" s="537"/>
      <c r="BR32" s="382"/>
      <c r="BS32" s="238"/>
      <c r="BT32" s="538">
        <f t="shared" si="84"/>
        <v>0</v>
      </c>
      <c r="BU32" s="74">
        <f t="shared" si="85"/>
        <v>0</v>
      </c>
      <c r="BV32" s="78">
        <f t="shared" si="86"/>
        <v>0</v>
      </c>
      <c r="BW32" s="537"/>
      <c r="BX32" s="537"/>
      <c r="BY32" s="382"/>
      <c r="BZ32" s="238"/>
      <c r="CA32" s="538">
        <f t="shared" si="87"/>
        <v>0</v>
      </c>
      <c r="CB32" s="74">
        <f t="shared" si="88"/>
        <v>0</v>
      </c>
      <c r="CC32" s="78">
        <f t="shared" si="89"/>
        <v>0</v>
      </c>
      <c r="CD32" s="537"/>
      <c r="CE32" s="537"/>
      <c r="CF32" s="382"/>
      <c r="CG32" s="238"/>
      <c r="CH32" s="538">
        <f t="shared" si="90"/>
        <v>0</v>
      </c>
      <c r="CI32" s="74">
        <f t="shared" si="91"/>
        <v>0</v>
      </c>
      <c r="CJ32" s="78">
        <f t="shared" si="92"/>
        <v>0</v>
      </c>
      <c r="CK32" s="537"/>
      <c r="CL32" s="537"/>
      <c r="CM32" s="382"/>
      <c r="CN32" s="238"/>
      <c r="CO32" s="538">
        <f t="shared" si="93"/>
        <v>0</v>
      </c>
      <c r="CP32" s="74">
        <f t="shared" si="94"/>
        <v>0</v>
      </c>
      <c r="CQ32" s="78">
        <f t="shared" si="95"/>
        <v>0</v>
      </c>
      <c r="CR32" s="537"/>
      <c r="CS32" s="537"/>
      <c r="CT32" s="382"/>
      <c r="CU32" s="238"/>
      <c r="CV32" s="538">
        <f t="shared" si="96"/>
        <v>0</v>
      </c>
      <c r="CW32" s="74">
        <f t="shared" si="97"/>
        <v>0</v>
      </c>
      <c r="CX32" s="78">
        <f t="shared" si="98"/>
        <v>0</v>
      </c>
      <c r="CY32" s="537"/>
      <c r="CZ32" s="537"/>
      <c r="DA32" s="382"/>
      <c r="DB32" s="238"/>
      <c r="DC32" s="538">
        <f t="shared" si="99"/>
        <v>0</v>
      </c>
      <c r="DD32" s="74">
        <f t="shared" si="100"/>
        <v>0</v>
      </c>
      <c r="DE32" s="78">
        <f t="shared" si="101"/>
        <v>0</v>
      </c>
      <c r="DF32" s="537"/>
      <c r="DG32" s="537"/>
      <c r="DH32" s="382"/>
      <c r="DI32" s="238"/>
      <c r="DJ32" s="538">
        <f t="shared" si="102"/>
        <v>0</v>
      </c>
      <c r="DK32" s="74">
        <f t="shared" si="103"/>
        <v>0</v>
      </c>
      <c r="DL32" s="78">
        <f t="shared" si="104"/>
        <v>0</v>
      </c>
      <c r="DM32" s="537"/>
      <c r="DN32" s="537"/>
      <c r="DO32" s="382"/>
      <c r="DP32" s="238"/>
      <c r="DQ32" s="538">
        <f t="shared" si="105"/>
        <v>0</v>
      </c>
      <c r="DR32" s="74">
        <f t="shared" si="106"/>
        <v>0</v>
      </c>
      <c r="DS32" s="78">
        <f t="shared" si="107"/>
        <v>0</v>
      </c>
      <c r="DT32" s="537"/>
      <c r="DU32" s="537"/>
      <c r="DV32" s="382"/>
    </row>
    <row r="33" spans="1:126" s="20" customFormat="1" outlineLevel="1" x14ac:dyDescent="0.2">
      <c r="A33" s="199" t="s">
        <v>86</v>
      </c>
      <c r="B33" s="185"/>
      <c r="C33" s="77">
        <f>SUMIF($H34:$H39,MID($H33,3,10),C34:C39)</f>
        <v>0</v>
      </c>
      <c r="D33" s="77">
        <f>SUMIF($H34:$H39,MID($H33,3,10),D34:D39)</f>
        <v>0</v>
      </c>
      <c r="E33" s="73">
        <f t="shared" si="57"/>
        <v>0</v>
      </c>
      <c r="F33" s="187"/>
      <c r="G33" s="22" t="s">
        <v>36</v>
      </c>
      <c r="H33" s="301" t="s">
        <v>317</v>
      </c>
      <c r="I33" s="432">
        <f t="shared" si="58"/>
        <v>0</v>
      </c>
      <c r="J33" s="432">
        <f t="shared" si="59"/>
        <v>0</v>
      </c>
      <c r="K33" s="73">
        <f t="shared" si="108"/>
        <v>0</v>
      </c>
      <c r="L33" s="77">
        <f>IF(I$1="","",SUMIF($H34:$H39,MID($H33,3,10),L34:L39))</f>
        <v>0</v>
      </c>
      <c r="M33" s="77">
        <f>IF(I$1="","",SUMIF($H34:$H39,MID($H33,3,10),M34:M39))</f>
        <v>0</v>
      </c>
      <c r="N33" s="382"/>
      <c r="O33" s="271" t="str">
        <f t="shared" si="4"/>
        <v>LL</v>
      </c>
      <c r="P33" s="536">
        <f t="shared" si="60"/>
        <v>0</v>
      </c>
      <c r="Q33" s="73">
        <f t="shared" si="61"/>
        <v>0</v>
      </c>
      <c r="R33" s="73">
        <f t="shared" si="62"/>
        <v>0</v>
      </c>
      <c r="S33" s="432">
        <f>IF(P$1="","",SUMIF($H34:$H39,MID($H33,3,10),S34:S39))</f>
        <v>0</v>
      </c>
      <c r="T33" s="432">
        <f>IF(P$1="","",SUMIF($H34:$H39,MID($H33,3,10),T34:T39))</f>
        <v>0</v>
      </c>
      <c r="U33" s="382"/>
      <c r="V33" s="238"/>
      <c r="W33" s="536">
        <f t="shared" si="63"/>
        <v>0</v>
      </c>
      <c r="X33" s="73">
        <f t="shared" si="64"/>
        <v>0</v>
      </c>
      <c r="Y33" s="73">
        <f t="shared" si="65"/>
        <v>0</v>
      </c>
      <c r="Z33" s="399">
        <f>IF(W$1="","",SUMIF($H34:$H39,MID($H33,3,10),Z34:Z39))</f>
        <v>0</v>
      </c>
      <c r="AA33" s="399">
        <f>IF(W$1="","",SUMIF($H34:$H39,MID($H33,3,10),AA34:AA39))</f>
        <v>0</v>
      </c>
      <c r="AB33" s="382"/>
      <c r="AC33" s="238"/>
      <c r="AD33" s="536">
        <f t="shared" si="66"/>
        <v>0</v>
      </c>
      <c r="AE33" s="73">
        <f t="shared" si="67"/>
        <v>0</v>
      </c>
      <c r="AF33" s="73">
        <f t="shared" si="68"/>
        <v>0</v>
      </c>
      <c r="AG33" s="399">
        <f>IF(AD$1="","",SUMIF($H34:$H39,MID($H33,3,10),AG34:AG39))</f>
        <v>0</v>
      </c>
      <c r="AH33" s="399">
        <f>IF(AD$1="","",SUMIF($H34:$H39,MID($H33,3,10),AH34:AH39))</f>
        <v>0</v>
      </c>
      <c r="AI33" s="382"/>
      <c r="AJ33" s="238"/>
      <c r="AK33" s="536">
        <f t="shared" si="69"/>
        <v>0</v>
      </c>
      <c r="AL33" s="73">
        <f t="shared" si="70"/>
        <v>0</v>
      </c>
      <c r="AM33" s="73">
        <f t="shared" si="71"/>
        <v>0</v>
      </c>
      <c r="AN33" s="399">
        <f>IF(AK$1="","",SUMIF($H34:$H39,MID($H33,3,10),AN34:AN39))</f>
        <v>0</v>
      </c>
      <c r="AO33" s="399">
        <f>IF(AK$1="","",SUMIF($H34:$H39,MID($H33,3,10),AO34:AO39))</f>
        <v>0</v>
      </c>
      <c r="AP33" s="382"/>
      <c r="AQ33" s="238"/>
      <c r="AR33" s="536">
        <f t="shared" si="72"/>
        <v>0</v>
      </c>
      <c r="AS33" s="73">
        <f t="shared" si="73"/>
        <v>0</v>
      </c>
      <c r="AT33" s="73">
        <f t="shared" si="74"/>
        <v>0</v>
      </c>
      <c r="AU33" s="399">
        <f>IF(AR$1="","",SUMIF($H34:$H39,MID($H33,3,10),AU34:AU39))</f>
        <v>0</v>
      </c>
      <c r="AV33" s="399">
        <f>IF(AR$1="","",SUMIF($H34:$H39,MID($H33,3,10),AV34:AV39))</f>
        <v>0</v>
      </c>
      <c r="AW33" s="382"/>
      <c r="AX33" s="238"/>
      <c r="AY33" s="536">
        <f t="shared" si="75"/>
        <v>0</v>
      </c>
      <c r="AZ33" s="73">
        <f t="shared" si="76"/>
        <v>0</v>
      </c>
      <c r="BA33" s="73">
        <f t="shared" si="77"/>
        <v>0</v>
      </c>
      <c r="BB33" s="399">
        <f>IF(AY$1="","",SUMIF($H34:$H39,MID($H33,3,10),BB34:BB39))</f>
        <v>0</v>
      </c>
      <c r="BC33" s="399">
        <f>IF(AY$1="","",SUMIF($H34:$H39,MID($H33,3,10),BC34:BC39))</f>
        <v>0</v>
      </c>
      <c r="BD33" s="382"/>
      <c r="BE33" s="238"/>
      <c r="BF33" s="536">
        <f t="shared" si="78"/>
        <v>0</v>
      </c>
      <c r="BG33" s="73">
        <f t="shared" si="79"/>
        <v>0</v>
      </c>
      <c r="BH33" s="73">
        <f t="shared" si="80"/>
        <v>0</v>
      </c>
      <c r="BI33" s="399">
        <f>IF(BF$1="","",SUMIF($H34:$H39,MID($H33,3,10),BI34:BI39))</f>
        <v>0</v>
      </c>
      <c r="BJ33" s="399">
        <f>IF(BF$1="","",SUMIF($H34:$H39,MID($H33,3,10),BJ34:BJ39))</f>
        <v>0</v>
      </c>
      <c r="BK33" s="382"/>
      <c r="BL33" s="238"/>
      <c r="BM33" s="536">
        <f t="shared" si="81"/>
        <v>0</v>
      </c>
      <c r="BN33" s="73">
        <f t="shared" si="82"/>
        <v>0</v>
      </c>
      <c r="BO33" s="73">
        <f t="shared" si="83"/>
        <v>0</v>
      </c>
      <c r="BP33" s="399">
        <f>IF(BM$1="","",SUMIF($H34:$H39,MID($H33,3,10),BP34:BP39))</f>
        <v>0</v>
      </c>
      <c r="BQ33" s="399">
        <f>IF(BM$1="","",SUMIF($H34:$H39,MID($H33,3,10),BQ34:BQ39))</f>
        <v>0</v>
      </c>
      <c r="BR33" s="382"/>
      <c r="BS33" s="238"/>
      <c r="BT33" s="536">
        <f t="shared" si="84"/>
        <v>0</v>
      </c>
      <c r="BU33" s="73">
        <f t="shared" si="85"/>
        <v>0</v>
      </c>
      <c r="BV33" s="73">
        <f t="shared" si="86"/>
        <v>0</v>
      </c>
      <c r="BW33" s="399">
        <f>IF(BT$1="","",SUMIF($H34:$H39,MID($H33,3,10),BW34:BW39))</f>
        <v>0</v>
      </c>
      <c r="BX33" s="399">
        <f>IF(BT$1="","",SUMIF($H34:$H39,MID($H33,3,10),BX34:BX39))</f>
        <v>0</v>
      </c>
      <c r="BY33" s="382"/>
      <c r="BZ33" s="238"/>
      <c r="CA33" s="536">
        <f t="shared" si="87"/>
        <v>0</v>
      </c>
      <c r="CB33" s="73">
        <f t="shared" si="88"/>
        <v>0</v>
      </c>
      <c r="CC33" s="73">
        <f t="shared" si="89"/>
        <v>0</v>
      </c>
      <c r="CD33" s="399">
        <f>IF(CA$1="","",SUMIF($H34:$H39,MID($H33,3,10),CD34:CD39))</f>
        <v>0</v>
      </c>
      <c r="CE33" s="399">
        <f>IF(CA$1="","",SUMIF($H34:$H39,MID($H33,3,10),CE34:CE39))</f>
        <v>0</v>
      </c>
      <c r="CF33" s="382"/>
      <c r="CG33" s="238"/>
      <c r="CH33" s="536">
        <f t="shared" si="90"/>
        <v>0</v>
      </c>
      <c r="CI33" s="73">
        <f t="shared" si="91"/>
        <v>0</v>
      </c>
      <c r="CJ33" s="73">
        <f t="shared" si="92"/>
        <v>0</v>
      </c>
      <c r="CK33" s="399">
        <f>IF(CH$1="","",SUMIF($H34:$H39,MID($H33,3,10),CK34:CK39))</f>
        <v>0</v>
      </c>
      <c r="CL33" s="399">
        <f>IF(CH$1="","",SUMIF($H34:$H39,MID($H33,3,10),CL34:CL39))</f>
        <v>0</v>
      </c>
      <c r="CM33" s="382"/>
      <c r="CN33" s="238"/>
      <c r="CO33" s="536">
        <f t="shared" si="93"/>
        <v>0</v>
      </c>
      <c r="CP33" s="73">
        <f t="shared" si="94"/>
        <v>0</v>
      </c>
      <c r="CQ33" s="73">
        <f t="shared" si="95"/>
        <v>0</v>
      </c>
      <c r="CR33" s="399">
        <f>IF(CO$1="","",SUMIF($H34:$H39,MID($H33,3,10),CR34:CR39))</f>
        <v>0</v>
      </c>
      <c r="CS33" s="399">
        <f>IF(CO$1="","",SUMIF($H34:$H39,MID($H33,3,10),CS34:CS39))</f>
        <v>0</v>
      </c>
      <c r="CT33" s="382"/>
      <c r="CU33" s="238"/>
      <c r="CV33" s="536">
        <f t="shared" si="96"/>
        <v>0</v>
      </c>
      <c r="CW33" s="73">
        <f t="shared" si="97"/>
        <v>0</v>
      </c>
      <c r="CX33" s="73">
        <f t="shared" si="98"/>
        <v>0</v>
      </c>
      <c r="CY33" s="399">
        <f>IF(CV$1="","",SUMIF($H34:$H39,MID($H33,3,10),CY34:CY39))</f>
        <v>0</v>
      </c>
      <c r="CZ33" s="399">
        <f>IF(CV$1="","",SUMIF($H34:$H39,MID($H33,3,10),CZ34:CZ39))</f>
        <v>0</v>
      </c>
      <c r="DA33" s="382"/>
      <c r="DB33" s="238"/>
      <c r="DC33" s="536">
        <f t="shared" si="99"/>
        <v>0</v>
      </c>
      <c r="DD33" s="73">
        <f t="shared" si="100"/>
        <v>0</v>
      </c>
      <c r="DE33" s="73">
        <f t="shared" si="101"/>
        <v>0</v>
      </c>
      <c r="DF33" s="399">
        <f>IF(DC$1="","",SUMIF($H34:$H39,MID($H33,3,10),DF34:DF39))</f>
        <v>0</v>
      </c>
      <c r="DG33" s="399">
        <f>IF(DC$1="","",SUMIF($H34:$H39,MID($H33,3,10),DG34:DG39))</f>
        <v>0</v>
      </c>
      <c r="DH33" s="382"/>
      <c r="DI33" s="238"/>
      <c r="DJ33" s="536">
        <f t="shared" si="102"/>
        <v>0</v>
      </c>
      <c r="DK33" s="73">
        <f t="shared" si="103"/>
        <v>0</v>
      </c>
      <c r="DL33" s="73">
        <f t="shared" si="104"/>
        <v>0</v>
      </c>
      <c r="DM33" s="399">
        <f>IF(DJ$1="","",SUMIF($H34:$H39,MID($H33,3,10),DM34:DM39))</f>
        <v>0</v>
      </c>
      <c r="DN33" s="399">
        <f>IF(DJ$1="","",SUMIF($H34:$H39,MID($H33,3,10),DN34:DN39))</f>
        <v>0</v>
      </c>
      <c r="DO33" s="382"/>
      <c r="DP33" s="238"/>
      <c r="DQ33" s="536">
        <f t="shared" si="105"/>
        <v>0</v>
      </c>
      <c r="DR33" s="73">
        <f t="shared" si="106"/>
        <v>0</v>
      </c>
      <c r="DS33" s="73">
        <f t="shared" si="107"/>
        <v>0</v>
      </c>
      <c r="DT33" s="399">
        <f>IF(DQ$1="","",SUMIF($H34:$H39,MID($H33,3,10),DT34:DT39))</f>
        <v>0</v>
      </c>
      <c r="DU33" s="399">
        <f>IF(DQ$1="","",SUMIF($H34:$H39,MID($H33,3,10),DU34:DU39))</f>
        <v>0</v>
      </c>
      <c r="DV33" s="382"/>
    </row>
    <row r="34" spans="1:126" s="20" customFormat="1" outlineLevel="1" x14ac:dyDescent="0.2">
      <c r="A34" s="196" t="s">
        <v>25</v>
      </c>
      <c r="B34" s="193" t="s">
        <v>26</v>
      </c>
      <c r="C34" s="42"/>
      <c r="D34" s="42"/>
      <c r="E34" s="78">
        <f t="shared" si="57"/>
        <v>0</v>
      </c>
      <c r="F34" s="190"/>
      <c r="G34" s="22" t="s">
        <v>235</v>
      </c>
      <c r="H34" s="301" t="s">
        <v>316</v>
      </c>
      <c r="I34" s="538">
        <f t="shared" si="58"/>
        <v>0</v>
      </c>
      <c r="J34" s="538">
        <f t="shared" si="59"/>
        <v>0</v>
      </c>
      <c r="K34" s="78">
        <f t="shared" si="108"/>
        <v>0</v>
      </c>
      <c r="L34" s="537"/>
      <c r="M34" s="537"/>
      <c r="N34" s="382"/>
      <c r="O34" s="271" t="str">
        <f t="shared" si="4"/>
        <v>LLR</v>
      </c>
      <c r="P34" s="538">
        <f t="shared" si="60"/>
        <v>0</v>
      </c>
      <c r="Q34" s="74">
        <f t="shared" si="61"/>
        <v>0</v>
      </c>
      <c r="R34" s="78">
        <f t="shared" ref="R34:R39" si="109">IF(P$1="","",SUM(P34:Q34))</f>
        <v>0</v>
      </c>
      <c r="S34" s="537"/>
      <c r="T34" s="537"/>
      <c r="U34" s="382"/>
      <c r="V34" s="238"/>
      <c r="W34" s="538">
        <f t="shared" si="63"/>
        <v>0</v>
      </c>
      <c r="X34" s="74">
        <f t="shared" si="64"/>
        <v>0</v>
      </c>
      <c r="Y34" s="78">
        <f t="shared" si="65"/>
        <v>0</v>
      </c>
      <c r="Z34" s="537"/>
      <c r="AA34" s="537"/>
      <c r="AB34" s="382"/>
      <c r="AC34" s="238"/>
      <c r="AD34" s="538">
        <f t="shared" si="66"/>
        <v>0</v>
      </c>
      <c r="AE34" s="74">
        <f t="shared" si="67"/>
        <v>0</v>
      </c>
      <c r="AF34" s="78">
        <f t="shared" si="68"/>
        <v>0</v>
      </c>
      <c r="AG34" s="537"/>
      <c r="AH34" s="537"/>
      <c r="AI34" s="382"/>
      <c r="AJ34" s="238"/>
      <c r="AK34" s="538">
        <f t="shared" si="69"/>
        <v>0</v>
      </c>
      <c r="AL34" s="74">
        <f t="shared" si="70"/>
        <v>0</v>
      </c>
      <c r="AM34" s="78">
        <f t="shared" si="71"/>
        <v>0</v>
      </c>
      <c r="AN34" s="537"/>
      <c r="AO34" s="537"/>
      <c r="AP34" s="382"/>
      <c r="AQ34" s="238"/>
      <c r="AR34" s="538">
        <f t="shared" si="72"/>
        <v>0</v>
      </c>
      <c r="AS34" s="74">
        <f t="shared" si="73"/>
        <v>0</v>
      </c>
      <c r="AT34" s="78">
        <f t="shared" si="74"/>
        <v>0</v>
      </c>
      <c r="AU34" s="537"/>
      <c r="AV34" s="537"/>
      <c r="AW34" s="382"/>
      <c r="AX34" s="238"/>
      <c r="AY34" s="538">
        <f t="shared" si="75"/>
        <v>0</v>
      </c>
      <c r="AZ34" s="74">
        <f t="shared" si="76"/>
        <v>0</v>
      </c>
      <c r="BA34" s="78">
        <f t="shared" si="77"/>
        <v>0</v>
      </c>
      <c r="BB34" s="537"/>
      <c r="BC34" s="537"/>
      <c r="BD34" s="382"/>
      <c r="BE34" s="238"/>
      <c r="BF34" s="538">
        <f t="shared" si="78"/>
        <v>0</v>
      </c>
      <c r="BG34" s="74">
        <f t="shared" si="79"/>
        <v>0</v>
      </c>
      <c r="BH34" s="78">
        <f t="shared" si="80"/>
        <v>0</v>
      </c>
      <c r="BI34" s="537"/>
      <c r="BJ34" s="537"/>
      <c r="BK34" s="382"/>
      <c r="BL34" s="238"/>
      <c r="BM34" s="538">
        <f t="shared" si="81"/>
        <v>0</v>
      </c>
      <c r="BN34" s="74">
        <f t="shared" si="82"/>
        <v>0</v>
      </c>
      <c r="BO34" s="78">
        <f t="shared" si="83"/>
        <v>0</v>
      </c>
      <c r="BP34" s="537"/>
      <c r="BQ34" s="537"/>
      <c r="BR34" s="382"/>
      <c r="BS34" s="238"/>
      <c r="BT34" s="538">
        <f t="shared" si="84"/>
        <v>0</v>
      </c>
      <c r="BU34" s="74">
        <f t="shared" si="85"/>
        <v>0</v>
      </c>
      <c r="BV34" s="78">
        <f t="shared" si="86"/>
        <v>0</v>
      </c>
      <c r="BW34" s="537"/>
      <c r="BX34" s="537"/>
      <c r="BY34" s="382"/>
      <c r="BZ34" s="238"/>
      <c r="CA34" s="538">
        <f t="shared" si="87"/>
        <v>0</v>
      </c>
      <c r="CB34" s="74">
        <f t="shared" si="88"/>
        <v>0</v>
      </c>
      <c r="CC34" s="78">
        <f t="shared" si="89"/>
        <v>0</v>
      </c>
      <c r="CD34" s="537"/>
      <c r="CE34" s="537"/>
      <c r="CF34" s="382"/>
      <c r="CG34" s="238"/>
      <c r="CH34" s="538">
        <f t="shared" si="90"/>
        <v>0</v>
      </c>
      <c r="CI34" s="74">
        <f t="shared" si="91"/>
        <v>0</v>
      </c>
      <c r="CJ34" s="78">
        <f t="shared" si="92"/>
        <v>0</v>
      </c>
      <c r="CK34" s="537"/>
      <c r="CL34" s="537"/>
      <c r="CM34" s="382"/>
      <c r="CN34" s="238"/>
      <c r="CO34" s="538">
        <f t="shared" si="93"/>
        <v>0</v>
      </c>
      <c r="CP34" s="74">
        <f t="shared" si="94"/>
        <v>0</v>
      </c>
      <c r="CQ34" s="78">
        <f t="shared" si="95"/>
        <v>0</v>
      </c>
      <c r="CR34" s="537"/>
      <c r="CS34" s="537"/>
      <c r="CT34" s="382"/>
      <c r="CU34" s="238"/>
      <c r="CV34" s="538">
        <f t="shared" si="96"/>
        <v>0</v>
      </c>
      <c r="CW34" s="74">
        <f t="shared" si="97"/>
        <v>0</v>
      </c>
      <c r="CX34" s="78">
        <f t="shared" si="98"/>
        <v>0</v>
      </c>
      <c r="CY34" s="537"/>
      <c r="CZ34" s="537"/>
      <c r="DA34" s="382"/>
      <c r="DB34" s="238"/>
      <c r="DC34" s="538">
        <f t="shared" si="99"/>
        <v>0</v>
      </c>
      <c r="DD34" s="74">
        <f t="shared" si="100"/>
        <v>0</v>
      </c>
      <c r="DE34" s="78">
        <f t="shared" si="101"/>
        <v>0</v>
      </c>
      <c r="DF34" s="537"/>
      <c r="DG34" s="537"/>
      <c r="DH34" s="382"/>
      <c r="DI34" s="238"/>
      <c r="DJ34" s="538">
        <f t="shared" si="102"/>
        <v>0</v>
      </c>
      <c r="DK34" s="74">
        <f t="shared" si="103"/>
        <v>0</v>
      </c>
      <c r="DL34" s="78">
        <f t="shared" si="104"/>
        <v>0</v>
      </c>
      <c r="DM34" s="537"/>
      <c r="DN34" s="537"/>
      <c r="DO34" s="382"/>
      <c r="DP34" s="238"/>
      <c r="DQ34" s="538">
        <f t="shared" si="105"/>
        <v>0</v>
      </c>
      <c r="DR34" s="74">
        <f t="shared" si="106"/>
        <v>0</v>
      </c>
      <c r="DS34" s="78">
        <f t="shared" si="107"/>
        <v>0</v>
      </c>
      <c r="DT34" s="537"/>
      <c r="DU34" s="537"/>
      <c r="DV34" s="382"/>
    </row>
    <row r="35" spans="1:126" s="20" customFormat="1" outlineLevel="1" x14ac:dyDescent="0.2">
      <c r="A35" s="196" t="s">
        <v>236</v>
      </c>
      <c r="B35" s="193"/>
      <c r="C35" s="42"/>
      <c r="D35" s="42"/>
      <c r="E35" s="78">
        <f t="shared" si="57"/>
        <v>0</v>
      </c>
      <c r="F35" s="192"/>
      <c r="G35" s="22" t="s">
        <v>275</v>
      </c>
      <c r="H35" s="301" t="s">
        <v>316</v>
      </c>
      <c r="I35" s="399">
        <f t="shared" si="58"/>
        <v>0</v>
      </c>
      <c r="J35" s="399">
        <f t="shared" si="59"/>
        <v>0</v>
      </c>
      <c r="K35" s="78">
        <f t="shared" si="108"/>
        <v>0</v>
      </c>
      <c r="L35" s="537"/>
      <c r="M35" s="537"/>
      <c r="N35" s="382"/>
      <c r="O35" s="271" t="str">
        <f t="shared" si="4"/>
        <v>LLR</v>
      </c>
      <c r="P35" s="538">
        <f t="shared" si="60"/>
        <v>0</v>
      </c>
      <c r="Q35" s="74">
        <f t="shared" si="61"/>
        <v>0</v>
      </c>
      <c r="R35" s="78">
        <f t="shared" si="109"/>
        <v>0</v>
      </c>
      <c r="S35" s="537"/>
      <c r="T35" s="537"/>
      <c r="U35" s="382"/>
      <c r="V35" s="238"/>
      <c r="W35" s="538">
        <f t="shared" si="63"/>
        <v>0</v>
      </c>
      <c r="X35" s="74">
        <f t="shared" si="64"/>
        <v>0</v>
      </c>
      <c r="Y35" s="78">
        <f t="shared" si="65"/>
        <v>0</v>
      </c>
      <c r="Z35" s="537"/>
      <c r="AA35" s="537"/>
      <c r="AB35" s="382"/>
      <c r="AC35" s="238"/>
      <c r="AD35" s="538">
        <f t="shared" si="66"/>
        <v>0</v>
      </c>
      <c r="AE35" s="74">
        <f t="shared" si="67"/>
        <v>0</v>
      </c>
      <c r="AF35" s="78">
        <f t="shared" si="68"/>
        <v>0</v>
      </c>
      <c r="AG35" s="537"/>
      <c r="AH35" s="537"/>
      <c r="AI35" s="382"/>
      <c r="AJ35" s="238"/>
      <c r="AK35" s="538">
        <f t="shared" si="69"/>
        <v>0</v>
      </c>
      <c r="AL35" s="74">
        <f t="shared" si="70"/>
        <v>0</v>
      </c>
      <c r="AM35" s="78">
        <f t="shared" si="71"/>
        <v>0</v>
      </c>
      <c r="AN35" s="537"/>
      <c r="AO35" s="537"/>
      <c r="AP35" s="382"/>
      <c r="AQ35" s="238"/>
      <c r="AR35" s="538">
        <f t="shared" si="72"/>
        <v>0</v>
      </c>
      <c r="AS35" s="74">
        <f t="shared" si="73"/>
        <v>0</v>
      </c>
      <c r="AT35" s="78">
        <f t="shared" si="74"/>
        <v>0</v>
      </c>
      <c r="AU35" s="537"/>
      <c r="AV35" s="537"/>
      <c r="AW35" s="382"/>
      <c r="AX35" s="238"/>
      <c r="AY35" s="538">
        <f t="shared" si="75"/>
        <v>0</v>
      </c>
      <c r="AZ35" s="74">
        <f t="shared" si="76"/>
        <v>0</v>
      </c>
      <c r="BA35" s="78">
        <f t="shared" si="77"/>
        <v>0</v>
      </c>
      <c r="BB35" s="537"/>
      <c r="BC35" s="537"/>
      <c r="BD35" s="382"/>
      <c r="BE35" s="238"/>
      <c r="BF35" s="538">
        <f t="shared" si="78"/>
        <v>0</v>
      </c>
      <c r="BG35" s="74">
        <f t="shared" si="79"/>
        <v>0</v>
      </c>
      <c r="BH35" s="78">
        <f t="shared" si="80"/>
        <v>0</v>
      </c>
      <c r="BI35" s="537"/>
      <c r="BJ35" s="537"/>
      <c r="BK35" s="382"/>
      <c r="BL35" s="238"/>
      <c r="BM35" s="538">
        <f t="shared" si="81"/>
        <v>0</v>
      </c>
      <c r="BN35" s="74">
        <f t="shared" si="82"/>
        <v>0</v>
      </c>
      <c r="BO35" s="78">
        <f t="shared" si="83"/>
        <v>0</v>
      </c>
      <c r="BP35" s="537"/>
      <c r="BQ35" s="537"/>
      <c r="BR35" s="382"/>
      <c r="BS35" s="238"/>
      <c r="BT35" s="538">
        <f t="shared" si="84"/>
        <v>0</v>
      </c>
      <c r="BU35" s="74">
        <f t="shared" si="85"/>
        <v>0</v>
      </c>
      <c r="BV35" s="78">
        <f t="shared" si="86"/>
        <v>0</v>
      </c>
      <c r="BW35" s="537"/>
      <c r="BX35" s="537"/>
      <c r="BY35" s="382"/>
      <c r="BZ35" s="238"/>
      <c r="CA35" s="538">
        <f t="shared" si="87"/>
        <v>0</v>
      </c>
      <c r="CB35" s="74">
        <f t="shared" si="88"/>
        <v>0</v>
      </c>
      <c r="CC35" s="78">
        <f t="shared" si="89"/>
        <v>0</v>
      </c>
      <c r="CD35" s="537"/>
      <c r="CE35" s="537"/>
      <c r="CF35" s="382"/>
      <c r="CG35" s="238"/>
      <c r="CH35" s="538">
        <f t="shared" si="90"/>
        <v>0</v>
      </c>
      <c r="CI35" s="74">
        <f t="shared" si="91"/>
        <v>0</v>
      </c>
      <c r="CJ35" s="78">
        <f t="shared" si="92"/>
        <v>0</v>
      </c>
      <c r="CK35" s="537"/>
      <c r="CL35" s="537"/>
      <c r="CM35" s="382"/>
      <c r="CN35" s="238"/>
      <c r="CO35" s="538">
        <f t="shared" si="93"/>
        <v>0</v>
      </c>
      <c r="CP35" s="74">
        <f t="shared" si="94"/>
        <v>0</v>
      </c>
      <c r="CQ35" s="78">
        <f t="shared" si="95"/>
        <v>0</v>
      </c>
      <c r="CR35" s="537"/>
      <c r="CS35" s="537"/>
      <c r="CT35" s="382"/>
      <c r="CU35" s="238"/>
      <c r="CV35" s="538">
        <f t="shared" si="96"/>
        <v>0</v>
      </c>
      <c r="CW35" s="74">
        <f t="shared" si="97"/>
        <v>0</v>
      </c>
      <c r="CX35" s="78">
        <f t="shared" si="98"/>
        <v>0</v>
      </c>
      <c r="CY35" s="537"/>
      <c r="CZ35" s="537"/>
      <c r="DA35" s="382"/>
      <c r="DB35" s="238"/>
      <c r="DC35" s="538">
        <f t="shared" si="99"/>
        <v>0</v>
      </c>
      <c r="DD35" s="74">
        <f t="shared" si="100"/>
        <v>0</v>
      </c>
      <c r="DE35" s="78">
        <f t="shared" si="101"/>
        <v>0</v>
      </c>
      <c r="DF35" s="537"/>
      <c r="DG35" s="537"/>
      <c r="DH35" s="382"/>
      <c r="DI35" s="238"/>
      <c r="DJ35" s="538">
        <f t="shared" si="102"/>
        <v>0</v>
      </c>
      <c r="DK35" s="74">
        <f t="shared" si="103"/>
        <v>0</v>
      </c>
      <c r="DL35" s="78">
        <f t="shared" si="104"/>
        <v>0</v>
      </c>
      <c r="DM35" s="537"/>
      <c r="DN35" s="537"/>
      <c r="DO35" s="382"/>
      <c r="DP35" s="238"/>
      <c r="DQ35" s="538">
        <f t="shared" si="105"/>
        <v>0</v>
      </c>
      <c r="DR35" s="74">
        <f t="shared" si="106"/>
        <v>0</v>
      </c>
      <c r="DS35" s="78">
        <f t="shared" si="107"/>
        <v>0</v>
      </c>
      <c r="DT35" s="537"/>
      <c r="DU35" s="537"/>
      <c r="DV35" s="382"/>
    </row>
    <row r="36" spans="1:126" s="20" customFormat="1" outlineLevel="1" x14ac:dyDescent="0.2">
      <c r="A36" s="196" t="s">
        <v>82</v>
      </c>
      <c r="B36" s="193" t="s">
        <v>27</v>
      </c>
      <c r="C36" s="42"/>
      <c r="D36" s="42"/>
      <c r="E36" s="78">
        <f t="shared" si="57"/>
        <v>0</v>
      </c>
      <c r="F36" s="150"/>
      <c r="G36" s="22" t="s">
        <v>55</v>
      </c>
      <c r="H36" s="301" t="s">
        <v>316</v>
      </c>
      <c r="I36" s="538">
        <f t="shared" si="58"/>
        <v>0</v>
      </c>
      <c r="J36" s="538">
        <f t="shared" si="59"/>
        <v>0</v>
      </c>
      <c r="K36" s="78">
        <f t="shared" si="108"/>
        <v>0</v>
      </c>
      <c r="L36" s="537"/>
      <c r="M36" s="537"/>
      <c r="N36" s="382"/>
      <c r="O36" s="271" t="str">
        <f t="shared" si="4"/>
        <v>LLR</v>
      </c>
      <c r="P36" s="538">
        <f t="shared" si="60"/>
        <v>0</v>
      </c>
      <c r="Q36" s="74">
        <f t="shared" si="61"/>
        <v>0</v>
      </c>
      <c r="R36" s="78">
        <f t="shared" si="109"/>
        <v>0</v>
      </c>
      <c r="S36" s="537"/>
      <c r="T36" s="537"/>
      <c r="U36" s="382"/>
      <c r="V36" s="238"/>
      <c r="W36" s="538">
        <f t="shared" si="63"/>
        <v>0</v>
      </c>
      <c r="X36" s="74">
        <f t="shared" si="64"/>
        <v>0</v>
      </c>
      <c r="Y36" s="78">
        <f t="shared" si="65"/>
        <v>0</v>
      </c>
      <c r="Z36" s="537"/>
      <c r="AA36" s="537"/>
      <c r="AB36" s="382"/>
      <c r="AC36" s="238"/>
      <c r="AD36" s="538">
        <f t="shared" si="66"/>
        <v>0</v>
      </c>
      <c r="AE36" s="74">
        <f t="shared" si="67"/>
        <v>0</v>
      </c>
      <c r="AF36" s="78">
        <f t="shared" si="68"/>
        <v>0</v>
      </c>
      <c r="AG36" s="537"/>
      <c r="AH36" s="537"/>
      <c r="AI36" s="382"/>
      <c r="AJ36" s="238"/>
      <c r="AK36" s="538">
        <f t="shared" si="69"/>
        <v>0</v>
      </c>
      <c r="AL36" s="74">
        <f t="shared" si="70"/>
        <v>0</v>
      </c>
      <c r="AM36" s="78">
        <f t="shared" si="71"/>
        <v>0</v>
      </c>
      <c r="AN36" s="537"/>
      <c r="AO36" s="537"/>
      <c r="AP36" s="382"/>
      <c r="AQ36" s="238"/>
      <c r="AR36" s="538">
        <f t="shared" si="72"/>
        <v>0</v>
      </c>
      <c r="AS36" s="74">
        <f t="shared" si="73"/>
        <v>0</v>
      </c>
      <c r="AT36" s="78">
        <f t="shared" si="74"/>
        <v>0</v>
      </c>
      <c r="AU36" s="537"/>
      <c r="AV36" s="537"/>
      <c r="AW36" s="382"/>
      <c r="AX36" s="238"/>
      <c r="AY36" s="538">
        <f t="shared" si="75"/>
        <v>0</v>
      </c>
      <c r="AZ36" s="74">
        <f t="shared" si="76"/>
        <v>0</v>
      </c>
      <c r="BA36" s="78">
        <f t="shared" si="77"/>
        <v>0</v>
      </c>
      <c r="BB36" s="537"/>
      <c r="BC36" s="537"/>
      <c r="BD36" s="382"/>
      <c r="BE36" s="238"/>
      <c r="BF36" s="538">
        <f t="shared" si="78"/>
        <v>0</v>
      </c>
      <c r="BG36" s="74">
        <f t="shared" si="79"/>
        <v>0</v>
      </c>
      <c r="BH36" s="78">
        <f t="shared" si="80"/>
        <v>0</v>
      </c>
      <c r="BI36" s="537"/>
      <c r="BJ36" s="537"/>
      <c r="BK36" s="382"/>
      <c r="BL36" s="238"/>
      <c r="BM36" s="538">
        <f t="shared" si="81"/>
        <v>0</v>
      </c>
      <c r="BN36" s="74">
        <f t="shared" si="82"/>
        <v>0</v>
      </c>
      <c r="BO36" s="78">
        <f t="shared" si="83"/>
        <v>0</v>
      </c>
      <c r="BP36" s="537"/>
      <c r="BQ36" s="537"/>
      <c r="BR36" s="382"/>
      <c r="BS36" s="238"/>
      <c r="BT36" s="538">
        <f t="shared" si="84"/>
        <v>0</v>
      </c>
      <c r="BU36" s="74">
        <f t="shared" si="85"/>
        <v>0</v>
      </c>
      <c r="BV36" s="78">
        <f t="shared" si="86"/>
        <v>0</v>
      </c>
      <c r="BW36" s="537"/>
      <c r="BX36" s="537"/>
      <c r="BY36" s="382"/>
      <c r="BZ36" s="238"/>
      <c r="CA36" s="538">
        <f t="shared" si="87"/>
        <v>0</v>
      </c>
      <c r="CB36" s="74">
        <f t="shared" si="88"/>
        <v>0</v>
      </c>
      <c r="CC36" s="78">
        <f t="shared" si="89"/>
        <v>0</v>
      </c>
      <c r="CD36" s="537"/>
      <c r="CE36" s="537"/>
      <c r="CF36" s="382"/>
      <c r="CG36" s="238"/>
      <c r="CH36" s="538">
        <f t="shared" si="90"/>
        <v>0</v>
      </c>
      <c r="CI36" s="74">
        <f t="shared" si="91"/>
        <v>0</v>
      </c>
      <c r="CJ36" s="78">
        <f t="shared" si="92"/>
        <v>0</v>
      </c>
      <c r="CK36" s="537"/>
      <c r="CL36" s="537"/>
      <c r="CM36" s="382"/>
      <c r="CN36" s="238"/>
      <c r="CO36" s="538">
        <f t="shared" si="93"/>
        <v>0</v>
      </c>
      <c r="CP36" s="74">
        <f t="shared" si="94"/>
        <v>0</v>
      </c>
      <c r="CQ36" s="78">
        <f t="shared" si="95"/>
        <v>0</v>
      </c>
      <c r="CR36" s="537"/>
      <c r="CS36" s="537"/>
      <c r="CT36" s="382"/>
      <c r="CU36" s="238"/>
      <c r="CV36" s="538">
        <f t="shared" si="96"/>
        <v>0</v>
      </c>
      <c r="CW36" s="74">
        <f t="shared" si="97"/>
        <v>0</v>
      </c>
      <c r="CX36" s="78">
        <f t="shared" si="98"/>
        <v>0</v>
      </c>
      <c r="CY36" s="537"/>
      <c r="CZ36" s="537"/>
      <c r="DA36" s="382"/>
      <c r="DB36" s="238"/>
      <c r="DC36" s="538">
        <f t="shared" si="99"/>
        <v>0</v>
      </c>
      <c r="DD36" s="74">
        <f t="shared" si="100"/>
        <v>0</v>
      </c>
      <c r="DE36" s="78">
        <f t="shared" si="101"/>
        <v>0</v>
      </c>
      <c r="DF36" s="537"/>
      <c r="DG36" s="537"/>
      <c r="DH36" s="382"/>
      <c r="DI36" s="238"/>
      <c r="DJ36" s="538">
        <f t="shared" si="102"/>
        <v>0</v>
      </c>
      <c r="DK36" s="74">
        <f t="shared" si="103"/>
        <v>0</v>
      </c>
      <c r="DL36" s="78">
        <f t="shared" si="104"/>
        <v>0</v>
      </c>
      <c r="DM36" s="537"/>
      <c r="DN36" s="537"/>
      <c r="DO36" s="382"/>
      <c r="DP36" s="238"/>
      <c r="DQ36" s="538">
        <f t="shared" si="105"/>
        <v>0</v>
      </c>
      <c r="DR36" s="74">
        <f t="shared" si="106"/>
        <v>0</v>
      </c>
      <c r="DS36" s="78">
        <f t="shared" si="107"/>
        <v>0</v>
      </c>
      <c r="DT36" s="537"/>
      <c r="DU36" s="537"/>
      <c r="DV36" s="382"/>
    </row>
    <row r="37" spans="1:126" s="20" customFormat="1" outlineLevel="1" x14ac:dyDescent="0.2">
      <c r="A37" s="196" t="s">
        <v>231</v>
      </c>
      <c r="B37" s="182" t="s">
        <v>232</v>
      </c>
      <c r="C37" s="42"/>
      <c r="D37" s="42"/>
      <c r="E37" s="78">
        <f t="shared" si="57"/>
        <v>0</v>
      </c>
      <c r="F37" s="190"/>
      <c r="G37" s="22"/>
      <c r="H37" s="301" t="s">
        <v>316</v>
      </c>
      <c r="I37" s="538">
        <f t="shared" si="58"/>
        <v>0</v>
      </c>
      <c r="J37" s="538">
        <f t="shared" si="59"/>
        <v>0</v>
      </c>
      <c r="K37" s="78">
        <f t="shared" si="108"/>
        <v>0</v>
      </c>
      <c r="L37" s="537"/>
      <c r="M37" s="537"/>
      <c r="N37" s="382"/>
      <c r="O37" s="271" t="str">
        <f t="shared" si="4"/>
        <v>LLR</v>
      </c>
      <c r="P37" s="538">
        <f t="shared" si="60"/>
        <v>0</v>
      </c>
      <c r="Q37" s="74">
        <f t="shared" si="61"/>
        <v>0</v>
      </c>
      <c r="R37" s="78">
        <f t="shared" si="109"/>
        <v>0</v>
      </c>
      <c r="S37" s="537"/>
      <c r="T37" s="537"/>
      <c r="U37" s="382"/>
      <c r="V37" s="238"/>
      <c r="W37" s="538">
        <f t="shared" si="63"/>
        <v>0</v>
      </c>
      <c r="X37" s="74">
        <f t="shared" si="64"/>
        <v>0</v>
      </c>
      <c r="Y37" s="78">
        <f t="shared" si="65"/>
        <v>0</v>
      </c>
      <c r="Z37" s="537"/>
      <c r="AA37" s="537"/>
      <c r="AB37" s="382"/>
      <c r="AC37" s="238"/>
      <c r="AD37" s="538">
        <f t="shared" si="66"/>
        <v>0</v>
      </c>
      <c r="AE37" s="74">
        <f t="shared" si="67"/>
        <v>0</v>
      </c>
      <c r="AF37" s="78">
        <f t="shared" si="68"/>
        <v>0</v>
      </c>
      <c r="AG37" s="537"/>
      <c r="AH37" s="537"/>
      <c r="AI37" s="382"/>
      <c r="AJ37" s="238"/>
      <c r="AK37" s="538">
        <f t="shared" si="69"/>
        <v>0</v>
      </c>
      <c r="AL37" s="74">
        <f t="shared" si="70"/>
        <v>0</v>
      </c>
      <c r="AM37" s="78">
        <f t="shared" si="71"/>
        <v>0</v>
      </c>
      <c r="AN37" s="537"/>
      <c r="AO37" s="537"/>
      <c r="AP37" s="382"/>
      <c r="AQ37" s="238"/>
      <c r="AR37" s="538">
        <f t="shared" si="72"/>
        <v>0</v>
      </c>
      <c r="AS37" s="74">
        <f t="shared" si="73"/>
        <v>0</v>
      </c>
      <c r="AT37" s="78">
        <f t="shared" si="74"/>
        <v>0</v>
      </c>
      <c r="AU37" s="537"/>
      <c r="AV37" s="537"/>
      <c r="AW37" s="382"/>
      <c r="AX37" s="238"/>
      <c r="AY37" s="538">
        <f t="shared" si="75"/>
        <v>0</v>
      </c>
      <c r="AZ37" s="74">
        <f t="shared" si="76"/>
        <v>0</v>
      </c>
      <c r="BA37" s="78">
        <f t="shared" si="77"/>
        <v>0</v>
      </c>
      <c r="BB37" s="537"/>
      <c r="BC37" s="537"/>
      <c r="BD37" s="382"/>
      <c r="BE37" s="238"/>
      <c r="BF37" s="538">
        <f t="shared" si="78"/>
        <v>0</v>
      </c>
      <c r="BG37" s="74">
        <f t="shared" si="79"/>
        <v>0</v>
      </c>
      <c r="BH37" s="78">
        <f t="shared" si="80"/>
        <v>0</v>
      </c>
      <c r="BI37" s="537"/>
      <c r="BJ37" s="537"/>
      <c r="BK37" s="382"/>
      <c r="BL37" s="238"/>
      <c r="BM37" s="538">
        <f t="shared" si="81"/>
        <v>0</v>
      </c>
      <c r="BN37" s="74">
        <f t="shared" si="82"/>
        <v>0</v>
      </c>
      <c r="BO37" s="78">
        <f t="shared" si="83"/>
        <v>0</v>
      </c>
      <c r="BP37" s="537"/>
      <c r="BQ37" s="537"/>
      <c r="BR37" s="382"/>
      <c r="BS37" s="238"/>
      <c r="BT37" s="538">
        <f t="shared" si="84"/>
        <v>0</v>
      </c>
      <c r="BU37" s="74">
        <f t="shared" si="85"/>
        <v>0</v>
      </c>
      <c r="BV37" s="78">
        <f t="shared" si="86"/>
        <v>0</v>
      </c>
      <c r="BW37" s="537"/>
      <c r="BX37" s="537"/>
      <c r="BY37" s="382"/>
      <c r="BZ37" s="238"/>
      <c r="CA37" s="538">
        <f t="shared" si="87"/>
        <v>0</v>
      </c>
      <c r="CB37" s="74">
        <f t="shared" si="88"/>
        <v>0</v>
      </c>
      <c r="CC37" s="78">
        <f t="shared" si="89"/>
        <v>0</v>
      </c>
      <c r="CD37" s="537"/>
      <c r="CE37" s="537"/>
      <c r="CF37" s="382"/>
      <c r="CG37" s="238"/>
      <c r="CH37" s="538">
        <f t="shared" si="90"/>
        <v>0</v>
      </c>
      <c r="CI37" s="74">
        <f t="shared" si="91"/>
        <v>0</v>
      </c>
      <c r="CJ37" s="78">
        <f t="shared" si="92"/>
        <v>0</v>
      </c>
      <c r="CK37" s="537"/>
      <c r="CL37" s="537"/>
      <c r="CM37" s="382"/>
      <c r="CN37" s="238"/>
      <c r="CO37" s="538">
        <f t="shared" si="93"/>
        <v>0</v>
      </c>
      <c r="CP37" s="74">
        <f t="shared" si="94"/>
        <v>0</v>
      </c>
      <c r="CQ37" s="78">
        <f t="shared" si="95"/>
        <v>0</v>
      </c>
      <c r="CR37" s="537"/>
      <c r="CS37" s="537"/>
      <c r="CT37" s="382"/>
      <c r="CU37" s="238"/>
      <c r="CV37" s="538">
        <f t="shared" si="96"/>
        <v>0</v>
      </c>
      <c r="CW37" s="74">
        <f t="shared" si="97"/>
        <v>0</v>
      </c>
      <c r="CX37" s="78">
        <f t="shared" si="98"/>
        <v>0</v>
      </c>
      <c r="CY37" s="537"/>
      <c r="CZ37" s="537"/>
      <c r="DA37" s="382"/>
      <c r="DB37" s="238"/>
      <c r="DC37" s="538">
        <f t="shared" si="99"/>
        <v>0</v>
      </c>
      <c r="DD37" s="74">
        <f t="shared" si="100"/>
        <v>0</v>
      </c>
      <c r="DE37" s="78">
        <f t="shared" si="101"/>
        <v>0</v>
      </c>
      <c r="DF37" s="537"/>
      <c r="DG37" s="537"/>
      <c r="DH37" s="382"/>
      <c r="DI37" s="238"/>
      <c r="DJ37" s="538">
        <f t="shared" si="102"/>
        <v>0</v>
      </c>
      <c r="DK37" s="74">
        <f t="shared" si="103"/>
        <v>0</v>
      </c>
      <c r="DL37" s="78">
        <f t="shared" si="104"/>
        <v>0</v>
      </c>
      <c r="DM37" s="537"/>
      <c r="DN37" s="537"/>
      <c r="DO37" s="382"/>
      <c r="DP37" s="238"/>
      <c r="DQ37" s="538">
        <f t="shared" si="105"/>
        <v>0</v>
      </c>
      <c r="DR37" s="74">
        <f t="shared" si="106"/>
        <v>0</v>
      </c>
      <c r="DS37" s="78">
        <f t="shared" si="107"/>
        <v>0</v>
      </c>
      <c r="DT37" s="537"/>
      <c r="DU37" s="537"/>
      <c r="DV37" s="382"/>
    </row>
    <row r="38" spans="1:126" s="20" customFormat="1" outlineLevel="1" x14ac:dyDescent="0.2">
      <c r="A38" s="196" t="s">
        <v>233</v>
      </c>
      <c r="B38" s="182" t="s">
        <v>220</v>
      </c>
      <c r="C38" s="42"/>
      <c r="D38" s="42"/>
      <c r="E38" s="78">
        <f t="shared" si="57"/>
        <v>0</v>
      </c>
      <c r="F38" s="187"/>
      <c r="G38" s="22"/>
      <c r="H38" s="301" t="s">
        <v>316</v>
      </c>
      <c r="I38" s="538">
        <f t="shared" si="58"/>
        <v>0</v>
      </c>
      <c r="J38" s="538">
        <f t="shared" si="59"/>
        <v>0</v>
      </c>
      <c r="K38" s="78">
        <f t="shared" si="108"/>
        <v>0</v>
      </c>
      <c r="L38" s="537"/>
      <c r="M38" s="537"/>
      <c r="N38" s="382"/>
      <c r="O38" s="271" t="str">
        <f t="shared" si="4"/>
        <v>LLR</v>
      </c>
      <c r="P38" s="538">
        <f t="shared" si="60"/>
        <v>0</v>
      </c>
      <c r="Q38" s="74">
        <f t="shared" si="61"/>
        <v>0</v>
      </c>
      <c r="R38" s="78">
        <f t="shared" si="109"/>
        <v>0</v>
      </c>
      <c r="S38" s="537"/>
      <c r="T38" s="537"/>
      <c r="U38" s="382"/>
      <c r="V38" s="238"/>
      <c r="W38" s="538">
        <f t="shared" si="63"/>
        <v>0</v>
      </c>
      <c r="X38" s="74">
        <f t="shared" si="64"/>
        <v>0</v>
      </c>
      <c r="Y38" s="78">
        <f t="shared" si="65"/>
        <v>0</v>
      </c>
      <c r="Z38" s="537"/>
      <c r="AA38" s="537"/>
      <c r="AB38" s="382"/>
      <c r="AC38" s="238"/>
      <c r="AD38" s="538">
        <f t="shared" si="66"/>
        <v>0</v>
      </c>
      <c r="AE38" s="74">
        <f t="shared" si="67"/>
        <v>0</v>
      </c>
      <c r="AF38" s="78">
        <f t="shared" si="68"/>
        <v>0</v>
      </c>
      <c r="AG38" s="537"/>
      <c r="AH38" s="537"/>
      <c r="AI38" s="382"/>
      <c r="AJ38" s="238"/>
      <c r="AK38" s="538">
        <f t="shared" si="69"/>
        <v>0</v>
      </c>
      <c r="AL38" s="74">
        <f t="shared" si="70"/>
        <v>0</v>
      </c>
      <c r="AM38" s="78">
        <f t="shared" si="71"/>
        <v>0</v>
      </c>
      <c r="AN38" s="537"/>
      <c r="AO38" s="537"/>
      <c r="AP38" s="382"/>
      <c r="AQ38" s="238"/>
      <c r="AR38" s="538">
        <f t="shared" si="72"/>
        <v>0</v>
      </c>
      <c r="AS38" s="74">
        <f t="shared" si="73"/>
        <v>0</v>
      </c>
      <c r="AT38" s="78">
        <f t="shared" si="74"/>
        <v>0</v>
      </c>
      <c r="AU38" s="537"/>
      <c r="AV38" s="537"/>
      <c r="AW38" s="382"/>
      <c r="AX38" s="238"/>
      <c r="AY38" s="538">
        <f t="shared" si="75"/>
        <v>0</v>
      </c>
      <c r="AZ38" s="74">
        <f t="shared" si="76"/>
        <v>0</v>
      </c>
      <c r="BA38" s="78">
        <f t="shared" si="77"/>
        <v>0</v>
      </c>
      <c r="BB38" s="537"/>
      <c r="BC38" s="537"/>
      <c r="BD38" s="382"/>
      <c r="BE38" s="238"/>
      <c r="BF38" s="538">
        <f t="shared" si="78"/>
        <v>0</v>
      </c>
      <c r="BG38" s="74">
        <f t="shared" si="79"/>
        <v>0</v>
      </c>
      <c r="BH38" s="78">
        <f t="shared" si="80"/>
        <v>0</v>
      </c>
      <c r="BI38" s="537"/>
      <c r="BJ38" s="537"/>
      <c r="BK38" s="382"/>
      <c r="BL38" s="238"/>
      <c r="BM38" s="538">
        <f t="shared" si="81"/>
        <v>0</v>
      </c>
      <c r="BN38" s="74">
        <f t="shared" si="82"/>
        <v>0</v>
      </c>
      <c r="BO38" s="78">
        <f t="shared" si="83"/>
        <v>0</v>
      </c>
      <c r="BP38" s="537"/>
      <c r="BQ38" s="537"/>
      <c r="BR38" s="382"/>
      <c r="BS38" s="238"/>
      <c r="BT38" s="538">
        <f t="shared" si="84"/>
        <v>0</v>
      </c>
      <c r="BU38" s="74">
        <f t="shared" si="85"/>
        <v>0</v>
      </c>
      <c r="BV38" s="78">
        <f t="shared" si="86"/>
        <v>0</v>
      </c>
      <c r="BW38" s="537"/>
      <c r="BX38" s="537"/>
      <c r="BY38" s="382"/>
      <c r="BZ38" s="238"/>
      <c r="CA38" s="538">
        <f t="shared" si="87"/>
        <v>0</v>
      </c>
      <c r="CB38" s="74">
        <f t="shared" si="88"/>
        <v>0</v>
      </c>
      <c r="CC38" s="78">
        <f t="shared" si="89"/>
        <v>0</v>
      </c>
      <c r="CD38" s="537"/>
      <c r="CE38" s="537"/>
      <c r="CF38" s="382"/>
      <c r="CG38" s="238"/>
      <c r="CH38" s="538">
        <f t="shared" si="90"/>
        <v>0</v>
      </c>
      <c r="CI38" s="74">
        <f t="shared" si="91"/>
        <v>0</v>
      </c>
      <c r="CJ38" s="78">
        <f t="shared" si="92"/>
        <v>0</v>
      </c>
      <c r="CK38" s="537"/>
      <c r="CL38" s="537"/>
      <c r="CM38" s="382"/>
      <c r="CN38" s="238"/>
      <c r="CO38" s="538">
        <f t="shared" si="93"/>
        <v>0</v>
      </c>
      <c r="CP38" s="74">
        <f t="shared" si="94"/>
        <v>0</v>
      </c>
      <c r="CQ38" s="78">
        <f t="shared" si="95"/>
        <v>0</v>
      </c>
      <c r="CR38" s="537"/>
      <c r="CS38" s="537"/>
      <c r="CT38" s="382"/>
      <c r="CU38" s="238"/>
      <c r="CV38" s="538">
        <f t="shared" si="96"/>
        <v>0</v>
      </c>
      <c r="CW38" s="74">
        <f t="shared" si="97"/>
        <v>0</v>
      </c>
      <c r="CX38" s="78">
        <f t="shared" si="98"/>
        <v>0</v>
      </c>
      <c r="CY38" s="537"/>
      <c r="CZ38" s="537"/>
      <c r="DA38" s="382"/>
      <c r="DB38" s="238"/>
      <c r="DC38" s="538">
        <f t="shared" si="99"/>
        <v>0</v>
      </c>
      <c r="DD38" s="74">
        <f t="shared" si="100"/>
        <v>0</v>
      </c>
      <c r="DE38" s="78">
        <f t="shared" si="101"/>
        <v>0</v>
      </c>
      <c r="DF38" s="537"/>
      <c r="DG38" s="537"/>
      <c r="DH38" s="382"/>
      <c r="DI38" s="238"/>
      <c r="DJ38" s="538">
        <f t="shared" si="102"/>
        <v>0</v>
      </c>
      <c r="DK38" s="74">
        <f t="shared" si="103"/>
        <v>0</v>
      </c>
      <c r="DL38" s="78">
        <f t="shared" si="104"/>
        <v>0</v>
      </c>
      <c r="DM38" s="537"/>
      <c r="DN38" s="537"/>
      <c r="DO38" s="382"/>
      <c r="DP38" s="238"/>
      <c r="DQ38" s="538">
        <f t="shared" si="105"/>
        <v>0</v>
      </c>
      <c r="DR38" s="74">
        <f t="shared" si="106"/>
        <v>0</v>
      </c>
      <c r="DS38" s="78">
        <f t="shared" si="107"/>
        <v>0</v>
      </c>
      <c r="DT38" s="537"/>
      <c r="DU38" s="537"/>
      <c r="DV38" s="382"/>
    </row>
    <row r="39" spans="1:126" s="20" customFormat="1" outlineLevel="1" x14ac:dyDescent="0.2">
      <c r="A39" s="199" t="s">
        <v>87</v>
      </c>
      <c r="B39" s="185"/>
      <c r="C39" s="77">
        <f>SUMIF($H40:$H50,MID($H39,3,10),C40:C50)</f>
        <v>0</v>
      </c>
      <c r="D39" s="77">
        <f>SUMIF($H40:$H50,MID($H39,3,10),D40:D50)</f>
        <v>0</v>
      </c>
      <c r="E39" s="73">
        <f t="shared" si="57"/>
        <v>0</v>
      </c>
      <c r="F39" s="187"/>
      <c r="G39" s="22"/>
      <c r="H39" s="301" t="s">
        <v>319</v>
      </c>
      <c r="I39" s="432">
        <f t="shared" si="58"/>
        <v>0</v>
      </c>
      <c r="J39" s="432">
        <f t="shared" si="59"/>
        <v>0</v>
      </c>
      <c r="K39" s="73">
        <f t="shared" si="108"/>
        <v>0</v>
      </c>
      <c r="L39" s="77">
        <f>IF(I$1="","",SUMIF($H40:$H50,MID($H39,3,10),L40:L50))</f>
        <v>0</v>
      </c>
      <c r="M39" s="77">
        <f>IF(I$1="","",SUMIF($H40:$H50,MID($H39,3,10),M40:M50))</f>
        <v>0</v>
      </c>
      <c r="N39" s="382"/>
      <c r="O39" s="271" t="str">
        <f t="shared" si="4"/>
        <v>LL</v>
      </c>
      <c r="P39" s="536">
        <f t="shared" si="60"/>
        <v>0</v>
      </c>
      <c r="Q39" s="73">
        <f t="shared" si="61"/>
        <v>0</v>
      </c>
      <c r="R39" s="73">
        <f t="shared" si="109"/>
        <v>0</v>
      </c>
      <c r="S39" s="432">
        <f>IF(P$1="","",SUMIF($H40:$H50,MID($H39,3,10),S40:S50))</f>
        <v>0</v>
      </c>
      <c r="T39" s="432">
        <f>IF(P$1="","",SUMIF($H40:$H50,MID($H39,3,10),T40:T50))</f>
        <v>0</v>
      </c>
      <c r="U39" s="382"/>
      <c r="V39" s="238"/>
      <c r="W39" s="536">
        <f t="shared" si="63"/>
        <v>0</v>
      </c>
      <c r="X39" s="73">
        <f t="shared" si="64"/>
        <v>0</v>
      </c>
      <c r="Y39" s="73">
        <f t="shared" si="65"/>
        <v>0</v>
      </c>
      <c r="Z39" s="399">
        <f>IF(W$1="","",SUMIF($H40:$H50,MID($H39,3,10),Z40:Z50))</f>
        <v>0</v>
      </c>
      <c r="AA39" s="399">
        <f>IF(W$1="","",SUMIF($H40:$H50,MID($H39,3,10),AA40:AA50))</f>
        <v>0</v>
      </c>
      <c r="AB39" s="382"/>
      <c r="AC39" s="238"/>
      <c r="AD39" s="536">
        <f t="shared" si="66"/>
        <v>0</v>
      </c>
      <c r="AE39" s="73">
        <f t="shared" si="67"/>
        <v>0</v>
      </c>
      <c r="AF39" s="73">
        <f t="shared" si="68"/>
        <v>0</v>
      </c>
      <c r="AG39" s="399">
        <f>IF(AD$1="","",SUMIF($H40:$H50,MID($H39,3,10),AG40:AG50))</f>
        <v>0</v>
      </c>
      <c r="AH39" s="399">
        <f>IF(AD$1="","",SUMIF($H40:$H50,MID($H39,3,10),AH40:AH50))</f>
        <v>0</v>
      </c>
      <c r="AI39" s="382"/>
      <c r="AJ39" s="238"/>
      <c r="AK39" s="536">
        <f t="shared" si="69"/>
        <v>0</v>
      </c>
      <c r="AL39" s="73">
        <f t="shared" si="70"/>
        <v>0</v>
      </c>
      <c r="AM39" s="73">
        <f t="shared" si="71"/>
        <v>0</v>
      </c>
      <c r="AN39" s="399">
        <f>IF(AK$1="","",SUMIF($H40:$H50,MID($H39,3,10),AN40:AN50))</f>
        <v>0</v>
      </c>
      <c r="AO39" s="399">
        <f>IF(AK$1="","",SUMIF($H40:$H50,MID($H39,3,10),AO40:AO50))</f>
        <v>0</v>
      </c>
      <c r="AP39" s="382"/>
      <c r="AQ39" s="238"/>
      <c r="AR39" s="536">
        <f t="shared" si="72"/>
        <v>0</v>
      </c>
      <c r="AS39" s="73">
        <f t="shared" si="73"/>
        <v>0</v>
      </c>
      <c r="AT39" s="73">
        <f t="shared" si="74"/>
        <v>0</v>
      </c>
      <c r="AU39" s="399">
        <f>IF(AR$1="","",SUMIF($H40:$H50,MID($H39,3,10),AU40:AU50))</f>
        <v>0</v>
      </c>
      <c r="AV39" s="399">
        <f>IF(AR$1="","",SUMIF($H40:$H50,MID($H39,3,10),AV40:AV50))</f>
        <v>0</v>
      </c>
      <c r="AW39" s="382"/>
      <c r="AX39" s="238"/>
      <c r="AY39" s="536">
        <f t="shared" si="75"/>
        <v>0</v>
      </c>
      <c r="AZ39" s="73">
        <f t="shared" si="76"/>
        <v>0</v>
      </c>
      <c r="BA39" s="73">
        <f t="shared" si="77"/>
        <v>0</v>
      </c>
      <c r="BB39" s="399">
        <f>IF(AY$1="","",SUMIF($H40:$H50,MID($H39,3,10),BB40:BB50))</f>
        <v>0</v>
      </c>
      <c r="BC39" s="399">
        <f>IF(AY$1="","",SUMIF($H40:$H50,MID($H39,3,10),BC40:BC50))</f>
        <v>0</v>
      </c>
      <c r="BD39" s="382"/>
      <c r="BE39" s="238"/>
      <c r="BF39" s="536">
        <f t="shared" si="78"/>
        <v>0</v>
      </c>
      <c r="BG39" s="73">
        <f t="shared" si="79"/>
        <v>0</v>
      </c>
      <c r="BH39" s="73">
        <f t="shared" si="80"/>
        <v>0</v>
      </c>
      <c r="BI39" s="399">
        <f>IF(BF$1="","",SUMIF($H40:$H50,MID($H39,3,10),BI40:BI50))</f>
        <v>0</v>
      </c>
      <c r="BJ39" s="399">
        <f>IF(BF$1="","",SUMIF($H40:$H50,MID($H39,3,10),BJ40:BJ50))</f>
        <v>0</v>
      </c>
      <c r="BK39" s="382"/>
      <c r="BL39" s="238"/>
      <c r="BM39" s="536">
        <f t="shared" si="81"/>
        <v>0</v>
      </c>
      <c r="BN39" s="73">
        <f t="shared" si="82"/>
        <v>0</v>
      </c>
      <c r="BO39" s="73">
        <f t="shared" si="83"/>
        <v>0</v>
      </c>
      <c r="BP39" s="399">
        <f>IF(BM$1="","",SUMIF($H40:$H50,MID($H39,3,10),BP40:BP50))</f>
        <v>0</v>
      </c>
      <c r="BQ39" s="399">
        <f>IF(BM$1="","",SUMIF($H40:$H50,MID($H39,3,10),BQ40:BQ50))</f>
        <v>0</v>
      </c>
      <c r="BR39" s="382"/>
      <c r="BS39" s="238"/>
      <c r="BT39" s="536">
        <f t="shared" si="84"/>
        <v>0</v>
      </c>
      <c r="BU39" s="73">
        <f t="shared" si="85"/>
        <v>0</v>
      </c>
      <c r="BV39" s="73">
        <f t="shared" si="86"/>
        <v>0</v>
      </c>
      <c r="BW39" s="399">
        <f>IF(BT$1="","",SUMIF($H40:$H50,MID($H39,3,10),BW40:BW50))</f>
        <v>0</v>
      </c>
      <c r="BX39" s="399">
        <f>IF(BT$1="","",SUMIF($H40:$H50,MID($H39,3,10),BX40:BX50))</f>
        <v>0</v>
      </c>
      <c r="BY39" s="382"/>
      <c r="BZ39" s="238"/>
      <c r="CA39" s="536">
        <f t="shared" si="87"/>
        <v>0</v>
      </c>
      <c r="CB39" s="73">
        <f t="shared" si="88"/>
        <v>0</v>
      </c>
      <c r="CC39" s="73">
        <f t="shared" si="89"/>
        <v>0</v>
      </c>
      <c r="CD39" s="399">
        <f>IF(CA$1="","",SUMIF($H40:$H50,MID($H39,3,10),CD40:CD50))</f>
        <v>0</v>
      </c>
      <c r="CE39" s="399">
        <f>IF(CA$1="","",SUMIF($H40:$H50,MID($H39,3,10),CE40:CE50))</f>
        <v>0</v>
      </c>
      <c r="CF39" s="382"/>
      <c r="CG39" s="238"/>
      <c r="CH39" s="536">
        <f t="shared" si="90"/>
        <v>0</v>
      </c>
      <c r="CI39" s="73">
        <f t="shared" si="91"/>
        <v>0</v>
      </c>
      <c r="CJ39" s="73">
        <f t="shared" si="92"/>
        <v>0</v>
      </c>
      <c r="CK39" s="399">
        <f>IF(CH$1="","",SUMIF($H40:$H50,MID($H39,3,10),CK40:CK50))</f>
        <v>0</v>
      </c>
      <c r="CL39" s="399">
        <f>IF(CH$1="","",SUMIF($H40:$H50,MID($H39,3,10),CL40:CL50))</f>
        <v>0</v>
      </c>
      <c r="CM39" s="382"/>
      <c r="CN39" s="238"/>
      <c r="CO39" s="536">
        <f t="shared" si="93"/>
        <v>0</v>
      </c>
      <c r="CP39" s="73">
        <f t="shared" si="94"/>
        <v>0</v>
      </c>
      <c r="CQ39" s="73">
        <f t="shared" si="95"/>
        <v>0</v>
      </c>
      <c r="CR39" s="399">
        <f>IF(CO$1="","",SUMIF($H40:$H50,MID($H39,3,10),CR40:CR50))</f>
        <v>0</v>
      </c>
      <c r="CS39" s="399">
        <f>IF(CO$1="","",SUMIF($H40:$H50,MID($H39,3,10),CS40:CS50))</f>
        <v>0</v>
      </c>
      <c r="CT39" s="382"/>
      <c r="CU39" s="238"/>
      <c r="CV39" s="536">
        <f t="shared" si="96"/>
        <v>0</v>
      </c>
      <c r="CW39" s="73">
        <f t="shared" si="97"/>
        <v>0</v>
      </c>
      <c r="CX39" s="73">
        <f t="shared" si="98"/>
        <v>0</v>
      </c>
      <c r="CY39" s="399">
        <f>IF(CV$1="","",SUMIF($H40:$H50,MID($H39,3,10),CY40:CY50))</f>
        <v>0</v>
      </c>
      <c r="CZ39" s="399">
        <f>IF(CV$1="","",SUMIF($H40:$H50,MID($H39,3,10),CZ40:CZ50))</f>
        <v>0</v>
      </c>
      <c r="DA39" s="382"/>
      <c r="DB39" s="238"/>
      <c r="DC39" s="536">
        <f t="shared" si="99"/>
        <v>0</v>
      </c>
      <c r="DD39" s="73">
        <f t="shared" si="100"/>
        <v>0</v>
      </c>
      <c r="DE39" s="73">
        <f t="shared" si="101"/>
        <v>0</v>
      </c>
      <c r="DF39" s="399">
        <f>IF(DC$1="","",SUMIF($H40:$H50,MID($H39,3,10),DF40:DF50))</f>
        <v>0</v>
      </c>
      <c r="DG39" s="399">
        <f>IF(DC$1="","",SUMIF($H40:$H50,MID($H39,3,10),DG40:DG50))</f>
        <v>0</v>
      </c>
      <c r="DH39" s="382"/>
      <c r="DI39" s="238"/>
      <c r="DJ39" s="536">
        <f t="shared" si="102"/>
        <v>0</v>
      </c>
      <c r="DK39" s="73">
        <f t="shared" si="103"/>
        <v>0</v>
      </c>
      <c r="DL39" s="73">
        <f t="shared" si="104"/>
        <v>0</v>
      </c>
      <c r="DM39" s="399">
        <f>IF(DJ$1="","",SUMIF($H40:$H50,MID($H39,3,10),DM40:DM50))</f>
        <v>0</v>
      </c>
      <c r="DN39" s="399">
        <f>IF(DJ$1="","",SUMIF($H40:$H50,MID($H39,3,10),DN40:DN50))</f>
        <v>0</v>
      </c>
      <c r="DO39" s="382"/>
      <c r="DP39" s="238"/>
      <c r="DQ39" s="536">
        <f t="shared" si="105"/>
        <v>0</v>
      </c>
      <c r="DR39" s="73">
        <f t="shared" si="106"/>
        <v>0</v>
      </c>
      <c r="DS39" s="73">
        <f t="shared" si="107"/>
        <v>0</v>
      </c>
      <c r="DT39" s="399">
        <f>IF(DQ$1="","",SUMIF($H40:$H50,MID($H39,3,10),DT40:DT50))</f>
        <v>0</v>
      </c>
      <c r="DU39" s="399">
        <f>IF(DQ$1="","",SUMIF($H40:$H50,MID($H39,3,10),DU40:DU50))</f>
        <v>0</v>
      </c>
      <c r="DV39" s="382"/>
    </row>
    <row r="40" spans="1:126" s="20" customFormat="1" outlineLevel="1" x14ac:dyDescent="0.2">
      <c r="A40" s="201" t="s">
        <v>23</v>
      </c>
      <c r="B40" s="182"/>
      <c r="C40" s="42"/>
      <c r="D40" s="42"/>
      <c r="E40" s="78">
        <f t="shared" si="57"/>
        <v>0</v>
      </c>
      <c r="F40" s="191"/>
      <c r="G40" s="22" t="s">
        <v>68</v>
      </c>
      <c r="H40" s="301" t="s">
        <v>318</v>
      </c>
      <c r="I40" s="399">
        <f t="shared" si="58"/>
        <v>0</v>
      </c>
      <c r="J40" s="399">
        <f t="shared" si="59"/>
        <v>0</v>
      </c>
      <c r="K40" s="78">
        <f t="shared" si="108"/>
        <v>0</v>
      </c>
      <c r="L40" s="537"/>
      <c r="M40" s="537"/>
      <c r="N40" s="382"/>
      <c r="O40" s="271" t="str">
        <f t="shared" si="4"/>
        <v>LLC</v>
      </c>
      <c r="P40" s="538">
        <f t="shared" si="60"/>
        <v>0</v>
      </c>
      <c r="Q40" s="74">
        <f t="shared" si="61"/>
        <v>0</v>
      </c>
      <c r="R40" s="78">
        <f t="shared" ref="R40:R50" si="110">IF(P$1="","",SUM(P40:Q40))</f>
        <v>0</v>
      </c>
      <c r="S40" s="537"/>
      <c r="T40" s="537"/>
      <c r="U40" s="382"/>
      <c r="V40" s="238"/>
      <c r="W40" s="538">
        <f t="shared" si="63"/>
        <v>0</v>
      </c>
      <c r="X40" s="74">
        <f t="shared" si="64"/>
        <v>0</v>
      </c>
      <c r="Y40" s="78">
        <f t="shared" si="65"/>
        <v>0</v>
      </c>
      <c r="Z40" s="537"/>
      <c r="AA40" s="537"/>
      <c r="AB40" s="382"/>
      <c r="AC40" s="238"/>
      <c r="AD40" s="538">
        <f t="shared" si="66"/>
        <v>0</v>
      </c>
      <c r="AE40" s="74">
        <f t="shared" si="67"/>
        <v>0</v>
      </c>
      <c r="AF40" s="78">
        <f t="shared" si="68"/>
        <v>0</v>
      </c>
      <c r="AG40" s="537"/>
      <c r="AH40" s="537"/>
      <c r="AI40" s="382"/>
      <c r="AJ40" s="238"/>
      <c r="AK40" s="538">
        <f t="shared" si="69"/>
        <v>0</v>
      </c>
      <c r="AL40" s="74">
        <f t="shared" si="70"/>
        <v>0</v>
      </c>
      <c r="AM40" s="78">
        <f t="shared" si="71"/>
        <v>0</v>
      </c>
      <c r="AN40" s="537"/>
      <c r="AO40" s="537"/>
      <c r="AP40" s="382"/>
      <c r="AQ40" s="238"/>
      <c r="AR40" s="538">
        <f t="shared" si="72"/>
        <v>0</v>
      </c>
      <c r="AS40" s="74">
        <f t="shared" si="73"/>
        <v>0</v>
      </c>
      <c r="AT40" s="78">
        <f t="shared" si="74"/>
        <v>0</v>
      </c>
      <c r="AU40" s="537"/>
      <c r="AV40" s="537"/>
      <c r="AW40" s="382"/>
      <c r="AX40" s="238"/>
      <c r="AY40" s="538">
        <f t="shared" si="75"/>
        <v>0</v>
      </c>
      <c r="AZ40" s="74">
        <f t="shared" si="76"/>
        <v>0</v>
      </c>
      <c r="BA40" s="78">
        <f t="shared" si="77"/>
        <v>0</v>
      </c>
      <c r="BB40" s="537"/>
      <c r="BC40" s="537"/>
      <c r="BD40" s="382"/>
      <c r="BE40" s="238"/>
      <c r="BF40" s="538">
        <f t="shared" si="78"/>
        <v>0</v>
      </c>
      <c r="BG40" s="74">
        <f t="shared" si="79"/>
        <v>0</v>
      </c>
      <c r="BH40" s="78">
        <f t="shared" si="80"/>
        <v>0</v>
      </c>
      <c r="BI40" s="537"/>
      <c r="BJ40" s="537"/>
      <c r="BK40" s="382"/>
      <c r="BL40" s="238"/>
      <c r="BM40" s="538">
        <f t="shared" si="81"/>
        <v>0</v>
      </c>
      <c r="BN40" s="74">
        <f t="shared" si="82"/>
        <v>0</v>
      </c>
      <c r="BO40" s="78">
        <f t="shared" si="83"/>
        <v>0</v>
      </c>
      <c r="BP40" s="537"/>
      <c r="BQ40" s="537"/>
      <c r="BR40" s="382"/>
      <c r="BS40" s="238"/>
      <c r="BT40" s="538">
        <f t="shared" si="84"/>
        <v>0</v>
      </c>
      <c r="BU40" s="74">
        <f t="shared" si="85"/>
        <v>0</v>
      </c>
      <c r="BV40" s="78">
        <f t="shared" si="86"/>
        <v>0</v>
      </c>
      <c r="BW40" s="537"/>
      <c r="BX40" s="537"/>
      <c r="BY40" s="382"/>
      <c r="BZ40" s="238"/>
      <c r="CA40" s="538">
        <f t="shared" si="87"/>
        <v>0</v>
      </c>
      <c r="CB40" s="74">
        <f t="shared" si="88"/>
        <v>0</v>
      </c>
      <c r="CC40" s="78">
        <f t="shared" si="89"/>
        <v>0</v>
      </c>
      <c r="CD40" s="537"/>
      <c r="CE40" s="537"/>
      <c r="CF40" s="382"/>
      <c r="CG40" s="238"/>
      <c r="CH40" s="538">
        <f t="shared" si="90"/>
        <v>0</v>
      </c>
      <c r="CI40" s="74">
        <f t="shared" si="91"/>
        <v>0</v>
      </c>
      <c r="CJ40" s="78">
        <f t="shared" si="92"/>
        <v>0</v>
      </c>
      <c r="CK40" s="537"/>
      <c r="CL40" s="537"/>
      <c r="CM40" s="382"/>
      <c r="CN40" s="238"/>
      <c r="CO40" s="538">
        <f t="shared" si="93"/>
        <v>0</v>
      </c>
      <c r="CP40" s="74">
        <f t="shared" si="94"/>
        <v>0</v>
      </c>
      <c r="CQ40" s="78">
        <f t="shared" si="95"/>
        <v>0</v>
      </c>
      <c r="CR40" s="537"/>
      <c r="CS40" s="537"/>
      <c r="CT40" s="382"/>
      <c r="CU40" s="238"/>
      <c r="CV40" s="538">
        <f t="shared" si="96"/>
        <v>0</v>
      </c>
      <c r="CW40" s="74">
        <f t="shared" si="97"/>
        <v>0</v>
      </c>
      <c r="CX40" s="78">
        <f t="shared" si="98"/>
        <v>0</v>
      </c>
      <c r="CY40" s="537"/>
      <c r="CZ40" s="537"/>
      <c r="DA40" s="382"/>
      <c r="DB40" s="238"/>
      <c r="DC40" s="538">
        <f t="shared" si="99"/>
        <v>0</v>
      </c>
      <c r="DD40" s="74">
        <f t="shared" si="100"/>
        <v>0</v>
      </c>
      <c r="DE40" s="78">
        <f t="shared" si="101"/>
        <v>0</v>
      </c>
      <c r="DF40" s="537"/>
      <c r="DG40" s="537"/>
      <c r="DH40" s="382"/>
      <c r="DI40" s="238"/>
      <c r="DJ40" s="538">
        <f t="shared" si="102"/>
        <v>0</v>
      </c>
      <c r="DK40" s="74">
        <f t="shared" si="103"/>
        <v>0</v>
      </c>
      <c r="DL40" s="78">
        <f t="shared" si="104"/>
        <v>0</v>
      </c>
      <c r="DM40" s="537"/>
      <c r="DN40" s="537"/>
      <c r="DO40" s="382"/>
      <c r="DP40" s="238"/>
      <c r="DQ40" s="538">
        <f t="shared" si="105"/>
        <v>0</v>
      </c>
      <c r="DR40" s="74">
        <f t="shared" si="106"/>
        <v>0</v>
      </c>
      <c r="DS40" s="78">
        <f t="shared" si="107"/>
        <v>0</v>
      </c>
      <c r="DT40" s="537"/>
      <c r="DU40" s="537"/>
      <c r="DV40" s="382"/>
    </row>
    <row r="41" spans="1:126" s="20" customFormat="1" outlineLevel="1" x14ac:dyDescent="0.2">
      <c r="A41" s="201" t="s">
        <v>24</v>
      </c>
      <c r="B41" s="193"/>
      <c r="C41" s="42"/>
      <c r="D41" s="42"/>
      <c r="E41" s="78">
        <f t="shared" si="57"/>
        <v>0</v>
      </c>
      <c r="F41" s="187"/>
      <c r="G41" s="22"/>
      <c r="H41" s="301" t="s">
        <v>318</v>
      </c>
      <c r="I41" s="399">
        <f t="shared" si="58"/>
        <v>0</v>
      </c>
      <c r="J41" s="399">
        <f t="shared" si="59"/>
        <v>0</v>
      </c>
      <c r="K41" s="78">
        <f t="shared" si="108"/>
        <v>0</v>
      </c>
      <c r="L41" s="537"/>
      <c r="M41" s="537"/>
      <c r="N41" s="382"/>
      <c r="O41" s="271" t="str">
        <f t="shared" si="4"/>
        <v>LLC</v>
      </c>
      <c r="P41" s="538">
        <f t="shared" si="60"/>
        <v>0</v>
      </c>
      <c r="Q41" s="74">
        <f t="shared" si="61"/>
        <v>0</v>
      </c>
      <c r="R41" s="78">
        <f t="shared" si="110"/>
        <v>0</v>
      </c>
      <c r="S41" s="537"/>
      <c r="T41" s="537"/>
      <c r="U41" s="382"/>
      <c r="V41" s="238"/>
      <c r="W41" s="538">
        <f t="shared" si="63"/>
        <v>0</v>
      </c>
      <c r="X41" s="74">
        <f t="shared" si="64"/>
        <v>0</v>
      </c>
      <c r="Y41" s="78">
        <f t="shared" si="65"/>
        <v>0</v>
      </c>
      <c r="Z41" s="537"/>
      <c r="AA41" s="537"/>
      <c r="AB41" s="382"/>
      <c r="AC41" s="238"/>
      <c r="AD41" s="538">
        <f t="shared" si="66"/>
        <v>0</v>
      </c>
      <c r="AE41" s="74">
        <f t="shared" si="67"/>
        <v>0</v>
      </c>
      <c r="AF41" s="78">
        <f t="shared" si="68"/>
        <v>0</v>
      </c>
      <c r="AG41" s="537"/>
      <c r="AH41" s="537"/>
      <c r="AI41" s="382"/>
      <c r="AJ41" s="238"/>
      <c r="AK41" s="538">
        <f t="shared" si="69"/>
        <v>0</v>
      </c>
      <c r="AL41" s="74">
        <f t="shared" si="70"/>
        <v>0</v>
      </c>
      <c r="AM41" s="78">
        <f t="shared" si="71"/>
        <v>0</v>
      </c>
      <c r="AN41" s="537"/>
      <c r="AO41" s="537"/>
      <c r="AP41" s="382"/>
      <c r="AQ41" s="238"/>
      <c r="AR41" s="538">
        <f t="shared" si="72"/>
        <v>0</v>
      </c>
      <c r="AS41" s="74">
        <f t="shared" si="73"/>
        <v>0</v>
      </c>
      <c r="AT41" s="78">
        <f t="shared" si="74"/>
        <v>0</v>
      </c>
      <c r="AU41" s="537"/>
      <c r="AV41" s="537"/>
      <c r="AW41" s="382"/>
      <c r="AX41" s="238"/>
      <c r="AY41" s="538">
        <f t="shared" si="75"/>
        <v>0</v>
      </c>
      <c r="AZ41" s="74">
        <f t="shared" si="76"/>
        <v>0</v>
      </c>
      <c r="BA41" s="78">
        <f t="shared" si="77"/>
        <v>0</v>
      </c>
      <c r="BB41" s="537"/>
      <c r="BC41" s="537"/>
      <c r="BD41" s="382"/>
      <c r="BE41" s="238"/>
      <c r="BF41" s="538">
        <f t="shared" si="78"/>
        <v>0</v>
      </c>
      <c r="BG41" s="74">
        <f t="shared" si="79"/>
        <v>0</v>
      </c>
      <c r="BH41" s="78">
        <f t="shared" si="80"/>
        <v>0</v>
      </c>
      <c r="BI41" s="537"/>
      <c r="BJ41" s="537"/>
      <c r="BK41" s="382"/>
      <c r="BL41" s="238"/>
      <c r="BM41" s="538">
        <f t="shared" si="81"/>
        <v>0</v>
      </c>
      <c r="BN41" s="74">
        <f t="shared" si="82"/>
        <v>0</v>
      </c>
      <c r="BO41" s="78">
        <f t="shared" si="83"/>
        <v>0</v>
      </c>
      <c r="BP41" s="537"/>
      <c r="BQ41" s="537"/>
      <c r="BR41" s="382"/>
      <c r="BS41" s="238"/>
      <c r="BT41" s="538">
        <f t="shared" si="84"/>
        <v>0</v>
      </c>
      <c r="BU41" s="74">
        <f t="shared" si="85"/>
        <v>0</v>
      </c>
      <c r="BV41" s="78">
        <f t="shared" si="86"/>
        <v>0</v>
      </c>
      <c r="BW41" s="537"/>
      <c r="BX41" s="537"/>
      <c r="BY41" s="382"/>
      <c r="BZ41" s="238"/>
      <c r="CA41" s="538">
        <f t="shared" si="87"/>
        <v>0</v>
      </c>
      <c r="CB41" s="74">
        <f t="shared" si="88"/>
        <v>0</v>
      </c>
      <c r="CC41" s="78">
        <f t="shared" si="89"/>
        <v>0</v>
      </c>
      <c r="CD41" s="537"/>
      <c r="CE41" s="537"/>
      <c r="CF41" s="382"/>
      <c r="CG41" s="238"/>
      <c r="CH41" s="538">
        <f t="shared" si="90"/>
        <v>0</v>
      </c>
      <c r="CI41" s="74">
        <f t="shared" si="91"/>
        <v>0</v>
      </c>
      <c r="CJ41" s="78">
        <f t="shared" si="92"/>
        <v>0</v>
      </c>
      <c r="CK41" s="537"/>
      <c r="CL41" s="537"/>
      <c r="CM41" s="382"/>
      <c r="CN41" s="238"/>
      <c r="CO41" s="538">
        <f t="shared" si="93"/>
        <v>0</v>
      </c>
      <c r="CP41" s="74">
        <f t="shared" si="94"/>
        <v>0</v>
      </c>
      <c r="CQ41" s="78">
        <f t="shared" si="95"/>
        <v>0</v>
      </c>
      <c r="CR41" s="537"/>
      <c r="CS41" s="537"/>
      <c r="CT41" s="382"/>
      <c r="CU41" s="238"/>
      <c r="CV41" s="538">
        <f t="shared" si="96"/>
        <v>0</v>
      </c>
      <c r="CW41" s="74">
        <f t="shared" si="97"/>
        <v>0</v>
      </c>
      <c r="CX41" s="78">
        <f t="shared" si="98"/>
        <v>0</v>
      </c>
      <c r="CY41" s="537"/>
      <c r="CZ41" s="537"/>
      <c r="DA41" s="382"/>
      <c r="DB41" s="238"/>
      <c r="DC41" s="538">
        <f t="shared" si="99"/>
        <v>0</v>
      </c>
      <c r="DD41" s="74">
        <f t="shared" si="100"/>
        <v>0</v>
      </c>
      <c r="DE41" s="78">
        <f t="shared" si="101"/>
        <v>0</v>
      </c>
      <c r="DF41" s="537"/>
      <c r="DG41" s="537"/>
      <c r="DH41" s="382"/>
      <c r="DI41" s="238"/>
      <c r="DJ41" s="538">
        <f t="shared" si="102"/>
        <v>0</v>
      </c>
      <c r="DK41" s="74">
        <f t="shared" si="103"/>
        <v>0</v>
      </c>
      <c r="DL41" s="78">
        <f t="shared" si="104"/>
        <v>0</v>
      </c>
      <c r="DM41" s="537"/>
      <c r="DN41" s="537"/>
      <c r="DO41" s="382"/>
      <c r="DP41" s="238"/>
      <c r="DQ41" s="538">
        <f t="shared" si="105"/>
        <v>0</v>
      </c>
      <c r="DR41" s="74">
        <f t="shared" si="106"/>
        <v>0</v>
      </c>
      <c r="DS41" s="78">
        <f t="shared" si="107"/>
        <v>0</v>
      </c>
      <c r="DT41" s="537"/>
      <c r="DU41" s="537"/>
      <c r="DV41" s="382"/>
    </row>
    <row r="42" spans="1:126" s="20" customFormat="1" ht="15" customHeight="1" outlineLevel="1" x14ac:dyDescent="0.2">
      <c r="A42" s="198" t="s">
        <v>83</v>
      </c>
      <c r="B42" s="193"/>
      <c r="C42" s="42"/>
      <c r="D42" s="42"/>
      <c r="E42" s="78">
        <f t="shared" si="57"/>
        <v>0</v>
      </c>
      <c r="F42" s="190"/>
      <c r="G42" s="22" t="s">
        <v>56</v>
      </c>
      <c r="H42" s="301" t="s">
        <v>318</v>
      </c>
      <c r="I42" s="399">
        <f t="shared" si="58"/>
        <v>0</v>
      </c>
      <c r="J42" s="399">
        <f t="shared" si="59"/>
        <v>0</v>
      </c>
      <c r="K42" s="78">
        <f t="shared" si="108"/>
        <v>0</v>
      </c>
      <c r="L42" s="537"/>
      <c r="M42" s="537"/>
      <c r="N42" s="382"/>
      <c r="O42" s="271" t="str">
        <f t="shared" si="4"/>
        <v>LLC</v>
      </c>
      <c r="P42" s="538">
        <f t="shared" si="60"/>
        <v>0</v>
      </c>
      <c r="Q42" s="74">
        <f t="shared" si="61"/>
        <v>0</v>
      </c>
      <c r="R42" s="78">
        <f t="shared" si="110"/>
        <v>0</v>
      </c>
      <c r="S42" s="537"/>
      <c r="T42" s="537"/>
      <c r="U42" s="382"/>
      <c r="V42" s="238"/>
      <c r="W42" s="538">
        <f t="shared" si="63"/>
        <v>0</v>
      </c>
      <c r="X42" s="74">
        <f t="shared" si="64"/>
        <v>0</v>
      </c>
      <c r="Y42" s="78">
        <f t="shared" si="65"/>
        <v>0</v>
      </c>
      <c r="Z42" s="537"/>
      <c r="AA42" s="537"/>
      <c r="AB42" s="382"/>
      <c r="AC42" s="238"/>
      <c r="AD42" s="538">
        <f t="shared" si="66"/>
        <v>0</v>
      </c>
      <c r="AE42" s="74">
        <f t="shared" si="67"/>
        <v>0</v>
      </c>
      <c r="AF42" s="78">
        <f t="shared" si="68"/>
        <v>0</v>
      </c>
      <c r="AG42" s="537"/>
      <c r="AH42" s="537"/>
      <c r="AI42" s="382"/>
      <c r="AJ42" s="238"/>
      <c r="AK42" s="538">
        <f t="shared" si="69"/>
        <v>0</v>
      </c>
      <c r="AL42" s="74">
        <f t="shared" si="70"/>
        <v>0</v>
      </c>
      <c r="AM42" s="78">
        <f t="shared" si="71"/>
        <v>0</v>
      </c>
      <c r="AN42" s="537"/>
      <c r="AO42" s="537"/>
      <c r="AP42" s="382"/>
      <c r="AQ42" s="238"/>
      <c r="AR42" s="538">
        <f t="shared" si="72"/>
        <v>0</v>
      </c>
      <c r="AS42" s="74">
        <f t="shared" si="73"/>
        <v>0</v>
      </c>
      <c r="AT42" s="78">
        <f t="shared" si="74"/>
        <v>0</v>
      </c>
      <c r="AU42" s="537"/>
      <c r="AV42" s="537"/>
      <c r="AW42" s="382"/>
      <c r="AX42" s="238"/>
      <c r="AY42" s="538">
        <f t="shared" si="75"/>
        <v>0</v>
      </c>
      <c r="AZ42" s="74">
        <f t="shared" si="76"/>
        <v>0</v>
      </c>
      <c r="BA42" s="78">
        <f t="shared" si="77"/>
        <v>0</v>
      </c>
      <c r="BB42" s="537"/>
      <c r="BC42" s="537"/>
      <c r="BD42" s="382"/>
      <c r="BE42" s="238"/>
      <c r="BF42" s="538">
        <f t="shared" si="78"/>
        <v>0</v>
      </c>
      <c r="BG42" s="74">
        <f t="shared" si="79"/>
        <v>0</v>
      </c>
      <c r="BH42" s="78">
        <f t="shared" si="80"/>
        <v>0</v>
      </c>
      <c r="BI42" s="537"/>
      <c r="BJ42" s="537"/>
      <c r="BK42" s="382"/>
      <c r="BL42" s="238"/>
      <c r="BM42" s="538">
        <f t="shared" si="81"/>
        <v>0</v>
      </c>
      <c r="BN42" s="74">
        <f t="shared" si="82"/>
        <v>0</v>
      </c>
      <c r="BO42" s="78">
        <f t="shared" si="83"/>
        <v>0</v>
      </c>
      <c r="BP42" s="537"/>
      <c r="BQ42" s="537"/>
      <c r="BR42" s="382"/>
      <c r="BS42" s="238"/>
      <c r="BT42" s="538">
        <f t="shared" si="84"/>
        <v>0</v>
      </c>
      <c r="BU42" s="74">
        <f t="shared" si="85"/>
        <v>0</v>
      </c>
      <c r="BV42" s="78">
        <f t="shared" si="86"/>
        <v>0</v>
      </c>
      <c r="BW42" s="537"/>
      <c r="BX42" s="537"/>
      <c r="BY42" s="382"/>
      <c r="BZ42" s="238"/>
      <c r="CA42" s="538">
        <f t="shared" si="87"/>
        <v>0</v>
      </c>
      <c r="CB42" s="74">
        <f t="shared" si="88"/>
        <v>0</v>
      </c>
      <c r="CC42" s="78">
        <f t="shared" si="89"/>
        <v>0</v>
      </c>
      <c r="CD42" s="537"/>
      <c r="CE42" s="537"/>
      <c r="CF42" s="382"/>
      <c r="CG42" s="238"/>
      <c r="CH42" s="538">
        <f t="shared" si="90"/>
        <v>0</v>
      </c>
      <c r="CI42" s="74">
        <f t="shared" si="91"/>
        <v>0</v>
      </c>
      <c r="CJ42" s="78">
        <f t="shared" si="92"/>
        <v>0</v>
      </c>
      <c r="CK42" s="537"/>
      <c r="CL42" s="537"/>
      <c r="CM42" s="382"/>
      <c r="CN42" s="238"/>
      <c r="CO42" s="538">
        <f t="shared" si="93"/>
        <v>0</v>
      </c>
      <c r="CP42" s="74">
        <f t="shared" si="94"/>
        <v>0</v>
      </c>
      <c r="CQ42" s="78">
        <f t="shared" si="95"/>
        <v>0</v>
      </c>
      <c r="CR42" s="537"/>
      <c r="CS42" s="537"/>
      <c r="CT42" s="382"/>
      <c r="CU42" s="238"/>
      <c r="CV42" s="538">
        <f t="shared" si="96"/>
        <v>0</v>
      </c>
      <c r="CW42" s="74">
        <f t="shared" si="97"/>
        <v>0</v>
      </c>
      <c r="CX42" s="78">
        <f t="shared" si="98"/>
        <v>0</v>
      </c>
      <c r="CY42" s="537"/>
      <c r="CZ42" s="537"/>
      <c r="DA42" s="382"/>
      <c r="DB42" s="238"/>
      <c r="DC42" s="538">
        <f t="shared" si="99"/>
        <v>0</v>
      </c>
      <c r="DD42" s="74">
        <f t="shared" si="100"/>
        <v>0</v>
      </c>
      <c r="DE42" s="78">
        <f t="shared" si="101"/>
        <v>0</v>
      </c>
      <c r="DF42" s="537"/>
      <c r="DG42" s="537"/>
      <c r="DH42" s="382"/>
      <c r="DI42" s="238"/>
      <c r="DJ42" s="538">
        <f t="shared" si="102"/>
        <v>0</v>
      </c>
      <c r="DK42" s="74">
        <f t="shared" si="103"/>
        <v>0</v>
      </c>
      <c r="DL42" s="78">
        <f t="shared" si="104"/>
        <v>0</v>
      </c>
      <c r="DM42" s="537"/>
      <c r="DN42" s="537"/>
      <c r="DO42" s="382"/>
      <c r="DP42" s="238"/>
      <c r="DQ42" s="538">
        <f t="shared" si="105"/>
        <v>0</v>
      </c>
      <c r="DR42" s="74">
        <f t="shared" si="106"/>
        <v>0</v>
      </c>
      <c r="DS42" s="78">
        <f t="shared" si="107"/>
        <v>0</v>
      </c>
      <c r="DT42" s="537"/>
      <c r="DU42" s="537"/>
      <c r="DV42" s="382"/>
    </row>
    <row r="43" spans="1:126" s="20" customFormat="1" outlineLevel="1" x14ac:dyDescent="0.2">
      <c r="A43" s="198" t="s">
        <v>247</v>
      </c>
      <c r="B43" s="193"/>
      <c r="C43" s="42"/>
      <c r="D43" s="42"/>
      <c r="E43" s="78">
        <f t="shared" si="57"/>
        <v>0</v>
      </c>
      <c r="F43" s="150"/>
      <c r="G43" s="22" t="s">
        <v>290</v>
      </c>
      <c r="H43" s="301" t="s">
        <v>318</v>
      </c>
      <c r="I43" s="399">
        <f t="shared" si="58"/>
        <v>0</v>
      </c>
      <c r="J43" s="399">
        <f t="shared" si="59"/>
        <v>0</v>
      </c>
      <c r="K43" s="78">
        <f t="shared" si="108"/>
        <v>0</v>
      </c>
      <c r="L43" s="537"/>
      <c r="M43" s="537"/>
      <c r="N43" s="382"/>
      <c r="O43" s="271" t="str">
        <f t="shared" si="4"/>
        <v>LLC</v>
      </c>
      <c r="P43" s="538">
        <f t="shared" si="60"/>
        <v>0</v>
      </c>
      <c r="Q43" s="74">
        <f t="shared" si="61"/>
        <v>0</v>
      </c>
      <c r="R43" s="78">
        <f t="shared" si="110"/>
        <v>0</v>
      </c>
      <c r="S43" s="537"/>
      <c r="T43" s="537"/>
      <c r="U43" s="382"/>
      <c r="V43" s="238"/>
      <c r="W43" s="538">
        <f t="shared" si="63"/>
        <v>0</v>
      </c>
      <c r="X43" s="74">
        <f t="shared" si="64"/>
        <v>0</v>
      </c>
      <c r="Y43" s="78">
        <f t="shared" si="65"/>
        <v>0</v>
      </c>
      <c r="Z43" s="537"/>
      <c r="AA43" s="537"/>
      <c r="AB43" s="382"/>
      <c r="AC43" s="238"/>
      <c r="AD43" s="538">
        <f t="shared" si="66"/>
        <v>0</v>
      </c>
      <c r="AE43" s="74">
        <f t="shared" si="67"/>
        <v>0</v>
      </c>
      <c r="AF43" s="78">
        <f t="shared" si="68"/>
        <v>0</v>
      </c>
      <c r="AG43" s="537"/>
      <c r="AH43" s="537"/>
      <c r="AI43" s="382"/>
      <c r="AJ43" s="238"/>
      <c r="AK43" s="538">
        <f t="shared" si="69"/>
        <v>0</v>
      </c>
      <c r="AL43" s="74">
        <f t="shared" si="70"/>
        <v>0</v>
      </c>
      <c r="AM43" s="78">
        <f t="shared" si="71"/>
        <v>0</v>
      </c>
      <c r="AN43" s="537"/>
      <c r="AO43" s="537"/>
      <c r="AP43" s="382"/>
      <c r="AQ43" s="238"/>
      <c r="AR43" s="538">
        <f t="shared" si="72"/>
        <v>0</v>
      </c>
      <c r="AS43" s="74">
        <f t="shared" si="73"/>
        <v>0</v>
      </c>
      <c r="AT43" s="78">
        <f t="shared" si="74"/>
        <v>0</v>
      </c>
      <c r="AU43" s="537"/>
      <c r="AV43" s="537"/>
      <c r="AW43" s="382"/>
      <c r="AX43" s="238"/>
      <c r="AY43" s="538">
        <f t="shared" si="75"/>
        <v>0</v>
      </c>
      <c r="AZ43" s="74">
        <f t="shared" si="76"/>
        <v>0</v>
      </c>
      <c r="BA43" s="78">
        <f t="shared" si="77"/>
        <v>0</v>
      </c>
      <c r="BB43" s="537"/>
      <c r="BC43" s="537"/>
      <c r="BD43" s="382"/>
      <c r="BE43" s="238"/>
      <c r="BF43" s="538">
        <f t="shared" si="78"/>
        <v>0</v>
      </c>
      <c r="BG43" s="74">
        <f t="shared" si="79"/>
        <v>0</v>
      </c>
      <c r="BH43" s="78">
        <f t="shared" si="80"/>
        <v>0</v>
      </c>
      <c r="BI43" s="537"/>
      <c r="BJ43" s="537"/>
      <c r="BK43" s="382"/>
      <c r="BL43" s="238"/>
      <c r="BM43" s="538">
        <f t="shared" si="81"/>
        <v>0</v>
      </c>
      <c r="BN43" s="74">
        <f t="shared" si="82"/>
        <v>0</v>
      </c>
      <c r="BO43" s="78">
        <f t="shared" si="83"/>
        <v>0</v>
      </c>
      <c r="BP43" s="537"/>
      <c r="BQ43" s="537"/>
      <c r="BR43" s="382"/>
      <c r="BS43" s="238"/>
      <c r="BT43" s="538">
        <f t="shared" si="84"/>
        <v>0</v>
      </c>
      <c r="BU43" s="74">
        <f t="shared" si="85"/>
        <v>0</v>
      </c>
      <c r="BV43" s="78">
        <f t="shared" si="86"/>
        <v>0</v>
      </c>
      <c r="BW43" s="537"/>
      <c r="BX43" s="537"/>
      <c r="BY43" s="382"/>
      <c r="BZ43" s="238"/>
      <c r="CA43" s="538">
        <f t="shared" si="87"/>
        <v>0</v>
      </c>
      <c r="CB43" s="74">
        <f t="shared" si="88"/>
        <v>0</v>
      </c>
      <c r="CC43" s="78">
        <f t="shared" si="89"/>
        <v>0</v>
      </c>
      <c r="CD43" s="537"/>
      <c r="CE43" s="537"/>
      <c r="CF43" s="382"/>
      <c r="CG43" s="238"/>
      <c r="CH43" s="538">
        <f t="shared" si="90"/>
        <v>0</v>
      </c>
      <c r="CI43" s="74">
        <f t="shared" si="91"/>
        <v>0</v>
      </c>
      <c r="CJ43" s="78">
        <f t="shared" si="92"/>
        <v>0</v>
      </c>
      <c r="CK43" s="537"/>
      <c r="CL43" s="537"/>
      <c r="CM43" s="382"/>
      <c r="CN43" s="238"/>
      <c r="CO43" s="538">
        <f t="shared" si="93"/>
        <v>0</v>
      </c>
      <c r="CP43" s="74">
        <f t="shared" si="94"/>
        <v>0</v>
      </c>
      <c r="CQ43" s="78">
        <f t="shared" si="95"/>
        <v>0</v>
      </c>
      <c r="CR43" s="537"/>
      <c r="CS43" s="537"/>
      <c r="CT43" s="382"/>
      <c r="CU43" s="238"/>
      <c r="CV43" s="538">
        <f t="shared" si="96"/>
        <v>0</v>
      </c>
      <c r="CW43" s="74">
        <f t="shared" si="97"/>
        <v>0</v>
      </c>
      <c r="CX43" s="78">
        <f t="shared" si="98"/>
        <v>0</v>
      </c>
      <c r="CY43" s="537"/>
      <c r="CZ43" s="537"/>
      <c r="DA43" s="382"/>
      <c r="DB43" s="238"/>
      <c r="DC43" s="538">
        <f t="shared" si="99"/>
        <v>0</v>
      </c>
      <c r="DD43" s="74">
        <f t="shared" si="100"/>
        <v>0</v>
      </c>
      <c r="DE43" s="78">
        <f t="shared" si="101"/>
        <v>0</v>
      </c>
      <c r="DF43" s="537"/>
      <c r="DG43" s="537"/>
      <c r="DH43" s="382"/>
      <c r="DI43" s="238"/>
      <c r="DJ43" s="538">
        <f t="shared" si="102"/>
        <v>0</v>
      </c>
      <c r="DK43" s="74">
        <f t="shared" si="103"/>
        <v>0</v>
      </c>
      <c r="DL43" s="78">
        <f t="shared" si="104"/>
        <v>0</v>
      </c>
      <c r="DM43" s="537"/>
      <c r="DN43" s="537"/>
      <c r="DO43" s="382"/>
      <c r="DP43" s="238"/>
      <c r="DQ43" s="538">
        <f t="shared" si="105"/>
        <v>0</v>
      </c>
      <c r="DR43" s="74">
        <f t="shared" si="106"/>
        <v>0</v>
      </c>
      <c r="DS43" s="78">
        <f t="shared" si="107"/>
        <v>0</v>
      </c>
      <c r="DT43" s="537"/>
      <c r="DU43" s="537"/>
      <c r="DV43" s="382"/>
    </row>
    <row r="44" spans="1:126" s="20" customFormat="1" outlineLevel="1" x14ac:dyDescent="0.2">
      <c r="A44" s="196" t="s">
        <v>234</v>
      </c>
      <c r="B44" s="182" t="s">
        <v>64</v>
      </c>
      <c r="C44" s="42"/>
      <c r="D44" s="42"/>
      <c r="E44" s="78">
        <f t="shared" si="57"/>
        <v>0</v>
      </c>
      <c r="F44" s="190"/>
      <c r="G44" s="22" t="s">
        <v>248</v>
      </c>
      <c r="H44" s="301" t="s">
        <v>318</v>
      </c>
      <c r="I44" s="538">
        <f t="shared" si="58"/>
        <v>0</v>
      </c>
      <c r="J44" s="538">
        <f t="shared" si="59"/>
        <v>0</v>
      </c>
      <c r="K44" s="78">
        <f t="shared" si="108"/>
        <v>0</v>
      </c>
      <c r="L44" s="537"/>
      <c r="M44" s="537"/>
      <c r="N44" s="382"/>
      <c r="O44" s="271" t="str">
        <f t="shared" si="4"/>
        <v>LLC</v>
      </c>
      <c r="P44" s="538">
        <f t="shared" si="60"/>
        <v>0</v>
      </c>
      <c r="Q44" s="74">
        <f t="shared" si="61"/>
        <v>0</v>
      </c>
      <c r="R44" s="78">
        <f t="shared" si="110"/>
        <v>0</v>
      </c>
      <c r="S44" s="537"/>
      <c r="T44" s="537"/>
      <c r="U44" s="382"/>
      <c r="V44" s="238"/>
      <c r="W44" s="538">
        <f t="shared" si="63"/>
        <v>0</v>
      </c>
      <c r="X44" s="74">
        <f t="shared" si="64"/>
        <v>0</v>
      </c>
      <c r="Y44" s="78">
        <f t="shared" si="65"/>
        <v>0</v>
      </c>
      <c r="Z44" s="537"/>
      <c r="AA44" s="537"/>
      <c r="AB44" s="382"/>
      <c r="AC44" s="238"/>
      <c r="AD44" s="538">
        <f t="shared" si="66"/>
        <v>0</v>
      </c>
      <c r="AE44" s="74">
        <f t="shared" si="67"/>
        <v>0</v>
      </c>
      <c r="AF44" s="78">
        <f t="shared" si="68"/>
        <v>0</v>
      </c>
      <c r="AG44" s="537"/>
      <c r="AH44" s="537"/>
      <c r="AI44" s="382"/>
      <c r="AJ44" s="238"/>
      <c r="AK44" s="538">
        <f t="shared" si="69"/>
        <v>0</v>
      </c>
      <c r="AL44" s="74">
        <f t="shared" si="70"/>
        <v>0</v>
      </c>
      <c r="AM44" s="78">
        <f t="shared" si="71"/>
        <v>0</v>
      </c>
      <c r="AN44" s="537"/>
      <c r="AO44" s="537"/>
      <c r="AP44" s="382"/>
      <c r="AQ44" s="238"/>
      <c r="AR44" s="538">
        <f t="shared" si="72"/>
        <v>0</v>
      </c>
      <c r="AS44" s="74">
        <f t="shared" si="73"/>
        <v>0</v>
      </c>
      <c r="AT44" s="78">
        <f t="shared" si="74"/>
        <v>0</v>
      </c>
      <c r="AU44" s="537"/>
      <c r="AV44" s="537"/>
      <c r="AW44" s="382"/>
      <c r="AX44" s="238"/>
      <c r="AY44" s="538">
        <f t="shared" si="75"/>
        <v>0</v>
      </c>
      <c r="AZ44" s="74">
        <f t="shared" si="76"/>
        <v>0</v>
      </c>
      <c r="BA44" s="78">
        <f t="shared" si="77"/>
        <v>0</v>
      </c>
      <c r="BB44" s="537"/>
      <c r="BC44" s="537"/>
      <c r="BD44" s="382"/>
      <c r="BE44" s="238"/>
      <c r="BF44" s="538">
        <f t="shared" si="78"/>
        <v>0</v>
      </c>
      <c r="BG44" s="74">
        <f t="shared" si="79"/>
        <v>0</v>
      </c>
      <c r="BH44" s="78">
        <f t="shared" si="80"/>
        <v>0</v>
      </c>
      <c r="BI44" s="537"/>
      <c r="BJ44" s="537"/>
      <c r="BK44" s="382"/>
      <c r="BL44" s="238"/>
      <c r="BM44" s="538">
        <f t="shared" si="81"/>
        <v>0</v>
      </c>
      <c r="BN44" s="74">
        <f t="shared" si="82"/>
        <v>0</v>
      </c>
      <c r="BO44" s="78">
        <f t="shared" si="83"/>
        <v>0</v>
      </c>
      <c r="BP44" s="537"/>
      <c r="BQ44" s="537"/>
      <c r="BR44" s="382"/>
      <c r="BS44" s="238"/>
      <c r="BT44" s="538">
        <f t="shared" si="84"/>
        <v>0</v>
      </c>
      <c r="BU44" s="74">
        <f t="shared" si="85"/>
        <v>0</v>
      </c>
      <c r="BV44" s="78">
        <f t="shared" si="86"/>
        <v>0</v>
      </c>
      <c r="BW44" s="537"/>
      <c r="BX44" s="537"/>
      <c r="BY44" s="382"/>
      <c r="BZ44" s="238"/>
      <c r="CA44" s="538">
        <f t="shared" si="87"/>
        <v>0</v>
      </c>
      <c r="CB44" s="74">
        <f t="shared" si="88"/>
        <v>0</v>
      </c>
      <c r="CC44" s="78">
        <f t="shared" si="89"/>
        <v>0</v>
      </c>
      <c r="CD44" s="537"/>
      <c r="CE44" s="537"/>
      <c r="CF44" s="382"/>
      <c r="CG44" s="238"/>
      <c r="CH44" s="538">
        <f t="shared" si="90"/>
        <v>0</v>
      </c>
      <c r="CI44" s="74">
        <f t="shared" si="91"/>
        <v>0</v>
      </c>
      <c r="CJ44" s="78">
        <f t="shared" si="92"/>
        <v>0</v>
      </c>
      <c r="CK44" s="537"/>
      <c r="CL44" s="537"/>
      <c r="CM44" s="382"/>
      <c r="CN44" s="238"/>
      <c r="CO44" s="538">
        <f t="shared" si="93"/>
        <v>0</v>
      </c>
      <c r="CP44" s="74">
        <f t="shared" si="94"/>
        <v>0</v>
      </c>
      <c r="CQ44" s="78">
        <f t="shared" si="95"/>
        <v>0</v>
      </c>
      <c r="CR44" s="537"/>
      <c r="CS44" s="537"/>
      <c r="CT44" s="382"/>
      <c r="CU44" s="238"/>
      <c r="CV44" s="538">
        <f t="shared" si="96"/>
        <v>0</v>
      </c>
      <c r="CW44" s="74">
        <f t="shared" si="97"/>
        <v>0</v>
      </c>
      <c r="CX44" s="78">
        <f t="shared" si="98"/>
        <v>0</v>
      </c>
      <c r="CY44" s="537"/>
      <c r="CZ44" s="537"/>
      <c r="DA44" s="382"/>
      <c r="DB44" s="238"/>
      <c r="DC44" s="538">
        <f t="shared" si="99"/>
        <v>0</v>
      </c>
      <c r="DD44" s="74">
        <f t="shared" si="100"/>
        <v>0</v>
      </c>
      <c r="DE44" s="78">
        <f t="shared" si="101"/>
        <v>0</v>
      </c>
      <c r="DF44" s="537"/>
      <c r="DG44" s="537"/>
      <c r="DH44" s="382"/>
      <c r="DI44" s="238"/>
      <c r="DJ44" s="538">
        <f t="shared" si="102"/>
        <v>0</v>
      </c>
      <c r="DK44" s="74">
        <f t="shared" si="103"/>
        <v>0</v>
      </c>
      <c r="DL44" s="78">
        <f t="shared" si="104"/>
        <v>0</v>
      </c>
      <c r="DM44" s="537"/>
      <c r="DN44" s="537"/>
      <c r="DO44" s="382"/>
      <c r="DP44" s="238"/>
      <c r="DQ44" s="538">
        <f t="shared" si="105"/>
        <v>0</v>
      </c>
      <c r="DR44" s="74">
        <f t="shared" si="106"/>
        <v>0</v>
      </c>
      <c r="DS44" s="78">
        <f t="shared" si="107"/>
        <v>0</v>
      </c>
      <c r="DT44" s="537"/>
      <c r="DU44" s="537"/>
      <c r="DV44" s="382"/>
    </row>
    <row r="45" spans="1:126" s="20" customFormat="1" outlineLevel="1" x14ac:dyDescent="0.2">
      <c r="A45" s="196" t="s">
        <v>274</v>
      </c>
      <c r="B45" s="182"/>
      <c r="C45" s="42"/>
      <c r="D45" s="42"/>
      <c r="E45" s="78">
        <f t="shared" si="57"/>
        <v>0</v>
      </c>
      <c r="F45" s="190"/>
      <c r="G45" s="22" t="s">
        <v>276</v>
      </c>
      <c r="H45" s="301" t="s">
        <v>318</v>
      </c>
      <c r="I45" s="538">
        <f t="shared" si="58"/>
        <v>0</v>
      </c>
      <c r="J45" s="538">
        <f t="shared" si="59"/>
        <v>0</v>
      </c>
      <c r="K45" s="78">
        <f t="shared" si="108"/>
        <v>0</v>
      </c>
      <c r="L45" s="537"/>
      <c r="M45" s="537"/>
      <c r="N45" s="382"/>
      <c r="O45" s="271" t="str">
        <f t="shared" si="4"/>
        <v>LLC</v>
      </c>
      <c r="P45" s="538">
        <f t="shared" si="60"/>
        <v>0</v>
      </c>
      <c r="Q45" s="74">
        <f t="shared" si="61"/>
        <v>0</v>
      </c>
      <c r="R45" s="78">
        <f t="shared" si="110"/>
        <v>0</v>
      </c>
      <c r="S45" s="537"/>
      <c r="T45" s="537"/>
      <c r="U45" s="382"/>
      <c r="V45" s="238"/>
      <c r="W45" s="538">
        <f t="shared" si="63"/>
        <v>0</v>
      </c>
      <c r="X45" s="74">
        <f t="shared" si="64"/>
        <v>0</v>
      </c>
      <c r="Y45" s="78">
        <f t="shared" si="65"/>
        <v>0</v>
      </c>
      <c r="Z45" s="537"/>
      <c r="AA45" s="537"/>
      <c r="AB45" s="382"/>
      <c r="AC45" s="238"/>
      <c r="AD45" s="538">
        <f t="shared" si="66"/>
        <v>0</v>
      </c>
      <c r="AE45" s="74">
        <f t="shared" si="67"/>
        <v>0</v>
      </c>
      <c r="AF45" s="78">
        <f t="shared" si="68"/>
        <v>0</v>
      </c>
      <c r="AG45" s="537"/>
      <c r="AH45" s="537"/>
      <c r="AI45" s="382"/>
      <c r="AJ45" s="238"/>
      <c r="AK45" s="538">
        <f t="shared" si="69"/>
        <v>0</v>
      </c>
      <c r="AL45" s="74">
        <f t="shared" si="70"/>
        <v>0</v>
      </c>
      <c r="AM45" s="78">
        <f t="shared" si="71"/>
        <v>0</v>
      </c>
      <c r="AN45" s="537"/>
      <c r="AO45" s="537"/>
      <c r="AP45" s="382"/>
      <c r="AQ45" s="238"/>
      <c r="AR45" s="538">
        <f t="shared" si="72"/>
        <v>0</v>
      </c>
      <c r="AS45" s="74">
        <f t="shared" si="73"/>
        <v>0</v>
      </c>
      <c r="AT45" s="78">
        <f t="shared" si="74"/>
        <v>0</v>
      </c>
      <c r="AU45" s="537"/>
      <c r="AV45" s="537"/>
      <c r="AW45" s="382"/>
      <c r="AX45" s="238"/>
      <c r="AY45" s="538">
        <f t="shared" si="75"/>
        <v>0</v>
      </c>
      <c r="AZ45" s="74">
        <f t="shared" si="76"/>
        <v>0</v>
      </c>
      <c r="BA45" s="78">
        <f t="shared" si="77"/>
        <v>0</v>
      </c>
      <c r="BB45" s="537"/>
      <c r="BC45" s="537"/>
      <c r="BD45" s="382"/>
      <c r="BE45" s="238"/>
      <c r="BF45" s="538">
        <f t="shared" si="78"/>
        <v>0</v>
      </c>
      <c r="BG45" s="74">
        <f t="shared" si="79"/>
        <v>0</v>
      </c>
      <c r="BH45" s="78">
        <f t="shared" si="80"/>
        <v>0</v>
      </c>
      <c r="BI45" s="537"/>
      <c r="BJ45" s="537"/>
      <c r="BK45" s="382"/>
      <c r="BL45" s="238"/>
      <c r="BM45" s="538">
        <f t="shared" si="81"/>
        <v>0</v>
      </c>
      <c r="BN45" s="74">
        <f t="shared" si="82"/>
        <v>0</v>
      </c>
      <c r="BO45" s="78">
        <f t="shared" si="83"/>
        <v>0</v>
      </c>
      <c r="BP45" s="537"/>
      <c r="BQ45" s="537"/>
      <c r="BR45" s="382"/>
      <c r="BS45" s="238"/>
      <c r="BT45" s="538">
        <f t="shared" si="84"/>
        <v>0</v>
      </c>
      <c r="BU45" s="74">
        <f t="shared" si="85"/>
        <v>0</v>
      </c>
      <c r="BV45" s="78">
        <f t="shared" si="86"/>
        <v>0</v>
      </c>
      <c r="BW45" s="537"/>
      <c r="BX45" s="537"/>
      <c r="BY45" s="382"/>
      <c r="BZ45" s="238"/>
      <c r="CA45" s="538">
        <f t="shared" si="87"/>
        <v>0</v>
      </c>
      <c r="CB45" s="74">
        <f t="shared" si="88"/>
        <v>0</v>
      </c>
      <c r="CC45" s="78">
        <f t="shared" si="89"/>
        <v>0</v>
      </c>
      <c r="CD45" s="537"/>
      <c r="CE45" s="537"/>
      <c r="CF45" s="382"/>
      <c r="CG45" s="238"/>
      <c r="CH45" s="538">
        <f t="shared" si="90"/>
        <v>0</v>
      </c>
      <c r="CI45" s="74">
        <f t="shared" si="91"/>
        <v>0</v>
      </c>
      <c r="CJ45" s="78">
        <f t="shared" si="92"/>
        <v>0</v>
      </c>
      <c r="CK45" s="537"/>
      <c r="CL45" s="537"/>
      <c r="CM45" s="382"/>
      <c r="CN45" s="238"/>
      <c r="CO45" s="538">
        <f t="shared" si="93"/>
        <v>0</v>
      </c>
      <c r="CP45" s="74">
        <f t="shared" si="94"/>
        <v>0</v>
      </c>
      <c r="CQ45" s="78">
        <f t="shared" si="95"/>
        <v>0</v>
      </c>
      <c r="CR45" s="537"/>
      <c r="CS45" s="537"/>
      <c r="CT45" s="382"/>
      <c r="CU45" s="238"/>
      <c r="CV45" s="538">
        <f t="shared" si="96"/>
        <v>0</v>
      </c>
      <c r="CW45" s="74">
        <f t="shared" si="97"/>
        <v>0</v>
      </c>
      <c r="CX45" s="78">
        <f t="shared" si="98"/>
        <v>0</v>
      </c>
      <c r="CY45" s="537"/>
      <c r="CZ45" s="537"/>
      <c r="DA45" s="382"/>
      <c r="DB45" s="238"/>
      <c r="DC45" s="538">
        <f t="shared" si="99"/>
        <v>0</v>
      </c>
      <c r="DD45" s="74">
        <f t="shared" si="100"/>
        <v>0</v>
      </c>
      <c r="DE45" s="78">
        <f t="shared" si="101"/>
        <v>0</v>
      </c>
      <c r="DF45" s="537"/>
      <c r="DG45" s="537"/>
      <c r="DH45" s="382"/>
      <c r="DI45" s="238"/>
      <c r="DJ45" s="538">
        <f t="shared" si="102"/>
        <v>0</v>
      </c>
      <c r="DK45" s="74">
        <f t="shared" si="103"/>
        <v>0</v>
      </c>
      <c r="DL45" s="78">
        <f t="shared" si="104"/>
        <v>0</v>
      </c>
      <c r="DM45" s="537"/>
      <c r="DN45" s="537"/>
      <c r="DO45" s="382"/>
      <c r="DP45" s="238"/>
      <c r="DQ45" s="538">
        <f t="shared" si="105"/>
        <v>0</v>
      </c>
      <c r="DR45" s="74">
        <f t="shared" si="106"/>
        <v>0</v>
      </c>
      <c r="DS45" s="78">
        <f t="shared" si="107"/>
        <v>0</v>
      </c>
      <c r="DT45" s="537"/>
      <c r="DU45" s="537"/>
      <c r="DV45" s="382"/>
    </row>
    <row r="46" spans="1:126" s="20" customFormat="1" outlineLevel="1" x14ac:dyDescent="0.2">
      <c r="A46" s="196" t="s">
        <v>249</v>
      </c>
      <c r="B46" s="182"/>
      <c r="C46" s="42"/>
      <c r="D46" s="42"/>
      <c r="E46" s="78">
        <f t="shared" si="57"/>
        <v>0</v>
      </c>
      <c r="F46" s="190"/>
      <c r="G46" s="22" t="s">
        <v>277</v>
      </c>
      <c r="H46" s="301" t="s">
        <v>318</v>
      </c>
      <c r="I46" s="538">
        <f t="shared" si="58"/>
        <v>0</v>
      </c>
      <c r="J46" s="538">
        <f t="shared" si="59"/>
        <v>0</v>
      </c>
      <c r="K46" s="78">
        <f t="shared" si="108"/>
        <v>0</v>
      </c>
      <c r="L46" s="537"/>
      <c r="M46" s="537"/>
      <c r="N46" s="382"/>
      <c r="O46" s="271" t="str">
        <f t="shared" si="4"/>
        <v>LLC</v>
      </c>
      <c r="P46" s="538">
        <f t="shared" si="60"/>
        <v>0</v>
      </c>
      <c r="Q46" s="74">
        <f t="shared" si="61"/>
        <v>0</v>
      </c>
      <c r="R46" s="78">
        <f t="shared" si="110"/>
        <v>0</v>
      </c>
      <c r="S46" s="537"/>
      <c r="T46" s="537"/>
      <c r="U46" s="382"/>
      <c r="V46" s="238"/>
      <c r="W46" s="538">
        <f t="shared" si="63"/>
        <v>0</v>
      </c>
      <c r="X46" s="74">
        <f t="shared" si="64"/>
        <v>0</v>
      </c>
      <c r="Y46" s="78">
        <f t="shared" si="65"/>
        <v>0</v>
      </c>
      <c r="Z46" s="537"/>
      <c r="AA46" s="537"/>
      <c r="AB46" s="382"/>
      <c r="AC46" s="238"/>
      <c r="AD46" s="538">
        <f t="shared" si="66"/>
        <v>0</v>
      </c>
      <c r="AE46" s="74">
        <f t="shared" si="67"/>
        <v>0</v>
      </c>
      <c r="AF46" s="78">
        <f t="shared" si="68"/>
        <v>0</v>
      </c>
      <c r="AG46" s="537"/>
      <c r="AH46" s="537"/>
      <c r="AI46" s="382"/>
      <c r="AJ46" s="238"/>
      <c r="AK46" s="538">
        <f t="shared" si="69"/>
        <v>0</v>
      </c>
      <c r="AL46" s="74">
        <f t="shared" si="70"/>
        <v>0</v>
      </c>
      <c r="AM46" s="78">
        <f t="shared" si="71"/>
        <v>0</v>
      </c>
      <c r="AN46" s="537"/>
      <c r="AO46" s="537"/>
      <c r="AP46" s="382"/>
      <c r="AQ46" s="238"/>
      <c r="AR46" s="538">
        <f t="shared" si="72"/>
        <v>0</v>
      </c>
      <c r="AS46" s="74">
        <f t="shared" si="73"/>
        <v>0</v>
      </c>
      <c r="AT46" s="78">
        <f t="shared" si="74"/>
        <v>0</v>
      </c>
      <c r="AU46" s="537"/>
      <c r="AV46" s="537"/>
      <c r="AW46" s="382"/>
      <c r="AX46" s="238"/>
      <c r="AY46" s="538">
        <f t="shared" si="75"/>
        <v>0</v>
      </c>
      <c r="AZ46" s="74">
        <f t="shared" si="76"/>
        <v>0</v>
      </c>
      <c r="BA46" s="78">
        <f t="shared" si="77"/>
        <v>0</v>
      </c>
      <c r="BB46" s="537"/>
      <c r="BC46" s="537"/>
      <c r="BD46" s="382"/>
      <c r="BE46" s="238"/>
      <c r="BF46" s="538">
        <f t="shared" si="78"/>
        <v>0</v>
      </c>
      <c r="BG46" s="74">
        <f t="shared" si="79"/>
        <v>0</v>
      </c>
      <c r="BH46" s="78">
        <f t="shared" si="80"/>
        <v>0</v>
      </c>
      <c r="BI46" s="537"/>
      <c r="BJ46" s="537"/>
      <c r="BK46" s="382"/>
      <c r="BL46" s="238"/>
      <c r="BM46" s="538">
        <f t="shared" si="81"/>
        <v>0</v>
      </c>
      <c r="BN46" s="74">
        <f t="shared" si="82"/>
        <v>0</v>
      </c>
      <c r="BO46" s="78">
        <f t="shared" si="83"/>
        <v>0</v>
      </c>
      <c r="BP46" s="537"/>
      <c r="BQ46" s="537"/>
      <c r="BR46" s="382"/>
      <c r="BS46" s="238"/>
      <c r="BT46" s="538">
        <f t="shared" si="84"/>
        <v>0</v>
      </c>
      <c r="BU46" s="74">
        <f t="shared" si="85"/>
        <v>0</v>
      </c>
      <c r="BV46" s="78">
        <f t="shared" si="86"/>
        <v>0</v>
      </c>
      <c r="BW46" s="537"/>
      <c r="BX46" s="537"/>
      <c r="BY46" s="382"/>
      <c r="BZ46" s="238"/>
      <c r="CA46" s="538">
        <f t="shared" si="87"/>
        <v>0</v>
      </c>
      <c r="CB46" s="74">
        <f t="shared" si="88"/>
        <v>0</v>
      </c>
      <c r="CC46" s="78">
        <f t="shared" si="89"/>
        <v>0</v>
      </c>
      <c r="CD46" s="537"/>
      <c r="CE46" s="537"/>
      <c r="CF46" s="382"/>
      <c r="CG46" s="238"/>
      <c r="CH46" s="538">
        <f t="shared" si="90"/>
        <v>0</v>
      </c>
      <c r="CI46" s="74">
        <f t="shared" si="91"/>
        <v>0</v>
      </c>
      <c r="CJ46" s="78">
        <f t="shared" si="92"/>
        <v>0</v>
      </c>
      <c r="CK46" s="537"/>
      <c r="CL46" s="537"/>
      <c r="CM46" s="382"/>
      <c r="CN46" s="238"/>
      <c r="CO46" s="538">
        <f t="shared" si="93"/>
        <v>0</v>
      </c>
      <c r="CP46" s="74">
        <f t="shared" si="94"/>
        <v>0</v>
      </c>
      <c r="CQ46" s="78">
        <f t="shared" si="95"/>
        <v>0</v>
      </c>
      <c r="CR46" s="537"/>
      <c r="CS46" s="537"/>
      <c r="CT46" s="382"/>
      <c r="CU46" s="238"/>
      <c r="CV46" s="538">
        <f t="shared" si="96"/>
        <v>0</v>
      </c>
      <c r="CW46" s="74">
        <f t="shared" si="97"/>
        <v>0</v>
      </c>
      <c r="CX46" s="78">
        <f t="shared" si="98"/>
        <v>0</v>
      </c>
      <c r="CY46" s="537"/>
      <c r="CZ46" s="537"/>
      <c r="DA46" s="382"/>
      <c r="DB46" s="238"/>
      <c r="DC46" s="538">
        <f t="shared" si="99"/>
        <v>0</v>
      </c>
      <c r="DD46" s="74">
        <f t="shared" si="100"/>
        <v>0</v>
      </c>
      <c r="DE46" s="78">
        <f t="shared" si="101"/>
        <v>0</v>
      </c>
      <c r="DF46" s="537"/>
      <c r="DG46" s="537"/>
      <c r="DH46" s="382"/>
      <c r="DI46" s="238"/>
      <c r="DJ46" s="538">
        <f t="shared" si="102"/>
        <v>0</v>
      </c>
      <c r="DK46" s="74">
        <f t="shared" si="103"/>
        <v>0</v>
      </c>
      <c r="DL46" s="78">
        <f t="shared" si="104"/>
        <v>0</v>
      </c>
      <c r="DM46" s="537"/>
      <c r="DN46" s="537"/>
      <c r="DO46" s="382"/>
      <c r="DP46" s="238"/>
      <c r="DQ46" s="538">
        <f t="shared" si="105"/>
        <v>0</v>
      </c>
      <c r="DR46" s="74">
        <f t="shared" si="106"/>
        <v>0</v>
      </c>
      <c r="DS46" s="78">
        <f t="shared" si="107"/>
        <v>0</v>
      </c>
      <c r="DT46" s="537"/>
      <c r="DU46" s="537"/>
      <c r="DV46" s="382"/>
    </row>
    <row r="47" spans="1:126" s="20" customFormat="1" outlineLevel="1" x14ac:dyDescent="0.2">
      <c r="A47" s="196" t="s">
        <v>63</v>
      </c>
      <c r="B47" s="182" t="s">
        <v>34</v>
      </c>
      <c r="C47" s="42"/>
      <c r="D47" s="42"/>
      <c r="E47" s="78">
        <f t="shared" si="57"/>
        <v>0</v>
      </c>
      <c r="F47" s="187"/>
      <c r="G47" s="22"/>
      <c r="H47" s="301" t="s">
        <v>318</v>
      </c>
      <c r="I47" s="538">
        <f t="shared" si="58"/>
        <v>0</v>
      </c>
      <c r="J47" s="538">
        <f t="shared" si="59"/>
        <v>0</v>
      </c>
      <c r="K47" s="78">
        <f t="shared" si="108"/>
        <v>0</v>
      </c>
      <c r="L47" s="537"/>
      <c r="M47" s="537"/>
      <c r="N47" s="382"/>
      <c r="O47" s="271" t="str">
        <f t="shared" si="4"/>
        <v>LLC</v>
      </c>
      <c r="P47" s="74">
        <f t="shared" si="60"/>
        <v>0</v>
      </c>
      <c r="Q47" s="74">
        <f t="shared" si="61"/>
        <v>0</v>
      </c>
      <c r="R47" s="78">
        <f t="shared" si="110"/>
        <v>0</v>
      </c>
      <c r="S47" s="537"/>
      <c r="T47" s="537"/>
      <c r="U47" s="382"/>
      <c r="V47" s="238"/>
      <c r="W47" s="74">
        <f t="shared" si="63"/>
        <v>0</v>
      </c>
      <c r="X47" s="74">
        <f t="shared" si="64"/>
        <v>0</v>
      </c>
      <c r="Y47" s="78">
        <f t="shared" si="65"/>
        <v>0</v>
      </c>
      <c r="Z47" s="537"/>
      <c r="AA47" s="537"/>
      <c r="AB47" s="382"/>
      <c r="AC47" s="238"/>
      <c r="AD47" s="74">
        <f t="shared" si="66"/>
        <v>0</v>
      </c>
      <c r="AE47" s="74">
        <f t="shared" si="67"/>
        <v>0</v>
      </c>
      <c r="AF47" s="78">
        <f t="shared" si="68"/>
        <v>0</v>
      </c>
      <c r="AG47" s="537"/>
      <c r="AH47" s="537"/>
      <c r="AI47" s="382"/>
      <c r="AJ47" s="238"/>
      <c r="AK47" s="74">
        <f t="shared" si="69"/>
        <v>0</v>
      </c>
      <c r="AL47" s="74">
        <f t="shared" si="70"/>
        <v>0</v>
      </c>
      <c r="AM47" s="78">
        <f t="shared" si="71"/>
        <v>0</v>
      </c>
      <c r="AN47" s="537"/>
      <c r="AO47" s="537"/>
      <c r="AP47" s="382"/>
      <c r="AQ47" s="238"/>
      <c r="AR47" s="74">
        <f t="shared" si="72"/>
        <v>0</v>
      </c>
      <c r="AS47" s="74">
        <f t="shared" si="73"/>
        <v>0</v>
      </c>
      <c r="AT47" s="78">
        <f t="shared" si="74"/>
        <v>0</v>
      </c>
      <c r="AU47" s="537"/>
      <c r="AV47" s="537"/>
      <c r="AW47" s="382"/>
      <c r="AX47" s="238"/>
      <c r="AY47" s="74">
        <f t="shared" si="75"/>
        <v>0</v>
      </c>
      <c r="AZ47" s="74">
        <f t="shared" si="76"/>
        <v>0</v>
      </c>
      <c r="BA47" s="78">
        <f t="shared" si="77"/>
        <v>0</v>
      </c>
      <c r="BB47" s="537"/>
      <c r="BC47" s="537"/>
      <c r="BD47" s="382"/>
      <c r="BE47" s="238"/>
      <c r="BF47" s="74">
        <f t="shared" si="78"/>
        <v>0</v>
      </c>
      <c r="BG47" s="74">
        <f t="shared" si="79"/>
        <v>0</v>
      </c>
      <c r="BH47" s="78">
        <f t="shared" si="80"/>
        <v>0</v>
      </c>
      <c r="BI47" s="537"/>
      <c r="BJ47" s="537"/>
      <c r="BK47" s="382"/>
      <c r="BL47" s="238"/>
      <c r="BM47" s="74">
        <f t="shared" si="81"/>
        <v>0</v>
      </c>
      <c r="BN47" s="74">
        <f t="shared" si="82"/>
        <v>0</v>
      </c>
      <c r="BO47" s="78">
        <f t="shared" si="83"/>
        <v>0</v>
      </c>
      <c r="BP47" s="537"/>
      <c r="BQ47" s="537"/>
      <c r="BR47" s="382"/>
      <c r="BS47" s="238"/>
      <c r="BT47" s="74">
        <f t="shared" si="84"/>
        <v>0</v>
      </c>
      <c r="BU47" s="74">
        <f t="shared" si="85"/>
        <v>0</v>
      </c>
      <c r="BV47" s="78">
        <f t="shared" si="86"/>
        <v>0</v>
      </c>
      <c r="BW47" s="537"/>
      <c r="BX47" s="537"/>
      <c r="BY47" s="382"/>
      <c r="BZ47" s="238"/>
      <c r="CA47" s="74">
        <f t="shared" si="87"/>
        <v>0</v>
      </c>
      <c r="CB47" s="74">
        <f t="shared" si="88"/>
        <v>0</v>
      </c>
      <c r="CC47" s="78">
        <f t="shared" si="89"/>
        <v>0</v>
      </c>
      <c r="CD47" s="537"/>
      <c r="CE47" s="537"/>
      <c r="CF47" s="382"/>
      <c r="CG47" s="238"/>
      <c r="CH47" s="74">
        <f t="shared" si="90"/>
        <v>0</v>
      </c>
      <c r="CI47" s="74">
        <f t="shared" si="91"/>
        <v>0</v>
      </c>
      <c r="CJ47" s="78">
        <f t="shared" si="92"/>
        <v>0</v>
      </c>
      <c r="CK47" s="537"/>
      <c r="CL47" s="537"/>
      <c r="CM47" s="382"/>
      <c r="CN47" s="238"/>
      <c r="CO47" s="74">
        <f t="shared" si="93"/>
        <v>0</v>
      </c>
      <c r="CP47" s="74">
        <f t="shared" si="94"/>
        <v>0</v>
      </c>
      <c r="CQ47" s="78">
        <f t="shared" si="95"/>
        <v>0</v>
      </c>
      <c r="CR47" s="537"/>
      <c r="CS47" s="537"/>
      <c r="CT47" s="382"/>
      <c r="CU47" s="238"/>
      <c r="CV47" s="74">
        <f t="shared" si="96"/>
        <v>0</v>
      </c>
      <c r="CW47" s="74">
        <f t="shared" si="97"/>
        <v>0</v>
      </c>
      <c r="CX47" s="78">
        <f t="shared" si="98"/>
        <v>0</v>
      </c>
      <c r="CY47" s="537"/>
      <c r="CZ47" s="537"/>
      <c r="DA47" s="382"/>
      <c r="DB47" s="238"/>
      <c r="DC47" s="74">
        <f t="shared" si="99"/>
        <v>0</v>
      </c>
      <c r="DD47" s="74">
        <f t="shared" si="100"/>
        <v>0</v>
      </c>
      <c r="DE47" s="78">
        <f t="shared" si="101"/>
        <v>0</v>
      </c>
      <c r="DF47" s="537"/>
      <c r="DG47" s="537"/>
      <c r="DH47" s="382"/>
      <c r="DI47" s="238"/>
      <c r="DJ47" s="74">
        <f t="shared" si="102"/>
        <v>0</v>
      </c>
      <c r="DK47" s="74">
        <f t="shared" si="103"/>
        <v>0</v>
      </c>
      <c r="DL47" s="78">
        <f t="shared" si="104"/>
        <v>0</v>
      </c>
      <c r="DM47" s="537"/>
      <c r="DN47" s="537"/>
      <c r="DO47" s="382"/>
      <c r="DP47" s="238"/>
      <c r="DQ47" s="74">
        <f t="shared" si="105"/>
        <v>0</v>
      </c>
      <c r="DR47" s="74">
        <f t="shared" si="106"/>
        <v>0</v>
      </c>
      <c r="DS47" s="78">
        <f t="shared" si="107"/>
        <v>0</v>
      </c>
      <c r="DT47" s="537"/>
      <c r="DU47" s="537"/>
      <c r="DV47" s="382"/>
    </row>
    <row r="48" spans="1:126" s="20" customFormat="1" outlineLevel="1" x14ac:dyDescent="0.2">
      <c r="A48" s="196" t="s">
        <v>22</v>
      </c>
      <c r="B48" s="193" t="s">
        <v>34</v>
      </c>
      <c r="C48" s="42"/>
      <c r="D48" s="42"/>
      <c r="E48" s="78">
        <f t="shared" si="57"/>
        <v>0</v>
      </c>
      <c r="F48" s="150"/>
      <c r="G48" s="22" t="s">
        <v>250</v>
      </c>
      <c r="H48" s="301" t="s">
        <v>318</v>
      </c>
      <c r="I48" s="538">
        <f t="shared" si="58"/>
        <v>0</v>
      </c>
      <c r="J48" s="538">
        <f t="shared" si="59"/>
        <v>0</v>
      </c>
      <c r="K48" s="78">
        <f t="shared" si="108"/>
        <v>0</v>
      </c>
      <c r="L48" s="537"/>
      <c r="M48" s="537"/>
      <c r="N48" s="382"/>
      <c r="O48" s="271" t="str">
        <f t="shared" si="4"/>
        <v>LLC</v>
      </c>
      <c r="P48" s="538">
        <f t="shared" si="60"/>
        <v>0</v>
      </c>
      <c r="Q48" s="74">
        <f t="shared" si="61"/>
        <v>0</v>
      </c>
      <c r="R48" s="78">
        <f t="shared" si="110"/>
        <v>0</v>
      </c>
      <c r="S48" s="537"/>
      <c r="T48" s="537"/>
      <c r="U48" s="382"/>
      <c r="V48" s="238"/>
      <c r="W48" s="538">
        <f t="shared" si="63"/>
        <v>0</v>
      </c>
      <c r="X48" s="74">
        <f t="shared" si="64"/>
        <v>0</v>
      </c>
      <c r="Y48" s="78">
        <f t="shared" si="65"/>
        <v>0</v>
      </c>
      <c r="Z48" s="537"/>
      <c r="AA48" s="537"/>
      <c r="AB48" s="382"/>
      <c r="AC48" s="238"/>
      <c r="AD48" s="538">
        <f t="shared" si="66"/>
        <v>0</v>
      </c>
      <c r="AE48" s="74">
        <f t="shared" si="67"/>
        <v>0</v>
      </c>
      <c r="AF48" s="78">
        <f t="shared" si="68"/>
        <v>0</v>
      </c>
      <c r="AG48" s="537"/>
      <c r="AH48" s="537"/>
      <c r="AI48" s="382"/>
      <c r="AJ48" s="238"/>
      <c r="AK48" s="538">
        <f t="shared" si="69"/>
        <v>0</v>
      </c>
      <c r="AL48" s="74">
        <f t="shared" si="70"/>
        <v>0</v>
      </c>
      <c r="AM48" s="78">
        <f t="shared" si="71"/>
        <v>0</v>
      </c>
      <c r="AN48" s="537"/>
      <c r="AO48" s="537"/>
      <c r="AP48" s="382"/>
      <c r="AQ48" s="238"/>
      <c r="AR48" s="538">
        <f t="shared" si="72"/>
        <v>0</v>
      </c>
      <c r="AS48" s="74">
        <f t="shared" si="73"/>
        <v>0</v>
      </c>
      <c r="AT48" s="78">
        <f t="shared" si="74"/>
        <v>0</v>
      </c>
      <c r="AU48" s="537"/>
      <c r="AV48" s="537"/>
      <c r="AW48" s="382"/>
      <c r="AX48" s="238"/>
      <c r="AY48" s="538">
        <f t="shared" si="75"/>
        <v>0</v>
      </c>
      <c r="AZ48" s="74">
        <f t="shared" si="76"/>
        <v>0</v>
      </c>
      <c r="BA48" s="78">
        <f t="shared" si="77"/>
        <v>0</v>
      </c>
      <c r="BB48" s="537"/>
      <c r="BC48" s="537"/>
      <c r="BD48" s="382"/>
      <c r="BE48" s="238"/>
      <c r="BF48" s="538">
        <f t="shared" si="78"/>
        <v>0</v>
      </c>
      <c r="BG48" s="74">
        <f t="shared" si="79"/>
        <v>0</v>
      </c>
      <c r="BH48" s="78">
        <f t="shared" si="80"/>
        <v>0</v>
      </c>
      <c r="BI48" s="537"/>
      <c r="BJ48" s="537"/>
      <c r="BK48" s="382"/>
      <c r="BL48" s="238"/>
      <c r="BM48" s="538">
        <f t="shared" si="81"/>
        <v>0</v>
      </c>
      <c r="BN48" s="74">
        <f t="shared" si="82"/>
        <v>0</v>
      </c>
      <c r="BO48" s="78">
        <f t="shared" si="83"/>
        <v>0</v>
      </c>
      <c r="BP48" s="537"/>
      <c r="BQ48" s="537"/>
      <c r="BR48" s="382"/>
      <c r="BS48" s="238"/>
      <c r="BT48" s="538">
        <f t="shared" si="84"/>
        <v>0</v>
      </c>
      <c r="BU48" s="74">
        <f t="shared" si="85"/>
        <v>0</v>
      </c>
      <c r="BV48" s="78">
        <f t="shared" si="86"/>
        <v>0</v>
      </c>
      <c r="BW48" s="537"/>
      <c r="BX48" s="537"/>
      <c r="BY48" s="382"/>
      <c r="BZ48" s="238"/>
      <c r="CA48" s="538">
        <f t="shared" si="87"/>
        <v>0</v>
      </c>
      <c r="CB48" s="74">
        <f t="shared" si="88"/>
        <v>0</v>
      </c>
      <c r="CC48" s="78">
        <f t="shared" si="89"/>
        <v>0</v>
      </c>
      <c r="CD48" s="537"/>
      <c r="CE48" s="537"/>
      <c r="CF48" s="382"/>
      <c r="CG48" s="238"/>
      <c r="CH48" s="538">
        <f t="shared" si="90"/>
        <v>0</v>
      </c>
      <c r="CI48" s="74">
        <f t="shared" si="91"/>
        <v>0</v>
      </c>
      <c r="CJ48" s="78">
        <f t="shared" si="92"/>
        <v>0</v>
      </c>
      <c r="CK48" s="537"/>
      <c r="CL48" s="537"/>
      <c r="CM48" s="382"/>
      <c r="CN48" s="238"/>
      <c r="CO48" s="538">
        <f t="shared" si="93"/>
        <v>0</v>
      </c>
      <c r="CP48" s="74">
        <f t="shared" si="94"/>
        <v>0</v>
      </c>
      <c r="CQ48" s="78">
        <f t="shared" si="95"/>
        <v>0</v>
      </c>
      <c r="CR48" s="537"/>
      <c r="CS48" s="537"/>
      <c r="CT48" s="382"/>
      <c r="CU48" s="238"/>
      <c r="CV48" s="538">
        <f t="shared" si="96"/>
        <v>0</v>
      </c>
      <c r="CW48" s="74">
        <f t="shared" si="97"/>
        <v>0</v>
      </c>
      <c r="CX48" s="78">
        <f t="shared" si="98"/>
        <v>0</v>
      </c>
      <c r="CY48" s="537"/>
      <c r="CZ48" s="537"/>
      <c r="DA48" s="382"/>
      <c r="DB48" s="238"/>
      <c r="DC48" s="538">
        <f t="shared" si="99"/>
        <v>0</v>
      </c>
      <c r="DD48" s="74">
        <f t="shared" si="100"/>
        <v>0</v>
      </c>
      <c r="DE48" s="78">
        <f t="shared" si="101"/>
        <v>0</v>
      </c>
      <c r="DF48" s="537"/>
      <c r="DG48" s="537"/>
      <c r="DH48" s="382"/>
      <c r="DI48" s="238"/>
      <c r="DJ48" s="538">
        <f t="shared" si="102"/>
        <v>0</v>
      </c>
      <c r="DK48" s="74">
        <f t="shared" si="103"/>
        <v>0</v>
      </c>
      <c r="DL48" s="78">
        <f t="shared" si="104"/>
        <v>0</v>
      </c>
      <c r="DM48" s="537"/>
      <c r="DN48" s="537"/>
      <c r="DO48" s="382"/>
      <c r="DP48" s="238"/>
      <c r="DQ48" s="538">
        <f t="shared" si="105"/>
        <v>0</v>
      </c>
      <c r="DR48" s="74">
        <f t="shared" si="106"/>
        <v>0</v>
      </c>
      <c r="DS48" s="78">
        <f t="shared" si="107"/>
        <v>0</v>
      </c>
      <c r="DT48" s="537"/>
      <c r="DU48" s="537"/>
      <c r="DV48" s="382"/>
    </row>
    <row r="49" spans="1:126" s="20" customFormat="1" outlineLevel="1" x14ac:dyDescent="0.2">
      <c r="A49" s="196" t="s">
        <v>89</v>
      </c>
      <c r="B49" s="182" t="s">
        <v>35</v>
      </c>
      <c r="C49" s="42"/>
      <c r="D49" s="42"/>
      <c r="E49" s="78">
        <f t="shared" si="57"/>
        <v>0</v>
      </c>
      <c r="F49" s="150"/>
      <c r="G49" s="22" t="s">
        <v>90</v>
      </c>
      <c r="H49" s="301" t="s">
        <v>318</v>
      </c>
      <c r="I49" s="538">
        <f t="shared" si="58"/>
        <v>0</v>
      </c>
      <c r="J49" s="538">
        <f t="shared" si="59"/>
        <v>0</v>
      </c>
      <c r="K49" s="78">
        <f t="shared" si="108"/>
        <v>0</v>
      </c>
      <c r="L49" s="537"/>
      <c r="M49" s="537"/>
      <c r="N49" s="382"/>
      <c r="O49" s="271" t="str">
        <f t="shared" si="4"/>
        <v>LLC</v>
      </c>
      <c r="P49" s="538">
        <f t="shared" si="60"/>
        <v>0</v>
      </c>
      <c r="Q49" s="74">
        <f t="shared" si="61"/>
        <v>0</v>
      </c>
      <c r="R49" s="78">
        <f t="shared" si="110"/>
        <v>0</v>
      </c>
      <c r="S49" s="537"/>
      <c r="T49" s="537"/>
      <c r="U49" s="382"/>
      <c r="V49" s="238"/>
      <c r="W49" s="538">
        <f t="shared" si="63"/>
        <v>0</v>
      </c>
      <c r="X49" s="74">
        <f t="shared" si="64"/>
        <v>0</v>
      </c>
      <c r="Y49" s="78">
        <f t="shared" si="65"/>
        <v>0</v>
      </c>
      <c r="Z49" s="537"/>
      <c r="AA49" s="537"/>
      <c r="AB49" s="382"/>
      <c r="AC49" s="238"/>
      <c r="AD49" s="538">
        <f t="shared" si="66"/>
        <v>0</v>
      </c>
      <c r="AE49" s="74">
        <f t="shared" si="67"/>
        <v>0</v>
      </c>
      <c r="AF49" s="78">
        <f t="shared" si="68"/>
        <v>0</v>
      </c>
      <c r="AG49" s="537"/>
      <c r="AH49" s="537"/>
      <c r="AI49" s="382"/>
      <c r="AJ49" s="238"/>
      <c r="AK49" s="538">
        <f t="shared" si="69"/>
        <v>0</v>
      </c>
      <c r="AL49" s="74">
        <f t="shared" si="70"/>
        <v>0</v>
      </c>
      <c r="AM49" s="78">
        <f t="shared" si="71"/>
        <v>0</v>
      </c>
      <c r="AN49" s="537"/>
      <c r="AO49" s="537"/>
      <c r="AP49" s="382"/>
      <c r="AQ49" s="238"/>
      <c r="AR49" s="538">
        <f t="shared" si="72"/>
        <v>0</v>
      </c>
      <c r="AS49" s="74">
        <f t="shared" si="73"/>
        <v>0</v>
      </c>
      <c r="AT49" s="78">
        <f t="shared" si="74"/>
        <v>0</v>
      </c>
      <c r="AU49" s="537"/>
      <c r="AV49" s="537"/>
      <c r="AW49" s="382"/>
      <c r="AX49" s="238"/>
      <c r="AY49" s="538">
        <f t="shared" si="75"/>
        <v>0</v>
      </c>
      <c r="AZ49" s="74">
        <f t="shared" si="76"/>
        <v>0</v>
      </c>
      <c r="BA49" s="78">
        <f t="shared" si="77"/>
        <v>0</v>
      </c>
      <c r="BB49" s="537"/>
      <c r="BC49" s="537"/>
      <c r="BD49" s="382"/>
      <c r="BE49" s="238"/>
      <c r="BF49" s="538">
        <f t="shared" si="78"/>
        <v>0</v>
      </c>
      <c r="BG49" s="74">
        <f t="shared" si="79"/>
        <v>0</v>
      </c>
      <c r="BH49" s="78">
        <f t="shared" si="80"/>
        <v>0</v>
      </c>
      <c r="BI49" s="537"/>
      <c r="BJ49" s="537"/>
      <c r="BK49" s="382"/>
      <c r="BL49" s="238"/>
      <c r="BM49" s="538">
        <f t="shared" si="81"/>
        <v>0</v>
      </c>
      <c r="BN49" s="74">
        <f t="shared" si="82"/>
        <v>0</v>
      </c>
      <c r="BO49" s="78">
        <f t="shared" si="83"/>
        <v>0</v>
      </c>
      <c r="BP49" s="537"/>
      <c r="BQ49" s="537"/>
      <c r="BR49" s="382"/>
      <c r="BS49" s="238"/>
      <c r="BT49" s="538">
        <f t="shared" si="84"/>
        <v>0</v>
      </c>
      <c r="BU49" s="74">
        <f t="shared" si="85"/>
        <v>0</v>
      </c>
      <c r="BV49" s="78">
        <f t="shared" si="86"/>
        <v>0</v>
      </c>
      <c r="BW49" s="537"/>
      <c r="BX49" s="537"/>
      <c r="BY49" s="382"/>
      <c r="BZ49" s="238"/>
      <c r="CA49" s="538">
        <f t="shared" si="87"/>
        <v>0</v>
      </c>
      <c r="CB49" s="74">
        <f t="shared" si="88"/>
        <v>0</v>
      </c>
      <c r="CC49" s="78">
        <f t="shared" si="89"/>
        <v>0</v>
      </c>
      <c r="CD49" s="537"/>
      <c r="CE49" s="537"/>
      <c r="CF49" s="382"/>
      <c r="CG49" s="238"/>
      <c r="CH49" s="538">
        <f t="shared" si="90"/>
        <v>0</v>
      </c>
      <c r="CI49" s="74">
        <f t="shared" si="91"/>
        <v>0</v>
      </c>
      <c r="CJ49" s="78">
        <f t="shared" si="92"/>
        <v>0</v>
      </c>
      <c r="CK49" s="537"/>
      <c r="CL49" s="537"/>
      <c r="CM49" s="382"/>
      <c r="CN49" s="238"/>
      <c r="CO49" s="538">
        <f t="shared" si="93"/>
        <v>0</v>
      </c>
      <c r="CP49" s="74">
        <f t="shared" si="94"/>
        <v>0</v>
      </c>
      <c r="CQ49" s="78">
        <f t="shared" si="95"/>
        <v>0</v>
      </c>
      <c r="CR49" s="537"/>
      <c r="CS49" s="537"/>
      <c r="CT49" s="382"/>
      <c r="CU49" s="238"/>
      <c r="CV49" s="538">
        <f t="shared" si="96"/>
        <v>0</v>
      </c>
      <c r="CW49" s="74">
        <f t="shared" si="97"/>
        <v>0</v>
      </c>
      <c r="CX49" s="78">
        <f t="shared" si="98"/>
        <v>0</v>
      </c>
      <c r="CY49" s="537"/>
      <c r="CZ49" s="537"/>
      <c r="DA49" s="382"/>
      <c r="DB49" s="238"/>
      <c r="DC49" s="538">
        <f t="shared" si="99"/>
        <v>0</v>
      </c>
      <c r="DD49" s="74">
        <f t="shared" si="100"/>
        <v>0</v>
      </c>
      <c r="DE49" s="78">
        <f t="shared" si="101"/>
        <v>0</v>
      </c>
      <c r="DF49" s="537"/>
      <c r="DG49" s="537"/>
      <c r="DH49" s="382"/>
      <c r="DI49" s="238"/>
      <c r="DJ49" s="538">
        <f t="shared" si="102"/>
        <v>0</v>
      </c>
      <c r="DK49" s="74">
        <f t="shared" si="103"/>
        <v>0</v>
      </c>
      <c r="DL49" s="78">
        <f t="shared" si="104"/>
        <v>0</v>
      </c>
      <c r="DM49" s="537"/>
      <c r="DN49" s="537"/>
      <c r="DO49" s="382"/>
      <c r="DP49" s="238"/>
      <c r="DQ49" s="538">
        <f t="shared" si="105"/>
        <v>0</v>
      </c>
      <c r="DR49" s="74">
        <f t="shared" si="106"/>
        <v>0</v>
      </c>
      <c r="DS49" s="78">
        <f t="shared" si="107"/>
        <v>0</v>
      </c>
      <c r="DT49" s="537"/>
      <c r="DU49" s="537"/>
      <c r="DV49" s="382"/>
    </row>
    <row r="50" spans="1:126" s="21" customFormat="1" outlineLevel="1" x14ac:dyDescent="0.2">
      <c r="A50" s="75" t="s">
        <v>8</v>
      </c>
      <c r="B50" s="184"/>
      <c r="C50" s="80">
        <f>SUMIF($H51:$H52,MID($H50,3,10),C51:C52)</f>
        <v>0</v>
      </c>
      <c r="D50" s="80">
        <f>SUMIF($H51:$H52,MID($H50,3,10),D51:D52)</f>
        <v>0</v>
      </c>
      <c r="E50" s="77">
        <f t="shared" si="57"/>
        <v>0</v>
      </c>
      <c r="F50" s="150"/>
      <c r="G50" s="22"/>
      <c r="H50" s="301" t="s">
        <v>321</v>
      </c>
      <c r="I50" s="432">
        <f t="shared" si="58"/>
        <v>0</v>
      </c>
      <c r="J50" s="432">
        <f t="shared" si="59"/>
        <v>0</v>
      </c>
      <c r="K50" s="73">
        <f t="shared" si="108"/>
        <v>0</v>
      </c>
      <c r="L50" s="80">
        <f>IF(I$1="","",SUMIF($H51:$H52,MID($H50,3,10),L51:L52))</f>
        <v>0</v>
      </c>
      <c r="M50" s="80">
        <f>IF(I$1="","",SUMIF($H51:$H52,MID($H50,3,10),M51:M52))</f>
        <v>0</v>
      </c>
      <c r="N50" s="62"/>
      <c r="O50" s="271" t="str">
        <f t="shared" si="4"/>
        <v>LL</v>
      </c>
      <c r="P50" s="536">
        <f t="shared" si="60"/>
        <v>0</v>
      </c>
      <c r="Q50" s="73">
        <f t="shared" si="61"/>
        <v>0</v>
      </c>
      <c r="R50" s="73">
        <f t="shared" si="110"/>
        <v>0</v>
      </c>
      <c r="S50" s="432">
        <f>IF(P$1="","",SUMIF($H51:$H52,MID($H50,3,10),S51:S52))</f>
        <v>0</v>
      </c>
      <c r="T50" s="432">
        <f>IF(P$1="","",SUMIF($H51:$H52,MID($H50,3,10),T51:T52))</f>
        <v>0</v>
      </c>
      <c r="U50" s="62"/>
      <c r="V50" s="239"/>
      <c r="W50" s="536">
        <f t="shared" si="63"/>
        <v>0</v>
      </c>
      <c r="X50" s="73">
        <f t="shared" si="64"/>
        <v>0</v>
      </c>
      <c r="Y50" s="73">
        <f t="shared" si="65"/>
        <v>0</v>
      </c>
      <c r="Z50" s="432">
        <f>IF(W$1="","",SUMIF($H51:$H52,MID($H50,3,10),Z51:Z52))</f>
        <v>0</v>
      </c>
      <c r="AA50" s="432">
        <f>IF(W$1="","",SUMIF($H51:$H52,MID($H50,3,10),AA51:AA52))</f>
        <v>0</v>
      </c>
      <c r="AB50" s="62"/>
      <c r="AC50" s="239"/>
      <c r="AD50" s="536">
        <f t="shared" si="66"/>
        <v>0</v>
      </c>
      <c r="AE50" s="73">
        <f t="shared" si="67"/>
        <v>0</v>
      </c>
      <c r="AF50" s="73">
        <f t="shared" si="68"/>
        <v>0</v>
      </c>
      <c r="AG50" s="432">
        <f>IF(AD$1="","",SUMIF($H51:$H52,MID($H50,3,10),AG51:AG52))</f>
        <v>0</v>
      </c>
      <c r="AH50" s="432">
        <f>IF(AD$1="","",SUMIF($H51:$H52,MID($H50,3,10),AH51:AH52))</f>
        <v>0</v>
      </c>
      <c r="AI50" s="62"/>
      <c r="AJ50" s="239"/>
      <c r="AK50" s="536">
        <f t="shared" si="69"/>
        <v>0</v>
      </c>
      <c r="AL50" s="73">
        <f t="shared" si="70"/>
        <v>0</v>
      </c>
      <c r="AM50" s="73">
        <f t="shared" si="71"/>
        <v>0</v>
      </c>
      <c r="AN50" s="432">
        <f>IF(AK$1="","",SUMIF($H51:$H52,MID($H50,3,10),AN51:AN52))</f>
        <v>0</v>
      </c>
      <c r="AO50" s="432">
        <f>IF(AK$1="","",SUMIF($H51:$H52,MID($H50,3,10),AO51:AO52))</f>
        <v>0</v>
      </c>
      <c r="AP50" s="62"/>
      <c r="AQ50" s="239"/>
      <c r="AR50" s="536">
        <f t="shared" si="72"/>
        <v>0</v>
      </c>
      <c r="AS50" s="73">
        <f t="shared" si="73"/>
        <v>0</v>
      </c>
      <c r="AT50" s="73">
        <f t="shared" si="74"/>
        <v>0</v>
      </c>
      <c r="AU50" s="432">
        <f>IF(AR$1="","",SUMIF($H51:$H52,MID($H50,3,10),AU51:AU52))</f>
        <v>0</v>
      </c>
      <c r="AV50" s="432">
        <f>IF(AR$1="","",SUMIF($H51:$H52,MID($H50,3,10),AV51:AV52))</f>
        <v>0</v>
      </c>
      <c r="AW50" s="62"/>
      <c r="AX50" s="239"/>
      <c r="AY50" s="536">
        <f t="shared" si="75"/>
        <v>0</v>
      </c>
      <c r="AZ50" s="73">
        <f t="shared" si="76"/>
        <v>0</v>
      </c>
      <c r="BA50" s="73">
        <f t="shared" si="77"/>
        <v>0</v>
      </c>
      <c r="BB50" s="432">
        <f>IF(AY$1="","",SUMIF($H51:$H52,MID($H50,3,10),BB51:BB52))</f>
        <v>0</v>
      </c>
      <c r="BC50" s="432">
        <f>IF(AY$1="","",SUMIF($H51:$H52,MID($H50,3,10),BC51:BC52))</f>
        <v>0</v>
      </c>
      <c r="BD50" s="62"/>
      <c r="BE50" s="239"/>
      <c r="BF50" s="536">
        <f t="shared" si="78"/>
        <v>0</v>
      </c>
      <c r="BG50" s="73">
        <f t="shared" si="79"/>
        <v>0</v>
      </c>
      <c r="BH50" s="73">
        <f t="shared" si="80"/>
        <v>0</v>
      </c>
      <c r="BI50" s="432">
        <f>IF(BF$1="","",SUMIF($H51:$H52,MID($H50,3,10),BI51:BI52))</f>
        <v>0</v>
      </c>
      <c r="BJ50" s="432">
        <f>IF(BF$1="","",SUMIF($H51:$H52,MID($H50,3,10),BJ51:BJ52))</f>
        <v>0</v>
      </c>
      <c r="BK50" s="62"/>
      <c r="BL50" s="239"/>
      <c r="BM50" s="536">
        <f t="shared" si="81"/>
        <v>0</v>
      </c>
      <c r="BN50" s="73">
        <f t="shared" si="82"/>
        <v>0</v>
      </c>
      <c r="BO50" s="73">
        <f t="shared" si="83"/>
        <v>0</v>
      </c>
      <c r="BP50" s="432">
        <f>IF(BM$1="","",SUMIF($H51:$H52,MID($H50,3,10),BP51:BP52))</f>
        <v>0</v>
      </c>
      <c r="BQ50" s="432">
        <f>IF(BM$1="","",SUMIF($H51:$H52,MID($H50,3,10),BQ51:BQ52))</f>
        <v>0</v>
      </c>
      <c r="BR50" s="62"/>
      <c r="BS50" s="239"/>
      <c r="BT50" s="536">
        <f t="shared" si="84"/>
        <v>0</v>
      </c>
      <c r="BU50" s="73">
        <f t="shared" si="85"/>
        <v>0</v>
      </c>
      <c r="BV50" s="73">
        <f t="shared" si="86"/>
        <v>0</v>
      </c>
      <c r="BW50" s="432">
        <f>IF(BT$1="","",SUMIF($H51:$H52,MID($H50,3,10),BW51:BW52))</f>
        <v>0</v>
      </c>
      <c r="BX50" s="432">
        <f>IF(BT$1="","",SUMIF($H51:$H52,MID($H50,3,10),BX51:BX52))</f>
        <v>0</v>
      </c>
      <c r="BY50" s="62"/>
      <c r="BZ50" s="239"/>
      <c r="CA50" s="536">
        <f t="shared" si="87"/>
        <v>0</v>
      </c>
      <c r="CB50" s="73">
        <f t="shared" si="88"/>
        <v>0</v>
      </c>
      <c r="CC50" s="73">
        <f t="shared" si="89"/>
        <v>0</v>
      </c>
      <c r="CD50" s="432">
        <f>IF(CA$1="","",SUMIF($H51:$H52,MID($H50,3,10),CD51:CD52))</f>
        <v>0</v>
      </c>
      <c r="CE50" s="432">
        <f>IF(CA$1="","",SUMIF($H51:$H52,MID($H50,3,10),CE51:CE52))</f>
        <v>0</v>
      </c>
      <c r="CF50" s="62"/>
      <c r="CG50" s="239"/>
      <c r="CH50" s="536">
        <f t="shared" si="90"/>
        <v>0</v>
      </c>
      <c r="CI50" s="73">
        <f t="shared" si="91"/>
        <v>0</v>
      </c>
      <c r="CJ50" s="73">
        <f t="shared" si="92"/>
        <v>0</v>
      </c>
      <c r="CK50" s="432">
        <f>IF(CH$1="","",SUMIF($H51:$H52,MID($H50,3,10),CK51:CK52))</f>
        <v>0</v>
      </c>
      <c r="CL50" s="432">
        <f>IF(CH$1="","",SUMIF($H51:$H52,MID($H50,3,10),CL51:CL52))</f>
        <v>0</v>
      </c>
      <c r="CM50" s="62"/>
      <c r="CN50" s="239"/>
      <c r="CO50" s="536">
        <f t="shared" si="93"/>
        <v>0</v>
      </c>
      <c r="CP50" s="73">
        <f t="shared" si="94"/>
        <v>0</v>
      </c>
      <c r="CQ50" s="73">
        <f t="shared" si="95"/>
        <v>0</v>
      </c>
      <c r="CR50" s="432">
        <f>IF(CO$1="","",SUMIF($H51:$H52,MID($H50,3,10),CR51:CR52))</f>
        <v>0</v>
      </c>
      <c r="CS50" s="432">
        <f>IF(CO$1="","",SUMIF($H51:$H52,MID($H50,3,10),CS51:CS52))</f>
        <v>0</v>
      </c>
      <c r="CT50" s="62"/>
      <c r="CU50" s="239"/>
      <c r="CV50" s="536">
        <f t="shared" si="96"/>
        <v>0</v>
      </c>
      <c r="CW50" s="73">
        <f t="shared" si="97"/>
        <v>0</v>
      </c>
      <c r="CX50" s="73">
        <f t="shared" si="98"/>
        <v>0</v>
      </c>
      <c r="CY50" s="432">
        <f>IF(CV$1="","",SUMIF($H51:$H52,MID($H50,3,10),CY51:CY52))</f>
        <v>0</v>
      </c>
      <c r="CZ50" s="432">
        <f>IF(CV$1="","",SUMIF($H51:$H52,MID($H50,3,10),CZ51:CZ52))</f>
        <v>0</v>
      </c>
      <c r="DA50" s="62"/>
      <c r="DB50" s="239"/>
      <c r="DC50" s="536">
        <f t="shared" si="99"/>
        <v>0</v>
      </c>
      <c r="DD50" s="73">
        <f t="shared" si="100"/>
        <v>0</v>
      </c>
      <c r="DE50" s="73">
        <f t="shared" si="101"/>
        <v>0</v>
      </c>
      <c r="DF50" s="432">
        <f>IF(DC$1="","",SUMIF($H51:$H52,MID($H50,3,10),DF51:DF52))</f>
        <v>0</v>
      </c>
      <c r="DG50" s="432">
        <f>IF(DC$1="","",SUMIF($H51:$H52,MID($H50,3,10),DG51:DG52))</f>
        <v>0</v>
      </c>
      <c r="DH50" s="62"/>
      <c r="DI50" s="239"/>
      <c r="DJ50" s="536">
        <f t="shared" si="102"/>
        <v>0</v>
      </c>
      <c r="DK50" s="73">
        <f t="shared" si="103"/>
        <v>0</v>
      </c>
      <c r="DL50" s="73">
        <f t="shared" si="104"/>
        <v>0</v>
      </c>
      <c r="DM50" s="432">
        <f>IF(DJ$1="","",SUMIF($H51:$H52,MID($H50,3,10),DM51:DM52))</f>
        <v>0</v>
      </c>
      <c r="DN50" s="432">
        <f>IF(DJ$1="","",SUMIF($H51:$H52,MID($H50,3,10),DN51:DN52))</f>
        <v>0</v>
      </c>
      <c r="DO50" s="62"/>
      <c r="DP50" s="239"/>
      <c r="DQ50" s="536">
        <f t="shared" si="105"/>
        <v>0</v>
      </c>
      <c r="DR50" s="73">
        <f t="shared" si="106"/>
        <v>0</v>
      </c>
      <c r="DS50" s="73">
        <f t="shared" si="107"/>
        <v>0</v>
      </c>
      <c r="DT50" s="432">
        <f>IF(DQ$1="","",SUMIF($H51:$H52,MID($H50,3,10),DT51:DT52))</f>
        <v>0</v>
      </c>
      <c r="DU50" s="432">
        <f>IF(DQ$1="","",SUMIF($H51:$H52,MID($H50,3,10),DU51:DU52))</f>
        <v>0</v>
      </c>
      <c r="DV50" s="62"/>
    </row>
    <row r="51" spans="1:126" s="21" customFormat="1" outlineLevel="1" x14ac:dyDescent="0.2">
      <c r="A51" s="152" t="s">
        <v>8</v>
      </c>
      <c r="B51" s="182"/>
      <c r="C51" s="42"/>
      <c r="D51" s="42"/>
      <c r="E51" s="79">
        <f t="shared" si="57"/>
        <v>0</v>
      </c>
      <c r="F51" s="150"/>
      <c r="G51" s="22"/>
      <c r="H51" s="301" t="s">
        <v>320</v>
      </c>
      <c r="I51" s="399">
        <f t="shared" si="58"/>
        <v>0</v>
      </c>
      <c r="J51" s="399">
        <f t="shared" si="59"/>
        <v>0</v>
      </c>
      <c r="K51" s="79">
        <f t="shared" si="108"/>
        <v>0</v>
      </c>
      <c r="L51" s="537"/>
      <c r="M51" s="537"/>
      <c r="N51" s="62"/>
      <c r="O51" s="271" t="str">
        <f t="shared" si="4"/>
        <v>LLM</v>
      </c>
      <c r="P51" s="538">
        <f t="shared" si="60"/>
        <v>0</v>
      </c>
      <c r="Q51" s="74">
        <f t="shared" si="61"/>
        <v>0</v>
      </c>
      <c r="R51" s="79">
        <f>IF(P$1="","",SUM(P51:Q51))</f>
        <v>0</v>
      </c>
      <c r="S51" s="534"/>
      <c r="T51" s="534"/>
      <c r="U51" s="62"/>
      <c r="V51" s="239"/>
      <c r="W51" s="538">
        <f t="shared" si="63"/>
        <v>0</v>
      </c>
      <c r="X51" s="74">
        <f t="shared" si="64"/>
        <v>0</v>
      </c>
      <c r="Y51" s="79">
        <f>IF(W$1="","",SUM(W51:X51))</f>
        <v>0</v>
      </c>
      <c r="Z51" s="534"/>
      <c r="AA51" s="534"/>
      <c r="AB51" s="62"/>
      <c r="AC51" s="239"/>
      <c r="AD51" s="538">
        <f t="shared" si="66"/>
        <v>0</v>
      </c>
      <c r="AE51" s="74">
        <f t="shared" si="67"/>
        <v>0</v>
      </c>
      <c r="AF51" s="79">
        <f>IF(AD$1="","",SUM(AD51:AE51))</f>
        <v>0</v>
      </c>
      <c r="AG51" s="537"/>
      <c r="AH51" s="537"/>
      <c r="AI51" s="62"/>
      <c r="AJ51" s="239"/>
      <c r="AK51" s="538">
        <f t="shared" si="69"/>
        <v>0</v>
      </c>
      <c r="AL51" s="74">
        <f t="shared" si="70"/>
        <v>0</v>
      </c>
      <c r="AM51" s="79">
        <f>IF(AK$1="","",SUM(AK51:AL51))</f>
        <v>0</v>
      </c>
      <c r="AN51" s="537"/>
      <c r="AO51" s="537"/>
      <c r="AP51" s="62"/>
      <c r="AQ51" s="239"/>
      <c r="AR51" s="538">
        <f t="shared" si="72"/>
        <v>0</v>
      </c>
      <c r="AS51" s="74">
        <f t="shared" si="73"/>
        <v>0</v>
      </c>
      <c r="AT51" s="79">
        <f>IF(AR$1="","",SUM(AR51:AS51))</f>
        <v>0</v>
      </c>
      <c r="AU51" s="537"/>
      <c r="AV51" s="537"/>
      <c r="AW51" s="62"/>
      <c r="AX51" s="239"/>
      <c r="AY51" s="538">
        <f t="shared" si="75"/>
        <v>0</v>
      </c>
      <c r="AZ51" s="74">
        <f t="shared" si="76"/>
        <v>0</v>
      </c>
      <c r="BA51" s="79">
        <f>IF(AY$1="","",SUM(AY51:AZ51))</f>
        <v>0</v>
      </c>
      <c r="BB51" s="537"/>
      <c r="BC51" s="537"/>
      <c r="BD51" s="62"/>
      <c r="BE51" s="239"/>
      <c r="BF51" s="538">
        <f t="shared" si="78"/>
        <v>0</v>
      </c>
      <c r="BG51" s="74">
        <f t="shared" si="79"/>
        <v>0</v>
      </c>
      <c r="BH51" s="79">
        <f>IF(BF$1="","",SUM(BF51:BG51))</f>
        <v>0</v>
      </c>
      <c r="BI51" s="537"/>
      <c r="BJ51" s="537"/>
      <c r="BK51" s="62"/>
      <c r="BL51" s="239"/>
      <c r="BM51" s="538">
        <f t="shared" si="81"/>
        <v>0</v>
      </c>
      <c r="BN51" s="74">
        <f t="shared" si="82"/>
        <v>0</v>
      </c>
      <c r="BO51" s="79">
        <f>IF(BM$1="","",SUM(BM51:BN51))</f>
        <v>0</v>
      </c>
      <c r="BP51" s="537"/>
      <c r="BQ51" s="537"/>
      <c r="BR51" s="62"/>
      <c r="BS51" s="239"/>
      <c r="BT51" s="538">
        <f t="shared" si="84"/>
        <v>0</v>
      </c>
      <c r="BU51" s="74">
        <f t="shared" si="85"/>
        <v>0</v>
      </c>
      <c r="BV51" s="79">
        <f>IF(BT$1="","",SUM(BT51:BU51))</f>
        <v>0</v>
      </c>
      <c r="BW51" s="537"/>
      <c r="BX51" s="537"/>
      <c r="BY51" s="62"/>
      <c r="BZ51" s="239"/>
      <c r="CA51" s="538">
        <f t="shared" si="87"/>
        <v>0</v>
      </c>
      <c r="CB51" s="74">
        <f t="shared" si="88"/>
        <v>0</v>
      </c>
      <c r="CC51" s="79">
        <f>IF(CA$1="","",SUM(CA51:CB51))</f>
        <v>0</v>
      </c>
      <c r="CD51" s="537"/>
      <c r="CE51" s="537"/>
      <c r="CF51" s="62"/>
      <c r="CG51" s="239"/>
      <c r="CH51" s="538">
        <f t="shared" si="90"/>
        <v>0</v>
      </c>
      <c r="CI51" s="74">
        <f t="shared" si="91"/>
        <v>0</v>
      </c>
      <c r="CJ51" s="79">
        <f>IF(CH$1="","",SUM(CH51:CI51))</f>
        <v>0</v>
      </c>
      <c r="CK51" s="537"/>
      <c r="CL51" s="537"/>
      <c r="CM51" s="62"/>
      <c r="CN51" s="239"/>
      <c r="CO51" s="538">
        <f t="shared" si="93"/>
        <v>0</v>
      </c>
      <c r="CP51" s="74">
        <f t="shared" si="94"/>
        <v>0</v>
      </c>
      <c r="CQ51" s="79">
        <f>IF(CO$1="","",SUM(CO51:CP51))</f>
        <v>0</v>
      </c>
      <c r="CR51" s="537"/>
      <c r="CS51" s="537"/>
      <c r="CT51" s="62"/>
      <c r="CU51" s="239"/>
      <c r="CV51" s="538">
        <f t="shared" si="96"/>
        <v>0</v>
      </c>
      <c r="CW51" s="74">
        <f t="shared" si="97"/>
        <v>0</v>
      </c>
      <c r="CX51" s="79">
        <f>IF(CV$1="","",SUM(CV51:CW51))</f>
        <v>0</v>
      </c>
      <c r="CY51" s="537"/>
      <c r="CZ51" s="537"/>
      <c r="DA51" s="62"/>
      <c r="DB51" s="239"/>
      <c r="DC51" s="538">
        <f t="shared" si="99"/>
        <v>0</v>
      </c>
      <c r="DD51" s="74">
        <f t="shared" si="100"/>
        <v>0</v>
      </c>
      <c r="DE51" s="79">
        <f>IF(DC$1="","",SUM(DC51:DD51))</f>
        <v>0</v>
      </c>
      <c r="DF51" s="537"/>
      <c r="DG51" s="537"/>
      <c r="DH51" s="62"/>
      <c r="DI51" s="239"/>
      <c r="DJ51" s="538">
        <f t="shared" si="102"/>
        <v>0</v>
      </c>
      <c r="DK51" s="74">
        <f t="shared" si="103"/>
        <v>0</v>
      </c>
      <c r="DL51" s="79">
        <f>IF(DJ$1="","",SUM(DJ51:DK51))</f>
        <v>0</v>
      </c>
      <c r="DM51" s="534"/>
      <c r="DN51" s="534"/>
      <c r="DO51" s="62"/>
      <c r="DP51" s="239"/>
      <c r="DQ51" s="538">
        <f t="shared" si="105"/>
        <v>0</v>
      </c>
      <c r="DR51" s="74">
        <f t="shared" si="106"/>
        <v>0</v>
      </c>
      <c r="DS51" s="79">
        <f>IF(DQ$1="","",SUM(DQ51:DR51))</f>
        <v>0</v>
      </c>
      <c r="DT51" s="534"/>
      <c r="DU51" s="534"/>
      <c r="DV51" s="62"/>
    </row>
    <row r="52" spans="1:126" s="20" customFormat="1" x14ac:dyDescent="0.2">
      <c r="A52" s="254" t="s">
        <v>153</v>
      </c>
      <c r="B52" s="244"/>
      <c r="C52" s="109">
        <f>SUMIF($O26:$O51,MID($H52,3,10),C26:C51)</f>
        <v>0</v>
      </c>
      <c r="D52" s="109">
        <f>SUMIF($O26:$O51,MID($H52,3,10),D26:D51)</f>
        <v>0</v>
      </c>
      <c r="E52" s="109">
        <f t="shared" si="57"/>
        <v>0</v>
      </c>
      <c r="F52" s="246"/>
      <c r="H52" s="301" t="s">
        <v>322</v>
      </c>
      <c r="I52" s="536">
        <f>IF(I$1="","",SUMIF($O27:$O51,MID($H52,3,10),I27:I51))</f>
        <v>0</v>
      </c>
      <c r="J52" s="536">
        <f>IF(J$1="","",SUMIF($O27:$O51,MID($H52,3,10),J27:J51))</f>
        <v>0</v>
      </c>
      <c r="K52" s="73">
        <f t="shared" si="108"/>
        <v>0</v>
      </c>
      <c r="L52" s="109">
        <f>IF(I$1="","",SUMIF($O26:$O51,MID($H52,3,10),L26:L51))</f>
        <v>0</v>
      </c>
      <c r="M52" s="109">
        <f>IF(I$1="","",SUMIF($O26:$O51,MID($H52,3,10),M26:M51))</f>
        <v>0</v>
      </c>
      <c r="N52" s="383"/>
      <c r="O52" s="271" t="str">
        <f t="shared" ref="O52:O57" si="111">IF(LEFT($H52,2)="s_",MID($H52,3,LEN($H52)-3),$H52)</f>
        <v>L</v>
      </c>
      <c r="P52" s="536">
        <f>IF(P$1="","",SUMIF($O27:$O51,MID($H52,3,10),P27:P51))</f>
        <v>0</v>
      </c>
      <c r="Q52" s="73">
        <f>IF(P$1="","",SUMIF($O27:$O51,MID($H52,3,10),Q27:Q51))</f>
        <v>0</v>
      </c>
      <c r="R52" s="73">
        <f>IF(P$1="","",SUM(P52:Q52))</f>
        <v>0</v>
      </c>
      <c r="S52" s="435">
        <f>IF(P$1="","",SUMIF($O26:$O51,MID($H52,3,10),S26:S51))</f>
        <v>0</v>
      </c>
      <c r="T52" s="435">
        <f>IF(P$1="","",SUMIF($O26:$O51,MID($H52,3,10),T26:T51))</f>
        <v>0</v>
      </c>
      <c r="U52" s="383"/>
      <c r="V52" s="238"/>
      <c r="W52" s="536">
        <f>IF(W$1="","",SUMIF($O27:$O51,MID($H52,3,10),W27:W51))</f>
        <v>0</v>
      </c>
      <c r="X52" s="73">
        <f>IF(W$1="","",SUMIF($O27:$O51,MID($H52,3,10),X27:X51))</f>
        <v>0</v>
      </c>
      <c r="Y52" s="73">
        <f>IF(W$1="","",SUM(W52:X52))</f>
        <v>0</v>
      </c>
      <c r="Z52" s="435">
        <f>IF(W$1="","",SUMIF($O26:$O51,MID($H52,3,10),Z26:Z51))</f>
        <v>0</v>
      </c>
      <c r="AA52" s="435">
        <f>IF(W$1="","",SUMIF($O26:$O51,MID($H52,3,10),AA26:AA51))</f>
        <v>0</v>
      </c>
      <c r="AB52" s="383"/>
      <c r="AC52" s="238"/>
      <c r="AD52" s="536">
        <f>IF(AD$1="","",SUMIF($O27:$O51,MID($H52,3,10),AD27:AD51))</f>
        <v>0</v>
      </c>
      <c r="AE52" s="73">
        <f>IF(AD$1="","",SUMIF($O27:$O51,MID($H52,3,10),AE27:AE51))</f>
        <v>0</v>
      </c>
      <c r="AF52" s="73">
        <f>IF(AD$1="","",SUM(AD52:AE52))</f>
        <v>0</v>
      </c>
      <c r="AG52" s="435">
        <f>IF(AD$1="","",SUMIF($O26:$O51,MID($H52,3,10),AG26:AG51))</f>
        <v>0</v>
      </c>
      <c r="AH52" s="435">
        <f>IF(AD$1="","",SUMIF($O26:$O51,MID($H52,3,10),AH26:AH51))</f>
        <v>0</v>
      </c>
      <c r="AI52" s="383"/>
      <c r="AJ52" s="238"/>
      <c r="AK52" s="536">
        <f>IF(AK$1="","",SUMIF($O27:$O51,MID($H52,3,10),AK27:AK51))</f>
        <v>0</v>
      </c>
      <c r="AL52" s="73">
        <f>IF(AK$1="","",SUMIF($O27:$O51,MID($H52,3,10),AL27:AL51))</f>
        <v>0</v>
      </c>
      <c r="AM52" s="73">
        <f>IF(AK$1="","",SUM(AK52:AL52))</f>
        <v>0</v>
      </c>
      <c r="AN52" s="435">
        <f>IF(AK$1="","",SUMIF($O26:$O51,MID($H52,3,10),AN26:AN51))</f>
        <v>0</v>
      </c>
      <c r="AO52" s="435">
        <f>IF(AK$1="","",SUMIF($O26:$O51,MID($H52,3,10),AO26:AO51))</f>
        <v>0</v>
      </c>
      <c r="AP52" s="383"/>
      <c r="AQ52" s="238"/>
      <c r="AR52" s="536">
        <f>IF(AR$1="","",SUMIF($O27:$O51,MID($H52,3,10),AR27:AR51))</f>
        <v>0</v>
      </c>
      <c r="AS52" s="73">
        <f>IF(AR$1="","",SUMIF($O27:$O51,MID($H52,3,10),AS27:AS51))</f>
        <v>0</v>
      </c>
      <c r="AT52" s="73">
        <f>IF(AR$1="","",SUM(AR52:AS52))</f>
        <v>0</v>
      </c>
      <c r="AU52" s="435">
        <f>IF(AR$1="","",SUMIF($O26:$O51,MID($H52,3,10),AU26:AU51))</f>
        <v>0</v>
      </c>
      <c r="AV52" s="435">
        <f>IF(AR$1="","",SUMIF($O26:$O51,MID($H52,3,10),AV26:AV51))</f>
        <v>0</v>
      </c>
      <c r="AW52" s="383"/>
      <c r="AX52" s="238"/>
      <c r="AY52" s="536">
        <f>IF(AY$1="","",SUMIF($O27:$O51,MID($H52,3,10),AY27:AY51))</f>
        <v>0</v>
      </c>
      <c r="AZ52" s="73">
        <f>IF(AY$1="","",SUMIF($O27:$O51,MID($H52,3,10),AZ27:AZ51))</f>
        <v>0</v>
      </c>
      <c r="BA52" s="73">
        <f>IF(AY$1="","",SUM(AY52:AZ52))</f>
        <v>0</v>
      </c>
      <c r="BB52" s="435">
        <f>IF(AY$1="","",SUMIF($O26:$O51,MID($H52,3,10),BB26:BB51))</f>
        <v>0</v>
      </c>
      <c r="BC52" s="435">
        <f>IF(AY$1="","",SUMIF($O26:$O51,MID($H52,3,10),BC26:BC51))</f>
        <v>0</v>
      </c>
      <c r="BD52" s="383"/>
      <c r="BE52" s="238"/>
      <c r="BF52" s="536">
        <f>IF(BF$1="","",SUMIF($O27:$O51,MID($H52,3,10),BF27:BF51))</f>
        <v>0</v>
      </c>
      <c r="BG52" s="73">
        <f>IF(BF$1="","",SUMIF($O27:$O51,MID($H52,3,10),BG27:BG51))</f>
        <v>0</v>
      </c>
      <c r="BH52" s="73">
        <f>IF(BF$1="","",SUM(BF52:BG52))</f>
        <v>0</v>
      </c>
      <c r="BI52" s="435">
        <f>IF(BF$1="","",SUMIF($O26:$O51,MID($H52,3,10),BI26:BI51))</f>
        <v>0</v>
      </c>
      <c r="BJ52" s="435">
        <f>IF(BF$1="","",SUMIF($O26:$O51,MID($H52,3,10),BJ26:BJ51))</f>
        <v>0</v>
      </c>
      <c r="BK52" s="383"/>
      <c r="BL52" s="238"/>
      <c r="BM52" s="536">
        <f>IF(BM$1="","",SUMIF($O27:$O51,MID($H52,3,10),BM27:BM51))</f>
        <v>0</v>
      </c>
      <c r="BN52" s="73">
        <f>IF(BM$1="","",SUMIF($O27:$O51,MID($H52,3,10),BN27:BN51))</f>
        <v>0</v>
      </c>
      <c r="BO52" s="73">
        <f>IF(BM$1="","",SUM(BM52:BN52))</f>
        <v>0</v>
      </c>
      <c r="BP52" s="435">
        <f>IF(BM$1="","",SUMIF($O26:$O51,MID($H52,3,10),BP26:BP51))</f>
        <v>0</v>
      </c>
      <c r="BQ52" s="435">
        <f>IF(BM$1="","",SUMIF($O26:$O51,MID($H52,3,10),BQ26:BQ51))</f>
        <v>0</v>
      </c>
      <c r="BR52" s="383"/>
      <c r="BS52" s="238"/>
      <c r="BT52" s="536">
        <f>IF(BT$1="","",SUMIF($O27:$O51,MID($H52,3,10),BT27:BT51))</f>
        <v>0</v>
      </c>
      <c r="BU52" s="73">
        <f>IF(BT$1="","",SUMIF($O27:$O51,MID($H52,3,10),BU27:BU51))</f>
        <v>0</v>
      </c>
      <c r="BV52" s="73">
        <f>IF(BT$1="","",SUM(BT52:BU52))</f>
        <v>0</v>
      </c>
      <c r="BW52" s="435">
        <f>IF(BT$1="","",SUMIF($O26:$O51,MID($H52,3,10),BW26:BW51))</f>
        <v>0</v>
      </c>
      <c r="BX52" s="435">
        <f>IF(BT$1="","",SUMIF($O26:$O51,MID($H52,3,10),BX26:BX51))</f>
        <v>0</v>
      </c>
      <c r="BY52" s="383"/>
      <c r="BZ52" s="238"/>
      <c r="CA52" s="536">
        <f>IF(CA$1="","",SUMIF($O27:$O51,MID($H52,3,10),CA27:CA51))</f>
        <v>0</v>
      </c>
      <c r="CB52" s="73">
        <f>IF(CA$1="","",SUMIF($O27:$O51,MID($H52,3,10),CB27:CB51))</f>
        <v>0</v>
      </c>
      <c r="CC52" s="73">
        <f>IF(CA$1="","",SUM(CA52:CB52))</f>
        <v>0</v>
      </c>
      <c r="CD52" s="435">
        <f>IF(CA$1="","",SUMIF($O26:$O51,MID($H52,3,10),CD26:CD51))</f>
        <v>0</v>
      </c>
      <c r="CE52" s="435">
        <f>IF(CA$1="","",SUMIF($O26:$O51,MID($H52,3,10),CE26:CE51))</f>
        <v>0</v>
      </c>
      <c r="CF52" s="383"/>
      <c r="CG52" s="238"/>
      <c r="CH52" s="536">
        <f>IF(CH$1="","",SUMIF($O27:$O51,MID($H52,3,10),CH27:CH51))</f>
        <v>0</v>
      </c>
      <c r="CI52" s="73">
        <f>IF(CH$1="","",SUMIF($O27:$O51,MID($H52,3,10),CI27:CI51))</f>
        <v>0</v>
      </c>
      <c r="CJ52" s="73">
        <f>IF(CH$1="","",SUM(CH52:CI52))</f>
        <v>0</v>
      </c>
      <c r="CK52" s="435">
        <f>IF(CH$1="","",SUMIF($O26:$O51,MID($H52,3,10),CK26:CK51))</f>
        <v>0</v>
      </c>
      <c r="CL52" s="435">
        <f>IF(CH$1="","",SUMIF($O26:$O51,MID($H52,3,10),CL26:CL51))</f>
        <v>0</v>
      </c>
      <c r="CM52" s="383"/>
      <c r="CN52" s="238"/>
      <c r="CO52" s="536">
        <f>IF(CO$1="","",SUMIF($O27:$O51,MID($H52,3,10),CO27:CO51))</f>
        <v>0</v>
      </c>
      <c r="CP52" s="73">
        <f>IF(CO$1="","",SUMIF($O27:$O51,MID($H52,3,10),CP27:CP51))</f>
        <v>0</v>
      </c>
      <c r="CQ52" s="73">
        <f>IF(CO$1="","",SUM(CO52:CP52))</f>
        <v>0</v>
      </c>
      <c r="CR52" s="435">
        <f>IF(CO$1="","",SUMIF($O26:$O51,MID($H52,3,10),CR26:CR51))</f>
        <v>0</v>
      </c>
      <c r="CS52" s="435">
        <f>IF(CO$1="","",SUMIF($O26:$O51,MID($H52,3,10),CS26:CS51))</f>
        <v>0</v>
      </c>
      <c r="CT52" s="383"/>
      <c r="CU52" s="238"/>
      <c r="CV52" s="536">
        <f>IF(CV$1="","",SUMIF($O27:$O51,MID($H52,3,10),CV27:CV51))</f>
        <v>0</v>
      </c>
      <c r="CW52" s="73">
        <f>IF(CV$1="","",SUMIF($O27:$O51,MID($H52,3,10),CW27:CW51))</f>
        <v>0</v>
      </c>
      <c r="CX52" s="73">
        <f>IF(CV$1="","",SUM(CV52:CW52))</f>
        <v>0</v>
      </c>
      <c r="CY52" s="435">
        <f>IF(CV$1="","",SUMIF($O26:$O51,MID($H52,3,10),CY26:CY51))</f>
        <v>0</v>
      </c>
      <c r="CZ52" s="435">
        <f>IF(CV$1="","",SUMIF($O26:$O51,MID($H52,3,10),CZ26:CZ51))</f>
        <v>0</v>
      </c>
      <c r="DA52" s="383"/>
      <c r="DB52" s="238"/>
      <c r="DC52" s="536">
        <f>IF(DC$1="","",SUMIF($O27:$O51,MID($H52,3,10),DC27:DC51))</f>
        <v>0</v>
      </c>
      <c r="DD52" s="73">
        <f>IF(DC$1="","",SUMIF($O27:$O51,MID($H52,3,10),DD27:DD51))</f>
        <v>0</v>
      </c>
      <c r="DE52" s="73">
        <f>IF(DC$1="","",SUM(DC52:DD52))</f>
        <v>0</v>
      </c>
      <c r="DF52" s="435">
        <f>IF(DC$1="","",SUMIF($O26:$O51,MID($H52,3,10),DF26:DF51))</f>
        <v>0</v>
      </c>
      <c r="DG52" s="435">
        <f>IF(DC$1="","",SUMIF($O26:$O51,MID($H52,3,10),DG26:DG51))</f>
        <v>0</v>
      </c>
      <c r="DH52" s="383"/>
      <c r="DI52" s="238"/>
      <c r="DJ52" s="536">
        <f>IF(DJ$1="","",SUMIF($O27:$O51,MID($H52,3,10),DJ27:DJ51))</f>
        <v>0</v>
      </c>
      <c r="DK52" s="73">
        <f>IF(DJ$1="","",SUMIF($O27:$O51,MID($H52,3,10),DK27:DK51))</f>
        <v>0</v>
      </c>
      <c r="DL52" s="73">
        <f>IF(DJ$1="","",SUM(DJ52:DK52))</f>
        <v>0</v>
      </c>
      <c r="DM52" s="435">
        <f>IF(DJ$1="","",SUMIF($O26:$O51,MID($H52,3,10),DM26:DM51))</f>
        <v>0</v>
      </c>
      <c r="DN52" s="435">
        <f>IF(DJ$1="","",SUMIF($O26:$O51,MID($H52,3,10),DN26:DN51))</f>
        <v>0</v>
      </c>
      <c r="DO52" s="383"/>
      <c r="DP52" s="238"/>
      <c r="DQ52" s="536">
        <f>IF(DQ$1="","",SUMIF($O27:$O51,MID($H52,3,10),DQ27:DQ51))</f>
        <v>0</v>
      </c>
      <c r="DR52" s="73">
        <f>IF(DQ$1="","",SUMIF($O27:$O51,MID($H52,3,10),DR27:DR51))</f>
        <v>0</v>
      </c>
      <c r="DS52" s="73">
        <f>IF(DQ$1="","",SUM(DQ52:DR52))</f>
        <v>0</v>
      </c>
      <c r="DT52" s="435">
        <f>IF(DQ$1="","",SUMIF($O26:$O51,MID($H52,3,10),DT26:DT51))</f>
        <v>0</v>
      </c>
      <c r="DU52" s="435">
        <f>IF(DQ$1="","",SUMIF($O26:$O51,MID($H52,3,10),DU26:DU51))</f>
        <v>0</v>
      </c>
      <c r="DV52" s="383"/>
    </row>
    <row r="53" spans="1:126" s="252" customFormat="1" x14ac:dyDescent="0.2">
      <c r="A53" s="718" t="s">
        <v>148</v>
      </c>
      <c r="B53" s="719"/>
      <c r="C53" s="719"/>
      <c r="D53" s="719"/>
      <c r="E53" s="719"/>
      <c r="F53" s="719"/>
      <c r="H53" s="303"/>
      <c r="I53" s="421"/>
      <c r="J53" s="421"/>
      <c r="K53" s="421"/>
      <c r="L53" s="425"/>
      <c r="M53" s="425"/>
      <c r="N53" s="384"/>
      <c r="O53" s="298"/>
      <c r="P53" s="421"/>
      <c r="Q53" s="421"/>
      <c r="R53" s="421"/>
      <c r="S53" s="425"/>
      <c r="T53" s="425"/>
      <c r="U53" s="384"/>
      <c r="W53" s="421"/>
      <c r="X53" s="421"/>
      <c r="Y53" s="421"/>
      <c r="Z53" s="253"/>
      <c r="AA53" s="253"/>
      <c r="AB53" s="384"/>
      <c r="AD53" s="421"/>
      <c r="AE53" s="421"/>
      <c r="AF53" s="421"/>
      <c r="AG53" s="253"/>
      <c r="AH53" s="253"/>
      <c r="AI53" s="384"/>
      <c r="AK53" s="421"/>
      <c r="AL53" s="421"/>
      <c r="AM53" s="421"/>
      <c r="AN53" s="253"/>
      <c r="AO53" s="253"/>
      <c r="AP53" s="384"/>
      <c r="AR53" s="421"/>
      <c r="AS53" s="421"/>
      <c r="AT53" s="421"/>
      <c r="AU53" s="253"/>
      <c r="AV53" s="253"/>
      <c r="AW53" s="384"/>
      <c r="AY53" s="421"/>
      <c r="AZ53" s="421"/>
      <c r="BA53" s="421"/>
      <c r="BB53" s="253"/>
      <c r="BC53" s="253"/>
      <c r="BD53" s="384"/>
      <c r="BF53" s="421"/>
      <c r="BG53" s="421"/>
      <c r="BH53" s="421"/>
      <c r="BI53" s="253"/>
      <c r="BJ53" s="253"/>
      <c r="BK53" s="384"/>
      <c r="BM53" s="421"/>
      <c r="BN53" s="421"/>
      <c r="BO53" s="421"/>
      <c r="BP53" s="253"/>
      <c r="BQ53" s="253"/>
      <c r="BR53" s="384"/>
      <c r="BT53" s="421"/>
      <c r="BU53" s="421"/>
      <c r="BV53" s="421"/>
      <c r="BW53" s="253"/>
      <c r="BX53" s="253"/>
      <c r="BY53" s="384"/>
      <c r="CA53" s="421"/>
      <c r="CB53" s="421"/>
      <c r="CC53" s="421"/>
      <c r="CD53" s="253"/>
      <c r="CE53" s="253"/>
      <c r="CF53" s="384"/>
      <c r="CH53" s="421"/>
      <c r="CI53" s="421"/>
      <c r="CJ53" s="421"/>
      <c r="CK53" s="253"/>
      <c r="CL53" s="253"/>
      <c r="CM53" s="384"/>
      <c r="CO53" s="421"/>
      <c r="CP53" s="421"/>
      <c r="CQ53" s="421"/>
      <c r="CR53" s="253"/>
      <c r="CS53" s="253"/>
      <c r="CT53" s="384"/>
      <c r="CV53" s="421"/>
      <c r="CW53" s="421"/>
      <c r="CX53" s="421"/>
      <c r="CY53" s="253"/>
      <c r="CZ53" s="253"/>
      <c r="DA53" s="384"/>
      <c r="DC53" s="421"/>
      <c r="DD53" s="421"/>
      <c r="DE53" s="421"/>
      <c r="DF53" s="253"/>
      <c r="DG53" s="253"/>
      <c r="DH53" s="384"/>
      <c r="DJ53" s="421"/>
      <c r="DK53" s="421"/>
      <c r="DL53" s="421"/>
      <c r="DM53" s="253"/>
      <c r="DN53" s="253"/>
      <c r="DO53" s="384"/>
      <c r="DQ53" s="421"/>
      <c r="DR53" s="421"/>
      <c r="DS53" s="421"/>
      <c r="DT53" s="253"/>
      <c r="DU53" s="253"/>
      <c r="DV53" s="384"/>
    </row>
    <row r="54" spans="1:126" s="20" customFormat="1" outlineLevel="1" x14ac:dyDescent="0.2">
      <c r="A54" s="255" t="s">
        <v>150</v>
      </c>
      <c r="B54" s="256" t="s">
        <v>61</v>
      </c>
      <c r="C54" s="42"/>
      <c r="D54" s="42"/>
      <c r="E54" s="257">
        <f>SUM(C54:D54)</f>
        <v>0</v>
      </c>
      <c r="F54" s="258"/>
      <c r="H54" s="301" t="s">
        <v>299</v>
      </c>
      <c r="I54" s="538">
        <f>IF(K$1="Rejected",C54,IF(L54="",C54,SUM(C54,L54)))</f>
        <v>0</v>
      </c>
      <c r="J54" s="538">
        <f>IF(K$1="Rejected",D54,IF(M54="",D54,SUM(D54,M54)))</f>
        <v>0</v>
      </c>
      <c r="K54" s="257">
        <f>IF(I$1="","",SUM(I54:J54))</f>
        <v>0</v>
      </c>
      <c r="L54" s="537"/>
      <c r="M54" s="537"/>
      <c r="N54" s="382"/>
      <c r="O54" s="271" t="str">
        <f t="shared" si="111"/>
        <v>LS</v>
      </c>
      <c r="P54" s="539">
        <f>IF(R$1="Rejected",I54,IF(S54="",I54,SUM(I54,S54)))</f>
        <v>0</v>
      </c>
      <c r="Q54" s="539">
        <f>IF(R$1="Rejected",J54,IF(T54="",J54,SUM(J54,T54)))</f>
        <v>0</v>
      </c>
      <c r="R54" s="257">
        <f>IF(P$1="","",SUM(P54:Q54))</f>
        <v>0</v>
      </c>
      <c r="S54" s="537"/>
      <c r="T54" s="537"/>
      <c r="U54" s="382"/>
      <c r="V54" s="238"/>
      <c r="W54" s="539">
        <f>IF(Y$1="Rejected",P54,IF(Z54="",P54,SUM(P54,Z54)))</f>
        <v>0</v>
      </c>
      <c r="X54" s="539">
        <f>IF(Y$1="Rejected",Q54,IF(AA54="",Q54,SUM(Q54,AA54)))</f>
        <v>0</v>
      </c>
      <c r="Y54" s="257">
        <f>IF(W$1="","",SUM(W54:X54))</f>
        <v>0</v>
      </c>
      <c r="Z54" s="537"/>
      <c r="AA54" s="537"/>
      <c r="AB54" s="382"/>
      <c r="AC54" s="238"/>
      <c r="AD54" s="539">
        <f>IF(AF$1="Rejected",W54,IF(AG54="",W54,SUM(W54,AG54)))</f>
        <v>0</v>
      </c>
      <c r="AE54" s="539">
        <f>IF(AF$1="Rejected",X54,IF(AH54="",X54,SUM(X54,AH54)))</f>
        <v>0</v>
      </c>
      <c r="AF54" s="257">
        <f>IF(AD$1="","",SUM(AD54:AE54))</f>
        <v>0</v>
      </c>
      <c r="AG54" s="537"/>
      <c r="AH54" s="537"/>
      <c r="AI54" s="382"/>
      <c r="AJ54" s="238"/>
      <c r="AK54" s="539">
        <f>IF(AM$1="Rejected",AD54,IF(AN54="",AD54,SUM(AD54,AN54)))</f>
        <v>0</v>
      </c>
      <c r="AL54" s="539">
        <f>IF(AM$1="Rejected",AE54,IF(AO54="",AE54,SUM(AE54,AO54)))</f>
        <v>0</v>
      </c>
      <c r="AM54" s="257">
        <f>IF(AK$1="","",SUM(AK54:AL54))</f>
        <v>0</v>
      </c>
      <c r="AN54" s="537"/>
      <c r="AO54" s="537"/>
      <c r="AP54" s="382"/>
      <c r="AQ54" s="238"/>
      <c r="AR54" s="539">
        <f>IF(AT$1="Rejected",AK54,IF(AU54="",AK54,SUM(AK54,AU54)))</f>
        <v>0</v>
      </c>
      <c r="AS54" s="539">
        <f>IF(AT$1="Rejected",AL54,IF(AV54="",AL54,SUM(AL54,AV54)))</f>
        <v>0</v>
      </c>
      <c r="AT54" s="257">
        <f>IF(AR$1="","",SUM(AR54:AS54))</f>
        <v>0</v>
      </c>
      <c r="AU54" s="537"/>
      <c r="AV54" s="537"/>
      <c r="AW54" s="382"/>
      <c r="AX54" s="238"/>
      <c r="AY54" s="539">
        <f>IF(BA$1="Rejected",AR54,IF(BB54="",AR54,SUM(AR54,BB54)))</f>
        <v>0</v>
      </c>
      <c r="AZ54" s="539">
        <f>IF(BA$1="Rejected",AS54,IF(BC54="",AS54,SUM(AS54,BC54)))</f>
        <v>0</v>
      </c>
      <c r="BA54" s="257">
        <f>IF(AY$1="","",SUM(AY54:AZ54))</f>
        <v>0</v>
      </c>
      <c r="BB54" s="537"/>
      <c r="BC54" s="537"/>
      <c r="BD54" s="382"/>
      <c r="BE54" s="238"/>
      <c r="BF54" s="539">
        <f>IF(BH$1="Rejected",AY54,IF(BI54="",AY54,SUM(AY54,BI54)))</f>
        <v>0</v>
      </c>
      <c r="BG54" s="539">
        <f>IF(BH$1="Rejected",AZ54,IF(BJ54="",AZ54,SUM(AZ54,BJ54)))</f>
        <v>0</v>
      </c>
      <c r="BH54" s="257">
        <f>IF(BF$1="","",SUM(BF54:BG54))</f>
        <v>0</v>
      </c>
      <c r="BI54" s="537"/>
      <c r="BJ54" s="537"/>
      <c r="BK54" s="382"/>
      <c r="BL54" s="238"/>
      <c r="BM54" s="539">
        <f>IF(BO$1="Rejected",BF54,IF(BP54="",BF54,SUM(BF54,BP54)))</f>
        <v>0</v>
      </c>
      <c r="BN54" s="539">
        <f>IF(BO$1="Rejected",BG54,IF(BQ54="",BG54,SUM(BG54,BQ54)))</f>
        <v>0</v>
      </c>
      <c r="BO54" s="257">
        <f>IF(BM$1="","",SUM(BM54:BN54))</f>
        <v>0</v>
      </c>
      <c r="BP54" s="537"/>
      <c r="BQ54" s="537"/>
      <c r="BR54" s="382"/>
      <c r="BS54" s="238"/>
      <c r="BT54" s="539">
        <f>IF(BV$1="Rejected",BM54,IF(BW54="",BM54,SUM(BM54,BW54)))</f>
        <v>0</v>
      </c>
      <c r="BU54" s="539">
        <f>IF(BV$1="Rejected",BN54,IF(BX54="",BN54,SUM(BN54,BX54)))</f>
        <v>0</v>
      </c>
      <c r="BV54" s="257">
        <f>IF(BT$1="","",SUM(BT54:BU54))</f>
        <v>0</v>
      </c>
      <c r="BW54" s="537"/>
      <c r="BX54" s="537"/>
      <c r="BY54" s="382"/>
      <c r="BZ54" s="238"/>
      <c r="CA54" s="539">
        <f>IF(CC$1="Rejected",BT54,IF(CD54="",BT54,SUM(BT54,CD54)))</f>
        <v>0</v>
      </c>
      <c r="CB54" s="539">
        <f>IF(CC$1="Rejected",BU54,IF(CE54="",BU54,SUM(BU54,CE54)))</f>
        <v>0</v>
      </c>
      <c r="CC54" s="257">
        <f>IF(CA$1="","",SUM(CA54:CB54))</f>
        <v>0</v>
      </c>
      <c r="CD54" s="537"/>
      <c r="CE54" s="537"/>
      <c r="CF54" s="382"/>
      <c r="CG54" s="238"/>
      <c r="CH54" s="539">
        <f>IF(CJ$1="Rejected",CA54,IF(CK54="",CA54,SUM(CA54,CK54)))</f>
        <v>0</v>
      </c>
      <c r="CI54" s="539">
        <f>IF(CJ$1="Rejected",CB54,IF(CL54="",CB54,SUM(CB54,CL54)))</f>
        <v>0</v>
      </c>
      <c r="CJ54" s="257">
        <f>IF(CH$1="","",SUM(CH54:CI54))</f>
        <v>0</v>
      </c>
      <c r="CK54" s="537"/>
      <c r="CL54" s="537"/>
      <c r="CM54" s="382"/>
      <c r="CN54" s="238"/>
      <c r="CO54" s="539">
        <f>IF(CQ$1="Rejected",CH54,IF(CR54="",CH54,SUM(CH54,CR54)))</f>
        <v>0</v>
      </c>
      <c r="CP54" s="539">
        <f>IF(CQ$1="Rejected",CI54,IF(CS54="",CI54,SUM(CI54,CS54)))</f>
        <v>0</v>
      </c>
      <c r="CQ54" s="257">
        <f>IF(CO$1="","",SUM(CO54:CP54))</f>
        <v>0</v>
      </c>
      <c r="CR54" s="537"/>
      <c r="CS54" s="537"/>
      <c r="CT54" s="382"/>
      <c r="CU54" s="238"/>
      <c r="CV54" s="539">
        <f>IF(CX$1="Rejected",CO54,IF(CY54="",CO54,SUM(CO54,CY54)))</f>
        <v>0</v>
      </c>
      <c r="CW54" s="539">
        <f>IF(CX$1="Rejected",CP54,IF(CZ54="",CP54,SUM(CP54,CZ54)))</f>
        <v>0</v>
      </c>
      <c r="CX54" s="257">
        <f>IF(CV$1="","",SUM(CV54:CW54))</f>
        <v>0</v>
      </c>
      <c r="CY54" s="537"/>
      <c r="CZ54" s="537"/>
      <c r="DA54" s="382"/>
      <c r="DB54" s="238"/>
      <c r="DC54" s="539">
        <f>IF(DE$1="Rejected",CV54,IF(DF54="",CV54,SUM(CV54,DF54)))</f>
        <v>0</v>
      </c>
      <c r="DD54" s="539">
        <f>IF(DE$1="Rejected",CW54,IF(DG54="",CW54,SUM(CW54,DG54)))</f>
        <v>0</v>
      </c>
      <c r="DE54" s="257">
        <f>IF(DC$1="","",SUM(DC54:DD54))</f>
        <v>0</v>
      </c>
      <c r="DF54" s="537"/>
      <c r="DG54" s="537"/>
      <c r="DH54" s="382"/>
      <c r="DI54" s="238"/>
      <c r="DJ54" s="539">
        <f>IF(DL$1="Rejected",DC54,IF(DM54="",DC54,SUM(DC54,DM54)))</f>
        <v>0</v>
      </c>
      <c r="DK54" s="539">
        <f>IF(DL$1="Rejected",DD54,IF(DN54="",DD54,SUM(DD54,DN54)))</f>
        <v>0</v>
      </c>
      <c r="DL54" s="257">
        <f>IF(DJ$1="","",SUM(DJ54:DK54))</f>
        <v>0</v>
      </c>
      <c r="DM54" s="537"/>
      <c r="DN54" s="537"/>
      <c r="DO54" s="382"/>
      <c r="DP54" s="238"/>
      <c r="DQ54" s="539">
        <f>IF(DS$1="Rejected",DJ54,IF(DT54="",DJ54,SUM(DJ54,DT54)))</f>
        <v>0</v>
      </c>
      <c r="DR54" s="539">
        <f>IF(DS$1="Rejected",DK54,IF(DU54="",DK54,SUM(DK54,DU54)))</f>
        <v>0</v>
      </c>
      <c r="DS54" s="257">
        <f>IF(DQ$1="","",SUM(DQ54:DR54))</f>
        <v>0</v>
      </c>
      <c r="DT54" s="537"/>
      <c r="DU54" s="537"/>
      <c r="DV54" s="382"/>
    </row>
    <row r="55" spans="1:126" s="20" customFormat="1" outlineLevel="1" x14ac:dyDescent="0.2">
      <c r="A55" s="152" t="s">
        <v>150</v>
      </c>
      <c r="B55" s="182" t="s">
        <v>61</v>
      </c>
      <c r="C55" s="42"/>
      <c r="D55" s="42"/>
      <c r="E55" s="74">
        <f>SUM(C55:D55)</f>
        <v>0</v>
      </c>
      <c r="F55" s="187"/>
      <c r="H55" s="301" t="s">
        <v>299</v>
      </c>
      <c r="I55" s="538">
        <f>IF(K$1="Rejected",C55,IF(L55="",C55,SUM(C55,L55)))</f>
        <v>0</v>
      </c>
      <c r="J55" s="538">
        <f>IF(K$1="Rejected",D55,IF(M55="",D55,SUM(D55,M55)))</f>
        <v>0</v>
      </c>
      <c r="K55" s="74">
        <f>IF(I$1="","",SUM(I55:J55))</f>
        <v>0</v>
      </c>
      <c r="L55" s="537"/>
      <c r="M55" s="537"/>
      <c r="N55" s="382"/>
      <c r="O55" s="271" t="str">
        <f t="shared" si="111"/>
        <v>LS</v>
      </c>
      <c r="P55" s="539">
        <f>IF(R$1="Rejected",I55,IF(S55="",I55,SUM(I55,S55)))</f>
        <v>0</v>
      </c>
      <c r="Q55" s="538">
        <f>IF(R$1="Rejected",J55,IF(T55="",J55,SUM(J55,T55)))</f>
        <v>0</v>
      </c>
      <c r="R55" s="74">
        <f>IF(P$1="","",SUM(P55:Q55))</f>
        <v>0</v>
      </c>
      <c r="S55" s="537"/>
      <c r="T55" s="537"/>
      <c r="U55" s="382"/>
      <c r="V55" s="238"/>
      <c r="W55" s="539">
        <f>IF(Y$1="Rejected",P55,IF(Z55="",P55,SUM(P55,Z55)))</f>
        <v>0</v>
      </c>
      <c r="X55" s="538">
        <f>IF(Y$1="Rejected",Q55,IF(AA55="",Q55,SUM(Q55,AA55)))</f>
        <v>0</v>
      </c>
      <c r="Y55" s="74">
        <f>IF(W$1="","",SUM(W55:X55))</f>
        <v>0</v>
      </c>
      <c r="Z55" s="537"/>
      <c r="AA55" s="537"/>
      <c r="AB55" s="382"/>
      <c r="AC55" s="238"/>
      <c r="AD55" s="539">
        <f>IF(AF$1="Rejected",W55,IF(AG55="",W55,SUM(W55,AG55)))</f>
        <v>0</v>
      </c>
      <c r="AE55" s="538">
        <f>IF(AF$1="Rejected",X55,IF(AH55="",X55,SUM(X55,AH55)))</f>
        <v>0</v>
      </c>
      <c r="AF55" s="74">
        <f>IF(AD$1="","",SUM(AD55:AE55))</f>
        <v>0</v>
      </c>
      <c r="AG55" s="537"/>
      <c r="AH55" s="537"/>
      <c r="AI55" s="382"/>
      <c r="AJ55" s="238"/>
      <c r="AK55" s="539">
        <f>IF(AM$1="Rejected",AD55,IF(AN55="",AD55,SUM(AD55,AN55)))</f>
        <v>0</v>
      </c>
      <c r="AL55" s="538">
        <f>IF(AM$1="Rejected",AE55,IF(AO55="",AE55,SUM(AE55,AO55)))</f>
        <v>0</v>
      </c>
      <c r="AM55" s="74">
        <f>IF(AK$1="","",SUM(AK55:AL55))</f>
        <v>0</v>
      </c>
      <c r="AN55" s="537"/>
      <c r="AO55" s="537"/>
      <c r="AP55" s="382"/>
      <c r="AQ55" s="238"/>
      <c r="AR55" s="539">
        <f>IF(AT$1="Rejected",AK55,IF(AU55="",AK55,SUM(AK55,AU55)))</f>
        <v>0</v>
      </c>
      <c r="AS55" s="538">
        <f>IF(AT$1="Rejected",AL55,IF(AV55="",AL55,SUM(AL55,AV55)))</f>
        <v>0</v>
      </c>
      <c r="AT55" s="74">
        <f>IF(AR$1="","",SUM(AR55:AS55))</f>
        <v>0</v>
      </c>
      <c r="AU55" s="537"/>
      <c r="AV55" s="537"/>
      <c r="AW55" s="382"/>
      <c r="AX55" s="238"/>
      <c r="AY55" s="539">
        <f>IF(BA$1="Rejected",AR55,IF(BB55="",AR55,SUM(AR55,BB55)))</f>
        <v>0</v>
      </c>
      <c r="AZ55" s="538">
        <f>IF(BA$1="Rejected",AS55,IF(BC55="",AS55,SUM(AS55,BC55)))</f>
        <v>0</v>
      </c>
      <c r="BA55" s="74">
        <f>IF(AY$1="","",SUM(AY55:AZ55))</f>
        <v>0</v>
      </c>
      <c r="BB55" s="537"/>
      <c r="BC55" s="537"/>
      <c r="BD55" s="382"/>
      <c r="BE55" s="238"/>
      <c r="BF55" s="539">
        <f>IF(BH$1="Rejected",AY55,IF(BI55="",AY55,SUM(AY55,BI55)))</f>
        <v>0</v>
      </c>
      <c r="BG55" s="538">
        <f>IF(BH$1="Rejected",AZ55,IF(BJ55="",AZ55,SUM(AZ55,BJ55)))</f>
        <v>0</v>
      </c>
      <c r="BH55" s="74">
        <f>IF(BF$1="","",SUM(BF55:BG55))</f>
        <v>0</v>
      </c>
      <c r="BI55" s="537"/>
      <c r="BJ55" s="537"/>
      <c r="BK55" s="382"/>
      <c r="BL55" s="238"/>
      <c r="BM55" s="539">
        <f>IF(BO$1="Rejected",BF55,IF(BP55="",BF55,SUM(BF55,BP55)))</f>
        <v>0</v>
      </c>
      <c r="BN55" s="538">
        <f>IF(BO$1="Rejected",BG55,IF(BQ55="",BG55,SUM(BG55,BQ55)))</f>
        <v>0</v>
      </c>
      <c r="BO55" s="74">
        <f>IF(BM$1="","",SUM(BM55:BN55))</f>
        <v>0</v>
      </c>
      <c r="BP55" s="537"/>
      <c r="BQ55" s="537"/>
      <c r="BR55" s="382"/>
      <c r="BS55" s="238"/>
      <c r="BT55" s="539">
        <f>IF(BV$1="Rejected",BM55,IF(BW55="",BM55,SUM(BM55,BW55)))</f>
        <v>0</v>
      </c>
      <c r="BU55" s="538">
        <f>IF(BV$1="Rejected",BN55,IF(BX55="",BN55,SUM(BN55,BX55)))</f>
        <v>0</v>
      </c>
      <c r="BV55" s="74">
        <f>IF(BT$1="","",SUM(BT55:BU55))</f>
        <v>0</v>
      </c>
      <c r="BW55" s="537"/>
      <c r="BX55" s="537"/>
      <c r="BY55" s="382"/>
      <c r="BZ55" s="238"/>
      <c r="CA55" s="539">
        <f>IF(CC$1="Rejected",BT55,IF(CD55="",BT55,SUM(BT55,CD55)))</f>
        <v>0</v>
      </c>
      <c r="CB55" s="538">
        <f>IF(CC$1="Rejected",BU55,IF(CE55="",BU55,SUM(BU55,CE55)))</f>
        <v>0</v>
      </c>
      <c r="CC55" s="74">
        <f>IF(CA$1="","",SUM(CA55:CB55))</f>
        <v>0</v>
      </c>
      <c r="CD55" s="537"/>
      <c r="CE55" s="537"/>
      <c r="CF55" s="382"/>
      <c r="CG55" s="238"/>
      <c r="CH55" s="539">
        <f>IF(CJ$1="Rejected",CA55,IF(CK55="",CA55,SUM(CA55,CK55)))</f>
        <v>0</v>
      </c>
      <c r="CI55" s="538">
        <f>IF(CJ$1="Rejected",CB55,IF(CL55="",CB55,SUM(CB55,CL55)))</f>
        <v>0</v>
      </c>
      <c r="CJ55" s="74">
        <f>IF(CH$1="","",SUM(CH55:CI55))</f>
        <v>0</v>
      </c>
      <c r="CK55" s="537"/>
      <c r="CL55" s="537"/>
      <c r="CM55" s="382"/>
      <c r="CN55" s="238"/>
      <c r="CO55" s="539">
        <f>IF(CQ$1="Rejected",CH55,IF(CR55="",CH55,SUM(CH55,CR55)))</f>
        <v>0</v>
      </c>
      <c r="CP55" s="538">
        <f>IF(CQ$1="Rejected",CI55,IF(CS55="",CI55,SUM(CI55,CS55)))</f>
        <v>0</v>
      </c>
      <c r="CQ55" s="74">
        <f>IF(CO$1="","",SUM(CO55:CP55))</f>
        <v>0</v>
      </c>
      <c r="CR55" s="537"/>
      <c r="CS55" s="537"/>
      <c r="CT55" s="382"/>
      <c r="CU55" s="238"/>
      <c r="CV55" s="539">
        <f>IF(CX$1="Rejected",CO55,IF(CY55="",CO55,SUM(CO55,CY55)))</f>
        <v>0</v>
      </c>
      <c r="CW55" s="538">
        <f>IF(CX$1="Rejected",CP55,IF(CZ55="",CP55,SUM(CP55,CZ55)))</f>
        <v>0</v>
      </c>
      <c r="CX55" s="74">
        <f>IF(CV$1="","",SUM(CV55:CW55))</f>
        <v>0</v>
      </c>
      <c r="CY55" s="537"/>
      <c r="CZ55" s="537"/>
      <c r="DA55" s="382"/>
      <c r="DB55" s="238"/>
      <c r="DC55" s="539">
        <f>IF(DE$1="Rejected",CV55,IF(DF55="",CV55,SUM(CV55,DF55)))</f>
        <v>0</v>
      </c>
      <c r="DD55" s="538">
        <f>IF(DE$1="Rejected",CW55,IF(DG55="",CW55,SUM(CW55,DG55)))</f>
        <v>0</v>
      </c>
      <c r="DE55" s="74">
        <f>IF(DC$1="","",SUM(DC55:DD55))</f>
        <v>0</v>
      </c>
      <c r="DF55" s="537"/>
      <c r="DG55" s="537"/>
      <c r="DH55" s="382"/>
      <c r="DI55" s="238"/>
      <c r="DJ55" s="539">
        <f>IF(DL$1="Rejected",DC55,IF(DM55="",DC55,SUM(DC55,DM55)))</f>
        <v>0</v>
      </c>
      <c r="DK55" s="538">
        <f>IF(DL$1="Rejected",DD55,IF(DN55="",DD55,SUM(DD55,DN55)))</f>
        <v>0</v>
      </c>
      <c r="DL55" s="74">
        <f>IF(DJ$1="","",SUM(DJ55:DK55))</f>
        <v>0</v>
      </c>
      <c r="DM55" s="537"/>
      <c r="DN55" s="537"/>
      <c r="DO55" s="382"/>
      <c r="DP55" s="238"/>
      <c r="DQ55" s="539">
        <f>IF(DS$1="Rejected",DJ55,IF(DT55="",DJ55,SUM(DJ55,DT55)))</f>
        <v>0</v>
      </c>
      <c r="DR55" s="538">
        <f>IF(DS$1="Rejected",DK55,IF(DU55="",DK55,SUM(DK55,DU55)))</f>
        <v>0</v>
      </c>
      <c r="DS55" s="74">
        <f>IF(DQ$1="","",SUM(DQ55:DR55))</f>
        <v>0</v>
      </c>
      <c r="DT55" s="537"/>
      <c r="DU55" s="537"/>
      <c r="DV55" s="382"/>
    </row>
    <row r="56" spans="1:126" s="20" customFormat="1" outlineLevel="1" x14ac:dyDescent="0.2">
      <c r="A56" s="152" t="s">
        <v>150</v>
      </c>
      <c r="B56" s="182" t="s">
        <v>61</v>
      </c>
      <c r="C56" s="42"/>
      <c r="D56" s="42"/>
      <c r="E56" s="74">
        <f>SUM(C56:D56)</f>
        <v>0</v>
      </c>
      <c r="F56" s="187"/>
      <c r="H56" s="301" t="s">
        <v>299</v>
      </c>
      <c r="I56" s="538">
        <f>IF(K$1="Rejected",C56,IF(L56="",C56,SUM(C56,L56)))</f>
        <v>0</v>
      </c>
      <c r="J56" s="538">
        <f>IF(K$1="Rejected",D56,IF(M56="",D56,SUM(D56,M56)))</f>
        <v>0</v>
      </c>
      <c r="K56" s="74">
        <f>IF(I$1="","",SUM(I56:J56))</f>
        <v>0</v>
      </c>
      <c r="L56" s="537"/>
      <c r="M56" s="537"/>
      <c r="N56" s="382"/>
      <c r="O56" s="271" t="str">
        <f t="shared" si="111"/>
        <v>LS</v>
      </c>
      <c r="P56" s="538">
        <f>IF(R$1="Rejected",I56,IF(S56="",I56,SUM(I56,S56)))</f>
        <v>0</v>
      </c>
      <c r="Q56" s="538">
        <f>IF(R$1="Rejected",J56,IF(T56="",J56,SUM(J56,T56)))</f>
        <v>0</v>
      </c>
      <c r="R56" s="74">
        <f>IF(P$1="","",SUM(P56:Q56))</f>
        <v>0</v>
      </c>
      <c r="S56" s="537"/>
      <c r="T56" s="537"/>
      <c r="U56" s="382"/>
      <c r="V56" s="238"/>
      <c r="W56" s="538">
        <f>IF(Y$1="Rejected",P56,IF(Z56="",P56,SUM(P56,Z56)))</f>
        <v>0</v>
      </c>
      <c r="X56" s="538">
        <f>IF(Y$1="Rejected",Q56,IF(AA56="",Q56,SUM(Q56,AA56)))</f>
        <v>0</v>
      </c>
      <c r="Y56" s="74">
        <f>IF(W$1="","",SUM(W56:X56))</f>
        <v>0</v>
      </c>
      <c r="Z56" s="537"/>
      <c r="AA56" s="537"/>
      <c r="AB56" s="382"/>
      <c r="AC56" s="238"/>
      <c r="AD56" s="538">
        <f>IF(AF$1="Rejected",W56,IF(AG56="",W56,SUM(W56,AG56)))</f>
        <v>0</v>
      </c>
      <c r="AE56" s="538">
        <f>IF(AF$1="Rejected",X56,IF(AH56="",X56,SUM(X56,AH56)))</f>
        <v>0</v>
      </c>
      <c r="AF56" s="74">
        <f>IF(AD$1="","",SUM(AD56:AE56))</f>
        <v>0</v>
      </c>
      <c r="AG56" s="537"/>
      <c r="AH56" s="537"/>
      <c r="AI56" s="382"/>
      <c r="AJ56" s="238"/>
      <c r="AK56" s="538">
        <f>IF(AM$1="Rejected",AD56,IF(AN56="",AD56,SUM(AD56,AN56)))</f>
        <v>0</v>
      </c>
      <c r="AL56" s="538">
        <f>IF(AM$1="Rejected",AE56,IF(AO56="",AE56,SUM(AE56,AO56)))</f>
        <v>0</v>
      </c>
      <c r="AM56" s="74">
        <f>IF(AK$1="","",SUM(AK56:AL56))</f>
        <v>0</v>
      </c>
      <c r="AN56" s="537"/>
      <c r="AO56" s="537"/>
      <c r="AP56" s="382"/>
      <c r="AQ56" s="238"/>
      <c r="AR56" s="538">
        <f>IF(AT$1="Rejected",AK56,IF(AU56="",AK56,SUM(AK56,AU56)))</f>
        <v>0</v>
      </c>
      <c r="AS56" s="538">
        <f>IF(AT$1="Rejected",AL56,IF(AV56="",AL56,SUM(AL56,AV56)))</f>
        <v>0</v>
      </c>
      <c r="AT56" s="74">
        <f>IF(AR$1="","",SUM(AR56:AS56))</f>
        <v>0</v>
      </c>
      <c r="AU56" s="537"/>
      <c r="AV56" s="537"/>
      <c r="AW56" s="382"/>
      <c r="AX56" s="238"/>
      <c r="AY56" s="538">
        <f>IF(BA$1="Rejected",AR56,IF(BB56="",AR56,SUM(AR56,BB56)))</f>
        <v>0</v>
      </c>
      <c r="AZ56" s="538">
        <f>IF(BA$1="Rejected",AS56,IF(BC56="",AS56,SUM(AS56,BC56)))</f>
        <v>0</v>
      </c>
      <c r="BA56" s="74">
        <f>IF(AY$1="","",SUM(AY56:AZ56))</f>
        <v>0</v>
      </c>
      <c r="BB56" s="537"/>
      <c r="BC56" s="537"/>
      <c r="BD56" s="382"/>
      <c r="BE56" s="238"/>
      <c r="BF56" s="538">
        <f>IF(BH$1="Rejected",AY56,IF(BI56="",AY56,SUM(AY56,BI56)))</f>
        <v>0</v>
      </c>
      <c r="BG56" s="538">
        <f>IF(BH$1="Rejected",AZ56,IF(BJ56="",AZ56,SUM(AZ56,BJ56)))</f>
        <v>0</v>
      </c>
      <c r="BH56" s="74">
        <f>IF(BF$1="","",SUM(BF56:BG56))</f>
        <v>0</v>
      </c>
      <c r="BI56" s="537"/>
      <c r="BJ56" s="537"/>
      <c r="BK56" s="382"/>
      <c r="BL56" s="238"/>
      <c r="BM56" s="538">
        <f>IF(BO$1="Rejected",BF56,IF(BP56="",BF56,SUM(BF56,BP56)))</f>
        <v>0</v>
      </c>
      <c r="BN56" s="538">
        <f>IF(BO$1="Rejected",BG56,IF(BQ56="",BG56,SUM(BG56,BQ56)))</f>
        <v>0</v>
      </c>
      <c r="BO56" s="74">
        <f>IF(BM$1="","",SUM(BM56:BN56))</f>
        <v>0</v>
      </c>
      <c r="BP56" s="537"/>
      <c r="BQ56" s="537"/>
      <c r="BR56" s="382"/>
      <c r="BS56" s="238"/>
      <c r="BT56" s="538">
        <f>IF(BV$1="Rejected",BM56,IF(BW56="",BM56,SUM(BM56,BW56)))</f>
        <v>0</v>
      </c>
      <c r="BU56" s="538">
        <f>IF(BV$1="Rejected",BN56,IF(BX56="",BN56,SUM(BN56,BX56)))</f>
        <v>0</v>
      </c>
      <c r="BV56" s="74">
        <f>IF(BT$1="","",SUM(BT56:BU56))</f>
        <v>0</v>
      </c>
      <c r="BW56" s="537"/>
      <c r="BX56" s="537"/>
      <c r="BY56" s="382"/>
      <c r="BZ56" s="238"/>
      <c r="CA56" s="538">
        <f>IF(CC$1="Rejected",BT56,IF(CD56="",BT56,SUM(BT56,CD56)))</f>
        <v>0</v>
      </c>
      <c r="CB56" s="538">
        <f>IF(CC$1="Rejected",BU56,IF(CE56="",BU56,SUM(BU56,CE56)))</f>
        <v>0</v>
      </c>
      <c r="CC56" s="74">
        <f>IF(CA$1="","",SUM(CA56:CB56))</f>
        <v>0</v>
      </c>
      <c r="CD56" s="537"/>
      <c r="CE56" s="537"/>
      <c r="CF56" s="382"/>
      <c r="CG56" s="238"/>
      <c r="CH56" s="538">
        <f>IF(CJ$1="Rejected",CA56,IF(CK56="",CA56,SUM(CA56,CK56)))</f>
        <v>0</v>
      </c>
      <c r="CI56" s="538">
        <f>IF(CJ$1="Rejected",CB56,IF(CL56="",CB56,SUM(CB56,CL56)))</f>
        <v>0</v>
      </c>
      <c r="CJ56" s="74">
        <f>IF(CH$1="","",SUM(CH56:CI56))</f>
        <v>0</v>
      </c>
      <c r="CK56" s="537"/>
      <c r="CL56" s="537"/>
      <c r="CM56" s="382"/>
      <c r="CN56" s="238"/>
      <c r="CO56" s="538">
        <f>IF(CQ$1="Rejected",CH56,IF(CR56="",CH56,SUM(CH56,CR56)))</f>
        <v>0</v>
      </c>
      <c r="CP56" s="538">
        <f>IF(CQ$1="Rejected",CI56,IF(CS56="",CI56,SUM(CI56,CS56)))</f>
        <v>0</v>
      </c>
      <c r="CQ56" s="74">
        <f>IF(CO$1="","",SUM(CO56:CP56))</f>
        <v>0</v>
      </c>
      <c r="CR56" s="537"/>
      <c r="CS56" s="537"/>
      <c r="CT56" s="382"/>
      <c r="CU56" s="238"/>
      <c r="CV56" s="538">
        <f>IF(CX$1="Rejected",CO56,IF(CY56="",CO56,SUM(CO56,CY56)))</f>
        <v>0</v>
      </c>
      <c r="CW56" s="538">
        <f>IF(CX$1="Rejected",CP56,IF(CZ56="",CP56,SUM(CP56,CZ56)))</f>
        <v>0</v>
      </c>
      <c r="CX56" s="74">
        <f>IF(CV$1="","",SUM(CV56:CW56))</f>
        <v>0</v>
      </c>
      <c r="CY56" s="537"/>
      <c r="CZ56" s="537"/>
      <c r="DA56" s="382"/>
      <c r="DB56" s="238"/>
      <c r="DC56" s="538">
        <f>IF(DE$1="Rejected",CV56,IF(DF56="",CV56,SUM(CV56,DF56)))</f>
        <v>0</v>
      </c>
      <c r="DD56" s="538">
        <f>IF(DE$1="Rejected",CW56,IF(DG56="",CW56,SUM(CW56,DG56)))</f>
        <v>0</v>
      </c>
      <c r="DE56" s="74">
        <f>IF(DC$1="","",SUM(DC56:DD56))</f>
        <v>0</v>
      </c>
      <c r="DF56" s="537"/>
      <c r="DG56" s="537"/>
      <c r="DH56" s="382"/>
      <c r="DI56" s="238"/>
      <c r="DJ56" s="538">
        <f>IF(DL$1="Rejected",DC56,IF(DM56="",DC56,SUM(DC56,DM56)))</f>
        <v>0</v>
      </c>
      <c r="DK56" s="538">
        <f>IF(DL$1="Rejected",DD56,IF(DN56="",DD56,SUM(DD56,DN56)))</f>
        <v>0</v>
      </c>
      <c r="DL56" s="74">
        <f>IF(DJ$1="","",SUM(DJ56:DK56))</f>
        <v>0</v>
      </c>
      <c r="DM56" s="537"/>
      <c r="DN56" s="537"/>
      <c r="DO56" s="382"/>
      <c r="DP56" s="238"/>
      <c r="DQ56" s="538">
        <f>IF(DS$1="Rejected",DJ56,IF(DT56="",DJ56,SUM(DJ56,DT56)))</f>
        <v>0</v>
      </c>
      <c r="DR56" s="538">
        <f>IF(DS$1="Rejected",DK56,IF(DU56="",DK56,SUM(DK56,DU56)))</f>
        <v>0</v>
      </c>
      <c r="DS56" s="74">
        <f>IF(DQ$1="","",SUM(DQ56:DR56))</f>
        <v>0</v>
      </c>
      <c r="DT56" s="537"/>
      <c r="DU56" s="537"/>
      <c r="DV56" s="382"/>
    </row>
    <row r="57" spans="1:126" s="20" customFormat="1" x14ac:dyDescent="0.2">
      <c r="A57" s="75" t="s">
        <v>154</v>
      </c>
      <c r="B57" s="150"/>
      <c r="C57" s="73">
        <f>SUM(C54:C56)</f>
        <v>0</v>
      </c>
      <c r="D57" s="73">
        <f>SUM(D54:D56)</f>
        <v>0</v>
      </c>
      <c r="E57" s="73">
        <f>SUM(C57:D57)</f>
        <v>0</v>
      </c>
      <c r="F57" s="187"/>
      <c r="H57" s="301" t="s">
        <v>323</v>
      </c>
      <c r="I57" s="536">
        <f>IF(I$1="","",SUMIF($O54:$O56,MID($H57,3,10),I54:I56))</f>
        <v>0</v>
      </c>
      <c r="J57" s="536">
        <f>IF(I$1="","",SUMIF($O54:$O56,MID($H57,3,10),J54:J56))</f>
        <v>0</v>
      </c>
      <c r="K57" s="73">
        <f>IF(I$1="","",SUM(I57:J57))</f>
        <v>0</v>
      </c>
      <c r="L57" s="73">
        <f>IF(I$1="","",SUM(L54:L56))</f>
        <v>0</v>
      </c>
      <c r="M57" s="73">
        <f>IF(I$1="","",SUM(M54:M56))</f>
        <v>0</v>
      </c>
      <c r="N57" s="382"/>
      <c r="O57" s="271" t="str">
        <f t="shared" si="111"/>
        <v>L</v>
      </c>
      <c r="P57" s="536">
        <f>IF(P$1="","",SUMIF($O54:$O56,MID($H57,3,10),P54:P56))</f>
        <v>0</v>
      </c>
      <c r="Q57" s="536">
        <f>IF(Q$1="","",SUMIF($O54:$O56,MID($H57,3,10),Q54:Q56))</f>
        <v>0</v>
      </c>
      <c r="R57" s="73">
        <f>IF(P$1="","",SUM(P57:Q57))</f>
        <v>0</v>
      </c>
      <c r="S57" s="432">
        <f>IF(P$1="","",SUM(S54:S56))</f>
        <v>0</v>
      </c>
      <c r="T57" s="432">
        <f>IF(P$1="","",SUM(T54:T56))</f>
        <v>0</v>
      </c>
      <c r="U57" s="382"/>
      <c r="V57" s="238"/>
      <c r="W57" s="536">
        <f>IF(W$1="","",SUMIF($O54:$O56,MID($H57,3,10),W54:W56))</f>
        <v>0</v>
      </c>
      <c r="X57" s="536">
        <f>IF(X$1="","",SUMIF($O54:$O56,MID($H57,3,10),X54:X56))</f>
        <v>0</v>
      </c>
      <c r="Y57" s="73">
        <f>IF(W$1="","",SUM(W57:X57))</f>
        <v>0</v>
      </c>
      <c r="Z57" s="436">
        <f>IF(W$1="","",SUM(Z54:Z56))</f>
        <v>0</v>
      </c>
      <c r="AA57" s="436">
        <f>IF(W$1="","",SUM(AA54:AA56))</f>
        <v>0</v>
      </c>
      <c r="AB57" s="382"/>
      <c r="AC57" s="238"/>
      <c r="AD57" s="536">
        <f>IF(AD$1="","",SUMIF($O54:$O56,MID($H57,3,10),AD54:AD56))</f>
        <v>0</v>
      </c>
      <c r="AE57" s="536">
        <f>IF(AE$1="","",SUMIF($O54:$O56,MID($H57,3,10),AE54:AE56))</f>
        <v>0</v>
      </c>
      <c r="AF57" s="73">
        <f>IF(AD$1="","",SUM(AD57:AE57))</f>
        <v>0</v>
      </c>
      <c r="AG57" s="436">
        <f>IF(AD$1="","",SUM(AG54:AG56))</f>
        <v>0</v>
      </c>
      <c r="AH57" s="436">
        <f>IF(AD$1="","",SUM(AH54:AH56))</f>
        <v>0</v>
      </c>
      <c r="AI57" s="382"/>
      <c r="AJ57" s="238"/>
      <c r="AK57" s="536">
        <f>IF(AK$1="","",SUMIF($O54:$O56,MID($H57,3,10),AK54:AK56))</f>
        <v>0</v>
      </c>
      <c r="AL57" s="536">
        <f>IF(AL$1="","",SUMIF($O54:$O56,MID($H57,3,10),AL54:AL56))</f>
        <v>0</v>
      </c>
      <c r="AM57" s="73">
        <f>IF(AK$1="","",SUM(AK57:AL57))</f>
        <v>0</v>
      </c>
      <c r="AN57" s="436">
        <f>IF(AK$1="","",SUM(AN54:AN56))</f>
        <v>0</v>
      </c>
      <c r="AO57" s="436">
        <f>IF(AK$1="","",SUM(AO54:AO56))</f>
        <v>0</v>
      </c>
      <c r="AP57" s="382"/>
      <c r="AQ57" s="238"/>
      <c r="AR57" s="536">
        <f>IF(AR$1="","",SUMIF($O54:$O56,MID($H57,3,10),AR54:AR56))</f>
        <v>0</v>
      </c>
      <c r="AS57" s="536">
        <f>IF(AS$1="","",SUMIF($O54:$O56,MID($H57,3,10),AS54:AS56))</f>
        <v>0</v>
      </c>
      <c r="AT57" s="73">
        <f>IF(AR$1="","",SUM(AR57:AS57))</f>
        <v>0</v>
      </c>
      <c r="AU57" s="436">
        <f>IF(AR$1="","",SUM(AU54:AU56))</f>
        <v>0</v>
      </c>
      <c r="AV57" s="436">
        <f>IF(AR$1="","",SUM(AV54:AV56))</f>
        <v>0</v>
      </c>
      <c r="AW57" s="382"/>
      <c r="AX57" s="238"/>
      <c r="AY57" s="536">
        <f>IF(AY$1="","",SUMIF($O54:$O56,MID($H57,3,10),AY54:AY56))</f>
        <v>0</v>
      </c>
      <c r="AZ57" s="536">
        <f>IF(AZ$1="","",SUMIF($O54:$O56,MID($H57,3,10),AZ54:AZ56))</f>
        <v>0</v>
      </c>
      <c r="BA57" s="73">
        <f>IF(AY$1="","",SUM(AY57:AZ57))</f>
        <v>0</v>
      </c>
      <c r="BB57" s="436">
        <f>IF(AY$1="","",SUM(BB54:BB56))</f>
        <v>0</v>
      </c>
      <c r="BC57" s="436">
        <f>IF(AY$1="","",SUM(BC54:BC56))</f>
        <v>0</v>
      </c>
      <c r="BD57" s="382"/>
      <c r="BE57" s="238"/>
      <c r="BF57" s="536">
        <f>IF(BF$1="","",SUMIF($O54:$O56,MID($H57,3,10),BF54:BF56))</f>
        <v>0</v>
      </c>
      <c r="BG57" s="536">
        <f>IF(BG$1="","",SUMIF($O54:$O56,MID($H57,3,10),BG54:BG56))</f>
        <v>0</v>
      </c>
      <c r="BH57" s="73">
        <f>IF(BF$1="","",SUM(BF57:BG57))</f>
        <v>0</v>
      </c>
      <c r="BI57" s="436">
        <f>IF(BF$1="","",SUM(BI54:BI56))</f>
        <v>0</v>
      </c>
      <c r="BJ57" s="436">
        <f>IF(BF$1="","",SUM(BJ54:BJ56))</f>
        <v>0</v>
      </c>
      <c r="BK57" s="382"/>
      <c r="BL57" s="238"/>
      <c r="BM57" s="536">
        <f>IF(BM$1="","",SUMIF($O54:$O56,MID($H57,3,10),BM54:BM56))</f>
        <v>0</v>
      </c>
      <c r="BN57" s="536">
        <f>IF(BN$1="","",SUMIF($O54:$O56,MID($H57,3,10),BN54:BN56))</f>
        <v>0</v>
      </c>
      <c r="BO57" s="73">
        <f>IF(BM$1="","",SUM(BM57:BN57))</f>
        <v>0</v>
      </c>
      <c r="BP57" s="436">
        <f>IF(BM$1="","",SUM(BP54:BP56))</f>
        <v>0</v>
      </c>
      <c r="BQ57" s="436">
        <f>IF(BM$1="","",SUM(BQ54:BQ56))</f>
        <v>0</v>
      </c>
      <c r="BR57" s="382"/>
      <c r="BS57" s="238"/>
      <c r="BT57" s="536">
        <f>IF(BT$1="","",SUMIF($O54:$O56,MID($H57,3,10),BT54:BT56))</f>
        <v>0</v>
      </c>
      <c r="BU57" s="536">
        <f>IF(BU$1="","",SUMIF($O54:$O56,MID($H57,3,10),BU54:BU56))</f>
        <v>0</v>
      </c>
      <c r="BV57" s="73">
        <f>IF(BT$1="","",SUM(BT57:BU57))</f>
        <v>0</v>
      </c>
      <c r="BW57" s="436">
        <f>IF(BT$1="","",SUM(BW54:BW56))</f>
        <v>0</v>
      </c>
      <c r="BX57" s="436">
        <f>IF(BT$1="","",SUM(BX54:BX56))</f>
        <v>0</v>
      </c>
      <c r="BY57" s="382"/>
      <c r="BZ57" s="238"/>
      <c r="CA57" s="536">
        <f>IF(CA$1="","",SUMIF($O54:$O56,MID($H57,3,10),CA54:CA56))</f>
        <v>0</v>
      </c>
      <c r="CB57" s="536">
        <f>IF(CB$1="","",SUMIF($O54:$O56,MID($H57,3,10),CB54:CB56))</f>
        <v>0</v>
      </c>
      <c r="CC57" s="73">
        <f>IF(CA$1="","",SUM(CA57:CB57))</f>
        <v>0</v>
      </c>
      <c r="CD57" s="436">
        <f>IF(CA$1="","",SUM(CD54:CD56))</f>
        <v>0</v>
      </c>
      <c r="CE57" s="436">
        <f>IF(CA$1="","",SUM(CE54:CE56))</f>
        <v>0</v>
      </c>
      <c r="CF57" s="382"/>
      <c r="CG57" s="238"/>
      <c r="CH57" s="536">
        <f>IF(CH$1="","",SUMIF($O54:$O56,MID($H57,3,10),CH54:CH56))</f>
        <v>0</v>
      </c>
      <c r="CI57" s="536">
        <f>IF(CI$1="","",SUMIF($O54:$O56,MID($H57,3,10),CI54:CI56))</f>
        <v>0</v>
      </c>
      <c r="CJ57" s="73">
        <f>IF(CH$1="","",SUM(CH57:CI57))</f>
        <v>0</v>
      </c>
      <c r="CK57" s="436">
        <f>IF(CH$1="","",SUM(CK54:CK56))</f>
        <v>0</v>
      </c>
      <c r="CL57" s="436">
        <f>IF(CH$1="","",SUM(CL54:CL56))</f>
        <v>0</v>
      </c>
      <c r="CM57" s="382"/>
      <c r="CN57" s="238"/>
      <c r="CO57" s="536">
        <f>IF(CO$1="","",SUMIF($O54:$O56,MID($H57,3,10),CO54:CO56))</f>
        <v>0</v>
      </c>
      <c r="CP57" s="536">
        <f>IF(CP$1="","",SUMIF($O54:$O56,MID($H57,3,10),CP54:CP56))</f>
        <v>0</v>
      </c>
      <c r="CQ57" s="73">
        <f>IF(CO$1="","",SUM(CO57:CP57))</f>
        <v>0</v>
      </c>
      <c r="CR57" s="436">
        <f>IF(CO$1="","",SUM(CR54:CR56))</f>
        <v>0</v>
      </c>
      <c r="CS57" s="436">
        <f>IF(CO$1="","",SUM(CS54:CS56))</f>
        <v>0</v>
      </c>
      <c r="CT57" s="382"/>
      <c r="CU57" s="238"/>
      <c r="CV57" s="536">
        <f>IF(CV$1="","",SUMIF($O54:$O56,MID($H57,3,10),CV54:CV56))</f>
        <v>0</v>
      </c>
      <c r="CW57" s="536">
        <f>IF(CW$1="","",SUMIF($O54:$O56,MID($H57,3,10),CW54:CW56))</f>
        <v>0</v>
      </c>
      <c r="CX57" s="73">
        <f>IF(CV$1="","",SUM(CV57:CW57))</f>
        <v>0</v>
      </c>
      <c r="CY57" s="436">
        <f>IF(CV$1="","",SUM(CY54:CY56))</f>
        <v>0</v>
      </c>
      <c r="CZ57" s="436">
        <f>IF(CV$1="","",SUM(CZ54:CZ56))</f>
        <v>0</v>
      </c>
      <c r="DA57" s="382"/>
      <c r="DB57" s="238"/>
      <c r="DC57" s="536">
        <f>IF(DC$1="","",SUMIF($O54:$O56,MID($H57,3,10),DC54:DC56))</f>
        <v>0</v>
      </c>
      <c r="DD57" s="536">
        <f>IF(DD$1="","",SUMIF($O54:$O56,MID($H57,3,10),DD54:DD56))</f>
        <v>0</v>
      </c>
      <c r="DE57" s="73">
        <f>IF(DC$1="","",SUM(DC57:DD57))</f>
        <v>0</v>
      </c>
      <c r="DF57" s="436">
        <f>IF(DC$1="","",SUM(DF54:DF56))</f>
        <v>0</v>
      </c>
      <c r="DG57" s="436">
        <f>IF(DC$1="","",SUM(DG54:DG56))</f>
        <v>0</v>
      </c>
      <c r="DH57" s="382"/>
      <c r="DI57" s="238"/>
      <c r="DJ57" s="536">
        <f>IF(DJ$1="","",SUMIF($O54:$O56,MID($H57,3,10),DJ54:DJ56))</f>
        <v>0</v>
      </c>
      <c r="DK57" s="536">
        <f>IF(DK$1="","",SUMIF($O54:$O56,MID($H57,3,10),DK54:DK56))</f>
        <v>0</v>
      </c>
      <c r="DL57" s="73">
        <f>IF(DJ$1="","",SUM(DJ57:DK57))</f>
        <v>0</v>
      </c>
      <c r="DM57" s="436">
        <f>IF(DJ$1="","",SUM(DM54:DM56))</f>
        <v>0</v>
      </c>
      <c r="DN57" s="436">
        <f>IF(DJ$1="","",SUM(DN54:DN56))</f>
        <v>0</v>
      </c>
      <c r="DO57" s="382"/>
      <c r="DP57" s="238"/>
      <c r="DQ57" s="536">
        <f>IF(DQ$1="","",SUMIF($O54:$O56,MID($H57,3,10),DQ54:DQ56))</f>
        <v>0</v>
      </c>
      <c r="DR57" s="536">
        <f>IF(DR$1="","",SUMIF($O54:$O56,MID($H57,3,10),DR54:DR56))</f>
        <v>0</v>
      </c>
      <c r="DS57" s="73">
        <f>IF(DQ$1="","",SUM(DQ57:DR57))</f>
        <v>0</v>
      </c>
      <c r="DT57" s="436">
        <f>IF(DQ$1="","",SUM(DT54:DT56))</f>
        <v>0</v>
      </c>
      <c r="DU57" s="436">
        <f>IF(DQ$1="","",SUM(DU54:DU56))</f>
        <v>0</v>
      </c>
      <c r="DV57" s="382"/>
    </row>
    <row r="58" spans="1:126" s="238" customFormat="1" ht="15.75" thickBot="1" x14ac:dyDescent="0.25">
      <c r="A58" s="82" t="s">
        <v>156</v>
      </c>
      <c r="B58" s="68"/>
      <c r="C58" s="72">
        <f>SUM(C25,C52,C57)</f>
        <v>0</v>
      </c>
      <c r="D58" s="72">
        <f>SUM(D25,D52,D57)</f>
        <v>0</v>
      </c>
      <c r="E58" s="72">
        <f>SUM(C58:D58)</f>
        <v>0</v>
      </c>
      <c r="F58" s="70"/>
      <c r="H58" s="301" t="s">
        <v>300</v>
      </c>
      <c r="I58" s="72">
        <f>IF(I$1="","",SUM(I25,I52,I57))</f>
        <v>0</v>
      </c>
      <c r="J58" s="72">
        <f>IF(I$1="","",SUM(J25,J52,J57))</f>
        <v>0</v>
      </c>
      <c r="K58" s="72">
        <f>IF(I$1="","",SUM(I58:J58))</f>
        <v>0</v>
      </c>
      <c r="L58" s="72">
        <f>IF(I$1="","",SUM(L25,L52,L57))</f>
        <v>0</v>
      </c>
      <c r="M58" s="72">
        <f>IF(I$1="","",SUM(M25,M52,M57))</f>
        <v>0</v>
      </c>
      <c r="N58" s="386"/>
      <c r="O58" s="271" t="str">
        <f t="shared" ref="O58:O89" si="112">IF(LEFT($H58,2)="s_",MID($H58,3,LEN($H58)-3),$H58)</f>
        <v>LT</v>
      </c>
      <c r="P58" s="72">
        <f>IF(P$1="","",SUM(P25,P52,P57))</f>
        <v>0</v>
      </c>
      <c r="Q58" s="72">
        <f>IF(P$1="","",SUM(Q25,Q52,Q57))</f>
        <v>0</v>
      </c>
      <c r="R58" s="72">
        <f>IF(P$1="","",SUM(P58:Q58))</f>
        <v>0</v>
      </c>
      <c r="S58" s="442">
        <f>IF(P$1="","",SUM(S25,S52,S57))</f>
        <v>0</v>
      </c>
      <c r="T58" s="442">
        <f>IF(P$1="","",SUM(T25,T52,T57))</f>
        <v>0</v>
      </c>
      <c r="U58" s="386"/>
      <c r="W58" s="72">
        <f>IF(W$1="","",SUM(W25,W52,W57))</f>
        <v>0</v>
      </c>
      <c r="X58" s="72">
        <f>IF(W$1="","",SUM(X25,X52,X57))</f>
        <v>0</v>
      </c>
      <c r="Y58" s="72">
        <f>IF(W$1="","",SUM(W58:X58))</f>
        <v>0</v>
      </c>
      <c r="Z58" s="438">
        <f>IF(W$1="","",SUM(Z25,Z52,Z57))</f>
        <v>0</v>
      </c>
      <c r="AA58" s="438">
        <f>IF(W$1="","",SUM(AA25,AA52,AA57))</f>
        <v>0</v>
      </c>
      <c r="AB58" s="386"/>
      <c r="AD58" s="72">
        <f>IF(AD$1="","",SUM(AD25,AD52,AD57))</f>
        <v>0</v>
      </c>
      <c r="AE58" s="72">
        <f>IF(AD$1="","",SUM(AE25,AE52,AE57))</f>
        <v>0</v>
      </c>
      <c r="AF58" s="72">
        <f>IF(AD$1="","",SUM(AD58:AE58))</f>
        <v>0</v>
      </c>
      <c r="AG58" s="438">
        <f>IF(AD$1="","",SUM(AG25,AG52,AG57))</f>
        <v>0</v>
      </c>
      <c r="AH58" s="438">
        <f>IF(AD$1="","",SUM(AH25,AH52,AH57))</f>
        <v>0</v>
      </c>
      <c r="AI58" s="386"/>
      <c r="AK58" s="72">
        <f>IF(AK$1="","",SUM(AK25,AK52,AK57))</f>
        <v>0</v>
      </c>
      <c r="AL58" s="72">
        <f>IF(AK$1="","",SUM(AL25,AL52,AL57))</f>
        <v>0</v>
      </c>
      <c r="AM58" s="72">
        <f>IF(AK$1="","",SUM(AK58:AL58))</f>
        <v>0</v>
      </c>
      <c r="AN58" s="438">
        <f>IF(AK$1="","",SUM(AN25,AN52,AN57))</f>
        <v>0</v>
      </c>
      <c r="AO58" s="438">
        <f>IF(AK$1="","",SUM(AO25,AO52,AO57))</f>
        <v>0</v>
      </c>
      <c r="AP58" s="386"/>
      <c r="AR58" s="72">
        <f>IF(AR$1="","",SUM(AR25,AR52,AR57))</f>
        <v>0</v>
      </c>
      <c r="AS58" s="72">
        <f>IF(AR$1="","",SUM(AS25,AS52,AS57))</f>
        <v>0</v>
      </c>
      <c r="AT58" s="72">
        <f>IF(AR$1="","",SUM(AR58:AS58))</f>
        <v>0</v>
      </c>
      <c r="AU58" s="438">
        <f>IF(AR$1="","",SUM(AU25,AU52,AU57))</f>
        <v>0</v>
      </c>
      <c r="AV58" s="438">
        <f>IF(AR$1="","",SUM(AV25,AV52,AV57))</f>
        <v>0</v>
      </c>
      <c r="AW58" s="386"/>
      <c r="AY58" s="72">
        <f>IF(AY$1="","",SUM(AY25,AY52,AY57))</f>
        <v>0</v>
      </c>
      <c r="AZ58" s="72">
        <f>IF(AY$1="","",SUM(AZ25,AZ52,AZ57))</f>
        <v>0</v>
      </c>
      <c r="BA58" s="72">
        <f>IF(AY$1="","",SUM(AY58:AZ58))</f>
        <v>0</v>
      </c>
      <c r="BB58" s="438">
        <f>IF(AY$1="","",SUM(BB25,BB52,BB57))</f>
        <v>0</v>
      </c>
      <c r="BC58" s="438">
        <f>IF(AY$1="","",SUM(BC25,BC52,BC57))</f>
        <v>0</v>
      </c>
      <c r="BD58" s="386"/>
      <c r="BF58" s="72">
        <f>IF(BF$1="","",SUM(BF25,BF52,BF57))</f>
        <v>0</v>
      </c>
      <c r="BG58" s="72">
        <f>IF(BF$1="","",SUM(BG25,BG52,BG57))</f>
        <v>0</v>
      </c>
      <c r="BH58" s="72">
        <f>IF(BF$1="","",SUM(BF58:BG58))</f>
        <v>0</v>
      </c>
      <c r="BI58" s="438">
        <f>IF(BF$1="","",SUM(BI25,BI52,BI57))</f>
        <v>0</v>
      </c>
      <c r="BJ58" s="438">
        <f>IF(BF$1="","",SUM(BJ25,BJ52,BJ57))</f>
        <v>0</v>
      </c>
      <c r="BK58" s="386"/>
      <c r="BM58" s="72">
        <f>IF(BM$1="","",SUM(BM25,BM52,BM57))</f>
        <v>0</v>
      </c>
      <c r="BN58" s="72">
        <f>IF(BM$1="","",SUM(BN25,BN52,BN57))</f>
        <v>0</v>
      </c>
      <c r="BO58" s="72">
        <f>IF(BM$1="","",SUM(BM58:BN58))</f>
        <v>0</v>
      </c>
      <c r="BP58" s="438">
        <f>IF(BM$1="","",SUM(BP25,BP52,BP57))</f>
        <v>0</v>
      </c>
      <c r="BQ58" s="438">
        <f>IF(BM$1="","",SUM(BQ25,BQ52,BQ57))</f>
        <v>0</v>
      </c>
      <c r="BR58" s="386"/>
      <c r="BT58" s="72">
        <f>IF(BT$1="","",SUM(BT25,BT52,BT57))</f>
        <v>0</v>
      </c>
      <c r="BU58" s="72">
        <f>IF(BT$1="","",SUM(BU25,BU52,BU57))</f>
        <v>0</v>
      </c>
      <c r="BV58" s="72">
        <f>IF(BT$1="","",SUM(BT58:BU58))</f>
        <v>0</v>
      </c>
      <c r="BW58" s="438">
        <f>IF(BT$1="","",SUM(BW25,BW52,BW57))</f>
        <v>0</v>
      </c>
      <c r="BX58" s="438">
        <f>IF(BT$1="","",SUM(BX25,BX52,BX57))</f>
        <v>0</v>
      </c>
      <c r="BY58" s="386"/>
      <c r="CA58" s="72">
        <f>IF(CA$1="","",SUM(CA25,CA52,CA57))</f>
        <v>0</v>
      </c>
      <c r="CB58" s="72">
        <f>IF(CA$1="","",SUM(CB25,CB52,CB57))</f>
        <v>0</v>
      </c>
      <c r="CC58" s="72">
        <f>IF(CA$1="","",SUM(CA58:CB58))</f>
        <v>0</v>
      </c>
      <c r="CD58" s="438">
        <f>IF(CA$1="","",SUM(CD25,CD52,CD57))</f>
        <v>0</v>
      </c>
      <c r="CE58" s="438">
        <f>IF(CA$1="","",SUM(CE25,CE52,CE57))</f>
        <v>0</v>
      </c>
      <c r="CF58" s="386"/>
      <c r="CH58" s="72">
        <f>IF(CH$1="","",SUM(CH25,CH52,CH57))</f>
        <v>0</v>
      </c>
      <c r="CI58" s="72">
        <f>IF(CH$1="","",SUM(CI25,CI52,CI57))</f>
        <v>0</v>
      </c>
      <c r="CJ58" s="72">
        <f>IF(CH$1="","",SUM(CH58:CI58))</f>
        <v>0</v>
      </c>
      <c r="CK58" s="438">
        <f>IF(CH$1="","",SUM(CK25,CK52,CK57))</f>
        <v>0</v>
      </c>
      <c r="CL58" s="438">
        <f>IF(CH$1="","",SUM(CL25,CL52,CL57))</f>
        <v>0</v>
      </c>
      <c r="CM58" s="386"/>
      <c r="CO58" s="72">
        <f>IF(CO$1="","",SUM(CO25,CO52,CO57))</f>
        <v>0</v>
      </c>
      <c r="CP58" s="72">
        <f>IF(CO$1="","",SUM(CP25,CP52,CP57))</f>
        <v>0</v>
      </c>
      <c r="CQ58" s="72">
        <f>IF(CO$1="","",SUM(CO58:CP58))</f>
        <v>0</v>
      </c>
      <c r="CR58" s="438">
        <f>IF(CO$1="","",SUM(CR25,CR52,CR57))</f>
        <v>0</v>
      </c>
      <c r="CS58" s="438">
        <f>IF(CO$1="","",SUM(CS25,CS52,CS57))</f>
        <v>0</v>
      </c>
      <c r="CT58" s="386"/>
      <c r="CV58" s="72">
        <f>IF(CV$1="","",SUM(CV25,CV52,CV57))</f>
        <v>0</v>
      </c>
      <c r="CW58" s="72">
        <f>IF(CV$1="","",SUM(CW25,CW52,CW57))</f>
        <v>0</v>
      </c>
      <c r="CX58" s="72">
        <f>IF(CV$1="","",SUM(CV58:CW58))</f>
        <v>0</v>
      </c>
      <c r="CY58" s="438">
        <f>IF(CV$1="","",SUM(CY25,CY52,CY57))</f>
        <v>0</v>
      </c>
      <c r="CZ58" s="438">
        <f>IF(CV$1="","",SUM(CZ25,CZ52,CZ57))</f>
        <v>0</v>
      </c>
      <c r="DA58" s="386"/>
      <c r="DC58" s="72">
        <f>IF(DC$1="","",SUM(DC25,DC52,DC57))</f>
        <v>0</v>
      </c>
      <c r="DD58" s="72">
        <f>IF(DC$1="","",SUM(DD25,DD52,DD57))</f>
        <v>0</v>
      </c>
      <c r="DE58" s="72">
        <f>IF(DC$1="","",SUM(DC58:DD58))</f>
        <v>0</v>
      </c>
      <c r="DF58" s="438">
        <f>IF(DC$1="","",SUM(DF25,DF52,DF57))</f>
        <v>0</v>
      </c>
      <c r="DG58" s="438">
        <f>IF(DC$1="","",SUM(DG25,DG52,DG57))</f>
        <v>0</v>
      </c>
      <c r="DH58" s="386"/>
      <c r="DJ58" s="72">
        <f>IF(DJ$1="","",SUM(DJ25,DJ52,DJ57))</f>
        <v>0</v>
      </c>
      <c r="DK58" s="72">
        <f>IF(DJ$1="","",SUM(DK25,DK52,DK57))</f>
        <v>0</v>
      </c>
      <c r="DL58" s="72">
        <f>IF(DJ$1="","",SUM(DJ58:DK58))</f>
        <v>0</v>
      </c>
      <c r="DM58" s="438">
        <f>IF(DJ$1="","",SUM(DM25,DM52,DM57))</f>
        <v>0</v>
      </c>
      <c r="DN58" s="438">
        <f>IF(DJ$1="","",SUM(DN25,DN52,DN57))</f>
        <v>0</v>
      </c>
      <c r="DO58" s="386"/>
      <c r="DQ58" s="72">
        <f>IF(DQ$1="","",SUM(DQ25,DQ52,DQ57))</f>
        <v>0</v>
      </c>
      <c r="DR58" s="72">
        <f>IF(DQ$1="","",SUM(DR25,DR52,DR57))</f>
        <v>0</v>
      </c>
      <c r="DS58" s="72">
        <f>IF(DQ$1="","",SUM(DQ58:DR58))</f>
        <v>0</v>
      </c>
      <c r="DT58" s="438">
        <f>IF(DQ$1="","",SUM(DT25,DT52,DT57))</f>
        <v>0</v>
      </c>
      <c r="DU58" s="438">
        <f>IF(DQ$1="","",SUM(DU25,DU52,DU57))</f>
        <v>0</v>
      </c>
      <c r="DV58" s="386"/>
    </row>
    <row r="59" spans="1:126" s="241" customFormat="1" ht="18" customHeight="1" x14ac:dyDescent="0.25">
      <c r="A59" s="705" t="s">
        <v>187</v>
      </c>
      <c r="B59" s="706"/>
      <c r="C59" s="706"/>
      <c r="D59" s="706"/>
      <c r="E59" s="706"/>
      <c r="F59" s="707"/>
      <c r="H59" s="302"/>
      <c r="I59" s="433"/>
      <c r="J59" s="433"/>
      <c r="K59" s="433"/>
      <c r="L59" s="711" t="str">
        <f>$A59</f>
        <v>Line &lt;Line#, Location - from substation to substation&gt;</v>
      </c>
      <c r="M59" s="712"/>
      <c r="N59" s="712"/>
      <c r="O59" s="297"/>
      <c r="P59" s="433"/>
      <c r="Q59" s="433"/>
      <c r="R59" s="433"/>
      <c r="S59" s="711" t="str">
        <f>$A59</f>
        <v>Line &lt;Line#, Location - from substation to substation&gt;</v>
      </c>
      <c r="T59" s="712"/>
      <c r="U59" s="712"/>
      <c r="W59" s="433"/>
      <c r="X59" s="433"/>
      <c r="Y59" s="433"/>
      <c r="Z59" s="711" t="str">
        <f>$A59</f>
        <v>Line &lt;Line#, Location - from substation to substation&gt;</v>
      </c>
      <c r="AA59" s="712"/>
      <c r="AB59" s="712"/>
      <c r="AD59" s="433"/>
      <c r="AE59" s="433"/>
      <c r="AF59" s="433"/>
      <c r="AG59" s="711" t="str">
        <f>$A59</f>
        <v>Line &lt;Line#, Location - from substation to substation&gt;</v>
      </c>
      <c r="AH59" s="712"/>
      <c r="AI59" s="712"/>
      <c r="AK59" s="433"/>
      <c r="AL59" s="433"/>
      <c r="AM59" s="433"/>
      <c r="AN59" s="711" t="str">
        <f>$A59</f>
        <v>Line &lt;Line#, Location - from substation to substation&gt;</v>
      </c>
      <c r="AO59" s="712"/>
      <c r="AP59" s="712"/>
      <c r="AR59" s="433"/>
      <c r="AS59" s="433"/>
      <c r="AT59" s="433"/>
      <c r="AU59" s="711" t="str">
        <f>$A59</f>
        <v>Line &lt;Line#, Location - from substation to substation&gt;</v>
      </c>
      <c r="AV59" s="712"/>
      <c r="AW59" s="712"/>
      <c r="AY59" s="433"/>
      <c r="AZ59" s="433"/>
      <c r="BA59" s="433"/>
      <c r="BB59" s="711" t="str">
        <f>$A59</f>
        <v>Line &lt;Line#, Location - from substation to substation&gt;</v>
      </c>
      <c r="BC59" s="712"/>
      <c r="BD59" s="712"/>
      <c r="BF59" s="433"/>
      <c r="BG59" s="433"/>
      <c r="BH59" s="433"/>
      <c r="BI59" s="711" t="str">
        <f>$A59</f>
        <v>Line &lt;Line#, Location - from substation to substation&gt;</v>
      </c>
      <c r="BJ59" s="712"/>
      <c r="BK59" s="712"/>
      <c r="BM59" s="433"/>
      <c r="BN59" s="433"/>
      <c r="BO59" s="433"/>
      <c r="BP59" s="711" t="str">
        <f>$A59</f>
        <v>Line &lt;Line#, Location - from substation to substation&gt;</v>
      </c>
      <c r="BQ59" s="712"/>
      <c r="BR59" s="712"/>
      <c r="BT59" s="433"/>
      <c r="BU59" s="433"/>
      <c r="BV59" s="433"/>
      <c r="BW59" s="711" t="str">
        <f>$A59</f>
        <v>Line &lt;Line#, Location - from substation to substation&gt;</v>
      </c>
      <c r="BX59" s="712"/>
      <c r="BY59" s="712"/>
      <c r="CA59" s="433"/>
      <c r="CB59" s="433"/>
      <c r="CC59" s="433"/>
      <c r="CD59" s="711" t="str">
        <f>$A59</f>
        <v>Line &lt;Line#, Location - from substation to substation&gt;</v>
      </c>
      <c r="CE59" s="712"/>
      <c r="CF59" s="712"/>
      <c r="CH59" s="433"/>
      <c r="CI59" s="433"/>
      <c r="CJ59" s="433"/>
      <c r="CK59" s="711" t="str">
        <f>$A59</f>
        <v>Line &lt;Line#, Location - from substation to substation&gt;</v>
      </c>
      <c r="CL59" s="712"/>
      <c r="CM59" s="712"/>
      <c r="CO59" s="433"/>
      <c r="CP59" s="433"/>
      <c r="CQ59" s="433"/>
      <c r="CR59" s="711" t="str">
        <f>$A59</f>
        <v>Line &lt;Line#, Location - from substation to substation&gt;</v>
      </c>
      <c r="CS59" s="712"/>
      <c r="CT59" s="712"/>
      <c r="CV59" s="433"/>
      <c r="CW59" s="433"/>
      <c r="CX59" s="433"/>
      <c r="CY59" s="711" t="str">
        <f>$A59</f>
        <v>Line &lt;Line#, Location - from substation to substation&gt;</v>
      </c>
      <c r="CZ59" s="712"/>
      <c r="DA59" s="712"/>
      <c r="DC59" s="433"/>
      <c r="DD59" s="433"/>
      <c r="DE59" s="433"/>
      <c r="DF59" s="711" t="str">
        <f>$A59</f>
        <v>Line &lt;Line#, Location - from substation to substation&gt;</v>
      </c>
      <c r="DG59" s="712"/>
      <c r="DH59" s="712"/>
      <c r="DJ59" s="433"/>
      <c r="DK59" s="433"/>
      <c r="DL59" s="433"/>
      <c r="DM59" s="711" t="str">
        <f>$A59</f>
        <v>Line &lt;Line#, Location - from substation to substation&gt;</v>
      </c>
      <c r="DN59" s="712"/>
      <c r="DO59" s="712"/>
      <c r="DQ59" s="433"/>
      <c r="DR59" s="433"/>
      <c r="DS59" s="433"/>
      <c r="DT59" s="711" t="str">
        <f>$A59</f>
        <v>Line &lt;Line#, Location - from substation to substation&gt;</v>
      </c>
      <c r="DU59" s="712"/>
      <c r="DV59" s="712"/>
    </row>
    <row r="60" spans="1:126" s="238" customFormat="1" x14ac:dyDescent="0.2">
      <c r="A60" s="702" t="s">
        <v>79</v>
      </c>
      <c r="B60" s="703"/>
      <c r="C60" s="703"/>
      <c r="D60" s="703"/>
      <c r="E60" s="703"/>
      <c r="F60" s="704"/>
      <c r="H60" s="301"/>
      <c r="I60" s="431"/>
      <c r="J60" s="431"/>
      <c r="K60" s="431"/>
      <c r="L60" s="424"/>
      <c r="M60" s="424"/>
      <c r="N60" s="387"/>
      <c r="O60" s="271"/>
      <c r="P60" s="431"/>
      <c r="Q60" s="431"/>
      <c r="R60" s="431"/>
      <c r="S60" s="424"/>
      <c r="T60" s="424"/>
      <c r="U60" s="387"/>
      <c r="W60" s="431"/>
      <c r="X60" s="431"/>
      <c r="Y60" s="431"/>
      <c r="Z60" s="262"/>
      <c r="AA60" s="262"/>
      <c r="AB60" s="387"/>
      <c r="AD60" s="431"/>
      <c r="AE60" s="431"/>
      <c r="AF60" s="431"/>
      <c r="AG60" s="262"/>
      <c r="AH60" s="262"/>
      <c r="AI60" s="387"/>
      <c r="AK60" s="431"/>
      <c r="AL60" s="431"/>
      <c r="AM60" s="431"/>
      <c r="AN60" s="262"/>
      <c r="AO60" s="262"/>
      <c r="AP60" s="387"/>
      <c r="AR60" s="431"/>
      <c r="AS60" s="431"/>
      <c r="AT60" s="431"/>
      <c r="AU60" s="262"/>
      <c r="AV60" s="262"/>
      <c r="AW60" s="387"/>
      <c r="AY60" s="431"/>
      <c r="AZ60" s="431"/>
      <c r="BA60" s="431"/>
      <c r="BB60" s="262"/>
      <c r="BC60" s="262"/>
      <c r="BD60" s="387"/>
      <c r="BF60" s="431"/>
      <c r="BG60" s="431"/>
      <c r="BH60" s="431"/>
      <c r="BI60" s="262"/>
      <c r="BJ60" s="262"/>
      <c r="BK60" s="387"/>
      <c r="BM60" s="431"/>
      <c r="BN60" s="431"/>
      <c r="BO60" s="431"/>
      <c r="BP60" s="262"/>
      <c r="BQ60" s="262"/>
      <c r="BR60" s="387"/>
      <c r="BT60" s="431"/>
      <c r="BU60" s="431"/>
      <c r="BV60" s="431"/>
      <c r="BW60" s="262"/>
      <c r="BX60" s="262"/>
      <c r="BY60" s="387"/>
      <c r="CA60" s="431"/>
      <c r="CB60" s="431"/>
      <c r="CC60" s="431"/>
      <c r="CD60" s="262"/>
      <c r="CE60" s="262"/>
      <c r="CF60" s="387"/>
      <c r="CH60" s="431"/>
      <c r="CI60" s="431"/>
      <c r="CJ60" s="431"/>
      <c r="CK60" s="262"/>
      <c r="CL60" s="262"/>
      <c r="CM60" s="387"/>
      <c r="CO60" s="431"/>
      <c r="CP60" s="431"/>
      <c r="CQ60" s="431"/>
      <c r="CR60" s="262"/>
      <c r="CS60" s="262"/>
      <c r="CT60" s="387"/>
      <c r="CV60" s="431"/>
      <c r="CW60" s="431"/>
      <c r="CX60" s="431"/>
      <c r="CY60" s="262"/>
      <c r="CZ60" s="262"/>
      <c r="DA60" s="387"/>
      <c r="DC60" s="431"/>
      <c r="DD60" s="431"/>
      <c r="DE60" s="431"/>
      <c r="DF60" s="262"/>
      <c r="DG60" s="262"/>
      <c r="DH60" s="387"/>
      <c r="DJ60" s="431"/>
      <c r="DK60" s="431"/>
      <c r="DL60" s="431"/>
      <c r="DM60" s="262"/>
      <c r="DN60" s="262"/>
      <c r="DO60" s="387"/>
      <c r="DQ60" s="431"/>
      <c r="DR60" s="431"/>
      <c r="DS60" s="431"/>
      <c r="DT60" s="262"/>
      <c r="DU60" s="262"/>
      <c r="DV60" s="387"/>
    </row>
    <row r="61" spans="1:126" s="20" customFormat="1" outlineLevel="1" x14ac:dyDescent="0.2">
      <c r="A61" s="81" t="s">
        <v>1</v>
      </c>
      <c r="B61" s="185"/>
      <c r="C61" s="73">
        <f>SUMIF($H62:$H67,MID($H61,3,10),C62:C67)</f>
        <v>0</v>
      </c>
      <c r="D61" s="73">
        <f>SUMIF($H62:$H67,MID($H61,3,10),D62:D67)</f>
        <v>0</v>
      </c>
      <c r="E61" s="73">
        <f t="shared" ref="E61:E81" si="113">SUM(C61:D61)</f>
        <v>0</v>
      </c>
      <c r="F61" s="187"/>
      <c r="G61" s="22" t="s">
        <v>217</v>
      </c>
      <c r="H61" s="301" t="s">
        <v>306</v>
      </c>
      <c r="I61" s="536">
        <f t="shared" ref="I61:I78" si="114">IF(K$1="Rejected",C61,IF(L61="",C61,SUM(C61,L61)))</f>
        <v>0</v>
      </c>
      <c r="J61" s="536">
        <f t="shared" ref="J61:J80" si="115">IF(K$1="Rejected",D61,IF(M61="",D61,SUM(D61,M61)))</f>
        <v>0</v>
      </c>
      <c r="K61" s="73">
        <f t="shared" ref="K61:K81" si="116">IF(I$1="","",SUM(I61:J61))</f>
        <v>0</v>
      </c>
      <c r="L61" s="432">
        <f>IF(I$1="","",SUMIF($H62:$H67,MID($H61,3,10),L62:L67))</f>
        <v>0</v>
      </c>
      <c r="M61" s="432">
        <f>IF(I$1="","",SUMIF($H62:$H67,MID($H61,3,10),M62:M67))</f>
        <v>0</v>
      </c>
      <c r="N61" s="382"/>
      <c r="O61" s="271" t="str">
        <f t="shared" si="112"/>
        <v>LM</v>
      </c>
      <c r="P61" s="536">
        <f t="shared" ref="P61:P80" si="117">IF(R$1="Rejected",I61,IF(S61="",I61,SUM(I61,S61)))</f>
        <v>0</v>
      </c>
      <c r="Q61" s="73">
        <f t="shared" ref="Q61:Q80" si="118">IF(R$1="Rejected",J61,IF(T61="",J61,SUM(J61,T61)))</f>
        <v>0</v>
      </c>
      <c r="R61" s="73">
        <f t="shared" ref="R61:R81" si="119">IF(P$1="","",SUM(P61:Q61))</f>
        <v>0</v>
      </c>
      <c r="S61" s="432">
        <f>IF(P$1="","",SUMIF($H62:$H67,MID($H61,3,10),S62:S67))</f>
        <v>0</v>
      </c>
      <c r="T61" s="432">
        <f>IF(P$1="","",SUMIF($H62:$H67,MID($H61,3,10),T62:T67))</f>
        <v>0</v>
      </c>
      <c r="U61" s="382"/>
      <c r="V61" s="238"/>
      <c r="W61" s="536">
        <f t="shared" ref="W61:W80" si="120">IF(Y$1="Rejected",P61,IF(Z61="",P61,SUM(P61,Z61)))</f>
        <v>0</v>
      </c>
      <c r="X61" s="73">
        <f t="shared" ref="X61:X80" si="121">IF(Y$1="Rejected",Q61,IF(AA61="",Q61,SUM(Q61,AA61)))</f>
        <v>0</v>
      </c>
      <c r="Y61" s="73">
        <f t="shared" ref="Y61:Y81" si="122">IF(W$1="","",SUM(W61:X61))</f>
        <v>0</v>
      </c>
      <c r="Z61" s="432">
        <f>IF(W$1="","",SUMIF($H62:$H67,MID($H61,3,10),Z62:Z67))</f>
        <v>0</v>
      </c>
      <c r="AA61" s="432">
        <f>IF(W$1="","",SUMIF($H62:$H67,MID($H61,3,10),AA62:AA67))</f>
        <v>0</v>
      </c>
      <c r="AB61" s="382"/>
      <c r="AC61" s="238"/>
      <c r="AD61" s="536">
        <f t="shared" ref="AD61:AD80" si="123">IF(AF$1="Rejected",W61,IF(AG61="",W61,SUM(W61,AG61)))</f>
        <v>0</v>
      </c>
      <c r="AE61" s="73">
        <f t="shared" ref="AE61:AE80" si="124">IF(AF$1="Rejected",X61,IF(AH61="",X61,SUM(X61,AH61)))</f>
        <v>0</v>
      </c>
      <c r="AF61" s="73">
        <f t="shared" ref="AF61:AF81" si="125">IF(AD$1="","",SUM(AD61:AE61))</f>
        <v>0</v>
      </c>
      <c r="AG61" s="432">
        <f>IF(AD$1="","",SUMIF($H62:$H67,MID($H61,3,10),AG62:AG67))</f>
        <v>0</v>
      </c>
      <c r="AH61" s="432">
        <f>IF(AD$1="","",SUMIF($H62:$H67,MID($H61,3,10),AH62:AH67))</f>
        <v>0</v>
      </c>
      <c r="AI61" s="382"/>
      <c r="AJ61" s="238"/>
      <c r="AK61" s="536">
        <f t="shared" ref="AK61:AK80" si="126">IF(AM$1="Rejected",AD61,IF(AN61="",AD61,SUM(AD61,AN61)))</f>
        <v>0</v>
      </c>
      <c r="AL61" s="73">
        <f t="shared" ref="AL61:AL80" si="127">IF(AM$1="Rejected",AE61,IF(AO61="",AE61,SUM(AE61,AO61)))</f>
        <v>0</v>
      </c>
      <c r="AM61" s="73">
        <f t="shared" ref="AM61:AM81" si="128">IF(AK$1="","",SUM(AK61:AL61))</f>
        <v>0</v>
      </c>
      <c r="AN61" s="432">
        <f>IF(AK$1="","",SUMIF($H62:$H67,MID($H61,3,10),AN62:AN67))</f>
        <v>0</v>
      </c>
      <c r="AO61" s="432">
        <f>IF(AK$1="","",SUMIF($H62:$H67,MID($H61,3,10),AO62:AO67))</f>
        <v>0</v>
      </c>
      <c r="AP61" s="382"/>
      <c r="AQ61" s="238"/>
      <c r="AR61" s="536">
        <f t="shared" ref="AR61:AR80" si="129">IF(AT$1="Rejected",AK61,IF(AU61="",AK61,SUM(AK61,AU61)))</f>
        <v>0</v>
      </c>
      <c r="AS61" s="73">
        <f t="shared" ref="AS61:AS80" si="130">IF(AT$1="Rejected",AL61,IF(AV61="",AL61,SUM(AL61,AV61)))</f>
        <v>0</v>
      </c>
      <c r="AT61" s="73">
        <f t="shared" ref="AT61:AT81" si="131">IF(AR$1="","",SUM(AR61:AS61))</f>
        <v>0</v>
      </c>
      <c r="AU61" s="432">
        <f>IF(AR$1="","",SUMIF($H62:$H67,MID($H61,3,10),AU62:AU67))</f>
        <v>0</v>
      </c>
      <c r="AV61" s="432">
        <f>IF(AR$1="","",SUMIF($H62:$H67,MID($H61,3,10),AV62:AV67))</f>
        <v>0</v>
      </c>
      <c r="AW61" s="382"/>
      <c r="AX61" s="238"/>
      <c r="AY61" s="536">
        <f t="shared" ref="AY61:AY80" si="132">IF(BA$1="Rejected",AR61,IF(BB61="",AR61,SUM(AR61,BB61)))</f>
        <v>0</v>
      </c>
      <c r="AZ61" s="73">
        <f t="shared" ref="AZ61:AZ80" si="133">IF(BA$1="Rejected",AS61,IF(BC61="",AS61,SUM(AS61,BC61)))</f>
        <v>0</v>
      </c>
      <c r="BA61" s="73">
        <f t="shared" ref="BA61:BA81" si="134">IF(AY$1="","",SUM(AY61:AZ61))</f>
        <v>0</v>
      </c>
      <c r="BB61" s="432">
        <f>IF(AY$1="","",SUMIF($H62:$H67,MID($H61,3,10),BB62:BB67))</f>
        <v>0</v>
      </c>
      <c r="BC61" s="432">
        <f>IF(AY$1="","",SUMIF($H62:$H67,MID($H61,3,10),BC62:BC67))</f>
        <v>0</v>
      </c>
      <c r="BD61" s="382"/>
      <c r="BE61" s="238"/>
      <c r="BF61" s="536">
        <f t="shared" ref="BF61:BF80" si="135">IF(BH$1="Rejected",AY61,IF(BI61="",AY61,SUM(AY61,BI61)))</f>
        <v>0</v>
      </c>
      <c r="BG61" s="73">
        <f t="shared" ref="BG61:BG80" si="136">IF(BH$1="Rejected",AZ61,IF(BJ61="",AZ61,SUM(AZ61,BJ61)))</f>
        <v>0</v>
      </c>
      <c r="BH61" s="73">
        <f t="shared" ref="BH61:BH81" si="137">IF(BF$1="","",SUM(BF61:BG61))</f>
        <v>0</v>
      </c>
      <c r="BI61" s="432">
        <f>IF(BF$1="","",SUMIF($H62:$H67,MID($H61,3,10),BI62:BI67))</f>
        <v>0</v>
      </c>
      <c r="BJ61" s="432">
        <f>IF(BF$1="","",SUMIF($H62:$H67,MID($H61,3,10),BJ62:BJ67))</f>
        <v>0</v>
      </c>
      <c r="BK61" s="382"/>
      <c r="BL61" s="238"/>
      <c r="BM61" s="536">
        <f t="shared" ref="BM61:BM80" si="138">IF(BO$1="Rejected",BF61,IF(BP61="",BF61,SUM(BF61,BP61)))</f>
        <v>0</v>
      </c>
      <c r="BN61" s="73">
        <f t="shared" ref="BN61:BN80" si="139">IF(BO$1="Rejected",BG61,IF(BQ61="",BG61,SUM(BG61,BQ61)))</f>
        <v>0</v>
      </c>
      <c r="BO61" s="73">
        <f t="shared" ref="BO61:BO81" si="140">IF(BM$1="","",SUM(BM61:BN61))</f>
        <v>0</v>
      </c>
      <c r="BP61" s="432">
        <f>IF(BM$1="","",SUMIF($H62:$H67,MID($H61,3,10),BP62:BP67))</f>
        <v>0</v>
      </c>
      <c r="BQ61" s="432">
        <f>IF(BM$1="","",SUMIF($H62:$H67,MID($H61,3,10),BQ62:BQ67))</f>
        <v>0</v>
      </c>
      <c r="BR61" s="382"/>
      <c r="BS61" s="238"/>
      <c r="BT61" s="536">
        <f t="shared" ref="BT61:BT80" si="141">IF(BV$1="Rejected",BM61,IF(BW61="",BM61,SUM(BM61,BW61)))</f>
        <v>0</v>
      </c>
      <c r="BU61" s="73">
        <f t="shared" ref="BU61:BU80" si="142">IF(BV$1="Rejected",BN61,IF(BX61="",BN61,SUM(BN61,BX61)))</f>
        <v>0</v>
      </c>
      <c r="BV61" s="73">
        <f t="shared" ref="BV61:BV81" si="143">IF(BT$1="","",SUM(BT61:BU61))</f>
        <v>0</v>
      </c>
      <c r="BW61" s="432">
        <f>IF(BT$1="","",SUMIF($H62:$H67,MID($H61,3,10),BW62:BW67))</f>
        <v>0</v>
      </c>
      <c r="BX61" s="432">
        <f>IF(BT$1="","",SUMIF($H62:$H67,MID($H61,3,10),BX62:BX67))</f>
        <v>0</v>
      </c>
      <c r="BY61" s="382"/>
      <c r="BZ61" s="238"/>
      <c r="CA61" s="536">
        <f t="shared" ref="CA61:CA80" si="144">IF(CC$1="Rejected",BT61,IF(CD61="",BT61,SUM(BT61,CD61)))</f>
        <v>0</v>
      </c>
      <c r="CB61" s="73">
        <f t="shared" ref="CB61:CB80" si="145">IF(CC$1="Rejected",BU61,IF(CE61="",BU61,SUM(BU61,CE61)))</f>
        <v>0</v>
      </c>
      <c r="CC61" s="73">
        <f t="shared" ref="CC61:CC81" si="146">IF(CA$1="","",SUM(CA61:CB61))</f>
        <v>0</v>
      </c>
      <c r="CD61" s="432">
        <f>IF(CA$1="","",SUMIF($H62:$H67,MID($H61,3,10),CD62:CD67))</f>
        <v>0</v>
      </c>
      <c r="CE61" s="432">
        <f>IF(CA$1="","",SUMIF($H62:$H67,MID($H61,3,10),CE62:CE67))</f>
        <v>0</v>
      </c>
      <c r="CF61" s="382"/>
      <c r="CG61" s="238"/>
      <c r="CH61" s="536">
        <f t="shared" ref="CH61:CH80" si="147">IF(CJ$1="Rejected",CA61,IF(CK61="",CA61,SUM(CA61,CK61)))</f>
        <v>0</v>
      </c>
      <c r="CI61" s="73">
        <f t="shared" ref="CI61:CI80" si="148">IF(CJ$1="Rejected",CB61,IF(CL61="",CB61,SUM(CB61,CL61)))</f>
        <v>0</v>
      </c>
      <c r="CJ61" s="73">
        <f t="shared" ref="CJ61:CJ81" si="149">IF(CH$1="","",SUM(CH61:CI61))</f>
        <v>0</v>
      </c>
      <c r="CK61" s="432">
        <f>IF(CH$1="","",SUMIF($H62:$H67,MID($H61,3,10),CK62:CK67))</f>
        <v>0</v>
      </c>
      <c r="CL61" s="432">
        <f>IF(CH$1="","",SUMIF($H62:$H67,MID($H61,3,10),CL62:CL67))</f>
        <v>0</v>
      </c>
      <c r="CM61" s="382"/>
      <c r="CN61" s="238"/>
      <c r="CO61" s="536">
        <f t="shared" ref="CO61:CO80" si="150">IF(CQ$1="Rejected",CH61,IF(CR61="",CH61,SUM(CH61,CR61)))</f>
        <v>0</v>
      </c>
      <c r="CP61" s="73">
        <f t="shared" ref="CP61:CP80" si="151">IF(CQ$1="Rejected",CI61,IF(CS61="",CI61,SUM(CI61,CS61)))</f>
        <v>0</v>
      </c>
      <c r="CQ61" s="73">
        <f t="shared" ref="CQ61:CQ81" si="152">IF(CO$1="","",SUM(CO61:CP61))</f>
        <v>0</v>
      </c>
      <c r="CR61" s="432">
        <f>IF(CO$1="","",SUMIF($H62:$H67,MID($H61,3,10),CR62:CR67))</f>
        <v>0</v>
      </c>
      <c r="CS61" s="432">
        <f>IF(CO$1="","",SUMIF($H62:$H67,MID($H61,3,10),CS62:CS67))</f>
        <v>0</v>
      </c>
      <c r="CT61" s="382"/>
      <c r="CU61" s="238"/>
      <c r="CV61" s="536">
        <f t="shared" ref="CV61:CV80" si="153">IF(CX$1="Rejected",CO61,IF(CY61="",CO61,SUM(CO61,CY61)))</f>
        <v>0</v>
      </c>
      <c r="CW61" s="73">
        <f t="shared" ref="CW61:CW80" si="154">IF(CX$1="Rejected",CP61,IF(CZ61="",CP61,SUM(CP61,CZ61)))</f>
        <v>0</v>
      </c>
      <c r="CX61" s="73">
        <f t="shared" ref="CX61:CX81" si="155">IF(CV$1="","",SUM(CV61:CW61))</f>
        <v>0</v>
      </c>
      <c r="CY61" s="432">
        <f>IF(CV$1="","",SUMIF($H62:$H67,MID($H61,3,10),CY62:CY67))</f>
        <v>0</v>
      </c>
      <c r="CZ61" s="432">
        <f>IF(CV$1="","",SUMIF($H62:$H67,MID($H61,3,10),CZ62:CZ67))</f>
        <v>0</v>
      </c>
      <c r="DA61" s="382"/>
      <c r="DB61" s="238"/>
      <c r="DC61" s="536">
        <f t="shared" ref="DC61:DC80" si="156">IF(DE$1="Rejected",CV61,IF(DF61="",CV61,SUM(CV61,DF61)))</f>
        <v>0</v>
      </c>
      <c r="DD61" s="73">
        <f t="shared" ref="DD61:DD80" si="157">IF(DE$1="Rejected",CW61,IF(DG61="",CW61,SUM(CW61,DG61)))</f>
        <v>0</v>
      </c>
      <c r="DE61" s="73">
        <f t="shared" ref="DE61:DE81" si="158">IF(DC$1="","",SUM(DC61:DD61))</f>
        <v>0</v>
      </c>
      <c r="DF61" s="432">
        <f>IF(DC$1="","",SUMIF($H62:$H67,MID($H61,3,10),DF62:DF67))</f>
        <v>0</v>
      </c>
      <c r="DG61" s="432">
        <f>IF(DC$1="","",SUMIF($H62:$H67,MID($H61,3,10),DG62:DG67))</f>
        <v>0</v>
      </c>
      <c r="DH61" s="382"/>
      <c r="DI61" s="238"/>
      <c r="DJ61" s="536">
        <f t="shared" ref="DJ61:DJ80" si="159">IF(DL$1="Rejected",DC61,IF(DM61="",DC61,SUM(DC61,DM61)))</f>
        <v>0</v>
      </c>
      <c r="DK61" s="73">
        <f t="shared" ref="DK61:DK80" si="160">IF(DL$1="Rejected",DD61,IF(DN61="",DD61,SUM(DD61,DN61)))</f>
        <v>0</v>
      </c>
      <c r="DL61" s="73">
        <f t="shared" ref="DL61:DL81" si="161">IF(DJ$1="","",SUM(DJ61:DK61))</f>
        <v>0</v>
      </c>
      <c r="DM61" s="432">
        <f>IF(DJ$1="","",SUMIF($H62:$H67,MID($H61,3,10),DM62:DM67))</f>
        <v>0</v>
      </c>
      <c r="DN61" s="432">
        <f>IF(DJ$1="","",SUMIF($H62:$H67,MID($H61,3,10),DN62:DN67))</f>
        <v>0</v>
      </c>
      <c r="DO61" s="382"/>
      <c r="DP61" s="238"/>
      <c r="DQ61" s="536">
        <f t="shared" ref="DQ61:DQ80" si="162">IF(DS$1="Rejected",DJ61,IF(DT61="",DJ61,SUM(DJ61,DT61)))</f>
        <v>0</v>
      </c>
      <c r="DR61" s="73">
        <f t="shared" ref="DR61:DR80" si="163">IF(DS$1="Rejected",DK61,IF(DU61="",DK61,SUM(DK61,DU61)))</f>
        <v>0</v>
      </c>
      <c r="DS61" s="73">
        <f t="shared" ref="DS61:DS81" si="164">IF(DQ$1="","",SUM(DQ61:DR61))</f>
        <v>0</v>
      </c>
      <c r="DT61" s="432">
        <f>IF(DQ$1="","",SUMIF($H62:$H67,MID($H61,3,10),DT62:DT67))</f>
        <v>0</v>
      </c>
      <c r="DU61" s="432">
        <f>IF(DQ$1="","",SUMIF($H62:$H67,MID($H61,3,10),DU62:DU67))</f>
        <v>0</v>
      </c>
      <c r="DV61" s="382"/>
    </row>
    <row r="62" spans="1:126" s="20" customFormat="1" outlineLevel="1" x14ac:dyDescent="0.2">
      <c r="A62" s="186" t="s">
        <v>69</v>
      </c>
      <c r="B62" s="182" t="s">
        <v>85</v>
      </c>
      <c r="C62" s="42"/>
      <c r="D62" s="42"/>
      <c r="E62" s="78">
        <f t="shared" si="113"/>
        <v>0</v>
      </c>
      <c r="F62" s="187"/>
      <c r="H62" s="301" t="s">
        <v>305</v>
      </c>
      <c r="I62" s="538">
        <f t="shared" si="114"/>
        <v>0</v>
      </c>
      <c r="J62" s="538">
        <f t="shared" si="115"/>
        <v>0</v>
      </c>
      <c r="K62" s="78">
        <f t="shared" si="116"/>
        <v>0</v>
      </c>
      <c r="L62" s="537"/>
      <c r="M62" s="537"/>
      <c r="N62" s="382"/>
      <c r="O62" s="271" t="str">
        <f t="shared" si="112"/>
        <v>LMF</v>
      </c>
      <c r="P62" s="538">
        <f t="shared" si="117"/>
        <v>0</v>
      </c>
      <c r="Q62" s="74">
        <f t="shared" si="118"/>
        <v>0</v>
      </c>
      <c r="R62" s="78">
        <f t="shared" si="119"/>
        <v>0</v>
      </c>
      <c r="S62" s="537"/>
      <c r="T62" s="537"/>
      <c r="U62" s="382"/>
      <c r="V62" s="238"/>
      <c r="W62" s="538">
        <f t="shared" si="120"/>
        <v>0</v>
      </c>
      <c r="X62" s="74">
        <f t="shared" si="121"/>
        <v>0</v>
      </c>
      <c r="Y62" s="78">
        <f t="shared" si="122"/>
        <v>0</v>
      </c>
      <c r="Z62" s="537"/>
      <c r="AA62" s="537"/>
      <c r="AB62" s="382"/>
      <c r="AC62" s="238"/>
      <c r="AD62" s="538">
        <f t="shared" si="123"/>
        <v>0</v>
      </c>
      <c r="AE62" s="74">
        <f t="shared" si="124"/>
        <v>0</v>
      </c>
      <c r="AF62" s="78">
        <f t="shared" si="125"/>
        <v>0</v>
      </c>
      <c r="AG62" s="537"/>
      <c r="AH62" s="537"/>
      <c r="AI62" s="382"/>
      <c r="AJ62" s="238"/>
      <c r="AK62" s="538">
        <f t="shared" si="126"/>
        <v>0</v>
      </c>
      <c r="AL62" s="74">
        <f t="shared" si="127"/>
        <v>0</v>
      </c>
      <c r="AM62" s="78">
        <f t="shared" si="128"/>
        <v>0</v>
      </c>
      <c r="AN62" s="537"/>
      <c r="AO62" s="537"/>
      <c r="AP62" s="382"/>
      <c r="AQ62" s="238"/>
      <c r="AR62" s="538">
        <f t="shared" si="129"/>
        <v>0</v>
      </c>
      <c r="AS62" s="74">
        <f t="shared" si="130"/>
        <v>0</v>
      </c>
      <c r="AT62" s="78">
        <f t="shared" si="131"/>
        <v>0</v>
      </c>
      <c r="AU62" s="537"/>
      <c r="AV62" s="537"/>
      <c r="AW62" s="382"/>
      <c r="AX62" s="238"/>
      <c r="AY62" s="538">
        <f t="shared" si="132"/>
        <v>0</v>
      </c>
      <c r="AZ62" s="74">
        <f t="shared" si="133"/>
        <v>0</v>
      </c>
      <c r="BA62" s="78">
        <f t="shared" si="134"/>
        <v>0</v>
      </c>
      <c r="BB62" s="537"/>
      <c r="BC62" s="537"/>
      <c r="BD62" s="382"/>
      <c r="BE62" s="238"/>
      <c r="BF62" s="538">
        <f t="shared" si="135"/>
        <v>0</v>
      </c>
      <c r="BG62" s="74">
        <f t="shared" si="136"/>
        <v>0</v>
      </c>
      <c r="BH62" s="78">
        <f t="shared" si="137"/>
        <v>0</v>
      </c>
      <c r="BI62" s="537"/>
      <c r="BJ62" s="537"/>
      <c r="BK62" s="382"/>
      <c r="BL62" s="238"/>
      <c r="BM62" s="538">
        <f t="shared" si="138"/>
        <v>0</v>
      </c>
      <c r="BN62" s="74">
        <f t="shared" si="139"/>
        <v>0</v>
      </c>
      <c r="BO62" s="78">
        <f t="shared" si="140"/>
        <v>0</v>
      </c>
      <c r="BP62" s="537"/>
      <c r="BQ62" s="537"/>
      <c r="BR62" s="382"/>
      <c r="BS62" s="238"/>
      <c r="BT62" s="538">
        <f t="shared" si="141"/>
        <v>0</v>
      </c>
      <c r="BU62" s="74">
        <f t="shared" si="142"/>
        <v>0</v>
      </c>
      <c r="BV62" s="78">
        <f t="shared" si="143"/>
        <v>0</v>
      </c>
      <c r="BW62" s="537"/>
      <c r="BX62" s="537"/>
      <c r="BY62" s="382"/>
      <c r="BZ62" s="238"/>
      <c r="CA62" s="538">
        <f t="shared" si="144"/>
        <v>0</v>
      </c>
      <c r="CB62" s="74">
        <f t="shared" si="145"/>
        <v>0</v>
      </c>
      <c r="CC62" s="78">
        <f t="shared" si="146"/>
        <v>0</v>
      </c>
      <c r="CD62" s="537"/>
      <c r="CE62" s="537"/>
      <c r="CF62" s="382"/>
      <c r="CG62" s="238"/>
      <c r="CH62" s="538">
        <f t="shared" si="147"/>
        <v>0</v>
      </c>
      <c r="CI62" s="74">
        <f t="shared" si="148"/>
        <v>0</v>
      </c>
      <c r="CJ62" s="78">
        <f t="shared" si="149"/>
        <v>0</v>
      </c>
      <c r="CK62" s="537"/>
      <c r="CL62" s="537"/>
      <c r="CM62" s="382"/>
      <c r="CN62" s="238"/>
      <c r="CO62" s="538">
        <f t="shared" si="150"/>
        <v>0</v>
      </c>
      <c r="CP62" s="74">
        <f t="shared" si="151"/>
        <v>0</v>
      </c>
      <c r="CQ62" s="78">
        <f t="shared" si="152"/>
        <v>0</v>
      </c>
      <c r="CR62" s="537"/>
      <c r="CS62" s="537"/>
      <c r="CT62" s="382"/>
      <c r="CU62" s="238"/>
      <c r="CV62" s="538">
        <f t="shared" si="153"/>
        <v>0</v>
      </c>
      <c r="CW62" s="74">
        <f t="shared" si="154"/>
        <v>0</v>
      </c>
      <c r="CX62" s="78">
        <f t="shared" si="155"/>
        <v>0</v>
      </c>
      <c r="CY62" s="537"/>
      <c r="CZ62" s="537"/>
      <c r="DA62" s="382"/>
      <c r="DB62" s="238"/>
      <c r="DC62" s="538">
        <f t="shared" si="156"/>
        <v>0</v>
      </c>
      <c r="DD62" s="74">
        <f t="shared" si="157"/>
        <v>0</v>
      </c>
      <c r="DE62" s="78">
        <f t="shared" si="158"/>
        <v>0</v>
      </c>
      <c r="DF62" s="537"/>
      <c r="DG62" s="537"/>
      <c r="DH62" s="382"/>
      <c r="DI62" s="238"/>
      <c r="DJ62" s="538">
        <f t="shared" si="159"/>
        <v>0</v>
      </c>
      <c r="DK62" s="74">
        <f t="shared" si="160"/>
        <v>0</v>
      </c>
      <c r="DL62" s="78">
        <f t="shared" si="161"/>
        <v>0</v>
      </c>
      <c r="DM62" s="537"/>
      <c r="DN62" s="537"/>
      <c r="DO62" s="382"/>
      <c r="DP62" s="238"/>
      <c r="DQ62" s="538">
        <f t="shared" si="162"/>
        <v>0</v>
      </c>
      <c r="DR62" s="74">
        <f t="shared" si="163"/>
        <v>0</v>
      </c>
      <c r="DS62" s="78">
        <f t="shared" si="164"/>
        <v>0</v>
      </c>
      <c r="DT62" s="537"/>
      <c r="DU62" s="537"/>
      <c r="DV62" s="382"/>
    </row>
    <row r="63" spans="1:126" s="20" customFormat="1" outlineLevel="1" x14ac:dyDescent="0.2">
      <c r="A63" s="186" t="s">
        <v>70</v>
      </c>
      <c r="B63" s="182" t="s">
        <v>85</v>
      </c>
      <c r="C63" s="42"/>
      <c r="D63" s="42"/>
      <c r="E63" s="78">
        <f t="shared" si="113"/>
        <v>0</v>
      </c>
      <c r="F63" s="187"/>
      <c r="H63" s="301" t="s">
        <v>305</v>
      </c>
      <c r="I63" s="538">
        <f t="shared" si="114"/>
        <v>0</v>
      </c>
      <c r="J63" s="538">
        <f t="shared" si="115"/>
        <v>0</v>
      </c>
      <c r="K63" s="78">
        <f t="shared" si="116"/>
        <v>0</v>
      </c>
      <c r="L63" s="537"/>
      <c r="M63" s="537"/>
      <c r="N63" s="382"/>
      <c r="O63" s="271" t="str">
        <f t="shared" si="112"/>
        <v>LMF</v>
      </c>
      <c r="P63" s="538">
        <f t="shared" si="117"/>
        <v>0</v>
      </c>
      <c r="Q63" s="74">
        <f t="shared" si="118"/>
        <v>0</v>
      </c>
      <c r="R63" s="78">
        <f t="shared" si="119"/>
        <v>0</v>
      </c>
      <c r="S63" s="537"/>
      <c r="T63" s="537"/>
      <c r="U63" s="382"/>
      <c r="V63" s="238"/>
      <c r="W63" s="538">
        <f t="shared" si="120"/>
        <v>0</v>
      </c>
      <c r="X63" s="74">
        <f t="shared" si="121"/>
        <v>0</v>
      </c>
      <c r="Y63" s="78">
        <f t="shared" si="122"/>
        <v>0</v>
      </c>
      <c r="Z63" s="537"/>
      <c r="AA63" s="537"/>
      <c r="AB63" s="382"/>
      <c r="AC63" s="238"/>
      <c r="AD63" s="538">
        <f t="shared" si="123"/>
        <v>0</v>
      </c>
      <c r="AE63" s="74">
        <f t="shared" si="124"/>
        <v>0</v>
      </c>
      <c r="AF63" s="78">
        <f t="shared" si="125"/>
        <v>0</v>
      </c>
      <c r="AG63" s="537"/>
      <c r="AH63" s="537"/>
      <c r="AI63" s="382"/>
      <c r="AJ63" s="238"/>
      <c r="AK63" s="538">
        <f t="shared" si="126"/>
        <v>0</v>
      </c>
      <c r="AL63" s="74">
        <f t="shared" si="127"/>
        <v>0</v>
      </c>
      <c r="AM63" s="78">
        <f t="shared" si="128"/>
        <v>0</v>
      </c>
      <c r="AN63" s="537"/>
      <c r="AO63" s="537"/>
      <c r="AP63" s="382"/>
      <c r="AQ63" s="238"/>
      <c r="AR63" s="538">
        <f t="shared" si="129"/>
        <v>0</v>
      </c>
      <c r="AS63" s="74">
        <f t="shared" si="130"/>
        <v>0</v>
      </c>
      <c r="AT63" s="78">
        <f t="shared" si="131"/>
        <v>0</v>
      </c>
      <c r="AU63" s="537"/>
      <c r="AV63" s="537"/>
      <c r="AW63" s="382"/>
      <c r="AX63" s="238"/>
      <c r="AY63" s="538">
        <f t="shared" si="132"/>
        <v>0</v>
      </c>
      <c r="AZ63" s="74">
        <f t="shared" si="133"/>
        <v>0</v>
      </c>
      <c r="BA63" s="78">
        <f t="shared" si="134"/>
        <v>0</v>
      </c>
      <c r="BB63" s="537"/>
      <c r="BC63" s="537"/>
      <c r="BD63" s="382"/>
      <c r="BE63" s="238"/>
      <c r="BF63" s="538">
        <f t="shared" si="135"/>
        <v>0</v>
      </c>
      <c r="BG63" s="74">
        <f t="shared" si="136"/>
        <v>0</v>
      </c>
      <c r="BH63" s="78">
        <f t="shared" si="137"/>
        <v>0</v>
      </c>
      <c r="BI63" s="537"/>
      <c r="BJ63" s="537"/>
      <c r="BK63" s="382"/>
      <c r="BL63" s="238"/>
      <c r="BM63" s="538">
        <f t="shared" si="138"/>
        <v>0</v>
      </c>
      <c r="BN63" s="74">
        <f t="shared" si="139"/>
        <v>0</v>
      </c>
      <c r="BO63" s="78">
        <f t="shared" si="140"/>
        <v>0</v>
      </c>
      <c r="BP63" s="537"/>
      <c r="BQ63" s="537"/>
      <c r="BR63" s="382"/>
      <c r="BS63" s="238"/>
      <c r="BT63" s="538">
        <f t="shared" si="141"/>
        <v>0</v>
      </c>
      <c r="BU63" s="74">
        <f t="shared" si="142"/>
        <v>0</v>
      </c>
      <c r="BV63" s="78">
        <f t="shared" si="143"/>
        <v>0</v>
      </c>
      <c r="BW63" s="537"/>
      <c r="BX63" s="537"/>
      <c r="BY63" s="382"/>
      <c r="BZ63" s="238"/>
      <c r="CA63" s="538">
        <f t="shared" si="144"/>
        <v>0</v>
      </c>
      <c r="CB63" s="74">
        <f t="shared" si="145"/>
        <v>0</v>
      </c>
      <c r="CC63" s="78">
        <f t="shared" si="146"/>
        <v>0</v>
      </c>
      <c r="CD63" s="537"/>
      <c r="CE63" s="537"/>
      <c r="CF63" s="382"/>
      <c r="CG63" s="238"/>
      <c r="CH63" s="538">
        <f t="shared" si="147"/>
        <v>0</v>
      </c>
      <c r="CI63" s="74">
        <f t="shared" si="148"/>
        <v>0</v>
      </c>
      <c r="CJ63" s="78">
        <f t="shared" si="149"/>
        <v>0</v>
      </c>
      <c r="CK63" s="537"/>
      <c r="CL63" s="537"/>
      <c r="CM63" s="382"/>
      <c r="CN63" s="238"/>
      <c r="CO63" s="538">
        <f t="shared" si="150"/>
        <v>0</v>
      </c>
      <c r="CP63" s="74">
        <f t="shared" si="151"/>
        <v>0</v>
      </c>
      <c r="CQ63" s="78">
        <f t="shared" si="152"/>
        <v>0</v>
      </c>
      <c r="CR63" s="537"/>
      <c r="CS63" s="537"/>
      <c r="CT63" s="382"/>
      <c r="CU63" s="238"/>
      <c r="CV63" s="538">
        <f t="shared" si="153"/>
        <v>0</v>
      </c>
      <c r="CW63" s="74">
        <f t="shared" si="154"/>
        <v>0</v>
      </c>
      <c r="CX63" s="78">
        <f t="shared" si="155"/>
        <v>0</v>
      </c>
      <c r="CY63" s="537"/>
      <c r="CZ63" s="537"/>
      <c r="DA63" s="382"/>
      <c r="DB63" s="238"/>
      <c r="DC63" s="538">
        <f t="shared" si="156"/>
        <v>0</v>
      </c>
      <c r="DD63" s="74">
        <f t="shared" si="157"/>
        <v>0</v>
      </c>
      <c r="DE63" s="78">
        <f t="shared" si="158"/>
        <v>0</v>
      </c>
      <c r="DF63" s="537"/>
      <c r="DG63" s="537"/>
      <c r="DH63" s="382"/>
      <c r="DI63" s="238"/>
      <c r="DJ63" s="538">
        <f t="shared" si="159"/>
        <v>0</v>
      </c>
      <c r="DK63" s="74">
        <f t="shared" si="160"/>
        <v>0</v>
      </c>
      <c r="DL63" s="78">
        <f t="shared" si="161"/>
        <v>0</v>
      </c>
      <c r="DM63" s="537"/>
      <c r="DN63" s="537"/>
      <c r="DO63" s="382"/>
      <c r="DP63" s="238"/>
      <c r="DQ63" s="538">
        <f t="shared" si="162"/>
        <v>0</v>
      </c>
      <c r="DR63" s="74">
        <f t="shared" si="163"/>
        <v>0</v>
      </c>
      <c r="DS63" s="78">
        <f t="shared" si="164"/>
        <v>0</v>
      </c>
      <c r="DT63" s="537"/>
      <c r="DU63" s="537"/>
      <c r="DV63" s="382"/>
    </row>
    <row r="64" spans="1:126" s="20" customFormat="1" outlineLevel="1" x14ac:dyDescent="0.2">
      <c r="A64" s="186" t="s">
        <v>81</v>
      </c>
      <c r="B64" s="182" t="s">
        <v>85</v>
      </c>
      <c r="C64" s="42"/>
      <c r="D64" s="42"/>
      <c r="E64" s="78">
        <f t="shared" si="113"/>
        <v>0</v>
      </c>
      <c r="F64" s="187"/>
      <c r="H64" s="301" t="s">
        <v>305</v>
      </c>
      <c r="I64" s="538">
        <f t="shared" si="114"/>
        <v>0</v>
      </c>
      <c r="J64" s="538">
        <f t="shared" si="115"/>
        <v>0</v>
      </c>
      <c r="K64" s="78">
        <f t="shared" si="116"/>
        <v>0</v>
      </c>
      <c r="L64" s="537"/>
      <c r="M64" s="537"/>
      <c r="N64" s="382"/>
      <c r="O64" s="271" t="str">
        <f t="shared" si="112"/>
        <v>LMF</v>
      </c>
      <c r="P64" s="538">
        <f t="shared" si="117"/>
        <v>0</v>
      </c>
      <c r="Q64" s="74">
        <f t="shared" si="118"/>
        <v>0</v>
      </c>
      <c r="R64" s="78">
        <f t="shared" si="119"/>
        <v>0</v>
      </c>
      <c r="S64" s="537"/>
      <c r="T64" s="537"/>
      <c r="U64" s="382"/>
      <c r="V64" s="238"/>
      <c r="W64" s="538">
        <f t="shared" si="120"/>
        <v>0</v>
      </c>
      <c r="X64" s="74">
        <f t="shared" si="121"/>
        <v>0</v>
      </c>
      <c r="Y64" s="78">
        <f t="shared" si="122"/>
        <v>0</v>
      </c>
      <c r="Z64" s="537"/>
      <c r="AA64" s="537"/>
      <c r="AB64" s="382"/>
      <c r="AC64" s="238"/>
      <c r="AD64" s="538">
        <f t="shared" si="123"/>
        <v>0</v>
      </c>
      <c r="AE64" s="74">
        <f t="shared" si="124"/>
        <v>0</v>
      </c>
      <c r="AF64" s="78">
        <f t="shared" si="125"/>
        <v>0</v>
      </c>
      <c r="AG64" s="537"/>
      <c r="AH64" s="537"/>
      <c r="AI64" s="382"/>
      <c r="AJ64" s="238"/>
      <c r="AK64" s="538">
        <f t="shared" si="126"/>
        <v>0</v>
      </c>
      <c r="AL64" s="74">
        <f t="shared" si="127"/>
        <v>0</v>
      </c>
      <c r="AM64" s="78">
        <f t="shared" si="128"/>
        <v>0</v>
      </c>
      <c r="AN64" s="537"/>
      <c r="AO64" s="537"/>
      <c r="AP64" s="382"/>
      <c r="AQ64" s="238"/>
      <c r="AR64" s="538">
        <f t="shared" si="129"/>
        <v>0</v>
      </c>
      <c r="AS64" s="74">
        <f t="shared" si="130"/>
        <v>0</v>
      </c>
      <c r="AT64" s="78">
        <f t="shared" si="131"/>
        <v>0</v>
      </c>
      <c r="AU64" s="537"/>
      <c r="AV64" s="537"/>
      <c r="AW64" s="382"/>
      <c r="AX64" s="238"/>
      <c r="AY64" s="538">
        <f t="shared" si="132"/>
        <v>0</v>
      </c>
      <c r="AZ64" s="74">
        <f t="shared" si="133"/>
        <v>0</v>
      </c>
      <c r="BA64" s="78">
        <f t="shared" si="134"/>
        <v>0</v>
      </c>
      <c r="BB64" s="537"/>
      <c r="BC64" s="537"/>
      <c r="BD64" s="382"/>
      <c r="BE64" s="238"/>
      <c r="BF64" s="538">
        <f t="shared" si="135"/>
        <v>0</v>
      </c>
      <c r="BG64" s="74">
        <f t="shared" si="136"/>
        <v>0</v>
      </c>
      <c r="BH64" s="78">
        <f t="shared" si="137"/>
        <v>0</v>
      </c>
      <c r="BI64" s="537"/>
      <c r="BJ64" s="537"/>
      <c r="BK64" s="382"/>
      <c r="BL64" s="238"/>
      <c r="BM64" s="538">
        <f t="shared" si="138"/>
        <v>0</v>
      </c>
      <c r="BN64" s="74">
        <f t="shared" si="139"/>
        <v>0</v>
      </c>
      <c r="BO64" s="78">
        <f t="shared" si="140"/>
        <v>0</v>
      </c>
      <c r="BP64" s="537"/>
      <c r="BQ64" s="537"/>
      <c r="BR64" s="382"/>
      <c r="BS64" s="238"/>
      <c r="BT64" s="538">
        <f t="shared" si="141"/>
        <v>0</v>
      </c>
      <c r="BU64" s="74">
        <f t="shared" si="142"/>
        <v>0</v>
      </c>
      <c r="BV64" s="78">
        <f t="shared" si="143"/>
        <v>0</v>
      </c>
      <c r="BW64" s="537"/>
      <c r="BX64" s="537"/>
      <c r="BY64" s="382"/>
      <c r="BZ64" s="238"/>
      <c r="CA64" s="538">
        <f t="shared" si="144"/>
        <v>0</v>
      </c>
      <c r="CB64" s="74">
        <f t="shared" si="145"/>
        <v>0</v>
      </c>
      <c r="CC64" s="78">
        <f t="shared" si="146"/>
        <v>0</v>
      </c>
      <c r="CD64" s="537"/>
      <c r="CE64" s="537"/>
      <c r="CF64" s="382"/>
      <c r="CG64" s="238"/>
      <c r="CH64" s="538">
        <f t="shared" si="147"/>
        <v>0</v>
      </c>
      <c r="CI64" s="74">
        <f t="shared" si="148"/>
        <v>0</v>
      </c>
      <c r="CJ64" s="78">
        <f t="shared" si="149"/>
        <v>0</v>
      </c>
      <c r="CK64" s="537"/>
      <c r="CL64" s="537"/>
      <c r="CM64" s="382"/>
      <c r="CN64" s="238"/>
      <c r="CO64" s="538">
        <f t="shared" si="150"/>
        <v>0</v>
      </c>
      <c r="CP64" s="74">
        <f t="shared" si="151"/>
        <v>0</v>
      </c>
      <c r="CQ64" s="78">
        <f t="shared" si="152"/>
        <v>0</v>
      </c>
      <c r="CR64" s="537"/>
      <c r="CS64" s="537"/>
      <c r="CT64" s="382"/>
      <c r="CU64" s="238"/>
      <c r="CV64" s="538">
        <f t="shared" si="153"/>
        <v>0</v>
      </c>
      <c r="CW64" s="74">
        <f t="shared" si="154"/>
        <v>0</v>
      </c>
      <c r="CX64" s="78">
        <f t="shared" si="155"/>
        <v>0</v>
      </c>
      <c r="CY64" s="537"/>
      <c r="CZ64" s="537"/>
      <c r="DA64" s="382"/>
      <c r="DB64" s="238"/>
      <c r="DC64" s="538">
        <f t="shared" si="156"/>
        <v>0</v>
      </c>
      <c r="DD64" s="74">
        <f t="shared" si="157"/>
        <v>0</v>
      </c>
      <c r="DE64" s="78">
        <f t="shared" si="158"/>
        <v>0</v>
      </c>
      <c r="DF64" s="537"/>
      <c r="DG64" s="537"/>
      <c r="DH64" s="382"/>
      <c r="DI64" s="238"/>
      <c r="DJ64" s="538">
        <f t="shared" si="159"/>
        <v>0</v>
      </c>
      <c r="DK64" s="74">
        <f t="shared" si="160"/>
        <v>0</v>
      </c>
      <c r="DL64" s="78">
        <f t="shared" si="161"/>
        <v>0</v>
      </c>
      <c r="DM64" s="537"/>
      <c r="DN64" s="537"/>
      <c r="DO64" s="382"/>
      <c r="DP64" s="238"/>
      <c r="DQ64" s="538">
        <f t="shared" si="162"/>
        <v>0</v>
      </c>
      <c r="DR64" s="74">
        <f t="shared" si="163"/>
        <v>0</v>
      </c>
      <c r="DS64" s="78">
        <f t="shared" si="164"/>
        <v>0</v>
      </c>
      <c r="DT64" s="537"/>
      <c r="DU64" s="537"/>
      <c r="DV64" s="382"/>
    </row>
    <row r="65" spans="1:126" s="20" customFormat="1" outlineLevel="1" x14ac:dyDescent="0.2">
      <c r="A65" s="186" t="s">
        <v>84</v>
      </c>
      <c r="B65" s="182" t="s">
        <v>85</v>
      </c>
      <c r="C65" s="42"/>
      <c r="D65" s="42"/>
      <c r="E65" s="78">
        <f t="shared" si="113"/>
        <v>0</v>
      </c>
      <c r="F65" s="187"/>
      <c r="H65" s="301" t="s">
        <v>305</v>
      </c>
      <c r="I65" s="538">
        <f t="shared" si="114"/>
        <v>0</v>
      </c>
      <c r="J65" s="538">
        <f t="shared" si="115"/>
        <v>0</v>
      </c>
      <c r="K65" s="78">
        <f t="shared" si="116"/>
        <v>0</v>
      </c>
      <c r="L65" s="537"/>
      <c r="M65" s="537"/>
      <c r="N65" s="382"/>
      <c r="O65" s="271" t="str">
        <f t="shared" si="112"/>
        <v>LMF</v>
      </c>
      <c r="P65" s="538">
        <f t="shared" si="117"/>
        <v>0</v>
      </c>
      <c r="Q65" s="74">
        <f t="shared" si="118"/>
        <v>0</v>
      </c>
      <c r="R65" s="78">
        <f t="shared" si="119"/>
        <v>0</v>
      </c>
      <c r="S65" s="537"/>
      <c r="T65" s="537"/>
      <c r="U65" s="382"/>
      <c r="V65" s="238"/>
      <c r="W65" s="538">
        <f t="shared" si="120"/>
        <v>0</v>
      </c>
      <c r="X65" s="74">
        <f t="shared" si="121"/>
        <v>0</v>
      </c>
      <c r="Y65" s="78">
        <f t="shared" si="122"/>
        <v>0</v>
      </c>
      <c r="Z65" s="537"/>
      <c r="AA65" s="537"/>
      <c r="AB65" s="382"/>
      <c r="AC65" s="238"/>
      <c r="AD65" s="538">
        <f t="shared" si="123"/>
        <v>0</v>
      </c>
      <c r="AE65" s="74">
        <f t="shared" si="124"/>
        <v>0</v>
      </c>
      <c r="AF65" s="78">
        <f t="shared" si="125"/>
        <v>0</v>
      </c>
      <c r="AG65" s="537"/>
      <c r="AH65" s="537"/>
      <c r="AI65" s="382"/>
      <c r="AJ65" s="238"/>
      <c r="AK65" s="538">
        <f t="shared" si="126"/>
        <v>0</v>
      </c>
      <c r="AL65" s="74">
        <f t="shared" si="127"/>
        <v>0</v>
      </c>
      <c r="AM65" s="78">
        <f t="shared" si="128"/>
        <v>0</v>
      </c>
      <c r="AN65" s="537"/>
      <c r="AO65" s="537"/>
      <c r="AP65" s="382"/>
      <c r="AQ65" s="238"/>
      <c r="AR65" s="538">
        <f t="shared" si="129"/>
        <v>0</v>
      </c>
      <c r="AS65" s="74">
        <f t="shared" si="130"/>
        <v>0</v>
      </c>
      <c r="AT65" s="78">
        <f t="shared" si="131"/>
        <v>0</v>
      </c>
      <c r="AU65" s="537"/>
      <c r="AV65" s="537"/>
      <c r="AW65" s="382"/>
      <c r="AX65" s="238"/>
      <c r="AY65" s="538">
        <f t="shared" si="132"/>
        <v>0</v>
      </c>
      <c r="AZ65" s="74">
        <f t="shared" si="133"/>
        <v>0</v>
      </c>
      <c r="BA65" s="78">
        <f t="shared" si="134"/>
        <v>0</v>
      </c>
      <c r="BB65" s="537"/>
      <c r="BC65" s="537"/>
      <c r="BD65" s="382"/>
      <c r="BE65" s="238"/>
      <c r="BF65" s="538">
        <f t="shared" si="135"/>
        <v>0</v>
      </c>
      <c r="BG65" s="74">
        <f t="shared" si="136"/>
        <v>0</v>
      </c>
      <c r="BH65" s="78">
        <f t="shared" si="137"/>
        <v>0</v>
      </c>
      <c r="BI65" s="537"/>
      <c r="BJ65" s="537"/>
      <c r="BK65" s="382"/>
      <c r="BL65" s="238"/>
      <c r="BM65" s="538">
        <f t="shared" si="138"/>
        <v>0</v>
      </c>
      <c r="BN65" s="74">
        <f t="shared" si="139"/>
        <v>0</v>
      </c>
      <c r="BO65" s="78">
        <f t="shared" si="140"/>
        <v>0</v>
      </c>
      <c r="BP65" s="537"/>
      <c r="BQ65" s="537"/>
      <c r="BR65" s="382"/>
      <c r="BS65" s="238"/>
      <c r="BT65" s="538">
        <f t="shared" si="141"/>
        <v>0</v>
      </c>
      <c r="BU65" s="74">
        <f t="shared" si="142"/>
        <v>0</v>
      </c>
      <c r="BV65" s="78">
        <f t="shared" si="143"/>
        <v>0</v>
      </c>
      <c r="BW65" s="537"/>
      <c r="BX65" s="537"/>
      <c r="BY65" s="382"/>
      <c r="BZ65" s="238"/>
      <c r="CA65" s="538">
        <f t="shared" si="144"/>
        <v>0</v>
      </c>
      <c r="CB65" s="74">
        <f t="shared" si="145"/>
        <v>0</v>
      </c>
      <c r="CC65" s="78">
        <f t="shared" si="146"/>
        <v>0</v>
      </c>
      <c r="CD65" s="537"/>
      <c r="CE65" s="537"/>
      <c r="CF65" s="382"/>
      <c r="CG65" s="238"/>
      <c r="CH65" s="538">
        <f t="shared" si="147"/>
        <v>0</v>
      </c>
      <c r="CI65" s="74">
        <f t="shared" si="148"/>
        <v>0</v>
      </c>
      <c r="CJ65" s="78">
        <f t="shared" si="149"/>
        <v>0</v>
      </c>
      <c r="CK65" s="537"/>
      <c r="CL65" s="537"/>
      <c r="CM65" s="382"/>
      <c r="CN65" s="238"/>
      <c r="CO65" s="538">
        <f t="shared" si="150"/>
        <v>0</v>
      </c>
      <c r="CP65" s="74">
        <f t="shared" si="151"/>
        <v>0</v>
      </c>
      <c r="CQ65" s="78">
        <f t="shared" si="152"/>
        <v>0</v>
      </c>
      <c r="CR65" s="537"/>
      <c r="CS65" s="537"/>
      <c r="CT65" s="382"/>
      <c r="CU65" s="238"/>
      <c r="CV65" s="538">
        <f t="shared" si="153"/>
        <v>0</v>
      </c>
      <c r="CW65" s="74">
        <f t="shared" si="154"/>
        <v>0</v>
      </c>
      <c r="CX65" s="78">
        <f t="shared" si="155"/>
        <v>0</v>
      </c>
      <c r="CY65" s="537"/>
      <c r="CZ65" s="537"/>
      <c r="DA65" s="382"/>
      <c r="DB65" s="238"/>
      <c r="DC65" s="538">
        <f t="shared" si="156"/>
        <v>0</v>
      </c>
      <c r="DD65" s="74">
        <f t="shared" si="157"/>
        <v>0</v>
      </c>
      <c r="DE65" s="78">
        <f t="shared" si="158"/>
        <v>0</v>
      </c>
      <c r="DF65" s="537"/>
      <c r="DG65" s="537"/>
      <c r="DH65" s="382"/>
      <c r="DI65" s="238"/>
      <c r="DJ65" s="538">
        <f t="shared" si="159"/>
        <v>0</v>
      </c>
      <c r="DK65" s="74">
        <f t="shared" si="160"/>
        <v>0</v>
      </c>
      <c r="DL65" s="78">
        <f t="shared" si="161"/>
        <v>0</v>
      </c>
      <c r="DM65" s="537"/>
      <c r="DN65" s="537"/>
      <c r="DO65" s="382"/>
      <c r="DP65" s="238"/>
      <c r="DQ65" s="538">
        <f t="shared" si="162"/>
        <v>0</v>
      </c>
      <c r="DR65" s="74">
        <f t="shared" si="163"/>
        <v>0</v>
      </c>
      <c r="DS65" s="78">
        <f t="shared" si="164"/>
        <v>0</v>
      </c>
      <c r="DT65" s="537"/>
      <c r="DU65" s="537"/>
      <c r="DV65" s="382"/>
    </row>
    <row r="66" spans="1:126" s="20" customFormat="1" outlineLevel="1" x14ac:dyDescent="0.2">
      <c r="A66" s="186" t="s">
        <v>84</v>
      </c>
      <c r="B66" s="182" t="s">
        <v>85</v>
      </c>
      <c r="C66" s="42"/>
      <c r="D66" s="42"/>
      <c r="E66" s="78">
        <f t="shared" si="113"/>
        <v>0</v>
      </c>
      <c r="F66" s="187"/>
      <c r="H66" s="301" t="s">
        <v>305</v>
      </c>
      <c r="I66" s="538">
        <f t="shared" si="114"/>
        <v>0</v>
      </c>
      <c r="J66" s="538">
        <f t="shared" si="115"/>
        <v>0</v>
      </c>
      <c r="K66" s="78">
        <f t="shared" si="116"/>
        <v>0</v>
      </c>
      <c r="L66" s="537"/>
      <c r="M66" s="537"/>
      <c r="N66" s="382"/>
      <c r="O66" s="271" t="str">
        <f t="shared" si="112"/>
        <v>LMF</v>
      </c>
      <c r="P66" s="538">
        <f t="shared" si="117"/>
        <v>0</v>
      </c>
      <c r="Q66" s="74">
        <f t="shared" si="118"/>
        <v>0</v>
      </c>
      <c r="R66" s="78">
        <f t="shared" si="119"/>
        <v>0</v>
      </c>
      <c r="S66" s="537"/>
      <c r="T66" s="537"/>
      <c r="U66" s="382"/>
      <c r="V66" s="238"/>
      <c r="W66" s="538">
        <f t="shared" si="120"/>
        <v>0</v>
      </c>
      <c r="X66" s="74">
        <f t="shared" si="121"/>
        <v>0</v>
      </c>
      <c r="Y66" s="78">
        <f t="shared" si="122"/>
        <v>0</v>
      </c>
      <c r="Z66" s="537"/>
      <c r="AA66" s="537"/>
      <c r="AB66" s="382"/>
      <c r="AC66" s="238"/>
      <c r="AD66" s="538">
        <f t="shared" si="123"/>
        <v>0</v>
      </c>
      <c r="AE66" s="74">
        <f t="shared" si="124"/>
        <v>0</v>
      </c>
      <c r="AF66" s="78">
        <f t="shared" si="125"/>
        <v>0</v>
      </c>
      <c r="AG66" s="537"/>
      <c r="AH66" s="537"/>
      <c r="AI66" s="382"/>
      <c r="AJ66" s="238"/>
      <c r="AK66" s="538">
        <f t="shared" si="126"/>
        <v>0</v>
      </c>
      <c r="AL66" s="74">
        <f t="shared" si="127"/>
        <v>0</v>
      </c>
      <c r="AM66" s="78">
        <f t="shared" si="128"/>
        <v>0</v>
      </c>
      <c r="AN66" s="537"/>
      <c r="AO66" s="537"/>
      <c r="AP66" s="382"/>
      <c r="AQ66" s="238"/>
      <c r="AR66" s="538">
        <f t="shared" si="129"/>
        <v>0</v>
      </c>
      <c r="AS66" s="74">
        <f t="shared" si="130"/>
        <v>0</v>
      </c>
      <c r="AT66" s="78">
        <f t="shared" si="131"/>
        <v>0</v>
      </c>
      <c r="AU66" s="537"/>
      <c r="AV66" s="537"/>
      <c r="AW66" s="382"/>
      <c r="AX66" s="238"/>
      <c r="AY66" s="538">
        <f t="shared" si="132"/>
        <v>0</v>
      </c>
      <c r="AZ66" s="74">
        <f t="shared" si="133"/>
        <v>0</v>
      </c>
      <c r="BA66" s="78">
        <f t="shared" si="134"/>
        <v>0</v>
      </c>
      <c r="BB66" s="537"/>
      <c r="BC66" s="537"/>
      <c r="BD66" s="382"/>
      <c r="BE66" s="238"/>
      <c r="BF66" s="538">
        <f t="shared" si="135"/>
        <v>0</v>
      </c>
      <c r="BG66" s="74">
        <f t="shared" si="136"/>
        <v>0</v>
      </c>
      <c r="BH66" s="78">
        <f t="shared" si="137"/>
        <v>0</v>
      </c>
      <c r="BI66" s="537"/>
      <c r="BJ66" s="537"/>
      <c r="BK66" s="382"/>
      <c r="BL66" s="238"/>
      <c r="BM66" s="538">
        <f t="shared" si="138"/>
        <v>0</v>
      </c>
      <c r="BN66" s="74">
        <f t="shared" si="139"/>
        <v>0</v>
      </c>
      <c r="BO66" s="78">
        <f t="shared" si="140"/>
        <v>0</v>
      </c>
      <c r="BP66" s="537"/>
      <c r="BQ66" s="537"/>
      <c r="BR66" s="382"/>
      <c r="BS66" s="238"/>
      <c r="BT66" s="538">
        <f t="shared" si="141"/>
        <v>0</v>
      </c>
      <c r="BU66" s="74">
        <f t="shared" si="142"/>
        <v>0</v>
      </c>
      <c r="BV66" s="78">
        <f t="shared" si="143"/>
        <v>0</v>
      </c>
      <c r="BW66" s="537"/>
      <c r="BX66" s="537"/>
      <c r="BY66" s="382"/>
      <c r="BZ66" s="238"/>
      <c r="CA66" s="538">
        <f t="shared" si="144"/>
        <v>0</v>
      </c>
      <c r="CB66" s="74">
        <f t="shared" si="145"/>
        <v>0</v>
      </c>
      <c r="CC66" s="78">
        <f t="shared" si="146"/>
        <v>0</v>
      </c>
      <c r="CD66" s="537"/>
      <c r="CE66" s="537"/>
      <c r="CF66" s="382"/>
      <c r="CG66" s="238"/>
      <c r="CH66" s="538">
        <f t="shared" si="147"/>
        <v>0</v>
      </c>
      <c r="CI66" s="74">
        <f t="shared" si="148"/>
        <v>0</v>
      </c>
      <c r="CJ66" s="78">
        <f t="shared" si="149"/>
        <v>0</v>
      </c>
      <c r="CK66" s="537"/>
      <c r="CL66" s="537"/>
      <c r="CM66" s="382"/>
      <c r="CN66" s="238"/>
      <c r="CO66" s="538">
        <f t="shared" si="150"/>
        <v>0</v>
      </c>
      <c r="CP66" s="74">
        <f t="shared" si="151"/>
        <v>0</v>
      </c>
      <c r="CQ66" s="78">
        <f t="shared" si="152"/>
        <v>0</v>
      </c>
      <c r="CR66" s="537"/>
      <c r="CS66" s="537"/>
      <c r="CT66" s="382"/>
      <c r="CU66" s="238"/>
      <c r="CV66" s="538">
        <f t="shared" si="153"/>
        <v>0</v>
      </c>
      <c r="CW66" s="74">
        <f t="shared" si="154"/>
        <v>0</v>
      </c>
      <c r="CX66" s="78">
        <f t="shared" si="155"/>
        <v>0</v>
      </c>
      <c r="CY66" s="537"/>
      <c r="CZ66" s="537"/>
      <c r="DA66" s="382"/>
      <c r="DB66" s="238"/>
      <c r="DC66" s="538">
        <f t="shared" si="156"/>
        <v>0</v>
      </c>
      <c r="DD66" s="74">
        <f t="shared" si="157"/>
        <v>0</v>
      </c>
      <c r="DE66" s="78">
        <f t="shared" si="158"/>
        <v>0</v>
      </c>
      <c r="DF66" s="537"/>
      <c r="DG66" s="537"/>
      <c r="DH66" s="382"/>
      <c r="DI66" s="238"/>
      <c r="DJ66" s="538">
        <f t="shared" si="159"/>
        <v>0</v>
      </c>
      <c r="DK66" s="74">
        <f t="shared" si="160"/>
        <v>0</v>
      </c>
      <c r="DL66" s="78">
        <f t="shared" si="161"/>
        <v>0</v>
      </c>
      <c r="DM66" s="537"/>
      <c r="DN66" s="537"/>
      <c r="DO66" s="382"/>
      <c r="DP66" s="238"/>
      <c r="DQ66" s="538">
        <f t="shared" si="162"/>
        <v>0</v>
      </c>
      <c r="DR66" s="74">
        <f t="shared" si="163"/>
        <v>0</v>
      </c>
      <c r="DS66" s="78">
        <f t="shared" si="164"/>
        <v>0</v>
      </c>
      <c r="DT66" s="537"/>
      <c r="DU66" s="537"/>
      <c r="DV66" s="382"/>
    </row>
    <row r="67" spans="1:126" s="20" customFormat="1" outlineLevel="1" x14ac:dyDescent="0.2">
      <c r="A67" s="153" t="s">
        <v>2</v>
      </c>
      <c r="B67" s="150" t="s">
        <v>36</v>
      </c>
      <c r="C67" s="73">
        <f>SUMIF($H68:$H74,MID($H67,3,10),C68:C74)</f>
        <v>0</v>
      </c>
      <c r="D67" s="73">
        <f>SUMIF($H68:$H74,MID($H67,3,10),D68:D74)</f>
        <v>0</v>
      </c>
      <c r="E67" s="73">
        <f t="shared" si="113"/>
        <v>0</v>
      </c>
      <c r="F67" s="187"/>
      <c r="G67" s="22"/>
      <c r="H67" s="301" t="s">
        <v>307</v>
      </c>
      <c r="I67" s="536">
        <f t="shared" si="114"/>
        <v>0</v>
      </c>
      <c r="J67" s="536">
        <f t="shared" si="115"/>
        <v>0</v>
      </c>
      <c r="K67" s="73">
        <f t="shared" si="116"/>
        <v>0</v>
      </c>
      <c r="L67" s="432">
        <f>IF(I$1="","",SUMIF($H68:$H74,MID($H67,3,10),L68:L74))</f>
        <v>0</v>
      </c>
      <c r="M67" s="432">
        <f>IF(I$1="","",SUMIF($H68:$H74,MID($H67,3,10),M68:M74))</f>
        <v>0</v>
      </c>
      <c r="N67" s="382"/>
      <c r="O67" s="271" t="str">
        <f t="shared" si="112"/>
        <v>LM</v>
      </c>
      <c r="P67" s="536">
        <f t="shared" si="117"/>
        <v>0</v>
      </c>
      <c r="Q67" s="73">
        <f t="shared" si="118"/>
        <v>0</v>
      </c>
      <c r="R67" s="73">
        <f t="shared" si="119"/>
        <v>0</v>
      </c>
      <c r="S67" s="432">
        <f>IF(P$1="","",SUMIF($H68:$H73,MID($H67,3,10),S68:S73))</f>
        <v>0</v>
      </c>
      <c r="T67" s="432">
        <f>IF(P$1="","",SUMIF($H68:$H73,MID($H67,3,10),T68:T73))</f>
        <v>0</v>
      </c>
      <c r="U67" s="382"/>
      <c r="V67" s="238"/>
      <c r="W67" s="536">
        <f t="shared" si="120"/>
        <v>0</v>
      </c>
      <c r="X67" s="73">
        <f t="shared" si="121"/>
        <v>0</v>
      </c>
      <c r="Y67" s="73">
        <f t="shared" si="122"/>
        <v>0</v>
      </c>
      <c r="Z67" s="432">
        <f>IF(W$1="","",SUMIF($H68:$H73,MID($H67,3,10),Z68:Z73))</f>
        <v>0</v>
      </c>
      <c r="AA67" s="432">
        <f>IF(W$1="","",SUMIF($H68:$H73,MID($H67,3,10),AA68:AA73))</f>
        <v>0</v>
      </c>
      <c r="AB67" s="382"/>
      <c r="AC67" s="238"/>
      <c r="AD67" s="536">
        <f t="shared" si="123"/>
        <v>0</v>
      </c>
      <c r="AE67" s="73">
        <f t="shared" si="124"/>
        <v>0</v>
      </c>
      <c r="AF67" s="73">
        <f t="shared" si="125"/>
        <v>0</v>
      </c>
      <c r="AG67" s="432">
        <f>IF(AD$1="","",SUMIF($H68:$H73,MID($H67,3,10),AG68:AG73))</f>
        <v>0</v>
      </c>
      <c r="AH67" s="432">
        <f>IF(AD$1="","",SUMIF($H68:$H73,MID($H67,3,10),AH68:AH73))</f>
        <v>0</v>
      </c>
      <c r="AI67" s="382"/>
      <c r="AJ67" s="238"/>
      <c r="AK67" s="536">
        <f t="shared" si="126"/>
        <v>0</v>
      </c>
      <c r="AL67" s="73">
        <f t="shared" si="127"/>
        <v>0</v>
      </c>
      <c r="AM67" s="73">
        <f t="shared" si="128"/>
        <v>0</v>
      </c>
      <c r="AN67" s="432">
        <f>IF(AK$1="","",SUMIF($H68:$H73,MID($H67,3,10),AN68:AN73))</f>
        <v>0</v>
      </c>
      <c r="AO67" s="432">
        <f>IF(AK$1="","",SUMIF($H68:$H73,MID($H67,3,10),AO68:AO73))</f>
        <v>0</v>
      </c>
      <c r="AP67" s="382"/>
      <c r="AQ67" s="238"/>
      <c r="AR67" s="536">
        <f t="shared" si="129"/>
        <v>0</v>
      </c>
      <c r="AS67" s="73">
        <f t="shared" si="130"/>
        <v>0</v>
      </c>
      <c r="AT67" s="73">
        <f t="shared" si="131"/>
        <v>0</v>
      </c>
      <c r="AU67" s="432">
        <f>IF(AR$1="","",SUMIF($H68:$H73,MID($H67,3,10),AU68:AU73))</f>
        <v>0</v>
      </c>
      <c r="AV67" s="432">
        <f>IF(AR$1="","",SUMIF($H68:$H73,MID($H67,3,10),AV68:AV73))</f>
        <v>0</v>
      </c>
      <c r="AW67" s="382"/>
      <c r="AX67" s="238"/>
      <c r="AY67" s="536">
        <f t="shared" si="132"/>
        <v>0</v>
      </c>
      <c r="AZ67" s="73">
        <f t="shared" si="133"/>
        <v>0</v>
      </c>
      <c r="BA67" s="73">
        <f t="shared" si="134"/>
        <v>0</v>
      </c>
      <c r="BB67" s="432">
        <f>IF(AY$1="","",SUMIF($H68:$H73,MID($H67,3,10),BB68:BB73))</f>
        <v>0</v>
      </c>
      <c r="BC67" s="432">
        <f>IF(AY$1="","",SUMIF($H68:$H73,MID($H67,3,10),BC68:BC73))</f>
        <v>0</v>
      </c>
      <c r="BD67" s="382"/>
      <c r="BE67" s="238"/>
      <c r="BF67" s="536">
        <f t="shared" si="135"/>
        <v>0</v>
      </c>
      <c r="BG67" s="73">
        <f t="shared" si="136"/>
        <v>0</v>
      </c>
      <c r="BH67" s="73">
        <f t="shared" si="137"/>
        <v>0</v>
      </c>
      <c r="BI67" s="432">
        <f>IF(BF$1="","",SUMIF($H68:$H73,MID($H67,3,10),BI68:BI73))</f>
        <v>0</v>
      </c>
      <c r="BJ67" s="432">
        <f>IF(BF$1="","",SUMIF($H68:$H73,MID($H67,3,10),BJ68:BJ73))</f>
        <v>0</v>
      </c>
      <c r="BK67" s="382"/>
      <c r="BL67" s="238"/>
      <c r="BM67" s="536">
        <f t="shared" si="138"/>
        <v>0</v>
      </c>
      <c r="BN67" s="73">
        <f t="shared" si="139"/>
        <v>0</v>
      </c>
      <c r="BO67" s="73">
        <f t="shared" si="140"/>
        <v>0</v>
      </c>
      <c r="BP67" s="432">
        <f>IF(BM$1="","",SUMIF($H68:$H73,MID($H67,3,10),BP68:BP73))</f>
        <v>0</v>
      </c>
      <c r="BQ67" s="432">
        <f>IF(BM$1="","",SUMIF($H68:$H73,MID($H67,3,10),BQ68:BQ73))</f>
        <v>0</v>
      </c>
      <c r="BR67" s="382"/>
      <c r="BS67" s="238"/>
      <c r="BT67" s="536">
        <f t="shared" si="141"/>
        <v>0</v>
      </c>
      <c r="BU67" s="73">
        <f t="shared" si="142"/>
        <v>0</v>
      </c>
      <c r="BV67" s="73">
        <f t="shared" si="143"/>
        <v>0</v>
      </c>
      <c r="BW67" s="432">
        <f>IF(BT$1="","",SUMIF($H68:$H73,MID($H67,3,10),BW68:BW73))</f>
        <v>0</v>
      </c>
      <c r="BX67" s="432">
        <f>IF(BT$1="","",SUMIF($H68:$H73,MID($H67,3,10),BX68:BX73))</f>
        <v>0</v>
      </c>
      <c r="BY67" s="382"/>
      <c r="BZ67" s="238"/>
      <c r="CA67" s="536">
        <f t="shared" si="144"/>
        <v>0</v>
      </c>
      <c r="CB67" s="73">
        <f t="shared" si="145"/>
        <v>0</v>
      </c>
      <c r="CC67" s="73">
        <f t="shared" si="146"/>
        <v>0</v>
      </c>
      <c r="CD67" s="432">
        <f>IF(CA$1="","",SUMIF($H68:$H73,MID($H67,3,10),CD68:CD73))</f>
        <v>0</v>
      </c>
      <c r="CE67" s="432">
        <f>IF(CA$1="","",SUMIF($H68:$H73,MID($H67,3,10),CE68:CE73))</f>
        <v>0</v>
      </c>
      <c r="CF67" s="382"/>
      <c r="CG67" s="238"/>
      <c r="CH67" s="536">
        <f t="shared" si="147"/>
        <v>0</v>
      </c>
      <c r="CI67" s="73">
        <f t="shared" si="148"/>
        <v>0</v>
      </c>
      <c r="CJ67" s="73">
        <f t="shared" si="149"/>
        <v>0</v>
      </c>
      <c r="CK67" s="432">
        <f>IF(CH$1="","",SUMIF($H68:$H73,MID($H67,3,10),CK68:CK73))</f>
        <v>0</v>
      </c>
      <c r="CL67" s="432">
        <f>IF(CH$1="","",SUMIF($H68:$H73,MID($H67,3,10),CL68:CL73))</f>
        <v>0</v>
      </c>
      <c r="CM67" s="382"/>
      <c r="CN67" s="238"/>
      <c r="CO67" s="536">
        <f t="shared" si="150"/>
        <v>0</v>
      </c>
      <c r="CP67" s="73">
        <f t="shared" si="151"/>
        <v>0</v>
      </c>
      <c r="CQ67" s="73">
        <f t="shared" si="152"/>
        <v>0</v>
      </c>
      <c r="CR67" s="432">
        <f>IF(CO$1="","",SUMIF($H68:$H73,MID($H67,3,10),CR68:CR73))</f>
        <v>0</v>
      </c>
      <c r="CS67" s="432">
        <f>IF(CO$1="","",SUMIF($H68:$H73,MID($H67,3,10),CS68:CS73))</f>
        <v>0</v>
      </c>
      <c r="CT67" s="382"/>
      <c r="CU67" s="238"/>
      <c r="CV67" s="536">
        <f t="shared" si="153"/>
        <v>0</v>
      </c>
      <c r="CW67" s="73">
        <f t="shared" si="154"/>
        <v>0</v>
      </c>
      <c r="CX67" s="73">
        <f t="shared" si="155"/>
        <v>0</v>
      </c>
      <c r="CY67" s="432">
        <f>IF(CV$1="","",SUMIF($H68:$H73,MID($H67,3,10),CY68:CY73))</f>
        <v>0</v>
      </c>
      <c r="CZ67" s="432">
        <f>IF(CV$1="","",SUMIF($H68:$H73,MID($H67,3,10),CZ68:CZ73))</f>
        <v>0</v>
      </c>
      <c r="DA67" s="382"/>
      <c r="DB67" s="238"/>
      <c r="DC67" s="536">
        <f t="shared" si="156"/>
        <v>0</v>
      </c>
      <c r="DD67" s="73">
        <f t="shared" si="157"/>
        <v>0</v>
      </c>
      <c r="DE67" s="73">
        <f t="shared" si="158"/>
        <v>0</v>
      </c>
      <c r="DF67" s="432">
        <f>IF(DC$1="","",SUMIF($H68:$H73,MID($H67,3,10),DF68:DF73))</f>
        <v>0</v>
      </c>
      <c r="DG67" s="432">
        <f>IF(DC$1="","",SUMIF($H68:$H73,MID($H67,3,10),DG68:DG73))</f>
        <v>0</v>
      </c>
      <c r="DH67" s="382"/>
      <c r="DI67" s="238"/>
      <c r="DJ67" s="536">
        <f t="shared" si="159"/>
        <v>0</v>
      </c>
      <c r="DK67" s="73">
        <f t="shared" si="160"/>
        <v>0</v>
      </c>
      <c r="DL67" s="73">
        <f t="shared" si="161"/>
        <v>0</v>
      </c>
      <c r="DM67" s="432">
        <f>IF(DJ$1="","",SUMIF($H68:$H73,MID($H67,3,10),DM68:DM73))</f>
        <v>0</v>
      </c>
      <c r="DN67" s="432">
        <f>IF(DJ$1="","",SUMIF($H68:$H73,MID($H67,3,10),DN68:DN73))</f>
        <v>0</v>
      </c>
      <c r="DO67" s="382"/>
      <c r="DP67" s="238"/>
      <c r="DQ67" s="536">
        <f t="shared" si="162"/>
        <v>0</v>
      </c>
      <c r="DR67" s="73">
        <f t="shared" si="163"/>
        <v>0</v>
      </c>
      <c r="DS67" s="73">
        <f t="shared" si="164"/>
        <v>0</v>
      </c>
      <c r="DT67" s="432">
        <f>IF(DQ$1="","",SUMIF($H68:$H73,MID($H67,3,10),DT68:DT73))</f>
        <v>0</v>
      </c>
      <c r="DU67" s="432">
        <f>IF(DQ$1="","",SUMIF($H68:$H73,MID($H67,3,10),DU68:DU73))</f>
        <v>0</v>
      </c>
      <c r="DV67" s="382"/>
    </row>
    <row r="68" spans="1:126" s="20" customFormat="1" outlineLevel="1" x14ac:dyDescent="0.2">
      <c r="A68" s="186" t="s">
        <v>244</v>
      </c>
      <c r="B68" s="182" t="s">
        <v>134</v>
      </c>
      <c r="C68" s="42"/>
      <c r="D68" s="42"/>
      <c r="E68" s="78">
        <f t="shared" si="113"/>
        <v>0</v>
      </c>
      <c r="F68" s="178"/>
      <c r="G68" s="22" t="s">
        <v>145</v>
      </c>
      <c r="H68" s="301" t="s">
        <v>308</v>
      </c>
      <c r="I68" s="538">
        <f t="shared" si="114"/>
        <v>0</v>
      </c>
      <c r="J68" s="538">
        <f t="shared" si="115"/>
        <v>0</v>
      </c>
      <c r="K68" s="78">
        <f t="shared" si="116"/>
        <v>0</v>
      </c>
      <c r="L68" s="537"/>
      <c r="M68" s="537"/>
      <c r="N68" s="382"/>
      <c r="O68" s="271" t="str">
        <f t="shared" si="112"/>
        <v>LMS</v>
      </c>
      <c r="P68" s="538">
        <f t="shared" si="117"/>
        <v>0</v>
      </c>
      <c r="Q68" s="74">
        <f t="shared" si="118"/>
        <v>0</v>
      </c>
      <c r="R68" s="78">
        <f t="shared" si="119"/>
        <v>0</v>
      </c>
      <c r="S68" s="537"/>
      <c r="T68" s="537"/>
      <c r="U68" s="382"/>
      <c r="V68" s="238"/>
      <c r="W68" s="538">
        <f t="shared" si="120"/>
        <v>0</v>
      </c>
      <c r="X68" s="74">
        <f t="shared" si="121"/>
        <v>0</v>
      </c>
      <c r="Y68" s="78">
        <f t="shared" si="122"/>
        <v>0</v>
      </c>
      <c r="Z68" s="537"/>
      <c r="AA68" s="537"/>
      <c r="AB68" s="382"/>
      <c r="AC68" s="238"/>
      <c r="AD68" s="538">
        <f t="shared" si="123"/>
        <v>0</v>
      </c>
      <c r="AE68" s="74">
        <f t="shared" si="124"/>
        <v>0</v>
      </c>
      <c r="AF68" s="78">
        <f t="shared" si="125"/>
        <v>0</v>
      </c>
      <c r="AG68" s="537"/>
      <c r="AH68" s="537"/>
      <c r="AI68" s="382"/>
      <c r="AJ68" s="238"/>
      <c r="AK68" s="538">
        <f t="shared" si="126"/>
        <v>0</v>
      </c>
      <c r="AL68" s="74">
        <f t="shared" si="127"/>
        <v>0</v>
      </c>
      <c r="AM68" s="78">
        <f t="shared" si="128"/>
        <v>0</v>
      </c>
      <c r="AN68" s="537"/>
      <c r="AO68" s="537"/>
      <c r="AP68" s="382"/>
      <c r="AQ68" s="238"/>
      <c r="AR68" s="538">
        <f t="shared" si="129"/>
        <v>0</v>
      </c>
      <c r="AS68" s="74">
        <f t="shared" si="130"/>
        <v>0</v>
      </c>
      <c r="AT68" s="78">
        <f t="shared" si="131"/>
        <v>0</v>
      </c>
      <c r="AU68" s="537"/>
      <c r="AV68" s="537"/>
      <c r="AW68" s="382"/>
      <c r="AX68" s="238"/>
      <c r="AY68" s="538">
        <f t="shared" si="132"/>
        <v>0</v>
      </c>
      <c r="AZ68" s="74">
        <f t="shared" si="133"/>
        <v>0</v>
      </c>
      <c r="BA68" s="78">
        <f t="shared" si="134"/>
        <v>0</v>
      </c>
      <c r="BB68" s="537"/>
      <c r="BC68" s="537"/>
      <c r="BD68" s="382"/>
      <c r="BE68" s="238"/>
      <c r="BF68" s="538">
        <f t="shared" si="135"/>
        <v>0</v>
      </c>
      <c r="BG68" s="74">
        <f t="shared" si="136"/>
        <v>0</v>
      </c>
      <c r="BH68" s="78">
        <f t="shared" si="137"/>
        <v>0</v>
      </c>
      <c r="BI68" s="537"/>
      <c r="BJ68" s="537"/>
      <c r="BK68" s="382"/>
      <c r="BL68" s="238"/>
      <c r="BM68" s="538">
        <f t="shared" si="138"/>
        <v>0</v>
      </c>
      <c r="BN68" s="74">
        <f t="shared" si="139"/>
        <v>0</v>
      </c>
      <c r="BO68" s="78">
        <f t="shared" si="140"/>
        <v>0</v>
      </c>
      <c r="BP68" s="537"/>
      <c r="BQ68" s="537"/>
      <c r="BR68" s="382"/>
      <c r="BS68" s="238"/>
      <c r="BT68" s="538">
        <f t="shared" si="141"/>
        <v>0</v>
      </c>
      <c r="BU68" s="74">
        <f t="shared" si="142"/>
        <v>0</v>
      </c>
      <c r="BV68" s="78">
        <f t="shared" si="143"/>
        <v>0</v>
      </c>
      <c r="BW68" s="537"/>
      <c r="BX68" s="537"/>
      <c r="BY68" s="382"/>
      <c r="BZ68" s="238"/>
      <c r="CA68" s="538">
        <f t="shared" si="144"/>
        <v>0</v>
      </c>
      <c r="CB68" s="74">
        <f t="shared" si="145"/>
        <v>0</v>
      </c>
      <c r="CC68" s="78">
        <f t="shared" si="146"/>
        <v>0</v>
      </c>
      <c r="CD68" s="537"/>
      <c r="CE68" s="537"/>
      <c r="CF68" s="382"/>
      <c r="CG68" s="238"/>
      <c r="CH68" s="538">
        <f t="shared" si="147"/>
        <v>0</v>
      </c>
      <c r="CI68" s="74">
        <f t="shared" si="148"/>
        <v>0</v>
      </c>
      <c r="CJ68" s="78">
        <f t="shared" si="149"/>
        <v>0</v>
      </c>
      <c r="CK68" s="537"/>
      <c r="CL68" s="537"/>
      <c r="CM68" s="382"/>
      <c r="CN68" s="238"/>
      <c r="CO68" s="538">
        <f t="shared" si="150"/>
        <v>0</v>
      </c>
      <c r="CP68" s="74">
        <f t="shared" si="151"/>
        <v>0</v>
      </c>
      <c r="CQ68" s="78">
        <f t="shared" si="152"/>
        <v>0</v>
      </c>
      <c r="CR68" s="537"/>
      <c r="CS68" s="537"/>
      <c r="CT68" s="382"/>
      <c r="CU68" s="238"/>
      <c r="CV68" s="538">
        <f t="shared" si="153"/>
        <v>0</v>
      </c>
      <c r="CW68" s="74">
        <f t="shared" si="154"/>
        <v>0</v>
      </c>
      <c r="CX68" s="78">
        <f t="shared" si="155"/>
        <v>0</v>
      </c>
      <c r="CY68" s="537"/>
      <c r="CZ68" s="537"/>
      <c r="DA68" s="382"/>
      <c r="DB68" s="238"/>
      <c r="DC68" s="538">
        <f t="shared" si="156"/>
        <v>0</v>
      </c>
      <c r="DD68" s="74">
        <f t="shared" si="157"/>
        <v>0</v>
      </c>
      <c r="DE68" s="78">
        <f t="shared" si="158"/>
        <v>0</v>
      </c>
      <c r="DF68" s="537"/>
      <c r="DG68" s="537"/>
      <c r="DH68" s="382"/>
      <c r="DI68" s="238"/>
      <c r="DJ68" s="538">
        <f t="shared" si="159"/>
        <v>0</v>
      </c>
      <c r="DK68" s="74">
        <f t="shared" si="160"/>
        <v>0</v>
      </c>
      <c r="DL68" s="78">
        <f t="shared" si="161"/>
        <v>0</v>
      </c>
      <c r="DM68" s="537"/>
      <c r="DN68" s="537"/>
      <c r="DO68" s="382"/>
      <c r="DP68" s="238"/>
      <c r="DQ68" s="538">
        <f t="shared" si="162"/>
        <v>0</v>
      </c>
      <c r="DR68" s="74">
        <f t="shared" si="163"/>
        <v>0</v>
      </c>
      <c r="DS68" s="78">
        <f t="shared" si="164"/>
        <v>0</v>
      </c>
      <c r="DT68" s="537"/>
      <c r="DU68" s="537"/>
      <c r="DV68" s="382"/>
    </row>
    <row r="69" spans="1:126" s="20" customFormat="1" outlineLevel="1" x14ac:dyDescent="0.2">
      <c r="A69" s="186" t="s">
        <v>244</v>
      </c>
      <c r="B69" s="182" t="s">
        <v>134</v>
      </c>
      <c r="C69" s="42"/>
      <c r="D69" s="42"/>
      <c r="E69" s="78">
        <f t="shared" si="113"/>
        <v>0</v>
      </c>
      <c r="F69" s="178"/>
      <c r="G69" s="22" t="s">
        <v>146</v>
      </c>
      <c r="H69" s="301" t="s">
        <v>308</v>
      </c>
      <c r="I69" s="538">
        <f t="shared" si="114"/>
        <v>0</v>
      </c>
      <c r="J69" s="538">
        <f t="shared" si="115"/>
        <v>0</v>
      </c>
      <c r="K69" s="78">
        <f t="shared" si="116"/>
        <v>0</v>
      </c>
      <c r="L69" s="537"/>
      <c r="M69" s="537"/>
      <c r="N69" s="382"/>
      <c r="O69" s="271" t="str">
        <f t="shared" si="112"/>
        <v>LMS</v>
      </c>
      <c r="P69" s="538">
        <f t="shared" si="117"/>
        <v>0</v>
      </c>
      <c r="Q69" s="74">
        <f t="shared" si="118"/>
        <v>0</v>
      </c>
      <c r="R69" s="78">
        <f t="shared" si="119"/>
        <v>0</v>
      </c>
      <c r="S69" s="537"/>
      <c r="T69" s="537"/>
      <c r="U69" s="382"/>
      <c r="V69" s="238"/>
      <c r="W69" s="538">
        <f t="shared" si="120"/>
        <v>0</v>
      </c>
      <c r="X69" s="74">
        <f t="shared" si="121"/>
        <v>0</v>
      </c>
      <c r="Y69" s="78">
        <f t="shared" si="122"/>
        <v>0</v>
      </c>
      <c r="Z69" s="537"/>
      <c r="AA69" s="537"/>
      <c r="AB69" s="382"/>
      <c r="AC69" s="238"/>
      <c r="AD69" s="538">
        <f t="shared" si="123"/>
        <v>0</v>
      </c>
      <c r="AE69" s="74">
        <f t="shared" si="124"/>
        <v>0</v>
      </c>
      <c r="AF69" s="78">
        <f t="shared" si="125"/>
        <v>0</v>
      </c>
      <c r="AG69" s="537"/>
      <c r="AH69" s="537"/>
      <c r="AI69" s="382"/>
      <c r="AJ69" s="238"/>
      <c r="AK69" s="538">
        <f t="shared" si="126"/>
        <v>0</v>
      </c>
      <c r="AL69" s="74">
        <f t="shared" si="127"/>
        <v>0</v>
      </c>
      <c r="AM69" s="78">
        <f t="shared" si="128"/>
        <v>0</v>
      </c>
      <c r="AN69" s="537"/>
      <c r="AO69" s="537"/>
      <c r="AP69" s="382"/>
      <c r="AQ69" s="238"/>
      <c r="AR69" s="538">
        <f t="shared" si="129"/>
        <v>0</v>
      </c>
      <c r="AS69" s="74">
        <f t="shared" si="130"/>
        <v>0</v>
      </c>
      <c r="AT69" s="78">
        <f t="shared" si="131"/>
        <v>0</v>
      </c>
      <c r="AU69" s="537"/>
      <c r="AV69" s="537"/>
      <c r="AW69" s="382"/>
      <c r="AX69" s="238"/>
      <c r="AY69" s="538">
        <f t="shared" si="132"/>
        <v>0</v>
      </c>
      <c r="AZ69" s="74">
        <f t="shared" si="133"/>
        <v>0</v>
      </c>
      <c r="BA69" s="78">
        <f t="shared" si="134"/>
        <v>0</v>
      </c>
      <c r="BB69" s="537"/>
      <c r="BC69" s="537"/>
      <c r="BD69" s="382"/>
      <c r="BE69" s="238"/>
      <c r="BF69" s="538">
        <f t="shared" si="135"/>
        <v>0</v>
      </c>
      <c r="BG69" s="74">
        <f t="shared" si="136"/>
        <v>0</v>
      </c>
      <c r="BH69" s="78">
        <f t="shared" si="137"/>
        <v>0</v>
      </c>
      <c r="BI69" s="537"/>
      <c r="BJ69" s="537"/>
      <c r="BK69" s="382"/>
      <c r="BL69" s="238"/>
      <c r="BM69" s="538">
        <f t="shared" si="138"/>
        <v>0</v>
      </c>
      <c r="BN69" s="74">
        <f t="shared" si="139"/>
        <v>0</v>
      </c>
      <c r="BO69" s="78">
        <f t="shared" si="140"/>
        <v>0</v>
      </c>
      <c r="BP69" s="537"/>
      <c r="BQ69" s="537"/>
      <c r="BR69" s="382"/>
      <c r="BS69" s="238"/>
      <c r="BT69" s="538">
        <f t="shared" si="141"/>
        <v>0</v>
      </c>
      <c r="BU69" s="74">
        <f t="shared" si="142"/>
        <v>0</v>
      </c>
      <c r="BV69" s="78">
        <f t="shared" si="143"/>
        <v>0</v>
      </c>
      <c r="BW69" s="537"/>
      <c r="BX69" s="537"/>
      <c r="BY69" s="382"/>
      <c r="BZ69" s="238"/>
      <c r="CA69" s="538">
        <f t="shared" si="144"/>
        <v>0</v>
      </c>
      <c r="CB69" s="74">
        <f t="shared" si="145"/>
        <v>0</v>
      </c>
      <c r="CC69" s="78">
        <f t="shared" si="146"/>
        <v>0</v>
      </c>
      <c r="CD69" s="537"/>
      <c r="CE69" s="537"/>
      <c r="CF69" s="382"/>
      <c r="CG69" s="238"/>
      <c r="CH69" s="538">
        <f t="shared" si="147"/>
        <v>0</v>
      </c>
      <c r="CI69" s="74">
        <f t="shared" si="148"/>
        <v>0</v>
      </c>
      <c r="CJ69" s="78">
        <f t="shared" si="149"/>
        <v>0</v>
      </c>
      <c r="CK69" s="537"/>
      <c r="CL69" s="537"/>
      <c r="CM69" s="382"/>
      <c r="CN69" s="238"/>
      <c r="CO69" s="538">
        <f t="shared" si="150"/>
        <v>0</v>
      </c>
      <c r="CP69" s="74">
        <f t="shared" si="151"/>
        <v>0</v>
      </c>
      <c r="CQ69" s="78">
        <f t="shared" si="152"/>
        <v>0</v>
      </c>
      <c r="CR69" s="537"/>
      <c r="CS69" s="537"/>
      <c r="CT69" s="382"/>
      <c r="CU69" s="238"/>
      <c r="CV69" s="538">
        <f t="shared" si="153"/>
        <v>0</v>
      </c>
      <c r="CW69" s="74">
        <f t="shared" si="154"/>
        <v>0</v>
      </c>
      <c r="CX69" s="78">
        <f t="shared" si="155"/>
        <v>0</v>
      </c>
      <c r="CY69" s="537"/>
      <c r="CZ69" s="537"/>
      <c r="DA69" s="382"/>
      <c r="DB69" s="238"/>
      <c r="DC69" s="538">
        <f t="shared" si="156"/>
        <v>0</v>
      </c>
      <c r="DD69" s="74">
        <f t="shared" si="157"/>
        <v>0</v>
      </c>
      <c r="DE69" s="78">
        <f t="shared" si="158"/>
        <v>0</v>
      </c>
      <c r="DF69" s="537"/>
      <c r="DG69" s="537"/>
      <c r="DH69" s="382"/>
      <c r="DI69" s="238"/>
      <c r="DJ69" s="538">
        <f t="shared" si="159"/>
        <v>0</v>
      </c>
      <c r="DK69" s="74">
        <f t="shared" si="160"/>
        <v>0</v>
      </c>
      <c r="DL69" s="78">
        <f t="shared" si="161"/>
        <v>0</v>
      </c>
      <c r="DM69" s="537"/>
      <c r="DN69" s="537"/>
      <c r="DO69" s="382"/>
      <c r="DP69" s="238"/>
      <c r="DQ69" s="538">
        <f t="shared" si="162"/>
        <v>0</v>
      </c>
      <c r="DR69" s="74">
        <f t="shared" si="163"/>
        <v>0</v>
      </c>
      <c r="DS69" s="78">
        <f t="shared" si="164"/>
        <v>0</v>
      </c>
      <c r="DT69" s="537"/>
      <c r="DU69" s="537"/>
      <c r="DV69" s="382"/>
    </row>
    <row r="70" spans="1:126" s="20" customFormat="1" outlineLevel="1" x14ac:dyDescent="0.2">
      <c r="A70" s="186" t="s">
        <v>244</v>
      </c>
      <c r="B70" s="182" t="s">
        <v>134</v>
      </c>
      <c r="C70" s="42"/>
      <c r="D70" s="42"/>
      <c r="E70" s="78">
        <f t="shared" si="113"/>
        <v>0</v>
      </c>
      <c r="F70" s="178"/>
      <c r="G70" s="22" t="s">
        <v>147</v>
      </c>
      <c r="H70" s="301" t="s">
        <v>308</v>
      </c>
      <c r="I70" s="538">
        <f t="shared" si="114"/>
        <v>0</v>
      </c>
      <c r="J70" s="538">
        <f t="shared" si="115"/>
        <v>0</v>
      </c>
      <c r="K70" s="78">
        <f t="shared" si="116"/>
        <v>0</v>
      </c>
      <c r="L70" s="537"/>
      <c r="M70" s="537"/>
      <c r="N70" s="382"/>
      <c r="O70" s="271" t="str">
        <f t="shared" si="112"/>
        <v>LMS</v>
      </c>
      <c r="P70" s="538">
        <f t="shared" si="117"/>
        <v>0</v>
      </c>
      <c r="Q70" s="74">
        <f t="shared" si="118"/>
        <v>0</v>
      </c>
      <c r="R70" s="78">
        <f t="shared" si="119"/>
        <v>0</v>
      </c>
      <c r="S70" s="537"/>
      <c r="T70" s="537"/>
      <c r="U70" s="382"/>
      <c r="V70" s="238"/>
      <c r="W70" s="538">
        <f t="shared" si="120"/>
        <v>0</v>
      </c>
      <c r="X70" s="74">
        <f t="shared" si="121"/>
        <v>0</v>
      </c>
      <c r="Y70" s="78">
        <f t="shared" si="122"/>
        <v>0</v>
      </c>
      <c r="Z70" s="537"/>
      <c r="AA70" s="537"/>
      <c r="AB70" s="382"/>
      <c r="AC70" s="238"/>
      <c r="AD70" s="538">
        <f t="shared" si="123"/>
        <v>0</v>
      </c>
      <c r="AE70" s="74">
        <f t="shared" si="124"/>
        <v>0</v>
      </c>
      <c r="AF70" s="78">
        <f t="shared" si="125"/>
        <v>0</v>
      </c>
      <c r="AG70" s="537"/>
      <c r="AH70" s="537"/>
      <c r="AI70" s="382"/>
      <c r="AJ70" s="238"/>
      <c r="AK70" s="538">
        <f t="shared" si="126"/>
        <v>0</v>
      </c>
      <c r="AL70" s="74">
        <f t="shared" si="127"/>
        <v>0</v>
      </c>
      <c r="AM70" s="78">
        <f t="shared" si="128"/>
        <v>0</v>
      </c>
      <c r="AN70" s="537"/>
      <c r="AO70" s="537"/>
      <c r="AP70" s="382"/>
      <c r="AQ70" s="238"/>
      <c r="AR70" s="538">
        <f t="shared" si="129"/>
        <v>0</v>
      </c>
      <c r="AS70" s="74">
        <f t="shared" si="130"/>
        <v>0</v>
      </c>
      <c r="AT70" s="78">
        <f t="shared" si="131"/>
        <v>0</v>
      </c>
      <c r="AU70" s="537"/>
      <c r="AV70" s="537"/>
      <c r="AW70" s="382"/>
      <c r="AX70" s="238"/>
      <c r="AY70" s="538">
        <f t="shared" si="132"/>
        <v>0</v>
      </c>
      <c r="AZ70" s="74">
        <f t="shared" si="133"/>
        <v>0</v>
      </c>
      <c r="BA70" s="78">
        <f t="shared" si="134"/>
        <v>0</v>
      </c>
      <c r="BB70" s="537"/>
      <c r="BC70" s="537"/>
      <c r="BD70" s="382"/>
      <c r="BE70" s="238"/>
      <c r="BF70" s="538">
        <f t="shared" si="135"/>
        <v>0</v>
      </c>
      <c r="BG70" s="74">
        <f t="shared" si="136"/>
        <v>0</v>
      </c>
      <c r="BH70" s="78">
        <f t="shared" si="137"/>
        <v>0</v>
      </c>
      <c r="BI70" s="537"/>
      <c r="BJ70" s="537"/>
      <c r="BK70" s="382"/>
      <c r="BL70" s="238"/>
      <c r="BM70" s="538">
        <f t="shared" si="138"/>
        <v>0</v>
      </c>
      <c r="BN70" s="74">
        <f t="shared" si="139"/>
        <v>0</v>
      </c>
      <c r="BO70" s="78">
        <f t="shared" si="140"/>
        <v>0</v>
      </c>
      <c r="BP70" s="537"/>
      <c r="BQ70" s="537"/>
      <c r="BR70" s="382"/>
      <c r="BS70" s="238"/>
      <c r="BT70" s="538">
        <f t="shared" si="141"/>
        <v>0</v>
      </c>
      <c r="BU70" s="74">
        <f t="shared" si="142"/>
        <v>0</v>
      </c>
      <c r="BV70" s="78">
        <f t="shared" si="143"/>
        <v>0</v>
      </c>
      <c r="BW70" s="537"/>
      <c r="BX70" s="537"/>
      <c r="BY70" s="382"/>
      <c r="BZ70" s="238"/>
      <c r="CA70" s="538">
        <f t="shared" si="144"/>
        <v>0</v>
      </c>
      <c r="CB70" s="74">
        <f t="shared" si="145"/>
        <v>0</v>
      </c>
      <c r="CC70" s="78">
        <f t="shared" si="146"/>
        <v>0</v>
      </c>
      <c r="CD70" s="537"/>
      <c r="CE70" s="537"/>
      <c r="CF70" s="382"/>
      <c r="CG70" s="238"/>
      <c r="CH70" s="538">
        <f t="shared" si="147"/>
        <v>0</v>
      </c>
      <c r="CI70" s="74">
        <f t="shared" si="148"/>
        <v>0</v>
      </c>
      <c r="CJ70" s="78">
        <f t="shared" si="149"/>
        <v>0</v>
      </c>
      <c r="CK70" s="537"/>
      <c r="CL70" s="537"/>
      <c r="CM70" s="382"/>
      <c r="CN70" s="238"/>
      <c r="CO70" s="538">
        <f t="shared" si="150"/>
        <v>0</v>
      </c>
      <c r="CP70" s="74">
        <f t="shared" si="151"/>
        <v>0</v>
      </c>
      <c r="CQ70" s="78">
        <f t="shared" si="152"/>
        <v>0</v>
      </c>
      <c r="CR70" s="537"/>
      <c r="CS70" s="537"/>
      <c r="CT70" s="382"/>
      <c r="CU70" s="238"/>
      <c r="CV70" s="538">
        <f t="shared" si="153"/>
        <v>0</v>
      </c>
      <c r="CW70" s="74">
        <f t="shared" si="154"/>
        <v>0</v>
      </c>
      <c r="CX70" s="78">
        <f t="shared" si="155"/>
        <v>0</v>
      </c>
      <c r="CY70" s="537"/>
      <c r="CZ70" s="537"/>
      <c r="DA70" s="382"/>
      <c r="DB70" s="238"/>
      <c r="DC70" s="538">
        <f t="shared" si="156"/>
        <v>0</v>
      </c>
      <c r="DD70" s="74">
        <f t="shared" si="157"/>
        <v>0</v>
      </c>
      <c r="DE70" s="78">
        <f t="shared" si="158"/>
        <v>0</v>
      </c>
      <c r="DF70" s="537"/>
      <c r="DG70" s="537"/>
      <c r="DH70" s="382"/>
      <c r="DI70" s="238"/>
      <c r="DJ70" s="538">
        <f t="shared" si="159"/>
        <v>0</v>
      </c>
      <c r="DK70" s="74">
        <f t="shared" si="160"/>
        <v>0</v>
      </c>
      <c r="DL70" s="78">
        <f t="shared" si="161"/>
        <v>0</v>
      </c>
      <c r="DM70" s="537"/>
      <c r="DN70" s="537"/>
      <c r="DO70" s="382"/>
      <c r="DP70" s="238"/>
      <c r="DQ70" s="538">
        <f t="shared" si="162"/>
        <v>0</v>
      </c>
      <c r="DR70" s="74">
        <f t="shared" si="163"/>
        <v>0</v>
      </c>
      <c r="DS70" s="78">
        <f t="shared" si="164"/>
        <v>0</v>
      </c>
      <c r="DT70" s="537"/>
      <c r="DU70" s="537"/>
      <c r="DV70" s="382"/>
    </row>
    <row r="71" spans="1:126" s="20" customFormat="1" outlineLevel="1" x14ac:dyDescent="0.2">
      <c r="A71" s="186" t="s">
        <v>244</v>
      </c>
      <c r="B71" s="182" t="s">
        <v>134</v>
      </c>
      <c r="C71" s="42"/>
      <c r="D71" s="42"/>
      <c r="E71" s="78">
        <f t="shared" si="113"/>
        <v>0</v>
      </c>
      <c r="F71" s="187"/>
      <c r="G71" s="22"/>
      <c r="H71" s="301" t="s">
        <v>308</v>
      </c>
      <c r="I71" s="538">
        <f t="shared" si="114"/>
        <v>0</v>
      </c>
      <c r="J71" s="538">
        <f t="shared" si="115"/>
        <v>0</v>
      </c>
      <c r="K71" s="78">
        <f t="shared" si="116"/>
        <v>0</v>
      </c>
      <c r="L71" s="537"/>
      <c r="M71" s="537"/>
      <c r="N71" s="382"/>
      <c r="O71" s="271" t="str">
        <f t="shared" si="112"/>
        <v>LMS</v>
      </c>
      <c r="P71" s="538">
        <f t="shared" si="117"/>
        <v>0</v>
      </c>
      <c r="Q71" s="74">
        <f t="shared" si="118"/>
        <v>0</v>
      </c>
      <c r="R71" s="78">
        <f t="shared" si="119"/>
        <v>0</v>
      </c>
      <c r="S71" s="537"/>
      <c r="T71" s="537"/>
      <c r="U71" s="382"/>
      <c r="V71" s="238"/>
      <c r="W71" s="538">
        <f t="shared" si="120"/>
        <v>0</v>
      </c>
      <c r="X71" s="74">
        <f t="shared" si="121"/>
        <v>0</v>
      </c>
      <c r="Y71" s="78">
        <f t="shared" si="122"/>
        <v>0</v>
      </c>
      <c r="Z71" s="537"/>
      <c r="AA71" s="537"/>
      <c r="AB71" s="382"/>
      <c r="AC71" s="238"/>
      <c r="AD71" s="538">
        <f t="shared" si="123"/>
        <v>0</v>
      </c>
      <c r="AE71" s="74">
        <f t="shared" si="124"/>
        <v>0</v>
      </c>
      <c r="AF71" s="78">
        <f t="shared" si="125"/>
        <v>0</v>
      </c>
      <c r="AG71" s="537"/>
      <c r="AH71" s="537"/>
      <c r="AI71" s="382"/>
      <c r="AJ71" s="238"/>
      <c r="AK71" s="538">
        <f t="shared" si="126"/>
        <v>0</v>
      </c>
      <c r="AL71" s="74">
        <f t="shared" si="127"/>
        <v>0</v>
      </c>
      <c r="AM71" s="78">
        <f t="shared" si="128"/>
        <v>0</v>
      </c>
      <c r="AN71" s="537"/>
      <c r="AO71" s="537"/>
      <c r="AP71" s="382"/>
      <c r="AQ71" s="238"/>
      <c r="AR71" s="538">
        <f t="shared" si="129"/>
        <v>0</v>
      </c>
      <c r="AS71" s="74">
        <f t="shared" si="130"/>
        <v>0</v>
      </c>
      <c r="AT71" s="78">
        <f t="shared" si="131"/>
        <v>0</v>
      </c>
      <c r="AU71" s="537"/>
      <c r="AV71" s="537"/>
      <c r="AW71" s="382"/>
      <c r="AX71" s="238"/>
      <c r="AY71" s="538">
        <f t="shared" si="132"/>
        <v>0</v>
      </c>
      <c r="AZ71" s="74">
        <f t="shared" si="133"/>
        <v>0</v>
      </c>
      <c r="BA71" s="78">
        <f t="shared" si="134"/>
        <v>0</v>
      </c>
      <c r="BB71" s="537"/>
      <c r="BC71" s="537"/>
      <c r="BD71" s="382"/>
      <c r="BE71" s="238"/>
      <c r="BF71" s="538">
        <f t="shared" si="135"/>
        <v>0</v>
      </c>
      <c r="BG71" s="74">
        <f t="shared" si="136"/>
        <v>0</v>
      </c>
      <c r="BH71" s="78">
        <f t="shared" si="137"/>
        <v>0</v>
      </c>
      <c r="BI71" s="537"/>
      <c r="BJ71" s="537"/>
      <c r="BK71" s="382"/>
      <c r="BL71" s="238"/>
      <c r="BM71" s="538">
        <f t="shared" si="138"/>
        <v>0</v>
      </c>
      <c r="BN71" s="74">
        <f t="shared" si="139"/>
        <v>0</v>
      </c>
      <c r="BO71" s="78">
        <f t="shared" si="140"/>
        <v>0</v>
      </c>
      <c r="BP71" s="537"/>
      <c r="BQ71" s="537"/>
      <c r="BR71" s="382"/>
      <c r="BS71" s="238"/>
      <c r="BT71" s="538">
        <f t="shared" si="141"/>
        <v>0</v>
      </c>
      <c r="BU71" s="74">
        <f t="shared" si="142"/>
        <v>0</v>
      </c>
      <c r="BV71" s="78">
        <f t="shared" si="143"/>
        <v>0</v>
      </c>
      <c r="BW71" s="537"/>
      <c r="BX71" s="537"/>
      <c r="BY71" s="382"/>
      <c r="BZ71" s="238"/>
      <c r="CA71" s="538">
        <f t="shared" si="144"/>
        <v>0</v>
      </c>
      <c r="CB71" s="74">
        <f t="shared" si="145"/>
        <v>0</v>
      </c>
      <c r="CC71" s="78">
        <f t="shared" si="146"/>
        <v>0</v>
      </c>
      <c r="CD71" s="537"/>
      <c r="CE71" s="537"/>
      <c r="CF71" s="382"/>
      <c r="CG71" s="238"/>
      <c r="CH71" s="538">
        <f t="shared" si="147"/>
        <v>0</v>
      </c>
      <c r="CI71" s="74">
        <f t="shared" si="148"/>
        <v>0</v>
      </c>
      <c r="CJ71" s="78">
        <f t="shared" si="149"/>
        <v>0</v>
      </c>
      <c r="CK71" s="537"/>
      <c r="CL71" s="537"/>
      <c r="CM71" s="382"/>
      <c r="CN71" s="238"/>
      <c r="CO71" s="538">
        <f t="shared" si="150"/>
        <v>0</v>
      </c>
      <c r="CP71" s="74">
        <f t="shared" si="151"/>
        <v>0</v>
      </c>
      <c r="CQ71" s="78">
        <f t="shared" si="152"/>
        <v>0</v>
      </c>
      <c r="CR71" s="537"/>
      <c r="CS71" s="537"/>
      <c r="CT71" s="382"/>
      <c r="CU71" s="238"/>
      <c r="CV71" s="538">
        <f t="shared" si="153"/>
        <v>0</v>
      </c>
      <c r="CW71" s="74">
        <f t="shared" si="154"/>
        <v>0</v>
      </c>
      <c r="CX71" s="78">
        <f t="shared" si="155"/>
        <v>0</v>
      </c>
      <c r="CY71" s="537"/>
      <c r="CZ71" s="537"/>
      <c r="DA71" s="382"/>
      <c r="DB71" s="238"/>
      <c r="DC71" s="538">
        <f t="shared" si="156"/>
        <v>0</v>
      </c>
      <c r="DD71" s="74">
        <f t="shared" si="157"/>
        <v>0</v>
      </c>
      <c r="DE71" s="78">
        <f t="shared" si="158"/>
        <v>0</v>
      </c>
      <c r="DF71" s="537"/>
      <c r="DG71" s="537"/>
      <c r="DH71" s="382"/>
      <c r="DI71" s="238"/>
      <c r="DJ71" s="538">
        <f t="shared" si="159"/>
        <v>0</v>
      </c>
      <c r="DK71" s="74">
        <f t="shared" si="160"/>
        <v>0</v>
      </c>
      <c r="DL71" s="78">
        <f t="shared" si="161"/>
        <v>0</v>
      </c>
      <c r="DM71" s="537"/>
      <c r="DN71" s="537"/>
      <c r="DO71" s="382"/>
      <c r="DP71" s="238"/>
      <c r="DQ71" s="538">
        <f t="shared" si="162"/>
        <v>0</v>
      </c>
      <c r="DR71" s="74">
        <f t="shared" si="163"/>
        <v>0</v>
      </c>
      <c r="DS71" s="78">
        <f t="shared" si="164"/>
        <v>0</v>
      </c>
      <c r="DT71" s="537"/>
      <c r="DU71" s="537"/>
      <c r="DV71" s="382"/>
    </row>
    <row r="72" spans="1:126" s="20" customFormat="1" outlineLevel="1" x14ac:dyDescent="0.2">
      <c r="A72" s="186" t="s">
        <v>244</v>
      </c>
      <c r="B72" s="182" t="s">
        <v>134</v>
      </c>
      <c r="C72" s="42"/>
      <c r="D72" s="42"/>
      <c r="E72" s="78">
        <f t="shared" si="113"/>
        <v>0</v>
      </c>
      <c r="F72" s="187"/>
      <c r="H72" s="301" t="s">
        <v>308</v>
      </c>
      <c r="I72" s="538">
        <f t="shared" si="114"/>
        <v>0</v>
      </c>
      <c r="J72" s="538">
        <f t="shared" si="115"/>
        <v>0</v>
      </c>
      <c r="K72" s="78">
        <f t="shared" si="116"/>
        <v>0</v>
      </c>
      <c r="L72" s="537"/>
      <c r="M72" s="537"/>
      <c r="N72" s="382"/>
      <c r="O72" s="271" t="str">
        <f t="shared" si="112"/>
        <v>LMS</v>
      </c>
      <c r="P72" s="538">
        <f t="shared" si="117"/>
        <v>0</v>
      </c>
      <c r="Q72" s="74">
        <f t="shared" si="118"/>
        <v>0</v>
      </c>
      <c r="R72" s="78">
        <f t="shared" si="119"/>
        <v>0</v>
      </c>
      <c r="S72" s="537"/>
      <c r="T72" s="537"/>
      <c r="U72" s="382"/>
      <c r="V72" s="238"/>
      <c r="W72" s="538">
        <f t="shared" si="120"/>
        <v>0</v>
      </c>
      <c r="X72" s="74">
        <f t="shared" si="121"/>
        <v>0</v>
      </c>
      <c r="Y72" s="78">
        <f t="shared" si="122"/>
        <v>0</v>
      </c>
      <c r="Z72" s="537"/>
      <c r="AA72" s="537"/>
      <c r="AB72" s="382"/>
      <c r="AC72" s="238"/>
      <c r="AD72" s="538">
        <f t="shared" si="123"/>
        <v>0</v>
      </c>
      <c r="AE72" s="74">
        <f t="shared" si="124"/>
        <v>0</v>
      </c>
      <c r="AF72" s="78">
        <f t="shared" si="125"/>
        <v>0</v>
      </c>
      <c r="AG72" s="537"/>
      <c r="AH72" s="537"/>
      <c r="AI72" s="382"/>
      <c r="AJ72" s="238"/>
      <c r="AK72" s="538">
        <f t="shared" si="126"/>
        <v>0</v>
      </c>
      <c r="AL72" s="74">
        <f t="shared" si="127"/>
        <v>0</v>
      </c>
      <c r="AM72" s="78">
        <f t="shared" si="128"/>
        <v>0</v>
      </c>
      <c r="AN72" s="537"/>
      <c r="AO72" s="537"/>
      <c r="AP72" s="382"/>
      <c r="AQ72" s="238"/>
      <c r="AR72" s="538">
        <f t="shared" si="129"/>
        <v>0</v>
      </c>
      <c r="AS72" s="74">
        <f t="shared" si="130"/>
        <v>0</v>
      </c>
      <c r="AT72" s="78">
        <f t="shared" si="131"/>
        <v>0</v>
      </c>
      <c r="AU72" s="537"/>
      <c r="AV72" s="537"/>
      <c r="AW72" s="382"/>
      <c r="AX72" s="238"/>
      <c r="AY72" s="538">
        <f t="shared" si="132"/>
        <v>0</v>
      </c>
      <c r="AZ72" s="74">
        <f t="shared" si="133"/>
        <v>0</v>
      </c>
      <c r="BA72" s="78">
        <f t="shared" si="134"/>
        <v>0</v>
      </c>
      <c r="BB72" s="537"/>
      <c r="BC72" s="537"/>
      <c r="BD72" s="382"/>
      <c r="BE72" s="238"/>
      <c r="BF72" s="538">
        <f t="shared" si="135"/>
        <v>0</v>
      </c>
      <c r="BG72" s="74">
        <f t="shared" si="136"/>
        <v>0</v>
      </c>
      <c r="BH72" s="78">
        <f t="shared" si="137"/>
        <v>0</v>
      </c>
      <c r="BI72" s="537"/>
      <c r="BJ72" s="537"/>
      <c r="BK72" s="382"/>
      <c r="BL72" s="238"/>
      <c r="BM72" s="538">
        <f t="shared" si="138"/>
        <v>0</v>
      </c>
      <c r="BN72" s="74">
        <f t="shared" si="139"/>
        <v>0</v>
      </c>
      <c r="BO72" s="78">
        <f t="shared" si="140"/>
        <v>0</v>
      </c>
      <c r="BP72" s="537"/>
      <c r="BQ72" s="537"/>
      <c r="BR72" s="382"/>
      <c r="BS72" s="238"/>
      <c r="BT72" s="538">
        <f t="shared" si="141"/>
        <v>0</v>
      </c>
      <c r="BU72" s="74">
        <f t="shared" si="142"/>
        <v>0</v>
      </c>
      <c r="BV72" s="78">
        <f t="shared" si="143"/>
        <v>0</v>
      </c>
      <c r="BW72" s="537"/>
      <c r="BX72" s="537"/>
      <c r="BY72" s="382"/>
      <c r="BZ72" s="238"/>
      <c r="CA72" s="538">
        <f t="shared" si="144"/>
        <v>0</v>
      </c>
      <c r="CB72" s="74">
        <f t="shared" si="145"/>
        <v>0</v>
      </c>
      <c r="CC72" s="78">
        <f t="shared" si="146"/>
        <v>0</v>
      </c>
      <c r="CD72" s="537"/>
      <c r="CE72" s="537"/>
      <c r="CF72" s="382"/>
      <c r="CG72" s="238"/>
      <c r="CH72" s="538">
        <f t="shared" si="147"/>
        <v>0</v>
      </c>
      <c r="CI72" s="74">
        <f t="shared" si="148"/>
        <v>0</v>
      </c>
      <c r="CJ72" s="78">
        <f t="shared" si="149"/>
        <v>0</v>
      </c>
      <c r="CK72" s="537"/>
      <c r="CL72" s="537"/>
      <c r="CM72" s="382"/>
      <c r="CN72" s="238"/>
      <c r="CO72" s="538">
        <f t="shared" si="150"/>
        <v>0</v>
      </c>
      <c r="CP72" s="74">
        <f t="shared" si="151"/>
        <v>0</v>
      </c>
      <c r="CQ72" s="78">
        <f t="shared" si="152"/>
        <v>0</v>
      </c>
      <c r="CR72" s="537"/>
      <c r="CS72" s="537"/>
      <c r="CT72" s="382"/>
      <c r="CU72" s="238"/>
      <c r="CV72" s="538">
        <f t="shared" si="153"/>
        <v>0</v>
      </c>
      <c r="CW72" s="74">
        <f t="shared" si="154"/>
        <v>0</v>
      </c>
      <c r="CX72" s="78">
        <f t="shared" si="155"/>
        <v>0</v>
      </c>
      <c r="CY72" s="537"/>
      <c r="CZ72" s="537"/>
      <c r="DA72" s="382"/>
      <c r="DB72" s="238"/>
      <c r="DC72" s="538">
        <f t="shared" si="156"/>
        <v>0</v>
      </c>
      <c r="DD72" s="74">
        <f t="shared" si="157"/>
        <v>0</v>
      </c>
      <c r="DE72" s="78">
        <f t="shared" si="158"/>
        <v>0</v>
      </c>
      <c r="DF72" s="537"/>
      <c r="DG72" s="537"/>
      <c r="DH72" s="382"/>
      <c r="DI72" s="238"/>
      <c r="DJ72" s="538">
        <f t="shared" si="159"/>
        <v>0</v>
      </c>
      <c r="DK72" s="74">
        <f t="shared" si="160"/>
        <v>0</v>
      </c>
      <c r="DL72" s="78">
        <f t="shared" si="161"/>
        <v>0</v>
      </c>
      <c r="DM72" s="537"/>
      <c r="DN72" s="537"/>
      <c r="DO72" s="382"/>
      <c r="DP72" s="238"/>
      <c r="DQ72" s="538">
        <f t="shared" si="162"/>
        <v>0</v>
      </c>
      <c r="DR72" s="74">
        <f t="shared" si="163"/>
        <v>0</v>
      </c>
      <c r="DS72" s="78">
        <f t="shared" si="164"/>
        <v>0</v>
      </c>
      <c r="DT72" s="537"/>
      <c r="DU72" s="537"/>
      <c r="DV72" s="382"/>
    </row>
    <row r="73" spans="1:126" s="20" customFormat="1" outlineLevel="1" x14ac:dyDescent="0.2">
      <c r="A73" s="186" t="s">
        <v>244</v>
      </c>
      <c r="B73" s="182" t="s">
        <v>134</v>
      </c>
      <c r="C73" s="42"/>
      <c r="D73" s="42"/>
      <c r="E73" s="78">
        <f t="shared" si="113"/>
        <v>0</v>
      </c>
      <c r="F73" s="187"/>
      <c r="H73" s="301" t="s">
        <v>308</v>
      </c>
      <c r="I73" s="538">
        <f t="shared" si="114"/>
        <v>0</v>
      </c>
      <c r="J73" s="538">
        <f t="shared" si="115"/>
        <v>0</v>
      </c>
      <c r="K73" s="78">
        <f t="shared" si="116"/>
        <v>0</v>
      </c>
      <c r="L73" s="537"/>
      <c r="M73" s="537"/>
      <c r="N73" s="382"/>
      <c r="O73" s="271" t="str">
        <f t="shared" si="112"/>
        <v>LMS</v>
      </c>
      <c r="P73" s="538">
        <f t="shared" si="117"/>
        <v>0</v>
      </c>
      <c r="Q73" s="74">
        <f t="shared" si="118"/>
        <v>0</v>
      </c>
      <c r="R73" s="78">
        <f t="shared" si="119"/>
        <v>0</v>
      </c>
      <c r="S73" s="537"/>
      <c r="T73" s="537"/>
      <c r="U73" s="382"/>
      <c r="V73" s="238"/>
      <c r="W73" s="538">
        <f t="shared" si="120"/>
        <v>0</v>
      </c>
      <c r="X73" s="74">
        <f t="shared" si="121"/>
        <v>0</v>
      </c>
      <c r="Y73" s="78">
        <f t="shared" si="122"/>
        <v>0</v>
      </c>
      <c r="Z73" s="537"/>
      <c r="AA73" s="537"/>
      <c r="AB73" s="382"/>
      <c r="AC73" s="238"/>
      <c r="AD73" s="538">
        <f t="shared" si="123"/>
        <v>0</v>
      </c>
      <c r="AE73" s="74">
        <f t="shared" si="124"/>
        <v>0</v>
      </c>
      <c r="AF73" s="78">
        <f t="shared" si="125"/>
        <v>0</v>
      </c>
      <c r="AG73" s="537"/>
      <c r="AH73" s="537"/>
      <c r="AI73" s="382"/>
      <c r="AJ73" s="238"/>
      <c r="AK73" s="538">
        <f t="shared" si="126"/>
        <v>0</v>
      </c>
      <c r="AL73" s="74">
        <f t="shared" si="127"/>
        <v>0</v>
      </c>
      <c r="AM73" s="78">
        <f t="shared" si="128"/>
        <v>0</v>
      </c>
      <c r="AN73" s="537"/>
      <c r="AO73" s="537"/>
      <c r="AP73" s="382"/>
      <c r="AQ73" s="238"/>
      <c r="AR73" s="538">
        <f t="shared" si="129"/>
        <v>0</v>
      </c>
      <c r="AS73" s="74">
        <f t="shared" si="130"/>
        <v>0</v>
      </c>
      <c r="AT73" s="78">
        <f t="shared" si="131"/>
        <v>0</v>
      </c>
      <c r="AU73" s="537"/>
      <c r="AV73" s="537"/>
      <c r="AW73" s="382"/>
      <c r="AX73" s="238"/>
      <c r="AY73" s="538">
        <f t="shared" si="132"/>
        <v>0</v>
      </c>
      <c r="AZ73" s="74">
        <f t="shared" si="133"/>
        <v>0</v>
      </c>
      <c r="BA73" s="78">
        <f t="shared" si="134"/>
        <v>0</v>
      </c>
      <c r="BB73" s="537"/>
      <c r="BC73" s="537"/>
      <c r="BD73" s="382"/>
      <c r="BE73" s="238"/>
      <c r="BF73" s="538">
        <f t="shared" si="135"/>
        <v>0</v>
      </c>
      <c r="BG73" s="74">
        <f t="shared" si="136"/>
        <v>0</v>
      </c>
      <c r="BH73" s="78">
        <f t="shared" si="137"/>
        <v>0</v>
      </c>
      <c r="BI73" s="537"/>
      <c r="BJ73" s="537"/>
      <c r="BK73" s="382"/>
      <c r="BL73" s="238"/>
      <c r="BM73" s="538">
        <f t="shared" si="138"/>
        <v>0</v>
      </c>
      <c r="BN73" s="74">
        <f t="shared" si="139"/>
        <v>0</v>
      </c>
      <c r="BO73" s="78">
        <f t="shared" si="140"/>
        <v>0</v>
      </c>
      <c r="BP73" s="537"/>
      <c r="BQ73" s="537"/>
      <c r="BR73" s="382"/>
      <c r="BS73" s="238"/>
      <c r="BT73" s="538">
        <f t="shared" si="141"/>
        <v>0</v>
      </c>
      <c r="BU73" s="74">
        <f t="shared" si="142"/>
        <v>0</v>
      </c>
      <c r="BV73" s="78">
        <f t="shared" si="143"/>
        <v>0</v>
      </c>
      <c r="BW73" s="537"/>
      <c r="BX73" s="537"/>
      <c r="BY73" s="382"/>
      <c r="BZ73" s="238"/>
      <c r="CA73" s="538">
        <f t="shared" si="144"/>
        <v>0</v>
      </c>
      <c r="CB73" s="74">
        <f t="shared" si="145"/>
        <v>0</v>
      </c>
      <c r="CC73" s="78">
        <f t="shared" si="146"/>
        <v>0</v>
      </c>
      <c r="CD73" s="537"/>
      <c r="CE73" s="537"/>
      <c r="CF73" s="382"/>
      <c r="CG73" s="238"/>
      <c r="CH73" s="538">
        <f t="shared" si="147"/>
        <v>0</v>
      </c>
      <c r="CI73" s="74">
        <f t="shared" si="148"/>
        <v>0</v>
      </c>
      <c r="CJ73" s="78">
        <f t="shared" si="149"/>
        <v>0</v>
      </c>
      <c r="CK73" s="537"/>
      <c r="CL73" s="537"/>
      <c r="CM73" s="382"/>
      <c r="CN73" s="238"/>
      <c r="CO73" s="538">
        <f t="shared" si="150"/>
        <v>0</v>
      </c>
      <c r="CP73" s="74">
        <f t="shared" si="151"/>
        <v>0</v>
      </c>
      <c r="CQ73" s="78">
        <f t="shared" si="152"/>
        <v>0</v>
      </c>
      <c r="CR73" s="537"/>
      <c r="CS73" s="537"/>
      <c r="CT73" s="382"/>
      <c r="CU73" s="238"/>
      <c r="CV73" s="538">
        <f t="shared" si="153"/>
        <v>0</v>
      </c>
      <c r="CW73" s="74">
        <f t="shared" si="154"/>
        <v>0</v>
      </c>
      <c r="CX73" s="78">
        <f t="shared" si="155"/>
        <v>0</v>
      </c>
      <c r="CY73" s="537"/>
      <c r="CZ73" s="537"/>
      <c r="DA73" s="382"/>
      <c r="DB73" s="238"/>
      <c r="DC73" s="538">
        <f t="shared" si="156"/>
        <v>0</v>
      </c>
      <c r="DD73" s="74">
        <f t="shared" si="157"/>
        <v>0</v>
      </c>
      <c r="DE73" s="78">
        <f t="shared" si="158"/>
        <v>0</v>
      </c>
      <c r="DF73" s="537"/>
      <c r="DG73" s="537"/>
      <c r="DH73" s="382"/>
      <c r="DI73" s="238"/>
      <c r="DJ73" s="538">
        <f t="shared" si="159"/>
        <v>0</v>
      </c>
      <c r="DK73" s="74">
        <f t="shared" si="160"/>
        <v>0</v>
      </c>
      <c r="DL73" s="78">
        <f t="shared" si="161"/>
        <v>0</v>
      </c>
      <c r="DM73" s="537"/>
      <c r="DN73" s="537"/>
      <c r="DO73" s="382"/>
      <c r="DP73" s="238"/>
      <c r="DQ73" s="538">
        <f t="shared" si="162"/>
        <v>0</v>
      </c>
      <c r="DR73" s="74">
        <f t="shared" si="163"/>
        <v>0</v>
      </c>
      <c r="DS73" s="78">
        <f t="shared" si="164"/>
        <v>0</v>
      </c>
      <c r="DT73" s="537"/>
      <c r="DU73" s="537"/>
      <c r="DV73" s="382"/>
    </row>
    <row r="74" spans="1:126" s="21" customFormat="1" outlineLevel="1" x14ac:dyDescent="0.2">
      <c r="A74" s="153" t="s">
        <v>3</v>
      </c>
      <c r="B74" s="184"/>
      <c r="C74" s="77">
        <f>SUMIF($H75:$H76,MID($H74,3,10),C75:C76)</f>
        <v>0</v>
      </c>
      <c r="D74" s="77">
        <f>SUMIF($H75:$H76,MID($H74,3,10),D75:D76)</f>
        <v>0</v>
      </c>
      <c r="E74" s="77">
        <f t="shared" si="113"/>
        <v>0</v>
      </c>
      <c r="F74" s="150"/>
      <c r="G74" s="22"/>
      <c r="H74" s="301" t="s">
        <v>309</v>
      </c>
      <c r="I74" s="536">
        <f t="shared" si="114"/>
        <v>0</v>
      </c>
      <c r="J74" s="536">
        <f t="shared" si="115"/>
        <v>0</v>
      </c>
      <c r="K74" s="73">
        <f t="shared" si="116"/>
        <v>0</v>
      </c>
      <c r="L74" s="432">
        <f>IF(I$1="","",SUMIF($H75:$H76,MID($H74,3,10),L75:L76))</f>
        <v>0</v>
      </c>
      <c r="M74" s="432">
        <f>IF(I$1="","",SUMIF($H75:$H76,MID($H74,3,10),M75:M76))</f>
        <v>0</v>
      </c>
      <c r="N74" s="62"/>
      <c r="O74" s="271" t="str">
        <f t="shared" si="112"/>
        <v>LM</v>
      </c>
      <c r="P74" s="536">
        <f t="shared" si="117"/>
        <v>0</v>
      </c>
      <c r="Q74" s="73">
        <f t="shared" si="118"/>
        <v>0</v>
      </c>
      <c r="R74" s="73">
        <f t="shared" si="119"/>
        <v>0</v>
      </c>
      <c r="S74" s="432">
        <f>IF(P$1="","",SUMIF($H75:$H76,MID($H74,3,10),S75:S76))</f>
        <v>0</v>
      </c>
      <c r="T74" s="432">
        <f>IF(P$1="","",SUMIF($H75:$H76,MID($H74,3,10),T75:T76))</f>
        <v>0</v>
      </c>
      <c r="U74" s="62"/>
      <c r="V74" s="239"/>
      <c r="W74" s="536">
        <f t="shared" si="120"/>
        <v>0</v>
      </c>
      <c r="X74" s="73">
        <f t="shared" si="121"/>
        <v>0</v>
      </c>
      <c r="Y74" s="73">
        <f t="shared" si="122"/>
        <v>0</v>
      </c>
      <c r="Z74" s="432">
        <f>IF(W$1="","",SUMIF($H75:$H76,MID($H74,3,10),Z75:Z76))</f>
        <v>0</v>
      </c>
      <c r="AA74" s="432">
        <f>IF(W$1="","",SUMIF($H75:$H76,MID($H74,3,10),AA75:AA76))</f>
        <v>0</v>
      </c>
      <c r="AB74" s="62"/>
      <c r="AC74" s="239"/>
      <c r="AD74" s="536">
        <f t="shared" si="123"/>
        <v>0</v>
      </c>
      <c r="AE74" s="73">
        <f t="shared" si="124"/>
        <v>0</v>
      </c>
      <c r="AF74" s="73">
        <f t="shared" si="125"/>
        <v>0</v>
      </c>
      <c r="AG74" s="432">
        <f>IF(AD$1="","",SUMIF($H75:$H76,MID($H74,3,10),AG75:AG76))</f>
        <v>0</v>
      </c>
      <c r="AH74" s="432">
        <f>IF(AD$1="","",SUMIF($H75:$H76,MID($H74,3,10),AH75:AH76))</f>
        <v>0</v>
      </c>
      <c r="AI74" s="62"/>
      <c r="AJ74" s="239"/>
      <c r="AK74" s="536">
        <f t="shared" si="126"/>
        <v>0</v>
      </c>
      <c r="AL74" s="73">
        <f t="shared" si="127"/>
        <v>0</v>
      </c>
      <c r="AM74" s="73">
        <f t="shared" si="128"/>
        <v>0</v>
      </c>
      <c r="AN74" s="432">
        <f>IF(AK$1="","",SUMIF($H75:$H76,MID($H74,3,10),AN75:AN76))</f>
        <v>0</v>
      </c>
      <c r="AO74" s="432">
        <f>IF(AK$1="","",SUMIF($H75:$H76,MID($H74,3,10),AO75:AO76))</f>
        <v>0</v>
      </c>
      <c r="AP74" s="62"/>
      <c r="AQ74" s="239"/>
      <c r="AR74" s="536">
        <f t="shared" si="129"/>
        <v>0</v>
      </c>
      <c r="AS74" s="73">
        <f t="shared" si="130"/>
        <v>0</v>
      </c>
      <c r="AT74" s="73">
        <f t="shared" si="131"/>
        <v>0</v>
      </c>
      <c r="AU74" s="432">
        <f>IF(AR$1="","",SUMIF($H75:$H76,MID($H74,3,10),AU75:AU76))</f>
        <v>0</v>
      </c>
      <c r="AV74" s="432">
        <f>IF(AR$1="","",SUMIF($H75:$H76,MID($H74,3,10),AV75:AV76))</f>
        <v>0</v>
      </c>
      <c r="AW74" s="62"/>
      <c r="AX74" s="239"/>
      <c r="AY74" s="536">
        <f t="shared" si="132"/>
        <v>0</v>
      </c>
      <c r="AZ74" s="73">
        <f t="shared" si="133"/>
        <v>0</v>
      </c>
      <c r="BA74" s="73">
        <f t="shared" si="134"/>
        <v>0</v>
      </c>
      <c r="BB74" s="432">
        <f>IF(AY$1="","",SUMIF($H75:$H76,MID($H74,3,10),BB75:BB76))</f>
        <v>0</v>
      </c>
      <c r="BC74" s="432">
        <f>IF(AY$1="","",SUMIF($H75:$H76,MID($H74,3,10),BC75:BC76))</f>
        <v>0</v>
      </c>
      <c r="BD74" s="62"/>
      <c r="BE74" s="239"/>
      <c r="BF74" s="536">
        <f t="shared" si="135"/>
        <v>0</v>
      </c>
      <c r="BG74" s="73">
        <f t="shared" si="136"/>
        <v>0</v>
      </c>
      <c r="BH74" s="73">
        <f t="shared" si="137"/>
        <v>0</v>
      </c>
      <c r="BI74" s="432">
        <f>IF(BF$1="","",SUMIF($H75:$H76,MID($H74,3,10),BI75:BI76))</f>
        <v>0</v>
      </c>
      <c r="BJ74" s="432">
        <f>IF(BF$1="","",SUMIF($H75:$H76,MID($H74,3,10),BJ75:BJ76))</f>
        <v>0</v>
      </c>
      <c r="BK74" s="62"/>
      <c r="BL74" s="239"/>
      <c r="BM74" s="536">
        <f t="shared" si="138"/>
        <v>0</v>
      </c>
      <c r="BN74" s="73">
        <f t="shared" si="139"/>
        <v>0</v>
      </c>
      <c r="BO74" s="73">
        <f t="shared" si="140"/>
        <v>0</v>
      </c>
      <c r="BP74" s="432">
        <f>IF(BM$1="","",SUMIF($H75:$H76,MID($H74,3,10),BP75:BP76))</f>
        <v>0</v>
      </c>
      <c r="BQ74" s="432">
        <f>IF(BM$1="","",SUMIF($H75:$H76,MID($H74,3,10),BQ75:BQ76))</f>
        <v>0</v>
      </c>
      <c r="BR74" s="62"/>
      <c r="BS74" s="239"/>
      <c r="BT74" s="536">
        <f t="shared" si="141"/>
        <v>0</v>
      </c>
      <c r="BU74" s="73">
        <f t="shared" si="142"/>
        <v>0</v>
      </c>
      <c r="BV74" s="73">
        <f t="shared" si="143"/>
        <v>0</v>
      </c>
      <c r="BW74" s="432">
        <f>IF(BT$1="","",SUMIF($H75:$H76,MID($H74,3,10),BW75:BW76))</f>
        <v>0</v>
      </c>
      <c r="BX74" s="432">
        <f>IF(BT$1="","",SUMIF($H75:$H76,MID($H74,3,10),BX75:BX76))</f>
        <v>0</v>
      </c>
      <c r="BY74" s="62"/>
      <c r="BZ74" s="239"/>
      <c r="CA74" s="536">
        <f t="shared" si="144"/>
        <v>0</v>
      </c>
      <c r="CB74" s="73">
        <f t="shared" si="145"/>
        <v>0</v>
      </c>
      <c r="CC74" s="73">
        <f t="shared" si="146"/>
        <v>0</v>
      </c>
      <c r="CD74" s="432">
        <f>IF(CA$1="","",SUMIF($H75:$H76,MID($H74,3,10),CD75:CD76))</f>
        <v>0</v>
      </c>
      <c r="CE74" s="432">
        <f>IF(CA$1="","",SUMIF($H75:$H76,MID($H74,3,10),CE75:CE76))</f>
        <v>0</v>
      </c>
      <c r="CF74" s="62"/>
      <c r="CG74" s="239"/>
      <c r="CH74" s="536">
        <f t="shared" si="147"/>
        <v>0</v>
      </c>
      <c r="CI74" s="73">
        <f t="shared" si="148"/>
        <v>0</v>
      </c>
      <c r="CJ74" s="73">
        <f t="shared" si="149"/>
        <v>0</v>
      </c>
      <c r="CK74" s="432">
        <f>IF(CH$1="","",SUMIF($H75:$H76,MID($H74,3,10),CK75:CK76))</f>
        <v>0</v>
      </c>
      <c r="CL74" s="432">
        <f>IF(CH$1="","",SUMIF($H75:$H76,MID($H74,3,10),CL75:CL76))</f>
        <v>0</v>
      </c>
      <c r="CM74" s="62"/>
      <c r="CN74" s="239"/>
      <c r="CO74" s="536">
        <f t="shared" si="150"/>
        <v>0</v>
      </c>
      <c r="CP74" s="73">
        <f t="shared" si="151"/>
        <v>0</v>
      </c>
      <c r="CQ74" s="73">
        <f t="shared" si="152"/>
        <v>0</v>
      </c>
      <c r="CR74" s="432">
        <f>IF(CO$1="","",SUMIF($H75:$H76,MID($H74,3,10),CR75:CR76))</f>
        <v>0</v>
      </c>
      <c r="CS74" s="432">
        <f>IF(CO$1="","",SUMIF($H75:$H76,MID($H74,3,10),CS75:CS76))</f>
        <v>0</v>
      </c>
      <c r="CT74" s="62"/>
      <c r="CU74" s="239"/>
      <c r="CV74" s="536">
        <f t="shared" si="153"/>
        <v>0</v>
      </c>
      <c r="CW74" s="73">
        <f t="shared" si="154"/>
        <v>0</v>
      </c>
      <c r="CX74" s="73">
        <f t="shared" si="155"/>
        <v>0</v>
      </c>
      <c r="CY74" s="432">
        <f>IF(CV$1="","",SUMIF($H75:$H76,MID($H74,3,10),CY75:CY76))</f>
        <v>0</v>
      </c>
      <c r="CZ74" s="432">
        <f>IF(CV$1="","",SUMIF($H75:$H76,MID($H74,3,10),CZ75:CZ76))</f>
        <v>0</v>
      </c>
      <c r="DA74" s="62"/>
      <c r="DB74" s="239"/>
      <c r="DC74" s="536">
        <f t="shared" si="156"/>
        <v>0</v>
      </c>
      <c r="DD74" s="73">
        <f t="shared" si="157"/>
        <v>0</v>
      </c>
      <c r="DE74" s="73">
        <f t="shared" si="158"/>
        <v>0</v>
      </c>
      <c r="DF74" s="432">
        <f>IF(DC$1="","",SUMIF($H75:$H76,MID($H74,3,10),DF75:DF76))</f>
        <v>0</v>
      </c>
      <c r="DG74" s="432">
        <f>IF(DC$1="","",SUMIF($H75:$H76,MID($H74,3,10),DG75:DG76))</f>
        <v>0</v>
      </c>
      <c r="DH74" s="62"/>
      <c r="DI74" s="239"/>
      <c r="DJ74" s="536">
        <f t="shared" si="159"/>
        <v>0</v>
      </c>
      <c r="DK74" s="73">
        <f t="shared" si="160"/>
        <v>0</v>
      </c>
      <c r="DL74" s="73">
        <f t="shared" si="161"/>
        <v>0</v>
      </c>
      <c r="DM74" s="432">
        <f>IF(DJ$1="","",SUMIF($H75:$H76,MID($H74,3,10),DM75:DM76))</f>
        <v>0</v>
      </c>
      <c r="DN74" s="432">
        <f>IF(DJ$1="","",SUMIF($H75:$H76,MID($H74,3,10),DN75:DN76))</f>
        <v>0</v>
      </c>
      <c r="DO74" s="62"/>
      <c r="DP74" s="239"/>
      <c r="DQ74" s="536">
        <f t="shared" si="162"/>
        <v>0</v>
      </c>
      <c r="DR74" s="73">
        <f t="shared" si="163"/>
        <v>0</v>
      </c>
      <c r="DS74" s="73">
        <f t="shared" si="164"/>
        <v>0</v>
      </c>
      <c r="DT74" s="432">
        <f>IF(DQ$1="","",SUMIF($H75:$H76,MID($H74,3,10),DT75:DT76))</f>
        <v>0</v>
      </c>
      <c r="DU74" s="432">
        <f>IF(DQ$1="","",SUMIF($H75:$H76,MID($H74,3,10),DU75:DU76))</f>
        <v>0</v>
      </c>
      <c r="DV74" s="62"/>
    </row>
    <row r="75" spans="1:126" s="21" customFormat="1" outlineLevel="1" x14ac:dyDescent="0.2">
      <c r="A75" s="152" t="s">
        <v>3</v>
      </c>
      <c r="B75" s="179"/>
      <c r="C75" s="43"/>
      <c r="D75" s="43"/>
      <c r="E75" s="79">
        <f t="shared" si="113"/>
        <v>0</v>
      </c>
      <c r="F75" s="150"/>
      <c r="G75" s="22"/>
      <c r="H75" s="301" t="s">
        <v>310</v>
      </c>
      <c r="I75" s="538">
        <f t="shared" si="114"/>
        <v>0</v>
      </c>
      <c r="J75" s="538">
        <f t="shared" si="115"/>
        <v>0</v>
      </c>
      <c r="K75" s="79">
        <f t="shared" si="116"/>
        <v>0</v>
      </c>
      <c r="L75" s="534"/>
      <c r="M75" s="534"/>
      <c r="N75" s="62"/>
      <c r="O75" s="271" t="str">
        <f t="shared" si="112"/>
        <v>LMH</v>
      </c>
      <c r="P75" s="538">
        <f t="shared" si="117"/>
        <v>0</v>
      </c>
      <c r="Q75" s="74">
        <f t="shared" si="118"/>
        <v>0</v>
      </c>
      <c r="R75" s="79">
        <f t="shared" si="119"/>
        <v>0</v>
      </c>
      <c r="S75" s="534"/>
      <c r="T75" s="534"/>
      <c r="U75" s="62"/>
      <c r="V75" s="239"/>
      <c r="W75" s="538">
        <f t="shared" si="120"/>
        <v>0</v>
      </c>
      <c r="X75" s="74">
        <f t="shared" si="121"/>
        <v>0</v>
      </c>
      <c r="Y75" s="79">
        <f t="shared" si="122"/>
        <v>0</v>
      </c>
      <c r="Z75" s="534"/>
      <c r="AA75" s="534"/>
      <c r="AB75" s="62"/>
      <c r="AC75" s="239"/>
      <c r="AD75" s="538">
        <f t="shared" si="123"/>
        <v>0</v>
      </c>
      <c r="AE75" s="74">
        <f t="shared" si="124"/>
        <v>0</v>
      </c>
      <c r="AF75" s="79">
        <f t="shared" si="125"/>
        <v>0</v>
      </c>
      <c r="AG75" s="534"/>
      <c r="AH75" s="534"/>
      <c r="AI75" s="62"/>
      <c r="AJ75" s="239"/>
      <c r="AK75" s="538">
        <f t="shared" si="126"/>
        <v>0</v>
      </c>
      <c r="AL75" s="74">
        <f t="shared" si="127"/>
        <v>0</v>
      </c>
      <c r="AM75" s="79">
        <f t="shared" si="128"/>
        <v>0</v>
      </c>
      <c r="AN75" s="534"/>
      <c r="AO75" s="534"/>
      <c r="AP75" s="62"/>
      <c r="AQ75" s="239"/>
      <c r="AR75" s="538">
        <f t="shared" si="129"/>
        <v>0</v>
      </c>
      <c r="AS75" s="74">
        <f t="shared" si="130"/>
        <v>0</v>
      </c>
      <c r="AT75" s="79">
        <f t="shared" si="131"/>
        <v>0</v>
      </c>
      <c r="AU75" s="534"/>
      <c r="AV75" s="534"/>
      <c r="AW75" s="62"/>
      <c r="AX75" s="239"/>
      <c r="AY75" s="538">
        <f t="shared" si="132"/>
        <v>0</v>
      </c>
      <c r="AZ75" s="74">
        <f t="shared" si="133"/>
        <v>0</v>
      </c>
      <c r="BA75" s="79">
        <f t="shared" si="134"/>
        <v>0</v>
      </c>
      <c r="BB75" s="534"/>
      <c r="BC75" s="534"/>
      <c r="BD75" s="62"/>
      <c r="BE75" s="239"/>
      <c r="BF75" s="538">
        <f t="shared" si="135"/>
        <v>0</v>
      </c>
      <c r="BG75" s="74">
        <f t="shared" si="136"/>
        <v>0</v>
      </c>
      <c r="BH75" s="79">
        <f t="shared" si="137"/>
        <v>0</v>
      </c>
      <c r="BI75" s="534"/>
      <c r="BJ75" s="534"/>
      <c r="BK75" s="62"/>
      <c r="BL75" s="239"/>
      <c r="BM75" s="538">
        <f t="shared" si="138"/>
        <v>0</v>
      </c>
      <c r="BN75" s="74">
        <f t="shared" si="139"/>
        <v>0</v>
      </c>
      <c r="BO75" s="79">
        <f t="shared" si="140"/>
        <v>0</v>
      </c>
      <c r="BP75" s="534"/>
      <c r="BQ75" s="534"/>
      <c r="BR75" s="62"/>
      <c r="BS75" s="239"/>
      <c r="BT75" s="538">
        <f t="shared" si="141"/>
        <v>0</v>
      </c>
      <c r="BU75" s="74">
        <f t="shared" si="142"/>
        <v>0</v>
      </c>
      <c r="BV75" s="79">
        <f t="shared" si="143"/>
        <v>0</v>
      </c>
      <c r="BW75" s="534"/>
      <c r="BX75" s="534"/>
      <c r="BY75" s="62"/>
      <c r="BZ75" s="239"/>
      <c r="CA75" s="538">
        <f t="shared" si="144"/>
        <v>0</v>
      </c>
      <c r="CB75" s="74">
        <f t="shared" si="145"/>
        <v>0</v>
      </c>
      <c r="CC75" s="79">
        <f t="shared" si="146"/>
        <v>0</v>
      </c>
      <c r="CD75" s="534"/>
      <c r="CE75" s="534"/>
      <c r="CF75" s="62"/>
      <c r="CG75" s="239"/>
      <c r="CH75" s="538">
        <f t="shared" si="147"/>
        <v>0</v>
      </c>
      <c r="CI75" s="74">
        <f t="shared" si="148"/>
        <v>0</v>
      </c>
      <c r="CJ75" s="79">
        <f t="shared" si="149"/>
        <v>0</v>
      </c>
      <c r="CK75" s="534"/>
      <c r="CL75" s="534"/>
      <c r="CM75" s="62"/>
      <c r="CN75" s="239"/>
      <c r="CO75" s="538">
        <f t="shared" si="150"/>
        <v>0</v>
      </c>
      <c r="CP75" s="74">
        <f t="shared" si="151"/>
        <v>0</v>
      </c>
      <c r="CQ75" s="79">
        <f t="shared" si="152"/>
        <v>0</v>
      </c>
      <c r="CR75" s="534"/>
      <c r="CS75" s="534"/>
      <c r="CT75" s="62"/>
      <c r="CU75" s="239"/>
      <c r="CV75" s="538">
        <f t="shared" si="153"/>
        <v>0</v>
      </c>
      <c r="CW75" s="74">
        <f t="shared" si="154"/>
        <v>0</v>
      </c>
      <c r="CX75" s="79">
        <f t="shared" si="155"/>
        <v>0</v>
      </c>
      <c r="CY75" s="534"/>
      <c r="CZ75" s="534"/>
      <c r="DA75" s="62"/>
      <c r="DB75" s="239"/>
      <c r="DC75" s="538">
        <f t="shared" si="156"/>
        <v>0</v>
      </c>
      <c r="DD75" s="74">
        <f t="shared" si="157"/>
        <v>0</v>
      </c>
      <c r="DE75" s="79">
        <f t="shared" si="158"/>
        <v>0</v>
      </c>
      <c r="DF75" s="534"/>
      <c r="DG75" s="534"/>
      <c r="DH75" s="62"/>
      <c r="DI75" s="239"/>
      <c r="DJ75" s="538">
        <f t="shared" si="159"/>
        <v>0</v>
      </c>
      <c r="DK75" s="74">
        <f t="shared" si="160"/>
        <v>0</v>
      </c>
      <c r="DL75" s="79">
        <f t="shared" si="161"/>
        <v>0</v>
      </c>
      <c r="DM75" s="534"/>
      <c r="DN75" s="534"/>
      <c r="DO75" s="62"/>
      <c r="DP75" s="239"/>
      <c r="DQ75" s="538">
        <f t="shared" si="162"/>
        <v>0</v>
      </c>
      <c r="DR75" s="74">
        <f t="shared" si="163"/>
        <v>0</v>
      </c>
      <c r="DS75" s="79">
        <f t="shared" si="164"/>
        <v>0</v>
      </c>
      <c r="DT75" s="534"/>
      <c r="DU75" s="534"/>
      <c r="DV75" s="62"/>
    </row>
    <row r="76" spans="1:126" s="20" customFormat="1" ht="12.75" customHeight="1" outlineLevel="1" x14ac:dyDescent="0.2">
      <c r="A76" s="219" t="s">
        <v>243</v>
      </c>
      <c r="B76" s="190"/>
      <c r="C76" s="73">
        <f>SUMIF($H77:$H81,MID($H76,3,10),C77:C81)</f>
        <v>0</v>
      </c>
      <c r="D76" s="73">
        <f>SUMIF($H77:$H81,MID($H76,3,10),D77:D81)</f>
        <v>0</v>
      </c>
      <c r="E76" s="73">
        <f t="shared" si="113"/>
        <v>0</v>
      </c>
      <c r="F76" s="188"/>
      <c r="H76" s="301" t="s">
        <v>311</v>
      </c>
      <c r="I76" s="536">
        <f t="shared" si="114"/>
        <v>0</v>
      </c>
      <c r="J76" s="536">
        <f t="shared" si="115"/>
        <v>0</v>
      </c>
      <c r="K76" s="73">
        <f t="shared" si="116"/>
        <v>0</v>
      </c>
      <c r="L76" s="432">
        <f>IF(I$1="","",SUMIF($H77:$H81,MID($H76,3,10),L77:L81))</f>
        <v>0</v>
      </c>
      <c r="M76" s="432">
        <f>IF(I$1="","",SUMIF($H77:$H81,MID($H76,3,10),M77:M81))</f>
        <v>0</v>
      </c>
      <c r="N76" s="382"/>
      <c r="O76" s="271" t="str">
        <f t="shared" si="112"/>
        <v>LM</v>
      </c>
      <c r="P76" s="536">
        <f t="shared" si="117"/>
        <v>0</v>
      </c>
      <c r="Q76" s="73">
        <f t="shared" si="118"/>
        <v>0</v>
      </c>
      <c r="R76" s="73">
        <f t="shared" si="119"/>
        <v>0</v>
      </c>
      <c r="S76" s="432">
        <f>IF(P$1="","",SUMIF($H77:$H81,MID($H76,3,10),S77:S81))</f>
        <v>0</v>
      </c>
      <c r="T76" s="432">
        <f>IF(P$1="","",SUMIF($H77:$H81,MID($H76,3,10),T77:T81))</f>
        <v>0</v>
      </c>
      <c r="U76" s="382"/>
      <c r="V76" s="238"/>
      <c r="W76" s="536">
        <f t="shared" si="120"/>
        <v>0</v>
      </c>
      <c r="X76" s="73">
        <f t="shared" si="121"/>
        <v>0</v>
      </c>
      <c r="Y76" s="73">
        <f t="shared" si="122"/>
        <v>0</v>
      </c>
      <c r="Z76" s="432">
        <f>IF(W$1="","",SUMIF($H77:$H81,MID($H76,3,10),Z77:Z81))</f>
        <v>0</v>
      </c>
      <c r="AA76" s="432">
        <f>IF(W$1="","",SUMIF($H77:$H81,MID($H76,3,10),AA77:AA81))</f>
        <v>0</v>
      </c>
      <c r="AB76" s="382"/>
      <c r="AC76" s="238"/>
      <c r="AD76" s="536">
        <f t="shared" si="123"/>
        <v>0</v>
      </c>
      <c r="AE76" s="73">
        <f t="shared" si="124"/>
        <v>0</v>
      </c>
      <c r="AF76" s="73">
        <f t="shared" si="125"/>
        <v>0</v>
      </c>
      <c r="AG76" s="432">
        <f>IF(AD$1="","",SUMIF($H77:$H81,MID($H76,3,10),AG77:AG81))</f>
        <v>0</v>
      </c>
      <c r="AH76" s="432">
        <f>IF(AD$1="","",SUMIF($H77:$H81,MID($H76,3,10),AH77:AH81))</f>
        <v>0</v>
      </c>
      <c r="AI76" s="382"/>
      <c r="AJ76" s="238"/>
      <c r="AK76" s="536">
        <f t="shared" si="126"/>
        <v>0</v>
      </c>
      <c r="AL76" s="73">
        <f t="shared" si="127"/>
        <v>0</v>
      </c>
      <c r="AM76" s="73">
        <f t="shared" si="128"/>
        <v>0</v>
      </c>
      <c r="AN76" s="432">
        <f>IF(AK$1="","",SUMIF($H77:$H81,MID($H76,3,10),AN77:AN81))</f>
        <v>0</v>
      </c>
      <c r="AO76" s="432">
        <f>IF(AK$1="","",SUMIF($H77:$H81,MID($H76,3,10),AO77:AO81))</f>
        <v>0</v>
      </c>
      <c r="AP76" s="382"/>
      <c r="AQ76" s="238"/>
      <c r="AR76" s="536">
        <f t="shared" si="129"/>
        <v>0</v>
      </c>
      <c r="AS76" s="73">
        <f t="shared" si="130"/>
        <v>0</v>
      </c>
      <c r="AT76" s="73">
        <f t="shared" si="131"/>
        <v>0</v>
      </c>
      <c r="AU76" s="432">
        <f>IF(AR$1="","",SUMIF($H77:$H81,MID($H76,3,10),AU77:AU81))</f>
        <v>0</v>
      </c>
      <c r="AV76" s="432">
        <f>IF(AR$1="","",SUMIF($H77:$H81,MID($H76,3,10),AV77:AV81))</f>
        <v>0</v>
      </c>
      <c r="AW76" s="382"/>
      <c r="AX76" s="238"/>
      <c r="AY76" s="536">
        <f t="shared" si="132"/>
        <v>0</v>
      </c>
      <c r="AZ76" s="73">
        <f t="shared" si="133"/>
        <v>0</v>
      </c>
      <c r="BA76" s="73">
        <f t="shared" si="134"/>
        <v>0</v>
      </c>
      <c r="BB76" s="432">
        <f>IF(AY$1="","",SUMIF($H77:$H81,MID($H76,3,10),BB77:BB81))</f>
        <v>0</v>
      </c>
      <c r="BC76" s="432">
        <f>IF(AY$1="","",SUMIF($H77:$H81,MID($H76,3,10),BC77:BC81))</f>
        <v>0</v>
      </c>
      <c r="BD76" s="382"/>
      <c r="BE76" s="238"/>
      <c r="BF76" s="536">
        <f t="shared" si="135"/>
        <v>0</v>
      </c>
      <c r="BG76" s="73">
        <f t="shared" si="136"/>
        <v>0</v>
      </c>
      <c r="BH76" s="73">
        <f t="shared" si="137"/>
        <v>0</v>
      </c>
      <c r="BI76" s="432">
        <f>IF(BF$1="","",SUMIF($H77:$H81,MID($H76,3,10),BI77:BI81))</f>
        <v>0</v>
      </c>
      <c r="BJ76" s="432">
        <f>IF(BF$1="","",SUMIF($H77:$H81,MID($H76,3,10),BJ77:BJ81))</f>
        <v>0</v>
      </c>
      <c r="BK76" s="382"/>
      <c r="BL76" s="238"/>
      <c r="BM76" s="536">
        <f t="shared" si="138"/>
        <v>0</v>
      </c>
      <c r="BN76" s="73">
        <f t="shared" si="139"/>
        <v>0</v>
      </c>
      <c r="BO76" s="73">
        <f t="shared" si="140"/>
        <v>0</v>
      </c>
      <c r="BP76" s="432">
        <f>IF(BM$1="","",SUMIF($H77:$H81,MID($H76,3,10),BP77:BP81))</f>
        <v>0</v>
      </c>
      <c r="BQ76" s="432">
        <f>IF(BM$1="","",SUMIF($H77:$H81,MID($H76,3,10),BQ77:BQ81))</f>
        <v>0</v>
      </c>
      <c r="BR76" s="382"/>
      <c r="BS76" s="238"/>
      <c r="BT76" s="536">
        <f t="shared" si="141"/>
        <v>0</v>
      </c>
      <c r="BU76" s="73">
        <f t="shared" si="142"/>
        <v>0</v>
      </c>
      <c r="BV76" s="73">
        <f t="shared" si="143"/>
        <v>0</v>
      </c>
      <c r="BW76" s="432">
        <f>IF(BT$1="","",SUMIF($H77:$H81,MID($H76,3,10),BW77:BW81))</f>
        <v>0</v>
      </c>
      <c r="BX76" s="432">
        <f>IF(BT$1="","",SUMIF($H77:$H81,MID($H76,3,10),BX77:BX81))</f>
        <v>0</v>
      </c>
      <c r="BY76" s="382"/>
      <c r="BZ76" s="238"/>
      <c r="CA76" s="536">
        <f t="shared" si="144"/>
        <v>0</v>
      </c>
      <c r="CB76" s="73">
        <f t="shared" si="145"/>
        <v>0</v>
      </c>
      <c r="CC76" s="73">
        <f t="shared" si="146"/>
        <v>0</v>
      </c>
      <c r="CD76" s="432">
        <f>IF(CA$1="","",SUMIF($H77:$H81,MID($H76,3,10),CD77:CD81))</f>
        <v>0</v>
      </c>
      <c r="CE76" s="432">
        <f>IF(CA$1="","",SUMIF($H77:$H81,MID($H76,3,10),CE77:CE81))</f>
        <v>0</v>
      </c>
      <c r="CF76" s="382"/>
      <c r="CG76" s="238"/>
      <c r="CH76" s="536">
        <f t="shared" si="147"/>
        <v>0</v>
      </c>
      <c r="CI76" s="73">
        <f t="shared" si="148"/>
        <v>0</v>
      </c>
      <c r="CJ76" s="73">
        <f t="shared" si="149"/>
        <v>0</v>
      </c>
      <c r="CK76" s="432">
        <f>IF(CH$1="","",SUMIF($H77:$H81,MID($H76,3,10),CK77:CK81))</f>
        <v>0</v>
      </c>
      <c r="CL76" s="432">
        <f>IF(CH$1="","",SUMIF($H77:$H81,MID($H76,3,10),CL77:CL81))</f>
        <v>0</v>
      </c>
      <c r="CM76" s="382"/>
      <c r="CN76" s="238"/>
      <c r="CO76" s="536">
        <f t="shared" si="150"/>
        <v>0</v>
      </c>
      <c r="CP76" s="73">
        <f t="shared" si="151"/>
        <v>0</v>
      </c>
      <c r="CQ76" s="73">
        <f t="shared" si="152"/>
        <v>0</v>
      </c>
      <c r="CR76" s="432">
        <f>IF(CO$1="","",SUMIF($H77:$H81,MID($H76,3,10),CR77:CR81))</f>
        <v>0</v>
      </c>
      <c r="CS76" s="432">
        <f>IF(CO$1="","",SUMIF($H77:$H81,MID($H76,3,10),CS77:CS81))</f>
        <v>0</v>
      </c>
      <c r="CT76" s="382"/>
      <c r="CU76" s="238"/>
      <c r="CV76" s="536">
        <f t="shared" si="153"/>
        <v>0</v>
      </c>
      <c r="CW76" s="73">
        <f t="shared" si="154"/>
        <v>0</v>
      </c>
      <c r="CX76" s="73">
        <f t="shared" si="155"/>
        <v>0</v>
      </c>
      <c r="CY76" s="432">
        <f>IF(CV$1="","",SUMIF($H77:$H81,MID($H76,3,10),CY77:CY81))</f>
        <v>0</v>
      </c>
      <c r="CZ76" s="432">
        <f>IF(CV$1="","",SUMIF($H77:$H81,MID($H76,3,10),CZ77:CZ81))</f>
        <v>0</v>
      </c>
      <c r="DA76" s="382"/>
      <c r="DB76" s="238"/>
      <c r="DC76" s="536">
        <f t="shared" si="156"/>
        <v>0</v>
      </c>
      <c r="DD76" s="73">
        <f t="shared" si="157"/>
        <v>0</v>
      </c>
      <c r="DE76" s="73">
        <f t="shared" si="158"/>
        <v>0</v>
      </c>
      <c r="DF76" s="432">
        <f>IF(DC$1="","",SUMIF($H77:$H81,MID($H76,3,10),DF77:DF81))</f>
        <v>0</v>
      </c>
      <c r="DG76" s="432">
        <f>IF(DC$1="","",SUMIF($H77:$H81,MID($H76,3,10),DG77:DG81))</f>
        <v>0</v>
      </c>
      <c r="DH76" s="382"/>
      <c r="DI76" s="238"/>
      <c r="DJ76" s="536">
        <f t="shared" si="159"/>
        <v>0</v>
      </c>
      <c r="DK76" s="73">
        <f t="shared" si="160"/>
        <v>0</v>
      </c>
      <c r="DL76" s="73">
        <f t="shared" si="161"/>
        <v>0</v>
      </c>
      <c r="DM76" s="432">
        <f>IF(DJ$1="","",SUMIF($H77:$H81,MID($H76,3,10),DM77:DM81))</f>
        <v>0</v>
      </c>
      <c r="DN76" s="432">
        <f>IF(DJ$1="","",SUMIF($H77:$H81,MID($H76,3,10),DN77:DN81))</f>
        <v>0</v>
      </c>
      <c r="DO76" s="382"/>
      <c r="DP76" s="238"/>
      <c r="DQ76" s="536">
        <f t="shared" si="162"/>
        <v>0</v>
      </c>
      <c r="DR76" s="73">
        <f t="shared" si="163"/>
        <v>0</v>
      </c>
      <c r="DS76" s="73">
        <f t="shared" si="164"/>
        <v>0</v>
      </c>
      <c r="DT76" s="432">
        <f>IF(DQ$1="","",SUMIF($H77:$H81,MID($H76,3,10),DT77:DT81))</f>
        <v>0</v>
      </c>
      <c r="DU76" s="432">
        <f>IF(DQ$1="","",SUMIF($H77:$H81,MID($H76,3,10),DU77:DU81))</f>
        <v>0</v>
      </c>
      <c r="DV76" s="382"/>
    </row>
    <row r="77" spans="1:126" s="20" customFormat="1" ht="12.75" customHeight="1" outlineLevel="1" x14ac:dyDescent="0.2">
      <c r="A77" s="186" t="s">
        <v>4</v>
      </c>
      <c r="B77" s="182" t="s">
        <v>126</v>
      </c>
      <c r="C77" s="42"/>
      <c r="D77" s="42"/>
      <c r="E77" s="78">
        <f t="shared" si="113"/>
        <v>0</v>
      </c>
      <c r="F77" s="188"/>
      <c r="G77" s="22"/>
      <c r="H77" s="301" t="s">
        <v>312</v>
      </c>
      <c r="I77" s="538">
        <f t="shared" si="114"/>
        <v>0</v>
      </c>
      <c r="J77" s="538">
        <f t="shared" si="115"/>
        <v>0</v>
      </c>
      <c r="K77" s="78">
        <f t="shared" si="116"/>
        <v>0</v>
      </c>
      <c r="L77" s="537"/>
      <c r="M77" s="537"/>
      <c r="N77" s="382"/>
      <c r="O77" s="271" t="str">
        <f t="shared" si="112"/>
        <v>LMW</v>
      </c>
      <c r="P77" s="538">
        <f t="shared" si="117"/>
        <v>0</v>
      </c>
      <c r="Q77" s="74">
        <f t="shared" si="118"/>
        <v>0</v>
      </c>
      <c r="R77" s="78">
        <f t="shared" si="119"/>
        <v>0</v>
      </c>
      <c r="S77" s="537"/>
      <c r="T77" s="537"/>
      <c r="U77" s="382"/>
      <c r="V77" s="238"/>
      <c r="W77" s="538">
        <f t="shared" si="120"/>
        <v>0</v>
      </c>
      <c r="X77" s="74">
        <f t="shared" si="121"/>
        <v>0</v>
      </c>
      <c r="Y77" s="78">
        <f t="shared" si="122"/>
        <v>0</v>
      </c>
      <c r="Z77" s="537"/>
      <c r="AA77" s="537"/>
      <c r="AB77" s="382"/>
      <c r="AC77" s="238"/>
      <c r="AD77" s="538">
        <f t="shared" si="123"/>
        <v>0</v>
      </c>
      <c r="AE77" s="74">
        <f t="shared" si="124"/>
        <v>0</v>
      </c>
      <c r="AF77" s="78">
        <f t="shared" si="125"/>
        <v>0</v>
      </c>
      <c r="AG77" s="537"/>
      <c r="AH77" s="537"/>
      <c r="AI77" s="382"/>
      <c r="AJ77" s="238"/>
      <c r="AK77" s="538">
        <f t="shared" si="126"/>
        <v>0</v>
      </c>
      <c r="AL77" s="74">
        <f t="shared" si="127"/>
        <v>0</v>
      </c>
      <c r="AM77" s="78">
        <f t="shared" si="128"/>
        <v>0</v>
      </c>
      <c r="AN77" s="537"/>
      <c r="AO77" s="537"/>
      <c r="AP77" s="382"/>
      <c r="AQ77" s="238"/>
      <c r="AR77" s="538">
        <f t="shared" si="129"/>
        <v>0</v>
      </c>
      <c r="AS77" s="74">
        <f t="shared" si="130"/>
        <v>0</v>
      </c>
      <c r="AT77" s="78">
        <f t="shared" si="131"/>
        <v>0</v>
      </c>
      <c r="AU77" s="537"/>
      <c r="AV77" s="537"/>
      <c r="AW77" s="382"/>
      <c r="AX77" s="238"/>
      <c r="AY77" s="538">
        <f t="shared" si="132"/>
        <v>0</v>
      </c>
      <c r="AZ77" s="74">
        <f t="shared" si="133"/>
        <v>0</v>
      </c>
      <c r="BA77" s="78">
        <f t="shared" si="134"/>
        <v>0</v>
      </c>
      <c r="BB77" s="537"/>
      <c r="BC77" s="537"/>
      <c r="BD77" s="382"/>
      <c r="BE77" s="238"/>
      <c r="BF77" s="538">
        <f t="shared" si="135"/>
        <v>0</v>
      </c>
      <c r="BG77" s="74">
        <f t="shared" si="136"/>
        <v>0</v>
      </c>
      <c r="BH77" s="78">
        <f t="shared" si="137"/>
        <v>0</v>
      </c>
      <c r="BI77" s="537"/>
      <c r="BJ77" s="537"/>
      <c r="BK77" s="382"/>
      <c r="BL77" s="238"/>
      <c r="BM77" s="538">
        <f t="shared" si="138"/>
        <v>0</v>
      </c>
      <c r="BN77" s="74">
        <f t="shared" si="139"/>
        <v>0</v>
      </c>
      <c r="BO77" s="78">
        <f t="shared" si="140"/>
        <v>0</v>
      </c>
      <c r="BP77" s="537"/>
      <c r="BQ77" s="537"/>
      <c r="BR77" s="382"/>
      <c r="BS77" s="238"/>
      <c r="BT77" s="538">
        <f t="shared" si="141"/>
        <v>0</v>
      </c>
      <c r="BU77" s="74">
        <f t="shared" si="142"/>
        <v>0</v>
      </c>
      <c r="BV77" s="78">
        <f t="shared" si="143"/>
        <v>0</v>
      </c>
      <c r="BW77" s="537"/>
      <c r="BX77" s="537"/>
      <c r="BY77" s="382"/>
      <c r="BZ77" s="238"/>
      <c r="CA77" s="538">
        <f t="shared" si="144"/>
        <v>0</v>
      </c>
      <c r="CB77" s="74">
        <f t="shared" si="145"/>
        <v>0</v>
      </c>
      <c r="CC77" s="78">
        <f t="shared" si="146"/>
        <v>0</v>
      </c>
      <c r="CD77" s="537"/>
      <c r="CE77" s="537"/>
      <c r="CF77" s="382"/>
      <c r="CG77" s="238"/>
      <c r="CH77" s="538">
        <f t="shared" si="147"/>
        <v>0</v>
      </c>
      <c r="CI77" s="74">
        <f t="shared" si="148"/>
        <v>0</v>
      </c>
      <c r="CJ77" s="78">
        <f t="shared" si="149"/>
        <v>0</v>
      </c>
      <c r="CK77" s="537"/>
      <c r="CL77" s="537"/>
      <c r="CM77" s="382"/>
      <c r="CN77" s="238"/>
      <c r="CO77" s="538">
        <f t="shared" si="150"/>
        <v>0</v>
      </c>
      <c r="CP77" s="74">
        <f t="shared" si="151"/>
        <v>0</v>
      </c>
      <c r="CQ77" s="78">
        <f t="shared" si="152"/>
        <v>0</v>
      </c>
      <c r="CR77" s="537"/>
      <c r="CS77" s="537"/>
      <c r="CT77" s="382"/>
      <c r="CU77" s="238"/>
      <c r="CV77" s="538">
        <f t="shared" si="153"/>
        <v>0</v>
      </c>
      <c r="CW77" s="74">
        <f t="shared" si="154"/>
        <v>0</v>
      </c>
      <c r="CX77" s="78">
        <f t="shared" si="155"/>
        <v>0</v>
      </c>
      <c r="CY77" s="537"/>
      <c r="CZ77" s="537"/>
      <c r="DA77" s="382"/>
      <c r="DB77" s="238"/>
      <c r="DC77" s="538">
        <f t="shared" si="156"/>
        <v>0</v>
      </c>
      <c r="DD77" s="74">
        <f t="shared" si="157"/>
        <v>0</v>
      </c>
      <c r="DE77" s="78">
        <f t="shared" si="158"/>
        <v>0</v>
      </c>
      <c r="DF77" s="537"/>
      <c r="DG77" s="537"/>
      <c r="DH77" s="382"/>
      <c r="DI77" s="238"/>
      <c r="DJ77" s="538">
        <f t="shared" si="159"/>
        <v>0</v>
      </c>
      <c r="DK77" s="74">
        <f t="shared" si="160"/>
        <v>0</v>
      </c>
      <c r="DL77" s="78">
        <f t="shared" si="161"/>
        <v>0</v>
      </c>
      <c r="DM77" s="537"/>
      <c r="DN77" s="537"/>
      <c r="DO77" s="382"/>
      <c r="DP77" s="238"/>
      <c r="DQ77" s="538">
        <f t="shared" si="162"/>
        <v>0</v>
      </c>
      <c r="DR77" s="74">
        <f t="shared" si="163"/>
        <v>0</v>
      </c>
      <c r="DS77" s="78">
        <f t="shared" si="164"/>
        <v>0</v>
      </c>
      <c r="DT77" s="537"/>
      <c r="DU77" s="537"/>
      <c r="DV77" s="382"/>
    </row>
    <row r="78" spans="1:126" s="20" customFormat="1" ht="12.75" customHeight="1" outlineLevel="1" x14ac:dyDescent="0.2">
      <c r="A78" s="186" t="s">
        <v>4</v>
      </c>
      <c r="B78" s="182" t="s">
        <v>126</v>
      </c>
      <c r="C78" s="42"/>
      <c r="D78" s="42"/>
      <c r="E78" s="78">
        <f t="shared" si="113"/>
        <v>0</v>
      </c>
      <c r="F78" s="188"/>
      <c r="G78" s="22"/>
      <c r="H78" s="301" t="s">
        <v>312</v>
      </c>
      <c r="I78" s="538">
        <f t="shared" si="114"/>
        <v>0</v>
      </c>
      <c r="J78" s="538">
        <f t="shared" si="115"/>
        <v>0</v>
      </c>
      <c r="K78" s="78">
        <f t="shared" si="116"/>
        <v>0</v>
      </c>
      <c r="L78" s="537"/>
      <c r="M78" s="537"/>
      <c r="N78" s="382"/>
      <c r="O78" s="271" t="str">
        <f t="shared" si="112"/>
        <v>LMW</v>
      </c>
      <c r="P78" s="538">
        <f t="shared" si="117"/>
        <v>0</v>
      </c>
      <c r="Q78" s="74">
        <f t="shared" si="118"/>
        <v>0</v>
      </c>
      <c r="R78" s="78">
        <f t="shared" si="119"/>
        <v>0</v>
      </c>
      <c r="S78" s="537"/>
      <c r="T78" s="537"/>
      <c r="U78" s="382"/>
      <c r="V78" s="238"/>
      <c r="W78" s="538">
        <f t="shared" si="120"/>
        <v>0</v>
      </c>
      <c r="X78" s="74">
        <f t="shared" si="121"/>
        <v>0</v>
      </c>
      <c r="Y78" s="78">
        <f t="shared" si="122"/>
        <v>0</v>
      </c>
      <c r="Z78" s="537"/>
      <c r="AA78" s="537"/>
      <c r="AB78" s="382"/>
      <c r="AC78" s="238"/>
      <c r="AD78" s="538">
        <f t="shared" si="123"/>
        <v>0</v>
      </c>
      <c r="AE78" s="74">
        <f t="shared" si="124"/>
        <v>0</v>
      </c>
      <c r="AF78" s="78">
        <f t="shared" si="125"/>
        <v>0</v>
      </c>
      <c r="AG78" s="537"/>
      <c r="AH78" s="537"/>
      <c r="AI78" s="382"/>
      <c r="AJ78" s="238"/>
      <c r="AK78" s="538">
        <f t="shared" si="126"/>
        <v>0</v>
      </c>
      <c r="AL78" s="74">
        <f t="shared" si="127"/>
        <v>0</v>
      </c>
      <c r="AM78" s="78">
        <f t="shared" si="128"/>
        <v>0</v>
      </c>
      <c r="AN78" s="537"/>
      <c r="AO78" s="537"/>
      <c r="AP78" s="382"/>
      <c r="AQ78" s="238"/>
      <c r="AR78" s="538">
        <f t="shared" si="129"/>
        <v>0</v>
      </c>
      <c r="AS78" s="74">
        <f t="shared" si="130"/>
        <v>0</v>
      </c>
      <c r="AT78" s="78">
        <f t="shared" si="131"/>
        <v>0</v>
      </c>
      <c r="AU78" s="537"/>
      <c r="AV78" s="537"/>
      <c r="AW78" s="382"/>
      <c r="AX78" s="238"/>
      <c r="AY78" s="538">
        <f t="shared" si="132"/>
        <v>0</v>
      </c>
      <c r="AZ78" s="74">
        <f t="shared" si="133"/>
        <v>0</v>
      </c>
      <c r="BA78" s="78">
        <f t="shared" si="134"/>
        <v>0</v>
      </c>
      <c r="BB78" s="537"/>
      <c r="BC78" s="537"/>
      <c r="BD78" s="382"/>
      <c r="BE78" s="238"/>
      <c r="BF78" s="538">
        <f t="shared" si="135"/>
        <v>0</v>
      </c>
      <c r="BG78" s="74">
        <f t="shared" si="136"/>
        <v>0</v>
      </c>
      <c r="BH78" s="78">
        <f t="shared" si="137"/>
        <v>0</v>
      </c>
      <c r="BI78" s="537"/>
      <c r="BJ78" s="537"/>
      <c r="BK78" s="382"/>
      <c r="BL78" s="238"/>
      <c r="BM78" s="538">
        <f t="shared" si="138"/>
        <v>0</v>
      </c>
      <c r="BN78" s="74">
        <f t="shared" si="139"/>
        <v>0</v>
      </c>
      <c r="BO78" s="78">
        <f t="shared" si="140"/>
        <v>0</v>
      </c>
      <c r="BP78" s="537"/>
      <c r="BQ78" s="537"/>
      <c r="BR78" s="382"/>
      <c r="BS78" s="238"/>
      <c r="BT78" s="538">
        <f t="shared" si="141"/>
        <v>0</v>
      </c>
      <c r="BU78" s="74">
        <f t="shared" si="142"/>
        <v>0</v>
      </c>
      <c r="BV78" s="78">
        <f t="shared" si="143"/>
        <v>0</v>
      </c>
      <c r="BW78" s="537"/>
      <c r="BX78" s="537"/>
      <c r="BY78" s="382"/>
      <c r="BZ78" s="238"/>
      <c r="CA78" s="538">
        <f t="shared" si="144"/>
        <v>0</v>
      </c>
      <c r="CB78" s="74">
        <f t="shared" si="145"/>
        <v>0</v>
      </c>
      <c r="CC78" s="78">
        <f t="shared" si="146"/>
        <v>0</v>
      </c>
      <c r="CD78" s="537"/>
      <c r="CE78" s="537"/>
      <c r="CF78" s="382"/>
      <c r="CG78" s="238"/>
      <c r="CH78" s="538">
        <f t="shared" si="147"/>
        <v>0</v>
      </c>
      <c r="CI78" s="74">
        <f t="shared" si="148"/>
        <v>0</v>
      </c>
      <c r="CJ78" s="78">
        <f t="shared" si="149"/>
        <v>0</v>
      </c>
      <c r="CK78" s="537"/>
      <c r="CL78" s="537"/>
      <c r="CM78" s="382"/>
      <c r="CN78" s="238"/>
      <c r="CO78" s="538">
        <f t="shared" si="150"/>
        <v>0</v>
      </c>
      <c r="CP78" s="74">
        <f t="shared" si="151"/>
        <v>0</v>
      </c>
      <c r="CQ78" s="78">
        <f t="shared" si="152"/>
        <v>0</v>
      </c>
      <c r="CR78" s="537"/>
      <c r="CS78" s="537"/>
      <c r="CT78" s="382"/>
      <c r="CU78" s="238"/>
      <c r="CV78" s="538">
        <f t="shared" si="153"/>
        <v>0</v>
      </c>
      <c r="CW78" s="74">
        <f t="shared" si="154"/>
        <v>0</v>
      </c>
      <c r="CX78" s="78">
        <f t="shared" si="155"/>
        <v>0</v>
      </c>
      <c r="CY78" s="537"/>
      <c r="CZ78" s="537"/>
      <c r="DA78" s="382"/>
      <c r="DB78" s="238"/>
      <c r="DC78" s="538">
        <f t="shared" si="156"/>
        <v>0</v>
      </c>
      <c r="DD78" s="74">
        <f t="shared" si="157"/>
        <v>0</v>
      </c>
      <c r="DE78" s="78">
        <f t="shared" si="158"/>
        <v>0</v>
      </c>
      <c r="DF78" s="537"/>
      <c r="DG78" s="537"/>
      <c r="DH78" s="382"/>
      <c r="DI78" s="238"/>
      <c r="DJ78" s="538">
        <f t="shared" si="159"/>
        <v>0</v>
      </c>
      <c r="DK78" s="74">
        <f t="shared" si="160"/>
        <v>0</v>
      </c>
      <c r="DL78" s="78">
        <f t="shared" si="161"/>
        <v>0</v>
      </c>
      <c r="DM78" s="537"/>
      <c r="DN78" s="537"/>
      <c r="DO78" s="382"/>
      <c r="DP78" s="238"/>
      <c r="DQ78" s="538">
        <f t="shared" si="162"/>
        <v>0</v>
      </c>
      <c r="DR78" s="74">
        <f t="shared" si="163"/>
        <v>0</v>
      </c>
      <c r="DS78" s="78">
        <f t="shared" si="164"/>
        <v>0</v>
      </c>
      <c r="DT78" s="537"/>
      <c r="DU78" s="537"/>
      <c r="DV78" s="382"/>
    </row>
    <row r="79" spans="1:126" s="20" customFormat="1" ht="12.75" customHeight="1" outlineLevel="1" x14ac:dyDescent="0.2">
      <c r="A79" s="186" t="s">
        <v>241</v>
      </c>
      <c r="B79" s="182" t="s">
        <v>65</v>
      </c>
      <c r="C79" s="42"/>
      <c r="D79" s="42"/>
      <c r="E79" s="78">
        <f t="shared" si="113"/>
        <v>0</v>
      </c>
      <c r="F79" s="188"/>
      <c r="G79" s="22"/>
      <c r="H79" s="301" t="s">
        <v>312</v>
      </c>
      <c r="I79" s="538">
        <f>IF(K$1="Rejected",D79,IF(L79="",C79,SUM(C79,L79)))</f>
        <v>0</v>
      </c>
      <c r="J79" s="538">
        <f t="shared" si="115"/>
        <v>0</v>
      </c>
      <c r="K79" s="78">
        <f t="shared" si="116"/>
        <v>0</v>
      </c>
      <c r="L79" s="537"/>
      <c r="M79" s="537"/>
      <c r="N79" s="382"/>
      <c r="O79" s="271" t="str">
        <f t="shared" si="112"/>
        <v>LMW</v>
      </c>
      <c r="P79" s="538">
        <f t="shared" si="117"/>
        <v>0</v>
      </c>
      <c r="Q79" s="74">
        <f t="shared" si="118"/>
        <v>0</v>
      </c>
      <c r="R79" s="78">
        <f t="shared" si="119"/>
        <v>0</v>
      </c>
      <c r="S79" s="537"/>
      <c r="T79" s="537"/>
      <c r="U79" s="382"/>
      <c r="V79" s="238"/>
      <c r="W79" s="538">
        <f t="shared" si="120"/>
        <v>0</v>
      </c>
      <c r="X79" s="74">
        <f t="shared" si="121"/>
        <v>0</v>
      </c>
      <c r="Y79" s="78">
        <f t="shared" si="122"/>
        <v>0</v>
      </c>
      <c r="Z79" s="537"/>
      <c r="AA79" s="537"/>
      <c r="AB79" s="382"/>
      <c r="AC79" s="238"/>
      <c r="AD79" s="538">
        <f t="shared" si="123"/>
        <v>0</v>
      </c>
      <c r="AE79" s="74">
        <f t="shared" si="124"/>
        <v>0</v>
      </c>
      <c r="AF79" s="78">
        <f t="shared" si="125"/>
        <v>0</v>
      </c>
      <c r="AG79" s="537"/>
      <c r="AH79" s="537"/>
      <c r="AI79" s="382"/>
      <c r="AJ79" s="238"/>
      <c r="AK79" s="538">
        <f t="shared" si="126"/>
        <v>0</v>
      </c>
      <c r="AL79" s="74">
        <f t="shared" si="127"/>
        <v>0</v>
      </c>
      <c r="AM79" s="78">
        <f t="shared" si="128"/>
        <v>0</v>
      </c>
      <c r="AN79" s="537"/>
      <c r="AO79" s="537"/>
      <c r="AP79" s="382"/>
      <c r="AQ79" s="238"/>
      <c r="AR79" s="538">
        <f t="shared" si="129"/>
        <v>0</v>
      </c>
      <c r="AS79" s="74">
        <f t="shared" si="130"/>
        <v>0</v>
      </c>
      <c r="AT79" s="78">
        <f t="shared" si="131"/>
        <v>0</v>
      </c>
      <c r="AU79" s="537"/>
      <c r="AV79" s="537"/>
      <c r="AW79" s="382"/>
      <c r="AX79" s="238"/>
      <c r="AY79" s="538">
        <f t="shared" si="132"/>
        <v>0</v>
      </c>
      <c r="AZ79" s="74">
        <f t="shared" si="133"/>
        <v>0</v>
      </c>
      <c r="BA79" s="78">
        <f t="shared" si="134"/>
        <v>0</v>
      </c>
      <c r="BB79" s="537"/>
      <c r="BC79" s="537"/>
      <c r="BD79" s="382"/>
      <c r="BE79" s="238"/>
      <c r="BF79" s="538">
        <f t="shared" si="135"/>
        <v>0</v>
      </c>
      <c r="BG79" s="74">
        <f t="shared" si="136"/>
        <v>0</v>
      </c>
      <c r="BH79" s="78">
        <f t="shared" si="137"/>
        <v>0</v>
      </c>
      <c r="BI79" s="537"/>
      <c r="BJ79" s="537"/>
      <c r="BK79" s="382"/>
      <c r="BL79" s="238"/>
      <c r="BM79" s="538">
        <f t="shared" si="138"/>
        <v>0</v>
      </c>
      <c r="BN79" s="74">
        <f t="shared" si="139"/>
        <v>0</v>
      </c>
      <c r="BO79" s="78">
        <f t="shared" si="140"/>
        <v>0</v>
      </c>
      <c r="BP79" s="537"/>
      <c r="BQ79" s="537"/>
      <c r="BR79" s="382"/>
      <c r="BS79" s="238"/>
      <c r="BT79" s="538">
        <f t="shared" si="141"/>
        <v>0</v>
      </c>
      <c r="BU79" s="74">
        <f t="shared" si="142"/>
        <v>0</v>
      </c>
      <c r="BV79" s="78">
        <f t="shared" si="143"/>
        <v>0</v>
      </c>
      <c r="BW79" s="537"/>
      <c r="BX79" s="537"/>
      <c r="BY79" s="382"/>
      <c r="BZ79" s="238"/>
      <c r="CA79" s="538">
        <f t="shared" si="144"/>
        <v>0</v>
      </c>
      <c r="CB79" s="74">
        <f t="shared" si="145"/>
        <v>0</v>
      </c>
      <c r="CC79" s="78">
        <f t="shared" si="146"/>
        <v>0</v>
      </c>
      <c r="CD79" s="537"/>
      <c r="CE79" s="537"/>
      <c r="CF79" s="382"/>
      <c r="CG79" s="238"/>
      <c r="CH79" s="538">
        <f t="shared" si="147"/>
        <v>0</v>
      </c>
      <c r="CI79" s="74">
        <f t="shared" si="148"/>
        <v>0</v>
      </c>
      <c r="CJ79" s="78">
        <f t="shared" si="149"/>
        <v>0</v>
      </c>
      <c r="CK79" s="537"/>
      <c r="CL79" s="537"/>
      <c r="CM79" s="382"/>
      <c r="CN79" s="238"/>
      <c r="CO79" s="538">
        <f t="shared" si="150"/>
        <v>0</v>
      </c>
      <c r="CP79" s="74">
        <f t="shared" si="151"/>
        <v>0</v>
      </c>
      <c r="CQ79" s="78">
        <f t="shared" si="152"/>
        <v>0</v>
      </c>
      <c r="CR79" s="537"/>
      <c r="CS79" s="537"/>
      <c r="CT79" s="382"/>
      <c r="CU79" s="238"/>
      <c r="CV79" s="538">
        <f t="shared" si="153"/>
        <v>0</v>
      </c>
      <c r="CW79" s="74">
        <f t="shared" si="154"/>
        <v>0</v>
      </c>
      <c r="CX79" s="78">
        <f t="shared" si="155"/>
        <v>0</v>
      </c>
      <c r="CY79" s="537"/>
      <c r="CZ79" s="537"/>
      <c r="DA79" s="382"/>
      <c r="DB79" s="238"/>
      <c r="DC79" s="538">
        <f t="shared" si="156"/>
        <v>0</v>
      </c>
      <c r="DD79" s="74">
        <f t="shared" si="157"/>
        <v>0</v>
      </c>
      <c r="DE79" s="78">
        <f t="shared" si="158"/>
        <v>0</v>
      </c>
      <c r="DF79" s="537"/>
      <c r="DG79" s="537"/>
      <c r="DH79" s="382"/>
      <c r="DI79" s="238"/>
      <c r="DJ79" s="538">
        <f t="shared" si="159"/>
        <v>0</v>
      </c>
      <c r="DK79" s="74">
        <f t="shared" si="160"/>
        <v>0</v>
      </c>
      <c r="DL79" s="78">
        <f t="shared" si="161"/>
        <v>0</v>
      </c>
      <c r="DM79" s="537"/>
      <c r="DN79" s="537"/>
      <c r="DO79" s="382"/>
      <c r="DP79" s="238"/>
      <c r="DQ79" s="538">
        <f t="shared" si="162"/>
        <v>0</v>
      </c>
      <c r="DR79" s="74">
        <f t="shared" si="163"/>
        <v>0</v>
      </c>
      <c r="DS79" s="78">
        <f t="shared" si="164"/>
        <v>0</v>
      </c>
      <c r="DT79" s="537"/>
      <c r="DU79" s="537"/>
      <c r="DV79" s="382"/>
    </row>
    <row r="80" spans="1:126" s="20" customFormat="1" ht="12.75" customHeight="1" outlineLevel="1" x14ac:dyDescent="0.2">
      <c r="A80" s="186" t="s">
        <v>242</v>
      </c>
      <c r="B80" s="182" t="s">
        <v>65</v>
      </c>
      <c r="C80" s="42"/>
      <c r="D80" s="42"/>
      <c r="E80" s="78">
        <f t="shared" si="113"/>
        <v>0</v>
      </c>
      <c r="F80" s="188"/>
      <c r="G80" s="22"/>
      <c r="H80" s="301" t="s">
        <v>312</v>
      </c>
      <c r="I80" s="538">
        <f>IF(K$1="Rejected",C80,IF(L80="",C80,SUM(C80,L80)))</f>
        <v>0</v>
      </c>
      <c r="J80" s="538">
        <f t="shared" si="115"/>
        <v>0</v>
      </c>
      <c r="K80" s="78">
        <f t="shared" si="116"/>
        <v>0</v>
      </c>
      <c r="L80" s="537"/>
      <c r="M80" s="537"/>
      <c r="N80" s="382"/>
      <c r="O80" s="271" t="str">
        <f t="shared" si="112"/>
        <v>LMW</v>
      </c>
      <c r="P80" s="538">
        <f t="shared" si="117"/>
        <v>0</v>
      </c>
      <c r="Q80" s="74">
        <f t="shared" si="118"/>
        <v>0</v>
      </c>
      <c r="R80" s="78">
        <f t="shared" si="119"/>
        <v>0</v>
      </c>
      <c r="S80" s="537"/>
      <c r="T80" s="537"/>
      <c r="U80" s="382"/>
      <c r="V80" s="238"/>
      <c r="W80" s="538">
        <f t="shared" si="120"/>
        <v>0</v>
      </c>
      <c r="X80" s="74">
        <f t="shared" si="121"/>
        <v>0</v>
      </c>
      <c r="Y80" s="78">
        <f t="shared" si="122"/>
        <v>0</v>
      </c>
      <c r="Z80" s="537"/>
      <c r="AA80" s="537"/>
      <c r="AB80" s="382"/>
      <c r="AC80" s="238"/>
      <c r="AD80" s="538">
        <f t="shared" si="123"/>
        <v>0</v>
      </c>
      <c r="AE80" s="74">
        <f t="shared" si="124"/>
        <v>0</v>
      </c>
      <c r="AF80" s="78">
        <f t="shared" si="125"/>
        <v>0</v>
      </c>
      <c r="AG80" s="537"/>
      <c r="AH80" s="537"/>
      <c r="AI80" s="382"/>
      <c r="AJ80" s="238"/>
      <c r="AK80" s="538">
        <f t="shared" si="126"/>
        <v>0</v>
      </c>
      <c r="AL80" s="74">
        <f t="shared" si="127"/>
        <v>0</v>
      </c>
      <c r="AM80" s="78">
        <f t="shared" si="128"/>
        <v>0</v>
      </c>
      <c r="AN80" s="537"/>
      <c r="AO80" s="537"/>
      <c r="AP80" s="382"/>
      <c r="AQ80" s="238"/>
      <c r="AR80" s="538">
        <f t="shared" si="129"/>
        <v>0</v>
      </c>
      <c r="AS80" s="74">
        <f t="shared" si="130"/>
        <v>0</v>
      </c>
      <c r="AT80" s="78">
        <f t="shared" si="131"/>
        <v>0</v>
      </c>
      <c r="AU80" s="537"/>
      <c r="AV80" s="537"/>
      <c r="AW80" s="382"/>
      <c r="AX80" s="238"/>
      <c r="AY80" s="538">
        <f t="shared" si="132"/>
        <v>0</v>
      </c>
      <c r="AZ80" s="74">
        <f t="shared" si="133"/>
        <v>0</v>
      </c>
      <c r="BA80" s="78">
        <f t="shared" si="134"/>
        <v>0</v>
      </c>
      <c r="BB80" s="537"/>
      <c r="BC80" s="537"/>
      <c r="BD80" s="382"/>
      <c r="BE80" s="238"/>
      <c r="BF80" s="538">
        <f t="shared" si="135"/>
        <v>0</v>
      </c>
      <c r="BG80" s="74">
        <f t="shared" si="136"/>
        <v>0</v>
      </c>
      <c r="BH80" s="78">
        <f t="shared" si="137"/>
        <v>0</v>
      </c>
      <c r="BI80" s="537"/>
      <c r="BJ80" s="537"/>
      <c r="BK80" s="382"/>
      <c r="BL80" s="238"/>
      <c r="BM80" s="538">
        <f t="shared" si="138"/>
        <v>0</v>
      </c>
      <c r="BN80" s="74">
        <f t="shared" si="139"/>
        <v>0</v>
      </c>
      <c r="BO80" s="78">
        <f t="shared" si="140"/>
        <v>0</v>
      </c>
      <c r="BP80" s="537"/>
      <c r="BQ80" s="537"/>
      <c r="BR80" s="382"/>
      <c r="BS80" s="238"/>
      <c r="BT80" s="538">
        <f t="shared" si="141"/>
        <v>0</v>
      </c>
      <c r="BU80" s="74">
        <f t="shared" si="142"/>
        <v>0</v>
      </c>
      <c r="BV80" s="78">
        <f t="shared" si="143"/>
        <v>0</v>
      </c>
      <c r="BW80" s="537"/>
      <c r="BX80" s="537"/>
      <c r="BY80" s="382"/>
      <c r="BZ80" s="238"/>
      <c r="CA80" s="538">
        <f t="shared" si="144"/>
        <v>0</v>
      </c>
      <c r="CB80" s="74">
        <f t="shared" si="145"/>
        <v>0</v>
      </c>
      <c r="CC80" s="78">
        <f t="shared" si="146"/>
        <v>0</v>
      </c>
      <c r="CD80" s="537"/>
      <c r="CE80" s="537"/>
      <c r="CF80" s="382"/>
      <c r="CG80" s="238"/>
      <c r="CH80" s="538">
        <f t="shared" si="147"/>
        <v>0</v>
      </c>
      <c r="CI80" s="74">
        <f t="shared" si="148"/>
        <v>0</v>
      </c>
      <c r="CJ80" s="78">
        <f t="shared" si="149"/>
        <v>0</v>
      </c>
      <c r="CK80" s="537"/>
      <c r="CL80" s="537"/>
      <c r="CM80" s="382"/>
      <c r="CN80" s="238"/>
      <c r="CO80" s="538">
        <f t="shared" si="150"/>
        <v>0</v>
      </c>
      <c r="CP80" s="74">
        <f t="shared" si="151"/>
        <v>0</v>
      </c>
      <c r="CQ80" s="78">
        <f t="shared" si="152"/>
        <v>0</v>
      </c>
      <c r="CR80" s="537"/>
      <c r="CS80" s="537"/>
      <c r="CT80" s="382"/>
      <c r="CU80" s="238"/>
      <c r="CV80" s="538">
        <f t="shared" si="153"/>
        <v>0</v>
      </c>
      <c r="CW80" s="74">
        <f t="shared" si="154"/>
        <v>0</v>
      </c>
      <c r="CX80" s="78">
        <f t="shared" si="155"/>
        <v>0</v>
      </c>
      <c r="CY80" s="537"/>
      <c r="CZ80" s="537"/>
      <c r="DA80" s="382"/>
      <c r="DB80" s="238"/>
      <c r="DC80" s="538">
        <f t="shared" si="156"/>
        <v>0</v>
      </c>
      <c r="DD80" s="74">
        <f t="shared" si="157"/>
        <v>0</v>
      </c>
      <c r="DE80" s="78">
        <f t="shared" si="158"/>
        <v>0</v>
      </c>
      <c r="DF80" s="537"/>
      <c r="DG80" s="537"/>
      <c r="DH80" s="382"/>
      <c r="DI80" s="238"/>
      <c r="DJ80" s="538">
        <f t="shared" si="159"/>
        <v>0</v>
      </c>
      <c r="DK80" s="74">
        <f t="shared" si="160"/>
        <v>0</v>
      </c>
      <c r="DL80" s="78">
        <f t="shared" si="161"/>
        <v>0</v>
      </c>
      <c r="DM80" s="537"/>
      <c r="DN80" s="537"/>
      <c r="DO80" s="382"/>
      <c r="DP80" s="238"/>
      <c r="DQ80" s="538">
        <f t="shared" si="162"/>
        <v>0</v>
      </c>
      <c r="DR80" s="74">
        <f t="shared" si="163"/>
        <v>0</v>
      </c>
      <c r="DS80" s="78">
        <f t="shared" si="164"/>
        <v>0</v>
      </c>
      <c r="DT80" s="537"/>
      <c r="DU80" s="537"/>
      <c r="DV80" s="382"/>
    </row>
    <row r="81" spans="1:126" s="20" customFormat="1" x14ac:dyDescent="0.2">
      <c r="A81" s="75" t="s">
        <v>151</v>
      </c>
      <c r="B81" s="194"/>
      <c r="C81" s="73">
        <f>SUMIF($O60:$O80,MID($H81,3,10),C60:C80)</f>
        <v>0</v>
      </c>
      <c r="D81" s="73">
        <f>SUMIF($O60:$O80,MID($H81,3,10),D60:D80)</f>
        <v>0</v>
      </c>
      <c r="E81" s="73">
        <f t="shared" si="113"/>
        <v>0</v>
      </c>
      <c r="F81" s="187"/>
      <c r="H81" s="301" t="s">
        <v>313</v>
      </c>
      <c r="I81" s="536">
        <f>IF(I$1="","",SUMIF($O61:$O80,MID($H81,3,10),I61:I80))</f>
        <v>0</v>
      </c>
      <c r="J81" s="536">
        <f>IF(I$1="","",SUMIF($O61:$O80,MID($H81,3,10),J61:J80))</f>
        <v>0</v>
      </c>
      <c r="K81" s="73">
        <f t="shared" si="116"/>
        <v>0</v>
      </c>
      <c r="L81" s="435">
        <f>IF(I$1="","",SUMIF($O60:$O80,MID($H81,3,10),L60:L80))</f>
        <v>0</v>
      </c>
      <c r="M81" s="435">
        <f>IF(I$1="","",SUMIF($O60:$O80,MID($H81,3,10),M60:M80))</f>
        <v>0</v>
      </c>
      <c r="N81" s="383"/>
      <c r="O81" s="271" t="str">
        <f t="shared" si="112"/>
        <v>L</v>
      </c>
      <c r="P81" s="73">
        <f>IF(P$1="","",SUMIF($O61:$O80,MID($H81,3,10),P61:P80))</f>
        <v>0</v>
      </c>
      <c r="Q81" s="73">
        <f>IF(P$1="","",SUMIF($O61:$O80,MID($H81,3,10),Q61:Q80))</f>
        <v>0</v>
      </c>
      <c r="R81" s="73">
        <f t="shared" si="119"/>
        <v>0</v>
      </c>
      <c r="S81" s="435">
        <f>IF(P$1="","",SUMIF($O60:$O80,MID($H81,3,10),S60:S80))</f>
        <v>0</v>
      </c>
      <c r="T81" s="435">
        <f>IF(P$1="","",SUMIF($O60:$O80,MID($H81,3,10),T60:T80))</f>
        <v>0</v>
      </c>
      <c r="U81" s="383"/>
      <c r="V81" s="238"/>
      <c r="W81" s="73">
        <f>IF(W$1="","",SUMIF($O61:$O80,MID($H81,3,10),W61:W80))</f>
        <v>0</v>
      </c>
      <c r="X81" s="73">
        <f>IF(W$1="","",SUMIF($O61:$O80,MID($H81,3,10),X61:X80))</f>
        <v>0</v>
      </c>
      <c r="Y81" s="73">
        <f t="shared" si="122"/>
        <v>0</v>
      </c>
      <c r="Z81" s="435">
        <f>IF(W$1="","",SUMIF($O60:$O80,MID($H81,3,10),Z60:Z80))</f>
        <v>0</v>
      </c>
      <c r="AA81" s="435">
        <f>IF(W$1="","",SUMIF($O60:$O80,MID($H81,3,10),AA60:AA80))</f>
        <v>0</v>
      </c>
      <c r="AB81" s="383"/>
      <c r="AC81" s="238"/>
      <c r="AD81" s="73">
        <f>IF(AD$1="","",SUMIF($O61:$O80,MID($H81,3,10),AD61:AD80))</f>
        <v>0</v>
      </c>
      <c r="AE81" s="73">
        <f>IF(AD$1="","",SUMIF($O61:$O80,MID($H81,3,10),AE61:AE80))</f>
        <v>0</v>
      </c>
      <c r="AF81" s="73">
        <f t="shared" si="125"/>
        <v>0</v>
      </c>
      <c r="AG81" s="435">
        <f>IF(AD$1="","",SUMIF($O60:$O80,MID($H81,3,10),AG60:AG80))</f>
        <v>0</v>
      </c>
      <c r="AH81" s="435">
        <f>IF(AD$1="","",SUMIF($O60:$O80,MID($H81,3,10),AH60:AH80))</f>
        <v>0</v>
      </c>
      <c r="AI81" s="383"/>
      <c r="AJ81" s="238"/>
      <c r="AK81" s="73">
        <f>IF(AK$1="","",SUMIF($O61:$O80,MID($H81,3,10),AK61:AK80))</f>
        <v>0</v>
      </c>
      <c r="AL81" s="73">
        <f>IF(AK$1="","",SUMIF($O61:$O80,MID($H81,3,10),AL61:AL80))</f>
        <v>0</v>
      </c>
      <c r="AM81" s="73">
        <f t="shared" si="128"/>
        <v>0</v>
      </c>
      <c r="AN81" s="435">
        <f>IF(AK$1="","",SUMIF($O60:$O80,MID($H81,3,10),AN60:AN80))</f>
        <v>0</v>
      </c>
      <c r="AO81" s="435">
        <f>IF(AK$1="","",SUMIF($O60:$O80,MID($H81,3,10),AO60:AO80))</f>
        <v>0</v>
      </c>
      <c r="AP81" s="383"/>
      <c r="AQ81" s="238"/>
      <c r="AR81" s="73">
        <f>IF(AR$1="","",SUMIF($O61:$O80,MID($H81,3,10),AR61:AR80))</f>
        <v>0</v>
      </c>
      <c r="AS81" s="73">
        <f>IF(AR$1="","",SUMIF($O61:$O80,MID($H81,3,10),AS61:AS80))</f>
        <v>0</v>
      </c>
      <c r="AT81" s="73">
        <f t="shared" si="131"/>
        <v>0</v>
      </c>
      <c r="AU81" s="435">
        <f>IF(AR$1="","",SUMIF($O60:$O80,MID($H81,3,10),AU60:AU80))</f>
        <v>0</v>
      </c>
      <c r="AV81" s="435">
        <f>IF(AR$1="","",SUMIF($O60:$O80,MID($H81,3,10),AV60:AV80))</f>
        <v>0</v>
      </c>
      <c r="AW81" s="383"/>
      <c r="AX81" s="238"/>
      <c r="AY81" s="73">
        <f>IF(AY$1="","",SUMIF($O61:$O80,MID($H81,3,10),AY61:AY80))</f>
        <v>0</v>
      </c>
      <c r="AZ81" s="73">
        <f>IF(AY$1="","",SUMIF($O61:$O80,MID($H81,3,10),AZ61:AZ80))</f>
        <v>0</v>
      </c>
      <c r="BA81" s="73">
        <f t="shared" si="134"/>
        <v>0</v>
      </c>
      <c r="BB81" s="435">
        <f>IF(AY$1="","",SUMIF($O60:$O80,MID($H81,3,10),BB60:BB80))</f>
        <v>0</v>
      </c>
      <c r="BC81" s="435">
        <f>IF(AY$1="","",SUMIF($O60:$O80,MID($H81,3,10),BC60:BC80))</f>
        <v>0</v>
      </c>
      <c r="BD81" s="383"/>
      <c r="BE81" s="238"/>
      <c r="BF81" s="73">
        <f>IF(BF$1="","",SUMIF($O61:$O80,MID($H81,3,10),BF61:BF80))</f>
        <v>0</v>
      </c>
      <c r="BG81" s="73">
        <f>IF(BF$1="","",SUMIF($O61:$O80,MID($H81,3,10),BG61:BG80))</f>
        <v>0</v>
      </c>
      <c r="BH81" s="73">
        <f t="shared" si="137"/>
        <v>0</v>
      </c>
      <c r="BI81" s="435">
        <f>IF(BF$1="","",SUMIF($O60:$O80,MID($H81,3,10),BI60:BI80))</f>
        <v>0</v>
      </c>
      <c r="BJ81" s="435">
        <f>IF(BF$1="","",SUMIF($O60:$O80,MID($H81,3,10),BJ60:BJ80))</f>
        <v>0</v>
      </c>
      <c r="BK81" s="383"/>
      <c r="BL81" s="238"/>
      <c r="BM81" s="73">
        <f>IF(BM$1="","",SUMIF($O61:$O80,MID($H81,3,10),BM61:BM80))</f>
        <v>0</v>
      </c>
      <c r="BN81" s="73">
        <f>IF(BM$1="","",SUMIF($O61:$O80,MID($H81,3,10),BN61:BN80))</f>
        <v>0</v>
      </c>
      <c r="BO81" s="73">
        <f t="shared" si="140"/>
        <v>0</v>
      </c>
      <c r="BP81" s="435">
        <f>IF(BM$1="","",SUMIF($O60:$O80,MID($H81,3,10),BP60:BP80))</f>
        <v>0</v>
      </c>
      <c r="BQ81" s="435">
        <f>IF(BM$1="","",SUMIF($O60:$O80,MID($H81,3,10),BQ60:BQ80))</f>
        <v>0</v>
      </c>
      <c r="BR81" s="383"/>
      <c r="BS81" s="238"/>
      <c r="BT81" s="73">
        <f>IF(BT$1="","",SUMIF($O61:$O80,MID($H81,3,10),BT61:BT80))</f>
        <v>0</v>
      </c>
      <c r="BU81" s="73">
        <f>IF(BT$1="","",SUMIF($O61:$O80,MID($H81,3,10),BU61:BU80))</f>
        <v>0</v>
      </c>
      <c r="BV81" s="73">
        <f t="shared" si="143"/>
        <v>0</v>
      </c>
      <c r="BW81" s="435">
        <f>IF(BT$1="","",SUMIF($O60:$O80,MID($H81,3,10),BW60:BW80))</f>
        <v>0</v>
      </c>
      <c r="BX81" s="435">
        <f>IF(BT$1="","",SUMIF($O60:$O80,MID($H81,3,10),BX60:BX80))</f>
        <v>0</v>
      </c>
      <c r="BY81" s="383"/>
      <c r="BZ81" s="238"/>
      <c r="CA81" s="73">
        <f>IF(CA$1="","",SUMIF($O61:$O80,MID($H81,3,10),CA61:CA80))</f>
        <v>0</v>
      </c>
      <c r="CB81" s="73">
        <f>IF(CA$1="","",SUMIF($O61:$O80,MID($H81,3,10),CB61:CB80))</f>
        <v>0</v>
      </c>
      <c r="CC81" s="73">
        <f t="shared" si="146"/>
        <v>0</v>
      </c>
      <c r="CD81" s="435">
        <f>IF(CA$1="","",SUMIF($O60:$O80,MID($H81,3,10),CD60:CD80))</f>
        <v>0</v>
      </c>
      <c r="CE81" s="435">
        <f>IF(CA$1="","",SUMIF($O60:$O80,MID($H81,3,10),CE60:CE80))</f>
        <v>0</v>
      </c>
      <c r="CF81" s="383"/>
      <c r="CG81" s="238"/>
      <c r="CH81" s="73">
        <f>IF(CH$1="","",SUMIF($O61:$O80,MID($H81,3,10),CH61:CH80))</f>
        <v>0</v>
      </c>
      <c r="CI81" s="73">
        <f>IF(CH$1="","",SUMIF($O61:$O80,MID($H81,3,10),CI61:CI80))</f>
        <v>0</v>
      </c>
      <c r="CJ81" s="73">
        <f t="shared" si="149"/>
        <v>0</v>
      </c>
      <c r="CK81" s="435">
        <f>IF(CH$1="","",SUMIF($O60:$O80,MID($H81,3,10),CK60:CK80))</f>
        <v>0</v>
      </c>
      <c r="CL81" s="435">
        <f>IF(CH$1="","",SUMIF($O60:$O80,MID($H81,3,10),CL60:CL80))</f>
        <v>0</v>
      </c>
      <c r="CM81" s="383"/>
      <c r="CN81" s="238"/>
      <c r="CO81" s="73">
        <f>IF(CO$1="","",SUMIF($O61:$O80,MID($H81,3,10),CO61:CO80))</f>
        <v>0</v>
      </c>
      <c r="CP81" s="73">
        <f>IF(CO$1="","",SUMIF($O61:$O80,MID($H81,3,10),CP61:CP80))</f>
        <v>0</v>
      </c>
      <c r="CQ81" s="73">
        <f t="shared" si="152"/>
        <v>0</v>
      </c>
      <c r="CR81" s="435">
        <f>IF(CO$1="","",SUMIF($O60:$O80,MID($H81,3,10),CR60:CR80))</f>
        <v>0</v>
      </c>
      <c r="CS81" s="435">
        <f>IF(CO$1="","",SUMIF($O60:$O80,MID($H81,3,10),CS60:CS80))</f>
        <v>0</v>
      </c>
      <c r="CT81" s="383"/>
      <c r="CU81" s="238"/>
      <c r="CV81" s="73">
        <f>IF(CV$1="","",SUMIF($O61:$O80,MID($H81,3,10),CV61:CV80))</f>
        <v>0</v>
      </c>
      <c r="CW81" s="73">
        <f>IF(CV$1="","",SUMIF($O61:$O80,MID($H81,3,10),CW61:CW80))</f>
        <v>0</v>
      </c>
      <c r="CX81" s="73">
        <f t="shared" si="155"/>
        <v>0</v>
      </c>
      <c r="CY81" s="435">
        <f>IF(CV$1="","",SUMIF($O60:$O80,MID($H81,3,10),CY60:CY80))</f>
        <v>0</v>
      </c>
      <c r="CZ81" s="435">
        <f>IF(CV$1="","",SUMIF($O60:$O80,MID($H81,3,10),CZ60:CZ80))</f>
        <v>0</v>
      </c>
      <c r="DA81" s="383"/>
      <c r="DB81" s="238"/>
      <c r="DC81" s="73">
        <f>IF(DC$1="","",SUMIF($O61:$O80,MID($H81,3,10),DC61:DC80))</f>
        <v>0</v>
      </c>
      <c r="DD81" s="73">
        <f>IF(DC$1="","",SUMIF($O61:$O80,MID($H81,3,10),DD61:DD80))</f>
        <v>0</v>
      </c>
      <c r="DE81" s="73">
        <f t="shared" si="158"/>
        <v>0</v>
      </c>
      <c r="DF81" s="435">
        <f>IF(DC$1="","",SUMIF($O60:$O80,MID($H81,3,10),DF60:DF80))</f>
        <v>0</v>
      </c>
      <c r="DG81" s="435">
        <f>IF(DC$1="","",SUMIF($O60:$O80,MID($H81,3,10),DG60:DG80))</f>
        <v>0</v>
      </c>
      <c r="DH81" s="383"/>
      <c r="DI81" s="238"/>
      <c r="DJ81" s="73">
        <f>IF(DJ$1="","",SUMIF($O61:$O80,MID($H81,3,10),DJ61:DJ80))</f>
        <v>0</v>
      </c>
      <c r="DK81" s="73">
        <f>IF(DJ$1="","",SUMIF($O61:$O80,MID($H81,3,10),DK61:DK80))</f>
        <v>0</v>
      </c>
      <c r="DL81" s="73">
        <f t="shared" si="161"/>
        <v>0</v>
      </c>
      <c r="DM81" s="435">
        <f>IF(DJ$1="","",SUMIF($O60:$O80,MID($H81,3,10),DM60:DM80))</f>
        <v>0</v>
      </c>
      <c r="DN81" s="435">
        <f>IF(DJ$1="","",SUMIF($O60:$O80,MID($H81,3,10),DN60:DN80))</f>
        <v>0</v>
      </c>
      <c r="DO81" s="383"/>
      <c r="DP81" s="238"/>
      <c r="DQ81" s="73">
        <f>IF(DQ$1="","",SUMIF($O61:$O80,MID($H81,3,10),DQ61:DQ80))</f>
        <v>0</v>
      </c>
      <c r="DR81" s="73">
        <f>IF(DQ$1="","",SUMIF($O61:$O80,MID($H81,3,10),DR61:DR80))</f>
        <v>0</v>
      </c>
      <c r="DS81" s="73">
        <f t="shared" si="164"/>
        <v>0</v>
      </c>
      <c r="DT81" s="435">
        <f>IF(DQ$1="","",SUMIF($O60:$O80,MID($H81,3,10),DT60:DT80))</f>
        <v>0</v>
      </c>
      <c r="DU81" s="435">
        <f>IF(DQ$1="","",SUMIF($O60:$O80,MID($H81,3,10),DU60:DU80))</f>
        <v>0</v>
      </c>
      <c r="DV81" s="383"/>
    </row>
    <row r="82" spans="1:126" s="238" customFormat="1" x14ac:dyDescent="0.2">
      <c r="A82" s="702" t="s">
        <v>80</v>
      </c>
      <c r="B82" s="703"/>
      <c r="C82" s="703"/>
      <c r="D82" s="703"/>
      <c r="E82" s="703"/>
      <c r="F82" s="704"/>
      <c r="H82" s="303"/>
      <c r="I82" s="421"/>
      <c r="J82" s="421"/>
      <c r="K82" s="421"/>
      <c r="L82" s="425"/>
      <c r="M82" s="425"/>
      <c r="N82" s="384"/>
      <c r="O82" s="271"/>
      <c r="P82" s="421"/>
      <c r="Q82" s="421"/>
      <c r="R82" s="421"/>
      <c r="S82" s="425"/>
      <c r="T82" s="425"/>
      <c r="U82" s="384"/>
      <c r="W82" s="421"/>
      <c r="X82" s="421"/>
      <c r="Y82" s="421"/>
      <c r="Z82" s="253"/>
      <c r="AA82" s="253"/>
      <c r="AB82" s="384"/>
      <c r="AD82" s="421"/>
      <c r="AE82" s="421"/>
      <c r="AF82" s="421"/>
      <c r="AG82" s="253"/>
      <c r="AH82" s="253"/>
      <c r="AI82" s="384"/>
      <c r="AK82" s="421"/>
      <c r="AL82" s="421"/>
      <c r="AM82" s="421"/>
      <c r="AN82" s="253"/>
      <c r="AO82" s="253"/>
      <c r="AP82" s="384"/>
      <c r="AR82" s="421"/>
      <c r="AS82" s="421"/>
      <c r="AT82" s="421"/>
      <c r="AU82" s="253"/>
      <c r="AV82" s="253"/>
      <c r="AW82" s="384"/>
      <c r="AY82" s="421"/>
      <c r="AZ82" s="421"/>
      <c r="BA82" s="421"/>
      <c r="BB82" s="253"/>
      <c r="BC82" s="253"/>
      <c r="BD82" s="384"/>
      <c r="BF82" s="421"/>
      <c r="BG82" s="421"/>
      <c r="BH82" s="421"/>
      <c r="BI82" s="253"/>
      <c r="BJ82" s="253"/>
      <c r="BK82" s="384"/>
      <c r="BM82" s="421"/>
      <c r="BN82" s="421"/>
      <c r="BO82" s="421"/>
      <c r="BP82" s="253"/>
      <c r="BQ82" s="253"/>
      <c r="BR82" s="384"/>
      <c r="BT82" s="421"/>
      <c r="BU82" s="421"/>
      <c r="BV82" s="421"/>
      <c r="BW82" s="253"/>
      <c r="BX82" s="253"/>
      <c r="BY82" s="384"/>
      <c r="CA82" s="421"/>
      <c r="CB82" s="421"/>
      <c r="CC82" s="421"/>
      <c r="CD82" s="253"/>
      <c r="CE82" s="253"/>
      <c r="CF82" s="384"/>
      <c r="CH82" s="421"/>
      <c r="CI82" s="421"/>
      <c r="CJ82" s="421"/>
      <c r="CK82" s="253"/>
      <c r="CL82" s="253"/>
      <c r="CM82" s="384"/>
      <c r="CO82" s="421"/>
      <c r="CP82" s="421"/>
      <c r="CQ82" s="421"/>
      <c r="CR82" s="253"/>
      <c r="CS82" s="253"/>
      <c r="CT82" s="384"/>
      <c r="CV82" s="421"/>
      <c r="CW82" s="421"/>
      <c r="CX82" s="421"/>
      <c r="CY82" s="253"/>
      <c r="CZ82" s="253"/>
      <c r="DA82" s="384"/>
      <c r="DC82" s="421"/>
      <c r="DD82" s="421"/>
      <c r="DE82" s="421"/>
      <c r="DF82" s="253"/>
      <c r="DG82" s="253"/>
      <c r="DH82" s="384"/>
      <c r="DJ82" s="421"/>
      <c r="DK82" s="421"/>
      <c r="DL82" s="421"/>
      <c r="DM82" s="253"/>
      <c r="DN82" s="253"/>
      <c r="DO82" s="384"/>
      <c r="DQ82" s="421"/>
      <c r="DR82" s="421"/>
      <c r="DS82" s="421"/>
      <c r="DT82" s="253"/>
      <c r="DU82" s="253"/>
      <c r="DV82" s="384"/>
    </row>
    <row r="83" spans="1:126" s="20" customFormat="1" outlineLevel="1" x14ac:dyDescent="0.2">
      <c r="A83" s="153" t="s">
        <v>5</v>
      </c>
      <c r="B83" s="181"/>
      <c r="C83" s="77">
        <f>SUMIF($H84:$H87,MID($H83,3,10),C84:C87)</f>
        <v>0</v>
      </c>
      <c r="D83" s="77">
        <f>SUMIF($H84:$H87,MID($H83,3,10),D84:D87)</f>
        <v>0</v>
      </c>
      <c r="E83" s="73">
        <f t="shared" ref="E83:E108" si="165">SUM(C83:D83)</f>
        <v>0</v>
      </c>
      <c r="F83" s="189"/>
      <c r="H83" s="301" t="s">
        <v>314</v>
      </c>
      <c r="I83" s="536">
        <f t="shared" ref="I83:I107" si="166">IF(K$1="Rejected",C83,IF(L83="",C83,SUM(C83,L83)))</f>
        <v>0</v>
      </c>
      <c r="J83" s="536">
        <f t="shared" ref="J83:J107" si="167">IF(K$1="Rejected",D83,IF(M83="",D83,SUM(D83,M83)))</f>
        <v>0</v>
      </c>
      <c r="K83" s="73">
        <f t="shared" ref="K83:K108" si="168">IF(I$1="","",SUM(I83:J83))</f>
        <v>0</v>
      </c>
      <c r="L83" s="437">
        <f>IF(I$1="","",SUMIF($H84:$H87,MID($H83,3,10),L84:L87))</f>
        <v>0</v>
      </c>
      <c r="M83" s="437">
        <f>IF(I$1="","",SUMIF($H84:$H87,MID($H83,3,10),M84:M87))</f>
        <v>0</v>
      </c>
      <c r="N83" s="385"/>
      <c r="O83" s="271" t="str">
        <f t="shared" si="112"/>
        <v>LL</v>
      </c>
      <c r="P83" s="536">
        <f t="shared" ref="P83:P107" si="169">IF(R$1="Rejected",I83,IF(S83="",I83,SUM(I83,S83)))</f>
        <v>0</v>
      </c>
      <c r="Q83" s="73">
        <f t="shared" ref="Q83:Q107" si="170">IF(R$1="Rejected",J83,IF(T83="",J83,SUM(J83,T83)))</f>
        <v>0</v>
      </c>
      <c r="R83" s="73">
        <f t="shared" ref="R83:R108" si="171">IF(P$1="","",SUM(P83:Q83))</f>
        <v>0</v>
      </c>
      <c r="S83" s="437">
        <f>IF(P$1="","",SUMIF($H84:$H87,MID($H83,3,10),S84:S87))</f>
        <v>0</v>
      </c>
      <c r="T83" s="437">
        <f>IF(P$1="","",SUMIF($H84:$H87,MID($H83,3,10),T84:T87))</f>
        <v>0</v>
      </c>
      <c r="U83" s="385"/>
      <c r="V83" s="238"/>
      <c r="W83" s="536">
        <f t="shared" ref="W83:W107" si="172">IF(Y$1="Rejected",P83,IF(Z83="",P83,SUM(P83,Z83)))</f>
        <v>0</v>
      </c>
      <c r="X83" s="73">
        <f t="shared" ref="X83:X107" si="173">IF(Y$1="Rejected",Q83,IF(AA83="",Q83,SUM(Q83,AA83)))</f>
        <v>0</v>
      </c>
      <c r="Y83" s="73">
        <f t="shared" ref="Y83:Y108" si="174">IF(W$1="","",SUM(W83:X83))</f>
        <v>0</v>
      </c>
      <c r="Z83" s="437">
        <f>IF(W$1="","",SUMIF($H84:$H87,MID($H83,3,10),Z84:Z87))</f>
        <v>0</v>
      </c>
      <c r="AA83" s="437">
        <f>IF(W$1="","",SUMIF($H84:$H87,MID($H83,3,10),AA84:AA87))</f>
        <v>0</v>
      </c>
      <c r="AB83" s="385"/>
      <c r="AC83" s="238"/>
      <c r="AD83" s="536">
        <f t="shared" ref="AD83:AD107" si="175">IF(AF$1="Rejected",W83,IF(AG83="",W83,SUM(W83,AG83)))</f>
        <v>0</v>
      </c>
      <c r="AE83" s="73">
        <f t="shared" ref="AE83:AE107" si="176">IF(AF$1="Rejected",X83,IF(AH83="",X83,SUM(X83,AH83)))</f>
        <v>0</v>
      </c>
      <c r="AF83" s="73">
        <f t="shared" ref="AF83:AF108" si="177">IF(AD$1="","",SUM(AD83:AE83))</f>
        <v>0</v>
      </c>
      <c r="AG83" s="437">
        <f>IF(AD$1="","",SUMIF($H84:$H87,MID($H83,3,10),AG84:AG87))</f>
        <v>0</v>
      </c>
      <c r="AH83" s="437">
        <f>IF(AD$1="","",SUMIF($H84:$H87,MID($H83,3,10),AH84:AH87))</f>
        <v>0</v>
      </c>
      <c r="AI83" s="385"/>
      <c r="AJ83" s="238"/>
      <c r="AK83" s="536">
        <f t="shared" ref="AK83:AK107" si="178">IF(AM$1="Rejected",AD83,IF(AN83="",AD83,SUM(AD83,AN83)))</f>
        <v>0</v>
      </c>
      <c r="AL83" s="73">
        <f t="shared" ref="AL83:AL107" si="179">IF(AM$1="Rejected",AE83,IF(AO83="",AE83,SUM(AE83,AO83)))</f>
        <v>0</v>
      </c>
      <c r="AM83" s="73">
        <f t="shared" ref="AM83:AM108" si="180">IF(AK$1="","",SUM(AK83:AL83))</f>
        <v>0</v>
      </c>
      <c r="AN83" s="437">
        <f>IF(AK$1="","",SUMIF($H84:$H87,MID($H83,3,10),AN84:AN87))</f>
        <v>0</v>
      </c>
      <c r="AO83" s="437">
        <f>IF(AK$1="","",SUMIF($H84:$H87,MID($H83,3,10),AO84:AO87))</f>
        <v>0</v>
      </c>
      <c r="AP83" s="385"/>
      <c r="AQ83" s="238"/>
      <c r="AR83" s="536">
        <f t="shared" ref="AR83:AR107" si="181">IF(AT$1="Rejected",AK83,IF(AU83="",AK83,SUM(AK83,AU83)))</f>
        <v>0</v>
      </c>
      <c r="AS83" s="73">
        <f t="shared" ref="AS83:AS107" si="182">IF(AT$1="Rejected",AL83,IF(AV83="",AL83,SUM(AL83,AV83)))</f>
        <v>0</v>
      </c>
      <c r="AT83" s="73">
        <f t="shared" ref="AT83:AT108" si="183">IF(AR$1="","",SUM(AR83:AS83))</f>
        <v>0</v>
      </c>
      <c r="AU83" s="437">
        <f>IF(AR$1="","",SUMIF($H84:$H87,MID($H83,3,10),AU84:AU87))</f>
        <v>0</v>
      </c>
      <c r="AV83" s="437">
        <f>IF(AR$1="","",SUMIF($H84:$H87,MID($H83,3,10),AV84:AV87))</f>
        <v>0</v>
      </c>
      <c r="AW83" s="385"/>
      <c r="AX83" s="238"/>
      <c r="AY83" s="536">
        <f t="shared" ref="AY83:AY107" si="184">IF(BA$1="Rejected",AR83,IF(BB83="",AR83,SUM(AR83,BB83)))</f>
        <v>0</v>
      </c>
      <c r="AZ83" s="73">
        <f t="shared" ref="AZ83:AZ107" si="185">IF(BA$1="Rejected",AS83,IF(BC83="",AS83,SUM(AS83,BC83)))</f>
        <v>0</v>
      </c>
      <c r="BA83" s="73">
        <f t="shared" ref="BA83:BA108" si="186">IF(AY$1="","",SUM(AY83:AZ83))</f>
        <v>0</v>
      </c>
      <c r="BB83" s="437">
        <f>IF(AY$1="","",SUMIF($H84:$H87,MID($H83,3,10),BB84:BB87))</f>
        <v>0</v>
      </c>
      <c r="BC83" s="437">
        <f>IF(AY$1="","",SUMIF($H84:$H87,MID($H83,3,10),BC84:BC87))</f>
        <v>0</v>
      </c>
      <c r="BD83" s="385"/>
      <c r="BE83" s="238"/>
      <c r="BF83" s="536">
        <f t="shared" ref="BF83:BF107" si="187">IF(BH$1="Rejected",AY83,IF(BI83="",AY83,SUM(AY83,BI83)))</f>
        <v>0</v>
      </c>
      <c r="BG83" s="73">
        <f t="shared" ref="BG83:BG107" si="188">IF(BH$1="Rejected",AZ83,IF(BJ83="",AZ83,SUM(AZ83,BJ83)))</f>
        <v>0</v>
      </c>
      <c r="BH83" s="73">
        <f t="shared" ref="BH83:BH108" si="189">IF(BF$1="","",SUM(BF83:BG83))</f>
        <v>0</v>
      </c>
      <c r="BI83" s="437">
        <f>IF(BF$1="","",SUMIF($H84:$H87,MID($H83,3,10),BI84:BI87))</f>
        <v>0</v>
      </c>
      <c r="BJ83" s="437">
        <f>IF(BF$1="","",SUMIF($H84:$H87,MID($H83,3,10),BJ84:BJ87))</f>
        <v>0</v>
      </c>
      <c r="BK83" s="385"/>
      <c r="BL83" s="238"/>
      <c r="BM83" s="536">
        <f t="shared" ref="BM83:BM107" si="190">IF(BO$1="Rejected",BF83,IF(BP83="",BF83,SUM(BF83,BP83)))</f>
        <v>0</v>
      </c>
      <c r="BN83" s="73">
        <f t="shared" ref="BN83:BN107" si="191">IF(BO$1="Rejected",BG83,IF(BQ83="",BG83,SUM(BG83,BQ83)))</f>
        <v>0</v>
      </c>
      <c r="BO83" s="73">
        <f t="shared" ref="BO83:BO108" si="192">IF(BM$1="","",SUM(BM83:BN83))</f>
        <v>0</v>
      </c>
      <c r="BP83" s="437">
        <f>IF(BM$1="","",SUMIF($H84:$H87,MID($H83,3,10),BP84:BP87))</f>
        <v>0</v>
      </c>
      <c r="BQ83" s="437">
        <f>IF(BM$1="","",SUMIF($H84:$H87,MID($H83,3,10),BQ84:BQ87))</f>
        <v>0</v>
      </c>
      <c r="BR83" s="385"/>
      <c r="BS83" s="238"/>
      <c r="BT83" s="536">
        <f t="shared" ref="BT83:BT107" si="193">IF(BV$1="Rejected",BM83,IF(BW83="",BM83,SUM(BM83,BW83)))</f>
        <v>0</v>
      </c>
      <c r="BU83" s="73">
        <f t="shared" ref="BU83:BU107" si="194">IF(BV$1="Rejected",BN83,IF(BX83="",BN83,SUM(BN83,BX83)))</f>
        <v>0</v>
      </c>
      <c r="BV83" s="73">
        <f t="shared" ref="BV83:BV108" si="195">IF(BT$1="","",SUM(BT83:BU83))</f>
        <v>0</v>
      </c>
      <c r="BW83" s="437">
        <f>IF(BT$1="","",SUMIF($H84:$H87,MID($H83,3,10),BW84:BW87))</f>
        <v>0</v>
      </c>
      <c r="BX83" s="437">
        <f>IF(BT$1="","",SUMIF($H84:$H87,MID($H83,3,10),BX84:BX87))</f>
        <v>0</v>
      </c>
      <c r="BY83" s="385"/>
      <c r="BZ83" s="238"/>
      <c r="CA83" s="536">
        <f t="shared" ref="CA83:CA107" si="196">IF(CC$1="Rejected",BT83,IF(CD83="",BT83,SUM(BT83,CD83)))</f>
        <v>0</v>
      </c>
      <c r="CB83" s="73">
        <f t="shared" ref="CB83:CB107" si="197">IF(CC$1="Rejected",BU83,IF(CE83="",BU83,SUM(BU83,CE83)))</f>
        <v>0</v>
      </c>
      <c r="CC83" s="73">
        <f t="shared" ref="CC83:CC108" si="198">IF(CA$1="","",SUM(CA83:CB83))</f>
        <v>0</v>
      </c>
      <c r="CD83" s="437">
        <f>IF(CA$1="","",SUMIF($H84:$H87,MID($H83,3,10),CD84:CD87))</f>
        <v>0</v>
      </c>
      <c r="CE83" s="437">
        <f>IF(CA$1="","",SUMIF($H84:$H87,MID($H83,3,10),CE84:CE87))</f>
        <v>0</v>
      </c>
      <c r="CF83" s="385"/>
      <c r="CG83" s="238"/>
      <c r="CH83" s="536">
        <f t="shared" ref="CH83:CH107" si="199">IF(CJ$1="Rejected",CA83,IF(CK83="",CA83,SUM(CA83,CK83)))</f>
        <v>0</v>
      </c>
      <c r="CI83" s="73">
        <f t="shared" ref="CI83:CI107" si="200">IF(CJ$1="Rejected",CB83,IF(CL83="",CB83,SUM(CB83,CL83)))</f>
        <v>0</v>
      </c>
      <c r="CJ83" s="73">
        <f t="shared" ref="CJ83:CJ108" si="201">IF(CH$1="","",SUM(CH83:CI83))</f>
        <v>0</v>
      </c>
      <c r="CK83" s="437">
        <f>IF(CH$1="","",SUMIF($H84:$H87,MID($H83,3,10),CK84:CK87))</f>
        <v>0</v>
      </c>
      <c r="CL83" s="437">
        <f>IF(CH$1="","",SUMIF($H84:$H87,MID($H83,3,10),CL84:CL87))</f>
        <v>0</v>
      </c>
      <c r="CM83" s="385"/>
      <c r="CN83" s="238"/>
      <c r="CO83" s="536">
        <f t="shared" ref="CO83:CO107" si="202">IF(CQ$1="Rejected",CH83,IF(CR83="",CH83,SUM(CH83,CR83)))</f>
        <v>0</v>
      </c>
      <c r="CP83" s="73">
        <f t="shared" ref="CP83:CP107" si="203">IF(CQ$1="Rejected",CI83,IF(CS83="",CI83,SUM(CI83,CS83)))</f>
        <v>0</v>
      </c>
      <c r="CQ83" s="73">
        <f t="shared" ref="CQ83:CQ108" si="204">IF(CO$1="","",SUM(CO83:CP83))</f>
        <v>0</v>
      </c>
      <c r="CR83" s="437">
        <f>IF(CO$1="","",SUMIF($H84:$H87,MID($H83,3,10),CR84:CR87))</f>
        <v>0</v>
      </c>
      <c r="CS83" s="437">
        <f>IF(CO$1="","",SUMIF($H84:$H87,MID($H83,3,10),CS84:CS87))</f>
        <v>0</v>
      </c>
      <c r="CT83" s="385"/>
      <c r="CU83" s="238"/>
      <c r="CV83" s="536">
        <f t="shared" ref="CV83:CV107" si="205">IF(CX$1="Rejected",CO83,IF(CY83="",CO83,SUM(CO83,CY83)))</f>
        <v>0</v>
      </c>
      <c r="CW83" s="73">
        <f t="shared" ref="CW83:CW107" si="206">IF(CX$1="Rejected",CP83,IF(CZ83="",CP83,SUM(CP83,CZ83)))</f>
        <v>0</v>
      </c>
      <c r="CX83" s="73">
        <f t="shared" ref="CX83:CX108" si="207">IF(CV$1="","",SUM(CV83:CW83))</f>
        <v>0</v>
      </c>
      <c r="CY83" s="437">
        <f>IF(CV$1="","",SUMIF($H84:$H87,MID($H83,3,10),CY84:CY87))</f>
        <v>0</v>
      </c>
      <c r="CZ83" s="437">
        <f>IF(CV$1="","",SUMIF($H84:$H87,MID($H83,3,10),CZ84:CZ87))</f>
        <v>0</v>
      </c>
      <c r="DA83" s="385"/>
      <c r="DB83" s="238"/>
      <c r="DC83" s="536">
        <f t="shared" ref="DC83:DC107" si="208">IF(DE$1="Rejected",CV83,IF(DF83="",CV83,SUM(CV83,DF83)))</f>
        <v>0</v>
      </c>
      <c r="DD83" s="73">
        <f t="shared" ref="DD83:DD107" si="209">IF(DE$1="Rejected",CW83,IF(DG83="",CW83,SUM(CW83,DG83)))</f>
        <v>0</v>
      </c>
      <c r="DE83" s="73">
        <f t="shared" ref="DE83:DE108" si="210">IF(DC$1="","",SUM(DC83:DD83))</f>
        <v>0</v>
      </c>
      <c r="DF83" s="437">
        <f>IF(DC$1="","",SUMIF($H84:$H87,MID($H83,3,10),DF84:DF87))</f>
        <v>0</v>
      </c>
      <c r="DG83" s="437">
        <f>IF(DC$1="","",SUMIF($H84:$H87,MID($H83,3,10),DG84:DG87))</f>
        <v>0</v>
      </c>
      <c r="DH83" s="385"/>
      <c r="DI83" s="238"/>
      <c r="DJ83" s="536">
        <f t="shared" ref="DJ83:DJ107" si="211">IF(DL$1="Rejected",DC83,IF(DM83="",DC83,SUM(DC83,DM83)))</f>
        <v>0</v>
      </c>
      <c r="DK83" s="73">
        <f t="shared" ref="DK83:DK107" si="212">IF(DL$1="Rejected",DD83,IF(DN83="",DD83,SUM(DD83,DN83)))</f>
        <v>0</v>
      </c>
      <c r="DL83" s="73">
        <f t="shared" ref="DL83:DL108" si="213">IF(DJ$1="","",SUM(DJ83:DK83))</f>
        <v>0</v>
      </c>
      <c r="DM83" s="437">
        <f>IF(DJ$1="","",SUMIF($H84:$H87,MID($H83,3,10),DM84:DM87))</f>
        <v>0</v>
      </c>
      <c r="DN83" s="437">
        <f>IF(DJ$1="","",SUMIF($H84:$H87,MID($H83,3,10),DN84:DN87))</f>
        <v>0</v>
      </c>
      <c r="DO83" s="385"/>
      <c r="DP83" s="238"/>
      <c r="DQ83" s="536">
        <f t="shared" ref="DQ83:DQ107" si="214">IF(DS$1="Rejected",DJ83,IF(DT83="",DJ83,SUM(DJ83,DT83)))</f>
        <v>0</v>
      </c>
      <c r="DR83" s="73">
        <f t="shared" ref="DR83:DR107" si="215">IF(DS$1="Rejected",DK83,IF(DU83="",DK83,SUM(DK83,DU83)))</f>
        <v>0</v>
      </c>
      <c r="DS83" s="73">
        <f t="shared" ref="DS83:DS108" si="216">IF(DQ$1="","",SUM(DQ83:DR83))</f>
        <v>0</v>
      </c>
      <c r="DT83" s="437">
        <f>IF(DQ$1="","",SUMIF($H84:$H87,MID($H83,3,10),DT84:DT87))</f>
        <v>0</v>
      </c>
      <c r="DU83" s="437">
        <f>IF(DQ$1="","",SUMIF($H84:$H87,MID($H83,3,10),DU84:DU87))</f>
        <v>0</v>
      </c>
      <c r="DV83" s="385"/>
    </row>
    <row r="84" spans="1:126" s="20" customFormat="1" outlineLevel="1" x14ac:dyDescent="0.2">
      <c r="A84" s="195" t="s">
        <v>21</v>
      </c>
      <c r="B84" s="193"/>
      <c r="C84" s="42"/>
      <c r="D84" s="42"/>
      <c r="E84" s="78">
        <f t="shared" si="165"/>
        <v>0</v>
      </c>
      <c r="F84" s="187"/>
      <c r="H84" s="301" t="s">
        <v>315</v>
      </c>
      <c r="I84" s="538">
        <f t="shared" si="166"/>
        <v>0</v>
      </c>
      <c r="J84" s="538">
        <f t="shared" si="167"/>
        <v>0</v>
      </c>
      <c r="K84" s="78">
        <f t="shared" si="168"/>
        <v>0</v>
      </c>
      <c r="L84" s="537"/>
      <c r="M84" s="537"/>
      <c r="N84" s="382"/>
      <c r="O84" s="271" t="str">
        <f t="shared" si="112"/>
        <v>LLE</v>
      </c>
      <c r="P84" s="538">
        <f t="shared" si="169"/>
        <v>0</v>
      </c>
      <c r="Q84" s="74">
        <f t="shared" si="170"/>
        <v>0</v>
      </c>
      <c r="R84" s="78">
        <f t="shared" si="171"/>
        <v>0</v>
      </c>
      <c r="S84" s="537"/>
      <c r="T84" s="537"/>
      <c r="U84" s="382"/>
      <c r="V84" s="238"/>
      <c r="W84" s="538">
        <f t="shared" si="172"/>
        <v>0</v>
      </c>
      <c r="X84" s="74">
        <f t="shared" si="173"/>
        <v>0</v>
      </c>
      <c r="Y84" s="78">
        <f t="shared" si="174"/>
        <v>0</v>
      </c>
      <c r="Z84" s="537"/>
      <c r="AA84" s="537"/>
      <c r="AB84" s="382"/>
      <c r="AC84" s="238"/>
      <c r="AD84" s="538">
        <f t="shared" si="175"/>
        <v>0</v>
      </c>
      <c r="AE84" s="74">
        <f t="shared" si="176"/>
        <v>0</v>
      </c>
      <c r="AF84" s="78">
        <f t="shared" si="177"/>
        <v>0</v>
      </c>
      <c r="AG84" s="537"/>
      <c r="AH84" s="537"/>
      <c r="AI84" s="382"/>
      <c r="AJ84" s="238"/>
      <c r="AK84" s="538">
        <f t="shared" si="178"/>
        <v>0</v>
      </c>
      <c r="AL84" s="74">
        <f t="shared" si="179"/>
        <v>0</v>
      </c>
      <c r="AM84" s="78">
        <f t="shared" si="180"/>
        <v>0</v>
      </c>
      <c r="AN84" s="537"/>
      <c r="AO84" s="537"/>
      <c r="AP84" s="382"/>
      <c r="AQ84" s="238"/>
      <c r="AR84" s="538">
        <f t="shared" si="181"/>
        <v>0</v>
      </c>
      <c r="AS84" s="74">
        <f t="shared" si="182"/>
        <v>0</v>
      </c>
      <c r="AT84" s="78">
        <f t="shared" si="183"/>
        <v>0</v>
      </c>
      <c r="AU84" s="537"/>
      <c r="AV84" s="537"/>
      <c r="AW84" s="382"/>
      <c r="AX84" s="238"/>
      <c r="AY84" s="538">
        <f t="shared" si="184"/>
        <v>0</v>
      </c>
      <c r="AZ84" s="74">
        <f t="shared" si="185"/>
        <v>0</v>
      </c>
      <c r="BA84" s="78">
        <f t="shared" si="186"/>
        <v>0</v>
      </c>
      <c r="BB84" s="537"/>
      <c r="BC84" s="537"/>
      <c r="BD84" s="382"/>
      <c r="BE84" s="238"/>
      <c r="BF84" s="538">
        <f t="shared" si="187"/>
        <v>0</v>
      </c>
      <c r="BG84" s="74">
        <f t="shared" si="188"/>
        <v>0</v>
      </c>
      <c r="BH84" s="78">
        <f t="shared" si="189"/>
        <v>0</v>
      </c>
      <c r="BI84" s="537"/>
      <c r="BJ84" s="537"/>
      <c r="BK84" s="382"/>
      <c r="BL84" s="238"/>
      <c r="BM84" s="538">
        <f t="shared" si="190"/>
        <v>0</v>
      </c>
      <c r="BN84" s="74">
        <f t="shared" si="191"/>
        <v>0</v>
      </c>
      <c r="BO84" s="78">
        <f t="shared" si="192"/>
        <v>0</v>
      </c>
      <c r="BP84" s="537"/>
      <c r="BQ84" s="537"/>
      <c r="BR84" s="382"/>
      <c r="BS84" s="238"/>
      <c r="BT84" s="538">
        <f t="shared" si="193"/>
        <v>0</v>
      </c>
      <c r="BU84" s="74">
        <f t="shared" si="194"/>
        <v>0</v>
      </c>
      <c r="BV84" s="78">
        <f t="shared" si="195"/>
        <v>0</v>
      </c>
      <c r="BW84" s="537"/>
      <c r="BX84" s="537"/>
      <c r="BY84" s="382"/>
      <c r="BZ84" s="238"/>
      <c r="CA84" s="538">
        <f t="shared" si="196"/>
        <v>0</v>
      </c>
      <c r="CB84" s="74">
        <f t="shared" si="197"/>
        <v>0</v>
      </c>
      <c r="CC84" s="78">
        <f t="shared" si="198"/>
        <v>0</v>
      </c>
      <c r="CD84" s="537"/>
      <c r="CE84" s="537"/>
      <c r="CF84" s="382"/>
      <c r="CG84" s="238"/>
      <c r="CH84" s="538">
        <f t="shared" si="199"/>
        <v>0</v>
      </c>
      <c r="CI84" s="74">
        <f t="shared" si="200"/>
        <v>0</v>
      </c>
      <c r="CJ84" s="78">
        <f t="shared" si="201"/>
        <v>0</v>
      </c>
      <c r="CK84" s="537"/>
      <c r="CL84" s="537"/>
      <c r="CM84" s="382"/>
      <c r="CN84" s="238"/>
      <c r="CO84" s="538">
        <f t="shared" si="202"/>
        <v>0</v>
      </c>
      <c r="CP84" s="74">
        <f t="shared" si="203"/>
        <v>0</v>
      </c>
      <c r="CQ84" s="78">
        <f t="shared" si="204"/>
        <v>0</v>
      </c>
      <c r="CR84" s="537"/>
      <c r="CS84" s="537"/>
      <c r="CT84" s="382"/>
      <c r="CU84" s="238"/>
      <c r="CV84" s="538">
        <f t="shared" si="205"/>
        <v>0</v>
      </c>
      <c r="CW84" s="74">
        <f t="shared" si="206"/>
        <v>0</v>
      </c>
      <c r="CX84" s="78">
        <f t="shared" si="207"/>
        <v>0</v>
      </c>
      <c r="CY84" s="537"/>
      <c r="CZ84" s="537"/>
      <c r="DA84" s="382"/>
      <c r="DB84" s="238"/>
      <c r="DC84" s="538">
        <f t="shared" si="208"/>
        <v>0</v>
      </c>
      <c r="DD84" s="74">
        <f t="shared" si="209"/>
        <v>0</v>
      </c>
      <c r="DE84" s="78">
        <f t="shared" si="210"/>
        <v>0</v>
      </c>
      <c r="DF84" s="537"/>
      <c r="DG84" s="537"/>
      <c r="DH84" s="382"/>
      <c r="DI84" s="238"/>
      <c r="DJ84" s="538">
        <f t="shared" si="211"/>
        <v>0</v>
      </c>
      <c r="DK84" s="74">
        <f t="shared" si="212"/>
        <v>0</v>
      </c>
      <c r="DL84" s="78">
        <f t="shared" si="213"/>
        <v>0</v>
      </c>
      <c r="DM84" s="537"/>
      <c r="DN84" s="537"/>
      <c r="DO84" s="382"/>
      <c r="DP84" s="238"/>
      <c r="DQ84" s="538">
        <f t="shared" si="214"/>
        <v>0</v>
      </c>
      <c r="DR84" s="74">
        <f t="shared" si="215"/>
        <v>0</v>
      </c>
      <c r="DS84" s="78">
        <f t="shared" si="216"/>
        <v>0</v>
      </c>
      <c r="DT84" s="537"/>
      <c r="DU84" s="537"/>
      <c r="DV84" s="382"/>
    </row>
    <row r="85" spans="1:126" s="20" customFormat="1" outlineLevel="1" x14ac:dyDescent="0.2">
      <c r="A85" s="195" t="s">
        <v>18</v>
      </c>
      <c r="B85" s="193"/>
      <c r="C85" s="42"/>
      <c r="D85" s="42"/>
      <c r="E85" s="78">
        <f t="shared" si="165"/>
        <v>0</v>
      </c>
      <c r="F85" s="187"/>
      <c r="H85" s="301" t="s">
        <v>315</v>
      </c>
      <c r="I85" s="399">
        <f t="shared" si="166"/>
        <v>0</v>
      </c>
      <c r="J85" s="399">
        <f t="shared" si="167"/>
        <v>0</v>
      </c>
      <c r="K85" s="78">
        <f t="shared" si="168"/>
        <v>0</v>
      </c>
      <c r="L85" s="537"/>
      <c r="M85" s="537"/>
      <c r="N85" s="382"/>
      <c r="O85" s="271" t="str">
        <f t="shared" si="112"/>
        <v>LLE</v>
      </c>
      <c r="P85" s="538">
        <f t="shared" si="169"/>
        <v>0</v>
      </c>
      <c r="Q85" s="74">
        <f t="shared" si="170"/>
        <v>0</v>
      </c>
      <c r="R85" s="78">
        <f t="shared" si="171"/>
        <v>0</v>
      </c>
      <c r="S85" s="537"/>
      <c r="T85" s="537"/>
      <c r="U85" s="382"/>
      <c r="V85" s="238"/>
      <c r="W85" s="538">
        <f t="shared" si="172"/>
        <v>0</v>
      </c>
      <c r="X85" s="74">
        <f t="shared" si="173"/>
        <v>0</v>
      </c>
      <c r="Y85" s="78">
        <f t="shared" si="174"/>
        <v>0</v>
      </c>
      <c r="Z85" s="537"/>
      <c r="AA85" s="537"/>
      <c r="AB85" s="382"/>
      <c r="AC85" s="238"/>
      <c r="AD85" s="538">
        <f t="shared" si="175"/>
        <v>0</v>
      </c>
      <c r="AE85" s="74">
        <f t="shared" si="176"/>
        <v>0</v>
      </c>
      <c r="AF85" s="78">
        <f t="shared" si="177"/>
        <v>0</v>
      </c>
      <c r="AG85" s="537"/>
      <c r="AH85" s="537"/>
      <c r="AI85" s="382"/>
      <c r="AJ85" s="238"/>
      <c r="AK85" s="538">
        <f t="shared" si="178"/>
        <v>0</v>
      </c>
      <c r="AL85" s="74">
        <f t="shared" si="179"/>
        <v>0</v>
      </c>
      <c r="AM85" s="78">
        <f t="shared" si="180"/>
        <v>0</v>
      </c>
      <c r="AN85" s="537"/>
      <c r="AO85" s="537"/>
      <c r="AP85" s="382"/>
      <c r="AQ85" s="238"/>
      <c r="AR85" s="538">
        <f t="shared" si="181"/>
        <v>0</v>
      </c>
      <c r="AS85" s="74">
        <f t="shared" si="182"/>
        <v>0</v>
      </c>
      <c r="AT85" s="78">
        <f t="shared" si="183"/>
        <v>0</v>
      </c>
      <c r="AU85" s="537"/>
      <c r="AV85" s="537"/>
      <c r="AW85" s="382"/>
      <c r="AX85" s="238"/>
      <c r="AY85" s="538">
        <f t="shared" si="184"/>
        <v>0</v>
      </c>
      <c r="AZ85" s="74">
        <f t="shared" si="185"/>
        <v>0</v>
      </c>
      <c r="BA85" s="78">
        <f t="shared" si="186"/>
        <v>0</v>
      </c>
      <c r="BB85" s="537"/>
      <c r="BC85" s="537"/>
      <c r="BD85" s="382"/>
      <c r="BE85" s="238"/>
      <c r="BF85" s="538">
        <f t="shared" si="187"/>
        <v>0</v>
      </c>
      <c r="BG85" s="74">
        <f t="shared" si="188"/>
        <v>0</v>
      </c>
      <c r="BH85" s="78">
        <f t="shared" si="189"/>
        <v>0</v>
      </c>
      <c r="BI85" s="537"/>
      <c r="BJ85" s="537"/>
      <c r="BK85" s="382"/>
      <c r="BL85" s="238"/>
      <c r="BM85" s="538">
        <f t="shared" si="190"/>
        <v>0</v>
      </c>
      <c r="BN85" s="74">
        <f t="shared" si="191"/>
        <v>0</v>
      </c>
      <c r="BO85" s="78">
        <f t="shared" si="192"/>
        <v>0</v>
      </c>
      <c r="BP85" s="537"/>
      <c r="BQ85" s="537"/>
      <c r="BR85" s="382"/>
      <c r="BS85" s="238"/>
      <c r="BT85" s="538">
        <f t="shared" si="193"/>
        <v>0</v>
      </c>
      <c r="BU85" s="74">
        <f t="shared" si="194"/>
        <v>0</v>
      </c>
      <c r="BV85" s="78">
        <f t="shared" si="195"/>
        <v>0</v>
      </c>
      <c r="BW85" s="537"/>
      <c r="BX85" s="537"/>
      <c r="BY85" s="382"/>
      <c r="BZ85" s="238"/>
      <c r="CA85" s="538">
        <f t="shared" si="196"/>
        <v>0</v>
      </c>
      <c r="CB85" s="74">
        <f t="shared" si="197"/>
        <v>0</v>
      </c>
      <c r="CC85" s="78">
        <f t="shared" si="198"/>
        <v>0</v>
      </c>
      <c r="CD85" s="537"/>
      <c r="CE85" s="537"/>
      <c r="CF85" s="382"/>
      <c r="CG85" s="238"/>
      <c r="CH85" s="538">
        <f t="shared" si="199"/>
        <v>0</v>
      </c>
      <c r="CI85" s="74">
        <f t="shared" si="200"/>
        <v>0</v>
      </c>
      <c r="CJ85" s="78">
        <f t="shared" si="201"/>
        <v>0</v>
      </c>
      <c r="CK85" s="537"/>
      <c r="CL85" s="537"/>
      <c r="CM85" s="382"/>
      <c r="CN85" s="238"/>
      <c r="CO85" s="538">
        <f t="shared" si="202"/>
        <v>0</v>
      </c>
      <c r="CP85" s="74">
        <f t="shared" si="203"/>
        <v>0</v>
      </c>
      <c r="CQ85" s="78">
        <f t="shared" si="204"/>
        <v>0</v>
      </c>
      <c r="CR85" s="537"/>
      <c r="CS85" s="537"/>
      <c r="CT85" s="382"/>
      <c r="CU85" s="238"/>
      <c r="CV85" s="538">
        <f t="shared" si="205"/>
        <v>0</v>
      </c>
      <c r="CW85" s="74">
        <f t="shared" si="206"/>
        <v>0</v>
      </c>
      <c r="CX85" s="78">
        <f t="shared" si="207"/>
        <v>0</v>
      </c>
      <c r="CY85" s="537"/>
      <c r="CZ85" s="537"/>
      <c r="DA85" s="382"/>
      <c r="DB85" s="238"/>
      <c r="DC85" s="538">
        <f t="shared" si="208"/>
        <v>0</v>
      </c>
      <c r="DD85" s="74">
        <f t="shared" si="209"/>
        <v>0</v>
      </c>
      <c r="DE85" s="78">
        <f t="shared" si="210"/>
        <v>0</v>
      </c>
      <c r="DF85" s="537"/>
      <c r="DG85" s="537"/>
      <c r="DH85" s="382"/>
      <c r="DI85" s="238"/>
      <c r="DJ85" s="538">
        <f t="shared" si="211"/>
        <v>0</v>
      </c>
      <c r="DK85" s="74">
        <f t="shared" si="212"/>
        <v>0</v>
      </c>
      <c r="DL85" s="78">
        <f t="shared" si="213"/>
        <v>0</v>
      </c>
      <c r="DM85" s="537"/>
      <c r="DN85" s="537"/>
      <c r="DO85" s="382"/>
      <c r="DP85" s="238"/>
      <c r="DQ85" s="538">
        <f t="shared" si="214"/>
        <v>0</v>
      </c>
      <c r="DR85" s="74">
        <f t="shared" si="215"/>
        <v>0</v>
      </c>
      <c r="DS85" s="78">
        <f t="shared" si="216"/>
        <v>0</v>
      </c>
      <c r="DT85" s="537"/>
      <c r="DU85" s="537"/>
      <c r="DV85" s="382"/>
    </row>
    <row r="86" spans="1:126" s="20" customFormat="1" outlineLevel="1" x14ac:dyDescent="0.2">
      <c r="A86" s="196" t="s">
        <v>58</v>
      </c>
      <c r="B86" s="193"/>
      <c r="C86" s="42"/>
      <c r="D86" s="42"/>
      <c r="E86" s="78">
        <f t="shared" si="165"/>
        <v>0</v>
      </c>
      <c r="F86" s="187"/>
      <c r="H86" s="301" t="s">
        <v>315</v>
      </c>
      <c r="I86" s="399">
        <f t="shared" si="166"/>
        <v>0</v>
      </c>
      <c r="J86" s="399">
        <f t="shared" si="167"/>
        <v>0</v>
      </c>
      <c r="K86" s="78">
        <f t="shared" si="168"/>
        <v>0</v>
      </c>
      <c r="L86" s="537"/>
      <c r="M86" s="537"/>
      <c r="N86" s="382"/>
      <c r="O86" s="271" t="str">
        <f t="shared" si="112"/>
        <v>LLE</v>
      </c>
      <c r="P86" s="538">
        <f t="shared" si="169"/>
        <v>0</v>
      </c>
      <c r="Q86" s="74">
        <f t="shared" si="170"/>
        <v>0</v>
      </c>
      <c r="R86" s="78">
        <f t="shared" si="171"/>
        <v>0</v>
      </c>
      <c r="S86" s="537"/>
      <c r="T86" s="537"/>
      <c r="U86" s="382"/>
      <c r="V86" s="238"/>
      <c r="W86" s="538">
        <f t="shared" si="172"/>
        <v>0</v>
      </c>
      <c r="X86" s="74">
        <f t="shared" si="173"/>
        <v>0</v>
      </c>
      <c r="Y86" s="78">
        <f t="shared" si="174"/>
        <v>0</v>
      </c>
      <c r="Z86" s="537"/>
      <c r="AA86" s="537"/>
      <c r="AB86" s="382"/>
      <c r="AC86" s="238"/>
      <c r="AD86" s="538">
        <f t="shared" si="175"/>
        <v>0</v>
      </c>
      <c r="AE86" s="74">
        <f t="shared" si="176"/>
        <v>0</v>
      </c>
      <c r="AF86" s="78">
        <f t="shared" si="177"/>
        <v>0</v>
      </c>
      <c r="AG86" s="537"/>
      <c r="AH86" s="537"/>
      <c r="AI86" s="382"/>
      <c r="AJ86" s="238"/>
      <c r="AK86" s="538">
        <f t="shared" si="178"/>
        <v>0</v>
      </c>
      <c r="AL86" s="74">
        <f t="shared" si="179"/>
        <v>0</v>
      </c>
      <c r="AM86" s="78">
        <f t="shared" si="180"/>
        <v>0</v>
      </c>
      <c r="AN86" s="537"/>
      <c r="AO86" s="537"/>
      <c r="AP86" s="382"/>
      <c r="AQ86" s="238"/>
      <c r="AR86" s="538">
        <f t="shared" si="181"/>
        <v>0</v>
      </c>
      <c r="AS86" s="74">
        <f t="shared" si="182"/>
        <v>0</v>
      </c>
      <c r="AT86" s="78">
        <f t="shared" si="183"/>
        <v>0</v>
      </c>
      <c r="AU86" s="537"/>
      <c r="AV86" s="537"/>
      <c r="AW86" s="382"/>
      <c r="AX86" s="238"/>
      <c r="AY86" s="538">
        <f t="shared" si="184"/>
        <v>0</v>
      </c>
      <c r="AZ86" s="74">
        <f t="shared" si="185"/>
        <v>0</v>
      </c>
      <c r="BA86" s="78">
        <f t="shared" si="186"/>
        <v>0</v>
      </c>
      <c r="BB86" s="537"/>
      <c r="BC86" s="537"/>
      <c r="BD86" s="382"/>
      <c r="BE86" s="238"/>
      <c r="BF86" s="538">
        <f t="shared" si="187"/>
        <v>0</v>
      </c>
      <c r="BG86" s="74">
        <f t="shared" si="188"/>
        <v>0</v>
      </c>
      <c r="BH86" s="78">
        <f t="shared" si="189"/>
        <v>0</v>
      </c>
      <c r="BI86" s="537"/>
      <c r="BJ86" s="537"/>
      <c r="BK86" s="382"/>
      <c r="BL86" s="238"/>
      <c r="BM86" s="538">
        <f t="shared" si="190"/>
        <v>0</v>
      </c>
      <c r="BN86" s="74">
        <f t="shared" si="191"/>
        <v>0</v>
      </c>
      <c r="BO86" s="78">
        <f t="shared" si="192"/>
        <v>0</v>
      </c>
      <c r="BP86" s="537"/>
      <c r="BQ86" s="537"/>
      <c r="BR86" s="382"/>
      <c r="BS86" s="238"/>
      <c r="BT86" s="538">
        <f t="shared" si="193"/>
        <v>0</v>
      </c>
      <c r="BU86" s="74">
        <f t="shared" si="194"/>
        <v>0</v>
      </c>
      <c r="BV86" s="78">
        <f t="shared" si="195"/>
        <v>0</v>
      </c>
      <c r="BW86" s="537"/>
      <c r="BX86" s="537"/>
      <c r="BY86" s="382"/>
      <c r="BZ86" s="238"/>
      <c r="CA86" s="538">
        <f t="shared" si="196"/>
        <v>0</v>
      </c>
      <c r="CB86" s="74">
        <f t="shared" si="197"/>
        <v>0</v>
      </c>
      <c r="CC86" s="78">
        <f t="shared" si="198"/>
        <v>0</v>
      </c>
      <c r="CD86" s="537"/>
      <c r="CE86" s="537"/>
      <c r="CF86" s="382"/>
      <c r="CG86" s="238"/>
      <c r="CH86" s="538">
        <f t="shared" si="199"/>
        <v>0</v>
      </c>
      <c r="CI86" s="74">
        <f t="shared" si="200"/>
        <v>0</v>
      </c>
      <c r="CJ86" s="78">
        <f t="shared" si="201"/>
        <v>0</v>
      </c>
      <c r="CK86" s="537"/>
      <c r="CL86" s="537"/>
      <c r="CM86" s="382"/>
      <c r="CN86" s="238"/>
      <c r="CO86" s="538">
        <f t="shared" si="202"/>
        <v>0</v>
      </c>
      <c r="CP86" s="74">
        <f t="shared" si="203"/>
        <v>0</v>
      </c>
      <c r="CQ86" s="78">
        <f t="shared" si="204"/>
        <v>0</v>
      </c>
      <c r="CR86" s="537"/>
      <c r="CS86" s="537"/>
      <c r="CT86" s="382"/>
      <c r="CU86" s="238"/>
      <c r="CV86" s="538">
        <f t="shared" si="205"/>
        <v>0</v>
      </c>
      <c r="CW86" s="74">
        <f t="shared" si="206"/>
        <v>0</v>
      </c>
      <c r="CX86" s="78">
        <f t="shared" si="207"/>
        <v>0</v>
      </c>
      <c r="CY86" s="537"/>
      <c r="CZ86" s="537"/>
      <c r="DA86" s="382"/>
      <c r="DB86" s="238"/>
      <c r="DC86" s="538">
        <f t="shared" si="208"/>
        <v>0</v>
      </c>
      <c r="DD86" s="74">
        <f t="shared" si="209"/>
        <v>0</v>
      </c>
      <c r="DE86" s="78">
        <f t="shared" si="210"/>
        <v>0</v>
      </c>
      <c r="DF86" s="537"/>
      <c r="DG86" s="537"/>
      <c r="DH86" s="382"/>
      <c r="DI86" s="238"/>
      <c r="DJ86" s="538">
        <f t="shared" si="211"/>
        <v>0</v>
      </c>
      <c r="DK86" s="74">
        <f t="shared" si="212"/>
        <v>0</v>
      </c>
      <c r="DL86" s="78">
        <f t="shared" si="213"/>
        <v>0</v>
      </c>
      <c r="DM86" s="537"/>
      <c r="DN86" s="537"/>
      <c r="DO86" s="382"/>
      <c r="DP86" s="238"/>
      <c r="DQ86" s="538">
        <f t="shared" si="214"/>
        <v>0</v>
      </c>
      <c r="DR86" s="74">
        <f t="shared" si="215"/>
        <v>0</v>
      </c>
      <c r="DS86" s="78">
        <f t="shared" si="216"/>
        <v>0</v>
      </c>
      <c r="DT86" s="537"/>
      <c r="DU86" s="537"/>
      <c r="DV86" s="382"/>
    </row>
    <row r="87" spans="1:126" s="20" customFormat="1" outlineLevel="1" x14ac:dyDescent="0.2">
      <c r="A87" s="197" t="s">
        <v>6</v>
      </c>
      <c r="B87" s="185"/>
      <c r="C87" s="80">
        <f>SUMIF($H88:$H89,MID($H87,3,10),C88:C89)</f>
        <v>0</v>
      </c>
      <c r="D87" s="80">
        <f>SUMIF($H88:$H89,MID($H87,3,10),D88:D89)</f>
        <v>0</v>
      </c>
      <c r="E87" s="73">
        <f t="shared" si="165"/>
        <v>0</v>
      </c>
      <c r="F87" s="187"/>
      <c r="H87" s="301" t="s">
        <v>304</v>
      </c>
      <c r="I87" s="432">
        <f t="shared" si="166"/>
        <v>0</v>
      </c>
      <c r="J87" s="432">
        <f t="shared" si="167"/>
        <v>0</v>
      </c>
      <c r="K87" s="73">
        <f t="shared" si="168"/>
        <v>0</v>
      </c>
      <c r="L87" s="399">
        <f>IF(I$1="","",SUMIF($H88:$H89,MID($H87,3,10),L88:L89))</f>
        <v>0</v>
      </c>
      <c r="M87" s="399">
        <f>IF(I$1="","",SUMIF($H88:$H89,MID($H87,3,10),M88:M89))</f>
        <v>0</v>
      </c>
      <c r="N87" s="382"/>
      <c r="O87" s="271" t="str">
        <f t="shared" si="112"/>
        <v>LL</v>
      </c>
      <c r="P87" s="536">
        <f t="shared" si="169"/>
        <v>0</v>
      </c>
      <c r="Q87" s="73">
        <f t="shared" si="170"/>
        <v>0</v>
      </c>
      <c r="R87" s="73">
        <f t="shared" si="171"/>
        <v>0</v>
      </c>
      <c r="S87" s="432">
        <f>IF(P$1="","",SUMIF($H88:$H89,MID($H87,3,10),S88:S89))</f>
        <v>0</v>
      </c>
      <c r="T87" s="432">
        <f>IF(P$1="","",SUMIF($H88:$H89,MID($H87,3,10),T88:T89))</f>
        <v>0</v>
      </c>
      <c r="U87" s="382"/>
      <c r="V87" s="238"/>
      <c r="W87" s="536">
        <f t="shared" si="172"/>
        <v>0</v>
      </c>
      <c r="X87" s="73">
        <f t="shared" si="173"/>
        <v>0</v>
      </c>
      <c r="Y87" s="73">
        <f t="shared" si="174"/>
        <v>0</v>
      </c>
      <c r="Z87" s="399">
        <f>IF(W$1="","",SUMIF($H88:$H89,MID($H87,3,10),Z88:Z89))</f>
        <v>0</v>
      </c>
      <c r="AA87" s="399">
        <f>IF(W$1="","",SUMIF($H88:$H89,MID($H87,3,10),AA88:AA89))</f>
        <v>0</v>
      </c>
      <c r="AB87" s="382"/>
      <c r="AC87" s="238"/>
      <c r="AD87" s="536">
        <f t="shared" si="175"/>
        <v>0</v>
      </c>
      <c r="AE87" s="73">
        <f t="shared" si="176"/>
        <v>0</v>
      </c>
      <c r="AF87" s="73">
        <f t="shared" si="177"/>
        <v>0</v>
      </c>
      <c r="AG87" s="399">
        <f>IF(AD$1="","",SUMIF($H88:$H89,MID($H87,3,10),AG88:AG89))</f>
        <v>0</v>
      </c>
      <c r="AH87" s="399">
        <f>IF(AD$1="","",SUMIF($H88:$H89,MID($H87,3,10),AH88:AH89))</f>
        <v>0</v>
      </c>
      <c r="AI87" s="382"/>
      <c r="AJ87" s="238"/>
      <c r="AK87" s="536">
        <f t="shared" si="178"/>
        <v>0</v>
      </c>
      <c r="AL87" s="73">
        <f t="shared" si="179"/>
        <v>0</v>
      </c>
      <c r="AM87" s="73">
        <f t="shared" si="180"/>
        <v>0</v>
      </c>
      <c r="AN87" s="399">
        <f>IF(AK$1="","",SUMIF($H88:$H89,MID($H87,3,10),AN88:AN89))</f>
        <v>0</v>
      </c>
      <c r="AO87" s="399">
        <f>IF(AK$1="","",SUMIF($H88:$H89,MID($H87,3,10),AO88:AO89))</f>
        <v>0</v>
      </c>
      <c r="AP87" s="382"/>
      <c r="AQ87" s="238"/>
      <c r="AR87" s="536">
        <f t="shared" si="181"/>
        <v>0</v>
      </c>
      <c r="AS87" s="73">
        <f t="shared" si="182"/>
        <v>0</v>
      </c>
      <c r="AT87" s="73">
        <f t="shared" si="183"/>
        <v>0</v>
      </c>
      <c r="AU87" s="399">
        <f>IF(AR$1="","",SUMIF($H88:$H89,MID($H87,3,10),AU88:AU89))</f>
        <v>0</v>
      </c>
      <c r="AV87" s="399">
        <f>IF(AR$1="","",SUMIF($H88:$H89,MID($H87,3,10),AV88:AV89))</f>
        <v>0</v>
      </c>
      <c r="AW87" s="382"/>
      <c r="AX87" s="238"/>
      <c r="AY87" s="536">
        <f t="shared" si="184"/>
        <v>0</v>
      </c>
      <c r="AZ87" s="73">
        <f t="shared" si="185"/>
        <v>0</v>
      </c>
      <c r="BA87" s="73">
        <f t="shared" si="186"/>
        <v>0</v>
      </c>
      <c r="BB87" s="399">
        <f>IF(AY$1="","",SUMIF($H88:$H89,MID($H87,3,10),BB88:BB89))</f>
        <v>0</v>
      </c>
      <c r="BC87" s="399">
        <f>IF(AY$1="","",SUMIF($H88:$H89,MID($H87,3,10),BC88:BC89))</f>
        <v>0</v>
      </c>
      <c r="BD87" s="382"/>
      <c r="BE87" s="238"/>
      <c r="BF87" s="536">
        <f t="shared" si="187"/>
        <v>0</v>
      </c>
      <c r="BG87" s="73">
        <f t="shared" si="188"/>
        <v>0</v>
      </c>
      <c r="BH87" s="73">
        <f t="shared" si="189"/>
        <v>0</v>
      </c>
      <c r="BI87" s="399">
        <f>IF(BF$1="","",SUMIF($H88:$H89,MID($H87,3,10),BI88:BI89))</f>
        <v>0</v>
      </c>
      <c r="BJ87" s="399">
        <f>IF(BF$1="","",SUMIF($H88:$H89,MID($H87,3,10),BJ88:BJ89))</f>
        <v>0</v>
      </c>
      <c r="BK87" s="382"/>
      <c r="BL87" s="238"/>
      <c r="BM87" s="536">
        <f t="shared" si="190"/>
        <v>0</v>
      </c>
      <c r="BN87" s="73">
        <f t="shared" si="191"/>
        <v>0</v>
      </c>
      <c r="BO87" s="73">
        <f t="shared" si="192"/>
        <v>0</v>
      </c>
      <c r="BP87" s="399">
        <f>IF(BM$1="","",SUMIF($H88:$H89,MID($H87,3,10),BP88:BP89))</f>
        <v>0</v>
      </c>
      <c r="BQ87" s="399">
        <f>IF(BM$1="","",SUMIF($H88:$H89,MID($H87,3,10),BQ88:BQ89))</f>
        <v>0</v>
      </c>
      <c r="BR87" s="382"/>
      <c r="BS87" s="238"/>
      <c r="BT87" s="536">
        <f t="shared" si="193"/>
        <v>0</v>
      </c>
      <c r="BU87" s="73">
        <f t="shared" si="194"/>
        <v>0</v>
      </c>
      <c r="BV87" s="73">
        <f t="shared" si="195"/>
        <v>0</v>
      </c>
      <c r="BW87" s="399">
        <f>IF(BT$1="","",SUMIF($H88:$H89,MID($H87,3,10),BW88:BW89))</f>
        <v>0</v>
      </c>
      <c r="BX87" s="399">
        <f>IF(BT$1="","",SUMIF($H88:$H89,MID($H87,3,10),BX88:BX89))</f>
        <v>0</v>
      </c>
      <c r="BY87" s="382"/>
      <c r="BZ87" s="238"/>
      <c r="CA87" s="536">
        <f t="shared" si="196"/>
        <v>0</v>
      </c>
      <c r="CB87" s="73">
        <f t="shared" si="197"/>
        <v>0</v>
      </c>
      <c r="CC87" s="73">
        <f t="shared" si="198"/>
        <v>0</v>
      </c>
      <c r="CD87" s="399">
        <f>IF(CA$1="","",SUMIF($H88:$H89,MID($H87,3,10),CD88:CD89))</f>
        <v>0</v>
      </c>
      <c r="CE87" s="399">
        <f>IF(CA$1="","",SUMIF($H88:$H89,MID($H87,3,10),CE88:CE89))</f>
        <v>0</v>
      </c>
      <c r="CF87" s="382"/>
      <c r="CG87" s="238"/>
      <c r="CH87" s="536">
        <f t="shared" si="199"/>
        <v>0</v>
      </c>
      <c r="CI87" s="73">
        <f t="shared" si="200"/>
        <v>0</v>
      </c>
      <c r="CJ87" s="73">
        <f t="shared" si="201"/>
        <v>0</v>
      </c>
      <c r="CK87" s="399">
        <f>IF(CH$1="","",SUMIF($H88:$H89,MID($H87,3,10),CK88:CK89))</f>
        <v>0</v>
      </c>
      <c r="CL87" s="399">
        <f>IF(CH$1="","",SUMIF($H88:$H89,MID($H87,3,10),CL88:CL89))</f>
        <v>0</v>
      </c>
      <c r="CM87" s="382"/>
      <c r="CN87" s="238"/>
      <c r="CO87" s="536">
        <f t="shared" si="202"/>
        <v>0</v>
      </c>
      <c r="CP87" s="73">
        <f t="shared" si="203"/>
        <v>0</v>
      </c>
      <c r="CQ87" s="73">
        <f t="shared" si="204"/>
        <v>0</v>
      </c>
      <c r="CR87" s="399">
        <f>IF(CO$1="","",SUMIF($H88:$H89,MID($H87,3,10),CR88:CR89))</f>
        <v>0</v>
      </c>
      <c r="CS87" s="399">
        <f>IF(CO$1="","",SUMIF($H88:$H89,MID($H87,3,10),CS88:CS89))</f>
        <v>0</v>
      </c>
      <c r="CT87" s="382"/>
      <c r="CU87" s="238"/>
      <c r="CV87" s="536">
        <f t="shared" si="205"/>
        <v>0</v>
      </c>
      <c r="CW87" s="73">
        <f t="shared" si="206"/>
        <v>0</v>
      </c>
      <c r="CX87" s="73">
        <f t="shared" si="207"/>
        <v>0</v>
      </c>
      <c r="CY87" s="399">
        <f>IF(CV$1="","",SUMIF($H88:$H89,MID($H87,3,10),CY88:CY89))</f>
        <v>0</v>
      </c>
      <c r="CZ87" s="399">
        <f>IF(CV$1="","",SUMIF($H88:$H89,MID($H87,3,10),CZ88:CZ89))</f>
        <v>0</v>
      </c>
      <c r="DA87" s="382"/>
      <c r="DB87" s="238"/>
      <c r="DC87" s="536">
        <f t="shared" si="208"/>
        <v>0</v>
      </c>
      <c r="DD87" s="73">
        <f t="shared" si="209"/>
        <v>0</v>
      </c>
      <c r="DE87" s="73">
        <f t="shared" si="210"/>
        <v>0</v>
      </c>
      <c r="DF87" s="399">
        <f>IF(DC$1="","",SUMIF($H88:$H89,MID($H87,3,10),DF88:DF89))</f>
        <v>0</v>
      </c>
      <c r="DG87" s="399">
        <f>IF(DC$1="","",SUMIF($H88:$H89,MID($H87,3,10),DG88:DG89))</f>
        <v>0</v>
      </c>
      <c r="DH87" s="382"/>
      <c r="DI87" s="238"/>
      <c r="DJ87" s="536">
        <f t="shared" si="211"/>
        <v>0</v>
      </c>
      <c r="DK87" s="73">
        <f t="shared" si="212"/>
        <v>0</v>
      </c>
      <c r="DL87" s="73">
        <f t="shared" si="213"/>
        <v>0</v>
      </c>
      <c r="DM87" s="399">
        <f>IF(DJ$1="","",SUMIF($H88:$H89,MID($H87,3,10),DM88:DM89))</f>
        <v>0</v>
      </c>
      <c r="DN87" s="399">
        <f>IF(DJ$1="","",SUMIF($H88:$H89,MID($H87,3,10),DN88:DN89))</f>
        <v>0</v>
      </c>
      <c r="DO87" s="382"/>
      <c r="DP87" s="238"/>
      <c r="DQ87" s="536">
        <f t="shared" si="214"/>
        <v>0</v>
      </c>
      <c r="DR87" s="73">
        <f t="shared" si="215"/>
        <v>0</v>
      </c>
      <c r="DS87" s="73">
        <f t="shared" si="216"/>
        <v>0</v>
      </c>
      <c r="DT87" s="399">
        <f>IF(DQ$1="","",SUMIF($H88:$H89,MID($H87,3,10),DT88:DT89))</f>
        <v>0</v>
      </c>
      <c r="DU87" s="399">
        <f>IF(DQ$1="","",SUMIF($H88:$H89,MID($H87,3,10),DU88:DU89))</f>
        <v>0</v>
      </c>
      <c r="DV87" s="382"/>
    </row>
    <row r="88" spans="1:126" s="20" customFormat="1" ht="25.5" outlineLevel="1" x14ac:dyDescent="0.2">
      <c r="A88" s="198" t="s">
        <v>104</v>
      </c>
      <c r="B88" s="193"/>
      <c r="C88" s="42"/>
      <c r="D88" s="42"/>
      <c r="E88" s="78">
        <f t="shared" si="165"/>
        <v>0</v>
      </c>
      <c r="F88" s="187"/>
      <c r="G88" s="22"/>
      <c r="H88" s="301" t="s">
        <v>303</v>
      </c>
      <c r="I88" s="399">
        <f t="shared" si="166"/>
        <v>0</v>
      </c>
      <c r="J88" s="399">
        <f t="shared" si="167"/>
        <v>0</v>
      </c>
      <c r="K88" s="78">
        <f t="shared" si="168"/>
        <v>0</v>
      </c>
      <c r="L88" s="537"/>
      <c r="M88" s="537"/>
      <c r="N88" s="382"/>
      <c r="O88" s="271" t="str">
        <f t="shared" si="112"/>
        <v>LLS</v>
      </c>
      <c r="P88" s="538">
        <f t="shared" si="169"/>
        <v>0</v>
      </c>
      <c r="Q88" s="74">
        <f t="shared" si="170"/>
        <v>0</v>
      </c>
      <c r="R88" s="78">
        <f t="shared" si="171"/>
        <v>0</v>
      </c>
      <c r="S88" s="537"/>
      <c r="T88" s="537"/>
      <c r="U88" s="382"/>
      <c r="V88" s="238"/>
      <c r="W88" s="538">
        <f t="shared" si="172"/>
        <v>0</v>
      </c>
      <c r="X88" s="74">
        <f t="shared" si="173"/>
        <v>0</v>
      </c>
      <c r="Y88" s="78">
        <f t="shared" si="174"/>
        <v>0</v>
      </c>
      <c r="Z88" s="537"/>
      <c r="AA88" s="537"/>
      <c r="AB88" s="382"/>
      <c r="AC88" s="238"/>
      <c r="AD88" s="538">
        <f t="shared" si="175"/>
        <v>0</v>
      </c>
      <c r="AE88" s="74">
        <f t="shared" si="176"/>
        <v>0</v>
      </c>
      <c r="AF88" s="78">
        <f t="shared" si="177"/>
        <v>0</v>
      </c>
      <c r="AG88" s="537"/>
      <c r="AH88" s="537"/>
      <c r="AI88" s="382"/>
      <c r="AJ88" s="238"/>
      <c r="AK88" s="538">
        <f t="shared" si="178"/>
        <v>0</v>
      </c>
      <c r="AL88" s="74">
        <f t="shared" si="179"/>
        <v>0</v>
      </c>
      <c r="AM88" s="78">
        <f t="shared" si="180"/>
        <v>0</v>
      </c>
      <c r="AN88" s="537"/>
      <c r="AO88" s="537"/>
      <c r="AP88" s="382"/>
      <c r="AQ88" s="238"/>
      <c r="AR88" s="538">
        <f t="shared" si="181"/>
        <v>0</v>
      </c>
      <c r="AS88" s="74">
        <f t="shared" si="182"/>
        <v>0</v>
      </c>
      <c r="AT88" s="78">
        <f t="shared" si="183"/>
        <v>0</v>
      </c>
      <c r="AU88" s="537"/>
      <c r="AV88" s="537"/>
      <c r="AW88" s="382"/>
      <c r="AX88" s="238"/>
      <c r="AY88" s="538">
        <f t="shared" si="184"/>
        <v>0</v>
      </c>
      <c r="AZ88" s="74">
        <f t="shared" si="185"/>
        <v>0</v>
      </c>
      <c r="BA88" s="78">
        <f t="shared" si="186"/>
        <v>0</v>
      </c>
      <c r="BB88" s="537"/>
      <c r="BC88" s="537"/>
      <c r="BD88" s="382"/>
      <c r="BE88" s="238"/>
      <c r="BF88" s="538">
        <f t="shared" si="187"/>
        <v>0</v>
      </c>
      <c r="BG88" s="74">
        <f t="shared" si="188"/>
        <v>0</v>
      </c>
      <c r="BH88" s="78">
        <f t="shared" si="189"/>
        <v>0</v>
      </c>
      <c r="BI88" s="537"/>
      <c r="BJ88" s="537"/>
      <c r="BK88" s="382"/>
      <c r="BL88" s="238"/>
      <c r="BM88" s="538">
        <f t="shared" si="190"/>
        <v>0</v>
      </c>
      <c r="BN88" s="74">
        <f t="shared" si="191"/>
        <v>0</v>
      </c>
      <c r="BO88" s="78">
        <f t="shared" si="192"/>
        <v>0</v>
      </c>
      <c r="BP88" s="537"/>
      <c r="BQ88" s="537"/>
      <c r="BR88" s="382"/>
      <c r="BS88" s="238"/>
      <c r="BT88" s="538">
        <f t="shared" si="193"/>
        <v>0</v>
      </c>
      <c r="BU88" s="74">
        <f t="shared" si="194"/>
        <v>0</v>
      </c>
      <c r="BV88" s="78">
        <f t="shared" si="195"/>
        <v>0</v>
      </c>
      <c r="BW88" s="537"/>
      <c r="BX88" s="537"/>
      <c r="BY88" s="382"/>
      <c r="BZ88" s="238"/>
      <c r="CA88" s="538">
        <f t="shared" si="196"/>
        <v>0</v>
      </c>
      <c r="CB88" s="74">
        <f t="shared" si="197"/>
        <v>0</v>
      </c>
      <c r="CC88" s="78">
        <f t="shared" si="198"/>
        <v>0</v>
      </c>
      <c r="CD88" s="537"/>
      <c r="CE88" s="537"/>
      <c r="CF88" s="382"/>
      <c r="CG88" s="238"/>
      <c r="CH88" s="538">
        <f t="shared" si="199"/>
        <v>0</v>
      </c>
      <c r="CI88" s="74">
        <f t="shared" si="200"/>
        <v>0</v>
      </c>
      <c r="CJ88" s="78">
        <f t="shared" si="201"/>
        <v>0</v>
      </c>
      <c r="CK88" s="537"/>
      <c r="CL88" s="537"/>
      <c r="CM88" s="382"/>
      <c r="CN88" s="238"/>
      <c r="CO88" s="538">
        <f t="shared" si="202"/>
        <v>0</v>
      </c>
      <c r="CP88" s="74">
        <f t="shared" si="203"/>
        <v>0</v>
      </c>
      <c r="CQ88" s="78">
        <f t="shared" si="204"/>
        <v>0</v>
      </c>
      <c r="CR88" s="537"/>
      <c r="CS88" s="537"/>
      <c r="CT88" s="382"/>
      <c r="CU88" s="238"/>
      <c r="CV88" s="538">
        <f t="shared" si="205"/>
        <v>0</v>
      </c>
      <c r="CW88" s="74">
        <f t="shared" si="206"/>
        <v>0</v>
      </c>
      <c r="CX88" s="78">
        <f t="shared" si="207"/>
        <v>0</v>
      </c>
      <c r="CY88" s="537"/>
      <c r="CZ88" s="537"/>
      <c r="DA88" s="382"/>
      <c r="DB88" s="238"/>
      <c r="DC88" s="538">
        <f t="shared" si="208"/>
        <v>0</v>
      </c>
      <c r="DD88" s="74">
        <f t="shared" si="209"/>
        <v>0</v>
      </c>
      <c r="DE88" s="78">
        <f t="shared" si="210"/>
        <v>0</v>
      </c>
      <c r="DF88" s="537"/>
      <c r="DG88" s="537"/>
      <c r="DH88" s="382"/>
      <c r="DI88" s="238"/>
      <c r="DJ88" s="538">
        <f t="shared" si="211"/>
        <v>0</v>
      </c>
      <c r="DK88" s="74">
        <f t="shared" si="212"/>
        <v>0</v>
      </c>
      <c r="DL88" s="78">
        <f t="shared" si="213"/>
        <v>0</v>
      </c>
      <c r="DM88" s="537"/>
      <c r="DN88" s="537"/>
      <c r="DO88" s="382"/>
      <c r="DP88" s="238"/>
      <c r="DQ88" s="538">
        <f t="shared" si="214"/>
        <v>0</v>
      </c>
      <c r="DR88" s="74">
        <f t="shared" si="215"/>
        <v>0</v>
      </c>
      <c r="DS88" s="78">
        <f t="shared" si="216"/>
        <v>0</v>
      </c>
      <c r="DT88" s="537"/>
      <c r="DU88" s="537"/>
      <c r="DV88" s="382"/>
    </row>
    <row r="89" spans="1:126" s="20" customFormat="1" outlineLevel="1" x14ac:dyDescent="0.2">
      <c r="A89" s="199" t="s">
        <v>86</v>
      </c>
      <c r="B89" s="185"/>
      <c r="C89" s="77">
        <f>SUMIF($H90:$H95,MID($H89,3,10),C90:C95)</f>
        <v>0</v>
      </c>
      <c r="D89" s="77">
        <f>SUMIF($H90:$H95,MID($H89,3,10),D90:D95)</f>
        <v>0</v>
      </c>
      <c r="E89" s="73">
        <f t="shared" si="165"/>
        <v>0</v>
      </c>
      <c r="F89" s="187"/>
      <c r="G89" s="22"/>
      <c r="H89" s="301" t="s">
        <v>317</v>
      </c>
      <c r="I89" s="432">
        <f t="shared" si="166"/>
        <v>0</v>
      </c>
      <c r="J89" s="432">
        <f t="shared" si="167"/>
        <v>0</v>
      </c>
      <c r="K89" s="73">
        <f t="shared" si="168"/>
        <v>0</v>
      </c>
      <c r="L89" s="399">
        <f>IF(I$1="","",SUMIF($H90:$H95,MID($H89,3,10),L90:L95))</f>
        <v>0</v>
      </c>
      <c r="M89" s="399">
        <f>IF(I$1="","",SUMIF($H90:$H95,MID($H89,3,10),M90:M95))</f>
        <v>0</v>
      </c>
      <c r="N89" s="382"/>
      <c r="O89" s="271" t="str">
        <f t="shared" si="112"/>
        <v>LL</v>
      </c>
      <c r="P89" s="536">
        <f t="shared" si="169"/>
        <v>0</v>
      </c>
      <c r="Q89" s="73">
        <f t="shared" si="170"/>
        <v>0</v>
      </c>
      <c r="R89" s="73">
        <f t="shared" si="171"/>
        <v>0</v>
      </c>
      <c r="S89" s="432">
        <f>IF(P$1="","",SUMIF($H90:$H95,MID($H89,3,10),S90:S95))</f>
        <v>0</v>
      </c>
      <c r="T89" s="432">
        <f>IF(P$1="","",SUMIF($H90:$H95,MID($H89,3,10),T90:T95))</f>
        <v>0</v>
      </c>
      <c r="U89" s="382"/>
      <c r="V89" s="238"/>
      <c r="W89" s="536">
        <f t="shared" si="172"/>
        <v>0</v>
      </c>
      <c r="X89" s="73">
        <f t="shared" si="173"/>
        <v>0</v>
      </c>
      <c r="Y89" s="73">
        <f t="shared" si="174"/>
        <v>0</v>
      </c>
      <c r="Z89" s="399">
        <f>IF(W$1="","",SUMIF($H90:$H95,MID($H89,3,10),Z90:Z95))</f>
        <v>0</v>
      </c>
      <c r="AA89" s="399">
        <f>IF(W$1="","",SUMIF($H90:$H95,MID($H89,3,10),AA90:AA95))</f>
        <v>0</v>
      </c>
      <c r="AB89" s="382"/>
      <c r="AC89" s="238"/>
      <c r="AD89" s="536">
        <f t="shared" si="175"/>
        <v>0</v>
      </c>
      <c r="AE89" s="73">
        <f t="shared" si="176"/>
        <v>0</v>
      </c>
      <c r="AF89" s="73">
        <f t="shared" si="177"/>
        <v>0</v>
      </c>
      <c r="AG89" s="399">
        <f>IF(AD$1="","",SUMIF($H90:$H95,MID($H89,3,10),AG90:AG95))</f>
        <v>0</v>
      </c>
      <c r="AH89" s="399">
        <f>IF(AD$1="","",SUMIF($H90:$H95,MID($H89,3,10),AH90:AH95))</f>
        <v>0</v>
      </c>
      <c r="AI89" s="382"/>
      <c r="AJ89" s="238"/>
      <c r="AK89" s="536">
        <f t="shared" si="178"/>
        <v>0</v>
      </c>
      <c r="AL89" s="73">
        <f t="shared" si="179"/>
        <v>0</v>
      </c>
      <c r="AM89" s="73">
        <f t="shared" si="180"/>
        <v>0</v>
      </c>
      <c r="AN89" s="399">
        <f>IF(AK$1="","",SUMIF($H90:$H95,MID($H89,3,10),AN90:AN95))</f>
        <v>0</v>
      </c>
      <c r="AO89" s="399">
        <f>IF(AK$1="","",SUMIF($H90:$H95,MID($H89,3,10),AO90:AO95))</f>
        <v>0</v>
      </c>
      <c r="AP89" s="382"/>
      <c r="AQ89" s="238"/>
      <c r="AR89" s="536">
        <f t="shared" si="181"/>
        <v>0</v>
      </c>
      <c r="AS89" s="73">
        <f t="shared" si="182"/>
        <v>0</v>
      </c>
      <c r="AT89" s="73">
        <f t="shared" si="183"/>
        <v>0</v>
      </c>
      <c r="AU89" s="399">
        <f>IF(AR$1="","",SUMIF($H90:$H95,MID($H89,3,10),AU90:AU95))</f>
        <v>0</v>
      </c>
      <c r="AV89" s="399">
        <f>IF(AR$1="","",SUMIF($H90:$H95,MID($H89,3,10),AV90:AV95))</f>
        <v>0</v>
      </c>
      <c r="AW89" s="382"/>
      <c r="AX89" s="238"/>
      <c r="AY89" s="536">
        <f t="shared" si="184"/>
        <v>0</v>
      </c>
      <c r="AZ89" s="73">
        <f t="shared" si="185"/>
        <v>0</v>
      </c>
      <c r="BA89" s="73">
        <f t="shared" si="186"/>
        <v>0</v>
      </c>
      <c r="BB89" s="399">
        <f>IF(AY$1="","",SUMIF($H90:$H95,MID($H89,3,10),BB90:BB95))</f>
        <v>0</v>
      </c>
      <c r="BC89" s="399">
        <f>IF(AY$1="","",SUMIF($H90:$H95,MID($H89,3,10),BC90:BC95))</f>
        <v>0</v>
      </c>
      <c r="BD89" s="382"/>
      <c r="BE89" s="238"/>
      <c r="BF89" s="536">
        <f t="shared" si="187"/>
        <v>0</v>
      </c>
      <c r="BG89" s="73">
        <f t="shared" si="188"/>
        <v>0</v>
      </c>
      <c r="BH89" s="73">
        <f t="shared" si="189"/>
        <v>0</v>
      </c>
      <c r="BI89" s="399">
        <f>IF(BF$1="","",SUMIF($H90:$H95,MID($H89,3,10),BI90:BI95))</f>
        <v>0</v>
      </c>
      <c r="BJ89" s="399">
        <f>IF(BF$1="","",SUMIF($H90:$H95,MID($H89,3,10),BJ90:BJ95))</f>
        <v>0</v>
      </c>
      <c r="BK89" s="382"/>
      <c r="BL89" s="238"/>
      <c r="BM89" s="536">
        <f t="shared" si="190"/>
        <v>0</v>
      </c>
      <c r="BN89" s="73">
        <f t="shared" si="191"/>
        <v>0</v>
      </c>
      <c r="BO89" s="73">
        <f t="shared" si="192"/>
        <v>0</v>
      </c>
      <c r="BP89" s="399">
        <f>IF(BM$1="","",SUMIF($H90:$H95,MID($H89,3,10),BP90:BP95))</f>
        <v>0</v>
      </c>
      <c r="BQ89" s="399">
        <f>IF(BM$1="","",SUMIF($H90:$H95,MID($H89,3,10),BQ90:BQ95))</f>
        <v>0</v>
      </c>
      <c r="BR89" s="382"/>
      <c r="BS89" s="238"/>
      <c r="BT89" s="536">
        <f t="shared" si="193"/>
        <v>0</v>
      </c>
      <c r="BU89" s="73">
        <f t="shared" si="194"/>
        <v>0</v>
      </c>
      <c r="BV89" s="73">
        <f t="shared" si="195"/>
        <v>0</v>
      </c>
      <c r="BW89" s="399">
        <f>IF(BT$1="","",SUMIF($H90:$H95,MID($H89,3,10),BW90:BW95))</f>
        <v>0</v>
      </c>
      <c r="BX89" s="399">
        <f>IF(BT$1="","",SUMIF($H90:$H95,MID($H89,3,10),BX90:BX95))</f>
        <v>0</v>
      </c>
      <c r="BY89" s="382"/>
      <c r="BZ89" s="238"/>
      <c r="CA89" s="536">
        <f t="shared" si="196"/>
        <v>0</v>
      </c>
      <c r="CB89" s="73">
        <f t="shared" si="197"/>
        <v>0</v>
      </c>
      <c r="CC89" s="73">
        <f t="shared" si="198"/>
        <v>0</v>
      </c>
      <c r="CD89" s="399">
        <f>IF(CA$1="","",SUMIF($H90:$H95,MID($H89,3,10),CD90:CD95))</f>
        <v>0</v>
      </c>
      <c r="CE89" s="399">
        <f>IF(CA$1="","",SUMIF($H90:$H95,MID($H89,3,10),CE90:CE95))</f>
        <v>0</v>
      </c>
      <c r="CF89" s="382"/>
      <c r="CG89" s="238"/>
      <c r="CH89" s="536">
        <f t="shared" si="199"/>
        <v>0</v>
      </c>
      <c r="CI89" s="73">
        <f t="shared" si="200"/>
        <v>0</v>
      </c>
      <c r="CJ89" s="73">
        <f t="shared" si="201"/>
        <v>0</v>
      </c>
      <c r="CK89" s="399">
        <f>IF(CH$1="","",SUMIF($H90:$H95,MID($H89,3,10),CK90:CK95))</f>
        <v>0</v>
      </c>
      <c r="CL89" s="399">
        <f>IF(CH$1="","",SUMIF($H90:$H95,MID($H89,3,10),CL90:CL95))</f>
        <v>0</v>
      </c>
      <c r="CM89" s="382"/>
      <c r="CN89" s="238"/>
      <c r="CO89" s="536">
        <f t="shared" si="202"/>
        <v>0</v>
      </c>
      <c r="CP89" s="73">
        <f t="shared" si="203"/>
        <v>0</v>
      </c>
      <c r="CQ89" s="73">
        <f t="shared" si="204"/>
        <v>0</v>
      </c>
      <c r="CR89" s="399">
        <f>IF(CO$1="","",SUMIF($H90:$H95,MID($H89,3,10),CR90:CR95))</f>
        <v>0</v>
      </c>
      <c r="CS89" s="399">
        <f>IF(CO$1="","",SUMIF($H90:$H95,MID($H89,3,10),CS90:CS95))</f>
        <v>0</v>
      </c>
      <c r="CT89" s="382"/>
      <c r="CU89" s="238"/>
      <c r="CV89" s="536">
        <f t="shared" si="205"/>
        <v>0</v>
      </c>
      <c r="CW89" s="73">
        <f t="shared" si="206"/>
        <v>0</v>
      </c>
      <c r="CX89" s="73">
        <f t="shared" si="207"/>
        <v>0</v>
      </c>
      <c r="CY89" s="399">
        <f>IF(CV$1="","",SUMIF($H90:$H95,MID($H89,3,10),CY90:CY95))</f>
        <v>0</v>
      </c>
      <c r="CZ89" s="399">
        <f>IF(CV$1="","",SUMIF($H90:$H95,MID($H89,3,10),CZ90:CZ95))</f>
        <v>0</v>
      </c>
      <c r="DA89" s="382"/>
      <c r="DB89" s="238"/>
      <c r="DC89" s="536">
        <f t="shared" si="208"/>
        <v>0</v>
      </c>
      <c r="DD89" s="73">
        <f t="shared" si="209"/>
        <v>0</v>
      </c>
      <c r="DE89" s="73">
        <f t="shared" si="210"/>
        <v>0</v>
      </c>
      <c r="DF89" s="399">
        <f>IF(DC$1="","",SUMIF($H90:$H95,MID($H89,3,10),DF90:DF95))</f>
        <v>0</v>
      </c>
      <c r="DG89" s="399">
        <f>IF(DC$1="","",SUMIF($H90:$H95,MID($H89,3,10),DG90:DG95))</f>
        <v>0</v>
      </c>
      <c r="DH89" s="382"/>
      <c r="DI89" s="238"/>
      <c r="DJ89" s="536">
        <f t="shared" si="211"/>
        <v>0</v>
      </c>
      <c r="DK89" s="73">
        <f t="shared" si="212"/>
        <v>0</v>
      </c>
      <c r="DL89" s="73">
        <f t="shared" si="213"/>
        <v>0</v>
      </c>
      <c r="DM89" s="399">
        <f>IF(DJ$1="","",SUMIF($H90:$H95,MID($H89,3,10),DM90:DM95))</f>
        <v>0</v>
      </c>
      <c r="DN89" s="399">
        <f>IF(DJ$1="","",SUMIF($H90:$H95,MID($H89,3,10),DN90:DN95))</f>
        <v>0</v>
      </c>
      <c r="DO89" s="382"/>
      <c r="DP89" s="238"/>
      <c r="DQ89" s="536">
        <f t="shared" si="214"/>
        <v>0</v>
      </c>
      <c r="DR89" s="73">
        <f t="shared" si="215"/>
        <v>0</v>
      </c>
      <c r="DS89" s="73">
        <f t="shared" si="216"/>
        <v>0</v>
      </c>
      <c r="DT89" s="399">
        <f>IF(DQ$1="","",SUMIF($H90:$H95,MID($H89,3,10),DT90:DT95))</f>
        <v>0</v>
      </c>
      <c r="DU89" s="399">
        <f>IF(DQ$1="","",SUMIF($H90:$H95,MID($H89,3,10),DU90:DU95))</f>
        <v>0</v>
      </c>
      <c r="DV89" s="382"/>
    </row>
    <row r="90" spans="1:126" s="20" customFormat="1" outlineLevel="1" x14ac:dyDescent="0.2">
      <c r="A90" s="196" t="s">
        <v>25</v>
      </c>
      <c r="B90" s="193" t="s">
        <v>26</v>
      </c>
      <c r="C90" s="42"/>
      <c r="D90" s="42"/>
      <c r="E90" s="78">
        <f t="shared" si="165"/>
        <v>0</v>
      </c>
      <c r="F90" s="190"/>
      <c r="G90" s="22" t="s">
        <v>235</v>
      </c>
      <c r="H90" s="301" t="s">
        <v>316</v>
      </c>
      <c r="I90" s="538">
        <f t="shared" si="166"/>
        <v>0</v>
      </c>
      <c r="J90" s="538">
        <f t="shared" si="167"/>
        <v>0</v>
      </c>
      <c r="K90" s="78">
        <f t="shared" si="168"/>
        <v>0</v>
      </c>
      <c r="L90" s="537"/>
      <c r="M90" s="537"/>
      <c r="N90" s="382"/>
      <c r="O90" s="271" t="str">
        <f t="shared" ref="O90:O114" si="217">IF(LEFT($H90,2)="s_",MID($H90,3,LEN($H90)-3),$H90)</f>
        <v>LLR</v>
      </c>
      <c r="P90" s="538">
        <f t="shared" si="169"/>
        <v>0</v>
      </c>
      <c r="Q90" s="74">
        <f t="shared" si="170"/>
        <v>0</v>
      </c>
      <c r="R90" s="78">
        <f t="shared" si="171"/>
        <v>0</v>
      </c>
      <c r="S90" s="537"/>
      <c r="T90" s="537"/>
      <c r="U90" s="382"/>
      <c r="V90" s="238"/>
      <c r="W90" s="538">
        <f t="shared" si="172"/>
        <v>0</v>
      </c>
      <c r="X90" s="74">
        <f t="shared" si="173"/>
        <v>0</v>
      </c>
      <c r="Y90" s="78">
        <f t="shared" si="174"/>
        <v>0</v>
      </c>
      <c r="Z90" s="537"/>
      <c r="AA90" s="537"/>
      <c r="AB90" s="382"/>
      <c r="AC90" s="238"/>
      <c r="AD90" s="538">
        <f t="shared" si="175"/>
        <v>0</v>
      </c>
      <c r="AE90" s="74">
        <f t="shared" si="176"/>
        <v>0</v>
      </c>
      <c r="AF90" s="78">
        <f t="shared" si="177"/>
        <v>0</v>
      </c>
      <c r="AG90" s="537"/>
      <c r="AH90" s="537"/>
      <c r="AI90" s="382"/>
      <c r="AJ90" s="238"/>
      <c r="AK90" s="538">
        <f t="shared" si="178"/>
        <v>0</v>
      </c>
      <c r="AL90" s="74">
        <f t="shared" si="179"/>
        <v>0</v>
      </c>
      <c r="AM90" s="78">
        <f t="shared" si="180"/>
        <v>0</v>
      </c>
      <c r="AN90" s="537"/>
      <c r="AO90" s="537"/>
      <c r="AP90" s="382"/>
      <c r="AQ90" s="238"/>
      <c r="AR90" s="538">
        <f t="shared" si="181"/>
        <v>0</v>
      </c>
      <c r="AS90" s="74">
        <f t="shared" si="182"/>
        <v>0</v>
      </c>
      <c r="AT90" s="78">
        <f t="shared" si="183"/>
        <v>0</v>
      </c>
      <c r="AU90" s="537"/>
      <c r="AV90" s="537"/>
      <c r="AW90" s="382"/>
      <c r="AX90" s="238"/>
      <c r="AY90" s="538">
        <f t="shared" si="184"/>
        <v>0</v>
      </c>
      <c r="AZ90" s="74">
        <f t="shared" si="185"/>
        <v>0</v>
      </c>
      <c r="BA90" s="78">
        <f t="shared" si="186"/>
        <v>0</v>
      </c>
      <c r="BB90" s="537"/>
      <c r="BC90" s="537"/>
      <c r="BD90" s="382"/>
      <c r="BE90" s="238"/>
      <c r="BF90" s="538">
        <f t="shared" si="187"/>
        <v>0</v>
      </c>
      <c r="BG90" s="74">
        <f t="shared" si="188"/>
        <v>0</v>
      </c>
      <c r="BH90" s="78">
        <f t="shared" si="189"/>
        <v>0</v>
      </c>
      <c r="BI90" s="537"/>
      <c r="BJ90" s="537"/>
      <c r="BK90" s="382"/>
      <c r="BL90" s="238"/>
      <c r="BM90" s="538">
        <f t="shared" si="190"/>
        <v>0</v>
      </c>
      <c r="BN90" s="74">
        <f t="shared" si="191"/>
        <v>0</v>
      </c>
      <c r="BO90" s="78">
        <f t="shared" si="192"/>
        <v>0</v>
      </c>
      <c r="BP90" s="537"/>
      <c r="BQ90" s="537"/>
      <c r="BR90" s="382"/>
      <c r="BS90" s="238"/>
      <c r="BT90" s="538">
        <f t="shared" si="193"/>
        <v>0</v>
      </c>
      <c r="BU90" s="74">
        <f t="shared" si="194"/>
        <v>0</v>
      </c>
      <c r="BV90" s="78">
        <f t="shared" si="195"/>
        <v>0</v>
      </c>
      <c r="BW90" s="537"/>
      <c r="BX90" s="537"/>
      <c r="BY90" s="382"/>
      <c r="BZ90" s="238"/>
      <c r="CA90" s="538">
        <f t="shared" si="196"/>
        <v>0</v>
      </c>
      <c r="CB90" s="74">
        <f t="shared" si="197"/>
        <v>0</v>
      </c>
      <c r="CC90" s="78">
        <f t="shared" si="198"/>
        <v>0</v>
      </c>
      <c r="CD90" s="537"/>
      <c r="CE90" s="537"/>
      <c r="CF90" s="382"/>
      <c r="CG90" s="238"/>
      <c r="CH90" s="538">
        <f t="shared" si="199"/>
        <v>0</v>
      </c>
      <c r="CI90" s="74">
        <f t="shared" si="200"/>
        <v>0</v>
      </c>
      <c r="CJ90" s="78">
        <f t="shared" si="201"/>
        <v>0</v>
      </c>
      <c r="CK90" s="537"/>
      <c r="CL90" s="537"/>
      <c r="CM90" s="382"/>
      <c r="CN90" s="238"/>
      <c r="CO90" s="538">
        <f t="shared" si="202"/>
        <v>0</v>
      </c>
      <c r="CP90" s="74">
        <f t="shared" si="203"/>
        <v>0</v>
      </c>
      <c r="CQ90" s="78">
        <f t="shared" si="204"/>
        <v>0</v>
      </c>
      <c r="CR90" s="537"/>
      <c r="CS90" s="537"/>
      <c r="CT90" s="382"/>
      <c r="CU90" s="238"/>
      <c r="CV90" s="538">
        <f t="shared" si="205"/>
        <v>0</v>
      </c>
      <c r="CW90" s="74">
        <f t="shared" si="206"/>
        <v>0</v>
      </c>
      <c r="CX90" s="78">
        <f t="shared" si="207"/>
        <v>0</v>
      </c>
      <c r="CY90" s="537"/>
      <c r="CZ90" s="537"/>
      <c r="DA90" s="382"/>
      <c r="DB90" s="238"/>
      <c r="DC90" s="538">
        <f t="shared" si="208"/>
        <v>0</v>
      </c>
      <c r="DD90" s="74">
        <f t="shared" si="209"/>
        <v>0</v>
      </c>
      <c r="DE90" s="78">
        <f t="shared" si="210"/>
        <v>0</v>
      </c>
      <c r="DF90" s="537"/>
      <c r="DG90" s="537"/>
      <c r="DH90" s="382"/>
      <c r="DI90" s="238"/>
      <c r="DJ90" s="538">
        <f t="shared" si="211"/>
        <v>0</v>
      </c>
      <c r="DK90" s="74">
        <f t="shared" si="212"/>
        <v>0</v>
      </c>
      <c r="DL90" s="78">
        <f t="shared" si="213"/>
        <v>0</v>
      </c>
      <c r="DM90" s="537"/>
      <c r="DN90" s="537"/>
      <c r="DO90" s="382"/>
      <c r="DP90" s="238"/>
      <c r="DQ90" s="538">
        <f t="shared" si="214"/>
        <v>0</v>
      </c>
      <c r="DR90" s="74">
        <f t="shared" si="215"/>
        <v>0</v>
      </c>
      <c r="DS90" s="78">
        <f t="shared" si="216"/>
        <v>0</v>
      </c>
      <c r="DT90" s="537"/>
      <c r="DU90" s="537"/>
      <c r="DV90" s="382"/>
    </row>
    <row r="91" spans="1:126" s="20" customFormat="1" outlineLevel="1" x14ac:dyDescent="0.2">
      <c r="A91" s="196" t="s">
        <v>236</v>
      </c>
      <c r="B91" s="193"/>
      <c r="C91" s="42"/>
      <c r="D91" s="42"/>
      <c r="E91" s="78">
        <f t="shared" si="165"/>
        <v>0</v>
      </c>
      <c r="F91" s="190"/>
      <c r="G91" s="22" t="s">
        <v>275</v>
      </c>
      <c r="H91" s="301" t="s">
        <v>316</v>
      </c>
      <c r="I91" s="399">
        <f t="shared" si="166"/>
        <v>0</v>
      </c>
      <c r="J91" s="399">
        <f t="shared" si="167"/>
        <v>0</v>
      </c>
      <c r="K91" s="78">
        <f t="shared" si="168"/>
        <v>0</v>
      </c>
      <c r="L91" s="537"/>
      <c r="M91" s="537"/>
      <c r="N91" s="382"/>
      <c r="O91" s="271" t="str">
        <f t="shared" si="217"/>
        <v>LLR</v>
      </c>
      <c r="P91" s="538">
        <f t="shared" si="169"/>
        <v>0</v>
      </c>
      <c r="Q91" s="74">
        <f t="shared" si="170"/>
        <v>0</v>
      </c>
      <c r="R91" s="78">
        <f t="shared" si="171"/>
        <v>0</v>
      </c>
      <c r="S91" s="537"/>
      <c r="T91" s="537"/>
      <c r="U91" s="382"/>
      <c r="V91" s="238"/>
      <c r="W91" s="538">
        <f t="shared" si="172"/>
        <v>0</v>
      </c>
      <c r="X91" s="74">
        <f t="shared" si="173"/>
        <v>0</v>
      </c>
      <c r="Y91" s="78">
        <f t="shared" si="174"/>
        <v>0</v>
      </c>
      <c r="Z91" s="537"/>
      <c r="AA91" s="537"/>
      <c r="AB91" s="382"/>
      <c r="AC91" s="238"/>
      <c r="AD91" s="538">
        <f t="shared" si="175"/>
        <v>0</v>
      </c>
      <c r="AE91" s="74">
        <f t="shared" si="176"/>
        <v>0</v>
      </c>
      <c r="AF91" s="78">
        <f t="shared" si="177"/>
        <v>0</v>
      </c>
      <c r="AG91" s="537"/>
      <c r="AH91" s="537"/>
      <c r="AI91" s="382"/>
      <c r="AJ91" s="238"/>
      <c r="AK91" s="538">
        <f t="shared" si="178"/>
        <v>0</v>
      </c>
      <c r="AL91" s="74">
        <f t="shared" si="179"/>
        <v>0</v>
      </c>
      <c r="AM91" s="78">
        <f t="shared" si="180"/>
        <v>0</v>
      </c>
      <c r="AN91" s="537"/>
      <c r="AO91" s="537"/>
      <c r="AP91" s="382"/>
      <c r="AQ91" s="238"/>
      <c r="AR91" s="538">
        <f t="shared" si="181"/>
        <v>0</v>
      </c>
      <c r="AS91" s="74">
        <f t="shared" si="182"/>
        <v>0</v>
      </c>
      <c r="AT91" s="78">
        <f t="shared" si="183"/>
        <v>0</v>
      </c>
      <c r="AU91" s="537"/>
      <c r="AV91" s="537"/>
      <c r="AW91" s="382"/>
      <c r="AX91" s="238"/>
      <c r="AY91" s="538">
        <f t="shared" si="184"/>
        <v>0</v>
      </c>
      <c r="AZ91" s="74">
        <f t="shared" si="185"/>
        <v>0</v>
      </c>
      <c r="BA91" s="78">
        <f t="shared" si="186"/>
        <v>0</v>
      </c>
      <c r="BB91" s="537"/>
      <c r="BC91" s="537"/>
      <c r="BD91" s="382"/>
      <c r="BE91" s="238"/>
      <c r="BF91" s="538">
        <f t="shared" si="187"/>
        <v>0</v>
      </c>
      <c r="BG91" s="74">
        <f t="shared" si="188"/>
        <v>0</v>
      </c>
      <c r="BH91" s="78">
        <f t="shared" si="189"/>
        <v>0</v>
      </c>
      <c r="BI91" s="537"/>
      <c r="BJ91" s="537"/>
      <c r="BK91" s="382"/>
      <c r="BL91" s="238"/>
      <c r="BM91" s="538">
        <f t="shared" si="190"/>
        <v>0</v>
      </c>
      <c r="BN91" s="74">
        <f t="shared" si="191"/>
        <v>0</v>
      </c>
      <c r="BO91" s="78">
        <f t="shared" si="192"/>
        <v>0</v>
      </c>
      <c r="BP91" s="537"/>
      <c r="BQ91" s="537"/>
      <c r="BR91" s="382"/>
      <c r="BS91" s="238"/>
      <c r="BT91" s="538">
        <f t="shared" si="193"/>
        <v>0</v>
      </c>
      <c r="BU91" s="74">
        <f t="shared" si="194"/>
        <v>0</v>
      </c>
      <c r="BV91" s="78">
        <f t="shared" si="195"/>
        <v>0</v>
      </c>
      <c r="BW91" s="537"/>
      <c r="BX91" s="537"/>
      <c r="BY91" s="382"/>
      <c r="BZ91" s="238"/>
      <c r="CA91" s="538">
        <f t="shared" si="196"/>
        <v>0</v>
      </c>
      <c r="CB91" s="74">
        <f t="shared" si="197"/>
        <v>0</v>
      </c>
      <c r="CC91" s="78">
        <f t="shared" si="198"/>
        <v>0</v>
      </c>
      <c r="CD91" s="537"/>
      <c r="CE91" s="537"/>
      <c r="CF91" s="382"/>
      <c r="CG91" s="238"/>
      <c r="CH91" s="538">
        <f t="shared" si="199"/>
        <v>0</v>
      </c>
      <c r="CI91" s="74">
        <f t="shared" si="200"/>
        <v>0</v>
      </c>
      <c r="CJ91" s="78">
        <f t="shared" si="201"/>
        <v>0</v>
      </c>
      <c r="CK91" s="537"/>
      <c r="CL91" s="537"/>
      <c r="CM91" s="382"/>
      <c r="CN91" s="238"/>
      <c r="CO91" s="538">
        <f t="shared" si="202"/>
        <v>0</v>
      </c>
      <c r="CP91" s="74">
        <f t="shared" si="203"/>
        <v>0</v>
      </c>
      <c r="CQ91" s="78">
        <f t="shared" si="204"/>
        <v>0</v>
      </c>
      <c r="CR91" s="537"/>
      <c r="CS91" s="537"/>
      <c r="CT91" s="382"/>
      <c r="CU91" s="238"/>
      <c r="CV91" s="538">
        <f t="shared" si="205"/>
        <v>0</v>
      </c>
      <c r="CW91" s="74">
        <f t="shared" si="206"/>
        <v>0</v>
      </c>
      <c r="CX91" s="78">
        <f t="shared" si="207"/>
        <v>0</v>
      </c>
      <c r="CY91" s="537"/>
      <c r="CZ91" s="537"/>
      <c r="DA91" s="382"/>
      <c r="DB91" s="238"/>
      <c r="DC91" s="538">
        <f t="shared" si="208"/>
        <v>0</v>
      </c>
      <c r="DD91" s="74">
        <f t="shared" si="209"/>
        <v>0</v>
      </c>
      <c r="DE91" s="78">
        <f t="shared" si="210"/>
        <v>0</v>
      </c>
      <c r="DF91" s="537"/>
      <c r="DG91" s="537"/>
      <c r="DH91" s="382"/>
      <c r="DI91" s="238"/>
      <c r="DJ91" s="538">
        <f t="shared" si="211"/>
        <v>0</v>
      </c>
      <c r="DK91" s="74">
        <f t="shared" si="212"/>
        <v>0</v>
      </c>
      <c r="DL91" s="78">
        <f t="shared" si="213"/>
        <v>0</v>
      </c>
      <c r="DM91" s="537"/>
      <c r="DN91" s="537"/>
      <c r="DO91" s="382"/>
      <c r="DP91" s="238"/>
      <c r="DQ91" s="538">
        <f t="shared" si="214"/>
        <v>0</v>
      </c>
      <c r="DR91" s="74">
        <f t="shared" si="215"/>
        <v>0</v>
      </c>
      <c r="DS91" s="78">
        <f t="shared" si="216"/>
        <v>0</v>
      </c>
      <c r="DT91" s="537"/>
      <c r="DU91" s="537"/>
      <c r="DV91" s="382"/>
    </row>
    <row r="92" spans="1:126" s="20" customFormat="1" outlineLevel="1" x14ac:dyDescent="0.2">
      <c r="A92" s="196" t="s">
        <v>82</v>
      </c>
      <c r="B92" s="193" t="s">
        <v>27</v>
      </c>
      <c r="C92" s="42"/>
      <c r="D92" s="42"/>
      <c r="E92" s="78">
        <f t="shared" si="165"/>
        <v>0</v>
      </c>
      <c r="F92" s="190"/>
      <c r="G92" s="22" t="s">
        <v>55</v>
      </c>
      <c r="H92" s="301" t="s">
        <v>316</v>
      </c>
      <c r="I92" s="538">
        <f t="shared" si="166"/>
        <v>0</v>
      </c>
      <c r="J92" s="538">
        <f t="shared" si="167"/>
        <v>0</v>
      </c>
      <c r="K92" s="78">
        <f t="shared" si="168"/>
        <v>0</v>
      </c>
      <c r="L92" s="537"/>
      <c r="M92" s="537"/>
      <c r="N92" s="382"/>
      <c r="O92" s="271" t="str">
        <f t="shared" si="217"/>
        <v>LLR</v>
      </c>
      <c r="P92" s="538">
        <f t="shared" si="169"/>
        <v>0</v>
      </c>
      <c r="Q92" s="74">
        <f t="shared" si="170"/>
        <v>0</v>
      </c>
      <c r="R92" s="78">
        <f t="shared" si="171"/>
        <v>0</v>
      </c>
      <c r="S92" s="537"/>
      <c r="T92" s="537"/>
      <c r="U92" s="382"/>
      <c r="V92" s="238"/>
      <c r="W92" s="538">
        <f t="shared" si="172"/>
        <v>0</v>
      </c>
      <c r="X92" s="74">
        <f t="shared" si="173"/>
        <v>0</v>
      </c>
      <c r="Y92" s="78">
        <f t="shared" si="174"/>
        <v>0</v>
      </c>
      <c r="Z92" s="537"/>
      <c r="AA92" s="537"/>
      <c r="AB92" s="382"/>
      <c r="AC92" s="238"/>
      <c r="AD92" s="538">
        <f t="shared" si="175"/>
        <v>0</v>
      </c>
      <c r="AE92" s="74">
        <f t="shared" si="176"/>
        <v>0</v>
      </c>
      <c r="AF92" s="78">
        <f t="shared" si="177"/>
        <v>0</v>
      </c>
      <c r="AG92" s="537"/>
      <c r="AH92" s="537"/>
      <c r="AI92" s="382"/>
      <c r="AJ92" s="238"/>
      <c r="AK92" s="538">
        <f t="shared" si="178"/>
        <v>0</v>
      </c>
      <c r="AL92" s="74">
        <f t="shared" si="179"/>
        <v>0</v>
      </c>
      <c r="AM92" s="78">
        <f t="shared" si="180"/>
        <v>0</v>
      </c>
      <c r="AN92" s="537"/>
      <c r="AO92" s="537"/>
      <c r="AP92" s="382"/>
      <c r="AQ92" s="238"/>
      <c r="AR92" s="538">
        <f t="shared" si="181"/>
        <v>0</v>
      </c>
      <c r="AS92" s="74">
        <f t="shared" si="182"/>
        <v>0</v>
      </c>
      <c r="AT92" s="78">
        <f t="shared" si="183"/>
        <v>0</v>
      </c>
      <c r="AU92" s="537"/>
      <c r="AV92" s="537"/>
      <c r="AW92" s="382"/>
      <c r="AX92" s="238"/>
      <c r="AY92" s="538">
        <f t="shared" si="184"/>
        <v>0</v>
      </c>
      <c r="AZ92" s="74">
        <f t="shared" si="185"/>
        <v>0</v>
      </c>
      <c r="BA92" s="78">
        <f t="shared" si="186"/>
        <v>0</v>
      </c>
      <c r="BB92" s="537"/>
      <c r="BC92" s="537"/>
      <c r="BD92" s="382"/>
      <c r="BE92" s="238"/>
      <c r="BF92" s="538">
        <f t="shared" si="187"/>
        <v>0</v>
      </c>
      <c r="BG92" s="74">
        <f t="shared" si="188"/>
        <v>0</v>
      </c>
      <c r="BH92" s="78">
        <f t="shared" si="189"/>
        <v>0</v>
      </c>
      <c r="BI92" s="537"/>
      <c r="BJ92" s="537"/>
      <c r="BK92" s="382"/>
      <c r="BL92" s="238"/>
      <c r="BM92" s="538">
        <f t="shared" si="190"/>
        <v>0</v>
      </c>
      <c r="BN92" s="74">
        <f t="shared" si="191"/>
        <v>0</v>
      </c>
      <c r="BO92" s="78">
        <f t="shared" si="192"/>
        <v>0</v>
      </c>
      <c r="BP92" s="537"/>
      <c r="BQ92" s="537"/>
      <c r="BR92" s="382"/>
      <c r="BS92" s="238"/>
      <c r="BT92" s="538">
        <f t="shared" si="193"/>
        <v>0</v>
      </c>
      <c r="BU92" s="74">
        <f t="shared" si="194"/>
        <v>0</v>
      </c>
      <c r="BV92" s="78">
        <f t="shared" si="195"/>
        <v>0</v>
      </c>
      <c r="BW92" s="537"/>
      <c r="BX92" s="537"/>
      <c r="BY92" s="382"/>
      <c r="BZ92" s="238"/>
      <c r="CA92" s="538">
        <f t="shared" si="196"/>
        <v>0</v>
      </c>
      <c r="CB92" s="74">
        <f t="shared" si="197"/>
        <v>0</v>
      </c>
      <c r="CC92" s="78">
        <f t="shared" si="198"/>
        <v>0</v>
      </c>
      <c r="CD92" s="537"/>
      <c r="CE92" s="537"/>
      <c r="CF92" s="382"/>
      <c r="CG92" s="238"/>
      <c r="CH92" s="538">
        <f t="shared" si="199"/>
        <v>0</v>
      </c>
      <c r="CI92" s="74">
        <f t="shared" si="200"/>
        <v>0</v>
      </c>
      <c r="CJ92" s="78">
        <f t="shared" si="201"/>
        <v>0</v>
      </c>
      <c r="CK92" s="537"/>
      <c r="CL92" s="537"/>
      <c r="CM92" s="382"/>
      <c r="CN92" s="238"/>
      <c r="CO92" s="538">
        <f t="shared" si="202"/>
        <v>0</v>
      </c>
      <c r="CP92" s="74">
        <f t="shared" si="203"/>
        <v>0</v>
      </c>
      <c r="CQ92" s="78">
        <f t="shared" si="204"/>
        <v>0</v>
      </c>
      <c r="CR92" s="537"/>
      <c r="CS92" s="537"/>
      <c r="CT92" s="382"/>
      <c r="CU92" s="238"/>
      <c r="CV92" s="538">
        <f t="shared" si="205"/>
        <v>0</v>
      </c>
      <c r="CW92" s="74">
        <f t="shared" si="206"/>
        <v>0</v>
      </c>
      <c r="CX92" s="78">
        <f t="shared" si="207"/>
        <v>0</v>
      </c>
      <c r="CY92" s="537"/>
      <c r="CZ92" s="537"/>
      <c r="DA92" s="382"/>
      <c r="DB92" s="238"/>
      <c r="DC92" s="538">
        <f t="shared" si="208"/>
        <v>0</v>
      </c>
      <c r="DD92" s="74">
        <f t="shared" si="209"/>
        <v>0</v>
      </c>
      <c r="DE92" s="78">
        <f t="shared" si="210"/>
        <v>0</v>
      </c>
      <c r="DF92" s="537"/>
      <c r="DG92" s="537"/>
      <c r="DH92" s="382"/>
      <c r="DI92" s="238"/>
      <c r="DJ92" s="538">
        <f t="shared" si="211"/>
        <v>0</v>
      </c>
      <c r="DK92" s="74">
        <f t="shared" si="212"/>
        <v>0</v>
      </c>
      <c r="DL92" s="78">
        <f t="shared" si="213"/>
        <v>0</v>
      </c>
      <c r="DM92" s="537"/>
      <c r="DN92" s="537"/>
      <c r="DO92" s="382"/>
      <c r="DP92" s="238"/>
      <c r="DQ92" s="538">
        <f t="shared" si="214"/>
        <v>0</v>
      </c>
      <c r="DR92" s="74">
        <f t="shared" si="215"/>
        <v>0</v>
      </c>
      <c r="DS92" s="78">
        <f t="shared" si="216"/>
        <v>0</v>
      </c>
      <c r="DT92" s="537"/>
      <c r="DU92" s="537"/>
      <c r="DV92" s="382"/>
    </row>
    <row r="93" spans="1:126" s="20" customFormat="1" outlineLevel="1" x14ac:dyDescent="0.2">
      <c r="A93" s="196" t="s">
        <v>231</v>
      </c>
      <c r="B93" s="182" t="s">
        <v>232</v>
      </c>
      <c r="C93" s="42"/>
      <c r="D93" s="42"/>
      <c r="E93" s="78">
        <f t="shared" si="165"/>
        <v>0</v>
      </c>
      <c r="F93" s="190"/>
      <c r="G93" s="22"/>
      <c r="H93" s="301" t="s">
        <v>316</v>
      </c>
      <c r="I93" s="538">
        <f t="shared" si="166"/>
        <v>0</v>
      </c>
      <c r="J93" s="538">
        <f t="shared" si="167"/>
        <v>0</v>
      </c>
      <c r="K93" s="78">
        <f t="shared" si="168"/>
        <v>0</v>
      </c>
      <c r="L93" s="537"/>
      <c r="M93" s="537"/>
      <c r="N93" s="382"/>
      <c r="O93" s="271" t="str">
        <f t="shared" si="217"/>
        <v>LLR</v>
      </c>
      <c r="P93" s="538">
        <f t="shared" si="169"/>
        <v>0</v>
      </c>
      <c r="Q93" s="74">
        <f t="shared" si="170"/>
        <v>0</v>
      </c>
      <c r="R93" s="78">
        <f t="shared" si="171"/>
        <v>0</v>
      </c>
      <c r="S93" s="537"/>
      <c r="T93" s="537"/>
      <c r="U93" s="382"/>
      <c r="V93" s="238"/>
      <c r="W93" s="538">
        <f t="shared" si="172"/>
        <v>0</v>
      </c>
      <c r="X93" s="74">
        <f t="shared" si="173"/>
        <v>0</v>
      </c>
      <c r="Y93" s="78">
        <f t="shared" si="174"/>
        <v>0</v>
      </c>
      <c r="Z93" s="537"/>
      <c r="AA93" s="537"/>
      <c r="AB93" s="382"/>
      <c r="AC93" s="238"/>
      <c r="AD93" s="538">
        <f t="shared" si="175"/>
        <v>0</v>
      </c>
      <c r="AE93" s="74">
        <f t="shared" si="176"/>
        <v>0</v>
      </c>
      <c r="AF93" s="78">
        <f t="shared" si="177"/>
        <v>0</v>
      </c>
      <c r="AG93" s="537"/>
      <c r="AH93" s="537"/>
      <c r="AI93" s="382"/>
      <c r="AJ93" s="238"/>
      <c r="AK93" s="538">
        <f t="shared" si="178"/>
        <v>0</v>
      </c>
      <c r="AL93" s="74">
        <f t="shared" si="179"/>
        <v>0</v>
      </c>
      <c r="AM93" s="78">
        <f t="shared" si="180"/>
        <v>0</v>
      </c>
      <c r="AN93" s="537"/>
      <c r="AO93" s="537"/>
      <c r="AP93" s="382"/>
      <c r="AQ93" s="238"/>
      <c r="AR93" s="538">
        <f t="shared" si="181"/>
        <v>0</v>
      </c>
      <c r="AS93" s="74">
        <f t="shared" si="182"/>
        <v>0</v>
      </c>
      <c r="AT93" s="78">
        <f t="shared" si="183"/>
        <v>0</v>
      </c>
      <c r="AU93" s="537"/>
      <c r="AV93" s="537"/>
      <c r="AW93" s="382"/>
      <c r="AX93" s="238"/>
      <c r="AY93" s="538">
        <f t="shared" si="184"/>
        <v>0</v>
      </c>
      <c r="AZ93" s="74">
        <f t="shared" si="185"/>
        <v>0</v>
      </c>
      <c r="BA93" s="78">
        <f t="shared" si="186"/>
        <v>0</v>
      </c>
      <c r="BB93" s="537"/>
      <c r="BC93" s="537"/>
      <c r="BD93" s="382"/>
      <c r="BE93" s="238"/>
      <c r="BF93" s="538">
        <f t="shared" si="187"/>
        <v>0</v>
      </c>
      <c r="BG93" s="74">
        <f t="shared" si="188"/>
        <v>0</v>
      </c>
      <c r="BH93" s="78">
        <f t="shared" si="189"/>
        <v>0</v>
      </c>
      <c r="BI93" s="537"/>
      <c r="BJ93" s="537"/>
      <c r="BK93" s="382"/>
      <c r="BL93" s="238"/>
      <c r="BM93" s="538">
        <f t="shared" si="190"/>
        <v>0</v>
      </c>
      <c r="BN93" s="74">
        <f t="shared" si="191"/>
        <v>0</v>
      </c>
      <c r="BO93" s="78">
        <f t="shared" si="192"/>
        <v>0</v>
      </c>
      <c r="BP93" s="537"/>
      <c r="BQ93" s="537"/>
      <c r="BR93" s="382"/>
      <c r="BS93" s="238"/>
      <c r="BT93" s="538">
        <f t="shared" si="193"/>
        <v>0</v>
      </c>
      <c r="BU93" s="74">
        <f t="shared" si="194"/>
        <v>0</v>
      </c>
      <c r="BV93" s="78">
        <f t="shared" si="195"/>
        <v>0</v>
      </c>
      <c r="BW93" s="537"/>
      <c r="BX93" s="537"/>
      <c r="BY93" s="382"/>
      <c r="BZ93" s="238"/>
      <c r="CA93" s="538">
        <f t="shared" si="196"/>
        <v>0</v>
      </c>
      <c r="CB93" s="74">
        <f t="shared" si="197"/>
        <v>0</v>
      </c>
      <c r="CC93" s="78">
        <f t="shared" si="198"/>
        <v>0</v>
      </c>
      <c r="CD93" s="537"/>
      <c r="CE93" s="537"/>
      <c r="CF93" s="382"/>
      <c r="CG93" s="238"/>
      <c r="CH93" s="538">
        <f t="shared" si="199"/>
        <v>0</v>
      </c>
      <c r="CI93" s="74">
        <f t="shared" si="200"/>
        <v>0</v>
      </c>
      <c r="CJ93" s="78">
        <f t="shared" si="201"/>
        <v>0</v>
      </c>
      <c r="CK93" s="537"/>
      <c r="CL93" s="537"/>
      <c r="CM93" s="382"/>
      <c r="CN93" s="238"/>
      <c r="CO93" s="538">
        <f t="shared" si="202"/>
        <v>0</v>
      </c>
      <c r="CP93" s="74">
        <f t="shared" si="203"/>
        <v>0</v>
      </c>
      <c r="CQ93" s="78">
        <f t="shared" si="204"/>
        <v>0</v>
      </c>
      <c r="CR93" s="537"/>
      <c r="CS93" s="537"/>
      <c r="CT93" s="382"/>
      <c r="CU93" s="238"/>
      <c r="CV93" s="538">
        <f t="shared" si="205"/>
        <v>0</v>
      </c>
      <c r="CW93" s="74">
        <f t="shared" si="206"/>
        <v>0</v>
      </c>
      <c r="CX93" s="78">
        <f t="shared" si="207"/>
        <v>0</v>
      </c>
      <c r="CY93" s="537"/>
      <c r="CZ93" s="537"/>
      <c r="DA93" s="382"/>
      <c r="DB93" s="238"/>
      <c r="DC93" s="538">
        <f t="shared" si="208"/>
        <v>0</v>
      </c>
      <c r="DD93" s="74">
        <f t="shared" si="209"/>
        <v>0</v>
      </c>
      <c r="DE93" s="78">
        <f t="shared" si="210"/>
        <v>0</v>
      </c>
      <c r="DF93" s="537"/>
      <c r="DG93" s="537"/>
      <c r="DH93" s="382"/>
      <c r="DI93" s="238"/>
      <c r="DJ93" s="538">
        <f t="shared" si="211"/>
        <v>0</v>
      </c>
      <c r="DK93" s="74">
        <f t="shared" si="212"/>
        <v>0</v>
      </c>
      <c r="DL93" s="78">
        <f t="shared" si="213"/>
        <v>0</v>
      </c>
      <c r="DM93" s="537"/>
      <c r="DN93" s="537"/>
      <c r="DO93" s="382"/>
      <c r="DP93" s="238"/>
      <c r="DQ93" s="538">
        <f t="shared" si="214"/>
        <v>0</v>
      </c>
      <c r="DR93" s="74">
        <f t="shared" si="215"/>
        <v>0</v>
      </c>
      <c r="DS93" s="78">
        <f t="shared" si="216"/>
        <v>0</v>
      </c>
      <c r="DT93" s="537"/>
      <c r="DU93" s="537"/>
      <c r="DV93" s="382"/>
    </row>
    <row r="94" spans="1:126" s="20" customFormat="1" outlineLevel="1" x14ac:dyDescent="0.2">
      <c r="A94" s="196" t="s">
        <v>233</v>
      </c>
      <c r="B94" s="182" t="s">
        <v>220</v>
      </c>
      <c r="C94" s="42"/>
      <c r="D94" s="42"/>
      <c r="E94" s="78">
        <f t="shared" si="165"/>
        <v>0</v>
      </c>
      <c r="F94" s="187"/>
      <c r="G94" s="22"/>
      <c r="H94" s="301" t="s">
        <v>316</v>
      </c>
      <c r="I94" s="538">
        <f t="shared" si="166"/>
        <v>0</v>
      </c>
      <c r="J94" s="538">
        <f t="shared" si="167"/>
        <v>0</v>
      </c>
      <c r="K94" s="78">
        <f t="shared" si="168"/>
        <v>0</v>
      </c>
      <c r="L94" s="537"/>
      <c r="M94" s="537"/>
      <c r="N94" s="382"/>
      <c r="O94" s="271" t="str">
        <f t="shared" si="217"/>
        <v>LLR</v>
      </c>
      <c r="P94" s="538">
        <f t="shared" si="169"/>
        <v>0</v>
      </c>
      <c r="Q94" s="74">
        <f t="shared" si="170"/>
        <v>0</v>
      </c>
      <c r="R94" s="78">
        <f t="shared" si="171"/>
        <v>0</v>
      </c>
      <c r="S94" s="537"/>
      <c r="T94" s="537"/>
      <c r="U94" s="382"/>
      <c r="V94" s="238"/>
      <c r="W94" s="538">
        <f t="shared" si="172"/>
        <v>0</v>
      </c>
      <c r="X94" s="74">
        <f t="shared" si="173"/>
        <v>0</v>
      </c>
      <c r="Y94" s="78">
        <f t="shared" si="174"/>
        <v>0</v>
      </c>
      <c r="Z94" s="537"/>
      <c r="AA94" s="537"/>
      <c r="AB94" s="382"/>
      <c r="AC94" s="238"/>
      <c r="AD94" s="538">
        <f t="shared" si="175"/>
        <v>0</v>
      </c>
      <c r="AE94" s="74">
        <f t="shared" si="176"/>
        <v>0</v>
      </c>
      <c r="AF94" s="78">
        <f t="shared" si="177"/>
        <v>0</v>
      </c>
      <c r="AG94" s="537"/>
      <c r="AH94" s="537"/>
      <c r="AI94" s="382"/>
      <c r="AJ94" s="238"/>
      <c r="AK94" s="538">
        <f t="shared" si="178"/>
        <v>0</v>
      </c>
      <c r="AL94" s="74">
        <f t="shared" si="179"/>
        <v>0</v>
      </c>
      <c r="AM94" s="78">
        <f t="shared" si="180"/>
        <v>0</v>
      </c>
      <c r="AN94" s="537"/>
      <c r="AO94" s="537"/>
      <c r="AP94" s="382"/>
      <c r="AQ94" s="238"/>
      <c r="AR94" s="538">
        <f t="shared" si="181"/>
        <v>0</v>
      </c>
      <c r="AS94" s="74">
        <f t="shared" si="182"/>
        <v>0</v>
      </c>
      <c r="AT94" s="78">
        <f t="shared" si="183"/>
        <v>0</v>
      </c>
      <c r="AU94" s="537"/>
      <c r="AV94" s="537"/>
      <c r="AW94" s="382"/>
      <c r="AX94" s="238"/>
      <c r="AY94" s="538">
        <f t="shared" si="184"/>
        <v>0</v>
      </c>
      <c r="AZ94" s="74">
        <f t="shared" si="185"/>
        <v>0</v>
      </c>
      <c r="BA94" s="78">
        <f t="shared" si="186"/>
        <v>0</v>
      </c>
      <c r="BB94" s="537"/>
      <c r="BC94" s="537"/>
      <c r="BD94" s="382"/>
      <c r="BE94" s="238"/>
      <c r="BF94" s="538">
        <f t="shared" si="187"/>
        <v>0</v>
      </c>
      <c r="BG94" s="74">
        <f t="shared" si="188"/>
        <v>0</v>
      </c>
      <c r="BH94" s="78">
        <f t="shared" si="189"/>
        <v>0</v>
      </c>
      <c r="BI94" s="537"/>
      <c r="BJ94" s="537"/>
      <c r="BK94" s="382"/>
      <c r="BL94" s="238"/>
      <c r="BM94" s="538">
        <f t="shared" si="190"/>
        <v>0</v>
      </c>
      <c r="BN94" s="74">
        <f t="shared" si="191"/>
        <v>0</v>
      </c>
      <c r="BO94" s="78">
        <f t="shared" si="192"/>
        <v>0</v>
      </c>
      <c r="BP94" s="537"/>
      <c r="BQ94" s="537"/>
      <c r="BR94" s="382"/>
      <c r="BS94" s="238"/>
      <c r="BT94" s="538">
        <f t="shared" si="193"/>
        <v>0</v>
      </c>
      <c r="BU94" s="74">
        <f t="shared" si="194"/>
        <v>0</v>
      </c>
      <c r="BV94" s="78">
        <f t="shared" si="195"/>
        <v>0</v>
      </c>
      <c r="BW94" s="537"/>
      <c r="BX94" s="537"/>
      <c r="BY94" s="382"/>
      <c r="BZ94" s="238"/>
      <c r="CA94" s="538">
        <f t="shared" si="196"/>
        <v>0</v>
      </c>
      <c r="CB94" s="74">
        <f t="shared" si="197"/>
        <v>0</v>
      </c>
      <c r="CC94" s="78">
        <f t="shared" si="198"/>
        <v>0</v>
      </c>
      <c r="CD94" s="537"/>
      <c r="CE94" s="537"/>
      <c r="CF94" s="382"/>
      <c r="CG94" s="238"/>
      <c r="CH94" s="538">
        <f t="shared" si="199"/>
        <v>0</v>
      </c>
      <c r="CI94" s="74">
        <f t="shared" si="200"/>
        <v>0</v>
      </c>
      <c r="CJ94" s="78">
        <f t="shared" si="201"/>
        <v>0</v>
      </c>
      <c r="CK94" s="537"/>
      <c r="CL94" s="537"/>
      <c r="CM94" s="382"/>
      <c r="CN94" s="238"/>
      <c r="CO94" s="538">
        <f t="shared" si="202"/>
        <v>0</v>
      </c>
      <c r="CP94" s="74">
        <f t="shared" si="203"/>
        <v>0</v>
      </c>
      <c r="CQ94" s="78">
        <f t="shared" si="204"/>
        <v>0</v>
      </c>
      <c r="CR94" s="537"/>
      <c r="CS94" s="537"/>
      <c r="CT94" s="382"/>
      <c r="CU94" s="238"/>
      <c r="CV94" s="538">
        <f t="shared" si="205"/>
        <v>0</v>
      </c>
      <c r="CW94" s="74">
        <f t="shared" si="206"/>
        <v>0</v>
      </c>
      <c r="CX94" s="78">
        <f t="shared" si="207"/>
        <v>0</v>
      </c>
      <c r="CY94" s="537"/>
      <c r="CZ94" s="537"/>
      <c r="DA94" s="382"/>
      <c r="DB94" s="238"/>
      <c r="DC94" s="538">
        <f t="shared" si="208"/>
        <v>0</v>
      </c>
      <c r="DD94" s="74">
        <f t="shared" si="209"/>
        <v>0</v>
      </c>
      <c r="DE94" s="78">
        <f t="shared" si="210"/>
        <v>0</v>
      </c>
      <c r="DF94" s="537"/>
      <c r="DG94" s="537"/>
      <c r="DH94" s="382"/>
      <c r="DI94" s="238"/>
      <c r="DJ94" s="538">
        <f t="shared" si="211"/>
        <v>0</v>
      </c>
      <c r="DK94" s="74">
        <f t="shared" si="212"/>
        <v>0</v>
      </c>
      <c r="DL94" s="78">
        <f t="shared" si="213"/>
        <v>0</v>
      </c>
      <c r="DM94" s="537"/>
      <c r="DN94" s="537"/>
      <c r="DO94" s="382"/>
      <c r="DP94" s="238"/>
      <c r="DQ94" s="538">
        <f t="shared" si="214"/>
        <v>0</v>
      </c>
      <c r="DR94" s="74">
        <f t="shared" si="215"/>
        <v>0</v>
      </c>
      <c r="DS94" s="78">
        <f t="shared" si="216"/>
        <v>0</v>
      </c>
      <c r="DT94" s="537"/>
      <c r="DU94" s="537"/>
      <c r="DV94" s="382"/>
    </row>
    <row r="95" spans="1:126" s="20" customFormat="1" outlineLevel="1" x14ac:dyDescent="0.2">
      <c r="A95" s="199" t="s">
        <v>87</v>
      </c>
      <c r="B95" s="185"/>
      <c r="C95" s="77">
        <f>SUMIF($H96:$H106,MID($H95,3,10),C96:C106)</f>
        <v>0</v>
      </c>
      <c r="D95" s="77">
        <f>SUMIF($H96:$H106,MID($H95,3,10),D96:D106)</f>
        <v>0</v>
      </c>
      <c r="E95" s="73">
        <f t="shared" si="165"/>
        <v>0</v>
      </c>
      <c r="F95" s="187"/>
      <c r="G95" s="22"/>
      <c r="H95" s="301" t="s">
        <v>319</v>
      </c>
      <c r="I95" s="432">
        <f t="shared" si="166"/>
        <v>0</v>
      </c>
      <c r="J95" s="432">
        <f t="shared" si="167"/>
        <v>0</v>
      </c>
      <c r="K95" s="73">
        <f t="shared" si="168"/>
        <v>0</v>
      </c>
      <c r="L95" s="399">
        <f>IF(I$1="","",SUMIF($H96:$H106,MID($H95,3,10),L96:L106))</f>
        <v>0</v>
      </c>
      <c r="M95" s="399">
        <f>IF(I$1="","",SUMIF($H96:$H106,MID($H95,3,10),M96:M106))</f>
        <v>0</v>
      </c>
      <c r="N95" s="382"/>
      <c r="O95" s="271" t="str">
        <f t="shared" si="217"/>
        <v>LL</v>
      </c>
      <c r="P95" s="536">
        <f t="shared" si="169"/>
        <v>0</v>
      </c>
      <c r="Q95" s="73">
        <f t="shared" si="170"/>
        <v>0</v>
      </c>
      <c r="R95" s="73">
        <f t="shared" si="171"/>
        <v>0</v>
      </c>
      <c r="S95" s="432">
        <f>IF(P$1="","",SUMIF($H96:$H106,MID($H95,3,10),S96:S106))</f>
        <v>0</v>
      </c>
      <c r="T95" s="432">
        <f>IF(P$1="","",SUMIF($H96:$H106,MID($H95,3,10),T96:T106))</f>
        <v>0</v>
      </c>
      <c r="U95" s="382"/>
      <c r="V95" s="238"/>
      <c r="W95" s="536">
        <f t="shared" si="172"/>
        <v>0</v>
      </c>
      <c r="X95" s="73">
        <f t="shared" si="173"/>
        <v>0</v>
      </c>
      <c r="Y95" s="73">
        <f t="shared" si="174"/>
        <v>0</v>
      </c>
      <c r="Z95" s="399">
        <f>IF(W$1="","",SUMIF($H96:$H106,MID($H95,3,10),Z96:Z106))</f>
        <v>0</v>
      </c>
      <c r="AA95" s="399">
        <f>IF(W$1="","",SUMIF($H96:$H106,MID($H95,3,10),AA96:AA106))</f>
        <v>0</v>
      </c>
      <c r="AB95" s="382"/>
      <c r="AC95" s="238"/>
      <c r="AD95" s="536">
        <f t="shared" si="175"/>
        <v>0</v>
      </c>
      <c r="AE95" s="73">
        <f t="shared" si="176"/>
        <v>0</v>
      </c>
      <c r="AF95" s="73">
        <f t="shared" si="177"/>
        <v>0</v>
      </c>
      <c r="AG95" s="399">
        <f>IF(AD$1="","",SUMIF($H96:$H106,MID($H95,3,10),AG96:AG106))</f>
        <v>0</v>
      </c>
      <c r="AH95" s="399">
        <f>IF(AD$1="","",SUMIF($H96:$H106,MID($H95,3,10),AH96:AH106))</f>
        <v>0</v>
      </c>
      <c r="AI95" s="382"/>
      <c r="AJ95" s="238"/>
      <c r="AK95" s="536">
        <f t="shared" si="178"/>
        <v>0</v>
      </c>
      <c r="AL95" s="73">
        <f t="shared" si="179"/>
        <v>0</v>
      </c>
      <c r="AM95" s="73">
        <f t="shared" si="180"/>
        <v>0</v>
      </c>
      <c r="AN95" s="399">
        <f>IF(AK$1="","",SUMIF($H96:$H106,MID($H95,3,10),AN96:AN106))</f>
        <v>0</v>
      </c>
      <c r="AO95" s="399">
        <f>IF(AK$1="","",SUMIF($H96:$H106,MID($H95,3,10),AO96:AO106))</f>
        <v>0</v>
      </c>
      <c r="AP95" s="382"/>
      <c r="AQ95" s="238"/>
      <c r="AR95" s="536">
        <f t="shared" si="181"/>
        <v>0</v>
      </c>
      <c r="AS95" s="73">
        <f t="shared" si="182"/>
        <v>0</v>
      </c>
      <c r="AT95" s="73">
        <f t="shared" si="183"/>
        <v>0</v>
      </c>
      <c r="AU95" s="399">
        <f>IF(AR$1="","",SUMIF($H96:$H106,MID($H95,3,10),AU96:AU106))</f>
        <v>0</v>
      </c>
      <c r="AV95" s="399">
        <f>IF(AR$1="","",SUMIF($H96:$H106,MID($H95,3,10),AV96:AV106))</f>
        <v>0</v>
      </c>
      <c r="AW95" s="382"/>
      <c r="AX95" s="238"/>
      <c r="AY95" s="536">
        <f t="shared" si="184"/>
        <v>0</v>
      </c>
      <c r="AZ95" s="73">
        <f t="shared" si="185"/>
        <v>0</v>
      </c>
      <c r="BA95" s="73">
        <f t="shared" si="186"/>
        <v>0</v>
      </c>
      <c r="BB95" s="399">
        <f>IF(AY$1="","",SUMIF($H96:$H106,MID($H95,3,10),BB96:BB106))</f>
        <v>0</v>
      </c>
      <c r="BC95" s="399">
        <f>IF(AY$1="","",SUMIF($H96:$H106,MID($H95,3,10),BC96:BC106))</f>
        <v>0</v>
      </c>
      <c r="BD95" s="382"/>
      <c r="BE95" s="238"/>
      <c r="BF95" s="536">
        <f t="shared" si="187"/>
        <v>0</v>
      </c>
      <c r="BG95" s="73">
        <f t="shared" si="188"/>
        <v>0</v>
      </c>
      <c r="BH95" s="73">
        <f t="shared" si="189"/>
        <v>0</v>
      </c>
      <c r="BI95" s="399">
        <f>IF(BF$1="","",SUMIF($H96:$H106,MID($H95,3,10),BI96:BI106))</f>
        <v>0</v>
      </c>
      <c r="BJ95" s="399">
        <f>IF(BF$1="","",SUMIF($H96:$H106,MID($H95,3,10),BJ96:BJ106))</f>
        <v>0</v>
      </c>
      <c r="BK95" s="382"/>
      <c r="BL95" s="238"/>
      <c r="BM95" s="536">
        <f t="shared" si="190"/>
        <v>0</v>
      </c>
      <c r="BN95" s="73">
        <f t="shared" si="191"/>
        <v>0</v>
      </c>
      <c r="BO95" s="73">
        <f t="shared" si="192"/>
        <v>0</v>
      </c>
      <c r="BP95" s="399">
        <f>IF(BM$1="","",SUMIF($H96:$H106,MID($H95,3,10),BP96:BP106))</f>
        <v>0</v>
      </c>
      <c r="BQ95" s="399">
        <f>IF(BM$1="","",SUMIF($H96:$H106,MID($H95,3,10),BQ96:BQ106))</f>
        <v>0</v>
      </c>
      <c r="BR95" s="382"/>
      <c r="BS95" s="238"/>
      <c r="BT95" s="536">
        <f t="shared" si="193"/>
        <v>0</v>
      </c>
      <c r="BU95" s="73">
        <f t="shared" si="194"/>
        <v>0</v>
      </c>
      <c r="BV95" s="73">
        <f t="shared" si="195"/>
        <v>0</v>
      </c>
      <c r="BW95" s="399">
        <f>IF(BT$1="","",SUMIF($H96:$H106,MID($H95,3,10),BW96:BW106))</f>
        <v>0</v>
      </c>
      <c r="BX95" s="399">
        <f>IF(BT$1="","",SUMIF($H96:$H106,MID($H95,3,10),BX96:BX106))</f>
        <v>0</v>
      </c>
      <c r="BY95" s="382"/>
      <c r="BZ95" s="238"/>
      <c r="CA95" s="536">
        <f t="shared" si="196"/>
        <v>0</v>
      </c>
      <c r="CB95" s="73">
        <f t="shared" si="197"/>
        <v>0</v>
      </c>
      <c r="CC95" s="73">
        <f t="shared" si="198"/>
        <v>0</v>
      </c>
      <c r="CD95" s="399">
        <f>IF(CA$1="","",SUMIF($H96:$H106,MID($H95,3,10),CD96:CD106))</f>
        <v>0</v>
      </c>
      <c r="CE95" s="399">
        <f>IF(CA$1="","",SUMIF($H96:$H106,MID($H95,3,10),CE96:CE106))</f>
        <v>0</v>
      </c>
      <c r="CF95" s="382"/>
      <c r="CG95" s="238"/>
      <c r="CH95" s="536">
        <f t="shared" si="199"/>
        <v>0</v>
      </c>
      <c r="CI95" s="73">
        <f t="shared" si="200"/>
        <v>0</v>
      </c>
      <c r="CJ95" s="73">
        <f t="shared" si="201"/>
        <v>0</v>
      </c>
      <c r="CK95" s="399">
        <f>IF(CH$1="","",SUMIF($H96:$H106,MID($H95,3,10),CK96:CK106))</f>
        <v>0</v>
      </c>
      <c r="CL95" s="399">
        <f>IF(CH$1="","",SUMIF($H96:$H106,MID($H95,3,10),CL96:CL106))</f>
        <v>0</v>
      </c>
      <c r="CM95" s="382"/>
      <c r="CN95" s="238"/>
      <c r="CO95" s="536">
        <f t="shared" si="202"/>
        <v>0</v>
      </c>
      <c r="CP95" s="73">
        <f t="shared" si="203"/>
        <v>0</v>
      </c>
      <c r="CQ95" s="73">
        <f t="shared" si="204"/>
        <v>0</v>
      </c>
      <c r="CR95" s="399">
        <f>IF(CO$1="","",SUMIF($H96:$H106,MID($H95,3,10),CR96:CR106))</f>
        <v>0</v>
      </c>
      <c r="CS95" s="399">
        <f>IF(CO$1="","",SUMIF($H96:$H106,MID($H95,3,10),CS96:CS106))</f>
        <v>0</v>
      </c>
      <c r="CT95" s="382"/>
      <c r="CU95" s="238"/>
      <c r="CV95" s="536">
        <f t="shared" si="205"/>
        <v>0</v>
      </c>
      <c r="CW95" s="73">
        <f t="shared" si="206"/>
        <v>0</v>
      </c>
      <c r="CX95" s="73">
        <f t="shared" si="207"/>
        <v>0</v>
      </c>
      <c r="CY95" s="399">
        <f>IF(CV$1="","",SUMIF($H96:$H106,MID($H95,3,10),CY96:CY106))</f>
        <v>0</v>
      </c>
      <c r="CZ95" s="399">
        <f>IF(CV$1="","",SUMIF($H96:$H106,MID($H95,3,10),CZ96:CZ106))</f>
        <v>0</v>
      </c>
      <c r="DA95" s="382"/>
      <c r="DB95" s="238"/>
      <c r="DC95" s="536">
        <f t="shared" si="208"/>
        <v>0</v>
      </c>
      <c r="DD95" s="73">
        <f t="shared" si="209"/>
        <v>0</v>
      </c>
      <c r="DE95" s="73">
        <f t="shared" si="210"/>
        <v>0</v>
      </c>
      <c r="DF95" s="399">
        <f>IF(DC$1="","",SUMIF($H96:$H106,MID($H95,3,10),DF96:DF106))</f>
        <v>0</v>
      </c>
      <c r="DG95" s="399">
        <f>IF(DC$1="","",SUMIF($H96:$H106,MID($H95,3,10),DG96:DG106))</f>
        <v>0</v>
      </c>
      <c r="DH95" s="382"/>
      <c r="DI95" s="238"/>
      <c r="DJ95" s="536">
        <f t="shared" si="211"/>
        <v>0</v>
      </c>
      <c r="DK95" s="73">
        <f t="shared" si="212"/>
        <v>0</v>
      </c>
      <c r="DL95" s="73">
        <f t="shared" si="213"/>
        <v>0</v>
      </c>
      <c r="DM95" s="399">
        <f>IF(DJ$1="","",SUMIF($H96:$H106,MID($H95,3,10),DM96:DM106))</f>
        <v>0</v>
      </c>
      <c r="DN95" s="399">
        <f>IF(DJ$1="","",SUMIF($H96:$H106,MID($H95,3,10),DN96:DN106))</f>
        <v>0</v>
      </c>
      <c r="DO95" s="382"/>
      <c r="DP95" s="238"/>
      <c r="DQ95" s="536">
        <f t="shared" si="214"/>
        <v>0</v>
      </c>
      <c r="DR95" s="73">
        <f t="shared" si="215"/>
        <v>0</v>
      </c>
      <c r="DS95" s="73">
        <f t="shared" si="216"/>
        <v>0</v>
      </c>
      <c r="DT95" s="399">
        <f>IF(DQ$1="","",SUMIF($H96:$H106,MID($H95,3,10),DT96:DT106))</f>
        <v>0</v>
      </c>
      <c r="DU95" s="399">
        <f>IF(DQ$1="","",SUMIF($H96:$H106,MID($H95,3,10),DU96:DU106))</f>
        <v>0</v>
      </c>
      <c r="DV95" s="382"/>
    </row>
    <row r="96" spans="1:126" s="20" customFormat="1" outlineLevel="1" x14ac:dyDescent="0.2">
      <c r="A96" s="201" t="s">
        <v>23</v>
      </c>
      <c r="B96" s="193"/>
      <c r="C96" s="42"/>
      <c r="D96" s="42"/>
      <c r="E96" s="78">
        <f t="shared" si="165"/>
        <v>0</v>
      </c>
      <c r="F96" s="191"/>
      <c r="G96" s="22" t="s">
        <v>68</v>
      </c>
      <c r="H96" s="301" t="s">
        <v>318</v>
      </c>
      <c r="I96" s="399">
        <f t="shared" si="166"/>
        <v>0</v>
      </c>
      <c r="J96" s="399">
        <f t="shared" si="167"/>
        <v>0</v>
      </c>
      <c r="K96" s="78">
        <f t="shared" si="168"/>
        <v>0</v>
      </c>
      <c r="L96" s="537"/>
      <c r="M96" s="537"/>
      <c r="N96" s="382"/>
      <c r="O96" s="271" t="str">
        <f t="shared" si="217"/>
        <v>LLC</v>
      </c>
      <c r="P96" s="538">
        <f t="shared" si="169"/>
        <v>0</v>
      </c>
      <c r="Q96" s="74">
        <f t="shared" si="170"/>
        <v>0</v>
      </c>
      <c r="R96" s="78">
        <f t="shared" si="171"/>
        <v>0</v>
      </c>
      <c r="S96" s="537"/>
      <c r="T96" s="537"/>
      <c r="U96" s="382"/>
      <c r="V96" s="238"/>
      <c r="W96" s="538">
        <f t="shared" si="172"/>
        <v>0</v>
      </c>
      <c r="X96" s="74">
        <f t="shared" si="173"/>
        <v>0</v>
      </c>
      <c r="Y96" s="78">
        <f t="shared" si="174"/>
        <v>0</v>
      </c>
      <c r="Z96" s="537"/>
      <c r="AA96" s="537"/>
      <c r="AB96" s="382"/>
      <c r="AC96" s="238"/>
      <c r="AD96" s="538">
        <f t="shared" si="175"/>
        <v>0</v>
      </c>
      <c r="AE96" s="74">
        <f t="shared" si="176"/>
        <v>0</v>
      </c>
      <c r="AF96" s="78">
        <f t="shared" si="177"/>
        <v>0</v>
      </c>
      <c r="AG96" s="537"/>
      <c r="AH96" s="537"/>
      <c r="AI96" s="382"/>
      <c r="AJ96" s="238"/>
      <c r="AK96" s="538">
        <f t="shared" si="178"/>
        <v>0</v>
      </c>
      <c r="AL96" s="74">
        <f t="shared" si="179"/>
        <v>0</v>
      </c>
      <c r="AM96" s="78">
        <f t="shared" si="180"/>
        <v>0</v>
      </c>
      <c r="AN96" s="537"/>
      <c r="AO96" s="537"/>
      <c r="AP96" s="382"/>
      <c r="AQ96" s="238"/>
      <c r="AR96" s="538">
        <f t="shared" si="181"/>
        <v>0</v>
      </c>
      <c r="AS96" s="74">
        <f t="shared" si="182"/>
        <v>0</v>
      </c>
      <c r="AT96" s="78">
        <f t="shared" si="183"/>
        <v>0</v>
      </c>
      <c r="AU96" s="537"/>
      <c r="AV96" s="537"/>
      <c r="AW96" s="382"/>
      <c r="AX96" s="238"/>
      <c r="AY96" s="538">
        <f t="shared" si="184"/>
        <v>0</v>
      </c>
      <c r="AZ96" s="74">
        <f t="shared" si="185"/>
        <v>0</v>
      </c>
      <c r="BA96" s="78">
        <f t="shared" si="186"/>
        <v>0</v>
      </c>
      <c r="BB96" s="537"/>
      <c r="BC96" s="537"/>
      <c r="BD96" s="382"/>
      <c r="BE96" s="238"/>
      <c r="BF96" s="538">
        <f t="shared" si="187"/>
        <v>0</v>
      </c>
      <c r="BG96" s="74">
        <f t="shared" si="188"/>
        <v>0</v>
      </c>
      <c r="BH96" s="78">
        <f t="shared" si="189"/>
        <v>0</v>
      </c>
      <c r="BI96" s="537"/>
      <c r="BJ96" s="537"/>
      <c r="BK96" s="382"/>
      <c r="BL96" s="238"/>
      <c r="BM96" s="538">
        <f t="shared" si="190"/>
        <v>0</v>
      </c>
      <c r="BN96" s="74">
        <f t="shared" si="191"/>
        <v>0</v>
      </c>
      <c r="BO96" s="78">
        <f t="shared" si="192"/>
        <v>0</v>
      </c>
      <c r="BP96" s="537"/>
      <c r="BQ96" s="537"/>
      <c r="BR96" s="382"/>
      <c r="BS96" s="238"/>
      <c r="BT96" s="538">
        <f t="shared" si="193"/>
        <v>0</v>
      </c>
      <c r="BU96" s="74">
        <f t="shared" si="194"/>
        <v>0</v>
      </c>
      <c r="BV96" s="78">
        <f t="shared" si="195"/>
        <v>0</v>
      </c>
      <c r="BW96" s="537"/>
      <c r="BX96" s="537"/>
      <c r="BY96" s="382"/>
      <c r="BZ96" s="238"/>
      <c r="CA96" s="538">
        <f t="shared" si="196"/>
        <v>0</v>
      </c>
      <c r="CB96" s="74">
        <f t="shared" si="197"/>
        <v>0</v>
      </c>
      <c r="CC96" s="78">
        <f t="shared" si="198"/>
        <v>0</v>
      </c>
      <c r="CD96" s="537"/>
      <c r="CE96" s="537"/>
      <c r="CF96" s="382"/>
      <c r="CG96" s="238"/>
      <c r="CH96" s="538">
        <f t="shared" si="199"/>
        <v>0</v>
      </c>
      <c r="CI96" s="74">
        <f t="shared" si="200"/>
        <v>0</v>
      </c>
      <c r="CJ96" s="78">
        <f t="shared" si="201"/>
        <v>0</v>
      </c>
      <c r="CK96" s="537"/>
      <c r="CL96" s="537"/>
      <c r="CM96" s="382"/>
      <c r="CN96" s="238"/>
      <c r="CO96" s="538">
        <f t="shared" si="202"/>
        <v>0</v>
      </c>
      <c r="CP96" s="74">
        <f t="shared" si="203"/>
        <v>0</v>
      </c>
      <c r="CQ96" s="78">
        <f t="shared" si="204"/>
        <v>0</v>
      </c>
      <c r="CR96" s="537"/>
      <c r="CS96" s="537"/>
      <c r="CT96" s="382"/>
      <c r="CU96" s="238"/>
      <c r="CV96" s="538">
        <f t="shared" si="205"/>
        <v>0</v>
      </c>
      <c r="CW96" s="74">
        <f t="shared" si="206"/>
        <v>0</v>
      </c>
      <c r="CX96" s="78">
        <f t="shared" si="207"/>
        <v>0</v>
      </c>
      <c r="CY96" s="537"/>
      <c r="CZ96" s="537"/>
      <c r="DA96" s="382"/>
      <c r="DB96" s="238"/>
      <c r="DC96" s="538">
        <f t="shared" si="208"/>
        <v>0</v>
      </c>
      <c r="DD96" s="74">
        <f t="shared" si="209"/>
        <v>0</v>
      </c>
      <c r="DE96" s="78">
        <f t="shared" si="210"/>
        <v>0</v>
      </c>
      <c r="DF96" s="537"/>
      <c r="DG96" s="537"/>
      <c r="DH96" s="382"/>
      <c r="DI96" s="238"/>
      <c r="DJ96" s="538">
        <f t="shared" si="211"/>
        <v>0</v>
      </c>
      <c r="DK96" s="74">
        <f t="shared" si="212"/>
        <v>0</v>
      </c>
      <c r="DL96" s="78">
        <f t="shared" si="213"/>
        <v>0</v>
      </c>
      <c r="DM96" s="537"/>
      <c r="DN96" s="537"/>
      <c r="DO96" s="382"/>
      <c r="DP96" s="238"/>
      <c r="DQ96" s="538">
        <f t="shared" si="214"/>
        <v>0</v>
      </c>
      <c r="DR96" s="74">
        <f t="shared" si="215"/>
        <v>0</v>
      </c>
      <c r="DS96" s="78">
        <f t="shared" si="216"/>
        <v>0</v>
      </c>
      <c r="DT96" s="537"/>
      <c r="DU96" s="537"/>
      <c r="DV96" s="382"/>
    </row>
    <row r="97" spans="1:126" s="20" customFormat="1" outlineLevel="1" x14ac:dyDescent="0.2">
      <c r="A97" s="201" t="s">
        <v>24</v>
      </c>
      <c r="B97" s="193"/>
      <c r="C97" s="42"/>
      <c r="D97" s="42"/>
      <c r="E97" s="78">
        <f t="shared" si="165"/>
        <v>0</v>
      </c>
      <c r="F97" s="187"/>
      <c r="G97" s="22"/>
      <c r="H97" s="301" t="s">
        <v>318</v>
      </c>
      <c r="I97" s="399">
        <f t="shared" si="166"/>
        <v>0</v>
      </c>
      <c r="J97" s="399">
        <f t="shared" si="167"/>
        <v>0</v>
      </c>
      <c r="K97" s="78">
        <f t="shared" si="168"/>
        <v>0</v>
      </c>
      <c r="L97" s="537"/>
      <c r="M97" s="537"/>
      <c r="N97" s="382"/>
      <c r="O97" s="271" t="str">
        <f t="shared" si="217"/>
        <v>LLC</v>
      </c>
      <c r="P97" s="538">
        <f t="shared" si="169"/>
        <v>0</v>
      </c>
      <c r="Q97" s="74">
        <f t="shared" si="170"/>
        <v>0</v>
      </c>
      <c r="R97" s="78">
        <f t="shared" si="171"/>
        <v>0</v>
      </c>
      <c r="S97" s="537"/>
      <c r="T97" s="537"/>
      <c r="U97" s="382"/>
      <c r="V97" s="238"/>
      <c r="W97" s="538">
        <f t="shared" si="172"/>
        <v>0</v>
      </c>
      <c r="X97" s="74">
        <f t="shared" si="173"/>
        <v>0</v>
      </c>
      <c r="Y97" s="78">
        <f t="shared" si="174"/>
        <v>0</v>
      </c>
      <c r="Z97" s="537"/>
      <c r="AA97" s="537"/>
      <c r="AB97" s="382"/>
      <c r="AC97" s="238"/>
      <c r="AD97" s="538">
        <f t="shared" si="175"/>
        <v>0</v>
      </c>
      <c r="AE97" s="74">
        <f t="shared" si="176"/>
        <v>0</v>
      </c>
      <c r="AF97" s="78">
        <f t="shared" si="177"/>
        <v>0</v>
      </c>
      <c r="AG97" s="537"/>
      <c r="AH97" s="537"/>
      <c r="AI97" s="382"/>
      <c r="AJ97" s="238"/>
      <c r="AK97" s="538">
        <f t="shared" si="178"/>
        <v>0</v>
      </c>
      <c r="AL97" s="74">
        <f t="shared" si="179"/>
        <v>0</v>
      </c>
      <c r="AM97" s="78">
        <f t="shared" si="180"/>
        <v>0</v>
      </c>
      <c r="AN97" s="537"/>
      <c r="AO97" s="537"/>
      <c r="AP97" s="382"/>
      <c r="AQ97" s="238"/>
      <c r="AR97" s="538">
        <f t="shared" si="181"/>
        <v>0</v>
      </c>
      <c r="AS97" s="74">
        <f t="shared" si="182"/>
        <v>0</v>
      </c>
      <c r="AT97" s="78">
        <f t="shared" si="183"/>
        <v>0</v>
      </c>
      <c r="AU97" s="537"/>
      <c r="AV97" s="537"/>
      <c r="AW97" s="382"/>
      <c r="AX97" s="238"/>
      <c r="AY97" s="538">
        <f t="shared" si="184"/>
        <v>0</v>
      </c>
      <c r="AZ97" s="74">
        <f t="shared" si="185"/>
        <v>0</v>
      </c>
      <c r="BA97" s="78">
        <f t="shared" si="186"/>
        <v>0</v>
      </c>
      <c r="BB97" s="537"/>
      <c r="BC97" s="537"/>
      <c r="BD97" s="382"/>
      <c r="BE97" s="238"/>
      <c r="BF97" s="538">
        <f t="shared" si="187"/>
        <v>0</v>
      </c>
      <c r="BG97" s="74">
        <f t="shared" si="188"/>
        <v>0</v>
      </c>
      <c r="BH97" s="78">
        <f t="shared" si="189"/>
        <v>0</v>
      </c>
      <c r="BI97" s="537"/>
      <c r="BJ97" s="537"/>
      <c r="BK97" s="382"/>
      <c r="BL97" s="238"/>
      <c r="BM97" s="538">
        <f t="shared" si="190"/>
        <v>0</v>
      </c>
      <c r="BN97" s="74">
        <f t="shared" si="191"/>
        <v>0</v>
      </c>
      <c r="BO97" s="78">
        <f t="shared" si="192"/>
        <v>0</v>
      </c>
      <c r="BP97" s="537"/>
      <c r="BQ97" s="537"/>
      <c r="BR97" s="382"/>
      <c r="BS97" s="238"/>
      <c r="BT97" s="538">
        <f t="shared" si="193"/>
        <v>0</v>
      </c>
      <c r="BU97" s="74">
        <f t="shared" si="194"/>
        <v>0</v>
      </c>
      <c r="BV97" s="78">
        <f t="shared" si="195"/>
        <v>0</v>
      </c>
      <c r="BW97" s="537"/>
      <c r="BX97" s="537"/>
      <c r="BY97" s="382"/>
      <c r="BZ97" s="238"/>
      <c r="CA97" s="538">
        <f t="shared" si="196"/>
        <v>0</v>
      </c>
      <c r="CB97" s="74">
        <f t="shared" si="197"/>
        <v>0</v>
      </c>
      <c r="CC97" s="78">
        <f t="shared" si="198"/>
        <v>0</v>
      </c>
      <c r="CD97" s="537"/>
      <c r="CE97" s="537"/>
      <c r="CF97" s="382"/>
      <c r="CG97" s="238"/>
      <c r="CH97" s="538">
        <f t="shared" si="199"/>
        <v>0</v>
      </c>
      <c r="CI97" s="74">
        <f t="shared" si="200"/>
        <v>0</v>
      </c>
      <c r="CJ97" s="78">
        <f t="shared" si="201"/>
        <v>0</v>
      </c>
      <c r="CK97" s="537"/>
      <c r="CL97" s="537"/>
      <c r="CM97" s="382"/>
      <c r="CN97" s="238"/>
      <c r="CO97" s="538">
        <f t="shared" si="202"/>
        <v>0</v>
      </c>
      <c r="CP97" s="74">
        <f t="shared" si="203"/>
        <v>0</v>
      </c>
      <c r="CQ97" s="78">
        <f t="shared" si="204"/>
        <v>0</v>
      </c>
      <c r="CR97" s="537"/>
      <c r="CS97" s="537"/>
      <c r="CT97" s="382"/>
      <c r="CU97" s="238"/>
      <c r="CV97" s="538">
        <f t="shared" si="205"/>
        <v>0</v>
      </c>
      <c r="CW97" s="74">
        <f t="shared" si="206"/>
        <v>0</v>
      </c>
      <c r="CX97" s="78">
        <f t="shared" si="207"/>
        <v>0</v>
      </c>
      <c r="CY97" s="537"/>
      <c r="CZ97" s="537"/>
      <c r="DA97" s="382"/>
      <c r="DB97" s="238"/>
      <c r="DC97" s="538">
        <f t="shared" si="208"/>
        <v>0</v>
      </c>
      <c r="DD97" s="74">
        <f t="shared" si="209"/>
        <v>0</v>
      </c>
      <c r="DE97" s="78">
        <f t="shared" si="210"/>
        <v>0</v>
      </c>
      <c r="DF97" s="537"/>
      <c r="DG97" s="537"/>
      <c r="DH97" s="382"/>
      <c r="DI97" s="238"/>
      <c r="DJ97" s="538">
        <f t="shared" si="211"/>
        <v>0</v>
      </c>
      <c r="DK97" s="74">
        <f t="shared" si="212"/>
        <v>0</v>
      </c>
      <c r="DL97" s="78">
        <f t="shared" si="213"/>
        <v>0</v>
      </c>
      <c r="DM97" s="537"/>
      <c r="DN97" s="537"/>
      <c r="DO97" s="382"/>
      <c r="DP97" s="238"/>
      <c r="DQ97" s="538">
        <f t="shared" si="214"/>
        <v>0</v>
      </c>
      <c r="DR97" s="74">
        <f t="shared" si="215"/>
        <v>0</v>
      </c>
      <c r="DS97" s="78">
        <f t="shared" si="216"/>
        <v>0</v>
      </c>
      <c r="DT97" s="537"/>
      <c r="DU97" s="537"/>
      <c r="DV97" s="382"/>
    </row>
    <row r="98" spans="1:126" s="20" customFormat="1" ht="25.5" outlineLevel="1" x14ac:dyDescent="0.2">
      <c r="A98" s="198" t="s">
        <v>83</v>
      </c>
      <c r="B98" s="193"/>
      <c r="C98" s="42"/>
      <c r="D98" s="42"/>
      <c r="E98" s="78">
        <f t="shared" si="165"/>
        <v>0</v>
      </c>
      <c r="F98" s="190"/>
      <c r="G98" s="22" t="s">
        <v>56</v>
      </c>
      <c r="H98" s="301" t="s">
        <v>318</v>
      </c>
      <c r="I98" s="399">
        <f t="shared" si="166"/>
        <v>0</v>
      </c>
      <c r="J98" s="399">
        <f t="shared" si="167"/>
        <v>0</v>
      </c>
      <c r="K98" s="78">
        <f t="shared" si="168"/>
        <v>0</v>
      </c>
      <c r="L98" s="537"/>
      <c r="M98" s="537"/>
      <c r="N98" s="382"/>
      <c r="O98" s="271" t="str">
        <f t="shared" si="217"/>
        <v>LLC</v>
      </c>
      <c r="P98" s="538">
        <f t="shared" si="169"/>
        <v>0</v>
      </c>
      <c r="Q98" s="74">
        <f t="shared" si="170"/>
        <v>0</v>
      </c>
      <c r="R98" s="78">
        <f t="shared" si="171"/>
        <v>0</v>
      </c>
      <c r="S98" s="537"/>
      <c r="T98" s="537"/>
      <c r="U98" s="382"/>
      <c r="V98" s="238"/>
      <c r="W98" s="538">
        <f t="shared" si="172"/>
        <v>0</v>
      </c>
      <c r="X98" s="74">
        <f t="shared" si="173"/>
        <v>0</v>
      </c>
      <c r="Y98" s="78">
        <f t="shared" si="174"/>
        <v>0</v>
      </c>
      <c r="Z98" s="537"/>
      <c r="AA98" s="537"/>
      <c r="AB98" s="382"/>
      <c r="AC98" s="238"/>
      <c r="AD98" s="538">
        <f t="shared" si="175"/>
        <v>0</v>
      </c>
      <c r="AE98" s="74">
        <f t="shared" si="176"/>
        <v>0</v>
      </c>
      <c r="AF98" s="78">
        <f t="shared" si="177"/>
        <v>0</v>
      </c>
      <c r="AG98" s="537"/>
      <c r="AH98" s="537"/>
      <c r="AI98" s="382"/>
      <c r="AJ98" s="238"/>
      <c r="AK98" s="538">
        <f t="shared" si="178"/>
        <v>0</v>
      </c>
      <c r="AL98" s="74">
        <f t="shared" si="179"/>
        <v>0</v>
      </c>
      <c r="AM98" s="78">
        <f t="shared" si="180"/>
        <v>0</v>
      </c>
      <c r="AN98" s="537"/>
      <c r="AO98" s="537"/>
      <c r="AP98" s="382"/>
      <c r="AQ98" s="238"/>
      <c r="AR98" s="538">
        <f t="shared" si="181"/>
        <v>0</v>
      </c>
      <c r="AS98" s="74">
        <f t="shared" si="182"/>
        <v>0</v>
      </c>
      <c r="AT98" s="78">
        <f t="shared" si="183"/>
        <v>0</v>
      </c>
      <c r="AU98" s="537"/>
      <c r="AV98" s="537"/>
      <c r="AW98" s="382"/>
      <c r="AX98" s="238"/>
      <c r="AY98" s="538">
        <f t="shared" si="184"/>
        <v>0</v>
      </c>
      <c r="AZ98" s="74">
        <f t="shared" si="185"/>
        <v>0</v>
      </c>
      <c r="BA98" s="78">
        <f t="shared" si="186"/>
        <v>0</v>
      </c>
      <c r="BB98" s="537"/>
      <c r="BC98" s="537"/>
      <c r="BD98" s="382"/>
      <c r="BE98" s="238"/>
      <c r="BF98" s="538">
        <f t="shared" si="187"/>
        <v>0</v>
      </c>
      <c r="BG98" s="74">
        <f t="shared" si="188"/>
        <v>0</v>
      </c>
      <c r="BH98" s="78">
        <f t="shared" si="189"/>
        <v>0</v>
      </c>
      <c r="BI98" s="537"/>
      <c r="BJ98" s="537"/>
      <c r="BK98" s="382"/>
      <c r="BL98" s="238"/>
      <c r="BM98" s="538">
        <f t="shared" si="190"/>
        <v>0</v>
      </c>
      <c r="BN98" s="74">
        <f t="shared" si="191"/>
        <v>0</v>
      </c>
      <c r="BO98" s="78">
        <f t="shared" si="192"/>
        <v>0</v>
      </c>
      <c r="BP98" s="537"/>
      <c r="BQ98" s="537"/>
      <c r="BR98" s="382"/>
      <c r="BS98" s="238"/>
      <c r="BT98" s="538">
        <f t="shared" si="193"/>
        <v>0</v>
      </c>
      <c r="BU98" s="74">
        <f t="shared" si="194"/>
        <v>0</v>
      </c>
      <c r="BV98" s="78">
        <f t="shared" si="195"/>
        <v>0</v>
      </c>
      <c r="BW98" s="537"/>
      <c r="BX98" s="537"/>
      <c r="BY98" s="382"/>
      <c r="BZ98" s="238"/>
      <c r="CA98" s="538">
        <f t="shared" si="196"/>
        <v>0</v>
      </c>
      <c r="CB98" s="74">
        <f t="shared" si="197"/>
        <v>0</v>
      </c>
      <c r="CC98" s="78">
        <f t="shared" si="198"/>
        <v>0</v>
      </c>
      <c r="CD98" s="537"/>
      <c r="CE98" s="537"/>
      <c r="CF98" s="382"/>
      <c r="CG98" s="238"/>
      <c r="CH98" s="538">
        <f t="shared" si="199"/>
        <v>0</v>
      </c>
      <c r="CI98" s="74">
        <f t="shared" si="200"/>
        <v>0</v>
      </c>
      <c r="CJ98" s="78">
        <f t="shared" si="201"/>
        <v>0</v>
      </c>
      <c r="CK98" s="537"/>
      <c r="CL98" s="537"/>
      <c r="CM98" s="382"/>
      <c r="CN98" s="238"/>
      <c r="CO98" s="538">
        <f t="shared" si="202"/>
        <v>0</v>
      </c>
      <c r="CP98" s="74">
        <f t="shared" si="203"/>
        <v>0</v>
      </c>
      <c r="CQ98" s="78">
        <f t="shared" si="204"/>
        <v>0</v>
      </c>
      <c r="CR98" s="537"/>
      <c r="CS98" s="537"/>
      <c r="CT98" s="382"/>
      <c r="CU98" s="238"/>
      <c r="CV98" s="538">
        <f t="shared" si="205"/>
        <v>0</v>
      </c>
      <c r="CW98" s="74">
        <f t="shared" si="206"/>
        <v>0</v>
      </c>
      <c r="CX98" s="78">
        <f t="shared" si="207"/>
        <v>0</v>
      </c>
      <c r="CY98" s="537"/>
      <c r="CZ98" s="537"/>
      <c r="DA98" s="382"/>
      <c r="DB98" s="238"/>
      <c r="DC98" s="538">
        <f t="shared" si="208"/>
        <v>0</v>
      </c>
      <c r="DD98" s="74">
        <f t="shared" si="209"/>
        <v>0</v>
      </c>
      <c r="DE98" s="78">
        <f t="shared" si="210"/>
        <v>0</v>
      </c>
      <c r="DF98" s="537"/>
      <c r="DG98" s="537"/>
      <c r="DH98" s="382"/>
      <c r="DI98" s="238"/>
      <c r="DJ98" s="538">
        <f t="shared" si="211"/>
        <v>0</v>
      </c>
      <c r="DK98" s="74">
        <f t="shared" si="212"/>
        <v>0</v>
      </c>
      <c r="DL98" s="78">
        <f t="shared" si="213"/>
        <v>0</v>
      </c>
      <c r="DM98" s="537"/>
      <c r="DN98" s="537"/>
      <c r="DO98" s="382"/>
      <c r="DP98" s="238"/>
      <c r="DQ98" s="538">
        <f t="shared" si="214"/>
        <v>0</v>
      </c>
      <c r="DR98" s="74">
        <f t="shared" si="215"/>
        <v>0</v>
      </c>
      <c r="DS98" s="78">
        <f t="shared" si="216"/>
        <v>0</v>
      </c>
      <c r="DT98" s="537"/>
      <c r="DU98" s="537"/>
      <c r="DV98" s="382"/>
    </row>
    <row r="99" spans="1:126" s="20" customFormat="1" outlineLevel="1" x14ac:dyDescent="0.2">
      <c r="A99" s="198" t="s">
        <v>247</v>
      </c>
      <c r="B99" s="193"/>
      <c r="C99" s="42"/>
      <c r="D99" s="42"/>
      <c r="E99" s="78">
        <f t="shared" si="165"/>
        <v>0</v>
      </c>
      <c r="F99" s="150"/>
      <c r="G99" s="22" t="s">
        <v>290</v>
      </c>
      <c r="H99" s="301" t="s">
        <v>318</v>
      </c>
      <c r="I99" s="399">
        <f t="shared" si="166"/>
        <v>0</v>
      </c>
      <c r="J99" s="399">
        <f t="shared" si="167"/>
        <v>0</v>
      </c>
      <c r="K99" s="78">
        <f t="shared" si="168"/>
        <v>0</v>
      </c>
      <c r="L99" s="537"/>
      <c r="M99" s="537"/>
      <c r="N99" s="382"/>
      <c r="O99" s="271" t="str">
        <f t="shared" si="217"/>
        <v>LLC</v>
      </c>
      <c r="P99" s="538">
        <f t="shared" si="169"/>
        <v>0</v>
      </c>
      <c r="Q99" s="74">
        <f t="shared" si="170"/>
        <v>0</v>
      </c>
      <c r="R99" s="78">
        <f t="shared" si="171"/>
        <v>0</v>
      </c>
      <c r="S99" s="537"/>
      <c r="T99" s="537"/>
      <c r="U99" s="382"/>
      <c r="V99" s="238"/>
      <c r="W99" s="538">
        <f t="shared" si="172"/>
        <v>0</v>
      </c>
      <c r="X99" s="74">
        <f t="shared" si="173"/>
        <v>0</v>
      </c>
      <c r="Y99" s="78">
        <f t="shared" si="174"/>
        <v>0</v>
      </c>
      <c r="Z99" s="537"/>
      <c r="AA99" s="537"/>
      <c r="AB99" s="382"/>
      <c r="AC99" s="238"/>
      <c r="AD99" s="538">
        <f t="shared" si="175"/>
        <v>0</v>
      </c>
      <c r="AE99" s="74">
        <f t="shared" si="176"/>
        <v>0</v>
      </c>
      <c r="AF99" s="78">
        <f t="shared" si="177"/>
        <v>0</v>
      </c>
      <c r="AG99" s="537"/>
      <c r="AH99" s="537"/>
      <c r="AI99" s="382"/>
      <c r="AJ99" s="238"/>
      <c r="AK99" s="538">
        <f t="shared" si="178"/>
        <v>0</v>
      </c>
      <c r="AL99" s="74">
        <f t="shared" si="179"/>
        <v>0</v>
      </c>
      <c r="AM99" s="78">
        <f t="shared" si="180"/>
        <v>0</v>
      </c>
      <c r="AN99" s="537"/>
      <c r="AO99" s="537"/>
      <c r="AP99" s="382"/>
      <c r="AQ99" s="238"/>
      <c r="AR99" s="538">
        <f t="shared" si="181"/>
        <v>0</v>
      </c>
      <c r="AS99" s="74">
        <f t="shared" si="182"/>
        <v>0</v>
      </c>
      <c r="AT99" s="78">
        <f t="shared" si="183"/>
        <v>0</v>
      </c>
      <c r="AU99" s="537"/>
      <c r="AV99" s="537"/>
      <c r="AW99" s="382"/>
      <c r="AX99" s="238"/>
      <c r="AY99" s="538">
        <f t="shared" si="184"/>
        <v>0</v>
      </c>
      <c r="AZ99" s="74">
        <f t="shared" si="185"/>
        <v>0</v>
      </c>
      <c r="BA99" s="78">
        <f t="shared" si="186"/>
        <v>0</v>
      </c>
      <c r="BB99" s="537"/>
      <c r="BC99" s="537"/>
      <c r="BD99" s="382"/>
      <c r="BE99" s="238"/>
      <c r="BF99" s="538">
        <f t="shared" si="187"/>
        <v>0</v>
      </c>
      <c r="BG99" s="74">
        <f t="shared" si="188"/>
        <v>0</v>
      </c>
      <c r="BH99" s="78">
        <f t="shared" si="189"/>
        <v>0</v>
      </c>
      <c r="BI99" s="537"/>
      <c r="BJ99" s="537"/>
      <c r="BK99" s="382"/>
      <c r="BL99" s="238"/>
      <c r="BM99" s="538">
        <f t="shared" si="190"/>
        <v>0</v>
      </c>
      <c r="BN99" s="74">
        <f t="shared" si="191"/>
        <v>0</v>
      </c>
      <c r="BO99" s="78">
        <f t="shared" si="192"/>
        <v>0</v>
      </c>
      <c r="BP99" s="537"/>
      <c r="BQ99" s="537"/>
      <c r="BR99" s="382"/>
      <c r="BS99" s="238"/>
      <c r="BT99" s="538">
        <f t="shared" si="193"/>
        <v>0</v>
      </c>
      <c r="BU99" s="74">
        <f t="shared" si="194"/>
        <v>0</v>
      </c>
      <c r="BV99" s="78">
        <f t="shared" si="195"/>
        <v>0</v>
      </c>
      <c r="BW99" s="537"/>
      <c r="BX99" s="537"/>
      <c r="BY99" s="382"/>
      <c r="BZ99" s="238"/>
      <c r="CA99" s="538">
        <f t="shared" si="196"/>
        <v>0</v>
      </c>
      <c r="CB99" s="74">
        <f t="shared" si="197"/>
        <v>0</v>
      </c>
      <c r="CC99" s="78">
        <f t="shared" si="198"/>
        <v>0</v>
      </c>
      <c r="CD99" s="537"/>
      <c r="CE99" s="537"/>
      <c r="CF99" s="382"/>
      <c r="CG99" s="238"/>
      <c r="CH99" s="538">
        <f t="shared" si="199"/>
        <v>0</v>
      </c>
      <c r="CI99" s="74">
        <f t="shared" si="200"/>
        <v>0</v>
      </c>
      <c r="CJ99" s="78">
        <f t="shared" si="201"/>
        <v>0</v>
      </c>
      <c r="CK99" s="537"/>
      <c r="CL99" s="537"/>
      <c r="CM99" s="382"/>
      <c r="CN99" s="238"/>
      <c r="CO99" s="538">
        <f t="shared" si="202"/>
        <v>0</v>
      </c>
      <c r="CP99" s="74">
        <f t="shared" si="203"/>
        <v>0</v>
      </c>
      <c r="CQ99" s="78">
        <f t="shared" si="204"/>
        <v>0</v>
      </c>
      <c r="CR99" s="537"/>
      <c r="CS99" s="537"/>
      <c r="CT99" s="382"/>
      <c r="CU99" s="238"/>
      <c r="CV99" s="538">
        <f t="shared" si="205"/>
        <v>0</v>
      </c>
      <c r="CW99" s="74">
        <f t="shared" si="206"/>
        <v>0</v>
      </c>
      <c r="CX99" s="78">
        <f t="shared" si="207"/>
        <v>0</v>
      </c>
      <c r="CY99" s="537"/>
      <c r="CZ99" s="537"/>
      <c r="DA99" s="382"/>
      <c r="DB99" s="238"/>
      <c r="DC99" s="538">
        <f t="shared" si="208"/>
        <v>0</v>
      </c>
      <c r="DD99" s="74">
        <f t="shared" si="209"/>
        <v>0</v>
      </c>
      <c r="DE99" s="78">
        <f t="shared" si="210"/>
        <v>0</v>
      </c>
      <c r="DF99" s="537"/>
      <c r="DG99" s="537"/>
      <c r="DH99" s="382"/>
      <c r="DI99" s="238"/>
      <c r="DJ99" s="538">
        <f t="shared" si="211"/>
        <v>0</v>
      </c>
      <c r="DK99" s="74">
        <f t="shared" si="212"/>
        <v>0</v>
      </c>
      <c r="DL99" s="78">
        <f t="shared" si="213"/>
        <v>0</v>
      </c>
      <c r="DM99" s="537"/>
      <c r="DN99" s="537"/>
      <c r="DO99" s="382"/>
      <c r="DP99" s="238"/>
      <c r="DQ99" s="538">
        <f t="shared" si="214"/>
        <v>0</v>
      </c>
      <c r="DR99" s="74">
        <f t="shared" si="215"/>
        <v>0</v>
      </c>
      <c r="DS99" s="78">
        <f t="shared" si="216"/>
        <v>0</v>
      </c>
      <c r="DT99" s="537"/>
      <c r="DU99" s="537"/>
      <c r="DV99" s="382"/>
    </row>
    <row r="100" spans="1:126" s="20" customFormat="1" outlineLevel="1" x14ac:dyDescent="0.2">
      <c r="A100" s="196" t="s">
        <v>234</v>
      </c>
      <c r="B100" s="182" t="s">
        <v>64</v>
      </c>
      <c r="C100" s="42"/>
      <c r="D100" s="42"/>
      <c r="E100" s="78">
        <f t="shared" si="165"/>
        <v>0</v>
      </c>
      <c r="F100" s="190"/>
      <c r="G100" s="22" t="s">
        <v>248</v>
      </c>
      <c r="H100" s="301" t="s">
        <v>318</v>
      </c>
      <c r="I100" s="538">
        <f t="shared" si="166"/>
        <v>0</v>
      </c>
      <c r="J100" s="538">
        <f t="shared" si="167"/>
        <v>0</v>
      </c>
      <c r="K100" s="78">
        <f t="shared" si="168"/>
        <v>0</v>
      </c>
      <c r="L100" s="537"/>
      <c r="M100" s="537"/>
      <c r="N100" s="382"/>
      <c r="O100" s="271" t="str">
        <f t="shared" si="217"/>
        <v>LLC</v>
      </c>
      <c r="P100" s="538">
        <f t="shared" si="169"/>
        <v>0</v>
      </c>
      <c r="Q100" s="74">
        <f t="shared" si="170"/>
        <v>0</v>
      </c>
      <c r="R100" s="78">
        <f t="shared" si="171"/>
        <v>0</v>
      </c>
      <c r="S100" s="537"/>
      <c r="T100" s="537"/>
      <c r="U100" s="382"/>
      <c r="V100" s="238"/>
      <c r="W100" s="538">
        <f t="shared" si="172"/>
        <v>0</v>
      </c>
      <c r="X100" s="74">
        <f t="shared" si="173"/>
        <v>0</v>
      </c>
      <c r="Y100" s="78">
        <f t="shared" si="174"/>
        <v>0</v>
      </c>
      <c r="Z100" s="537"/>
      <c r="AA100" s="537"/>
      <c r="AB100" s="382"/>
      <c r="AC100" s="238"/>
      <c r="AD100" s="538">
        <f t="shared" si="175"/>
        <v>0</v>
      </c>
      <c r="AE100" s="74">
        <f t="shared" si="176"/>
        <v>0</v>
      </c>
      <c r="AF100" s="78">
        <f t="shared" si="177"/>
        <v>0</v>
      </c>
      <c r="AG100" s="537"/>
      <c r="AH100" s="537"/>
      <c r="AI100" s="382"/>
      <c r="AJ100" s="238"/>
      <c r="AK100" s="538">
        <f t="shared" si="178"/>
        <v>0</v>
      </c>
      <c r="AL100" s="74">
        <f t="shared" si="179"/>
        <v>0</v>
      </c>
      <c r="AM100" s="78">
        <f t="shared" si="180"/>
        <v>0</v>
      </c>
      <c r="AN100" s="537"/>
      <c r="AO100" s="537"/>
      <c r="AP100" s="382"/>
      <c r="AQ100" s="238"/>
      <c r="AR100" s="538">
        <f t="shared" si="181"/>
        <v>0</v>
      </c>
      <c r="AS100" s="74">
        <f t="shared" si="182"/>
        <v>0</v>
      </c>
      <c r="AT100" s="78">
        <f t="shared" si="183"/>
        <v>0</v>
      </c>
      <c r="AU100" s="537"/>
      <c r="AV100" s="537"/>
      <c r="AW100" s="382"/>
      <c r="AX100" s="238"/>
      <c r="AY100" s="538">
        <f t="shared" si="184"/>
        <v>0</v>
      </c>
      <c r="AZ100" s="74">
        <f t="shared" si="185"/>
        <v>0</v>
      </c>
      <c r="BA100" s="78">
        <f t="shared" si="186"/>
        <v>0</v>
      </c>
      <c r="BB100" s="537"/>
      <c r="BC100" s="537"/>
      <c r="BD100" s="382"/>
      <c r="BE100" s="238"/>
      <c r="BF100" s="538">
        <f t="shared" si="187"/>
        <v>0</v>
      </c>
      <c r="BG100" s="74">
        <f t="shared" si="188"/>
        <v>0</v>
      </c>
      <c r="BH100" s="78">
        <f t="shared" si="189"/>
        <v>0</v>
      </c>
      <c r="BI100" s="537"/>
      <c r="BJ100" s="537"/>
      <c r="BK100" s="382"/>
      <c r="BL100" s="238"/>
      <c r="BM100" s="538">
        <f t="shared" si="190"/>
        <v>0</v>
      </c>
      <c r="BN100" s="74">
        <f t="shared" si="191"/>
        <v>0</v>
      </c>
      <c r="BO100" s="78">
        <f t="shared" si="192"/>
        <v>0</v>
      </c>
      <c r="BP100" s="537"/>
      <c r="BQ100" s="537"/>
      <c r="BR100" s="382"/>
      <c r="BS100" s="238"/>
      <c r="BT100" s="538">
        <f t="shared" si="193"/>
        <v>0</v>
      </c>
      <c r="BU100" s="74">
        <f t="shared" si="194"/>
        <v>0</v>
      </c>
      <c r="BV100" s="78">
        <f t="shared" si="195"/>
        <v>0</v>
      </c>
      <c r="BW100" s="537"/>
      <c r="BX100" s="537"/>
      <c r="BY100" s="382"/>
      <c r="BZ100" s="238"/>
      <c r="CA100" s="538">
        <f t="shared" si="196"/>
        <v>0</v>
      </c>
      <c r="CB100" s="74">
        <f t="shared" si="197"/>
        <v>0</v>
      </c>
      <c r="CC100" s="78">
        <f t="shared" si="198"/>
        <v>0</v>
      </c>
      <c r="CD100" s="537"/>
      <c r="CE100" s="537"/>
      <c r="CF100" s="382"/>
      <c r="CG100" s="238"/>
      <c r="CH100" s="538">
        <f t="shared" si="199"/>
        <v>0</v>
      </c>
      <c r="CI100" s="74">
        <f t="shared" si="200"/>
        <v>0</v>
      </c>
      <c r="CJ100" s="78">
        <f t="shared" si="201"/>
        <v>0</v>
      </c>
      <c r="CK100" s="537"/>
      <c r="CL100" s="537"/>
      <c r="CM100" s="382"/>
      <c r="CN100" s="238"/>
      <c r="CO100" s="538">
        <f t="shared" si="202"/>
        <v>0</v>
      </c>
      <c r="CP100" s="74">
        <f t="shared" si="203"/>
        <v>0</v>
      </c>
      <c r="CQ100" s="78">
        <f t="shared" si="204"/>
        <v>0</v>
      </c>
      <c r="CR100" s="537"/>
      <c r="CS100" s="537"/>
      <c r="CT100" s="382"/>
      <c r="CU100" s="238"/>
      <c r="CV100" s="538">
        <f t="shared" si="205"/>
        <v>0</v>
      </c>
      <c r="CW100" s="74">
        <f t="shared" si="206"/>
        <v>0</v>
      </c>
      <c r="CX100" s="78">
        <f t="shared" si="207"/>
        <v>0</v>
      </c>
      <c r="CY100" s="537"/>
      <c r="CZ100" s="537"/>
      <c r="DA100" s="382"/>
      <c r="DB100" s="238"/>
      <c r="DC100" s="538">
        <f t="shared" si="208"/>
        <v>0</v>
      </c>
      <c r="DD100" s="74">
        <f t="shared" si="209"/>
        <v>0</v>
      </c>
      <c r="DE100" s="78">
        <f t="shared" si="210"/>
        <v>0</v>
      </c>
      <c r="DF100" s="537"/>
      <c r="DG100" s="537"/>
      <c r="DH100" s="382"/>
      <c r="DI100" s="238"/>
      <c r="DJ100" s="538">
        <f t="shared" si="211"/>
        <v>0</v>
      </c>
      <c r="DK100" s="74">
        <f t="shared" si="212"/>
        <v>0</v>
      </c>
      <c r="DL100" s="78">
        <f t="shared" si="213"/>
        <v>0</v>
      </c>
      <c r="DM100" s="537"/>
      <c r="DN100" s="537"/>
      <c r="DO100" s="382"/>
      <c r="DP100" s="238"/>
      <c r="DQ100" s="538">
        <f t="shared" si="214"/>
        <v>0</v>
      </c>
      <c r="DR100" s="74">
        <f t="shared" si="215"/>
        <v>0</v>
      </c>
      <c r="DS100" s="78">
        <f t="shared" si="216"/>
        <v>0</v>
      </c>
      <c r="DT100" s="537"/>
      <c r="DU100" s="537"/>
      <c r="DV100" s="382"/>
    </row>
    <row r="101" spans="1:126" s="20" customFormat="1" outlineLevel="1" x14ac:dyDescent="0.2">
      <c r="A101" s="196" t="s">
        <v>274</v>
      </c>
      <c r="B101" s="182"/>
      <c r="C101" s="42"/>
      <c r="D101" s="42"/>
      <c r="E101" s="78">
        <f t="shared" si="165"/>
        <v>0</v>
      </c>
      <c r="F101" s="190"/>
      <c r="G101" s="22" t="s">
        <v>276</v>
      </c>
      <c r="H101" s="301" t="s">
        <v>318</v>
      </c>
      <c r="I101" s="538">
        <f t="shared" si="166"/>
        <v>0</v>
      </c>
      <c r="J101" s="538">
        <f t="shared" si="167"/>
        <v>0</v>
      </c>
      <c r="K101" s="78">
        <f t="shared" si="168"/>
        <v>0</v>
      </c>
      <c r="L101" s="537"/>
      <c r="M101" s="537"/>
      <c r="N101" s="382"/>
      <c r="O101" s="271" t="str">
        <f t="shared" si="217"/>
        <v>LLC</v>
      </c>
      <c r="P101" s="538">
        <f t="shared" si="169"/>
        <v>0</v>
      </c>
      <c r="Q101" s="74">
        <f t="shared" si="170"/>
        <v>0</v>
      </c>
      <c r="R101" s="78">
        <f t="shared" si="171"/>
        <v>0</v>
      </c>
      <c r="S101" s="537"/>
      <c r="T101" s="537"/>
      <c r="U101" s="382"/>
      <c r="V101" s="238"/>
      <c r="W101" s="538">
        <f t="shared" si="172"/>
        <v>0</v>
      </c>
      <c r="X101" s="74">
        <f t="shared" si="173"/>
        <v>0</v>
      </c>
      <c r="Y101" s="78">
        <f t="shared" si="174"/>
        <v>0</v>
      </c>
      <c r="Z101" s="537"/>
      <c r="AA101" s="537"/>
      <c r="AB101" s="382"/>
      <c r="AC101" s="238"/>
      <c r="AD101" s="538">
        <f t="shared" si="175"/>
        <v>0</v>
      </c>
      <c r="AE101" s="74">
        <f t="shared" si="176"/>
        <v>0</v>
      </c>
      <c r="AF101" s="78">
        <f t="shared" si="177"/>
        <v>0</v>
      </c>
      <c r="AG101" s="537"/>
      <c r="AH101" s="537"/>
      <c r="AI101" s="382"/>
      <c r="AJ101" s="238"/>
      <c r="AK101" s="538">
        <f t="shared" si="178"/>
        <v>0</v>
      </c>
      <c r="AL101" s="74">
        <f t="shared" si="179"/>
        <v>0</v>
      </c>
      <c r="AM101" s="78">
        <f t="shared" si="180"/>
        <v>0</v>
      </c>
      <c r="AN101" s="537"/>
      <c r="AO101" s="537"/>
      <c r="AP101" s="382"/>
      <c r="AQ101" s="238"/>
      <c r="AR101" s="538">
        <f t="shared" si="181"/>
        <v>0</v>
      </c>
      <c r="AS101" s="74">
        <f t="shared" si="182"/>
        <v>0</v>
      </c>
      <c r="AT101" s="78">
        <f t="shared" si="183"/>
        <v>0</v>
      </c>
      <c r="AU101" s="537"/>
      <c r="AV101" s="537"/>
      <c r="AW101" s="382"/>
      <c r="AX101" s="238"/>
      <c r="AY101" s="538">
        <f t="shared" si="184"/>
        <v>0</v>
      </c>
      <c r="AZ101" s="74">
        <f t="shared" si="185"/>
        <v>0</v>
      </c>
      <c r="BA101" s="78">
        <f t="shared" si="186"/>
        <v>0</v>
      </c>
      <c r="BB101" s="537"/>
      <c r="BC101" s="537"/>
      <c r="BD101" s="382"/>
      <c r="BE101" s="238"/>
      <c r="BF101" s="538">
        <f t="shared" si="187"/>
        <v>0</v>
      </c>
      <c r="BG101" s="74">
        <f t="shared" si="188"/>
        <v>0</v>
      </c>
      <c r="BH101" s="78">
        <f t="shared" si="189"/>
        <v>0</v>
      </c>
      <c r="BI101" s="537"/>
      <c r="BJ101" s="537"/>
      <c r="BK101" s="382"/>
      <c r="BL101" s="238"/>
      <c r="BM101" s="538">
        <f t="shared" si="190"/>
        <v>0</v>
      </c>
      <c r="BN101" s="74">
        <f t="shared" si="191"/>
        <v>0</v>
      </c>
      <c r="BO101" s="78">
        <f t="shared" si="192"/>
        <v>0</v>
      </c>
      <c r="BP101" s="537"/>
      <c r="BQ101" s="537"/>
      <c r="BR101" s="382"/>
      <c r="BS101" s="238"/>
      <c r="BT101" s="538">
        <f t="shared" si="193"/>
        <v>0</v>
      </c>
      <c r="BU101" s="74">
        <f t="shared" si="194"/>
        <v>0</v>
      </c>
      <c r="BV101" s="78">
        <f t="shared" si="195"/>
        <v>0</v>
      </c>
      <c r="BW101" s="537"/>
      <c r="BX101" s="537"/>
      <c r="BY101" s="382"/>
      <c r="BZ101" s="238"/>
      <c r="CA101" s="538">
        <f t="shared" si="196"/>
        <v>0</v>
      </c>
      <c r="CB101" s="74">
        <f t="shared" si="197"/>
        <v>0</v>
      </c>
      <c r="CC101" s="78">
        <f t="shared" si="198"/>
        <v>0</v>
      </c>
      <c r="CD101" s="537"/>
      <c r="CE101" s="537"/>
      <c r="CF101" s="382"/>
      <c r="CG101" s="238"/>
      <c r="CH101" s="538">
        <f t="shared" si="199"/>
        <v>0</v>
      </c>
      <c r="CI101" s="74">
        <f t="shared" si="200"/>
        <v>0</v>
      </c>
      <c r="CJ101" s="78">
        <f t="shared" si="201"/>
        <v>0</v>
      </c>
      <c r="CK101" s="537"/>
      <c r="CL101" s="537"/>
      <c r="CM101" s="382"/>
      <c r="CN101" s="238"/>
      <c r="CO101" s="538">
        <f t="shared" si="202"/>
        <v>0</v>
      </c>
      <c r="CP101" s="74">
        <f t="shared" si="203"/>
        <v>0</v>
      </c>
      <c r="CQ101" s="78">
        <f t="shared" si="204"/>
        <v>0</v>
      </c>
      <c r="CR101" s="537"/>
      <c r="CS101" s="537"/>
      <c r="CT101" s="382"/>
      <c r="CU101" s="238"/>
      <c r="CV101" s="538">
        <f t="shared" si="205"/>
        <v>0</v>
      </c>
      <c r="CW101" s="74">
        <f t="shared" si="206"/>
        <v>0</v>
      </c>
      <c r="CX101" s="78">
        <f t="shared" si="207"/>
        <v>0</v>
      </c>
      <c r="CY101" s="537"/>
      <c r="CZ101" s="537"/>
      <c r="DA101" s="382"/>
      <c r="DB101" s="238"/>
      <c r="DC101" s="538">
        <f t="shared" si="208"/>
        <v>0</v>
      </c>
      <c r="DD101" s="74">
        <f t="shared" si="209"/>
        <v>0</v>
      </c>
      <c r="DE101" s="78">
        <f t="shared" si="210"/>
        <v>0</v>
      </c>
      <c r="DF101" s="537"/>
      <c r="DG101" s="537"/>
      <c r="DH101" s="382"/>
      <c r="DI101" s="238"/>
      <c r="DJ101" s="538">
        <f t="shared" si="211"/>
        <v>0</v>
      </c>
      <c r="DK101" s="74">
        <f t="shared" si="212"/>
        <v>0</v>
      </c>
      <c r="DL101" s="78">
        <f t="shared" si="213"/>
        <v>0</v>
      </c>
      <c r="DM101" s="537"/>
      <c r="DN101" s="537"/>
      <c r="DO101" s="382"/>
      <c r="DP101" s="238"/>
      <c r="DQ101" s="538">
        <f t="shared" si="214"/>
        <v>0</v>
      </c>
      <c r="DR101" s="74">
        <f t="shared" si="215"/>
        <v>0</v>
      </c>
      <c r="DS101" s="78">
        <f t="shared" si="216"/>
        <v>0</v>
      </c>
      <c r="DT101" s="537"/>
      <c r="DU101" s="537"/>
      <c r="DV101" s="382"/>
    </row>
    <row r="102" spans="1:126" s="20" customFormat="1" outlineLevel="1" x14ac:dyDescent="0.2">
      <c r="A102" s="196" t="s">
        <v>249</v>
      </c>
      <c r="B102" s="182"/>
      <c r="C102" s="42"/>
      <c r="D102" s="42"/>
      <c r="E102" s="78">
        <f t="shared" si="165"/>
        <v>0</v>
      </c>
      <c r="F102" s="190"/>
      <c r="G102" s="22" t="s">
        <v>278</v>
      </c>
      <c r="H102" s="301" t="s">
        <v>318</v>
      </c>
      <c r="I102" s="538">
        <f t="shared" si="166"/>
        <v>0</v>
      </c>
      <c r="J102" s="538">
        <f t="shared" si="167"/>
        <v>0</v>
      </c>
      <c r="K102" s="78">
        <f t="shared" si="168"/>
        <v>0</v>
      </c>
      <c r="L102" s="537"/>
      <c r="M102" s="537"/>
      <c r="N102" s="382"/>
      <c r="O102" s="271" t="str">
        <f t="shared" si="217"/>
        <v>LLC</v>
      </c>
      <c r="P102" s="538">
        <f t="shared" si="169"/>
        <v>0</v>
      </c>
      <c r="Q102" s="74">
        <f t="shared" si="170"/>
        <v>0</v>
      </c>
      <c r="R102" s="78">
        <f t="shared" si="171"/>
        <v>0</v>
      </c>
      <c r="S102" s="537"/>
      <c r="T102" s="537"/>
      <c r="U102" s="382"/>
      <c r="V102" s="238"/>
      <c r="W102" s="538">
        <f t="shared" si="172"/>
        <v>0</v>
      </c>
      <c r="X102" s="74">
        <f t="shared" si="173"/>
        <v>0</v>
      </c>
      <c r="Y102" s="78">
        <f t="shared" si="174"/>
        <v>0</v>
      </c>
      <c r="Z102" s="537"/>
      <c r="AA102" s="537"/>
      <c r="AB102" s="382"/>
      <c r="AC102" s="238"/>
      <c r="AD102" s="538">
        <f t="shared" si="175"/>
        <v>0</v>
      </c>
      <c r="AE102" s="74">
        <f t="shared" si="176"/>
        <v>0</v>
      </c>
      <c r="AF102" s="78">
        <f t="shared" si="177"/>
        <v>0</v>
      </c>
      <c r="AG102" s="537"/>
      <c r="AH102" s="537"/>
      <c r="AI102" s="382"/>
      <c r="AJ102" s="238"/>
      <c r="AK102" s="538">
        <f t="shared" si="178"/>
        <v>0</v>
      </c>
      <c r="AL102" s="74">
        <f t="shared" si="179"/>
        <v>0</v>
      </c>
      <c r="AM102" s="78">
        <f t="shared" si="180"/>
        <v>0</v>
      </c>
      <c r="AN102" s="537"/>
      <c r="AO102" s="537"/>
      <c r="AP102" s="382"/>
      <c r="AQ102" s="238"/>
      <c r="AR102" s="538">
        <f t="shared" si="181"/>
        <v>0</v>
      </c>
      <c r="AS102" s="74">
        <f t="shared" si="182"/>
        <v>0</v>
      </c>
      <c r="AT102" s="78">
        <f t="shared" si="183"/>
        <v>0</v>
      </c>
      <c r="AU102" s="537"/>
      <c r="AV102" s="537"/>
      <c r="AW102" s="382"/>
      <c r="AX102" s="238"/>
      <c r="AY102" s="538">
        <f t="shared" si="184"/>
        <v>0</v>
      </c>
      <c r="AZ102" s="74">
        <f t="shared" si="185"/>
        <v>0</v>
      </c>
      <c r="BA102" s="78">
        <f t="shared" si="186"/>
        <v>0</v>
      </c>
      <c r="BB102" s="537"/>
      <c r="BC102" s="537"/>
      <c r="BD102" s="382"/>
      <c r="BE102" s="238"/>
      <c r="BF102" s="538">
        <f t="shared" si="187"/>
        <v>0</v>
      </c>
      <c r="BG102" s="74">
        <f t="shared" si="188"/>
        <v>0</v>
      </c>
      <c r="BH102" s="78">
        <f t="shared" si="189"/>
        <v>0</v>
      </c>
      <c r="BI102" s="537"/>
      <c r="BJ102" s="537"/>
      <c r="BK102" s="382"/>
      <c r="BL102" s="238"/>
      <c r="BM102" s="538">
        <f t="shared" si="190"/>
        <v>0</v>
      </c>
      <c r="BN102" s="74">
        <f t="shared" si="191"/>
        <v>0</v>
      </c>
      <c r="BO102" s="78">
        <f t="shared" si="192"/>
        <v>0</v>
      </c>
      <c r="BP102" s="537"/>
      <c r="BQ102" s="537"/>
      <c r="BR102" s="382"/>
      <c r="BS102" s="238"/>
      <c r="BT102" s="538">
        <f t="shared" si="193"/>
        <v>0</v>
      </c>
      <c r="BU102" s="74">
        <f t="shared" si="194"/>
        <v>0</v>
      </c>
      <c r="BV102" s="78">
        <f t="shared" si="195"/>
        <v>0</v>
      </c>
      <c r="BW102" s="537"/>
      <c r="BX102" s="537"/>
      <c r="BY102" s="382"/>
      <c r="BZ102" s="238"/>
      <c r="CA102" s="538">
        <f t="shared" si="196"/>
        <v>0</v>
      </c>
      <c r="CB102" s="74">
        <f t="shared" si="197"/>
        <v>0</v>
      </c>
      <c r="CC102" s="78">
        <f t="shared" si="198"/>
        <v>0</v>
      </c>
      <c r="CD102" s="537"/>
      <c r="CE102" s="537"/>
      <c r="CF102" s="382"/>
      <c r="CG102" s="238"/>
      <c r="CH102" s="538">
        <f t="shared" si="199"/>
        <v>0</v>
      </c>
      <c r="CI102" s="74">
        <f t="shared" si="200"/>
        <v>0</v>
      </c>
      <c r="CJ102" s="78">
        <f t="shared" si="201"/>
        <v>0</v>
      </c>
      <c r="CK102" s="537"/>
      <c r="CL102" s="537"/>
      <c r="CM102" s="382"/>
      <c r="CN102" s="238"/>
      <c r="CO102" s="538">
        <f t="shared" si="202"/>
        <v>0</v>
      </c>
      <c r="CP102" s="74">
        <f t="shared" si="203"/>
        <v>0</v>
      </c>
      <c r="CQ102" s="78">
        <f t="shared" si="204"/>
        <v>0</v>
      </c>
      <c r="CR102" s="537"/>
      <c r="CS102" s="537"/>
      <c r="CT102" s="382"/>
      <c r="CU102" s="238"/>
      <c r="CV102" s="538">
        <f t="shared" si="205"/>
        <v>0</v>
      </c>
      <c r="CW102" s="74">
        <f t="shared" si="206"/>
        <v>0</v>
      </c>
      <c r="CX102" s="78">
        <f t="shared" si="207"/>
        <v>0</v>
      </c>
      <c r="CY102" s="537"/>
      <c r="CZ102" s="537"/>
      <c r="DA102" s="382"/>
      <c r="DB102" s="238"/>
      <c r="DC102" s="538">
        <f t="shared" si="208"/>
        <v>0</v>
      </c>
      <c r="DD102" s="74">
        <f t="shared" si="209"/>
        <v>0</v>
      </c>
      <c r="DE102" s="78">
        <f t="shared" si="210"/>
        <v>0</v>
      </c>
      <c r="DF102" s="537"/>
      <c r="DG102" s="537"/>
      <c r="DH102" s="382"/>
      <c r="DI102" s="238"/>
      <c r="DJ102" s="538">
        <f t="shared" si="211"/>
        <v>0</v>
      </c>
      <c r="DK102" s="74">
        <f t="shared" si="212"/>
        <v>0</v>
      </c>
      <c r="DL102" s="78">
        <f t="shared" si="213"/>
        <v>0</v>
      </c>
      <c r="DM102" s="537"/>
      <c r="DN102" s="537"/>
      <c r="DO102" s="382"/>
      <c r="DP102" s="238"/>
      <c r="DQ102" s="538">
        <f t="shared" si="214"/>
        <v>0</v>
      </c>
      <c r="DR102" s="74">
        <f t="shared" si="215"/>
        <v>0</v>
      </c>
      <c r="DS102" s="78">
        <f t="shared" si="216"/>
        <v>0</v>
      </c>
      <c r="DT102" s="537"/>
      <c r="DU102" s="537"/>
      <c r="DV102" s="382"/>
    </row>
    <row r="103" spans="1:126" s="20" customFormat="1" outlineLevel="1" x14ac:dyDescent="0.2">
      <c r="A103" s="200" t="s">
        <v>255</v>
      </c>
      <c r="B103" s="182" t="s">
        <v>34</v>
      </c>
      <c r="C103" s="42"/>
      <c r="D103" s="42"/>
      <c r="E103" s="78">
        <f t="shared" si="165"/>
        <v>0</v>
      </c>
      <c r="F103" s="187"/>
      <c r="G103" s="22"/>
      <c r="H103" s="301" t="s">
        <v>318</v>
      </c>
      <c r="I103" s="538">
        <f t="shared" si="166"/>
        <v>0</v>
      </c>
      <c r="J103" s="538">
        <f t="shared" si="167"/>
        <v>0</v>
      </c>
      <c r="K103" s="78">
        <f t="shared" si="168"/>
        <v>0</v>
      </c>
      <c r="L103" s="537"/>
      <c r="M103" s="537"/>
      <c r="N103" s="382"/>
      <c r="O103" s="271" t="str">
        <f t="shared" si="217"/>
        <v>LLC</v>
      </c>
      <c r="P103" s="74">
        <f t="shared" si="169"/>
        <v>0</v>
      </c>
      <c r="Q103" s="74">
        <f t="shared" si="170"/>
        <v>0</v>
      </c>
      <c r="R103" s="78">
        <f t="shared" si="171"/>
        <v>0</v>
      </c>
      <c r="S103" s="537"/>
      <c r="T103" s="537"/>
      <c r="U103" s="382"/>
      <c r="V103" s="238"/>
      <c r="W103" s="74">
        <f t="shared" si="172"/>
        <v>0</v>
      </c>
      <c r="X103" s="74">
        <f t="shared" si="173"/>
        <v>0</v>
      </c>
      <c r="Y103" s="78">
        <f t="shared" si="174"/>
        <v>0</v>
      </c>
      <c r="Z103" s="537"/>
      <c r="AA103" s="537"/>
      <c r="AB103" s="382"/>
      <c r="AC103" s="238"/>
      <c r="AD103" s="74">
        <f t="shared" si="175"/>
        <v>0</v>
      </c>
      <c r="AE103" s="74">
        <f t="shared" si="176"/>
        <v>0</v>
      </c>
      <c r="AF103" s="78">
        <f t="shared" si="177"/>
        <v>0</v>
      </c>
      <c r="AG103" s="537"/>
      <c r="AH103" s="537"/>
      <c r="AI103" s="382"/>
      <c r="AJ103" s="238"/>
      <c r="AK103" s="74">
        <f t="shared" si="178"/>
        <v>0</v>
      </c>
      <c r="AL103" s="74">
        <f t="shared" si="179"/>
        <v>0</v>
      </c>
      <c r="AM103" s="78">
        <f t="shared" si="180"/>
        <v>0</v>
      </c>
      <c r="AN103" s="537"/>
      <c r="AO103" s="537"/>
      <c r="AP103" s="382"/>
      <c r="AQ103" s="238"/>
      <c r="AR103" s="74">
        <f t="shared" si="181"/>
        <v>0</v>
      </c>
      <c r="AS103" s="74">
        <f t="shared" si="182"/>
        <v>0</v>
      </c>
      <c r="AT103" s="78">
        <f t="shared" si="183"/>
        <v>0</v>
      </c>
      <c r="AU103" s="537"/>
      <c r="AV103" s="537"/>
      <c r="AW103" s="382"/>
      <c r="AX103" s="238"/>
      <c r="AY103" s="74">
        <f t="shared" si="184"/>
        <v>0</v>
      </c>
      <c r="AZ103" s="74">
        <f t="shared" si="185"/>
        <v>0</v>
      </c>
      <c r="BA103" s="78">
        <f t="shared" si="186"/>
        <v>0</v>
      </c>
      <c r="BB103" s="537"/>
      <c r="BC103" s="537"/>
      <c r="BD103" s="382"/>
      <c r="BE103" s="238"/>
      <c r="BF103" s="74">
        <f t="shared" si="187"/>
        <v>0</v>
      </c>
      <c r="BG103" s="74">
        <f t="shared" si="188"/>
        <v>0</v>
      </c>
      <c r="BH103" s="78">
        <f t="shared" si="189"/>
        <v>0</v>
      </c>
      <c r="BI103" s="537"/>
      <c r="BJ103" s="537"/>
      <c r="BK103" s="382"/>
      <c r="BL103" s="238"/>
      <c r="BM103" s="74">
        <f t="shared" si="190"/>
        <v>0</v>
      </c>
      <c r="BN103" s="74">
        <f t="shared" si="191"/>
        <v>0</v>
      </c>
      <c r="BO103" s="78">
        <f t="shared" si="192"/>
        <v>0</v>
      </c>
      <c r="BP103" s="537"/>
      <c r="BQ103" s="537"/>
      <c r="BR103" s="382"/>
      <c r="BS103" s="238"/>
      <c r="BT103" s="74">
        <f t="shared" si="193"/>
        <v>0</v>
      </c>
      <c r="BU103" s="74">
        <f t="shared" si="194"/>
        <v>0</v>
      </c>
      <c r="BV103" s="78">
        <f t="shared" si="195"/>
        <v>0</v>
      </c>
      <c r="BW103" s="537"/>
      <c r="BX103" s="537"/>
      <c r="BY103" s="382"/>
      <c r="BZ103" s="238"/>
      <c r="CA103" s="74">
        <f t="shared" si="196"/>
        <v>0</v>
      </c>
      <c r="CB103" s="74">
        <f t="shared" si="197"/>
        <v>0</v>
      </c>
      <c r="CC103" s="78">
        <f t="shared" si="198"/>
        <v>0</v>
      </c>
      <c r="CD103" s="537"/>
      <c r="CE103" s="537"/>
      <c r="CF103" s="382"/>
      <c r="CG103" s="238"/>
      <c r="CH103" s="74">
        <f t="shared" si="199"/>
        <v>0</v>
      </c>
      <c r="CI103" s="74">
        <f t="shared" si="200"/>
        <v>0</v>
      </c>
      <c r="CJ103" s="78">
        <f t="shared" si="201"/>
        <v>0</v>
      </c>
      <c r="CK103" s="537"/>
      <c r="CL103" s="537"/>
      <c r="CM103" s="382"/>
      <c r="CN103" s="238"/>
      <c r="CO103" s="74">
        <f t="shared" si="202"/>
        <v>0</v>
      </c>
      <c r="CP103" s="74">
        <f t="shared" si="203"/>
        <v>0</v>
      </c>
      <c r="CQ103" s="78">
        <f t="shared" si="204"/>
        <v>0</v>
      </c>
      <c r="CR103" s="537"/>
      <c r="CS103" s="537"/>
      <c r="CT103" s="382"/>
      <c r="CU103" s="238"/>
      <c r="CV103" s="74">
        <f t="shared" si="205"/>
        <v>0</v>
      </c>
      <c r="CW103" s="74">
        <f t="shared" si="206"/>
        <v>0</v>
      </c>
      <c r="CX103" s="78">
        <f t="shared" si="207"/>
        <v>0</v>
      </c>
      <c r="CY103" s="537"/>
      <c r="CZ103" s="537"/>
      <c r="DA103" s="382"/>
      <c r="DB103" s="238"/>
      <c r="DC103" s="74">
        <f t="shared" si="208"/>
        <v>0</v>
      </c>
      <c r="DD103" s="74">
        <f t="shared" si="209"/>
        <v>0</v>
      </c>
      <c r="DE103" s="78">
        <f t="shared" si="210"/>
        <v>0</v>
      </c>
      <c r="DF103" s="537"/>
      <c r="DG103" s="537"/>
      <c r="DH103" s="382"/>
      <c r="DI103" s="238"/>
      <c r="DJ103" s="74">
        <f t="shared" si="211"/>
        <v>0</v>
      </c>
      <c r="DK103" s="74">
        <f t="shared" si="212"/>
        <v>0</v>
      </c>
      <c r="DL103" s="78">
        <f t="shared" si="213"/>
        <v>0</v>
      </c>
      <c r="DM103" s="537"/>
      <c r="DN103" s="537"/>
      <c r="DO103" s="382"/>
      <c r="DP103" s="238"/>
      <c r="DQ103" s="74">
        <f t="shared" si="214"/>
        <v>0</v>
      </c>
      <c r="DR103" s="74">
        <f t="shared" si="215"/>
        <v>0</v>
      </c>
      <c r="DS103" s="78">
        <f t="shared" si="216"/>
        <v>0</v>
      </c>
      <c r="DT103" s="537"/>
      <c r="DU103" s="537"/>
      <c r="DV103" s="382"/>
    </row>
    <row r="104" spans="1:126" s="20" customFormat="1" outlineLevel="1" x14ac:dyDescent="0.2">
      <c r="A104" s="200" t="s">
        <v>22</v>
      </c>
      <c r="B104" s="193" t="s">
        <v>34</v>
      </c>
      <c r="C104" s="42"/>
      <c r="D104" s="42"/>
      <c r="E104" s="78">
        <f t="shared" si="165"/>
        <v>0</v>
      </c>
      <c r="F104" s="150"/>
      <c r="G104" s="22" t="s">
        <v>88</v>
      </c>
      <c r="H104" s="301" t="s">
        <v>318</v>
      </c>
      <c r="I104" s="538">
        <f t="shared" si="166"/>
        <v>0</v>
      </c>
      <c r="J104" s="538">
        <f t="shared" si="167"/>
        <v>0</v>
      </c>
      <c r="K104" s="78">
        <f t="shared" si="168"/>
        <v>0</v>
      </c>
      <c r="L104" s="537"/>
      <c r="M104" s="537"/>
      <c r="N104" s="382"/>
      <c r="O104" s="271" t="str">
        <f t="shared" si="217"/>
        <v>LLC</v>
      </c>
      <c r="P104" s="538">
        <f t="shared" si="169"/>
        <v>0</v>
      </c>
      <c r="Q104" s="74">
        <f t="shared" si="170"/>
        <v>0</v>
      </c>
      <c r="R104" s="78">
        <f t="shared" si="171"/>
        <v>0</v>
      </c>
      <c r="S104" s="537"/>
      <c r="T104" s="537"/>
      <c r="U104" s="382"/>
      <c r="V104" s="238"/>
      <c r="W104" s="538">
        <f t="shared" si="172"/>
        <v>0</v>
      </c>
      <c r="X104" s="74">
        <f t="shared" si="173"/>
        <v>0</v>
      </c>
      <c r="Y104" s="78">
        <f t="shared" si="174"/>
        <v>0</v>
      </c>
      <c r="Z104" s="537"/>
      <c r="AA104" s="537"/>
      <c r="AB104" s="382"/>
      <c r="AC104" s="238"/>
      <c r="AD104" s="538">
        <f t="shared" si="175"/>
        <v>0</v>
      </c>
      <c r="AE104" s="74">
        <f t="shared" si="176"/>
        <v>0</v>
      </c>
      <c r="AF104" s="78">
        <f t="shared" si="177"/>
        <v>0</v>
      </c>
      <c r="AG104" s="537"/>
      <c r="AH104" s="537"/>
      <c r="AI104" s="382"/>
      <c r="AJ104" s="238"/>
      <c r="AK104" s="538">
        <f t="shared" si="178"/>
        <v>0</v>
      </c>
      <c r="AL104" s="74">
        <f t="shared" si="179"/>
        <v>0</v>
      </c>
      <c r="AM104" s="78">
        <f t="shared" si="180"/>
        <v>0</v>
      </c>
      <c r="AN104" s="537"/>
      <c r="AO104" s="537"/>
      <c r="AP104" s="382"/>
      <c r="AQ104" s="238"/>
      <c r="AR104" s="538">
        <f t="shared" si="181"/>
        <v>0</v>
      </c>
      <c r="AS104" s="74">
        <f t="shared" si="182"/>
        <v>0</v>
      </c>
      <c r="AT104" s="78">
        <f t="shared" si="183"/>
        <v>0</v>
      </c>
      <c r="AU104" s="537"/>
      <c r="AV104" s="537"/>
      <c r="AW104" s="382"/>
      <c r="AX104" s="238"/>
      <c r="AY104" s="538">
        <f t="shared" si="184"/>
        <v>0</v>
      </c>
      <c r="AZ104" s="74">
        <f t="shared" si="185"/>
        <v>0</v>
      </c>
      <c r="BA104" s="78">
        <f t="shared" si="186"/>
        <v>0</v>
      </c>
      <c r="BB104" s="537"/>
      <c r="BC104" s="537"/>
      <c r="BD104" s="382"/>
      <c r="BE104" s="238"/>
      <c r="BF104" s="538">
        <f t="shared" si="187"/>
        <v>0</v>
      </c>
      <c r="BG104" s="74">
        <f t="shared" si="188"/>
        <v>0</v>
      </c>
      <c r="BH104" s="78">
        <f t="shared" si="189"/>
        <v>0</v>
      </c>
      <c r="BI104" s="537"/>
      <c r="BJ104" s="537"/>
      <c r="BK104" s="382"/>
      <c r="BL104" s="238"/>
      <c r="BM104" s="538">
        <f t="shared" si="190"/>
        <v>0</v>
      </c>
      <c r="BN104" s="74">
        <f t="shared" si="191"/>
        <v>0</v>
      </c>
      <c r="BO104" s="78">
        <f t="shared" si="192"/>
        <v>0</v>
      </c>
      <c r="BP104" s="537"/>
      <c r="BQ104" s="537"/>
      <c r="BR104" s="382"/>
      <c r="BS104" s="238"/>
      <c r="BT104" s="538">
        <f t="shared" si="193"/>
        <v>0</v>
      </c>
      <c r="BU104" s="74">
        <f t="shared" si="194"/>
        <v>0</v>
      </c>
      <c r="BV104" s="78">
        <f t="shared" si="195"/>
        <v>0</v>
      </c>
      <c r="BW104" s="537"/>
      <c r="BX104" s="537"/>
      <c r="BY104" s="382"/>
      <c r="BZ104" s="238"/>
      <c r="CA104" s="538">
        <f t="shared" si="196"/>
        <v>0</v>
      </c>
      <c r="CB104" s="74">
        <f t="shared" si="197"/>
        <v>0</v>
      </c>
      <c r="CC104" s="78">
        <f t="shared" si="198"/>
        <v>0</v>
      </c>
      <c r="CD104" s="537"/>
      <c r="CE104" s="537"/>
      <c r="CF104" s="382"/>
      <c r="CG104" s="238"/>
      <c r="CH104" s="538">
        <f t="shared" si="199"/>
        <v>0</v>
      </c>
      <c r="CI104" s="74">
        <f t="shared" si="200"/>
        <v>0</v>
      </c>
      <c r="CJ104" s="78">
        <f t="shared" si="201"/>
        <v>0</v>
      </c>
      <c r="CK104" s="537"/>
      <c r="CL104" s="537"/>
      <c r="CM104" s="382"/>
      <c r="CN104" s="238"/>
      <c r="CO104" s="538">
        <f t="shared" si="202"/>
        <v>0</v>
      </c>
      <c r="CP104" s="74">
        <f t="shared" si="203"/>
        <v>0</v>
      </c>
      <c r="CQ104" s="78">
        <f t="shared" si="204"/>
        <v>0</v>
      </c>
      <c r="CR104" s="537"/>
      <c r="CS104" s="537"/>
      <c r="CT104" s="382"/>
      <c r="CU104" s="238"/>
      <c r="CV104" s="538">
        <f t="shared" si="205"/>
        <v>0</v>
      </c>
      <c r="CW104" s="74">
        <f t="shared" si="206"/>
        <v>0</v>
      </c>
      <c r="CX104" s="78">
        <f t="shared" si="207"/>
        <v>0</v>
      </c>
      <c r="CY104" s="537"/>
      <c r="CZ104" s="537"/>
      <c r="DA104" s="382"/>
      <c r="DB104" s="238"/>
      <c r="DC104" s="538">
        <f t="shared" si="208"/>
        <v>0</v>
      </c>
      <c r="DD104" s="74">
        <f t="shared" si="209"/>
        <v>0</v>
      </c>
      <c r="DE104" s="78">
        <f t="shared" si="210"/>
        <v>0</v>
      </c>
      <c r="DF104" s="537"/>
      <c r="DG104" s="537"/>
      <c r="DH104" s="382"/>
      <c r="DI104" s="238"/>
      <c r="DJ104" s="538">
        <f t="shared" si="211"/>
        <v>0</v>
      </c>
      <c r="DK104" s="74">
        <f t="shared" si="212"/>
        <v>0</v>
      </c>
      <c r="DL104" s="78">
        <f t="shared" si="213"/>
        <v>0</v>
      </c>
      <c r="DM104" s="537"/>
      <c r="DN104" s="537"/>
      <c r="DO104" s="382"/>
      <c r="DP104" s="238"/>
      <c r="DQ104" s="538">
        <f t="shared" si="214"/>
        <v>0</v>
      </c>
      <c r="DR104" s="74">
        <f t="shared" si="215"/>
        <v>0</v>
      </c>
      <c r="DS104" s="78">
        <f t="shared" si="216"/>
        <v>0</v>
      </c>
      <c r="DT104" s="537"/>
      <c r="DU104" s="537"/>
      <c r="DV104" s="382"/>
    </row>
    <row r="105" spans="1:126" s="20" customFormat="1" outlineLevel="1" x14ac:dyDescent="0.2">
      <c r="A105" s="196" t="s">
        <v>89</v>
      </c>
      <c r="B105" s="193" t="s">
        <v>35</v>
      </c>
      <c r="C105" s="42"/>
      <c r="D105" s="42"/>
      <c r="E105" s="78">
        <f t="shared" si="165"/>
        <v>0</v>
      </c>
      <c r="F105" s="150"/>
      <c r="G105" s="22" t="s">
        <v>90</v>
      </c>
      <c r="H105" s="301" t="s">
        <v>318</v>
      </c>
      <c r="I105" s="538">
        <f t="shared" si="166"/>
        <v>0</v>
      </c>
      <c r="J105" s="538">
        <f t="shared" si="167"/>
        <v>0</v>
      </c>
      <c r="K105" s="78">
        <f t="shared" si="168"/>
        <v>0</v>
      </c>
      <c r="L105" s="537"/>
      <c r="M105" s="537"/>
      <c r="N105" s="382"/>
      <c r="O105" s="271" t="str">
        <f t="shared" si="217"/>
        <v>LLC</v>
      </c>
      <c r="P105" s="538">
        <f t="shared" si="169"/>
        <v>0</v>
      </c>
      <c r="Q105" s="74">
        <f t="shared" si="170"/>
        <v>0</v>
      </c>
      <c r="R105" s="78">
        <f t="shared" si="171"/>
        <v>0</v>
      </c>
      <c r="S105" s="537"/>
      <c r="T105" s="537"/>
      <c r="U105" s="382"/>
      <c r="V105" s="238"/>
      <c r="W105" s="538">
        <f t="shared" si="172"/>
        <v>0</v>
      </c>
      <c r="X105" s="74">
        <f t="shared" si="173"/>
        <v>0</v>
      </c>
      <c r="Y105" s="78">
        <f t="shared" si="174"/>
        <v>0</v>
      </c>
      <c r="Z105" s="537"/>
      <c r="AA105" s="537"/>
      <c r="AB105" s="382"/>
      <c r="AC105" s="238"/>
      <c r="AD105" s="538">
        <f t="shared" si="175"/>
        <v>0</v>
      </c>
      <c r="AE105" s="74">
        <f t="shared" si="176"/>
        <v>0</v>
      </c>
      <c r="AF105" s="78">
        <f t="shared" si="177"/>
        <v>0</v>
      </c>
      <c r="AG105" s="537"/>
      <c r="AH105" s="537"/>
      <c r="AI105" s="382"/>
      <c r="AJ105" s="238"/>
      <c r="AK105" s="538">
        <f t="shared" si="178"/>
        <v>0</v>
      </c>
      <c r="AL105" s="74">
        <f t="shared" si="179"/>
        <v>0</v>
      </c>
      <c r="AM105" s="78">
        <f t="shared" si="180"/>
        <v>0</v>
      </c>
      <c r="AN105" s="537"/>
      <c r="AO105" s="537"/>
      <c r="AP105" s="382"/>
      <c r="AQ105" s="238"/>
      <c r="AR105" s="538">
        <f t="shared" si="181"/>
        <v>0</v>
      </c>
      <c r="AS105" s="74">
        <f t="shared" si="182"/>
        <v>0</v>
      </c>
      <c r="AT105" s="78">
        <f t="shared" si="183"/>
        <v>0</v>
      </c>
      <c r="AU105" s="537"/>
      <c r="AV105" s="537"/>
      <c r="AW105" s="382"/>
      <c r="AX105" s="238"/>
      <c r="AY105" s="538">
        <f t="shared" si="184"/>
        <v>0</v>
      </c>
      <c r="AZ105" s="74">
        <f t="shared" si="185"/>
        <v>0</v>
      </c>
      <c r="BA105" s="78">
        <f t="shared" si="186"/>
        <v>0</v>
      </c>
      <c r="BB105" s="537"/>
      <c r="BC105" s="537"/>
      <c r="BD105" s="382"/>
      <c r="BE105" s="238"/>
      <c r="BF105" s="538">
        <f t="shared" si="187"/>
        <v>0</v>
      </c>
      <c r="BG105" s="74">
        <f t="shared" si="188"/>
        <v>0</v>
      </c>
      <c r="BH105" s="78">
        <f t="shared" si="189"/>
        <v>0</v>
      </c>
      <c r="BI105" s="537"/>
      <c r="BJ105" s="537"/>
      <c r="BK105" s="382"/>
      <c r="BL105" s="238"/>
      <c r="BM105" s="538">
        <f t="shared" si="190"/>
        <v>0</v>
      </c>
      <c r="BN105" s="74">
        <f t="shared" si="191"/>
        <v>0</v>
      </c>
      <c r="BO105" s="78">
        <f t="shared" si="192"/>
        <v>0</v>
      </c>
      <c r="BP105" s="537"/>
      <c r="BQ105" s="537"/>
      <c r="BR105" s="382"/>
      <c r="BS105" s="238"/>
      <c r="BT105" s="538">
        <f t="shared" si="193"/>
        <v>0</v>
      </c>
      <c r="BU105" s="74">
        <f t="shared" si="194"/>
        <v>0</v>
      </c>
      <c r="BV105" s="78">
        <f t="shared" si="195"/>
        <v>0</v>
      </c>
      <c r="BW105" s="537"/>
      <c r="BX105" s="537"/>
      <c r="BY105" s="382"/>
      <c r="BZ105" s="238"/>
      <c r="CA105" s="538">
        <f t="shared" si="196"/>
        <v>0</v>
      </c>
      <c r="CB105" s="74">
        <f t="shared" si="197"/>
        <v>0</v>
      </c>
      <c r="CC105" s="78">
        <f t="shared" si="198"/>
        <v>0</v>
      </c>
      <c r="CD105" s="537"/>
      <c r="CE105" s="537"/>
      <c r="CF105" s="382"/>
      <c r="CG105" s="238"/>
      <c r="CH105" s="538">
        <f t="shared" si="199"/>
        <v>0</v>
      </c>
      <c r="CI105" s="74">
        <f t="shared" si="200"/>
        <v>0</v>
      </c>
      <c r="CJ105" s="78">
        <f t="shared" si="201"/>
        <v>0</v>
      </c>
      <c r="CK105" s="537"/>
      <c r="CL105" s="537"/>
      <c r="CM105" s="382"/>
      <c r="CN105" s="238"/>
      <c r="CO105" s="538">
        <f t="shared" si="202"/>
        <v>0</v>
      </c>
      <c r="CP105" s="74">
        <f t="shared" si="203"/>
        <v>0</v>
      </c>
      <c r="CQ105" s="78">
        <f t="shared" si="204"/>
        <v>0</v>
      </c>
      <c r="CR105" s="537"/>
      <c r="CS105" s="537"/>
      <c r="CT105" s="382"/>
      <c r="CU105" s="238"/>
      <c r="CV105" s="538">
        <f t="shared" si="205"/>
        <v>0</v>
      </c>
      <c r="CW105" s="74">
        <f t="shared" si="206"/>
        <v>0</v>
      </c>
      <c r="CX105" s="78">
        <f t="shared" si="207"/>
        <v>0</v>
      </c>
      <c r="CY105" s="537"/>
      <c r="CZ105" s="537"/>
      <c r="DA105" s="382"/>
      <c r="DB105" s="238"/>
      <c r="DC105" s="538">
        <f t="shared" si="208"/>
        <v>0</v>
      </c>
      <c r="DD105" s="74">
        <f t="shared" si="209"/>
        <v>0</v>
      </c>
      <c r="DE105" s="78">
        <f t="shared" si="210"/>
        <v>0</v>
      </c>
      <c r="DF105" s="537"/>
      <c r="DG105" s="537"/>
      <c r="DH105" s="382"/>
      <c r="DI105" s="238"/>
      <c r="DJ105" s="538">
        <f t="shared" si="211"/>
        <v>0</v>
      </c>
      <c r="DK105" s="74">
        <f t="shared" si="212"/>
        <v>0</v>
      </c>
      <c r="DL105" s="78">
        <f t="shared" si="213"/>
        <v>0</v>
      </c>
      <c r="DM105" s="537"/>
      <c r="DN105" s="537"/>
      <c r="DO105" s="382"/>
      <c r="DP105" s="238"/>
      <c r="DQ105" s="538">
        <f t="shared" si="214"/>
        <v>0</v>
      </c>
      <c r="DR105" s="74">
        <f t="shared" si="215"/>
        <v>0</v>
      </c>
      <c r="DS105" s="78">
        <f t="shared" si="216"/>
        <v>0</v>
      </c>
      <c r="DT105" s="537"/>
      <c r="DU105" s="537"/>
      <c r="DV105" s="382"/>
    </row>
    <row r="106" spans="1:126" s="21" customFormat="1" outlineLevel="1" x14ac:dyDescent="0.2">
      <c r="A106" s="75" t="s">
        <v>8</v>
      </c>
      <c r="B106" s="184"/>
      <c r="C106" s="77">
        <f>SUMIF($H107:$H108,MID($H106,3,10),C107:C108)</f>
        <v>0</v>
      </c>
      <c r="D106" s="77">
        <f>SUMIF($H107:$H108,MID($H106,3,10),D107:D108)</f>
        <v>0</v>
      </c>
      <c r="E106" s="77">
        <f t="shared" si="165"/>
        <v>0</v>
      </c>
      <c r="F106" s="150"/>
      <c r="G106" s="22"/>
      <c r="H106" s="301" t="s">
        <v>321</v>
      </c>
      <c r="I106" s="432">
        <f t="shared" si="166"/>
        <v>0</v>
      </c>
      <c r="J106" s="432">
        <f t="shared" si="167"/>
        <v>0</v>
      </c>
      <c r="K106" s="73">
        <f t="shared" si="168"/>
        <v>0</v>
      </c>
      <c r="L106" s="432">
        <f>IF(I$1="","",SUMIF($H107:$H108,MID($H106,3,10),L107:L108))</f>
        <v>0</v>
      </c>
      <c r="M106" s="432">
        <f>IF(I$1="","",SUMIF($H107:$H108,MID($H106,3,10),M107:M108))</f>
        <v>0</v>
      </c>
      <c r="N106" s="62"/>
      <c r="O106" s="271" t="str">
        <f t="shared" si="217"/>
        <v>LL</v>
      </c>
      <c r="P106" s="536">
        <f t="shared" si="169"/>
        <v>0</v>
      </c>
      <c r="Q106" s="73">
        <f t="shared" si="170"/>
        <v>0</v>
      </c>
      <c r="R106" s="73">
        <f t="shared" si="171"/>
        <v>0</v>
      </c>
      <c r="S106" s="432">
        <f>IF(P$1="","",SUMIF($H107:$H108,MID($H106,3,10),S107:S108))</f>
        <v>0</v>
      </c>
      <c r="T106" s="432">
        <f>IF(P$1="","",SUMIF($H107:$H108,MID($H106,3,10),T107:T108))</f>
        <v>0</v>
      </c>
      <c r="U106" s="62"/>
      <c r="V106" s="239"/>
      <c r="W106" s="536">
        <f t="shared" si="172"/>
        <v>0</v>
      </c>
      <c r="X106" s="73">
        <f t="shared" si="173"/>
        <v>0</v>
      </c>
      <c r="Y106" s="73">
        <f t="shared" si="174"/>
        <v>0</v>
      </c>
      <c r="Z106" s="432">
        <f>IF(W$1="","",SUMIF($H107:$H108,MID($H106,3,10),Z107:Z108))</f>
        <v>0</v>
      </c>
      <c r="AA106" s="432">
        <f>IF(W$1="","",SUMIF($H107:$H108,MID($H106,3,10),AA107:AA108))</f>
        <v>0</v>
      </c>
      <c r="AB106" s="62"/>
      <c r="AC106" s="239"/>
      <c r="AD106" s="536">
        <f t="shared" si="175"/>
        <v>0</v>
      </c>
      <c r="AE106" s="73">
        <f t="shared" si="176"/>
        <v>0</v>
      </c>
      <c r="AF106" s="73">
        <f t="shared" si="177"/>
        <v>0</v>
      </c>
      <c r="AG106" s="432">
        <f>IF(AD$1="","",SUMIF($H107:$H108,MID($H106,3,10),AG107:AG108))</f>
        <v>0</v>
      </c>
      <c r="AH106" s="432">
        <f>IF(AD$1="","",SUMIF($H107:$H108,MID($H106,3,10),AH107:AH108))</f>
        <v>0</v>
      </c>
      <c r="AI106" s="62"/>
      <c r="AJ106" s="239"/>
      <c r="AK106" s="536">
        <f t="shared" si="178"/>
        <v>0</v>
      </c>
      <c r="AL106" s="73">
        <f t="shared" si="179"/>
        <v>0</v>
      </c>
      <c r="AM106" s="73">
        <f t="shared" si="180"/>
        <v>0</v>
      </c>
      <c r="AN106" s="432">
        <f>IF(AK$1="","",SUMIF($H107:$H108,MID($H106,3,10),AN107:AN108))</f>
        <v>0</v>
      </c>
      <c r="AO106" s="432">
        <f>IF(AK$1="","",SUMIF($H107:$H108,MID($H106,3,10),AO107:AO108))</f>
        <v>0</v>
      </c>
      <c r="AP106" s="62"/>
      <c r="AQ106" s="239"/>
      <c r="AR106" s="536">
        <f t="shared" si="181"/>
        <v>0</v>
      </c>
      <c r="AS106" s="73">
        <f t="shared" si="182"/>
        <v>0</v>
      </c>
      <c r="AT106" s="73">
        <f t="shared" si="183"/>
        <v>0</v>
      </c>
      <c r="AU106" s="432">
        <f>IF(AR$1="","",SUMIF($H107:$H108,MID($H106,3,10),AU107:AU108))</f>
        <v>0</v>
      </c>
      <c r="AV106" s="432">
        <f>IF(AR$1="","",SUMIF($H107:$H108,MID($H106,3,10),AV107:AV108))</f>
        <v>0</v>
      </c>
      <c r="AW106" s="62"/>
      <c r="AX106" s="239"/>
      <c r="AY106" s="536">
        <f t="shared" si="184"/>
        <v>0</v>
      </c>
      <c r="AZ106" s="73">
        <f t="shared" si="185"/>
        <v>0</v>
      </c>
      <c r="BA106" s="73">
        <f t="shared" si="186"/>
        <v>0</v>
      </c>
      <c r="BB106" s="432">
        <f>IF(AY$1="","",SUMIF($H107:$H108,MID($H106,3,10),BB107:BB108))</f>
        <v>0</v>
      </c>
      <c r="BC106" s="432">
        <f>IF(AY$1="","",SUMIF($H107:$H108,MID($H106,3,10),BC107:BC108))</f>
        <v>0</v>
      </c>
      <c r="BD106" s="62"/>
      <c r="BE106" s="239"/>
      <c r="BF106" s="536">
        <f t="shared" si="187"/>
        <v>0</v>
      </c>
      <c r="BG106" s="73">
        <f t="shared" si="188"/>
        <v>0</v>
      </c>
      <c r="BH106" s="73">
        <f t="shared" si="189"/>
        <v>0</v>
      </c>
      <c r="BI106" s="432">
        <f>IF(BF$1="","",SUMIF($H107:$H108,MID($H106,3,10),BI107:BI108))</f>
        <v>0</v>
      </c>
      <c r="BJ106" s="432">
        <f>IF(BF$1="","",SUMIF($H107:$H108,MID($H106,3,10),BJ107:BJ108))</f>
        <v>0</v>
      </c>
      <c r="BK106" s="62"/>
      <c r="BL106" s="239"/>
      <c r="BM106" s="536">
        <f t="shared" si="190"/>
        <v>0</v>
      </c>
      <c r="BN106" s="73">
        <f t="shared" si="191"/>
        <v>0</v>
      </c>
      <c r="BO106" s="73">
        <f t="shared" si="192"/>
        <v>0</v>
      </c>
      <c r="BP106" s="432">
        <f>IF(BM$1="","",SUMIF($H107:$H108,MID($H106,3,10),BP107:BP108))</f>
        <v>0</v>
      </c>
      <c r="BQ106" s="432">
        <f>IF(BM$1="","",SUMIF($H107:$H108,MID($H106,3,10),BQ107:BQ108))</f>
        <v>0</v>
      </c>
      <c r="BR106" s="62"/>
      <c r="BS106" s="239"/>
      <c r="BT106" s="536">
        <f t="shared" si="193"/>
        <v>0</v>
      </c>
      <c r="BU106" s="73">
        <f t="shared" si="194"/>
        <v>0</v>
      </c>
      <c r="BV106" s="73">
        <f t="shared" si="195"/>
        <v>0</v>
      </c>
      <c r="BW106" s="432">
        <f>IF(BT$1="","",SUMIF($H107:$H108,MID($H106,3,10),BW107:BW108))</f>
        <v>0</v>
      </c>
      <c r="BX106" s="432">
        <f>IF(BT$1="","",SUMIF($H107:$H108,MID($H106,3,10),BX107:BX108))</f>
        <v>0</v>
      </c>
      <c r="BY106" s="62"/>
      <c r="BZ106" s="239"/>
      <c r="CA106" s="536">
        <f t="shared" si="196"/>
        <v>0</v>
      </c>
      <c r="CB106" s="73">
        <f t="shared" si="197"/>
        <v>0</v>
      </c>
      <c r="CC106" s="73">
        <f t="shared" si="198"/>
        <v>0</v>
      </c>
      <c r="CD106" s="432">
        <f>IF(CA$1="","",SUMIF($H107:$H108,MID($H106,3,10),CD107:CD108))</f>
        <v>0</v>
      </c>
      <c r="CE106" s="432">
        <f>IF(CA$1="","",SUMIF($H107:$H108,MID($H106,3,10),CE107:CE108))</f>
        <v>0</v>
      </c>
      <c r="CF106" s="62"/>
      <c r="CG106" s="239"/>
      <c r="CH106" s="536">
        <f t="shared" si="199"/>
        <v>0</v>
      </c>
      <c r="CI106" s="73">
        <f t="shared" si="200"/>
        <v>0</v>
      </c>
      <c r="CJ106" s="73">
        <f t="shared" si="201"/>
        <v>0</v>
      </c>
      <c r="CK106" s="432">
        <f>IF(CH$1="","",SUMIF($H107:$H108,MID($H106,3,10),CK107:CK108))</f>
        <v>0</v>
      </c>
      <c r="CL106" s="432">
        <f>IF(CH$1="","",SUMIF($H107:$H108,MID($H106,3,10),CL107:CL108))</f>
        <v>0</v>
      </c>
      <c r="CM106" s="62"/>
      <c r="CN106" s="239"/>
      <c r="CO106" s="536">
        <f t="shared" si="202"/>
        <v>0</v>
      </c>
      <c r="CP106" s="73">
        <f t="shared" si="203"/>
        <v>0</v>
      </c>
      <c r="CQ106" s="73">
        <f t="shared" si="204"/>
        <v>0</v>
      </c>
      <c r="CR106" s="432">
        <f>IF(CO$1="","",SUMIF($H107:$H108,MID($H106,3,10),CR107:CR108))</f>
        <v>0</v>
      </c>
      <c r="CS106" s="432">
        <f>IF(CO$1="","",SUMIF($H107:$H108,MID($H106,3,10),CS107:CS108))</f>
        <v>0</v>
      </c>
      <c r="CT106" s="62"/>
      <c r="CU106" s="239"/>
      <c r="CV106" s="536">
        <f t="shared" si="205"/>
        <v>0</v>
      </c>
      <c r="CW106" s="73">
        <f t="shared" si="206"/>
        <v>0</v>
      </c>
      <c r="CX106" s="73">
        <f t="shared" si="207"/>
        <v>0</v>
      </c>
      <c r="CY106" s="432">
        <f>IF(CV$1="","",SUMIF($H107:$H108,MID($H106,3,10),CY107:CY108))</f>
        <v>0</v>
      </c>
      <c r="CZ106" s="432">
        <f>IF(CV$1="","",SUMIF($H107:$H108,MID($H106,3,10),CZ107:CZ108))</f>
        <v>0</v>
      </c>
      <c r="DA106" s="62"/>
      <c r="DB106" s="239"/>
      <c r="DC106" s="536">
        <f t="shared" si="208"/>
        <v>0</v>
      </c>
      <c r="DD106" s="73">
        <f t="shared" si="209"/>
        <v>0</v>
      </c>
      <c r="DE106" s="73">
        <f t="shared" si="210"/>
        <v>0</v>
      </c>
      <c r="DF106" s="432">
        <f>IF(DC$1="","",SUMIF($H107:$H108,MID($H106,3,10),DF107:DF108))</f>
        <v>0</v>
      </c>
      <c r="DG106" s="432">
        <f>IF(DC$1="","",SUMIF($H107:$H108,MID($H106,3,10),DG107:DG108))</f>
        <v>0</v>
      </c>
      <c r="DH106" s="62"/>
      <c r="DI106" s="239"/>
      <c r="DJ106" s="536">
        <f t="shared" si="211"/>
        <v>0</v>
      </c>
      <c r="DK106" s="73">
        <f t="shared" si="212"/>
        <v>0</v>
      </c>
      <c r="DL106" s="73">
        <f t="shared" si="213"/>
        <v>0</v>
      </c>
      <c r="DM106" s="432">
        <f>IF(DJ$1="","",SUMIF($H107:$H108,MID($H106,3,10),DM107:DM108))</f>
        <v>0</v>
      </c>
      <c r="DN106" s="432">
        <f>IF(DJ$1="","",SUMIF($H107:$H108,MID($H106,3,10),DN107:DN108))</f>
        <v>0</v>
      </c>
      <c r="DO106" s="62"/>
      <c r="DP106" s="239"/>
      <c r="DQ106" s="536">
        <f t="shared" si="214"/>
        <v>0</v>
      </c>
      <c r="DR106" s="73">
        <f t="shared" si="215"/>
        <v>0</v>
      </c>
      <c r="DS106" s="73">
        <f t="shared" si="216"/>
        <v>0</v>
      </c>
      <c r="DT106" s="432">
        <f>IF(DQ$1="","",SUMIF($H107:$H108,MID($H106,3,10),DT107:DT108))</f>
        <v>0</v>
      </c>
      <c r="DU106" s="432">
        <f>IF(DQ$1="","",SUMIF($H107:$H108,MID($H106,3,10),DU107:DU108))</f>
        <v>0</v>
      </c>
      <c r="DV106" s="62"/>
    </row>
    <row r="107" spans="1:126" s="21" customFormat="1" outlineLevel="1" x14ac:dyDescent="0.2">
      <c r="A107" s="152" t="s">
        <v>8</v>
      </c>
      <c r="B107" s="182"/>
      <c r="C107" s="43"/>
      <c r="D107" s="43"/>
      <c r="E107" s="79">
        <f t="shared" si="165"/>
        <v>0</v>
      </c>
      <c r="F107" s="150"/>
      <c r="G107" s="22"/>
      <c r="H107" s="301" t="s">
        <v>320</v>
      </c>
      <c r="I107" s="399">
        <f t="shared" si="166"/>
        <v>0</v>
      </c>
      <c r="J107" s="399">
        <f t="shared" si="167"/>
        <v>0</v>
      </c>
      <c r="K107" s="79">
        <f t="shared" si="168"/>
        <v>0</v>
      </c>
      <c r="L107" s="534"/>
      <c r="M107" s="534"/>
      <c r="N107" s="62"/>
      <c r="O107" s="271" t="str">
        <f t="shared" si="217"/>
        <v>LLM</v>
      </c>
      <c r="P107" s="538">
        <f t="shared" si="169"/>
        <v>0</v>
      </c>
      <c r="Q107" s="74">
        <f t="shared" si="170"/>
        <v>0</v>
      </c>
      <c r="R107" s="79">
        <f t="shared" si="171"/>
        <v>0</v>
      </c>
      <c r="S107" s="534"/>
      <c r="T107" s="534"/>
      <c r="U107" s="62"/>
      <c r="V107" s="239"/>
      <c r="W107" s="538">
        <f t="shared" si="172"/>
        <v>0</v>
      </c>
      <c r="X107" s="74">
        <f t="shared" si="173"/>
        <v>0</v>
      </c>
      <c r="Y107" s="79">
        <f t="shared" si="174"/>
        <v>0</v>
      </c>
      <c r="Z107" s="534"/>
      <c r="AA107" s="534"/>
      <c r="AB107" s="62"/>
      <c r="AC107" s="239"/>
      <c r="AD107" s="538">
        <f t="shared" si="175"/>
        <v>0</v>
      </c>
      <c r="AE107" s="74">
        <f t="shared" si="176"/>
        <v>0</v>
      </c>
      <c r="AF107" s="79">
        <f t="shared" si="177"/>
        <v>0</v>
      </c>
      <c r="AG107" s="534"/>
      <c r="AH107" s="534"/>
      <c r="AI107" s="62"/>
      <c r="AJ107" s="239"/>
      <c r="AK107" s="538">
        <f t="shared" si="178"/>
        <v>0</v>
      </c>
      <c r="AL107" s="74">
        <f t="shared" si="179"/>
        <v>0</v>
      </c>
      <c r="AM107" s="79">
        <f t="shared" si="180"/>
        <v>0</v>
      </c>
      <c r="AN107" s="534"/>
      <c r="AO107" s="534"/>
      <c r="AP107" s="62"/>
      <c r="AQ107" s="239"/>
      <c r="AR107" s="538">
        <f t="shared" si="181"/>
        <v>0</v>
      </c>
      <c r="AS107" s="74">
        <f t="shared" si="182"/>
        <v>0</v>
      </c>
      <c r="AT107" s="79">
        <f t="shared" si="183"/>
        <v>0</v>
      </c>
      <c r="AU107" s="534"/>
      <c r="AV107" s="534"/>
      <c r="AW107" s="62"/>
      <c r="AX107" s="239"/>
      <c r="AY107" s="538">
        <f t="shared" si="184"/>
        <v>0</v>
      </c>
      <c r="AZ107" s="74">
        <f t="shared" si="185"/>
        <v>0</v>
      </c>
      <c r="BA107" s="79">
        <f t="shared" si="186"/>
        <v>0</v>
      </c>
      <c r="BB107" s="534"/>
      <c r="BC107" s="534"/>
      <c r="BD107" s="62"/>
      <c r="BE107" s="239"/>
      <c r="BF107" s="538">
        <f t="shared" si="187"/>
        <v>0</v>
      </c>
      <c r="BG107" s="74">
        <f t="shared" si="188"/>
        <v>0</v>
      </c>
      <c r="BH107" s="79">
        <f t="shared" si="189"/>
        <v>0</v>
      </c>
      <c r="BI107" s="534"/>
      <c r="BJ107" s="534"/>
      <c r="BK107" s="62"/>
      <c r="BL107" s="239"/>
      <c r="BM107" s="538">
        <f t="shared" si="190"/>
        <v>0</v>
      </c>
      <c r="BN107" s="74">
        <f t="shared" si="191"/>
        <v>0</v>
      </c>
      <c r="BO107" s="79">
        <f t="shared" si="192"/>
        <v>0</v>
      </c>
      <c r="BP107" s="534"/>
      <c r="BQ107" s="534"/>
      <c r="BR107" s="62"/>
      <c r="BS107" s="239"/>
      <c r="BT107" s="538">
        <f t="shared" si="193"/>
        <v>0</v>
      </c>
      <c r="BU107" s="74">
        <f t="shared" si="194"/>
        <v>0</v>
      </c>
      <c r="BV107" s="79">
        <f t="shared" si="195"/>
        <v>0</v>
      </c>
      <c r="BW107" s="534"/>
      <c r="BX107" s="534"/>
      <c r="BY107" s="62"/>
      <c r="BZ107" s="239"/>
      <c r="CA107" s="538">
        <f t="shared" si="196"/>
        <v>0</v>
      </c>
      <c r="CB107" s="74">
        <f t="shared" si="197"/>
        <v>0</v>
      </c>
      <c r="CC107" s="79">
        <f t="shared" si="198"/>
        <v>0</v>
      </c>
      <c r="CD107" s="534"/>
      <c r="CE107" s="534"/>
      <c r="CF107" s="62"/>
      <c r="CG107" s="239"/>
      <c r="CH107" s="538">
        <f t="shared" si="199"/>
        <v>0</v>
      </c>
      <c r="CI107" s="74">
        <f t="shared" si="200"/>
        <v>0</v>
      </c>
      <c r="CJ107" s="79">
        <f t="shared" si="201"/>
        <v>0</v>
      </c>
      <c r="CK107" s="534"/>
      <c r="CL107" s="534"/>
      <c r="CM107" s="62"/>
      <c r="CN107" s="239"/>
      <c r="CO107" s="538">
        <f t="shared" si="202"/>
        <v>0</v>
      </c>
      <c r="CP107" s="74">
        <f t="shared" si="203"/>
        <v>0</v>
      </c>
      <c r="CQ107" s="79">
        <f t="shared" si="204"/>
        <v>0</v>
      </c>
      <c r="CR107" s="534"/>
      <c r="CS107" s="534"/>
      <c r="CT107" s="62"/>
      <c r="CU107" s="239"/>
      <c r="CV107" s="538">
        <f t="shared" si="205"/>
        <v>0</v>
      </c>
      <c r="CW107" s="74">
        <f t="shared" si="206"/>
        <v>0</v>
      </c>
      <c r="CX107" s="79">
        <f t="shared" si="207"/>
        <v>0</v>
      </c>
      <c r="CY107" s="534"/>
      <c r="CZ107" s="534"/>
      <c r="DA107" s="62"/>
      <c r="DB107" s="239"/>
      <c r="DC107" s="538">
        <f t="shared" si="208"/>
        <v>0</v>
      </c>
      <c r="DD107" s="74">
        <f t="shared" si="209"/>
        <v>0</v>
      </c>
      <c r="DE107" s="79">
        <f t="shared" si="210"/>
        <v>0</v>
      </c>
      <c r="DF107" s="534"/>
      <c r="DG107" s="534"/>
      <c r="DH107" s="62"/>
      <c r="DI107" s="239"/>
      <c r="DJ107" s="538">
        <f t="shared" si="211"/>
        <v>0</v>
      </c>
      <c r="DK107" s="74">
        <f t="shared" si="212"/>
        <v>0</v>
      </c>
      <c r="DL107" s="79">
        <f t="shared" si="213"/>
        <v>0</v>
      </c>
      <c r="DM107" s="534"/>
      <c r="DN107" s="534"/>
      <c r="DO107" s="62"/>
      <c r="DP107" s="239"/>
      <c r="DQ107" s="538">
        <f t="shared" si="214"/>
        <v>0</v>
      </c>
      <c r="DR107" s="74">
        <f t="shared" si="215"/>
        <v>0</v>
      </c>
      <c r="DS107" s="79">
        <f t="shared" si="216"/>
        <v>0</v>
      </c>
      <c r="DT107" s="534"/>
      <c r="DU107" s="534"/>
      <c r="DV107" s="62"/>
    </row>
    <row r="108" spans="1:126" s="20" customFormat="1" x14ac:dyDescent="0.2">
      <c r="A108" s="76" t="s">
        <v>153</v>
      </c>
      <c r="B108" s="194"/>
      <c r="C108" s="73">
        <f>SUMIF($O82:$O107,MID($H108,3,10),C82:C107)</f>
        <v>0</v>
      </c>
      <c r="D108" s="73">
        <f>SUMIF($O82:$O107,MID($H108,3,10),D82:D107)</f>
        <v>0</v>
      </c>
      <c r="E108" s="73">
        <f t="shared" si="165"/>
        <v>0</v>
      </c>
      <c r="F108" s="187"/>
      <c r="H108" s="301" t="s">
        <v>322</v>
      </c>
      <c r="I108" s="536">
        <f>IF(I$1="","",SUMIF($O83:$O107,MID($H108,3,10),I83:I107))</f>
        <v>0</v>
      </c>
      <c r="J108" s="536">
        <f>IF(J$1="","",SUMIF($O83:$O107,MID($H108,3,10),J83:J107))</f>
        <v>0</v>
      </c>
      <c r="K108" s="73">
        <f t="shared" si="168"/>
        <v>0</v>
      </c>
      <c r="L108" s="435">
        <f>IF(I$1="","",SUMIF($O82:$O107,MID($H108,3,10),L82:L107))</f>
        <v>0</v>
      </c>
      <c r="M108" s="435">
        <f>IF(I$1="","",SUMIF($O82:$O107,MID($H108,3,10),M82:M107))</f>
        <v>0</v>
      </c>
      <c r="N108" s="383"/>
      <c r="O108" s="271" t="str">
        <f t="shared" si="217"/>
        <v>L</v>
      </c>
      <c r="P108" s="536">
        <f>IF(P$1="","",SUMIF($O83:$O107,MID($H108,3,10),P83:P107))</f>
        <v>0</v>
      </c>
      <c r="Q108" s="73">
        <f>IF(P$1="","",SUMIF($O83:$O107,MID($H108,3,10),Q83:Q107))</f>
        <v>0</v>
      </c>
      <c r="R108" s="73">
        <f t="shared" si="171"/>
        <v>0</v>
      </c>
      <c r="S108" s="435">
        <f>IF(P$1="","",SUMIF($O82:$O107,MID($H108,3,10),S82:S107))</f>
        <v>0</v>
      </c>
      <c r="T108" s="435">
        <f>IF(P$1="","",SUMIF($O82:$O107,MID($H108,3,10),T82:T107))</f>
        <v>0</v>
      </c>
      <c r="U108" s="383"/>
      <c r="V108" s="238"/>
      <c r="W108" s="536">
        <f>IF(W$1="","",SUMIF($O83:$O107,MID($H108,3,10),W83:W107))</f>
        <v>0</v>
      </c>
      <c r="X108" s="73">
        <f>IF(W$1="","",SUMIF($O83:$O107,MID($H108,3,10),X83:X107))</f>
        <v>0</v>
      </c>
      <c r="Y108" s="73">
        <f t="shared" si="174"/>
        <v>0</v>
      </c>
      <c r="Z108" s="435">
        <f>IF(W$1="","",SUMIF($O82:$O107,MID($H108,3,10),Z82:Z107))</f>
        <v>0</v>
      </c>
      <c r="AA108" s="435">
        <f>IF(W$1="","",SUMIF($O82:$O107,MID($H108,3,10),AA82:AA107))</f>
        <v>0</v>
      </c>
      <c r="AB108" s="383"/>
      <c r="AC108" s="238"/>
      <c r="AD108" s="536">
        <f>IF(AD$1="","",SUMIF($O83:$O107,MID($H108,3,10),AD83:AD107))</f>
        <v>0</v>
      </c>
      <c r="AE108" s="73">
        <f>IF(AD$1="","",SUMIF($O83:$O107,MID($H108,3,10),AE83:AE107))</f>
        <v>0</v>
      </c>
      <c r="AF108" s="73">
        <f t="shared" si="177"/>
        <v>0</v>
      </c>
      <c r="AG108" s="435">
        <f>IF(AD$1="","",SUMIF($O82:$O107,MID($H108,3,10),AG82:AG107))</f>
        <v>0</v>
      </c>
      <c r="AH108" s="435">
        <f>IF(AD$1="","",SUMIF($O82:$O107,MID($H108,3,10),AH82:AH107))</f>
        <v>0</v>
      </c>
      <c r="AI108" s="383"/>
      <c r="AJ108" s="238"/>
      <c r="AK108" s="536">
        <f>IF(AK$1="","",SUMIF($O83:$O107,MID($H108,3,10),AK83:AK107))</f>
        <v>0</v>
      </c>
      <c r="AL108" s="73">
        <f>IF(AK$1="","",SUMIF($O83:$O107,MID($H108,3,10),AL83:AL107))</f>
        <v>0</v>
      </c>
      <c r="AM108" s="73">
        <f t="shared" si="180"/>
        <v>0</v>
      </c>
      <c r="AN108" s="435">
        <f>IF(AK$1="","",SUMIF($O82:$O107,MID($H108,3,10),AN82:AN107))</f>
        <v>0</v>
      </c>
      <c r="AO108" s="435">
        <f>IF(AK$1="","",SUMIF($O82:$O107,MID($H108,3,10),AO82:AO107))</f>
        <v>0</v>
      </c>
      <c r="AP108" s="383"/>
      <c r="AQ108" s="238"/>
      <c r="AR108" s="536">
        <f>IF(AR$1="","",SUMIF($O83:$O107,MID($H108,3,10),AR83:AR107))</f>
        <v>0</v>
      </c>
      <c r="AS108" s="73">
        <f>IF(AR$1="","",SUMIF($O83:$O107,MID($H108,3,10),AS83:AS107))</f>
        <v>0</v>
      </c>
      <c r="AT108" s="73">
        <f t="shared" si="183"/>
        <v>0</v>
      </c>
      <c r="AU108" s="435">
        <f>IF(AR$1="","",SUMIF($O82:$O107,MID($H108,3,10),AU82:AU107))</f>
        <v>0</v>
      </c>
      <c r="AV108" s="435">
        <f>IF(AR$1="","",SUMIF($O82:$O107,MID($H108,3,10),AV82:AV107))</f>
        <v>0</v>
      </c>
      <c r="AW108" s="383"/>
      <c r="AX108" s="238"/>
      <c r="AY108" s="536">
        <f>IF(AY$1="","",SUMIF($O83:$O107,MID($H108,3,10),AY83:AY107))</f>
        <v>0</v>
      </c>
      <c r="AZ108" s="73">
        <f>IF(AY$1="","",SUMIF($O83:$O107,MID($H108,3,10),AZ83:AZ107))</f>
        <v>0</v>
      </c>
      <c r="BA108" s="73">
        <f t="shared" si="186"/>
        <v>0</v>
      </c>
      <c r="BB108" s="435">
        <f>IF(AY$1="","",SUMIF($O82:$O107,MID($H108,3,10),BB82:BB107))</f>
        <v>0</v>
      </c>
      <c r="BC108" s="435">
        <f>IF(AY$1="","",SUMIF($O82:$O107,MID($H108,3,10),BC82:BC107))</f>
        <v>0</v>
      </c>
      <c r="BD108" s="383"/>
      <c r="BE108" s="238"/>
      <c r="BF108" s="536">
        <f>IF(BF$1="","",SUMIF($O83:$O107,MID($H108,3,10),BF83:BF107))</f>
        <v>0</v>
      </c>
      <c r="BG108" s="73">
        <f>IF(BF$1="","",SUMIF($O83:$O107,MID($H108,3,10),BG83:BG107))</f>
        <v>0</v>
      </c>
      <c r="BH108" s="73">
        <f t="shared" si="189"/>
        <v>0</v>
      </c>
      <c r="BI108" s="435">
        <f>IF(BF$1="","",SUMIF($O82:$O107,MID($H108,3,10),BI82:BI107))</f>
        <v>0</v>
      </c>
      <c r="BJ108" s="435">
        <f>IF(BF$1="","",SUMIF($O82:$O107,MID($H108,3,10),BJ82:BJ107))</f>
        <v>0</v>
      </c>
      <c r="BK108" s="383"/>
      <c r="BL108" s="238"/>
      <c r="BM108" s="536">
        <f>IF(BM$1="","",SUMIF($O83:$O107,MID($H108,3,10),BM83:BM107))</f>
        <v>0</v>
      </c>
      <c r="BN108" s="73">
        <f>IF(BM$1="","",SUMIF($O83:$O107,MID($H108,3,10),BN83:BN107))</f>
        <v>0</v>
      </c>
      <c r="BO108" s="73">
        <f t="shared" si="192"/>
        <v>0</v>
      </c>
      <c r="BP108" s="435">
        <f>IF(BM$1="","",SUMIF($O82:$O107,MID($H108,3,10),BP82:BP107))</f>
        <v>0</v>
      </c>
      <c r="BQ108" s="435">
        <f>IF(BM$1="","",SUMIF($O82:$O107,MID($H108,3,10),BQ82:BQ107))</f>
        <v>0</v>
      </c>
      <c r="BR108" s="383"/>
      <c r="BS108" s="238"/>
      <c r="BT108" s="536">
        <f>IF(BT$1="","",SUMIF($O83:$O107,MID($H108,3,10),BT83:BT107))</f>
        <v>0</v>
      </c>
      <c r="BU108" s="73">
        <f>IF(BT$1="","",SUMIF($O83:$O107,MID($H108,3,10),BU83:BU107))</f>
        <v>0</v>
      </c>
      <c r="BV108" s="73">
        <f t="shared" si="195"/>
        <v>0</v>
      </c>
      <c r="BW108" s="435">
        <f>IF(BT$1="","",SUMIF($O82:$O107,MID($H108,3,10),BW82:BW107))</f>
        <v>0</v>
      </c>
      <c r="BX108" s="435">
        <f>IF(BT$1="","",SUMIF($O82:$O107,MID($H108,3,10),BX82:BX107))</f>
        <v>0</v>
      </c>
      <c r="BY108" s="383"/>
      <c r="BZ108" s="238"/>
      <c r="CA108" s="536">
        <f>IF(CA$1="","",SUMIF($O83:$O107,MID($H108,3,10),CA83:CA107))</f>
        <v>0</v>
      </c>
      <c r="CB108" s="73">
        <f>IF(CA$1="","",SUMIF($O83:$O107,MID($H108,3,10),CB83:CB107))</f>
        <v>0</v>
      </c>
      <c r="CC108" s="73">
        <f t="shared" si="198"/>
        <v>0</v>
      </c>
      <c r="CD108" s="435">
        <f>IF(CA$1="","",SUMIF($O82:$O107,MID($H108,3,10),CD82:CD107))</f>
        <v>0</v>
      </c>
      <c r="CE108" s="435">
        <f>IF(CA$1="","",SUMIF($O82:$O107,MID($H108,3,10),CE82:CE107))</f>
        <v>0</v>
      </c>
      <c r="CF108" s="383"/>
      <c r="CG108" s="238"/>
      <c r="CH108" s="536">
        <f>IF(CH$1="","",SUMIF($O83:$O107,MID($H108,3,10),CH83:CH107))</f>
        <v>0</v>
      </c>
      <c r="CI108" s="73">
        <f>IF(CH$1="","",SUMIF($O83:$O107,MID($H108,3,10),CI83:CI107))</f>
        <v>0</v>
      </c>
      <c r="CJ108" s="73">
        <f t="shared" si="201"/>
        <v>0</v>
      </c>
      <c r="CK108" s="435">
        <f>IF(CH$1="","",SUMIF($O82:$O107,MID($H108,3,10),CK82:CK107))</f>
        <v>0</v>
      </c>
      <c r="CL108" s="435">
        <f>IF(CH$1="","",SUMIF($O82:$O107,MID($H108,3,10),CL82:CL107))</f>
        <v>0</v>
      </c>
      <c r="CM108" s="383"/>
      <c r="CN108" s="238"/>
      <c r="CO108" s="536">
        <f>IF(CO$1="","",SUMIF($O83:$O107,MID($H108,3,10),CO83:CO107))</f>
        <v>0</v>
      </c>
      <c r="CP108" s="73">
        <f>IF(CO$1="","",SUMIF($O83:$O107,MID($H108,3,10),CP83:CP107))</f>
        <v>0</v>
      </c>
      <c r="CQ108" s="73">
        <f t="shared" si="204"/>
        <v>0</v>
      </c>
      <c r="CR108" s="435">
        <f>IF(CO$1="","",SUMIF($O82:$O107,MID($H108,3,10),CR82:CR107))</f>
        <v>0</v>
      </c>
      <c r="CS108" s="435">
        <f>IF(CO$1="","",SUMIF($O82:$O107,MID($H108,3,10),CS82:CS107))</f>
        <v>0</v>
      </c>
      <c r="CT108" s="383"/>
      <c r="CU108" s="238"/>
      <c r="CV108" s="536">
        <f>IF(CV$1="","",SUMIF($O83:$O107,MID($H108,3,10),CV83:CV107))</f>
        <v>0</v>
      </c>
      <c r="CW108" s="73">
        <f>IF(CV$1="","",SUMIF($O83:$O107,MID($H108,3,10),CW83:CW107))</f>
        <v>0</v>
      </c>
      <c r="CX108" s="73">
        <f t="shared" si="207"/>
        <v>0</v>
      </c>
      <c r="CY108" s="435">
        <f>IF(CV$1="","",SUMIF($O82:$O107,MID($H108,3,10),CY82:CY107))</f>
        <v>0</v>
      </c>
      <c r="CZ108" s="435">
        <f>IF(CV$1="","",SUMIF($O82:$O107,MID($H108,3,10),CZ82:CZ107))</f>
        <v>0</v>
      </c>
      <c r="DA108" s="383"/>
      <c r="DB108" s="238"/>
      <c r="DC108" s="536">
        <f>IF(DC$1="","",SUMIF($O83:$O107,MID($H108,3,10),DC83:DC107))</f>
        <v>0</v>
      </c>
      <c r="DD108" s="73">
        <f>IF(DC$1="","",SUMIF($O83:$O107,MID($H108,3,10),DD83:DD107))</f>
        <v>0</v>
      </c>
      <c r="DE108" s="73">
        <f t="shared" si="210"/>
        <v>0</v>
      </c>
      <c r="DF108" s="435">
        <f>IF(DC$1="","",SUMIF($O82:$O107,MID($H108,3,10),DF82:DF107))</f>
        <v>0</v>
      </c>
      <c r="DG108" s="435">
        <f>IF(DC$1="","",SUMIF($O82:$O107,MID($H108,3,10),DG82:DG107))</f>
        <v>0</v>
      </c>
      <c r="DH108" s="383"/>
      <c r="DI108" s="238"/>
      <c r="DJ108" s="536">
        <f>IF(DJ$1="","",SUMIF($O83:$O107,MID($H108,3,10),DJ83:DJ107))</f>
        <v>0</v>
      </c>
      <c r="DK108" s="73">
        <f>IF(DJ$1="","",SUMIF($O83:$O107,MID($H108,3,10),DK83:DK107))</f>
        <v>0</v>
      </c>
      <c r="DL108" s="73">
        <f t="shared" si="213"/>
        <v>0</v>
      </c>
      <c r="DM108" s="435">
        <f>IF(DJ$1="","",SUMIF($O82:$O107,MID($H108,3,10),DM82:DM107))</f>
        <v>0</v>
      </c>
      <c r="DN108" s="435">
        <f>IF(DJ$1="","",SUMIF($O82:$O107,MID($H108,3,10),DN82:DN107))</f>
        <v>0</v>
      </c>
      <c r="DO108" s="383"/>
      <c r="DP108" s="238"/>
      <c r="DQ108" s="536">
        <f>IF(DQ$1="","",SUMIF($O83:$O107,MID($H108,3,10),DQ83:DQ107))</f>
        <v>0</v>
      </c>
      <c r="DR108" s="73">
        <f>IF(DQ$1="","",SUMIF($O83:$O107,MID($H108,3,10),DR83:DR107))</f>
        <v>0</v>
      </c>
      <c r="DS108" s="73">
        <f t="shared" si="216"/>
        <v>0</v>
      </c>
      <c r="DT108" s="435">
        <f>IF(DQ$1="","",SUMIF($O82:$O107,MID($H108,3,10),DT82:DT107))</f>
        <v>0</v>
      </c>
      <c r="DU108" s="435">
        <f>IF(DQ$1="","",SUMIF($O82:$O107,MID($H108,3,10),DU82:DU107))</f>
        <v>0</v>
      </c>
      <c r="DV108" s="383"/>
    </row>
    <row r="109" spans="1:126" s="238" customFormat="1" x14ac:dyDescent="0.2">
      <c r="A109" s="702" t="s">
        <v>148</v>
      </c>
      <c r="B109" s="703"/>
      <c r="C109" s="703"/>
      <c r="D109" s="703"/>
      <c r="E109" s="703"/>
      <c r="F109" s="704"/>
      <c r="H109" s="303"/>
      <c r="I109" s="421"/>
      <c r="J109" s="421"/>
      <c r="K109" s="421"/>
      <c r="L109" s="425"/>
      <c r="M109" s="425"/>
      <c r="N109" s="384"/>
      <c r="O109" s="271"/>
      <c r="P109" s="421"/>
      <c r="Q109" s="421"/>
      <c r="R109" s="421"/>
      <c r="S109" s="425"/>
      <c r="T109" s="425"/>
      <c r="U109" s="384"/>
      <c r="W109" s="421"/>
      <c r="X109" s="421"/>
      <c r="Y109" s="421"/>
      <c r="Z109" s="253"/>
      <c r="AA109" s="253"/>
      <c r="AB109" s="384"/>
      <c r="AD109" s="421"/>
      <c r="AE109" s="421"/>
      <c r="AF109" s="421"/>
      <c r="AG109" s="253"/>
      <c r="AH109" s="253"/>
      <c r="AI109" s="384"/>
      <c r="AK109" s="421"/>
      <c r="AL109" s="421"/>
      <c r="AM109" s="421"/>
      <c r="AN109" s="253"/>
      <c r="AO109" s="253"/>
      <c r="AP109" s="384"/>
      <c r="AR109" s="421"/>
      <c r="AS109" s="421"/>
      <c r="AT109" s="421"/>
      <c r="AU109" s="253"/>
      <c r="AV109" s="253"/>
      <c r="AW109" s="384"/>
      <c r="AY109" s="421"/>
      <c r="AZ109" s="421"/>
      <c r="BA109" s="421"/>
      <c r="BB109" s="253"/>
      <c r="BC109" s="253"/>
      <c r="BD109" s="384"/>
      <c r="BF109" s="421"/>
      <c r="BG109" s="421"/>
      <c r="BH109" s="421"/>
      <c r="BI109" s="253"/>
      <c r="BJ109" s="253"/>
      <c r="BK109" s="384"/>
      <c r="BM109" s="421"/>
      <c r="BN109" s="421"/>
      <c r="BO109" s="421"/>
      <c r="BP109" s="253"/>
      <c r="BQ109" s="253"/>
      <c r="BR109" s="384"/>
      <c r="BT109" s="421"/>
      <c r="BU109" s="421"/>
      <c r="BV109" s="421"/>
      <c r="BW109" s="253"/>
      <c r="BX109" s="253"/>
      <c r="BY109" s="384"/>
      <c r="CA109" s="421"/>
      <c r="CB109" s="421"/>
      <c r="CC109" s="421"/>
      <c r="CD109" s="253"/>
      <c r="CE109" s="253"/>
      <c r="CF109" s="384"/>
      <c r="CH109" s="421"/>
      <c r="CI109" s="421"/>
      <c r="CJ109" s="421"/>
      <c r="CK109" s="253"/>
      <c r="CL109" s="253"/>
      <c r="CM109" s="384"/>
      <c r="CO109" s="421"/>
      <c r="CP109" s="421"/>
      <c r="CQ109" s="421"/>
      <c r="CR109" s="253"/>
      <c r="CS109" s="253"/>
      <c r="CT109" s="384"/>
      <c r="CV109" s="421"/>
      <c r="CW109" s="421"/>
      <c r="CX109" s="421"/>
      <c r="CY109" s="253"/>
      <c r="CZ109" s="253"/>
      <c r="DA109" s="384"/>
      <c r="DC109" s="421"/>
      <c r="DD109" s="421"/>
      <c r="DE109" s="421"/>
      <c r="DF109" s="253"/>
      <c r="DG109" s="253"/>
      <c r="DH109" s="384"/>
      <c r="DJ109" s="421"/>
      <c r="DK109" s="421"/>
      <c r="DL109" s="421"/>
      <c r="DM109" s="253"/>
      <c r="DN109" s="253"/>
      <c r="DO109" s="384"/>
      <c r="DQ109" s="421"/>
      <c r="DR109" s="421"/>
      <c r="DS109" s="421"/>
      <c r="DT109" s="253"/>
      <c r="DU109" s="253"/>
      <c r="DV109" s="384"/>
    </row>
    <row r="110" spans="1:126" s="20" customFormat="1" outlineLevel="1" x14ac:dyDescent="0.2">
      <c r="A110" s="152" t="s">
        <v>150</v>
      </c>
      <c r="B110" s="182" t="s">
        <v>61</v>
      </c>
      <c r="C110" s="66"/>
      <c r="D110" s="66"/>
      <c r="E110" s="74">
        <f>SUM(C110:D110)</f>
        <v>0</v>
      </c>
      <c r="F110" s="187"/>
      <c r="H110" s="301" t="s">
        <v>299</v>
      </c>
      <c r="I110" s="538">
        <f>IF(K$1="Rejected",C110,IF(L110="",C110,SUM(C110,L110)))</f>
        <v>0</v>
      </c>
      <c r="J110" s="538">
        <f>IF(K$1="Rejected",D110,IF(M110="",D110,SUM(D110,M110)))</f>
        <v>0</v>
      </c>
      <c r="K110" s="257">
        <f>IF(I$1="","",SUM(I110:J110))</f>
        <v>0</v>
      </c>
      <c r="L110" s="537"/>
      <c r="M110" s="537"/>
      <c r="N110" s="382"/>
      <c r="O110" s="271" t="str">
        <f t="shared" si="217"/>
        <v>LS</v>
      </c>
      <c r="P110" s="539">
        <f>IF(R$1="Rejected",I110,IF(S110="",I110,SUM(I110,S110)))</f>
        <v>0</v>
      </c>
      <c r="Q110" s="539">
        <f>IF(R$1="Rejected",J110,IF(T110="",J110,SUM(J110,T110)))</f>
        <v>0</v>
      </c>
      <c r="R110" s="257">
        <f>IF(P$1="","",SUM(P110:Q110))</f>
        <v>0</v>
      </c>
      <c r="S110" s="537"/>
      <c r="T110" s="537"/>
      <c r="U110" s="382"/>
      <c r="V110" s="238"/>
      <c r="W110" s="539">
        <f>IF(Y$1="Rejected",P110,IF(Z110="",P110,SUM(P110,Z110)))</f>
        <v>0</v>
      </c>
      <c r="X110" s="539">
        <f>IF(Y$1="Rejected",Q110,IF(AA110="",Q110,SUM(Q110,AA110)))</f>
        <v>0</v>
      </c>
      <c r="Y110" s="257">
        <f>IF(W$1="","",SUM(W110:X110))</f>
        <v>0</v>
      </c>
      <c r="Z110" s="537"/>
      <c r="AA110" s="537"/>
      <c r="AB110" s="382"/>
      <c r="AC110" s="238"/>
      <c r="AD110" s="539">
        <f>IF(AF$1="Rejected",W110,IF(AG110="",W110,SUM(W110,AG110)))</f>
        <v>0</v>
      </c>
      <c r="AE110" s="539">
        <f>IF(AF$1="Rejected",X110,IF(AH110="",X110,SUM(X110,AH110)))</f>
        <v>0</v>
      </c>
      <c r="AF110" s="257">
        <f>IF(AD$1="","",SUM(AD110:AE110))</f>
        <v>0</v>
      </c>
      <c r="AG110" s="537"/>
      <c r="AH110" s="537"/>
      <c r="AI110" s="382"/>
      <c r="AJ110" s="238"/>
      <c r="AK110" s="539">
        <f>IF(AM$1="Rejected",AD110,IF(AN110="",AD110,SUM(AD110,AN110)))</f>
        <v>0</v>
      </c>
      <c r="AL110" s="539">
        <f>IF(AM$1="Rejected",AE110,IF(AO110="",AE110,SUM(AE110,AO110)))</f>
        <v>0</v>
      </c>
      <c r="AM110" s="257">
        <f>IF(AK$1="","",SUM(AK110:AL110))</f>
        <v>0</v>
      </c>
      <c r="AN110" s="537"/>
      <c r="AO110" s="537"/>
      <c r="AP110" s="382"/>
      <c r="AQ110" s="238"/>
      <c r="AR110" s="539">
        <f>IF(AT$1="Rejected",AK110,IF(AU110="",AK110,SUM(AK110,AU110)))</f>
        <v>0</v>
      </c>
      <c r="AS110" s="539">
        <f>IF(AT$1="Rejected",AL110,IF(AV110="",AL110,SUM(AL110,AV110)))</f>
        <v>0</v>
      </c>
      <c r="AT110" s="257">
        <f>IF(AR$1="","",SUM(AR110:AS110))</f>
        <v>0</v>
      </c>
      <c r="AU110" s="537"/>
      <c r="AV110" s="537"/>
      <c r="AW110" s="382"/>
      <c r="AX110" s="238"/>
      <c r="AY110" s="539">
        <f>IF(BA$1="Rejected",AR110,IF(BB110="",AR110,SUM(AR110,BB110)))</f>
        <v>0</v>
      </c>
      <c r="AZ110" s="539">
        <f>IF(BA$1="Rejected",AS110,IF(BC110="",AS110,SUM(AS110,BC110)))</f>
        <v>0</v>
      </c>
      <c r="BA110" s="257">
        <f>IF(AY$1="","",SUM(AY110:AZ110))</f>
        <v>0</v>
      </c>
      <c r="BB110" s="537"/>
      <c r="BC110" s="537"/>
      <c r="BD110" s="382"/>
      <c r="BE110" s="238"/>
      <c r="BF110" s="539">
        <f>IF(BH$1="Rejected",AY110,IF(BI110="",AY110,SUM(AY110,BI110)))</f>
        <v>0</v>
      </c>
      <c r="BG110" s="539">
        <f>IF(BH$1="Rejected",AZ110,IF(BJ110="",AZ110,SUM(AZ110,BJ110)))</f>
        <v>0</v>
      </c>
      <c r="BH110" s="257">
        <f>IF(BF$1="","",SUM(BF110:BG110))</f>
        <v>0</v>
      </c>
      <c r="BI110" s="537"/>
      <c r="BJ110" s="537"/>
      <c r="BK110" s="382"/>
      <c r="BL110" s="238"/>
      <c r="BM110" s="539">
        <f>IF(BO$1="Rejected",BF110,IF(BP110="",BF110,SUM(BF110,BP110)))</f>
        <v>0</v>
      </c>
      <c r="BN110" s="539">
        <f>IF(BO$1="Rejected",BG110,IF(BQ110="",BG110,SUM(BG110,BQ110)))</f>
        <v>0</v>
      </c>
      <c r="BO110" s="257">
        <f>IF(BM$1="","",SUM(BM110:BN110))</f>
        <v>0</v>
      </c>
      <c r="BP110" s="537"/>
      <c r="BQ110" s="537"/>
      <c r="BR110" s="382"/>
      <c r="BS110" s="238"/>
      <c r="BT110" s="539">
        <f>IF(BV$1="Rejected",BM110,IF(BW110="",BM110,SUM(BM110,BW110)))</f>
        <v>0</v>
      </c>
      <c r="BU110" s="539">
        <f>IF(BV$1="Rejected",BN110,IF(BX110="",BN110,SUM(BN110,BX110)))</f>
        <v>0</v>
      </c>
      <c r="BV110" s="257">
        <f>IF(BT$1="","",SUM(BT110:BU110))</f>
        <v>0</v>
      </c>
      <c r="BW110" s="537"/>
      <c r="BX110" s="537"/>
      <c r="BY110" s="382"/>
      <c r="BZ110" s="238"/>
      <c r="CA110" s="539">
        <f>IF(CC$1="Rejected",BT110,IF(CD110="",BT110,SUM(BT110,CD110)))</f>
        <v>0</v>
      </c>
      <c r="CB110" s="539">
        <f>IF(CC$1="Rejected",BU110,IF(CE110="",BU110,SUM(BU110,CE110)))</f>
        <v>0</v>
      </c>
      <c r="CC110" s="257">
        <f>IF(CA$1="","",SUM(CA110:CB110))</f>
        <v>0</v>
      </c>
      <c r="CD110" s="537"/>
      <c r="CE110" s="537"/>
      <c r="CF110" s="382"/>
      <c r="CG110" s="238"/>
      <c r="CH110" s="539">
        <f>IF(CJ$1="Rejected",CA110,IF(CK110="",CA110,SUM(CA110,CK110)))</f>
        <v>0</v>
      </c>
      <c r="CI110" s="539">
        <f>IF(CJ$1="Rejected",CB110,IF(CL110="",CB110,SUM(CB110,CL110)))</f>
        <v>0</v>
      </c>
      <c r="CJ110" s="257">
        <f>IF(CH$1="","",SUM(CH110:CI110))</f>
        <v>0</v>
      </c>
      <c r="CK110" s="537"/>
      <c r="CL110" s="537"/>
      <c r="CM110" s="382"/>
      <c r="CN110" s="238"/>
      <c r="CO110" s="539">
        <f>IF(CQ$1="Rejected",CH110,IF(CR110="",CH110,SUM(CH110,CR110)))</f>
        <v>0</v>
      </c>
      <c r="CP110" s="539">
        <f>IF(CQ$1="Rejected",CI110,IF(CS110="",CI110,SUM(CI110,CS110)))</f>
        <v>0</v>
      </c>
      <c r="CQ110" s="257">
        <f>IF(CO$1="","",SUM(CO110:CP110))</f>
        <v>0</v>
      </c>
      <c r="CR110" s="537"/>
      <c r="CS110" s="537"/>
      <c r="CT110" s="382"/>
      <c r="CU110" s="238"/>
      <c r="CV110" s="539">
        <f>IF(CX$1="Rejected",CO110,IF(CY110="",CO110,SUM(CO110,CY110)))</f>
        <v>0</v>
      </c>
      <c r="CW110" s="539">
        <f>IF(CX$1="Rejected",CP110,IF(CZ110="",CP110,SUM(CP110,CZ110)))</f>
        <v>0</v>
      </c>
      <c r="CX110" s="257">
        <f>IF(CV$1="","",SUM(CV110:CW110))</f>
        <v>0</v>
      </c>
      <c r="CY110" s="537"/>
      <c r="CZ110" s="537"/>
      <c r="DA110" s="382"/>
      <c r="DB110" s="238"/>
      <c r="DC110" s="539">
        <f>IF(DE$1="Rejected",CV110,IF(DF110="",CV110,SUM(CV110,DF110)))</f>
        <v>0</v>
      </c>
      <c r="DD110" s="539">
        <f>IF(DE$1="Rejected",CW110,IF(DG110="",CW110,SUM(CW110,DG110)))</f>
        <v>0</v>
      </c>
      <c r="DE110" s="257">
        <f>IF(DC$1="","",SUM(DC110:DD110))</f>
        <v>0</v>
      </c>
      <c r="DF110" s="537"/>
      <c r="DG110" s="537"/>
      <c r="DH110" s="382"/>
      <c r="DI110" s="238"/>
      <c r="DJ110" s="539">
        <f>IF(DL$1="Rejected",DC110,IF(DM110="",DC110,SUM(DC110,DM110)))</f>
        <v>0</v>
      </c>
      <c r="DK110" s="539">
        <f>IF(DL$1="Rejected",DD110,IF(DN110="",DD110,SUM(DD110,DN110)))</f>
        <v>0</v>
      </c>
      <c r="DL110" s="257">
        <f>IF(DJ$1="","",SUM(DJ110:DK110))</f>
        <v>0</v>
      </c>
      <c r="DM110" s="537"/>
      <c r="DN110" s="537"/>
      <c r="DO110" s="382"/>
      <c r="DP110" s="238"/>
      <c r="DQ110" s="539">
        <f>IF(DS$1="Rejected",DJ110,IF(DT110="",DJ110,SUM(DJ110,DT110)))</f>
        <v>0</v>
      </c>
      <c r="DR110" s="539">
        <f>IF(DS$1="Rejected",DK110,IF(DU110="",DK110,SUM(DK110,DU110)))</f>
        <v>0</v>
      </c>
      <c r="DS110" s="257">
        <f>IF(DQ$1="","",SUM(DQ110:DR110))</f>
        <v>0</v>
      </c>
      <c r="DT110" s="537"/>
      <c r="DU110" s="537"/>
      <c r="DV110" s="382"/>
    </row>
    <row r="111" spans="1:126" s="20" customFormat="1" outlineLevel="1" x14ac:dyDescent="0.2">
      <c r="A111" s="152" t="s">
        <v>150</v>
      </c>
      <c r="B111" s="182" t="s">
        <v>61</v>
      </c>
      <c r="C111" s="66"/>
      <c r="D111" s="66"/>
      <c r="E111" s="74">
        <f>SUM(C111:D111)</f>
        <v>0</v>
      </c>
      <c r="F111" s="187"/>
      <c r="H111" s="301" t="s">
        <v>299</v>
      </c>
      <c r="I111" s="538">
        <f>IF(K$1="Rejected",C111,IF(L111="",C111,SUM(C111,L111)))</f>
        <v>0</v>
      </c>
      <c r="J111" s="538">
        <f>IF(K$1="Rejected",D111,IF(M111="",D111,SUM(D111,M111)))</f>
        <v>0</v>
      </c>
      <c r="K111" s="74">
        <f>IF(I$1="","",SUM(I111:J111))</f>
        <v>0</v>
      </c>
      <c r="L111" s="537"/>
      <c r="M111" s="537"/>
      <c r="N111" s="382"/>
      <c r="O111" s="271" t="str">
        <f t="shared" si="217"/>
        <v>LS</v>
      </c>
      <c r="P111" s="539">
        <f>IF(R$1="Rejected",I111,IF(S111="",I111,SUM(I111,S111)))</f>
        <v>0</v>
      </c>
      <c r="Q111" s="538">
        <f>IF(R$1="Rejected",J111,IF(T111="",J111,SUM(J111,T111)))</f>
        <v>0</v>
      </c>
      <c r="R111" s="74">
        <f>IF(P$1="","",SUM(P111:Q111))</f>
        <v>0</v>
      </c>
      <c r="S111" s="537"/>
      <c r="T111" s="537"/>
      <c r="U111" s="382"/>
      <c r="V111" s="238"/>
      <c r="W111" s="539">
        <f>IF(Y$1="Rejected",P111,IF(Z111="",P111,SUM(P111,Z111)))</f>
        <v>0</v>
      </c>
      <c r="X111" s="538">
        <f>IF(Y$1="Rejected",Q111,IF(AA111="",Q111,SUM(Q111,AA111)))</f>
        <v>0</v>
      </c>
      <c r="Y111" s="74">
        <f>IF(W$1="","",SUM(W111:X111))</f>
        <v>0</v>
      </c>
      <c r="Z111" s="537"/>
      <c r="AA111" s="537"/>
      <c r="AB111" s="382"/>
      <c r="AC111" s="238"/>
      <c r="AD111" s="539">
        <f>IF(AF$1="Rejected",W111,IF(AG111="",W111,SUM(W111,AG111)))</f>
        <v>0</v>
      </c>
      <c r="AE111" s="538">
        <f>IF(AF$1="Rejected",X111,IF(AH111="",X111,SUM(X111,AH111)))</f>
        <v>0</v>
      </c>
      <c r="AF111" s="74">
        <f>IF(AD$1="","",SUM(AD111:AE111))</f>
        <v>0</v>
      </c>
      <c r="AG111" s="537"/>
      <c r="AH111" s="537"/>
      <c r="AI111" s="382"/>
      <c r="AJ111" s="238"/>
      <c r="AK111" s="539">
        <f>IF(AM$1="Rejected",AD111,IF(AN111="",AD111,SUM(AD111,AN111)))</f>
        <v>0</v>
      </c>
      <c r="AL111" s="538">
        <f>IF(AM$1="Rejected",AE111,IF(AO111="",AE111,SUM(AE111,AO111)))</f>
        <v>0</v>
      </c>
      <c r="AM111" s="74">
        <f>IF(AK$1="","",SUM(AK111:AL111))</f>
        <v>0</v>
      </c>
      <c r="AN111" s="537"/>
      <c r="AO111" s="537"/>
      <c r="AP111" s="382"/>
      <c r="AQ111" s="238"/>
      <c r="AR111" s="539">
        <f>IF(AT$1="Rejected",AK111,IF(AU111="",AK111,SUM(AK111,AU111)))</f>
        <v>0</v>
      </c>
      <c r="AS111" s="538">
        <f>IF(AT$1="Rejected",AL111,IF(AV111="",AL111,SUM(AL111,AV111)))</f>
        <v>0</v>
      </c>
      <c r="AT111" s="74">
        <f>IF(AR$1="","",SUM(AR111:AS111))</f>
        <v>0</v>
      </c>
      <c r="AU111" s="537"/>
      <c r="AV111" s="537"/>
      <c r="AW111" s="382"/>
      <c r="AX111" s="238"/>
      <c r="AY111" s="539">
        <f>IF(BA$1="Rejected",AR111,IF(BB111="",AR111,SUM(AR111,BB111)))</f>
        <v>0</v>
      </c>
      <c r="AZ111" s="538">
        <f>IF(BA$1="Rejected",AS111,IF(BC111="",AS111,SUM(AS111,BC111)))</f>
        <v>0</v>
      </c>
      <c r="BA111" s="74">
        <f>IF(AY$1="","",SUM(AY111:AZ111))</f>
        <v>0</v>
      </c>
      <c r="BB111" s="537"/>
      <c r="BC111" s="537"/>
      <c r="BD111" s="382"/>
      <c r="BE111" s="238"/>
      <c r="BF111" s="539">
        <f>IF(BH$1="Rejected",AY111,IF(BI111="",AY111,SUM(AY111,BI111)))</f>
        <v>0</v>
      </c>
      <c r="BG111" s="538">
        <f>IF(BH$1="Rejected",AZ111,IF(BJ111="",AZ111,SUM(AZ111,BJ111)))</f>
        <v>0</v>
      </c>
      <c r="BH111" s="74">
        <f>IF(BF$1="","",SUM(BF111:BG111))</f>
        <v>0</v>
      </c>
      <c r="BI111" s="537"/>
      <c r="BJ111" s="537"/>
      <c r="BK111" s="382"/>
      <c r="BL111" s="238"/>
      <c r="BM111" s="539">
        <f>IF(BO$1="Rejected",BF111,IF(BP111="",BF111,SUM(BF111,BP111)))</f>
        <v>0</v>
      </c>
      <c r="BN111" s="538">
        <f>IF(BO$1="Rejected",BG111,IF(BQ111="",BG111,SUM(BG111,BQ111)))</f>
        <v>0</v>
      </c>
      <c r="BO111" s="74">
        <f>IF(BM$1="","",SUM(BM111:BN111))</f>
        <v>0</v>
      </c>
      <c r="BP111" s="537"/>
      <c r="BQ111" s="537"/>
      <c r="BR111" s="382"/>
      <c r="BS111" s="238"/>
      <c r="BT111" s="539">
        <f>IF(BV$1="Rejected",BM111,IF(BW111="",BM111,SUM(BM111,BW111)))</f>
        <v>0</v>
      </c>
      <c r="BU111" s="538">
        <f>IF(BV$1="Rejected",BN111,IF(BX111="",BN111,SUM(BN111,BX111)))</f>
        <v>0</v>
      </c>
      <c r="BV111" s="74">
        <f>IF(BT$1="","",SUM(BT111:BU111))</f>
        <v>0</v>
      </c>
      <c r="BW111" s="537"/>
      <c r="BX111" s="537"/>
      <c r="BY111" s="382"/>
      <c r="BZ111" s="238"/>
      <c r="CA111" s="539">
        <f>IF(CC$1="Rejected",BT111,IF(CD111="",BT111,SUM(BT111,CD111)))</f>
        <v>0</v>
      </c>
      <c r="CB111" s="538">
        <f>IF(CC$1="Rejected",BU111,IF(CE111="",BU111,SUM(BU111,CE111)))</f>
        <v>0</v>
      </c>
      <c r="CC111" s="74">
        <f>IF(CA$1="","",SUM(CA111:CB111))</f>
        <v>0</v>
      </c>
      <c r="CD111" s="537"/>
      <c r="CE111" s="537"/>
      <c r="CF111" s="382"/>
      <c r="CG111" s="238"/>
      <c r="CH111" s="539">
        <f>IF(CJ$1="Rejected",CA111,IF(CK111="",CA111,SUM(CA111,CK111)))</f>
        <v>0</v>
      </c>
      <c r="CI111" s="538">
        <f>IF(CJ$1="Rejected",CB111,IF(CL111="",CB111,SUM(CB111,CL111)))</f>
        <v>0</v>
      </c>
      <c r="CJ111" s="74">
        <f>IF(CH$1="","",SUM(CH111:CI111))</f>
        <v>0</v>
      </c>
      <c r="CK111" s="537"/>
      <c r="CL111" s="537"/>
      <c r="CM111" s="382"/>
      <c r="CN111" s="238"/>
      <c r="CO111" s="539">
        <f>IF(CQ$1="Rejected",CH111,IF(CR111="",CH111,SUM(CH111,CR111)))</f>
        <v>0</v>
      </c>
      <c r="CP111" s="538">
        <f>IF(CQ$1="Rejected",CI111,IF(CS111="",CI111,SUM(CI111,CS111)))</f>
        <v>0</v>
      </c>
      <c r="CQ111" s="74">
        <f>IF(CO$1="","",SUM(CO111:CP111))</f>
        <v>0</v>
      </c>
      <c r="CR111" s="537"/>
      <c r="CS111" s="537"/>
      <c r="CT111" s="382"/>
      <c r="CU111" s="238"/>
      <c r="CV111" s="539">
        <f>IF(CX$1="Rejected",CO111,IF(CY111="",CO111,SUM(CO111,CY111)))</f>
        <v>0</v>
      </c>
      <c r="CW111" s="538">
        <f>IF(CX$1="Rejected",CP111,IF(CZ111="",CP111,SUM(CP111,CZ111)))</f>
        <v>0</v>
      </c>
      <c r="CX111" s="74">
        <f>IF(CV$1="","",SUM(CV111:CW111))</f>
        <v>0</v>
      </c>
      <c r="CY111" s="537"/>
      <c r="CZ111" s="537"/>
      <c r="DA111" s="382"/>
      <c r="DB111" s="238"/>
      <c r="DC111" s="539">
        <f>IF(DE$1="Rejected",CV111,IF(DF111="",CV111,SUM(CV111,DF111)))</f>
        <v>0</v>
      </c>
      <c r="DD111" s="538">
        <f>IF(DE$1="Rejected",CW111,IF(DG111="",CW111,SUM(CW111,DG111)))</f>
        <v>0</v>
      </c>
      <c r="DE111" s="74">
        <f>IF(DC$1="","",SUM(DC111:DD111))</f>
        <v>0</v>
      </c>
      <c r="DF111" s="537"/>
      <c r="DG111" s="537"/>
      <c r="DH111" s="382"/>
      <c r="DI111" s="238"/>
      <c r="DJ111" s="539">
        <f>IF(DL$1="Rejected",DC111,IF(DM111="",DC111,SUM(DC111,DM111)))</f>
        <v>0</v>
      </c>
      <c r="DK111" s="538">
        <f>IF(DL$1="Rejected",DD111,IF(DN111="",DD111,SUM(DD111,DN111)))</f>
        <v>0</v>
      </c>
      <c r="DL111" s="74">
        <f>IF(DJ$1="","",SUM(DJ111:DK111))</f>
        <v>0</v>
      </c>
      <c r="DM111" s="537"/>
      <c r="DN111" s="537"/>
      <c r="DO111" s="382"/>
      <c r="DP111" s="238"/>
      <c r="DQ111" s="539">
        <f>IF(DS$1="Rejected",DJ111,IF(DT111="",DJ111,SUM(DJ111,DT111)))</f>
        <v>0</v>
      </c>
      <c r="DR111" s="538">
        <f>IF(DS$1="Rejected",DK111,IF(DU111="",DK111,SUM(DK111,DU111)))</f>
        <v>0</v>
      </c>
      <c r="DS111" s="74">
        <f>IF(DQ$1="","",SUM(DQ111:DR111))</f>
        <v>0</v>
      </c>
      <c r="DT111" s="537"/>
      <c r="DU111" s="537"/>
      <c r="DV111" s="382"/>
    </row>
    <row r="112" spans="1:126" s="20" customFormat="1" outlineLevel="1" x14ac:dyDescent="0.2">
      <c r="A112" s="152" t="s">
        <v>150</v>
      </c>
      <c r="B112" s="182" t="s">
        <v>61</v>
      </c>
      <c r="C112" s="66"/>
      <c r="D112" s="66"/>
      <c r="E112" s="74">
        <f>SUM(C112:D112)</f>
        <v>0</v>
      </c>
      <c r="F112" s="187"/>
      <c r="H112" s="301" t="s">
        <v>299</v>
      </c>
      <c r="I112" s="538">
        <f>IF(K$1="Rejected",C112,IF(L112="",C112,SUM(C112,L112)))</f>
        <v>0</v>
      </c>
      <c r="J112" s="538">
        <f>IF(K$1="Rejected",D112,IF(M112="",D112,SUM(D112,M112)))</f>
        <v>0</v>
      </c>
      <c r="K112" s="74">
        <f>IF(I$1="","",SUM(I112:J112))</f>
        <v>0</v>
      </c>
      <c r="L112" s="537"/>
      <c r="M112" s="537"/>
      <c r="N112" s="382"/>
      <c r="O112" s="271" t="str">
        <f t="shared" si="217"/>
        <v>LS</v>
      </c>
      <c r="P112" s="538">
        <f>IF(R$1="Rejected",I112,IF(S112="",I112,SUM(I112,S112)))</f>
        <v>0</v>
      </c>
      <c r="Q112" s="538">
        <f>IF(R$1="Rejected",J112,IF(T112="",J112,SUM(J112,T112)))</f>
        <v>0</v>
      </c>
      <c r="R112" s="74">
        <f>IF(P$1="","",SUM(P112:Q112))</f>
        <v>0</v>
      </c>
      <c r="S112" s="537"/>
      <c r="T112" s="537"/>
      <c r="U112" s="382"/>
      <c r="V112" s="238"/>
      <c r="W112" s="538">
        <f>IF(Y$1="Rejected",P112,IF(Z112="",P112,SUM(P112,Z112)))</f>
        <v>0</v>
      </c>
      <c r="X112" s="538">
        <f>IF(Y$1="Rejected",Q112,IF(AA112="",Q112,SUM(Q112,AA112)))</f>
        <v>0</v>
      </c>
      <c r="Y112" s="74">
        <f>IF(W$1="","",SUM(W112:X112))</f>
        <v>0</v>
      </c>
      <c r="Z112" s="537"/>
      <c r="AA112" s="537"/>
      <c r="AB112" s="382"/>
      <c r="AC112" s="238"/>
      <c r="AD112" s="538">
        <f>IF(AF$1="Rejected",W112,IF(AG112="",W112,SUM(W112,AG112)))</f>
        <v>0</v>
      </c>
      <c r="AE112" s="538">
        <f>IF(AF$1="Rejected",X112,IF(AH112="",X112,SUM(X112,AH112)))</f>
        <v>0</v>
      </c>
      <c r="AF112" s="74">
        <f>IF(AD$1="","",SUM(AD112:AE112))</f>
        <v>0</v>
      </c>
      <c r="AG112" s="537"/>
      <c r="AH112" s="537"/>
      <c r="AI112" s="382"/>
      <c r="AJ112" s="238"/>
      <c r="AK112" s="538">
        <f>IF(AM$1="Rejected",AD112,IF(AN112="",AD112,SUM(AD112,AN112)))</f>
        <v>0</v>
      </c>
      <c r="AL112" s="538">
        <f>IF(AM$1="Rejected",AE112,IF(AO112="",AE112,SUM(AE112,AO112)))</f>
        <v>0</v>
      </c>
      <c r="AM112" s="74">
        <f>IF(AK$1="","",SUM(AK112:AL112))</f>
        <v>0</v>
      </c>
      <c r="AN112" s="537"/>
      <c r="AO112" s="537"/>
      <c r="AP112" s="382"/>
      <c r="AQ112" s="238"/>
      <c r="AR112" s="538">
        <f>IF(AT$1="Rejected",AK112,IF(AU112="",AK112,SUM(AK112,AU112)))</f>
        <v>0</v>
      </c>
      <c r="AS112" s="538">
        <f>IF(AT$1="Rejected",AL112,IF(AV112="",AL112,SUM(AL112,AV112)))</f>
        <v>0</v>
      </c>
      <c r="AT112" s="74">
        <f>IF(AR$1="","",SUM(AR112:AS112))</f>
        <v>0</v>
      </c>
      <c r="AU112" s="537"/>
      <c r="AV112" s="537"/>
      <c r="AW112" s="382"/>
      <c r="AX112" s="238"/>
      <c r="AY112" s="538">
        <f>IF(BA$1="Rejected",AR112,IF(BB112="",AR112,SUM(AR112,BB112)))</f>
        <v>0</v>
      </c>
      <c r="AZ112" s="538">
        <f>IF(BA$1="Rejected",AS112,IF(BC112="",AS112,SUM(AS112,BC112)))</f>
        <v>0</v>
      </c>
      <c r="BA112" s="74">
        <f>IF(AY$1="","",SUM(AY112:AZ112))</f>
        <v>0</v>
      </c>
      <c r="BB112" s="537"/>
      <c r="BC112" s="537"/>
      <c r="BD112" s="382"/>
      <c r="BE112" s="238"/>
      <c r="BF112" s="538">
        <f>IF(BH$1="Rejected",AY112,IF(BI112="",AY112,SUM(AY112,BI112)))</f>
        <v>0</v>
      </c>
      <c r="BG112" s="538">
        <f>IF(BH$1="Rejected",AZ112,IF(BJ112="",AZ112,SUM(AZ112,BJ112)))</f>
        <v>0</v>
      </c>
      <c r="BH112" s="74">
        <f>IF(BF$1="","",SUM(BF112:BG112))</f>
        <v>0</v>
      </c>
      <c r="BI112" s="537"/>
      <c r="BJ112" s="537"/>
      <c r="BK112" s="382"/>
      <c r="BL112" s="238"/>
      <c r="BM112" s="538">
        <f>IF(BO$1="Rejected",BF112,IF(BP112="",BF112,SUM(BF112,BP112)))</f>
        <v>0</v>
      </c>
      <c r="BN112" s="538">
        <f>IF(BO$1="Rejected",BG112,IF(BQ112="",BG112,SUM(BG112,BQ112)))</f>
        <v>0</v>
      </c>
      <c r="BO112" s="74">
        <f>IF(BM$1="","",SUM(BM112:BN112))</f>
        <v>0</v>
      </c>
      <c r="BP112" s="537"/>
      <c r="BQ112" s="537"/>
      <c r="BR112" s="382"/>
      <c r="BS112" s="238"/>
      <c r="BT112" s="538">
        <f>IF(BV$1="Rejected",BM112,IF(BW112="",BM112,SUM(BM112,BW112)))</f>
        <v>0</v>
      </c>
      <c r="BU112" s="538">
        <f>IF(BV$1="Rejected",BN112,IF(BX112="",BN112,SUM(BN112,BX112)))</f>
        <v>0</v>
      </c>
      <c r="BV112" s="74">
        <f>IF(BT$1="","",SUM(BT112:BU112))</f>
        <v>0</v>
      </c>
      <c r="BW112" s="537"/>
      <c r="BX112" s="537"/>
      <c r="BY112" s="382"/>
      <c r="BZ112" s="238"/>
      <c r="CA112" s="538">
        <f>IF(CC$1="Rejected",BT112,IF(CD112="",BT112,SUM(BT112,CD112)))</f>
        <v>0</v>
      </c>
      <c r="CB112" s="538">
        <f>IF(CC$1="Rejected",BU112,IF(CE112="",BU112,SUM(BU112,CE112)))</f>
        <v>0</v>
      </c>
      <c r="CC112" s="74">
        <f>IF(CA$1="","",SUM(CA112:CB112))</f>
        <v>0</v>
      </c>
      <c r="CD112" s="537"/>
      <c r="CE112" s="537"/>
      <c r="CF112" s="382"/>
      <c r="CG112" s="238"/>
      <c r="CH112" s="538">
        <f>IF(CJ$1="Rejected",CA112,IF(CK112="",CA112,SUM(CA112,CK112)))</f>
        <v>0</v>
      </c>
      <c r="CI112" s="538">
        <f>IF(CJ$1="Rejected",CB112,IF(CL112="",CB112,SUM(CB112,CL112)))</f>
        <v>0</v>
      </c>
      <c r="CJ112" s="74">
        <f>IF(CH$1="","",SUM(CH112:CI112))</f>
        <v>0</v>
      </c>
      <c r="CK112" s="537"/>
      <c r="CL112" s="537"/>
      <c r="CM112" s="382"/>
      <c r="CN112" s="238"/>
      <c r="CO112" s="538">
        <f>IF(CQ$1="Rejected",CH112,IF(CR112="",CH112,SUM(CH112,CR112)))</f>
        <v>0</v>
      </c>
      <c r="CP112" s="538">
        <f>IF(CQ$1="Rejected",CI112,IF(CS112="",CI112,SUM(CI112,CS112)))</f>
        <v>0</v>
      </c>
      <c r="CQ112" s="74">
        <f>IF(CO$1="","",SUM(CO112:CP112))</f>
        <v>0</v>
      </c>
      <c r="CR112" s="537"/>
      <c r="CS112" s="537"/>
      <c r="CT112" s="382"/>
      <c r="CU112" s="238"/>
      <c r="CV112" s="538">
        <f>IF(CX$1="Rejected",CO112,IF(CY112="",CO112,SUM(CO112,CY112)))</f>
        <v>0</v>
      </c>
      <c r="CW112" s="538">
        <f>IF(CX$1="Rejected",CP112,IF(CZ112="",CP112,SUM(CP112,CZ112)))</f>
        <v>0</v>
      </c>
      <c r="CX112" s="74">
        <f>IF(CV$1="","",SUM(CV112:CW112))</f>
        <v>0</v>
      </c>
      <c r="CY112" s="537"/>
      <c r="CZ112" s="537"/>
      <c r="DA112" s="382"/>
      <c r="DB112" s="238"/>
      <c r="DC112" s="538">
        <f>IF(DE$1="Rejected",CV112,IF(DF112="",CV112,SUM(CV112,DF112)))</f>
        <v>0</v>
      </c>
      <c r="DD112" s="538">
        <f>IF(DE$1="Rejected",CW112,IF(DG112="",CW112,SUM(CW112,DG112)))</f>
        <v>0</v>
      </c>
      <c r="DE112" s="74">
        <f>IF(DC$1="","",SUM(DC112:DD112))</f>
        <v>0</v>
      </c>
      <c r="DF112" s="537"/>
      <c r="DG112" s="537"/>
      <c r="DH112" s="382"/>
      <c r="DI112" s="238"/>
      <c r="DJ112" s="538">
        <f>IF(DL$1="Rejected",DC112,IF(DM112="",DC112,SUM(DC112,DM112)))</f>
        <v>0</v>
      </c>
      <c r="DK112" s="538">
        <f>IF(DL$1="Rejected",DD112,IF(DN112="",DD112,SUM(DD112,DN112)))</f>
        <v>0</v>
      </c>
      <c r="DL112" s="74">
        <f>IF(DJ$1="","",SUM(DJ112:DK112))</f>
        <v>0</v>
      </c>
      <c r="DM112" s="537"/>
      <c r="DN112" s="537"/>
      <c r="DO112" s="382"/>
      <c r="DP112" s="238"/>
      <c r="DQ112" s="538">
        <f>IF(DS$1="Rejected",DJ112,IF(DT112="",DJ112,SUM(DJ112,DT112)))</f>
        <v>0</v>
      </c>
      <c r="DR112" s="538">
        <f>IF(DS$1="Rejected",DK112,IF(DU112="",DK112,SUM(DK112,DU112)))</f>
        <v>0</v>
      </c>
      <c r="DS112" s="74">
        <f>IF(DQ$1="","",SUM(DQ112:DR112))</f>
        <v>0</v>
      </c>
      <c r="DT112" s="537"/>
      <c r="DU112" s="537"/>
      <c r="DV112" s="382"/>
    </row>
    <row r="113" spans="1:126" s="20" customFormat="1" x14ac:dyDescent="0.2">
      <c r="A113" s="75" t="s">
        <v>154</v>
      </c>
      <c r="B113" s="150"/>
      <c r="C113" s="73">
        <f>SUM(C110:C112)</f>
        <v>0</v>
      </c>
      <c r="D113" s="73">
        <f>SUM(D110:D112)</f>
        <v>0</v>
      </c>
      <c r="E113" s="73">
        <f>SUM(C113:D113)</f>
        <v>0</v>
      </c>
      <c r="F113" s="187"/>
      <c r="H113" s="301" t="s">
        <v>323</v>
      </c>
      <c r="I113" s="536">
        <f>IF(I$1="","",SUMIF($O110:$O112,MID($H113,3,10),I110:I112))</f>
        <v>0</v>
      </c>
      <c r="J113" s="536">
        <f>IF(I$1="","",SUMIF($O110:$O112,MID($H113,3,10),J110:J112))</f>
        <v>0</v>
      </c>
      <c r="K113" s="73">
        <f>IF(I$1="","",SUM(I113:J113))</f>
        <v>0</v>
      </c>
      <c r="L113" s="435">
        <f>IF(I$1="","",SUM(L110:L112))</f>
        <v>0</v>
      </c>
      <c r="M113" s="435">
        <f>IF(I$1="","",SUM(M110:M112))</f>
        <v>0</v>
      </c>
      <c r="N113" s="382"/>
      <c r="O113" s="271" t="str">
        <f t="shared" si="217"/>
        <v>L</v>
      </c>
      <c r="P113" s="536">
        <f>IF(P$1="","",SUMIF($O110:$O112,MID($H113,3,10),P110:P112))</f>
        <v>0</v>
      </c>
      <c r="Q113" s="536">
        <f>IF(Q$1="","",SUMIF($O110:$O112,MID($H113,3,10),Q110:Q112))</f>
        <v>0</v>
      </c>
      <c r="R113" s="73">
        <f>IF(P$1="","",SUM(P113:Q113))</f>
        <v>0</v>
      </c>
      <c r="S113" s="432">
        <f>IF(P$1="","",SUM(S110:S112))</f>
        <v>0</v>
      </c>
      <c r="T113" s="432">
        <f>IF(P$1="","",SUM(T110:T112))</f>
        <v>0</v>
      </c>
      <c r="U113" s="382"/>
      <c r="V113" s="238"/>
      <c r="W113" s="536">
        <f>IF(W$1="","",SUMIF($O110:$O112,MID($H113,3,10),W110:W112))</f>
        <v>0</v>
      </c>
      <c r="X113" s="536">
        <f>IF(X$1="","",SUMIF($O110:$O112,MID($H113,3,10),X110:X112))</f>
        <v>0</v>
      </c>
      <c r="Y113" s="73">
        <f>IF(W$1="","",SUM(W113:X113))</f>
        <v>0</v>
      </c>
      <c r="Z113" s="436">
        <f>IF(W$1="","",SUM(Z110:Z112))</f>
        <v>0</v>
      </c>
      <c r="AA113" s="436">
        <f>IF(W$1="","",SUM(AA110:AA112))</f>
        <v>0</v>
      </c>
      <c r="AB113" s="382"/>
      <c r="AC113" s="238"/>
      <c r="AD113" s="536">
        <f>IF(AD$1="","",SUMIF($O110:$O112,MID($H113,3,10),AD110:AD112))</f>
        <v>0</v>
      </c>
      <c r="AE113" s="536">
        <f>IF(AE$1="","",SUMIF($O110:$O112,MID($H113,3,10),AE110:AE112))</f>
        <v>0</v>
      </c>
      <c r="AF113" s="73">
        <f>IF(AD$1="","",SUM(AD113:AE113))</f>
        <v>0</v>
      </c>
      <c r="AG113" s="436">
        <f>IF(AD$1="","",SUM(AG110:AG112))</f>
        <v>0</v>
      </c>
      <c r="AH113" s="436">
        <f>IF(AD$1="","",SUM(AH110:AH112))</f>
        <v>0</v>
      </c>
      <c r="AI113" s="382"/>
      <c r="AJ113" s="238"/>
      <c r="AK113" s="536">
        <f>IF(AK$1="","",SUMIF($O110:$O112,MID($H113,3,10),AK110:AK112))</f>
        <v>0</v>
      </c>
      <c r="AL113" s="536">
        <f>IF(AL$1="","",SUMIF($O110:$O112,MID($H113,3,10),AL110:AL112))</f>
        <v>0</v>
      </c>
      <c r="AM113" s="73">
        <f>IF(AK$1="","",SUM(AK113:AL113))</f>
        <v>0</v>
      </c>
      <c r="AN113" s="436">
        <f>IF(AK$1="","",SUM(AN110:AN112))</f>
        <v>0</v>
      </c>
      <c r="AO113" s="436">
        <f>IF(AK$1="","",SUM(AO110:AO112))</f>
        <v>0</v>
      </c>
      <c r="AP113" s="382"/>
      <c r="AQ113" s="238"/>
      <c r="AR113" s="536">
        <f>IF(AR$1="","",SUMIF($O110:$O112,MID($H113,3,10),AR110:AR112))</f>
        <v>0</v>
      </c>
      <c r="AS113" s="536">
        <f>IF(AS$1="","",SUMIF($O110:$O112,MID($H113,3,10),AS110:AS112))</f>
        <v>0</v>
      </c>
      <c r="AT113" s="73">
        <f>IF(AR$1="","",SUM(AR113:AS113))</f>
        <v>0</v>
      </c>
      <c r="AU113" s="436">
        <f>IF(AR$1="","",SUM(AU110:AU112))</f>
        <v>0</v>
      </c>
      <c r="AV113" s="436">
        <f>IF(AR$1="","",SUM(AV110:AV112))</f>
        <v>0</v>
      </c>
      <c r="AW113" s="382"/>
      <c r="AX113" s="238"/>
      <c r="AY113" s="536">
        <f>IF(AY$1="","",SUMIF($O110:$O112,MID($H113,3,10),AY110:AY112))</f>
        <v>0</v>
      </c>
      <c r="AZ113" s="536">
        <f>IF(AZ$1="","",SUMIF($O110:$O112,MID($H113,3,10),AZ110:AZ112))</f>
        <v>0</v>
      </c>
      <c r="BA113" s="73">
        <f>IF(AY$1="","",SUM(AY113:AZ113))</f>
        <v>0</v>
      </c>
      <c r="BB113" s="436">
        <f>IF(AY$1="","",SUM(BB110:BB112))</f>
        <v>0</v>
      </c>
      <c r="BC113" s="436">
        <f>IF(AY$1="","",SUM(BC110:BC112))</f>
        <v>0</v>
      </c>
      <c r="BD113" s="382"/>
      <c r="BE113" s="238"/>
      <c r="BF113" s="536">
        <f>IF(BF$1="","",SUMIF($O110:$O112,MID($H113,3,10),BF110:BF112))</f>
        <v>0</v>
      </c>
      <c r="BG113" s="536">
        <f>IF(BG$1="","",SUMIF($O110:$O112,MID($H113,3,10),BG110:BG112))</f>
        <v>0</v>
      </c>
      <c r="BH113" s="73">
        <f>IF(BF$1="","",SUM(BF113:BG113))</f>
        <v>0</v>
      </c>
      <c r="BI113" s="436">
        <f>IF(BF$1="","",SUM(BI110:BI112))</f>
        <v>0</v>
      </c>
      <c r="BJ113" s="436">
        <f>IF(BF$1="","",SUM(BJ110:BJ112))</f>
        <v>0</v>
      </c>
      <c r="BK113" s="382"/>
      <c r="BL113" s="238"/>
      <c r="BM113" s="536">
        <f>IF(BM$1="","",SUMIF($O110:$O112,MID($H113,3,10),BM110:BM112))</f>
        <v>0</v>
      </c>
      <c r="BN113" s="536">
        <f>IF(BN$1="","",SUMIF($O110:$O112,MID($H113,3,10),BN110:BN112))</f>
        <v>0</v>
      </c>
      <c r="BO113" s="73">
        <f>IF(BM$1="","",SUM(BM113:BN113))</f>
        <v>0</v>
      </c>
      <c r="BP113" s="436">
        <f>IF(BM$1="","",SUM(BP110:BP112))</f>
        <v>0</v>
      </c>
      <c r="BQ113" s="436">
        <f>IF(BM$1="","",SUM(BQ110:BQ112))</f>
        <v>0</v>
      </c>
      <c r="BR113" s="382"/>
      <c r="BS113" s="238"/>
      <c r="BT113" s="536">
        <f>IF(BT$1="","",SUMIF($O110:$O112,MID($H113,3,10),BT110:BT112))</f>
        <v>0</v>
      </c>
      <c r="BU113" s="536">
        <f>IF(BU$1="","",SUMIF($O110:$O112,MID($H113,3,10),BU110:BU112))</f>
        <v>0</v>
      </c>
      <c r="BV113" s="73">
        <f>IF(BT$1="","",SUM(BT113:BU113))</f>
        <v>0</v>
      </c>
      <c r="BW113" s="436">
        <f>IF(BT$1="","",SUM(BW110:BW112))</f>
        <v>0</v>
      </c>
      <c r="BX113" s="436">
        <f>IF(BT$1="","",SUM(BX110:BX112))</f>
        <v>0</v>
      </c>
      <c r="BY113" s="382"/>
      <c r="BZ113" s="238"/>
      <c r="CA113" s="536">
        <f>IF(CA$1="","",SUMIF($O110:$O112,MID($H113,3,10),CA110:CA112))</f>
        <v>0</v>
      </c>
      <c r="CB113" s="536">
        <f>IF(CB$1="","",SUMIF($O110:$O112,MID($H113,3,10),CB110:CB112))</f>
        <v>0</v>
      </c>
      <c r="CC113" s="73">
        <f>IF(CA$1="","",SUM(CA113:CB113))</f>
        <v>0</v>
      </c>
      <c r="CD113" s="436">
        <f>IF(CA$1="","",SUM(CD110:CD112))</f>
        <v>0</v>
      </c>
      <c r="CE113" s="436">
        <f>IF(CA$1="","",SUM(CE110:CE112))</f>
        <v>0</v>
      </c>
      <c r="CF113" s="382"/>
      <c r="CG113" s="238"/>
      <c r="CH113" s="536">
        <f>IF(CH$1="","",SUMIF($O110:$O112,MID($H113,3,10),CH110:CH112))</f>
        <v>0</v>
      </c>
      <c r="CI113" s="536">
        <f>IF(CI$1="","",SUMIF($O110:$O112,MID($H113,3,10),CI110:CI112))</f>
        <v>0</v>
      </c>
      <c r="CJ113" s="73">
        <f>IF(CH$1="","",SUM(CH113:CI113))</f>
        <v>0</v>
      </c>
      <c r="CK113" s="436">
        <f>IF(CH$1="","",SUM(CK110:CK112))</f>
        <v>0</v>
      </c>
      <c r="CL113" s="436">
        <f>IF(CH$1="","",SUM(CL110:CL112))</f>
        <v>0</v>
      </c>
      <c r="CM113" s="382"/>
      <c r="CN113" s="238"/>
      <c r="CO113" s="536">
        <f>IF(CO$1="","",SUMIF($O110:$O112,MID($H113,3,10),CO110:CO112))</f>
        <v>0</v>
      </c>
      <c r="CP113" s="536">
        <f>IF(CP$1="","",SUMIF($O110:$O112,MID($H113,3,10),CP110:CP112))</f>
        <v>0</v>
      </c>
      <c r="CQ113" s="73">
        <f>IF(CO$1="","",SUM(CO113:CP113))</f>
        <v>0</v>
      </c>
      <c r="CR113" s="436">
        <f>IF(CO$1="","",SUM(CR110:CR112))</f>
        <v>0</v>
      </c>
      <c r="CS113" s="436">
        <f>IF(CO$1="","",SUM(CS110:CS112))</f>
        <v>0</v>
      </c>
      <c r="CT113" s="382"/>
      <c r="CU113" s="238"/>
      <c r="CV113" s="536">
        <f>IF(CV$1="","",SUMIF($O110:$O112,MID($H113,3,10),CV110:CV112))</f>
        <v>0</v>
      </c>
      <c r="CW113" s="536">
        <f>IF(CW$1="","",SUMIF($O110:$O112,MID($H113,3,10),CW110:CW112))</f>
        <v>0</v>
      </c>
      <c r="CX113" s="73">
        <f>IF(CV$1="","",SUM(CV113:CW113))</f>
        <v>0</v>
      </c>
      <c r="CY113" s="436">
        <f>IF(CV$1="","",SUM(CY110:CY112))</f>
        <v>0</v>
      </c>
      <c r="CZ113" s="436">
        <f>IF(CV$1="","",SUM(CZ110:CZ112))</f>
        <v>0</v>
      </c>
      <c r="DA113" s="382"/>
      <c r="DB113" s="238"/>
      <c r="DC113" s="536">
        <f>IF(DC$1="","",SUMIF($O110:$O112,MID($H113,3,10),DC110:DC112))</f>
        <v>0</v>
      </c>
      <c r="DD113" s="536">
        <f>IF(DD$1="","",SUMIF($O110:$O112,MID($H113,3,10),DD110:DD112))</f>
        <v>0</v>
      </c>
      <c r="DE113" s="73">
        <f>IF(DC$1="","",SUM(DC113:DD113))</f>
        <v>0</v>
      </c>
      <c r="DF113" s="436">
        <f>IF(DC$1="","",SUM(DF110:DF112))</f>
        <v>0</v>
      </c>
      <c r="DG113" s="436">
        <f>IF(DC$1="","",SUM(DG110:DG112))</f>
        <v>0</v>
      </c>
      <c r="DH113" s="382"/>
      <c r="DI113" s="238"/>
      <c r="DJ113" s="536">
        <f>IF(DJ$1="","",SUMIF($O110:$O112,MID($H113,3,10),DJ110:DJ112))</f>
        <v>0</v>
      </c>
      <c r="DK113" s="536">
        <f>IF(DK$1="","",SUMIF($O110:$O112,MID($H113,3,10),DK110:DK112))</f>
        <v>0</v>
      </c>
      <c r="DL113" s="73">
        <f>IF(DJ$1="","",SUM(DJ113:DK113))</f>
        <v>0</v>
      </c>
      <c r="DM113" s="436">
        <f>IF(DJ$1="","",SUM(DM110:DM112))</f>
        <v>0</v>
      </c>
      <c r="DN113" s="436">
        <f>IF(DJ$1="","",SUM(DN110:DN112))</f>
        <v>0</v>
      </c>
      <c r="DO113" s="382"/>
      <c r="DP113" s="238"/>
      <c r="DQ113" s="536">
        <f>IF(DQ$1="","",SUMIF($O110:$O112,MID($H113,3,10),DQ110:DQ112))</f>
        <v>0</v>
      </c>
      <c r="DR113" s="536">
        <f>IF(DR$1="","",SUMIF($O110:$O112,MID($H113,3,10),DR110:DR112))</f>
        <v>0</v>
      </c>
      <c r="DS113" s="73">
        <f>IF(DQ$1="","",SUM(DQ113:DR113))</f>
        <v>0</v>
      </c>
      <c r="DT113" s="436">
        <f>IF(DQ$1="","",SUM(DT110:DT112))</f>
        <v>0</v>
      </c>
      <c r="DU113" s="436">
        <f>IF(DQ$1="","",SUM(DU110:DU112))</f>
        <v>0</v>
      </c>
      <c r="DV113" s="382"/>
    </row>
    <row r="114" spans="1:126" s="238" customFormat="1" ht="15.75" thickBot="1" x14ac:dyDescent="0.25">
      <c r="A114" s="67" t="s">
        <v>155</v>
      </c>
      <c r="B114" s="68"/>
      <c r="C114" s="69">
        <f>SUM(C81,C108,C113)</f>
        <v>0</v>
      </c>
      <c r="D114" s="69">
        <f>SUM(D81,D108,D113)</f>
        <v>0</v>
      </c>
      <c r="E114" s="69">
        <f>SUM(C114:D114)</f>
        <v>0</v>
      </c>
      <c r="F114" s="70"/>
      <c r="H114" s="301" t="s">
        <v>300</v>
      </c>
      <c r="I114" s="72">
        <f>IF(I$1="","",SUM(I81,I108,I113))</f>
        <v>0</v>
      </c>
      <c r="J114" s="72">
        <f>IF(I$1="","",SUM(J81,J108,J113))</f>
        <v>0</v>
      </c>
      <c r="K114" s="72">
        <f>IF(I$1="","",SUM(I114:J114))</f>
        <v>0</v>
      </c>
      <c r="L114" s="438">
        <f>IF(I$1="","",SUM(L81,L108,L113))</f>
        <v>0</v>
      </c>
      <c r="M114" s="438">
        <f>IF(I$1="","",SUM(M81,M108,M113))</f>
        <v>0</v>
      </c>
      <c r="N114" s="386"/>
      <c r="O114" s="271" t="str">
        <f t="shared" si="217"/>
        <v>LT</v>
      </c>
      <c r="P114" s="72">
        <f>IF(P$1="","",SUM(P81,P108,P113))</f>
        <v>0</v>
      </c>
      <c r="Q114" s="72">
        <f>IF(P$1="","",SUM(Q81,Q108,Q113))</f>
        <v>0</v>
      </c>
      <c r="R114" s="72">
        <f>IF(P$1="","",SUM(P114:Q114))</f>
        <v>0</v>
      </c>
      <c r="S114" s="442">
        <f>IF(P$1="","",SUM(S81,S108,S113))</f>
        <v>0</v>
      </c>
      <c r="T114" s="442">
        <f>IF(P$1="","",SUM(T81,T108,T113))</f>
        <v>0</v>
      </c>
      <c r="U114" s="386"/>
      <c r="W114" s="72">
        <f>IF(W$1="","",SUM(W81,W108,W113))</f>
        <v>0</v>
      </c>
      <c r="X114" s="72">
        <f>IF(W$1="","",SUM(X81,X108,X113))</f>
        <v>0</v>
      </c>
      <c r="Y114" s="72">
        <f>IF(W$1="","",SUM(W114:X114))</f>
        <v>0</v>
      </c>
      <c r="Z114" s="438">
        <f>IF(W$1="","",SUM(Z81,Z108,Z113))</f>
        <v>0</v>
      </c>
      <c r="AA114" s="438">
        <f>IF(W$1="","",SUM(AA81,AA108,AA113))</f>
        <v>0</v>
      </c>
      <c r="AB114" s="386"/>
      <c r="AD114" s="72">
        <f>IF(AD$1="","",SUM(AD81,AD108,AD113))</f>
        <v>0</v>
      </c>
      <c r="AE114" s="72">
        <f>IF(AD$1="","",SUM(AE81,AE108,AE113))</f>
        <v>0</v>
      </c>
      <c r="AF114" s="72">
        <f>IF(AD$1="","",SUM(AD114:AE114))</f>
        <v>0</v>
      </c>
      <c r="AG114" s="438">
        <f>IF(AD$1="","",SUM(AG81,AG108,AG113))</f>
        <v>0</v>
      </c>
      <c r="AH114" s="438">
        <f>IF(AD$1="","",SUM(AH81,AH108,AH113))</f>
        <v>0</v>
      </c>
      <c r="AI114" s="386"/>
      <c r="AK114" s="72">
        <f>IF(AK$1="","",SUM(AK81,AK108,AK113))</f>
        <v>0</v>
      </c>
      <c r="AL114" s="72">
        <f>IF(AK$1="","",SUM(AL81,AL108,AL113))</f>
        <v>0</v>
      </c>
      <c r="AM114" s="72">
        <f>IF(AK$1="","",SUM(AK114:AL114))</f>
        <v>0</v>
      </c>
      <c r="AN114" s="438">
        <f>IF(AK$1="","",SUM(AN81,AN108,AN113))</f>
        <v>0</v>
      </c>
      <c r="AO114" s="438">
        <f>IF(AK$1="","",SUM(AO81,AO108,AO113))</f>
        <v>0</v>
      </c>
      <c r="AP114" s="386"/>
      <c r="AR114" s="72">
        <f>IF(AR$1="","",SUM(AR81,AR108,AR113))</f>
        <v>0</v>
      </c>
      <c r="AS114" s="72">
        <f>IF(AR$1="","",SUM(AS81,AS108,AS113))</f>
        <v>0</v>
      </c>
      <c r="AT114" s="72">
        <f>IF(AR$1="","",SUM(AR114:AS114))</f>
        <v>0</v>
      </c>
      <c r="AU114" s="438">
        <f>IF(AR$1="","",SUM(AU81,AU108,AU113))</f>
        <v>0</v>
      </c>
      <c r="AV114" s="438">
        <f>IF(AR$1="","",SUM(AV81,AV108,AV113))</f>
        <v>0</v>
      </c>
      <c r="AW114" s="386"/>
      <c r="AY114" s="72">
        <f>IF(AY$1="","",SUM(AY81,AY108,AY113))</f>
        <v>0</v>
      </c>
      <c r="AZ114" s="72">
        <f>IF(AY$1="","",SUM(AZ81,AZ108,AZ113))</f>
        <v>0</v>
      </c>
      <c r="BA114" s="72">
        <f>IF(AY$1="","",SUM(AY114:AZ114))</f>
        <v>0</v>
      </c>
      <c r="BB114" s="438">
        <f>IF(AY$1="","",SUM(BB81,BB108,BB113))</f>
        <v>0</v>
      </c>
      <c r="BC114" s="438">
        <f>IF(AY$1="","",SUM(BC81,BC108,BC113))</f>
        <v>0</v>
      </c>
      <c r="BD114" s="386"/>
      <c r="BF114" s="72">
        <f>IF(BF$1="","",SUM(BF81,BF108,BF113))</f>
        <v>0</v>
      </c>
      <c r="BG114" s="72">
        <f>IF(BF$1="","",SUM(BG81,BG108,BG113))</f>
        <v>0</v>
      </c>
      <c r="BH114" s="72">
        <f>IF(BF$1="","",SUM(BF114:BG114))</f>
        <v>0</v>
      </c>
      <c r="BI114" s="438">
        <f>IF(BF$1="","",SUM(BI81,BI108,BI113))</f>
        <v>0</v>
      </c>
      <c r="BJ114" s="438">
        <f>IF(BF$1="","",SUM(BJ81,BJ108,BJ113))</f>
        <v>0</v>
      </c>
      <c r="BK114" s="386"/>
      <c r="BM114" s="72">
        <f>IF(BM$1="","",SUM(BM81,BM108,BM113))</f>
        <v>0</v>
      </c>
      <c r="BN114" s="72">
        <f>IF(BM$1="","",SUM(BN81,BN108,BN113))</f>
        <v>0</v>
      </c>
      <c r="BO114" s="72">
        <f>IF(BM$1="","",SUM(BM114:BN114))</f>
        <v>0</v>
      </c>
      <c r="BP114" s="438">
        <f>IF(BM$1="","",SUM(BP81,BP108,BP113))</f>
        <v>0</v>
      </c>
      <c r="BQ114" s="438">
        <f>IF(BM$1="","",SUM(BQ81,BQ108,BQ113))</f>
        <v>0</v>
      </c>
      <c r="BR114" s="386"/>
      <c r="BT114" s="72">
        <f>IF(BT$1="","",SUM(BT81,BT108,BT113))</f>
        <v>0</v>
      </c>
      <c r="BU114" s="72">
        <f>IF(BT$1="","",SUM(BU81,BU108,BU113))</f>
        <v>0</v>
      </c>
      <c r="BV114" s="72">
        <f>IF(BT$1="","",SUM(BT114:BU114))</f>
        <v>0</v>
      </c>
      <c r="BW114" s="438">
        <f>IF(BT$1="","",SUM(BW81,BW108,BW113))</f>
        <v>0</v>
      </c>
      <c r="BX114" s="438">
        <f>IF(BT$1="","",SUM(BX81,BX108,BX113))</f>
        <v>0</v>
      </c>
      <c r="BY114" s="386"/>
      <c r="CA114" s="72">
        <f>IF(CA$1="","",SUM(CA81,CA108,CA113))</f>
        <v>0</v>
      </c>
      <c r="CB114" s="72">
        <f>IF(CA$1="","",SUM(CB81,CB108,CB113))</f>
        <v>0</v>
      </c>
      <c r="CC114" s="72">
        <f>IF(CA$1="","",SUM(CA114:CB114))</f>
        <v>0</v>
      </c>
      <c r="CD114" s="438">
        <f>IF(CA$1="","",SUM(CD81,CD108,CD113))</f>
        <v>0</v>
      </c>
      <c r="CE114" s="438">
        <f>IF(CA$1="","",SUM(CE81,CE108,CE113))</f>
        <v>0</v>
      </c>
      <c r="CF114" s="386"/>
      <c r="CH114" s="72">
        <f>IF(CH$1="","",SUM(CH81,CH108,CH113))</f>
        <v>0</v>
      </c>
      <c r="CI114" s="72">
        <f>IF(CH$1="","",SUM(CI81,CI108,CI113))</f>
        <v>0</v>
      </c>
      <c r="CJ114" s="72">
        <f>IF(CH$1="","",SUM(CH114:CI114))</f>
        <v>0</v>
      </c>
      <c r="CK114" s="438">
        <f>IF(CH$1="","",SUM(CK81,CK108,CK113))</f>
        <v>0</v>
      </c>
      <c r="CL114" s="438">
        <f>IF(CH$1="","",SUM(CL81,CL108,CL113))</f>
        <v>0</v>
      </c>
      <c r="CM114" s="386"/>
      <c r="CO114" s="72">
        <f>IF(CO$1="","",SUM(CO81,CO108,CO113))</f>
        <v>0</v>
      </c>
      <c r="CP114" s="72">
        <f>IF(CO$1="","",SUM(CP81,CP108,CP113))</f>
        <v>0</v>
      </c>
      <c r="CQ114" s="72">
        <f>IF(CO$1="","",SUM(CO114:CP114))</f>
        <v>0</v>
      </c>
      <c r="CR114" s="438">
        <f>IF(CO$1="","",SUM(CR81,CR108,CR113))</f>
        <v>0</v>
      </c>
      <c r="CS114" s="438">
        <f>IF(CO$1="","",SUM(CS81,CS108,CS113))</f>
        <v>0</v>
      </c>
      <c r="CT114" s="386"/>
      <c r="CV114" s="72">
        <f>IF(CV$1="","",SUM(CV81,CV108,CV113))</f>
        <v>0</v>
      </c>
      <c r="CW114" s="72">
        <f>IF(CV$1="","",SUM(CW81,CW108,CW113))</f>
        <v>0</v>
      </c>
      <c r="CX114" s="72">
        <f>IF(CV$1="","",SUM(CV114:CW114))</f>
        <v>0</v>
      </c>
      <c r="CY114" s="438">
        <f>IF(CV$1="","",SUM(CY81,CY108,CY113))</f>
        <v>0</v>
      </c>
      <c r="CZ114" s="438">
        <f>IF(CV$1="","",SUM(CZ81,CZ108,CZ113))</f>
        <v>0</v>
      </c>
      <c r="DA114" s="386"/>
      <c r="DC114" s="72">
        <f>IF(DC$1="","",SUM(DC81,DC108,DC113))</f>
        <v>0</v>
      </c>
      <c r="DD114" s="72">
        <f>IF(DC$1="","",SUM(DD81,DD108,DD113))</f>
        <v>0</v>
      </c>
      <c r="DE114" s="72">
        <f>IF(DC$1="","",SUM(DC114:DD114))</f>
        <v>0</v>
      </c>
      <c r="DF114" s="438">
        <f>IF(DC$1="","",SUM(DF81,DF108,DF113))</f>
        <v>0</v>
      </c>
      <c r="DG114" s="438">
        <f>IF(DC$1="","",SUM(DG81,DG108,DG113))</f>
        <v>0</v>
      </c>
      <c r="DH114" s="386"/>
      <c r="DJ114" s="72">
        <f>IF(DJ$1="","",SUM(DJ81,DJ108,DJ113))</f>
        <v>0</v>
      </c>
      <c r="DK114" s="72">
        <f>IF(DJ$1="","",SUM(DK81,DK108,DK113))</f>
        <v>0</v>
      </c>
      <c r="DL114" s="72">
        <f>IF(DJ$1="","",SUM(DJ114:DK114))</f>
        <v>0</v>
      </c>
      <c r="DM114" s="438">
        <f>IF(DJ$1="","",SUM(DM81,DM108,DM113))</f>
        <v>0</v>
      </c>
      <c r="DN114" s="438">
        <f>IF(DJ$1="","",SUM(DN81,DN108,DN113))</f>
        <v>0</v>
      </c>
      <c r="DO114" s="386"/>
      <c r="DQ114" s="72">
        <f>IF(DQ$1="","",SUM(DQ81,DQ108,DQ113))</f>
        <v>0</v>
      </c>
      <c r="DR114" s="72">
        <f>IF(DQ$1="","",SUM(DR81,DR108,DR113))</f>
        <v>0</v>
      </c>
      <c r="DS114" s="72">
        <f>IF(DQ$1="","",SUM(DQ114:DR114))</f>
        <v>0</v>
      </c>
      <c r="DT114" s="438">
        <f>IF(DQ$1="","",SUM(DT81,DT108,DT113))</f>
        <v>0</v>
      </c>
      <c r="DU114" s="438">
        <f>IF(DQ$1="","",SUM(DU81,DU108,DU113))</f>
        <v>0</v>
      </c>
      <c r="DV114" s="386"/>
    </row>
    <row r="115" spans="1:126" s="241" customFormat="1" ht="18" customHeight="1" x14ac:dyDescent="0.25">
      <c r="A115" s="705" t="s">
        <v>187</v>
      </c>
      <c r="B115" s="706"/>
      <c r="C115" s="706"/>
      <c r="D115" s="706"/>
      <c r="E115" s="706"/>
      <c r="F115" s="707"/>
      <c r="H115" s="302"/>
      <c r="I115" s="433"/>
      <c r="J115" s="433"/>
      <c r="K115" s="433"/>
      <c r="L115" s="711" t="str">
        <f>$A115</f>
        <v>Line &lt;Line#, Location - from substation to substation&gt;</v>
      </c>
      <c r="M115" s="712"/>
      <c r="N115" s="712"/>
      <c r="O115" s="297"/>
      <c r="P115" s="433"/>
      <c r="Q115" s="433"/>
      <c r="R115" s="433"/>
      <c r="S115" s="711" t="str">
        <f>$A115</f>
        <v>Line &lt;Line#, Location - from substation to substation&gt;</v>
      </c>
      <c r="T115" s="712"/>
      <c r="U115" s="712"/>
      <c r="W115" s="433"/>
      <c r="X115" s="433"/>
      <c r="Y115" s="433"/>
      <c r="Z115" s="711" t="str">
        <f>$A115</f>
        <v>Line &lt;Line#, Location - from substation to substation&gt;</v>
      </c>
      <c r="AA115" s="712"/>
      <c r="AB115" s="712"/>
      <c r="AD115" s="433"/>
      <c r="AE115" s="433"/>
      <c r="AF115" s="433"/>
      <c r="AG115" s="711" t="str">
        <f>$A115</f>
        <v>Line &lt;Line#, Location - from substation to substation&gt;</v>
      </c>
      <c r="AH115" s="712"/>
      <c r="AI115" s="712"/>
      <c r="AK115" s="433"/>
      <c r="AL115" s="433"/>
      <c r="AM115" s="433"/>
      <c r="AN115" s="711" t="str">
        <f>$A115</f>
        <v>Line &lt;Line#, Location - from substation to substation&gt;</v>
      </c>
      <c r="AO115" s="712"/>
      <c r="AP115" s="712"/>
      <c r="AR115" s="433"/>
      <c r="AS115" s="433"/>
      <c r="AT115" s="433"/>
      <c r="AU115" s="711" t="str">
        <f>$A115</f>
        <v>Line &lt;Line#, Location - from substation to substation&gt;</v>
      </c>
      <c r="AV115" s="712"/>
      <c r="AW115" s="712"/>
      <c r="AY115" s="433"/>
      <c r="AZ115" s="433"/>
      <c r="BA115" s="433"/>
      <c r="BB115" s="711" t="str">
        <f>$A115</f>
        <v>Line &lt;Line#, Location - from substation to substation&gt;</v>
      </c>
      <c r="BC115" s="712"/>
      <c r="BD115" s="712"/>
      <c r="BF115" s="433"/>
      <c r="BG115" s="433"/>
      <c r="BH115" s="433"/>
      <c r="BI115" s="711" t="str">
        <f>$A115</f>
        <v>Line &lt;Line#, Location - from substation to substation&gt;</v>
      </c>
      <c r="BJ115" s="712"/>
      <c r="BK115" s="712"/>
      <c r="BM115" s="433"/>
      <c r="BN115" s="433"/>
      <c r="BO115" s="433"/>
      <c r="BP115" s="711" t="str">
        <f>$A115</f>
        <v>Line &lt;Line#, Location - from substation to substation&gt;</v>
      </c>
      <c r="BQ115" s="712"/>
      <c r="BR115" s="712"/>
      <c r="BT115" s="433"/>
      <c r="BU115" s="433"/>
      <c r="BV115" s="433"/>
      <c r="BW115" s="711" t="str">
        <f>$A115</f>
        <v>Line &lt;Line#, Location - from substation to substation&gt;</v>
      </c>
      <c r="BX115" s="712"/>
      <c r="BY115" s="712"/>
      <c r="CA115" s="433"/>
      <c r="CB115" s="433"/>
      <c r="CC115" s="433"/>
      <c r="CD115" s="711" t="str">
        <f>$A115</f>
        <v>Line &lt;Line#, Location - from substation to substation&gt;</v>
      </c>
      <c r="CE115" s="712"/>
      <c r="CF115" s="712"/>
      <c r="CH115" s="433"/>
      <c r="CI115" s="433"/>
      <c r="CJ115" s="433"/>
      <c r="CK115" s="711" t="str">
        <f>$A115</f>
        <v>Line &lt;Line#, Location - from substation to substation&gt;</v>
      </c>
      <c r="CL115" s="712"/>
      <c r="CM115" s="712"/>
      <c r="CO115" s="433"/>
      <c r="CP115" s="433"/>
      <c r="CQ115" s="433"/>
      <c r="CR115" s="711" t="str">
        <f>$A115</f>
        <v>Line &lt;Line#, Location - from substation to substation&gt;</v>
      </c>
      <c r="CS115" s="712"/>
      <c r="CT115" s="712"/>
      <c r="CV115" s="433"/>
      <c r="CW115" s="433"/>
      <c r="CX115" s="433"/>
      <c r="CY115" s="711" t="str">
        <f>$A115</f>
        <v>Line &lt;Line#, Location - from substation to substation&gt;</v>
      </c>
      <c r="CZ115" s="712"/>
      <c r="DA115" s="712"/>
      <c r="DC115" s="433"/>
      <c r="DD115" s="433"/>
      <c r="DE115" s="433"/>
      <c r="DF115" s="711" t="str">
        <f>$A115</f>
        <v>Line &lt;Line#, Location - from substation to substation&gt;</v>
      </c>
      <c r="DG115" s="712"/>
      <c r="DH115" s="712"/>
      <c r="DJ115" s="433"/>
      <c r="DK115" s="433"/>
      <c r="DL115" s="433"/>
      <c r="DM115" s="711" t="str">
        <f>$A115</f>
        <v>Line &lt;Line#, Location - from substation to substation&gt;</v>
      </c>
      <c r="DN115" s="712"/>
      <c r="DO115" s="712"/>
      <c r="DQ115" s="433"/>
      <c r="DR115" s="433"/>
      <c r="DS115" s="433"/>
      <c r="DT115" s="711" t="str">
        <f>$A115</f>
        <v>Line &lt;Line#, Location - from substation to substation&gt;</v>
      </c>
      <c r="DU115" s="712"/>
      <c r="DV115" s="712"/>
    </row>
    <row r="116" spans="1:126" s="238" customFormat="1" x14ac:dyDescent="0.2">
      <c r="A116" s="702" t="s">
        <v>79</v>
      </c>
      <c r="B116" s="703"/>
      <c r="C116" s="703"/>
      <c r="D116" s="703"/>
      <c r="E116" s="703"/>
      <c r="F116" s="704"/>
      <c r="H116" s="301"/>
      <c r="I116" s="431"/>
      <c r="J116" s="431"/>
      <c r="K116" s="431"/>
      <c r="L116" s="424"/>
      <c r="M116" s="424"/>
      <c r="N116" s="387"/>
      <c r="O116" s="271"/>
      <c r="P116" s="431"/>
      <c r="Q116" s="431"/>
      <c r="R116" s="431"/>
      <c r="S116" s="424"/>
      <c r="T116" s="424"/>
      <c r="U116" s="387"/>
      <c r="W116" s="431"/>
      <c r="X116" s="431"/>
      <c r="Y116" s="431"/>
      <c r="Z116" s="262"/>
      <c r="AA116" s="262"/>
      <c r="AB116" s="387"/>
      <c r="AD116" s="431"/>
      <c r="AE116" s="431"/>
      <c r="AF116" s="431"/>
      <c r="AG116" s="262"/>
      <c r="AH116" s="262"/>
      <c r="AI116" s="387"/>
      <c r="AK116" s="431"/>
      <c r="AL116" s="431"/>
      <c r="AM116" s="431"/>
      <c r="AN116" s="262"/>
      <c r="AO116" s="262"/>
      <c r="AP116" s="387"/>
      <c r="AR116" s="431"/>
      <c r="AS116" s="431"/>
      <c r="AT116" s="431"/>
      <c r="AU116" s="262"/>
      <c r="AV116" s="262"/>
      <c r="AW116" s="387"/>
      <c r="AY116" s="431"/>
      <c r="AZ116" s="431"/>
      <c r="BA116" s="431"/>
      <c r="BB116" s="262"/>
      <c r="BC116" s="262"/>
      <c r="BD116" s="387"/>
      <c r="BF116" s="431"/>
      <c r="BG116" s="431"/>
      <c r="BH116" s="431"/>
      <c r="BI116" s="262"/>
      <c r="BJ116" s="262"/>
      <c r="BK116" s="387"/>
      <c r="BM116" s="431"/>
      <c r="BN116" s="431"/>
      <c r="BO116" s="431"/>
      <c r="BP116" s="262"/>
      <c r="BQ116" s="262"/>
      <c r="BR116" s="387"/>
      <c r="BT116" s="431"/>
      <c r="BU116" s="431"/>
      <c r="BV116" s="431"/>
      <c r="BW116" s="262"/>
      <c r="BX116" s="262"/>
      <c r="BY116" s="387"/>
      <c r="CA116" s="431"/>
      <c r="CB116" s="431"/>
      <c r="CC116" s="431"/>
      <c r="CD116" s="262"/>
      <c r="CE116" s="262"/>
      <c r="CF116" s="387"/>
      <c r="CH116" s="431"/>
      <c r="CI116" s="431"/>
      <c r="CJ116" s="431"/>
      <c r="CK116" s="262"/>
      <c r="CL116" s="262"/>
      <c r="CM116" s="387"/>
      <c r="CO116" s="431"/>
      <c r="CP116" s="431"/>
      <c r="CQ116" s="431"/>
      <c r="CR116" s="262"/>
      <c r="CS116" s="262"/>
      <c r="CT116" s="387"/>
      <c r="CV116" s="431"/>
      <c r="CW116" s="431"/>
      <c r="CX116" s="431"/>
      <c r="CY116" s="262"/>
      <c r="CZ116" s="262"/>
      <c r="DA116" s="387"/>
      <c r="DC116" s="431"/>
      <c r="DD116" s="431"/>
      <c r="DE116" s="431"/>
      <c r="DF116" s="262"/>
      <c r="DG116" s="262"/>
      <c r="DH116" s="387"/>
      <c r="DJ116" s="431"/>
      <c r="DK116" s="431"/>
      <c r="DL116" s="431"/>
      <c r="DM116" s="262"/>
      <c r="DN116" s="262"/>
      <c r="DO116" s="387"/>
      <c r="DQ116" s="431"/>
      <c r="DR116" s="431"/>
      <c r="DS116" s="431"/>
      <c r="DT116" s="262"/>
      <c r="DU116" s="262"/>
      <c r="DV116" s="387"/>
    </row>
    <row r="117" spans="1:126" s="20" customFormat="1" outlineLevel="1" x14ac:dyDescent="0.2">
      <c r="A117" s="81" t="s">
        <v>1</v>
      </c>
      <c r="B117" s="185"/>
      <c r="C117" s="73">
        <f>SUMIF($H118:$H123,MID($H117,3,10),C118:C123)</f>
        <v>0</v>
      </c>
      <c r="D117" s="73">
        <f>SUMIF($H118:$H123,MID($H117,3,10),D118:D123)</f>
        <v>0</v>
      </c>
      <c r="E117" s="73">
        <f t="shared" ref="E117:E137" si="218">SUM(C117:D117)</f>
        <v>0</v>
      </c>
      <c r="F117" s="187"/>
      <c r="G117" s="22" t="s">
        <v>217</v>
      </c>
      <c r="H117" s="301" t="s">
        <v>306</v>
      </c>
      <c r="I117" s="536">
        <f t="shared" ref="I117:I134" si="219">IF(K$1="Rejected",C117,IF(L117="",C117,SUM(C117,L117)))</f>
        <v>0</v>
      </c>
      <c r="J117" s="536">
        <f t="shared" ref="J117:J136" si="220">IF(K$1="Rejected",D117,IF(M117="",D117,SUM(D117,M117)))</f>
        <v>0</v>
      </c>
      <c r="K117" s="73">
        <f t="shared" ref="K117:K137" si="221">IF(I$1="","",SUM(I117:J117))</f>
        <v>0</v>
      </c>
      <c r="L117" s="432">
        <f>IF(I$1="","",SUMIF($H118:$H123,MID($H117,3,10),L118:L123))</f>
        <v>0</v>
      </c>
      <c r="M117" s="432">
        <f>IF(I$1="","",SUMIF($H118:$H123,MID($H117,3,10),M118:M123))</f>
        <v>0</v>
      </c>
      <c r="N117" s="382"/>
      <c r="O117" s="271" t="str">
        <f t="shared" ref="O117:O170" si="222">IF(LEFT($H117,2)="s_",MID($H117,3,LEN($H117)-3),$H117)</f>
        <v>LM</v>
      </c>
      <c r="P117" s="536">
        <f t="shared" ref="P117:P136" si="223">IF(R$1="Rejected",I117,IF(S117="",I117,SUM(I117,S117)))</f>
        <v>0</v>
      </c>
      <c r="Q117" s="73">
        <f t="shared" ref="Q117:Q136" si="224">IF(R$1="Rejected",J117,IF(T117="",J117,SUM(J117,T117)))</f>
        <v>0</v>
      </c>
      <c r="R117" s="73">
        <f t="shared" ref="R117:R137" si="225">IF(P$1="","",SUM(P117:Q117))</f>
        <v>0</v>
      </c>
      <c r="S117" s="432">
        <f>IF(P$1="","",SUMIF($H118:$H123,MID($H117,3,10),S118:S123))</f>
        <v>0</v>
      </c>
      <c r="T117" s="432">
        <f>IF(P$1="","",SUMIF($H118:$H123,MID($H117,3,10),T118:T123))</f>
        <v>0</v>
      </c>
      <c r="U117" s="382"/>
      <c r="V117" s="238"/>
      <c r="W117" s="536">
        <f t="shared" ref="W117:W136" si="226">IF(Y$1="Rejected",P117,IF(Z117="",P117,SUM(P117,Z117)))</f>
        <v>0</v>
      </c>
      <c r="X117" s="73">
        <f t="shared" ref="X117:X136" si="227">IF(Y$1="Rejected",Q117,IF(AA117="",Q117,SUM(Q117,AA117)))</f>
        <v>0</v>
      </c>
      <c r="Y117" s="73">
        <f t="shared" ref="Y117:Y137" si="228">IF(W$1="","",SUM(W117:X117))</f>
        <v>0</v>
      </c>
      <c r="Z117" s="432">
        <f>IF(W$1="","",SUMIF($H118:$H123,MID($H117,3,10),Z118:Z123))</f>
        <v>0</v>
      </c>
      <c r="AA117" s="432">
        <f>IF(W$1="","",SUMIF($H118:$H123,MID($H117,3,10),AA118:AA123))</f>
        <v>0</v>
      </c>
      <c r="AB117" s="382"/>
      <c r="AC117" s="238"/>
      <c r="AD117" s="536">
        <f t="shared" ref="AD117:AD136" si="229">IF(AF$1="Rejected",W117,IF(AG117="",W117,SUM(W117,AG117)))</f>
        <v>0</v>
      </c>
      <c r="AE117" s="73">
        <f t="shared" ref="AE117:AE136" si="230">IF(AF$1="Rejected",X117,IF(AH117="",X117,SUM(X117,AH117)))</f>
        <v>0</v>
      </c>
      <c r="AF117" s="73">
        <f t="shared" ref="AF117:AF137" si="231">IF(AD$1="","",SUM(AD117:AE117))</f>
        <v>0</v>
      </c>
      <c r="AG117" s="432">
        <f>IF(AD$1="","",SUMIF($H118:$H123,MID($H117,3,10),AG118:AG123))</f>
        <v>0</v>
      </c>
      <c r="AH117" s="432">
        <f>IF(AD$1="","",SUMIF($H118:$H123,MID($H117,3,10),AH118:AH123))</f>
        <v>0</v>
      </c>
      <c r="AI117" s="382"/>
      <c r="AJ117" s="238"/>
      <c r="AK117" s="536">
        <f t="shared" ref="AK117:AK136" si="232">IF(AM$1="Rejected",AD117,IF(AN117="",AD117,SUM(AD117,AN117)))</f>
        <v>0</v>
      </c>
      <c r="AL117" s="73">
        <f t="shared" ref="AL117:AL136" si="233">IF(AM$1="Rejected",AE117,IF(AO117="",AE117,SUM(AE117,AO117)))</f>
        <v>0</v>
      </c>
      <c r="AM117" s="73">
        <f t="shared" ref="AM117:AM137" si="234">IF(AK$1="","",SUM(AK117:AL117))</f>
        <v>0</v>
      </c>
      <c r="AN117" s="432">
        <f>IF(AK$1="","",SUMIF($H118:$H123,MID($H117,3,10),AN118:AN123))</f>
        <v>0</v>
      </c>
      <c r="AO117" s="432">
        <f>IF(AK$1="","",SUMIF($H118:$H123,MID($H117,3,10),AO118:AO123))</f>
        <v>0</v>
      </c>
      <c r="AP117" s="382"/>
      <c r="AQ117" s="238"/>
      <c r="AR117" s="536">
        <f t="shared" ref="AR117:AR136" si="235">IF(AT$1="Rejected",AK117,IF(AU117="",AK117,SUM(AK117,AU117)))</f>
        <v>0</v>
      </c>
      <c r="AS117" s="73">
        <f t="shared" ref="AS117:AS136" si="236">IF(AT$1="Rejected",AL117,IF(AV117="",AL117,SUM(AL117,AV117)))</f>
        <v>0</v>
      </c>
      <c r="AT117" s="73">
        <f t="shared" ref="AT117:AT137" si="237">IF(AR$1="","",SUM(AR117:AS117))</f>
        <v>0</v>
      </c>
      <c r="AU117" s="432">
        <f>IF(AR$1="","",SUMIF($H118:$H123,MID($H117,3,10),AU118:AU123))</f>
        <v>0</v>
      </c>
      <c r="AV117" s="432">
        <f>IF(AR$1="","",SUMIF($H118:$H123,MID($H117,3,10),AV118:AV123))</f>
        <v>0</v>
      </c>
      <c r="AW117" s="382"/>
      <c r="AX117" s="238"/>
      <c r="AY117" s="536">
        <f t="shared" ref="AY117:AY136" si="238">IF(BA$1="Rejected",AR117,IF(BB117="",AR117,SUM(AR117,BB117)))</f>
        <v>0</v>
      </c>
      <c r="AZ117" s="73">
        <f t="shared" ref="AZ117:AZ136" si="239">IF(BA$1="Rejected",AS117,IF(BC117="",AS117,SUM(AS117,BC117)))</f>
        <v>0</v>
      </c>
      <c r="BA117" s="73">
        <f t="shared" ref="BA117:BA137" si="240">IF(AY$1="","",SUM(AY117:AZ117))</f>
        <v>0</v>
      </c>
      <c r="BB117" s="432">
        <f>IF(AY$1="","",SUMIF($H118:$H123,MID($H117,3,10),BB118:BB123))</f>
        <v>0</v>
      </c>
      <c r="BC117" s="432">
        <f>IF(AY$1="","",SUMIF($H118:$H123,MID($H117,3,10),BC118:BC123))</f>
        <v>0</v>
      </c>
      <c r="BD117" s="382"/>
      <c r="BE117" s="238"/>
      <c r="BF117" s="536">
        <f t="shared" ref="BF117:BF136" si="241">IF(BH$1="Rejected",AY117,IF(BI117="",AY117,SUM(AY117,BI117)))</f>
        <v>0</v>
      </c>
      <c r="BG117" s="73">
        <f t="shared" ref="BG117:BG136" si="242">IF(BH$1="Rejected",AZ117,IF(BJ117="",AZ117,SUM(AZ117,BJ117)))</f>
        <v>0</v>
      </c>
      <c r="BH117" s="73">
        <f t="shared" ref="BH117:BH137" si="243">IF(BF$1="","",SUM(BF117:BG117))</f>
        <v>0</v>
      </c>
      <c r="BI117" s="432">
        <f>IF(BF$1="","",SUMIF($H118:$H123,MID($H117,3,10),BI118:BI123))</f>
        <v>0</v>
      </c>
      <c r="BJ117" s="432">
        <f>IF(BF$1="","",SUMIF($H118:$H123,MID($H117,3,10),BJ118:BJ123))</f>
        <v>0</v>
      </c>
      <c r="BK117" s="382"/>
      <c r="BL117" s="238"/>
      <c r="BM117" s="536">
        <f t="shared" ref="BM117:BM136" si="244">IF(BO$1="Rejected",BF117,IF(BP117="",BF117,SUM(BF117,BP117)))</f>
        <v>0</v>
      </c>
      <c r="BN117" s="73">
        <f t="shared" ref="BN117:BN136" si="245">IF(BO$1="Rejected",BG117,IF(BQ117="",BG117,SUM(BG117,BQ117)))</f>
        <v>0</v>
      </c>
      <c r="BO117" s="73">
        <f t="shared" ref="BO117:BO137" si="246">IF(BM$1="","",SUM(BM117:BN117))</f>
        <v>0</v>
      </c>
      <c r="BP117" s="432">
        <f>IF(BM$1="","",SUMIF($H118:$H123,MID($H117,3,10),BP118:BP123))</f>
        <v>0</v>
      </c>
      <c r="BQ117" s="432">
        <f>IF(BM$1="","",SUMIF($H118:$H123,MID($H117,3,10),BQ118:BQ123))</f>
        <v>0</v>
      </c>
      <c r="BR117" s="382"/>
      <c r="BS117" s="238"/>
      <c r="BT117" s="536">
        <f t="shared" ref="BT117:BT136" si="247">IF(BV$1="Rejected",BM117,IF(BW117="",BM117,SUM(BM117,BW117)))</f>
        <v>0</v>
      </c>
      <c r="BU117" s="73">
        <f t="shared" ref="BU117:BU136" si="248">IF(BV$1="Rejected",BN117,IF(BX117="",BN117,SUM(BN117,BX117)))</f>
        <v>0</v>
      </c>
      <c r="BV117" s="73">
        <f t="shared" ref="BV117:BV137" si="249">IF(BT$1="","",SUM(BT117:BU117))</f>
        <v>0</v>
      </c>
      <c r="BW117" s="432">
        <f>IF(BT$1="","",SUMIF($H118:$H123,MID($H117,3,10),BW118:BW123))</f>
        <v>0</v>
      </c>
      <c r="BX117" s="432">
        <f>IF(BT$1="","",SUMIF($H118:$H123,MID($H117,3,10),BX118:BX123))</f>
        <v>0</v>
      </c>
      <c r="BY117" s="382"/>
      <c r="BZ117" s="238"/>
      <c r="CA117" s="536">
        <f t="shared" ref="CA117:CA136" si="250">IF(CC$1="Rejected",BT117,IF(CD117="",BT117,SUM(BT117,CD117)))</f>
        <v>0</v>
      </c>
      <c r="CB117" s="73">
        <f t="shared" ref="CB117:CB136" si="251">IF(CC$1="Rejected",BU117,IF(CE117="",BU117,SUM(BU117,CE117)))</f>
        <v>0</v>
      </c>
      <c r="CC117" s="73">
        <f t="shared" ref="CC117:CC137" si="252">IF(CA$1="","",SUM(CA117:CB117))</f>
        <v>0</v>
      </c>
      <c r="CD117" s="432">
        <f>IF(CA$1="","",SUMIF($H118:$H123,MID($H117,3,10),CD118:CD123))</f>
        <v>0</v>
      </c>
      <c r="CE117" s="432">
        <f>IF(CA$1="","",SUMIF($H118:$H123,MID($H117,3,10),CE118:CE123))</f>
        <v>0</v>
      </c>
      <c r="CF117" s="382"/>
      <c r="CG117" s="238"/>
      <c r="CH117" s="536">
        <f t="shared" ref="CH117:CH136" si="253">IF(CJ$1="Rejected",CA117,IF(CK117="",CA117,SUM(CA117,CK117)))</f>
        <v>0</v>
      </c>
      <c r="CI117" s="73">
        <f t="shared" ref="CI117:CI136" si="254">IF(CJ$1="Rejected",CB117,IF(CL117="",CB117,SUM(CB117,CL117)))</f>
        <v>0</v>
      </c>
      <c r="CJ117" s="73">
        <f t="shared" ref="CJ117:CJ137" si="255">IF(CH$1="","",SUM(CH117:CI117))</f>
        <v>0</v>
      </c>
      <c r="CK117" s="432">
        <f>IF(CH$1="","",SUMIF($H118:$H123,MID($H117,3,10),CK118:CK123))</f>
        <v>0</v>
      </c>
      <c r="CL117" s="432">
        <f>IF(CH$1="","",SUMIF($H118:$H123,MID($H117,3,10),CL118:CL123))</f>
        <v>0</v>
      </c>
      <c r="CM117" s="382"/>
      <c r="CN117" s="238"/>
      <c r="CO117" s="536">
        <f t="shared" ref="CO117:CO136" si="256">IF(CQ$1="Rejected",CH117,IF(CR117="",CH117,SUM(CH117,CR117)))</f>
        <v>0</v>
      </c>
      <c r="CP117" s="73">
        <f t="shared" ref="CP117:CP136" si="257">IF(CQ$1="Rejected",CI117,IF(CS117="",CI117,SUM(CI117,CS117)))</f>
        <v>0</v>
      </c>
      <c r="CQ117" s="73">
        <f t="shared" ref="CQ117:CQ137" si="258">IF(CO$1="","",SUM(CO117:CP117))</f>
        <v>0</v>
      </c>
      <c r="CR117" s="432">
        <f>IF(CO$1="","",SUMIF($H118:$H123,MID($H117,3,10),CR118:CR123))</f>
        <v>0</v>
      </c>
      <c r="CS117" s="432">
        <f>IF(CO$1="","",SUMIF($H118:$H123,MID($H117,3,10),CS118:CS123))</f>
        <v>0</v>
      </c>
      <c r="CT117" s="382"/>
      <c r="CU117" s="238"/>
      <c r="CV117" s="536">
        <f t="shared" ref="CV117:CV136" si="259">IF(CX$1="Rejected",CO117,IF(CY117="",CO117,SUM(CO117,CY117)))</f>
        <v>0</v>
      </c>
      <c r="CW117" s="73">
        <f t="shared" ref="CW117:CW136" si="260">IF(CX$1="Rejected",CP117,IF(CZ117="",CP117,SUM(CP117,CZ117)))</f>
        <v>0</v>
      </c>
      <c r="CX117" s="73">
        <f t="shared" ref="CX117:CX137" si="261">IF(CV$1="","",SUM(CV117:CW117))</f>
        <v>0</v>
      </c>
      <c r="CY117" s="432">
        <f>IF(CV$1="","",SUMIF($H118:$H123,MID($H117,3,10),CY118:CY123))</f>
        <v>0</v>
      </c>
      <c r="CZ117" s="432">
        <f>IF(CV$1="","",SUMIF($H118:$H123,MID($H117,3,10),CZ118:CZ123))</f>
        <v>0</v>
      </c>
      <c r="DA117" s="382"/>
      <c r="DB117" s="238"/>
      <c r="DC117" s="536">
        <f t="shared" ref="DC117:DC136" si="262">IF(DE$1="Rejected",CV117,IF(DF117="",CV117,SUM(CV117,DF117)))</f>
        <v>0</v>
      </c>
      <c r="DD117" s="73">
        <f t="shared" ref="DD117:DD136" si="263">IF(DE$1="Rejected",CW117,IF(DG117="",CW117,SUM(CW117,DG117)))</f>
        <v>0</v>
      </c>
      <c r="DE117" s="73">
        <f t="shared" ref="DE117:DE137" si="264">IF(DC$1="","",SUM(DC117:DD117))</f>
        <v>0</v>
      </c>
      <c r="DF117" s="432">
        <f>IF(DC$1="","",SUMIF($H118:$H123,MID($H117,3,10),DF118:DF123))</f>
        <v>0</v>
      </c>
      <c r="DG117" s="432">
        <f>IF(DC$1="","",SUMIF($H118:$H123,MID($H117,3,10),DG118:DG123))</f>
        <v>0</v>
      </c>
      <c r="DH117" s="382"/>
      <c r="DI117" s="238"/>
      <c r="DJ117" s="536">
        <f t="shared" ref="DJ117:DJ136" si="265">IF(DL$1="Rejected",DC117,IF(DM117="",DC117,SUM(DC117,DM117)))</f>
        <v>0</v>
      </c>
      <c r="DK117" s="73">
        <f t="shared" ref="DK117:DK136" si="266">IF(DL$1="Rejected",DD117,IF(DN117="",DD117,SUM(DD117,DN117)))</f>
        <v>0</v>
      </c>
      <c r="DL117" s="73">
        <f t="shared" ref="DL117:DL137" si="267">IF(DJ$1="","",SUM(DJ117:DK117))</f>
        <v>0</v>
      </c>
      <c r="DM117" s="432">
        <f>IF(DJ$1="","",SUMIF($H118:$H123,MID($H117,3,10),DM118:DM123))</f>
        <v>0</v>
      </c>
      <c r="DN117" s="432">
        <f>IF(DJ$1="","",SUMIF($H118:$H123,MID($H117,3,10),DN118:DN123))</f>
        <v>0</v>
      </c>
      <c r="DO117" s="382"/>
      <c r="DP117" s="238"/>
      <c r="DQ117" s="536">
        <f t="shared" ref="DQ117:DQ136" si="268">IF(DS$1="Rejected",DJ117,IF(DT117="",DJ117,SUM(DJ117,DT117)))</f>
        <v>0</v>
      </c>
      <c r="DR117" s="73">
        <f t="shared" ref="DR117:DR136" si="269">IF(DS$1="Rejected",DK117,IF(DU117="",DK117,SUM(DK117,DU117)))</f>
        <v>0</v>
      </c>
      <c r="DS117" s="73">
        <f t="shared" ref="DS117:DS137" si="270">IF(DQ$1="","",SUM(DQ117:DR117))</f>
        <v>0</v>
      </c>
      <c r="DT117" s="432">
        <f>IF(DQ$1="","",SUMIF($H118:$H123,MID($H117,3,10),DT118:DT123))</f>
        <v>0</v>
      </c>
      <c r="DU117" s="432">
        <f>IF(DQ$1="","",SUMIF($H118:$H123,MID($H117,3,10),DU118:DU123))</f>
        <v>0</v>
      </c>
      <c r="DV117" s="382"/>
    </row>
    <row r="118" spans="1:126" s="20" customFormat="1" outlineLevel="1" x14ac:dyDescent="0.2">
      <c r="A118" s="186" t="s">
        <v>69</v>
      </c>
      <c r="B118" s="182" t="s">
        <v>85</v>
      </c>
      <c r="C118" s="42"/>
      <c r="D118" s="42"/>
      <c r="E118" s="78">
        <f t="shared" si="218"/>
        <v>0</v>
      </c>
      <c r="F118" s="187"/>
      <c r="H118" s="301" t="s">
        <v>305</v>
      </c>
      <c r="I118" s="538">
        <f t="shared" si="219"/>
        <v>0</v>
      </c>
      <c r="J118" s="538">
        <f t="shared" si="220"/>
        <v>0</v>
      </c>
      <c r="K118" s="78">
        <f t="shared" si="221"/>
        <v>0</v>
      </c>
      <c r="L118" s="537"/>
      <c r="M118" s="537"/>
      <c r="N118" s="382"/>
      <c r="O118" s="271" t="str">
        <f t="shared" si="222"/>
        <v>LMF</v>
      </c>
      <c r="P118" s="538">
        <f t="shared" si="223"/>
        <v>0</v>
      </c>
      <c r="Q118" s="74">
        <f t="shared" si="224"/>
        <v>0</v>
      </c>
      <c r="R118" s="78">
        <f t="shared" si="225"/>
        <v>0</v>
      </c>
      <c r="S118" s="537"/>
      <c r="T118" s="537"/>
      <c r="U118" s="382"/>
      <c r="V118" s="238"/>
      <c r="W118" s="538">
        <f t="shared" si="226"/>
        <v>0</v>
      </c>
      <c r="X118" s="74">
        <f t="shared" si="227"/>
        <v>0</v>
      </c>
      <c r="Y118" s="78">
        <f t="shared" si="228"/>
        <v>0</v>
      </c>
      <c r="Z118" s="537"/>
      <c r="AA118" s="537"/>
      <c r="AB118" s="382"/>
      <c r="AC118" s="238"/>
      <c r="AD118" s="538">
        <f t="shared" si="229"/>
        <v>0</v>
      </c>
      <c r="AE118" s="74">
        <f t="shared" si="230"/>
        <v>0</v>
      </c>
      <c r="AF118" s="78">
        <f t="shared" si="231"/>
        <v>0</v>
      </c>
      <c r="AG118" s="537"/>
      <c r="AH118" s="537"/>
      <c r="AI118" s="382"/>
      <c r="AJ118" s="238"/>
      <c r="AK118" s="538">
        <f t="shared" si="232"/>
        <v>0</v>
      </c>
      <c r="AL118" s="74">
        <f t="shared" si="233"/>
        <v>0</v>
      </c>
      <c r="AM118" s="78">
        <f t="shared" si="234"/>
        <v>0</v>
      </c>
      <c r="AN118" s="537"/>
      <c r="AO118" s="537"/>
      <c r="AP118" s="382"/>
      <c r="AQ118" s="238"/>
      <c r="AR118" s="538">
        <f t="shared" si="235"/>
        <v>0</v>
      </c>
      <c r="AS118" s="74">
        <f t="shared" si="236"/>
        <v>0</v>
      </c>
      <c r="AT118" s="78">
        <f t="shared" si="237"/>
        <v>0</v>
      </c>
      <c r="AU118" s="537"/>
      <c r="AV118" s="537"/>
      <c r="AW118" s="382"/>
      <c r="AX118" s="238"/>
      <c r="AY118" s="538">
        <f t="shared" si="238"/>
        <v>0</v>
      </c>
      <c r="AZ118" s="74">
        <f t="shared" si="239"/>
        <v>0</v>
      </c>
      <c r="BA118" s="78">
        <f t="shared" si="240"/>
        <v>0</v>
      </c>
      <c r="BB118" s="537"/>
      <c r="BC118" s="537"/>
      <c r="BD118" s="382"/>
      <c r="BE118" s="238"/>
      <c r="BF118" s="538">
        <f t="shared" si="241"/>
        <v>0</v>
      </c>
      <c r="BG118" s="74">
        <f t="shared" si="242"/>
        <v>0</v>
      </c>
      <c r="BH118" s="78">
        <f t="shared" si="243"/>
        <v>0</v>
      </c>
      <c r="BI118" s="537"/>
      <c r="BJ118" s="537"/>
      <c r="BK118" s="382"/>
      <c r="BL118" s="238"/>
      <c r="BM118" s="538">
        <f t="shared" si="244"/>
        <v>0</v>
      </c>
      <c r="BN118" s="74">
        <f t="shared" si="245"/>
        <v>0</v>
      </c>
      <c r="BO118" s="78">
        <f t="shared" si="246"/>
        <v>0</v>
      </c>
      <c r="BP118" s="537"/>
      <c r="BQ118" s="537"/>
      <c r="BR118" s="382"/>
      <c r="BS118" s="238"/>
      <c r="BT118" s="538">
        <f t="shared" si="247"/>
        <v>0</v>
      </c>
      <c r="BU118" s="74">
        <f t="shared" si="248"/>
        <v>0</v>
      </c>
      <c r="BV118" s="78">
        <f t="shared" si="249"/>
        <v>0</v>
      </c>
      <c r="BW118" s="537"/>
      <c r="BX118" s="537"/>
      <c r="BY118" s="382"/>
      <c r="BZ118" s="238"/>
      <c r="CA118" s="538">
        <f t="shared" si="250"/>
        <v>0</v>
      </c>
      <c r="CB118" s="74">
        <f t="shared" si="251"/>
        <v>0</v>
      </c>
      <c r="CC118" s="78">
        <f t="shared" si="252"/>
        <v>0</v>
      </c>
      <c r="CD118" s="537"/>
      <c r="CE118" s="537"/>
      <c r="CF118" s="382"/>
      <c r="CG118" s="238"/>
      <c r="CH118" s="538">
        <f t="shared" si="253"/>
        <v>0</v>
      </c>
      <c r="CI118" s="74">
        <f t="shared" si="254"/>
        <v>0</v>
      </c>
      <c r="CJ118" s="78">
        <f t="shared" si="255"/>
        <v>0</v>
      </c>
      <c r="CK118" s="537"/>
      <c r="CL118" s="537"/>
      <c r="CM118" s="382"/>
      <c r="CN118" s="238"/>
      <c r="CO118" s="538">
        <f t="shared" si="256"/>
        <v>0</v>
      </c>
      <c r="CP118" s="74">
        <f t="shared" si="257"/>
        <v>0</v>
      </c>
      <c r="CQ118" s="78">
        <f t="shared" si="258"/>
        <v>0</v>
      </c>
      <c r="CR118" s="537"/>
      <c r="CS118" s="537"/>
      <c r="CT118" s="382"/>
      <c r="CU118" s="238"/>
      <c r="CV118" s="538">
        <f t="shared" si="259"/>
        <v>0</v>
      </c>
      <c r="CW118" s="74">
        <f t="shared" si="260"/>
        <v>0</v>
      </c>
      <c r="CX118" s="78">
        <f t="shared" si="261"/>
        <v>0</v>
      </c>
      <c r="CY118" s="537"/>
      <c r="CZ118" s="537"/>
      <c r="DA118" s="382"/>
      <c r="DB118" s="238"/>
      <c r="DC118" s="538">
        <f t="shared" si="262"/>
        <v>0</v>
      </c>
      <c r="DD118" s="74">
        <f t="shared" si="263"/>
        <v>0</v>
      </c>
      <c r="DE118" s="78">
        <f t="shared" si="264"/>
        <v>0</v>
      </c>
      <c r="DF118" s="537"/>
      <c r="DG118" s="537"/>
      <c r="DH118" s="382"/>
      <c r="DI118" s="238"/>
      <c r="DJ118" s="538">
        <f t="shared" si="265"/>
        <v>0</v>
      </c>
      <c r="DK118" s="74">
        <f t="shared" si="266"/>
        <v>0</v>
      </c>
      <c r="DL118" s="78">
        <f t="shared" si="267"/>
        <v>0</v>
      </c>
      <c r="DM118" s="537"/>
      <c r="DN118" s="537"/>
      <c r="DO118" s="382"/>
      <c r="DP118" s="238"/>
      <c r="DQ118" s="538">
        <f t="shared" si="268"/>
        <v>0</v>
      </c>
      <c r="DR118" s="74">
        <f t="shared" si="269"/>
        <v>0</v>
      </c>
      <c r="DS118" s="78">
        <f t="shared" si="270"/>
        <v>0</v>
      </c>
      <c r="DT118" s="537"/>
      <c r="DU118" s="537"/>
      <c r="DV118" s="382"/>
    </row>
    <row r="119" spans="1:126" s="20" customFormat="1" outlineLevel="1" x14ac:dyDescent="0.2">
      <c r="A119" s="186" t="s">
        <v>70</v>
      </c>
      <c r="B119" s="182" t="s">
        <v>85</v>
      </c>
      <c r="C119" s="42"/>
      <c r="D119" s="42"/>
      <c r="E119" s="78">
        <f t="shared" si="218"/>
        <v>0</v>
      </c>
      <c r="F119" s="187"/>
      <c r="H119" s="301" t="s">
        <v>305</v>
      </c>
      <c r="I119" s="538">
        <f t="shared" si="219"/>
        <v>0</v>
      </c>
      <c r="J119" s="538">
        <f t="shared" si="220"/>
        <v>0</v>
      </c>
      <c r="K119" s="78">
        <f t="shared" si="221"/>
        <v>0</v>
      </c>
      <c r="L119" s="537"/>
      <c r="M119" s="537"/>
      <c r="N119" s="382"/>
      <c r="O119" s="271" t="str">
        <f t="shared" si="222"/>
        <v>LMF</v>
      </c>
      <c r="P119" s="538">
        <f t="shared" si="223"/>
        <v>0</v>
      </c>
      <c r="Q119" s="74">
        <f t="shared" si="224"/>
        <v>0</v>
      </c>
      <c r="R119" s="78">
        <f t="shared" si="225"/>
        <v>0</v>
      </c>
      <c r="S119" s="537"/>
      <c r="T119" s="537"/>
      <c r="U119" s="382"/>
      <c r="V119" s="238"/>
      <c r="W119" s="538">
        <f t="shared" si="226"/>
        <v>0</v>
      </c>
      <c r="X119" s="74">
        <f t="shared" si="227"/>
        <v>0</v>
      </c>
      <c r="Y119" s="78">
        <f t="shared" si="228"/>
        <v>0</v>
      </c>
      <c r="Z119" s="537"/>
      <c r="AA119" s="537"/>
      <c r="AB119" s="382"/>
      <c r="AC119" s="238"/>
      <c r="AD119" s="538">
        <f t="shared" si="229"/>
        <v>0</v>
      </c>
      <c r="AE119" s="74">
        <f t="shared" si="230"/>
        <v>0</v>
      </c>
      <c r="AF119" s="78">
        <f t="shared" si="231"/>
        <v>0</v>
      </c>
      <c r="AG119" s="537"/>
      <c r="AH119" s="537"/>
      <c r="AI119" s="382"/>
      <c r="AJ119" s="238"/>
      <c r="AK119" s="538">
        <f t="shared" si="232"/>
        <v>0</v>
      </c>
      <c r="AL119" s="74">
        <f t="shared" si="233"/>
        <v>0</v>
      </c>
      <c r="AM119" s="78">
        <f t="shared" si="234"/>
        <v>0</v>
      </c>
      <c r="AN119" s="537"/>
      <c r="AO119" s="537"/>
      <c r="AP119" s="382"/>
      <c r="AQ119" s="238"/>
      <c r="AR119" s="538">
        <f t="shared" si="235"/>
        <v>0</v>
      </c>
      <c r="AS119" s="74">
        <f t="shared" si="236"/>
        <v>0</v>
      </c>
      <c r="AT119" s="78">
        <f t="shared" si="237"/>
        <v>0</v>
      </c>
      <c r="AU119" s="537"/>
      <c r="AV119" s="537"/>
      <c r="AW119" s="382"/>
      <c r="AX119" s="238"/>
      <c r="AY119" s="538">
        <f t="shared" si="238"/>
        <v>0</v>
      </c>
      <c r="AZ119" s="74">
        <f t="shared" si="239"/>
        <v>0</v>
      </c>
      <c r="BA119" s="78">
        <f t="shared" si="240"/>
        <v>0</v>
      </c>
      <c r="BB119" s="537"/>
      <c r="BC119" s="537"/>
      <c r="BD119" s="382"/>
      <c r="BE119" s="238"/>
      <c r="BF119" s="538">
        <f t="shared" si="241"/>
        <v>0</v>
      </c>
      <c r="BG119" s="74">
        <f t="shared" si="242"/>
        <v>0</v>
      </c>
      <c r="BH119" s="78">
        <f t="shared" si="243"/>
        <v>0</v>
      </c>
      <c r="BI119" s="537"/>
      <c r="BJ119" s="537"/>
      <c r="BK119" s="382"/>
      <c r="BL119" s="238"/>
      <c r="BM119" s="538">
        <f t="shared" si="244"/>
        <v>0</v>
      </c>
      <c r="BN119" s="74">
        <f t="shared" si="245"/>
        <v>0</v>
      </c>
      <c r="BO119" s="78">
        <f t="shared" si="246"/>
        <v>0</v>
      </c>
      <c r="BP119" s="537"/>
      <c r="BQ119" s="537"/>
      <c r="BR119" s="382"/>
      <c r="BS119" s="238"/>
      <c r="BT119" s="538">
        <f t="shared" si="247"/>
        <v>0</v>
      </c>
      <c r="BU119" s="74">
        <f t="shared" si="248"/>
        <v>0</v>
      </c>
      <c r="BV119" s="78">
        <f t="shared" si="249"/>
        <v>0</v>
      </c>
      <c r="BW119" s="537"/>
      <c r="BX119" s="537"/>
      <c r="BY119" s="382"/>
      <c r="BZ119" s="238"/>
      <c r="CA119" s="538">
        <f t="shared" si="250"/>
        <v>0</v>
      </c>
      <c r="CB119" s="74">
        <f t="shared" si="251"/>
        <v>0</v>
      </c>
      <c r="CC119" s="78">
        <f t="shared" si="252"/>
        <v>0</v>
      </c>
      <c r="CD119" s="537"/>
      <c r="CE119" s="537"/>
      <c r="CF119" s="382"/>
      <c r="CG119" s="238"/>
      <c r="CH119" s="538">
        <f t="shared" si="253"/>
        <v>0</v>
      </c>
      <c r="CI119" s="74">
        <f t="shared" si="254"/>
        <v>0</v>
      </c>
      <c r="CJ119" s="78">
        <f t="shared" si="255"/>
        <v>0</v>
      </c>
      <c r="CK119" s="537"/>
      <c r="CL119" s="537"/>
      <c r="CM119" s="382"/>
      <c r="CN119" s="238"/>
      <c r="CO119" s="538">
        <f t="shared" si="256"/>
        <v>0</v>
      </c>
      <c r="CP119" s="74">
        <f t="shared" si="257"/>
        <v>0</v>
      </c>
      <c r="CQ119" s="78">
        <f t="shared" si="258"/>
        <v>0</v>
      </c>
      <c r="CR119" s="537"/>
      <c r="CS119" s="537"/>
      <c r="CT119" s="382"/>
      <c r="CU119" s="238"/>
      <c r="CV119" s="538">
        <f t="shared" si="259"/>
        <v>0</v>
      </c>
      <c r="CW119" s="74">
        <f t="shared" si="260"/>
        <v>0</v>
      </c>
      <c r="CX119" s="78">
        <f t="shared" si="261"/>
        <v>0</v>
      </c>
      <c r="CY119" s="537"/>
      <c r="CZ119" s="537"/>
      <c r="DA119" s="382"/>
      <c r="DB119" s="238"/>
      <c r="DC119" s="538">
        <f t="shared" si="262"/>
        <v>0</v>
      </c>
      <c r="DD119" s="74">
        <f t="shared" si="263"/>
        <v>0</v>
      </c>
      <c r="DE119" s="78">
        <f t="shared" si="264"/>
        <v>0</v>
      </c>
      <c r="DF119" s="537"/>
      <c r="DG119" s="537"/>
      <c r="DH119" s="382"/>
      <c r="DI119" s="238"/>
      <c r="DJ119" s="538">
        <f t="shared" si="265"/>
        <v>0</v>
      </c>
      <c r="DK119" s="74">
        <f t="shared" si="266"/>
        <v>0</v>
      </c>
      <c r="DL119" s="78">
        <f t="shared" si="267"/>
        <v>0</v>
      </c>
      <c r="DM119" s="537"/>
      <c r="DN119" s="537"/>
      <c r="DO119" s="382"/>
      <c r="DP119" s="238"/>
      <c r="DQ119" s="538">
        <f t="shared" si="268"/>
        <v>0</v>
      </c>
      <c r="DR119" s="74">
        <f t="shared" si="269"/>
        <v>0</v>
      </c>
      <c r="DS119" s="78">
        <f t="shared" si="270"/>
        <v>0</v>
      </c>
      <c r="DT119" s="537"/>
      <c r="DU119" s="537"/>
      <c r="DV119" s="382"/>
    </row>
    <row r="120" spans="1:126" s="20" customFormat="1" outlineLevel="1" x14ac:dyDescent="0.2">
      <c r="A120" s="186" t="s">
        <v>81</v>
      </c>
      <c r="B120" s="182" t="s">
        <v>85</v>
      </c>
      <c r="C120" s="42"/>
      <c r="D120" s="42"/>
      <c r="E120" s="78">
        <f t="shared" si="218"/>
        <v>0</v>
      </c>
      <c r="F120" s="187"/>
      <c r="H120" s="301" t="s">
        <v>305</v>
      </c>
      <c r="I120" s="538">
        <f t="shared" si="219"/>
        <v>0</v>
      </c>
      <c r="J120" s="538">
        <f t="shared" si="220"/>
        <v>0</v>
      </c>
      <c r="K120" s="78">
        <f t="shared" si="221"/>
        <v>0</v>
      </c>
      <c r="L120" s="537"/>
      <c r="M120" s="537"/>
      <c r="N120" s="382"/>
      <c r="O120" s="271" t="str">
        <f t="shared" si="222"/>
        <v>LMF</v>
      </c>
      <c r="P120" s="538">
        <f t="shared" si="223"/>
        <v>0</v>
      </c>
      <c r="Q120" s="74">
        <f t="shared" si="224"/>
        <v>0</v>
      </c>
      <c r="R120" s="78">
        <f t="shared" si="225"/>
        <v>0</v>
      </c>
      <c r="S120" s="537"/>
      <c r="T120" s="537"/>
      <c r="U120" s="382"/>
      <c r="V120" s="238"/>
      <c r="W120" s="538">
        <f t="shared" si="226"/>
        <v>0</v>
      </c>
      <c r="X120" s="74">
        <f t="shared" si="227"/>
        <v>0</v>
      </c>
      <c r="Y120" s="78">
        <f t="shared" si="228"/>
        <v>0</v>
      </c>
      <c r="Z120" s="537"/>
      <c r="AA120" s="537"/>
      <c r="AB120" s="382"/>
      <c r="AC120" s="238"/>
      <c r="AD120" s="538">
        <f t="shared" si="229"/>
        <v>0</v>
      </c>
      <c r="AE120" s="74">
        <f t="shared" si="230"/>
        <v>0</v>
      </c>
      <c r="AF120" s="78">
        <f t="shared" si="231"/>
        <v>0</v>
      </c>
      <c r="AG120" s="537"/>
      <c r="AH120" s="537"/>
      <c r="AI120" s="382"/>
      <c r="AJ120" s="238"/>
      <c r="AK120" s="538">
        <f t="shared" si="232"/>
        <v>0</v>
      </c>
      <c r="AL120" s="74">
        <f t="shared" si="233"/>
        <v>0</v>
      </c>
      <c r="AM120" s="78">
        <f t="shared" si="234"/>
        <v>0</v>
      </c>
      <c r="AN120" s="537"/>
      <c r="AO120" s="537"/>
      <c r="AP120" s="382"/>
      <c r="AQ120" s="238"/>
      <c r="AR120" s="538">
        <f t="shared" si="235"/>
        <v>0</v>
      </c>
      <c r="AS120" s="74">
        <f t="shared" si="236"/>
        <v>0</v>
      </c>
      <c r="AT120" s="78">
        <f t="shared" si="237"/>
        <v>0</v>
      </c>
      <c r="AU120" s="537"/>
      <c r="AV120" s="537"/>
      <c r="AW120" s="382"/>
      <c r="AX120" s="238"/>
      <c r="AY120" s="538">
        <f t="shared" si="238"/>
        <v>0</v>
      </c>
      <c r="AZ120" s="74">
        <f t="shared" si="239"/>
        <v>0</v>
      </c>
      <c r="BA120" s="78">
        <f t="shared" si="240"/>
        <v>0</v>
      </c>
      <c r="BB120" s="537"/>
      <c r="BC120" s="537"/>
      <c r="BD120" s="382"/>
      <c r="BE120" s="238"/>
      <c r="BF120" s="538">
        <f t="shared" si="241"/>
        <v>0</v>
      </c>
      <c r="BG120" s="74">
        <f t="shared" si="242"/>
        <v>0</v>
      </c>
      <c r="BH120" s="78">
        <f t="shared" si="243"/>
        <v>0</v>
      </c>
      <c r="BI120" s="537"/>
      <c r="BJ120" s="537"/>
      <c r="BK120" s="382"/>
      <c r="BL120" s="238"/>
      <c r="BM120" s="538">
        <f t="shared" si="244"/>
        <v>0</v>
      </c>
      <c r="BN120" s="74">
        <f t="shared" si="245"/>
        <v>0</v>
      </c>
      <c r="BO120" s="78">
        <f t="shared" si="246"/>
        <v>0</v>
      </c>
      <c r="BP120" s="537"/>
      <c r="BQ120" s="537"/>
      <c r="BR120" s="382"/>
      <c r="BS120" s="238"/>
      <c r="BT120" s="538">
        <f t="shared" si="247"/>
        <v>0</v>
      </c>
      <c r="BU120" s="74">
        <f t="shared" si="248"/>
        <v>0</v>
      </c>
      <c r="BV120" s="78">
        <f t="shared" si="249"/>
        <v>0</v>
      </c>
      <c r="BW120" s="537"/>
      <c r="BX120" s="537"/>
      <c r="BY120" s="382"/>
      <c r="BZ120" s="238"/>
      <c r="CA120" s="538">
        <f t="shared" si="250"/>
        <v>0</v>
      </c>
      <c r="CB120" s="74">
        <f t="shared" si="251"/>
        <v>0</v>
      </c>
      <c r="CC120" s="78">
        <f t="shared" si="252"/>
        <v>0</v>
      </c>
      <c r="CD120" s="537"/>
      <c r="CE120" s="537"/>
      <c r="CF120" s="382"/>
      <c r="CG120" s="238"/>
      <c r="CH120" s="538">
        <f t="shared" si="253"/>
        <v>0</v>
      </c>
      <c r="CI120" s="74">
        <f t="shared" si="254"/>
        <v>0</v>
      </c>
      <c r="CJ120" s="78">
        <f t="shared" si="255"/>
        <v>0</v>
      </c>
      <c r="CK120" s="537"/>
      <c r="CL120" s="537"/>
      <c r="CM120" s="382"/>
      <c r="CN120" s="238"/>
      <c r="CO120" s="538">
        <f t="shared" si="256"/>
        <v>0</v>
      </c>
      <c r="CP120" s="74">
        <f t="shared" si="257"/>
        <v>0</v>
      </c>
      <c r="CQ120" s="78">
        <f t="shared" si="258"/>
        <v>0</v>
      </c>
      <c r="CR120" s="537"/>
      <c r="CS120" s="537"/>
      <c r="CT120" s="382"/>
      <c r="CU120" s="238"/>
      <c r="CV120" s="538">
        <f t="shared" si="259"/>
        <v>0</v>
      </c>
      <c r="CW120" s="74">
        <f t="shared" si="260"/>
        <v>0</v>
      </c>
      <c r="CX120" s="78">
        <f t="shared" si="261"/>
        <v>0</v>
      </c>
      <c r="CY120" s="537"/>
      <c r="CZ120" s="537"/>
      <c r="DA120" s="382"/>
      <c r="DB120" s="238"/>
      <c r="DC120" s="538">
        <f t="shared" si="262"/>
        <v>0</v>
      </c>
      <c r="DD120" s="74">
        <f t="shared" si="263"/>
        <v>0</v>
      </c>
      <c r="DE120" s="78">
        <f t="shared" si="264"/>
        <v>0</v>
      </c>
      <c r="DF120" s="537"/>
      <c r="DG120" s="537"/>
      <c r="DH120" s="382"/>
      <c r="DI120" s="238"/>
      <c r="DJ120" s="538">
        <f t="shared" si="265"/>
        <v>0</v>
      </c>
      <c r="DK120" s="74">
        <f t="shared" si="266"/>
        <v>0</v>
      </c>
      <c r="DL120" s="78">
        <f t="shared" si="267"/>
        <v>0</v>
      </c>
      <c r="DM120" s="537"/>
      <c r="DN120" s="537"/>
      <c r="DO120" s="382"/>
      <c r="DP120" s="238"/>
      <c r="DQ120" s="538">
        <f t="shared" si="268"/>
        <v>0</v>
      </c>
      <c r="DR120" s="74">
        <f t="shared" si="269"/>
        <v>0</v>
      </c>
      <c r="DS120" s="78">
        <f t="shared" si="270"/>
        <v>0</v>
      </c>
      <c r="DT120" s="537"/>
      <c r="DU120" s="537"/>
      <c r="DV120" s="382"/>
    </row>
    <row r="121" spans="1:126" s="20" customFormat="1" outlineLevel="1" x14ac:dyDescent="0.2">
      <c r="A121" s="186" t="s">
        <v>84</v>
      </c>
      <c r="B121" s="182" t="s">
        <v>85</v>
      </c>
      <c r="C121" s="42"/>
      <c r="D121" s="42"/>
      <c r="E121" s="78">
        <f t="shared" si="218"/>
        <v>0</v>
      </c>
      <c r="F121" s="187"/>
      <c r="H121" s="301" t="s">
        <v>305</v>
      </c>
      <c r="I121" s="538">
        <f t="shared" si="219"/>
        <v>0</v>
      </c>
      <c r="J121" s="538">
        <f t="shared" si="220"/>
        <v>0</v>
      </c>
      <c r="K121" s="78">
        <f t="shared" si="221"/>
        <v>0</v>
      </c>
      <c r="L121" s="537"/>
      <c r="M121" s="537"/>
      <c r="N121" s="382"/>
      <c r="O121" s="271" t="str">
        <f t="shared" si="222"/>
        <v>LMF</v>
      </c>
      <c r="P121" s="538">
        <f t="shared" si="223"/>
        <v>0</v>
      </c>
      <c r="Q121" s="74">
        <f t="shared" si="224"/>
        <v>0</v>
      </c>
      <c r="R121" s="78">
        <f t="shared" si="225"/>
        <v>0</v>
      </c>
      <c r="S121" s="537"/>
      <c r="T121" s="537"/>
      <c r="U121" s="382"/>
      <c r="V121" s="238"/>
      <c r="W121" s="538">
        <f t="shared" si="226"/>
        <v>0</v>
      </c>
      <c r="X121" s="74">
        <f t="shared" si="227"/>
        <v>0</v>
      </c>
      <c r="Y121" s="78">
        <f t="shared" si="228"/>
        <v>0</v>
      </c>
      <c r="Z121" s="537"/>
      <c r="AA121" s="537"/>
      <c r="AB121" s="382"/>
      <c r="AC121" s="238"/>
      <c r="AD121" s="538">
        <f t="shared" si="229"/>
        <v>0</v>
      </c>
      <c r="AE121" s="74">
        <f t="shared" si="230"/>
        <v>0</v>
      </c>
      <c r="AF121" s="78">
        <f t="shared" si="231"/>
        <v>0</v>
      </c>
      <c r="AG121" s="537"/>
      <c r="AH121" s="537"/>
      <c r="AI121" s="382"/>
      <c r="AJ121" s="238"/>
      <c r="AK121" s="538">
        <f t="shared" si="232"/>
        <v>0</v>
      </c>
      <c r="AL121" s="74">
        <f t="shared" si="233"/>
        <v>0</v>
      </c>
      <c r="AM121" s="78">
        <f t="shared" si="234"/>
        <v>0</v>
      </c>
      <c r="AN121" s="537"/>
      <c r="AO121" s="537"/>
      <c r="AP121" s="382"/>
      <c r="AQ121" s="238"/>
      <c r="AR121" s="538">
        <f t="shared" si="235"/>
        <v>0</v>
      </c>
      <c r="AS121" s="74">
        <f t="shared" si="236"/>
        <v>0</v>
      </c>
      <c r="AT121" s="78">
        <f t="shared" si="237"/>
        <v>0</v>
      </c>
      <c r="AU121" s="537"/>
      <c r="AV121" s="537"/>
      <c r="AW121" s="382"/>
      <c r="AX121" s="238"/>
      <c r="AY121" s="538">
        <f t="shared" si="238"/>
        <v>0</v>
      </c>
      <c r="AZ121" s="74">
        <f t="shared" si="239"/>
        <v>0</v>
      </c>
      <c r="BA121" s="78">
        <f t="shared" si="240"/>
        <v>0</v>
      </c>
      <c r="BB121" s="537"/>
      <c r="BC121" s="537"/>
      <c r="BD121" s="382"/>
      <c r="BE121" s="238"/>
      <c r="BF121" s="538">
        <f t="shared" si="241"/>
        <v>0</v>
      </c>
      <c r="BG121" s="74">
        <f t="shared" si="242"/>
        <v>0</v>
      </c>
      <c r="BH121" s="78">
        <f t="shared" si="243"/>
        <v>0</v>
      </c>
      <c r="BI121" s="537"/>
      <c r="BJ121" s="537"/>
      <c r="BK121" s="382"/>
      <c r="BL121" s="238"/>
      <c r="BM121" s="538">
        <f t="shared" si="244"/>
        <v>0</v>
      </c>
      <c r="BN121" s="74">
        <f t="shared" si="245"/>
        <v>0</v>
      </c>
      <c r="BO121" s="78">
        <f t="shared" si="246"/>
        <v>0</v>
      </c>
      <c r="BP121" s="537"/>
      <c r="BQ121" s="537"/>
      <c r="BR121" s="382"/>
      <c r="BS121" s="238"/>
      <c r="BT121" s="538">
        <f t="shared" si="247"/>
        <v>0</v>
      </c>
      <c r="BU121" s="74">
        <f t="shared" si="248"/>
        <v>0</v>
      </c>
      <c r="BV121" s="78">
        <f t="shared" si="249"/>
        <v>0</v>
      </c>
      <c r="BW121" s="537"/>
      <c r="BX121" s="537"/>
      <c r="BY121" s="382"/>
      <c r="BZ121" s="238"/>
      <c r="CA121" s="538">
        <f t="shared" si="250"/>
        <v>0</v>
      </c>
      <c r="CB121" s="74">
        <f t="shared" si="251"/>
        <v>0</v>
      </c>
      <c r="CC121" s="78">
        <f t="shared" si="252"/>
        <v>0</v>
      </c>
      <c r="CD121" s="537"/>
      <c r="CE121" s="537"/>
      <c r="CF121" s="382"/>
      <c r="CG121" s="238"/>
      <c r="CH121" s="538">
        <f t="shared" si="253"/>
        <v>0</v>
      </c>
      <c r="CI121" s="74">
        <f t="shared" si="254"/>
        <v>0</v>
      </c>
      <c r="CJ121" s="78">
        <f t="shared" si="255"/>
        <v>0</v>
      </c>
      <c r="CK121" s="537"/>
      <c r="CL121" s="537"/>
      <c r="CM121" s="382"/>
      <c r="CN121" s="238"/>
      <c r="CO121" s="538">
        <f t="shared" si="256"/>
        <v>0</v>
      </c>
      <c r="CP121" s="74">
        <f t="shared" si="257"/>
        <v>0</v>
      </c>
      <c r="CQ121" s="78">
        <f t="shared" si="258"/>
        <v>0</v>
      </c>
      <c r="CR121" s="537"/>
      <c r="CS121" s="537"/>
      <c r="CT121" s="382"/>
      <c r="CU121" s="238"/>
      <c r="CV121" s="538">
        <f t="shared" si="259"/>
        <v>0</v>
      </c>
      <c r="CW121" s="74">
        <f t="shared" si="260"/>
        <v>0</v>
      </c>
      <c r="CX121" s="78">
        <f t="shared" si="261"/>
        <v>0</v>
      </c>
      <c r="CY121" s="537"/>
      <c r="CZ121" s="537"/>
      <c r="DA121" s="382"/>
      <c r="DB121" s="238"/>
      <c r="DC121" s="538">
        <f t="shared" si="262"/>
        <v>0</v>
      </c>
      <c r="DD121" s="74">
        <f t="shared" si="263"/>
        <v>0</v>
      </c>
      <c r="DE121" s="78">
        <f t="shared" si="264"/>
        <v>0</v>
      </c>
      <c r="DF121" s="537"/>
      <c r="DG121" s="537"/>
      <c r="DH121" s="382"/>
      <c r="DI121" s="238"/>
      <c r="DJ121" s="538">
        <f t="shared" si="265"/>
        <v>0</v>
      </c>
      <c r="DK121" s="74">
        <f t="shared" si="266"/>
        <v>0</v>
      </c>
      <c r="DL121" s="78">
        <f t="shared" si="267"/>
        <v>0</v>
      </c>
      <c r="DM121" s="537"/>
      <c r="DN121" s="537"/>
      <c r="DO121" s="382"/>
      <c r="DP121" s="238"/>
      <c r="DQ121" s="538">
        <f t="shared" si="268"/>
        <v>0</v>
      </c>
      <c r="DR121" s="74">
        <f t="shared" si="269"/>
        <v>0</v>
      </c>
      <c r="DS121" s="78">
        <f t="shared" si="270"/>
        <v>0</v>
      </c>
      <c r="DT121" s="537"/>
      <c r="DU121" s="537"/>
      <c r="DV121" s="382"/>
    </row>
    <row r="122" spans="1:126" s="20" customFormat="1" outlineLevel="1" x14ac:dyDescent="0.2">
      <c r="A122" s="186" t="s">
        <v>84</v>
      </c>
      <c r="B122" s="182" t="s">
        <v>85</v>
      </c>
      <c r="C122" s="42"/>
      <c r="D122" s="42"/>
      <c r="E122" s="78">
        <f t="shared" si="218"/>
        <v>0</v>
      </c>
      <c r="F122" s="187"/>
      <c r="H122" s="301" t="s">
        <v>305</v>
      </c>
      <c r="I122" s="538">
        <f t="shared" si="219"/>
        <v>0</v>
      </c>
      <c r="J122" s="538">
        <f t="shared" si="220"/>
        <v>0</v>
      </c>
      <c r="K122" s="78">
        <f t="shared" si="221"/>
        <v>0</v>
      </c>
      <c r="L122" s="537"/>
      <c r="M122" s="537"/>
      <c r="N122" s="382"/>
      <c r="O122" s="271" t="str">
        <f t="shared" si="222"/>
        <v>LMF</v>
      </c>
      <c r="P122" s="538">
        <f t="shared" si="223"/>
        <v>0</v>
      </c>
      <c r="Q122" s="74">
        <f t="shared" si="224"/>
        <v>0</v>
      </c>
      <c r="R122" s="78">
        <f t="shared" si="225"/>
        <v>0</v>
      </c>
      <c r="S122" s="537"/>
      <c r="T122" s="537"/>
      <c r="U122" s="382"/>
      <c r="V122" s="238"/>
      <c r="W122" s="538">
        <f t="shared" si="226"/>
        <v>0</v>
      </c>
      <c r="X122" s="74">
        <f t="shared" si="227"/>
        <v>0</v>
      </c>
      <c r="Y122" s="78">
        <f t="shared" si="228"/>
        <v>0</v>
      </c>
      <c r="Z122" s="537"/>
      <c r="AA122" s="537"/>
      <c r="AB122" s="382"/>
      <c r="AC122" s="238"/>
      <c r="AD122" s="538">
        <f t="shared" si="229"/>
        <v>0</v>
      </c>
      <c r="AE122" s="74">
        <f t="shared" si="230"/>
        <v>0</v>
      </c>
      <c r="AF122" s="78">
        <f t="shared" si="231"/>
        <v>0</v>
      </c>
      <c r="AG122" s="537"/>
      <c r="AH122" s="537"/>
      <c r="AI122" s="382"/>
      <c r="AJ122" s="238"/>
      <c r="AK122" s="538">
        <f t="shared" si="232"/>
        <v>0</v>
      </c>
      <c r="AL122" s="74">
        <f t="shared" si="233"/>
        <v>0</v>
      </c>
      <c r="AM122" s="78">
        <f t="shared" si="234"/>
        <v>0</v>
      </c>
      <c r="AN122" s="537"/>
      <c r="AO122" s="537"/>
      <c r="AP122" s="382"/>
      <c r="AQ122" s="238"/>
      <c r="AR122" s="538">
        <f t="shared" si="235"/>
        <v>0</v>
      </c>
      <c r="AS122" s="74">
        <f t="shared" si="236"/>
        <v>0</v>
      </c>
      <c r="AT122" s="78">
        <f t="shared" si="237"/>
        <v>0</v>
      </c>
      <c r="AU122" s="537"/>
      <c r="AV122" s="537"/>
      <c r="AW122" s="382"/>
      <c r="AX122" s="238"/>
      <c r="AY122" s="538">
        <f t="shared" si="238"/>
        <v>0</v>
      </c>
      <c r="AZ122" s="74">
        <f t="shared" si="239"/>
        <v>0</v>
      </c>
      <c r="BA122" s="78">
        <f t="shared" si="240"/>
        <v>0</v>
      </c>
      <c r="BB122" s="537"/>
      <c r="BC122" s="537"/>
      <c r="BD122" s="382"/>
      <c r="BE122" s="238"/>
      <c r="BF122" s="538">
        <f t="shared" si="241"/>
        <v>0</v>
      </c>
      <c r="BG122" s="74">
        <f t="shared" si="242"/>
        <v>0</v>
      </c>
      <c r="BH122" s="78">
        <f t="shared" si="243"/>
        <v>0</v>
      </c>
      <c r="BI122" s="537"/>
      <c r="BJ122" s="537"/>
      <c r="BK122" s="382"/>
      <c r="BL122" s="238"/>
      <c r="BM122" s="538">
        <f t="shared" si="244"/>
        <v>0</v>
      </c>
      <c r="BN122" s="74">
        <f t="shared" si="245"/>
        <v>0</v>
      </c>
      <c r="BO122" s="78">
        <f t="shared" si="246"/>
        <v>0</v>
      </c>
      <c r="BP122" s="537"/>
      <c r="BQ122" s="537"/>
      <c r="BR122" s="382"/>
      <c r="BS122" s="238"/>
      <c r="BT122" s="538">
        <f t="shared" si="247"/>
        <v>0</v>
      </c>
      <c r="BU122" s="74">
        <f t="shared" si="248"/>
        <v>0</v>
      </c>
      <c r="BV122" s="78">
        <f t="shared" si="249"/>
        <v>0</v>
      </c>
      <c r="BW122" s="537"/>
      <c r="BX122" s="537"/>
      <c r="BY122" s="382"/>
      <c r="BZ122" s="238"/>
      <c r="CA122" s="538">
        <f t="shared" si="250"/>
        <v>0</v>
      </c>
      <c r="CB122" s="74">
        <f t="shared" si="251"/>
        <v>0</v>
      </c>
      <c r="CC122" s="78">
        <f t="shared" si="252"/>
        <v>0</v>
      </c>
      <c r="CD122" s="537"/>
      <c r="CE122" s="537"/>
      <c r="CF122" s="382"/>
      <c r="CG122" s="238"/>
      <c r="CH122" s="538">
        <f t="shared" si="253"/>
        <v>0</v>
      </c>
      <c r="CI122" s="74">
        <f t="shared" si="254"/>
        <v>0</v>
      </c>
      <c r="CJ122" s="78">
        <f t="shared" si="255"/>
        <v>0</v>
      </c>
      <c r="CK122" s="537"/>
      <c r="CL122" s="537"/>
      <c r="CM122" s="382"/>
      <c r="CN122" s="238"/>
      <c r="CO122" s="538">
        <f t="shared" si="256"/>
        <v>0</v>
      </c>
      <c r="CP122" s="74">
        <f t="shared" si="257"/>
        <v>0</v>
      </c>
      <c r="CQ122" s="78">
        <f t="shared" si="258"/>
        <v>0</v>
      </c>
      <c r="CR122" s="537"/>
      <c r="CS122" s="537"/>
      <c r="CT122" s="382"/>
      <c r="CU122" s="238"/>
      <c r="CV122" s="538">
        <f t="shared" si="259"/>
        <v>0</v>
      </c>
      <c r="CW122" s="74">
        <f t="shared" si="260"/>
        <v>0</v>
      </c>
      <c r="CX122" s="78">
        <f t="shared" si="261"/>
        <v>0</v>
      </c>
      <c r="CY122" s="537"/>
      <c r="CZ122" s="537"/>
      <c r="DA122" s="382"/>
      <c r="DB122" s="238"/>
      <c r="DC122" s="538">
        <f t="shared" si="262"/>
        <v>0</v>
      </c>
      <c r="DD122" s="74">
        <f t="shared" si="263"/>
        <v>0</v>
      </c>
      <c r="DE122" s="78">
        <f t="shared" si="264"/>
        <v>0</v>
      </c>
      <c r="DF122" s="537"/>
      <c r="DG122" s="537"/>
      <c r="DH122" s="382"/>
      <c r="DI122" s="238"/>
      <c r="DJ122" s="538">
        <f t="shared" si="265"/>
        <v>0</v>
      </c>
      <c r="DK122" s="74">
        <f t="shared" si="266"/>
        <v>0</v>
      </c>
      <c r="DL122" s="78">
        <f t="shared" si="267"/>
        <v>0</v>
      </c>
      <c r="DM122" s="537"/>
      <c r="DN122" s="537"/>
      <c r="DO122" s="382"/>
      <c r="DP122" s="238"/>
      <c r="DQ122" s="538">
        <f t="shared" si="268"/>
        <v>0</v>
      </c>
      <c r="DR122" s="74">
        <f t="shared" si="269"/>
        <v>0</v>
      </c>
      <c r="DS122" s="78">
        <f t="shared" si="270"/>
        <v>0</v>
      </c>
      <c r="DT122" s="537"/>
      <c r="DU122" s="537"/>
      <c r="DV122" s="382"/>
    </row>
    <row r="123" spans="1:126" s="20" customFormat="1" outlineLevel="1" x14ac:dyDescent="0.2">
      <c r="A123" s="153" t="s">
        <v>2</v>
      </c>
      <c r="B123" s="150" t="s">
        <v>36</v>
      </c>
      <c r="C123" s="73">
        <f>SUMIF($H124:$H130,MID($H123,3,10),C124:C130)</f>
        <v>0</v>
      </c>
      <c r="D123" s="73">
        <f>SUMIF($H124:$H130,MID($H123,3,10),D124:D130)</f>
        <v>0</v>
      </c>
      <c r="E123" s="73">
        <f t="shared" si="218"/>
        <v>0</v>
      </c>
      <c r="F123" s="187"/>
      <c r="G123" s="22"/>
      <c r="H123" s="301" t="s">
        <v>307</v>
      </c>
      <c r="I123" s="536">
        <f t="shared" si="219"/>
        <v>0</v>
      </c>
      <c r="J123" s="536">
        <f t="shared" si="220"/>
        <v>0</v>
      </c>
      <c r="K123" s="73">
        <f t="shared" si="221"/>
        <v>0</v>
      </c>
      <c r="L123" s="432">
        <f>IF(I$1="","",SUMIF($H124:$H130,MID($H123,3,10),L124:L130))</f>
        <v>0</v>
      </c>
      <c r="M123" s="432">
        <f>IF(I$1="","",SUMIF($H124:$H130,MID($H123,3,10),M124:M130))</f>
        <v>0</v>
      </c>
      <c r="N123" s="382"/>
      <c r="O123" s="271" t="str">
        <f t="shared" si="222"/>
        <v>LM</v>
      </c>
      <c r="P123" s="536">
        <f t="shared" si="223"/>
        <v>0</v>
      </c>
      <c r="Q123" s="73">
        <f t="shared" si="224"/>
        <v>0</v>
      </c>
      <c r="R123" s="73">
        <f t="shared" si="225"/>
        <v>0</v>
      </c>
      <c r="S123" s="432">
        <f>IF(P$1="","",SUMIF($H124:$H129,MID($H123,3,10),S124:S129))</f>
        <v>0</v>
      </c>
      <c r="T123" s="432">
        <f>IF(P$1="","",SUMIF($H124:$H129,MID($H123,3,10),T124:T129))</f>
        <v>0</v>
      </c>
      <c r="U123" s="382"/>
      <c r="V123" s="238"/>
      <c r="W123" s="536">
        <f t="shared" si="226"/>
        <v>0</v>
      </c>
      <c r="X123" s="73">
        <f t="shared" si="227"/>
        <v>0</v>
      </c>
      <c r="Y123" s="73">
        <f t="shared" si="228"/>
        <v>0</v>
      </c>
      <c r="Z123" s="432">
        <f>IF(W$1="","",SUMIF($H124:$H129,MID($H123,3,10),Z124:Z129))</f>
        <v>0</v>
      </c>
      <c r="AA123" s="432">
        <f>IF(W$1="","",SUMIF($H124:$H129,MID($H123,3,10),AA124:AA129))</f>
        <v>0</v>
      </c>
      <c r="AB123" s="382"/>
      <c r="AC123" s="238"/>
      <c r="AD123" s="536">
        <f t="shared" si="229"/>
        <v>0</v>
      </c>
      <c r="AE123" s="73">
        <f t="shared" si="230"/>
        <v>0</v>
      </c>
      <c r="AF123" s="73">
        <f t="shared" si="231"/>
        <v>0</v>
      </c>
      <c r="AG123" s="432">
        <f>IF(AD$1="","",SUMIF($H124:$H129,MID($H123,3,10),AG124:AG129))</f>
        <v>0</v>
      </c>
      <c r="AH123" s="432">
        <f>IF(AD$1="","",SUMIF($H124:$H129,MID($H123,3,10),AH124:AH129))</f>
        <v>0</v>
      </c>
      <c r="AI123" s="382"/>
      <c r="AJ123" s="238"/>
      <c r="AK123" s="536">
        <f t="shared" si="232"/>
        <v>0</v>
      </c>
      <c r="AL123" s="73">
        <f t="shared" si="233"/>
        <v>0</v>
      </c>
      <c r="AM123" s="73">
        <f t="shared" si="234"/>
        <v>0</v>
      </c>
      <c r="AN123" s="432">
        <f>IF(AK$1="","",SUMIF($H124:$H129,MID($H123,3,10),AN124:AN129))</f>
        <v>0</v>
      </c>
      <c r="AO123" s="432">
        <f>IF(AK$1="","",SUMIF($H124:$H129,MID($H123,3,10),AO124:AO129))</f>
        <v>0</v>
      </c>
      <c r="AP123" s="382"/>
      <c r="AQ123" s="238"/>
      <c r="AR123" s="536">
        <f t="shared" si="235"/>
        <v>0</v>
      </c>
      <c r="AS123" s="73">
        <f t="shared" si="236"/>
        <v>0</v>
      </c>
      <c r="AT123" s="73">
        <f t="shared" si="237"/>
        <v>0</v>
      </c>
      <c r="AU123" s="432">
        <f>IF(AR$1="","",SUMIF($H124:$H129,MID($H123,3,10),AU124:AU129))</f>
        <v>0</v>
      </c>
      <c r="AV123" s="432">
        <f>IF(AR$1="","",SUMIF($H124:$H129,MID($H123,3,10),AV124:AV129))</f>
        <v>0</v>
      </c>
      <c r="AW123" s="382"/>
      <c r="AX123" s="238"/>
      <c r="AY123" s="536">
        <f t="shared" si="238"/>
        <v>0</v>
      </c>
      <c r="AZ123" s="73">
        <f t="shared" si="239"/>
        <v>0</v>
      </c>
      <c r="BA123" s="73">
        <f t="shared" si="240"/>
        <v>0</v>
      </c>
      <c r="BB123" s="432">
        <f>IF(AY$1="","",SUMIF($H124:$H129,MID($H123,3,10),BB124:BB129))</f>
        <v>0</v>
      </c>
      <c r="BC123" s="432">
        <f>IF(AY$1="","",SUMIF($H124:$H129,MID($H123,3,10),BC124:BC129))</f>
        <v>0</v>
      </c>
      <c r="BD123" s="382"/>
      <c r="BE123" s="238"/>
      <c r="BF123" s="536">
        <f t="shared" si="241"/>
        <v>0</v>
      </c>
      <c r="BG123" s="73">
        <f t="shared" si="242"/>
        <v>0</v>
      </c>
      <c r="BH123" s="73">
        <f t="shared" si="243"/>
        <v>0</v>
      </c>
      <c r="BI123" s="432">
        <f>IF(BF$1="","",SUMIF($H124:$H129,MID($H123,3,10),BI124:BI129))</f>
        <v>0</v>
      </c>
      <c r="BJ123" s="432">
        <f>IF(BF$1="","",SUMIF($H124:$H129,MID($H123,3,10),BJ124:BJ129))</f>
        <v>0</v>
      </c>
      <c r="BK123" s="382"/>
      <c r="BL123" s="238"/>
      <c r="BM123" s="536">
        <f t="shared" si="244"/>
        <v>0</v>
      </c>
      <c r="BN123" s="73">
        <f t="shared" si="245"/>
        <v>0</v>
      </c>
      <c r="BO123" s="73">
        <f t="shared" si="246"/>
        <v>0</v>
      </c>
      <c r="BP123" s="432">
        <f>IF(BM$1="","",SUMIF($H124:$H129,MID($H123,3,10),BP124:BP129))</f>
        <v>0</v>
      </c>
      <c r="BQ123" s="432">
        <f>IF(BM$1="","",SUMIF($H124:$H129,MID($H123,3,10),BQ124:BQ129))</f>
        <v>0</v>
      </c>
      <c r="BR123" s="382"/>
      <c r="BS123" s="238"/>
      <c r="BT123" s="536">
        <f t="shared" si="247"/>
        <v>0</v>
      </c>
      <c r="BU123" s="73">
        <f t="shared" si="248"/>
        <v>0</v>
      </c>
      <c r="BV123" s="73">
        <f t="shared" si="249"/>
        <v>0</v>
      </c>
      <c r="BW123" s="432">
        <f>IF(BT$1="","",SUMIF($H124:$H129,MID($H123,3,10),BW124:BW129))</f>
        <v>0</v>
      </c>
      <c r="BX123" s="432">
        <f>IF(BT$1="","",SUMIF($H124:$H129,MID($H123,3,10),BX124:BX129))</f>
        <v>0</v>
      </c>
      <c r="BY123" s="382"/>
      <c r="BZ123" s="238"/>
      <c r="CA123" s="536">
        <f t="shared" si="250"/>
        <v>0</v>
      </c>
      <c r="CB123" s="73">
        <f t="shared" si="251"/>
        <v>0</v>
      </c>
      <c r="CC123" s="73">
        <f t="shared" si="252"/>
        <v>0</v>
      </c>
      <c r="CD123" s="432">
        <f>IF(CA$1="","",SUMIF($H124:$H129,MID($H123,3,10),CD124:CD129))</f>
        <v>0</v>
      </c>
      <c r="CE123" s="432">
        <f>IF(CA$1="","",SUMIF($H124:$H129,MID($H123,3,10),CE124:CE129))</f>
        <v>0</v>
      </c>
      <c r="CF123" s="382"/>
      <c r="CG123" s="238"/>
      <c r="CH123" s="536">
        <f t="shared" si="253"/>
        <v>0</v>
      </c>
      <c r="CI123" s="73">
        <f t="shared" si="254"/>
        <v>0</v>
      </c>
      <c r="CJ123" s="73">
        <f t="shared" si="255"/>
        <v>0</v>
      </c>
      <c r="CK123" s="432">
        <f>IF(CH$1="","",SUMIF($H124:$H129,MID($H123,3,10),CK124:CK129))</f>
        <v>0</v>
      </c>
      <c r="CL123" s="432">
        <f>IF(CH$1="","",SUMIF($H124:$H129,MID($H123,3,10),CL124:CL129))</f>
        <v>0</v>
      </c>
      <c r="CM123" s="382"/>
      <c r="CN123" s="238"/>
      <c r="CO123" s="536">
        <f t="shared" si="256"/>
        <v>0</v>
      </c>
      <c r="CP123" s="73">
        <f t="shared" si="257"/>
        <v>0</v>
      </c>
      <c r="CQ123" s="73">
        <f t="shared" si="258"/>
        <v>0</v>
      </c>
      <c r="CR123" s="432">
        <f>IF(CO$1="","",SUMIF($H124:$H129,MID($H123,3,10),CR124:CR129))</f>
        <v>0</v>
      </c>
      <c r="CS123" s="432">
        <f>IF(CO$1="","",SUMIF($H124:$H129,MID($H123,3,10),CS124:CS129))</f>
        <v>0</v>
      </c>
      <c r="CT123" s="382"/>
      <c r="CU123" s="238"/>
      <c r="CV123" s="536">
        <f t="shared" si="259"/>
        <v>0</v>
      </c>
      <c r="CW123" s="73">
        <f t="shared" si="260"/>
        <v>0</v>
      </c>
      <c r="CX123" s="73">
        <f t="shared" si="261"/>
        <v>0</v>
      </c>
      <c r="CY123" s="432">
        <f>IF(CV$1="","",SUMIF($H124:$H129,MID($H123,3,10),CY124:CY129))</f>
        <v>0</v>
      </c>
      <c r="CZ123" s="432">
        <f>IF(CV$1="","",SUMIF($H124:$H129,MID($H123,3,10),CZ124:CZ129))</f>
        <v>0</v>
      </c>
      <c r="DA123" s="382"/>
      <c r="DB123" s="238"/>
      <c r="DC123" s="536">
        <f t="shared" si="262"/>
        <v>0</v>
      </c>
      <c r="DD123" s="73">
        <f t="shared" si="263"/>
        <v>0</v>
      </c>
      <c r="DE123" s="73">
        <f t="shared" si="264"/>
        <v>0</v>
      </c>
      <c r="DF123" s="432">
        <f>IF(DC$1="","",SUMIF($H124:$H129,MID($H123,3,10),DF124:DF129))</f>
        <v>0</v>
      </c>
      <c r="DG123" s="432">
        <f>IF(DC$1="","",SUMIF($H124:$H129,MID($H123,3,10),DG124:DG129))</f>
        <v>0</v>
      </c>
      <c r="DH123" s="382"/>
      <c r="DI123" s="238"/>
      <c r="DJ123" s="536">
        <f t="shared" si="265"/>
        <v>0</v>
      </c>
      <c r="DK123" s="73">
        <f t="shared" si="266"/>
        <v>0</v>
      </c>
      <c r="DL123" s="73">
        <f t="shared" si="267"/>
        <v>0</v>
      </c>
      <c r="DM123" s="432">
        <f>IF(DJ$1="","",SUMIF($H124:$H129,MID($H123,3,10),DM124:DM129))</f>
        <v>0</v>
      </c>
      <c r="DN123" s="432">
        <f>IF(DJ$1="","",SUMIF($H124:$H129,MID($H123,3,10),DN124:DN129))</f>
        <v>0</v>
      </c>
      <c r="DO123" s="382"/>
      <c r="DP123" s="238"/>
      <c r="DQ123" s="536">
        <f t="shared" si="268"/>
        <v>0</v>
      </c>
      <c r="DR123" s="73">
        <f t="shared" si="269"/>
        <v>0</v>
      </c>
      <c r="DS123" s="73">
        <f t="shared" si="270"/>
        <v>0</v>
      </c>
      <c r="DT123" s="432">
        <f>IF(DQ$1="","",SUMIF($H124:$H129,MID($H123,3,10),DT124:DT129))</f>
        <v>0</v>
      </c>
      <c r="DU123" s="432">
        <f>IF(DQ$1="","",SUMIF($H124:$H129,MID($H123,3,10),DU124:DU129))</f>
        <v>0</v>
      </c>
      <c r="DV123" s="382"/>
    </row>
    <row r="124" spans="1:126" s="20" customFormat="1" outlineLevel="1" x14ac:dyDescent="0.2">
      <c r="A124" s="186" t="s">
        <v>244</v>
      </c>
      <c r="B124" s="182" t="s">
        <v>134</v>
      </c>
      <c r="C124" s="42"/>
      <c r="D124" s="42"/>
      <c r="E124" s="78">
        <f t="shared" si="218"/>
        <v>0</v>
      </c>
      <c r="F124" s="178"/>
      <c r="G124" s="22" t="s">
        <v>145</v>
      </c>
      <c r="H124" s="301" t="s">
        <v>308</v>
      </c>
      <c r="I124" s="538">
        <f t="shared" si="219"/>
        <v>0</v>
      </c>
      <c r="J124" s="538">
        <f t="shared" si="220"/>
        <v>0</v>
      </c>
      <c r="K124" s="78">
        <f t="shared" si="221"/>
        <v>0</v>
      </c>
      <c r="L124" s="537"/>
      <c r="M124" s="537"/>
      <c r="N124" s="382"/>
      <c r="O124" s="271" t="str">
        <f t="shared" si="222"/>
        <v>LMS</v>
      </c>
      <c r="P124" s="538">
        <f t="shared" si="223"/>
        <v>0</v>
      </c>
      <c r="Q124" s="74">
        <f t="shared" si="224"/>
        <v>0</v>
      </c>
      <c r="R124" s="78">
        <f t="shared" si="225"/>
        <v>0</v>
      </c>
      <c r="S124" s="537"/>
      <c r="T124" s="537"/>
      <c r="U124" s="382"/>
      <c r="V124" s="238"/>
      <c r="W124" s="538">
        <f t="shared" si="226"/>
        <v>0</v>
      </c>
      <c r="X124" s="74">
        <f t="shared" si="227"/>
        <v>0</v>
      </c>
      <c r="Y124" s="78">
        <f t="shared" si="228"/>
        <v>0</v>
      </c>
      <c r="Z124" s="537"/>
      <c r="AA124" s="537"/>
      <c r="AB124" s="382"/>
      <c r="AC124" s="238"/>
      <c r="AD124" s="538">
        <f t="shared" si="229"/>
        <v>0</v>
      </c>
      <c r="AE124" s="74">
        <f t="shared" si="230"/>
        <v>0</v>
      </c>
      <c r="AF124" s="78">
        <f t="shared" si="231"/>
        <v>0</v>
      </c>
      <c r="AG124" s="537"/>
      <c r="AH124" s="537"/>
      <c r="AI124" s="382"/>
      <c r="AJ124" s="238"/>
      <c r="AK124" s="538">
        <f t="shared" si="232"/>
        <v>0</v>
      </c>
      <c r="AL124" s="74">
        <f t="shared" si="233"/>
        <v>0</v>
      </c>
      <c r="AM124" s="78">
        <f t="shared" si="234"/>
        <v>0</v>
      </c>
      <c r="AN124" s="537"/>
      <c r="AO124" s="537"/>
      <c r="AP124" s="382"/>
      <c r="AQ124" s="238"/>
      <c r="AR124" s="538">
        <f t="shared" si="235"/>
        <v>0</v>
      </c>
      <c r="AS124" s="74">
        <f t="shared" si="236"/>
        <v>0</v>
      </c>
      <c r="AT124" s="78">
        <f t="shared" si="237"/>
        <v>0</v>
      </c>
      <c r="AU124" s="537"/>
      <c r="AV124" s="537"/>
      <c r="AW124" s="382"/>
      <c r="AX124" s="238"/>
      <c r="AY124" s="538">
        <f t="shared" si="238"/>
        <v>0</v>
      </c>
      <c r="AZ124" s="74">
        <f t="shared" si="239"/>
        <v>0</v>
      </c>
      <c r="BA124" s="78">
        <f t="shared" si="240"/>
        <v>0</v>
      </c>
      <c r="BB124" s="537"/>
      <c r="BC124" s="537"/>
      <c r="BD124" s="382"/>
      <c r="BE124" s="238"/>
      <c r="BF124" s="538">
        <f t="shared" si="241"/>
        <v>0</v>
      </c>
      <c r="BG124" s="74">
        <f t="shared" si="242"/>
        <v>0</v>
      </c>
      <c r="BH124" s="78">
        <f t="shared" si="243"/>
        <v>0</v>
      </c>
      <c r="BI124" s="537"/>
      <c r="BJ124" s="537"/>
      <c r="BK124" s="382"/>
      <c r="BL124" s="238"/>
      <c r="BM124" s="538">
        <f t="shared" si="244"/>
        <v>0</v>
      </c>
      <c r="BN124" s="74">
        <f t="shared" si="245"/>
        <v>0</v>
      </c>
      <c r="BO124" s="78">
        <f t="shared" si="246"/>
        <v>0</v>
      </c>
      <c r="BP124" s="537"/>
      <c r="BQ124" s="537"/>
      <c r="BR124" s="382"/>
      <c r="BS124" s="238"/>
      <c r="BT124" s="538">
        <f t="shared" si="247"/>
        <v>0</v>
      </c>
      <c r="BU124" s="74">
        <f t="shared" si="248"/>
        <v>0</v>
      </c>
      <c r="BV124" s="78">
        <f t="shared" si="249"/>
        <v>0</v>
      </c>
      <c r="BW124" s="537"/>
      <c r="BX124" s="537"/>
      <c r="BY124" s="382"/>
      <c r="BZ124" s="238"/>
      <c r="CA124" s="538">
        <f t="shared" si="250"/>
        <v>0</v>
      </c>
      <c r="CB124" s="74">
        <f t="shared" si="251"/>
        <v>0</v>
      </c>
      <c r="CC124" s="78">
        <f t="shared" si="252"/>
        <v>0</v>
      </c>
      <c r="CD124" s="537"/>
      <c r="CE124" s="537"/>
      <c r="CF124" s="382"/>
      <c r="CG124" s="238"/>
      <c r="CH124" s="538">
        <f t="shared" si="253"/>
        <v>0</v>
      </c>
      <c r="CI124" s="74">
        <f t="shared" si="254"/>
        <v>0</v>
      </c>
      <c r="CJ124" s="78">
        <f t="shared" si="255"/>
        <v>0</v>
      </c>
      <c r="CK124" s="537"/>
      <c r="CL124" s="537"/>
      <c r="CM124" s="382"/>
      <c r="CN124" s="238"/>
      <c r="CO124" s="538">
        <f t="shared" si="256"/>
        <v>0</v>
      </c>
      <c r="CP124" s="74">
        <f t="shared" si="257"/>
        <v>0</v>
      </c>
      <c r="CQ124" s="78">
        <f t="shared" si="258"/>
        <v>0</v>
      </c>
      <c r="CR124" s="537"/>
      <c r="CS124" s="537"/>
      <c r="CT124" s="382"/>
      <c r="CU124" s="238"/>
      <c r="CV124" s="538">
        <f t="shared" si="259"/>
        <v>0</v>
      </c>
      <c r="CW124" s="74">
        <f t="shared" si="260"/>
        <v>0</v>
      </c>
      <c r="CX124" s="78">
        <f t="shared" si="261"/>
        <v>0</v>
      </c>
      <c r="CY124" s="537"/>
      <c r="CZ124" s="537"/>
      <c r="DA124" s="382"/>
      <c r="DB124" s="238"/>
      <c r="DC124" s="538">
        <f t="shared" si="262"/>
        <v>0</v>
      </c>
      <c r="DD124" s="74">
        <f t="shared" si="263"/>
        <v>0</v>
      </c>
      <c r="DE124" s="78">
        <f t="shared" si="264"/>
        <v>0</v>
      </c>
      <c r="DF124" s="537"/>
      <c r="DG124" s="537"/>
      <c r="DH124" s="382"/>
      <c r="DI124" s="238"/>
      <c r="DJ124" s="538">
        <f t="shared" si="265"/>
        <v>0</v>
      </c>
      <c r="DK124" s="74">
        <f t="shared" si="266"/>
        <v>0</v>
      </c>
      <c r="DL124" s="78">
        <f t="shared" si="267"/>
        <v>0</v>
      </c>
      <c r="DM124" s="537"/>
      <c r="DN124" s="537"/>
      <c r="DO124" s="382"/>
      <c r="DP124" s="238"/>
      <c r="DQ124" s="538">
        <f t="shared" si="268"/>
        <v>0</v>
      </c>
      <c r="DR124" s="74">
        <f t="shared" si="269"/>
        <v>0</v>
      </c>
      <c r="DS124" s="78">
        <f t="shared" si="270"/>
        <v>0</v>
      </c>
      <c r="DT124" s="537"/>
      <c r="DU124" s="537"/>
      <c r="DV124" s="382"/>
    </row>
    <row r="125" spans="1:126" s="20" customFormat="1" outlineLevel="1" x14ac:dyDescent="0.2">
      <c r="A125" s="186" t="s">
        <v>244</v>
      </c>
      <c r="B125" s="182" t="s">
        <v>134</v>
      </c>
      <c r="C125" s="42"/>
      <c r="D125" s="42"/>
      <c r="E125" s="78">
        <f t="shared" si="218"/>
        <v>0</v>
      </c>
      <c r="F125" s="178"/>
      <c r="G125" s="22" t="s">
        <v>146</v>
      </c>
      <c r="H125" s="301" t="s">
        <v>308</v>
      </c>
      <c r="I125" s="538">
        <f t="shared" si="219"/>
        <v>0</v>
      </c>
      <c r="J125" s="538">
        <f t="shared" si="220"/>
        <v>0</v>
      </c>
      <c r="K125" s="78">
        <f t="shared" si="221"/>
        <v>0</v>
      </c>
      <c r="L125" s="537"/>
      <c r="M125" s="537"/>
      <c r="N125" s="382"/>
      <c r="O125" s="271" t="str">
        <f t="shared" si="222"/>
        <v>LMS</v>
      </c>
      <c r="P125" s="538">
        <f t="shared" si="223"/>
        <v>0</v>
      </c>
      <c r="Q125" s="74">
        <f t="shared" si="224"/>
        <v>0</v>
      </c>
      <c r="R125" s="78">
        <f t="shared" si="225"/>
        <v>0</v>
      </c>
      <c r="S125" s="537"/>
      <c r="T125" s="537"/>
      <c r="U125" s="382"/>
      <c r="V125" s="238"/>
      <c r="W125" s="538">
        <f t="shared" si="226"/>
        <v>0</v>
      </c>
      <c r="X125" s="74">
        <f t="shared" si="227"/>
        <v>0</v>
      </c>
      <c r="Y125" s="78">
        <f t="shared" si="228"/>
        <v>0</v>
      </c>
      <c r="Z125" s="537"/>
      <c r="AA125" s="537"/>
      <c r="AB125" s="382"/>
      <c r="AC125" s="238"/>
      <c r="AD125" s="538">
        <f t="shared" si="229"/>
        <v>0</v>
      </c>
      <c r="AE125" s="74">
        <f t="shared" si="230"/>
        <v>0</v>
      </c>
      <c r="AF125" s="78">
        <f t="shared" si="231"/>
        <v>0</v>
      </c>
      <c r="AG125" s="537"/>
      <c r="AH125" s="537"/>
      <c r="AI125" s="382"/>
      <c r="AJ125" s="238"/>
      <c r="AK125" s="538">
        <f t="shared" si="232"/>
        <v>0</v>
      </c>
      <c r="AL125" s="74">
        <f t="shared" si="233"/>
        <v>0</v>
      </c>
      <c r="AM125" s="78">
        <f t="shared" si="234"/>
        <v>0</v>
      </c>
      <c r="AN125" s="537"/>
      <c r="AO125" s="537"/>
      <c r="AP125" s="382"/>
      <c r="AQ125" s="238"/>
      <c r="AR125" s="538">
        <f t="shared" si="235"/>
        <v>0</v>
      </c>
      <c r="AS125" s="74">
        <f t="shared" si="236"/>
        <v>0</v>
      </c>
      <c r="AT125" s="78">
        <f t="shared" si="237"/>
        <v>0</v>
      </c>
      <c r="AU125" s="537"/>
      <c r="AV125" s="537"/>
      <c r="AW125" s="382"/>
      <c r="AX125" s="238"/>
      <c r="AY125" s="538">
        <f t="shared" si="238"/>
        <v>0</v>
      </c>
      <c r="AZ125" s="74">
        <f t="shared" si="239"/>
        <v>0</v>
      </c>
      <c r="BA125" s="78">
        <f t="shared" si="240"/>
        <v>0</v>
      </c>
      <c r="BB125" s="537"/>
      <c r="BC125" s="537"/>
      <c r="BD125" s="382"/>
      <c r="BE125" s="238"/>
      <c r="BF125" s="538">
        <f t="shared" si="241"/>
        <v>0</v>
      </c>
      <c r="BG125" s="74">
        <f t="shared" si="242"/>
        <v>0</v>
      </c>
      <c r="BH125" s="78">
        <f t="shared" si="243"/>
        <v>0</v>
      </c>
      <c r="BI125" s="537"/>
      <c r="BJ125" s="537"/>
      <c r="BK125" s="382"/>
      <c r="BL125" s="238"/>
      <c r="BM125" s="538">
        <f t="shared" si="244"/>
        <v>0</v>
      </c>
      <c r="BN125" s="74">
        <f t="shared" si="245"/>
        <v>0</v>
      </c>
      <c r="BO125" s="78">
        <f t="shared" si="246"/>
        <v>0</v>
      </c>
      <c r="BP125" s="537"/>
      <c r="BQ125" s="537"/>
      <c r="BR125" s="382"/>
      <c r="BS125" s="238"/>
      <c r="BT125" s="538">
        <f t="shared" si="247"/>
        <v>0</v>
      </c>
      <c r="BU125" s="74">
        <f t="shared" si="248"/>
        <v>0</v>
      </c>
      <c r="BV125" s="78">
        <f t="shared" si="249"/>
        <v>0</v>
      </c>
      <c r="BW125" s="537"/>
      <c r="BX125" s="537"/>
      <c r="BY125" s="382"/>
      <c r="BZ125" s="238"/>
      <c r="CA125" s="538">
        <f t="shared" si="250"/>
        <v>0</v>
      </c>
      <c r="CB125" s="74">
        <f t="shared" si="251"/>
        <v>0</v>
      </c>
      <c r="CC125" s="78">
        <f t="shared" si="252"/>
        <v>0</v>
      </c>
      <c r="CD125" s="537"/>
      <c r="CE125" s="537"/>
      <c r="CF125" s="382"/>
      <c r="CG125" s="238"/>
      <c r="CH125" s="538">
        <f t="shared" si="253"/>
        <v>0</v>
      </c>
      <c r="CI125" s="74">
        <f t="shared" si="254"/>
        <v>0</v>
      </c>
      <c r="CJ125" s="78">
        <f t="shared" si="255"/>
        <v>0</v>
      </c>
      <c r="CK125" s="537"/>
      <c r="CL125" s="537"/>
      <c r="CM125" s="382"/>
      <c r="CN125" s="238"/>
      <c r="CO125" s="538">
        <f t="shared" si="256"/>
        <v>0</v>
      </c>
      <c r="CP125" s="74">
        <f t="shared" si="257"/>
        <v>0</v>
      </c>
      <c r="CQ125" s="78">
        <f t="shared" si="258"/>
        <v>0</v>
      </c>
      <c r="CR125" s="537"/>
      <c r="CS125" s="537"/>
      <c r="CT125" s="382"/>
      <c r="CU125" s="238"/>
      <c r="CV125" s="538">
        <f t="shared" si="259"/>
        <v>0</v>
      </c>
      <c r="CW125" s="74">
        <f t="shared" si="260"/>
        <v>0</v>
      </c>
      <c r="CX125" s="78">
        <f t="shared" si="261"/>
        <v>0</v>
      </c>
      <c r="CY125" s="537"/>
      <c r="CZ125" s="537"/>
      <c r="DA125" s="382"/>
      <c r="DB125" s="238"/>
      <c r="DC125" s="538">
        <f t="shared" si="262"/>
        <v>0</v>
      </c>
      <c r="DD125" s="74">
        <f t="shared" si="263"/>
        <v>0</v>
      </c>
      <c r="DE125" s="78">
        <f t="shared" si="264"/>
        <v>0</v>
      </c>
      <c r="DF125" s="537"/>
      <c r="DG125" s="537"/>
      <c r="DH125" s="382"/>
      <c r="DI125" s="238"/>
      <c r="DJ125" s="538">
        <f t="shared" si="265"/>
        <v>0</v>
      </c>
      <c r="DK125" s="74">
        <f t="shared" si="266"/>
        <v>0</v>
      </c>
      <c r="DL125" s="78">
        <f t="shared" si="267"/>
        <v>0</v>
      </c>
      <c r="DM125" s="537"/>
      <c r="DN125" s="537"/>
      <c r="DO125" s="382"/>
      <c r="DP125" s="238"/>
      <c r="DQ125" s="538">
        <f t="shared" si="268"/>
        <v>0</v>
      </c>
      <c r="DR125" s="74">
        <f t="shared" si="269"/>
        <v>0</v>
      </c>
      <c r="DS125" s="78">
        <f t="shared" si="270"/>
        <v>0</v>
      </c>
      <c r="DT125" s="537"/>
      <c r="DU125" s="537"/>
      <c r="DV125" s="382"/>
    </row>
    <row r="126" spans="1:126" s="20" customFormat="1" outlineLevel="1" x14ac:dyDescent="0.2">
      <c r="A126" s="186" t="s">
        <v>244</v>
      </c>
      <c r="B126" s="182" t="s">
        <v>134</v>
      </c>
      <c r="C126" s="42"/>
      <c r="D126" s="42"/>
      <c r="E126" s="78">
        <f t="shared" si="218"/>
        <v>0</v>
      </c>
      <c r="F126" s="178"/>
      <c r="G126" s="22" t="s">
        <v>147</v>
      </c>
      <c r="H126" s="301" t="s">
        <v>308</v>
      </c>
      <c r="I126" s="538">
        <f t="shared" si="219"/>
        <v>0</v>
      </c>
      <c r="J126" s="538">
        <f t="shared" si="220"/>
        <v>0</v>
      </c>
      <c r="K126" s="78">
        <f t="shared" si="221"/>
        <v>0</v>
      </c>
      <c r="L126" s="537"/>
      <c r="M126" s="537"/>
      <c r="N126" s="382"/>
      <c r="O126" s="271" t="str">
        <f t="shared" si="222"/>
        <v>LMS</v>
      </c>
      <c r="P126" s="538">
        <f t="shared" si="223"/>
        <v>0</v>
      </c>
      <c r="Q126" s="74">
        <f t="shared" si="224"/>
        <v>0</v>
      </c>
      <c r="R126" s="78">
        <f t="shared" si="225"/>
        <v>0</v>
      </c>
      <c r="S126" s="537"/>
      <c r="T126" s="537"/>
      <c r="U126" s="382"/>
      <c r="V126" s="238"/>
      <c r="W126" s="538">
        <f t="shared" si="226"/>
        <v>0</v>
      </c>
      <c r="X126" s="74">
        <f t="shared" si="227"/>
        <v>0</v>
      </c>
      <c r="Y126" s="78">
        <f t="shared" si="228"/>
        <v>0</v>
      </c>
      <c r="Z126" s="537"/>
      <c r="AA126" s="537"/>
      <c r="AB126" s="382"/>
      <c r="AC126" s="238"/>
      <c r="AD126" s="538">
        <f t="shared" si="229"/>
        <v>0</v>
      </c>
      <c r="AE126" s="74">
        <f t="shared" si="230"/>
        <v>0</v>
      </c>
      <c r="AF126" s="78">
        <f t="shared" si="231"/>
        <v>0</v>
      </c>
      <c r="AG126" s="537"/>
      <c r="AH126" s="537"/>
      <c r="AI126" s="382"/>
      <c r="AJ126" s="238"/>
      <c r="AK126" s="538">
        <f t="shared" si="232"/>
        <v>0</v>
      </c>
      <c r="AL126" s="74">
        <f t="shared" si="233"/>
        <v>0</v>
      </c>
      <c r="AM126" s="78">
        <f t="shared" si="234"/>
        <v>0</v>
      </c>
      <c r="AN126" s="537"/>
      <c r="AO126" s="537"/>
      <c r="AP126" s="382"/>
      <c r="AQ126" s="238"/>
      <c r="AR126" s="538">
        <f t="shared" si="235"/>
        <v>0</v>
      </c>
      <c r="AS126" s="74">
        <f t="shared" si="236"/>
        <v>0</v>
      </c>
      <c r="AT126" s="78">
        <f t="shared" si="237"/>
        <v>0</v>
      </c>
      <c r="AU126" s="537"/>
      <c r="AV126" s="537"/>
      <c r="AW126" s="382"/>
      <c r="AX126" s="238"/>
      <c r="AY126" s="538">
        <f t="shared" si="238"/>
        <v>0</v>
      </c>
      <c r="AZ126" s="74">
        <f t="shared" si="239"/>
        <v>0</v>
      </c>
      <c r="BA126" s="78">
        <f t="shared" si="240"/>
        <v>0</v>
      </c>
      <c r="BB126" s="537"/>
      <c r="BC126" s="537"/>
      <c r="BD126" s="382"/>
      <c r="BE126" s="238"/>
      <c r="BF126" s="538">
        <f t="shared" si="241"/>
        <v>0</v>
      </c>
      <c r="BG126" s="74">
        <f t="shared" si="242"/>
        <v>0</v>
      </c>
      <c r="BH126" s="78">
        <f t="shared" si="243"/>
        <v>0</v>
      </c>
      <c r="BI126" s="537"/>
      <c r="BJ126" s="537"/>
      <c r="BK126" s="382"/>
      <c r="BL126" s="238"/>
      <c r="BM126" s="538">
        <f t="shared" si="244"/>
        <v>0</v>
      </c>
      <c r="BN126" s="74">
        <f t="shared" si="245"/>
        <v>0</v>
      </c>
      <c r="BO126" s="78">
        <f t="shared" si="246"/>
        <v>0</v>
      </c>
      <c r="BP126" s="537"/>
      <c r="BQ126" s="537"/>
      <c r="BR126" s="382"/>
      <c r="BS126" s="238"/>
      <c r="BT126" s="538">
        <f t="shared" si="247"/>
        <v>0</v>
      </c>
      <c r="BU126" s="74">
        <f t="shared" si="248"/>
        <v>0</v>
      </c>
      <c r="BV126" s="78">
        <f t="shared" si="249"/>
        <v>0</v>
      </c>
      <c r="BW126" s="537"/>
      <c r="BX126" s="537"/>
      <c r="BY126" s="382"/>
      <c r="BZ126" s="238"/>
      <c r="CA126" s="538">
        <f t="shared" si="250"/>
        <v>0</v>
      </c>
      <c r="CB126" s="74">
        <f t="shared" si="251"/>
        <v>0</v>
      </c>
      <c r="CC126" s="78">
        <f t="shared" si="252"/>
        <v>0</v>
      </c>
      <c r="CD126" s="537"/>
      <c r="CE126" s="537"/>
      <c r="CF126" s="382"/>
      <c r="CG126" s="238"/>
      <c r="CH126" s="538">
        <f t="shared" si="253"/>
        <v>0</v>
      </c>
      <c r="CI126" s="74">
        <f t="shared" si="254"/>
        <v>0</v>
      </c>
      <c r="CJ126" s="78">
        <f t="shared" si="255"/>
        <v>0</v>
      </c>
      <c r="CK126" s="537"/>
      <c r="CL126" s="537"/>
      <c r="CM126" s="382"/>
      <c r="CN126" s="238"/>
      <c r="CO126" s="538">
        <f t="shared" si="256"/>
        <v>0</v>
      </c>
      <c r="CP126" s="74">
        <f t="shared" si="257"/>
        <v>0</v>
      </c>
      <c r="CQ126" s="78">
        <f t="shared" si="258"/>
        <v>0</v>
      </c>
      <c r="CR126" s="537"/>
      <c r="CS126" s="537"/>
      <c r="CT126" s="382"/>
      <c r="CU126" s="238"/>
      <c r="CV126" s="538">
        <f t="shared" si="259"/>
        <v>0</v>
      </c>
      <c r="CW126" s="74">
        <f t="shared" si="260"/>
        <v>0</v>
      </c>
      <c r="CX126" s="78">
        <f t="shared" si="261"/>
        <v>0</v>
      </c>
      <c r="CY126" s="537"/>
      <c r="CZ126" s="537"/>
      <c r="DA126" s="382"/>
      <c r="DB126" s="238"/>
      <c r="DC126" s="538">
        <f t="shared" si="262"/>
        <v>0</v>
      </c>
      <c r="DD126" s="74">
        <f t="shared" si="263"/>
        <v>0</v>
      </c>
      <c r="DE126" s="78">
        <f t="shared" si="264"/>
        <v>0</v>
      </c>
      <c r="DF126" s="537"/>
      <c r="DG126" s="537"/>
      <c r="DH126" s="382"/>
      <c r="DI126" s="238"/>
      <c r="DJ126" s="538">
        <f t="shared" si="265"/>
        <v>0</v>
      </c>
      <c r="DK126" s="74">
        <f t="shared" si="266"/>
        <v>0</v>
      </c>
      <c r="DL126" s="78">
        <f t="shared" si="267"/>
        <v>0</v>
      </c>
      <c r="DM126" s="537"/>
      <c r="DN126" s="537"/>
      <c r="DO126" s="382"/>
      <c r="DP126" s="238"/>
      <c r="DQ126" s="538">
        <f t="shared" si="268"/>
        <v>0</v>
      </c>
      <c r="DR126" s="74">
        <f t="shared" si="269"/>
        <v>0</v>
      </c>
      <c r="DS126" s="78">
        <f t="shared" si="270"/>
        <v>0</v>
      </c>
      <c r="DT126" s="537"/>
      <c r="DU126" s="537"/>
      <c r="DV126" s="382"/>
    </row>
    <row r="127" spans="1:126" s="20" customFormat="1" outlineLevel="1" x14ac:dyDescent="0.2">
      <c r="A127" s="186" t="s">
        <v>244</v>
      </c>
      <c r="B127" s="182" t="s">
        <v>134</v>
      </c>
      <c r="C127" s="42"/>
      <c r="D127" s="42"/>
      <c r="E127" s="78">
        <f t="shared" si="218"/>
        <v>0</v>
      </c>
      <c r="F127" s="187"/>
      <c r="G127" s="22"/>
      <c r="H127" s="301" t="s">
        <v>308</v>
      </c>
      <c r="I127" s="538">
        <f t="shared" si="219"/>
        <v>0</v>
      </c>
      <c r="J127" s="538">
        <f t="shared" si="220"/>
        <v>0</v>
      </c>
      <c r="K127" s="78">
        <f t="shared" si="221"/>
        <v>0</v>
      </c>
      <c r="L127" s="537"/>
      <c r="M127" s="537"/>
      <c r="N127" s="382"/>
      <c r="O127" s="271" t="str">
        <f t="shared" si="222"/>
        <v>LMS</v>
      </c>
      <c r="P127" s="538">
        <f t="shared" si="223"/>
        <v>0</v>
      </c>
      <c r="Q127" s="74">
        <f t="shared" si="224"/>
        <v>0</v>
      </c>
      <c r="R127" s="78">
        <f t="shared" si="225"/>
        <v>0</v>
      </c>
      <c r="S127" s="537"/>
      <c r="T127" s="537"/>
      <c r="U127" s="382"/>
      <c r="V127" s="238"/>
      <c r="W127" s="538">
        <f t="shared" si="226"/>
        <v>0</v>
      </c>
      <c r="X127" s="74">
        <f t="shared" si="227"/>
        <v>0</v>
      </c>
      <c r="Y127" s="78">
        <f t="shared" si="228"/>
        <v>0</v>
      </c>
      <c r="Z127" s="537"/>
      <c r="AA127" s="537"/>
      <c r="AB127" s="382"/>
      <c r="AC127" s="238"/>
      <c r="AD127" s="538">
        <f t="shared" si="229"/>
        <v>0</v>
      </c>
      <c r="AE127" s="74">
        <f t="shared" si="230"/>
        <v>0</v>
      </c>
      <c r="AF127" s="78">
        <f t="shared" si="231"/>
        <v>0</v>
      </c>
      <c r="AG127" s="537"/>
      <c r="AH127" s="537"/>
      <c r="AI127" s="382"/>
      <c r="AJ127" s="238"/>
      <c r="AK127" s="538">
        <f t="shared" si="232"/>
        <v>0</v>
      </c>
      <c r="AL127" s="74">
        <f t="shared" si="233"/>
        <v>0</v>
      </c>
      <c r="AM127" s="78">
        <f t="shared" si="234"/>
        <v>0</v>
      </c>
      <c r="AN127" s="537"/>
      <c r="AO127" s="537"/>
      <c r="AP127" s="382"/>
      <c r="AQ127" s="238"/>
      <c r="AR127" s="538">
        <f t="shared" si="235"/>
        <v>0</v>
      </c>
      <c r="AS127" s="74">
        <f t="shared" si="236"/>
        <v>0</v>
      </c>
      <c r="AT127" s="78">
        <f t="shared" si="237"/>
        <v>0</v>
      </c>
      <c r="AU127" s="537"/>
      <c r="AV127" s="537"/>
      <c r="AW127" s="382"/>
      <c r="AX127" s="238"/>
      <c r="AY127" s="538">
        <f t="shared" si="238"/>
        <v>0</v>
      </c>
      <c r="AZ127" s="74">
        <f t="shared" si="239"/>
        <v>0</v>
      </c>
      <c r="BA127" s="78">
        <f t="shared" si="240"/>
        <v>0</v>
      </c>
      <c r="BB127" s="537"/>
      <c r="BC127" s="537"/>
      <c r="BD127" s="382"/>
      <c r="BE127" s="238"/>
      <c r="BF127" s="538">
        <f t="shared" si="241"/>
        <v>0</v>
      </c>
      <c r="BG127" s="74">
        <f t="shared" si="242"/>
        <v>0</v>
      </c>
      <c r="BH127" s="78">
        <f t="shared" si="243"/>
        <v>0</v>
      </c>
      <c r="BI127" s="537"/>
      <c r="BJ127" s="537"/>
      <c r="BK127" s="382"/>
      <c r="BL127" s="238"/>
      <c r="BM127" s="538">
        <f t="shared" si="244"/>
        <v>0</v>
      </c>
      <c r="BN127" s="74">
        <f t="shared" si="245"/>
        <v>0</v>
      </c>
      <c r="BO127" s="78">
        <f t="shared" si="246"/>
        <v>0</v>
      </c>
      <c r="BP127" s="537"/>
      <c r="BQ127" s="537"/>
      <c r="BR127" s="382"/>
      <c r="BS127" s="238"/>
      <c r="BT127" s="538">
        <f t="shared" si="247"/>
        <v>0</v>
      </c>
      <c r="BU127" s="74">
        <f t="shared" si="248"/>
        <v>0</v>
      </c>
      <c r="BV127" s="78">
        <f t="shared" si="249"/>
        <v>0</v>
      </c>
      <c r="BW127" s="537"/>
      <c r="BX127" s="537"/>
      <c r="BY127" s="382"/>
      <c r="BZ127" s="238"/>
      <c r="CA127" s="538">
        <f t="shared" si="250"/>
        <v>0</v>
      </c>
      <c r="CB127" s="74">
        <f t="shared" si="251"/>
        <v>0</v>
      </c>
      <c r="CC127" s="78">
        <f t="shared" si="252"/>
        <v>0</v>
      </c>
      <c r="CD127" s="537"/>
      <c r="CE127" s="537"/>
      <c r="CF127" s="382"/>
      <c r="CG127" s="238"/>
      <c r="CH127" s="538">
        <f t="shared" si="253"/>
        <v>0</v>
      </c>
      <c r="CI127" s="74">
        <f t="shared" si="254"/>
        <v>0</v>
      </c>
      <c r="CJ127" s="78">
        <f t="shared" si="255"/>
        <v>0</v>
      </c>
      <c r="CK127" s="537"/>
      <c r="CL127" s="537"/>
      <c r="CM127" s="382"/>
      <c r="CN127" s="238"/>
      <c r="CO127" s="538">
        <f t="shared" si="256"/>
        <v>0</v>
      </c>
      <c r="CP127" s="74">
        <f t="shared" si="257"/>
        <v>0</v>
      </c>
      <c r="CQ127" s="78">
        <f t="shared" si="258"/>
        <v>0</v>
      </c>
      <c r="CR127" s="537"/>
      <c r="CS127" s="537"/>
      <c r="CT127" s="382"/>
      <c r="CU127" s="238"/>
      <c r="CV127" s="538">
        <f t="shared" si="259"/>
        <v>0</v>
      </c>
      <c r="CW127" s="74">
        <f t="shared" si="260"/>
        <v>0</v>
      </c>
      <c r="CX127" s="78">
        <f t="shared" si="261"/>
        <v>0</v>
      </c>
      <c r="CY127" s="537"/>
      <c r="CZ127" s="537"/>
      <c r="DA127" s="382"/>
      <c r="DB127" s="238"/>
      <c r="DC127" s="538">
        <f t="shared" si="262"/>
        <v>0</v>
      </c>
      <c r="DD127" s="74">
        <f t="shared" si="263"/>
        <v>0</v>
      </c>
      <c r="DE127" s="78">
        <f t="shared" si="264"/>
        <v>0</v>
      </c>
      <c r="DF127" s="537"/>
      <c r="DG127" s="537"/>
      <c r="DH127" s="382"/>
      <c r="DI127" s="238"/>
      <c r="DJ127" s="538">
        <f t="shared" si="265"/>
        <v>0</v>
      </c>
      <c r="DK127" s="74">
        <f t="shared" si="266"/>
        <v>0</v>
      </c>
      <c r="DL127" s="78">
        <f t="shared" si="267"/>
        <v>0</v>
      </c>
      <c r="DM127" s="537"/>
      <c r="DN127" s="537"/>
      <c r="DO127" s="382"/>
      <c r="DP127" s="238"/>
      <c r="DQ127" s="538">
        <f t="shared" si="268"/>
        <v>0</v>
      </c>
      <c r="DR127" s="74">
        <f t="shared" si="269"/>
        <v>0</v>
      </c>
      <c r="DS127" s="78">
        <f t="shared" si="270"/>
        <v>0</v>
      </c>
      <c r="DT127" s="537"/>
      <c r="DU127" s="537"/>
      <c r="DV127" s="382"/>
    </row>
    <row r="128" spans="1:126" s="20" customFormat="1" outlineLevel="1" x14ac:dyDescent="0.2">
      <c r="A128" s="186" t="s">
        <v>244</v>
      </c>
      <c r="B128" s="182" t="s">
        <v>134</v>
      </c>
      <c r="C128" s="42"/>
      <c r="D128" s="42"/>
      <c r="E128" s="78">
        <f t="shared" si="218"/>
        <v>0</v>
      </c>
      <c r="F128" s="187"/>
      <c r="H128" s="301" t="s">
        <v>308</v>
      </c>
      <c r="I128" s="538">
        <f t="shared" si="219"/>
        <v>0</v>
      </c>
      <c r="J128" s="538">
        <f t="shared" si="220"/>
        <v>0</v>
      </c>
      <c r="K128" s="78">
        <f t="shared" si="221"/>
        <v>0</v>
      </c>
      <c r="L128" s="537"/>
      <c r="M128" s="537"/>
      <c r="N128" s="382"/>
      <c r="O128" s="271" t="str">
        <f t="shared" si="222"/>
        <v>LMS</v>
      </c>
      <c r="P128" s="538">
        <f t="shared" si="223"/>
        <v>0</v>
      </c>
      <c r="Q128" s="74">
        <f t="shared" si="224"/>
        <v>0</v>
      </c>
      <c r="R128" s="78">
        <f t="shared" si="225"/>
        <v>0</v>
      </c>
      <c r="S128" s="537"/>
      <c r="T128" s="537"/>
      <c r="U128" s="382"/>
      <c r="V128" s="238"/>
      <c r="W128" s="538">
        <f t="shared" si="226"/>
        <v>0</v>
      </c>
      <c r="X128" s="74">
        <f t="shared" si="227"/>
        <v>0</v>
      </c>
      <c r="Y128" s="78">
        <f t="shared" si="228"/>
        <v>0</v>
      </c>
      <c r="Z128" s="537"/>
      <c r="AA128" s="537"/>
      <c r="AB128" s="382"/>
      <c r="AC128" s="238"/>
      <c r="AD128" s="538">
        <f t="shared" si="229"/>
        <v>0</v>
      </c>
      <c r="AE128" s="74">
        <f t="shared" si="230"/>
        <v>0</v>
      </c>
      <c r="AF128" s="78">
        <f t="shared" si="231"/>
        <v>0</v>
      </c>
      <c r="AG128" s="537"/>
      <c r="AH128" s="537"/>
      <c r="AI128" s="382"/>
      <c r="AJ128" s="238"/>
      <c r="AK128" s="538">
        <f t="shared" si="232"/>
        <v>0</v>
      </c>
      <c r="AL128" s="74">
        <f t="shared" si="233"/>
        <v>0</v>
      </c>
      <c r="AM128" s="78">
        <f t="shared" si="234"/>
        <v>0</v>
      </c>
      <c r="AN128" s="537"/>
      <c r="AO128" s="537"/>
      <c r="AP128" s="382"/>
      <c r="AQ128" s="238"/>
      <c r="AR128" s="538">
        <f t="shared" si="235"/>
        <v>0</v>
      </c>
      <c r="AS128" s="74">
        <f t="shared" si="236"/>
        <v>0</v>
      </c>
      <c r="AT128" s="78">
        <f t="shared" si="237"/>
        <v>0</v>
      </c>
      <c r="AU128" s="537"/>
      <c r="AV128" s="537"/>
      <c r="AW128" s="382"/>
      <c r="AX128" s="238"/>
      <c r="AY128" s="538">
        <f t="shared" si="238"/>
        <v>0</v>
      </c>
      <c r="AZ128" s="74">
        <f t="shared" si="239"/>
        <v>0</v>
      </c>
      <c r="BA128" s="78">
        <f t="shared" si="240"/>
        <v>0</v>
      </c>
      <c r="BB128" s="537"/>
      <c r="BC128" s="537"/>
      <c r="BD128" s="382"/>
      <c r="BE128" s="238"/>
      <c r="BF128" s="538">
        <f t="shared" si="241"/>
        <v>0</v>
      </c>
      <c r="BG128" s="74">
        <f t="shared" si="242"/>
        <v>0</v>
      </c>
      <c r="BH128" s="78">
        <f t="shared" si="243"/>
        <v>0</v>
      </c>
      <c r="BI128" s="537"/>
      <c r="BJ128" s="537"/>
      <c r="BK128" s="382"/>
      <c r="BL128" s="238"/>
      <c r="BM128" s="538">
        <f t="shared" si="244"/>
        <v>0</v>
      </c>
      <c r="BN128" s="74">
        <f t="shared" si="245"/>
        <v>0</v>
      </c>
      <c r="BO128" s="78">
        <f t="shared" si="246"/>
        <v>0</v>
      </c>
      <c r="BP128" s="537"/>
      <c r="BQ128" s="537"/>
      <c r="BR128" s="382"/>
      <c r="BS128" s="238"/>
      <c r="BT128" s="538">
        <f t="shared" si="247"/>
        <v>0</v>
      </c>
      <c r="BU128" s="74">
        <f t="shared" si="248"/>
        <v>0</v>
      </c>
      <c r="BV128" s="78">
        <f t="shared" si="249"/>
        <v>0</v>
      </c>
      <c r="BW128" s="537"/>
      <c r="BX128" s="537"/>
      <c r="BY128" s="382"/>
      <c r="BZ128" s="238"/>
      <c r="CA128" s="538">
        <f t="shared" si="250"/>
        <v>0</v>
      </c>
      <c r="CB128" s="74">
        <f t="shared" si="251"/>
        <v>0</v>
      </c>
      <c r="CC128" s="78">
        <f t="shared" si="252"/>
        <v>0</v>
      </c>
      <c r="CD128" s="537"/>
      <c r="CE128" s="537"/>
      <c r="CF128" s="382"/>
      <c r="CG128" s="238"/>
      <c r="CH128" s="538">
        <f t="shared" si="253"/>
        <v>0</v>
      </c>
      <c r="CI128" s="74">
        <f t="shared" si="254"/>
        <v>0</v>
      </c>
      <c r="CJ128" s="78">
        <f t="shared" si="255"/>
        <v>0</v>
      </c>
      <c r="CK128" s="537"/>
      <c r="CL128" s="537"/>
      <c r="CM128" s="382"/>
      <c r="CN128" s="238"/>
      <c r="CO128" s="538">
        <f t="shared" si="256"/>
        <v>0</v>
      </c>
      <c r="CP128" s="74">
        <f t="shared" si="257"/>
        <v>0</v>
      </c>
      <c r="CQ128" s="78">
        <f t="shared" si="258"/>
        <v>0</v>
      </c>
      <c r="CR128" s="537"/>
      <c r="CS128" s="537"/>
      <c r="CT128" s="382"/>
      <c r="CU128" s="238"/>
      <c r="CV128" s="538">
        <f t="shared" si="259"/>
        <v>0</v>
      </c>
      <c r="CW128" s="74">
        <f t="shared" si="260"/>
        <v>0</v>
      </c>
      <c r="CX128" s="78">
        <f t="shared" si="261"/>
        <v>0</v>
      </c>
      <c r="CY128" s="537"/>
      <c r="CZ128" s="537"/>
      <c r="DA128" s="382"/>
      <c r="DB128" s="238"/>
      <c r="DC128" s="538">
        <f t="shared" si="262"/>
        <v>0</v>
      </c>
      <c r="DD128" s="74">
        <f t="shared" si="263"/>
        <v>0</v>
      </c>
      <c r="DE128" s="78">
        <f t="shared" si="264"/>
        <v>0</v>
      </c>
      <c r="DF128" s="537"/>
      <c r="DG128" s="537"/>
      <c r="DH128" s="382"/>
      <c r="DI128" s="238"/>
      <c r="DJ128" s="538">
        <f t="shared" si="265"/>
        <v>0</v>
      </c>
      <c r="DK128" s="74">
        <f t="shared" si="266"/>
        <v>0</v>
      </c>
      <c r="DL128" s="78">
        <f t="shared" si="267"/>
        <v>0</v>
      </c>
      <c r="DM128" s="537"/>
      <c r="DN128" s="537"/>
      <c r="DO128" s="382"/>
      <c r="DP128" s="238"/>
      <c r="DQ128" s="538">
        <f t="shared" si="268"/>
        <v>0</v>
      </c>
      <c r="DR128" s="74">
        <f t="shared" si="269"/>
        <v>0</v>
      </c>
      <c r="DS128" s="78">
        <f t="shared" si="270"/>
        <v>0</v>
      </c>
      <c r="DT128" s="537"/>
      <c r="DU128" s="537"/>
      <c r="DV128" s="382"/>
    </row>
    <row r="129" spans="1:126" s="20" customFormat="1" outlineLevel="1" x14ac:dyDescent="0.2">
      <c r="A129" s="186" t="s">
        <v>244</v>
      </c>
      <c r="B129" s="182" t="s">
        <v>134</v>
      </c>
      <c r="C129" s="42"/>
      <c r="D129" s="42"/>
      <c r="E129" s="78">
        <f t="shared" si="218"/>
        <v>0</v>
      </c>
      <c r="F129" s="187"/>
      <c r="H129" s="301" t="s">
        <v>308</v>
      </c>
      <c r="I129" s="538">
        <f t="shared" si="219"/>
        <v>0</v>
      </c>
      <c r="J129" s="538">
        <f t="shared" si="220"/>
        <v>0</v>
      </c>
      <c r="K129" s="78">
        <f t="shared" si="221"/>
        <v>0</v>
      </c>
      <c r="L129" s="537"/>
      <c r="M129" s="537"/>
      <c r="N129" s="382"/>
      <c r="O129" s="271" t="str">
        <f t="shared" si="222"/>
        <v>LMS</v>
      </c>
      <c r="P129" s="538">
        <f t="shared" si="223"/>
        <v>0</v>
      </c>
      <c r="Q129" s="74">
        <f t="shared" si="224"/>
        <v>0</v>
      </c>
      <c r="R129" s="78">
        <f t="shared" si="225"/>
        <v>0</v>
      </c>
      <c r="S129" s="537"/>
      <c r="T129" s="537"/>
      <c r="U129" s="382"/>
      <c r="V129" s="238"/>
      <c r="W129" s="538">
        <f t="shared" si="226"/>
        <v>0</v>
      </c>
      <c r="X129" s="74">
        <f t="shared" si="227"/>
        <v>0</v>
      </c>
      <c r="Y129" s="78">
        <f t="shared" si="228"/>
        <v>0</v>
      </c>
      <c r="Z129" s="537"/>
      <c r="AA129" s="537"/>
      <c r="AB129" s="382"/>
      <c r="AC129" s="238"/>
      <c r="AD129" s="538">
        <f t="shared" si="229"/>
        <v>0</v>
      </c>
      <c r="AE129" s="74">
        <f t="shared" si="230"/>
        <v>0</v>
      </c>
      <c r="AF129" s="78">
        <f t="shared" si="231"/>
        <v>0</v>
      </c>
      <c r="AG129" s="537"/>
      <c r="AH129" s="537"/>
      <c r="AI129" s="382"/>
      <c r="AJ129" s="238"/>
      <c r="AK129" s="538">
        <f t="shared" si="232"/>
        <v>0</v>
      </c>
      <c r="AL129" s="74">
        <f t="shared" si="233"/>
        <v>0</v>
      </c>
      <c r="AM129" s="78">
        <f t="shared" si="234"/>
        <v>0</v>
      </c>
      <c r="AN129" s="537"/>
      <c r="AO129" s="537"/>
      <c r="AP129" s="382"/>
      <c r="AQ129" s="238"/>
      <c r="AR129" s="538">
        <f t="shared" si="235"/>
        <v>0</v>
      </c>
      <c r="AS129" s="74">
        <f t="shared" si="236"/>
        <v>0</v>
      </c>
      <c r="AT129" s="78">
        <f t="shared" si="237"/>
        <v>0</v>
      </c>
      <c r="AU129" s="537"/>
      <c r="AV129" s="537"/>
      <c r="AW129" s="382"/>
      <c r="AX129" s="238"/>
      <c r="AY129" s="538">
        <f t="shared" si="238"/>
        <v>0</v>
      </c>
      <c r="AZ129" s="74">
        <f t="shared" si="239"/>
        <v>0</v>
      </c>
      <c r="BA129" s="78">
        <f t="shared" si="240"/>
        <v>0</v>
      </c>
      <c r="BB129" s="537"/>
      <c r="BC129" s="537"/>
      <c r="BD129" s="382"/>
      <c r="BE129" s="238"/>
      <c r="BF129" s="538">
        <f t="shared" si="241"/>
        <v>0</v>
      </c>
      <c r="BG129" s="74">
        <f t="shared" si="242"/>
        <v>0</v>
      </c>
      <c r="BH129" s="78">
        <f t="shared" si="243"/>
        <v>0</v>
      </c>
      <c r="BI129" s="537"/>
      <c r="BJ129" s="537"/>
      <c r="BK129" s="382"/>
      <c r="BL129" s="238"/>
      <c r="BM129" s="538">
        <f t="shared" si="244"/>
        <v>0</v>
      </c>
      <c r="BN129" s="74">
        <f t="shared" si="245"/>
        <v>0</v>
      </c>
      <c r="BO129" s="78">
        <f t="shared" si="246"/>
        <v>0</v>
      </c>
      <c r="BP129" s="537"/>
      <c r="BQ129" s="537"/>
      <c r="BR129" s="382"/>
      <c r="BS129" s="238"/>
      <c r="BT129" s="538">
        <f t="shared" si="247"/>
        <v>0</v>
      </c>
      <c r="BU129" s="74">
        <f t="shared" si="248"/>
        <v>0</v>
      </c>
      <c r="BV129" s="78">
        <f t="shared" si="249"/>
        <v>0</v>
      </c>
      <c r="BW129" s="537"/>
      <c r="BX129" s="537"/>
      <c r="BY129" s="382"/>
      <c r="BZ129" s="238"/>
      <c r="CA129" s="538">
        <f t="shared" si="250"/>
        <v>0</v>
      </c>
      <c r="CB129" s="74">
        <f t="shared" si="251"/>
        <v>0</v>
      </c>
      <c r="CC129" s="78">
        <f t="shared" si="252"/>
        <v>0</v>
      </c>
      <c r="CD129" s="537"/>
      <c r="CE129" s="537"/>
      <c r="CF129" s="382"/>
      <c r="CG129" s="238"/>
      <c r="CH129" s="538">
        <f t="shared" si="253"/>
        <v>0</v>
      </c>
      <c r="CI129" s="74">
        <f t="shared" si="254"/>
        <v>0</v>
      </c>
      <c r="CJ129" s="78">
        <f t="shared" si="255"/>
        <v>0</v>
      </c>
      <c r="CK129" s="537"/>
      <c r="CL129" s="537"/>
      <c r="CM129" s="382"/>
      <c r="CN129" s="238"/>
      <c r="CO129" s="538">
        <f t="shared" si="256"/>
        <v>0</v>
      </c>
      <c r="CP129" s="74">
        <f t="shared" si="257"/>
        <v>0</v>
      </c>
      <c r="CQ129" s="78">
        <f t="shared" si="258"/>
        <v>0</v>
      </c>
      <c r="CR129" s="537"/>
      <c r="CS129" s="537"/>
      <c r="CT129" s="382"/>
      <c r="CU129" s="238"/>
      <c r="CV129" s="538">
        <f t="shared" si="259"/>
        <v>0</v>
      </c>
      <c r="CW129" s="74">
        <f t="shared" si="260"/>
        <v>0</v>
      </c>
      <c r="CX129" s="78">
        <f t="shared" si="261"/>
        <v>0</v>
      </c>
      <c r="CY129" s="537"/>
      <c r="CZ129" s="537"/>
      <c r="DA129" s="382"/>
      <c r="DB129" s="238"/>
      <c r="DC129" s="538">
        <f t="shared" si="262"/>
        <v>0</v>
      </c>
      <c r="DD129" s="74">
        <f t="shared" si="263"/>
        <v>0</v>
      </c>
      <c r="DE129" s="78">
        <f t="shared" si="264"/>
        <v>0</v>
      </c>
      <c r="DF129" s="537"/>
      <c r="DG129" s="537"/>
      <c r="DH129" s="382"/>
      <c r="DI129" s="238"/>
      <c r="DJ129" s="538">
        <f t="shared" si="265"/>
        <v>0</v>
      </c>
      <c r="DK129" s="74">
        <f t="shared" si="266"/>
        <v>0</v>
      </c>
      <c r="DL129" s="78">
        <f t="shared" si="267"/>
        <v>0</v>
      </c>
      <c r="DM129" s="537"/>
      <c r="DN129" s="537"/>
      <c r="DO129" s="382"/>
      <c r="DP129" s="238"/>
      <c r="DQ129" s="538">
        <f t="shared" si="268"/>
        <v>0</v>
      </c>
      <c r="DR129" s="74">
        <f t="shared" si="269"/>
        <v>0</v>
      </c>
      <c r="DS129" s="78">
        <f t="shared" si="270"/>
        <v>0</v>
      </c>
      <c r="DT129" s="537"/>
      <c r="DU129" s="537"/>
      <c r="DV129" s="382"/>
    </row>
    <row r="130" spans="1:126" s="21" customFormat="1" outlineLevel="1" x14ac:dyDescent="0.2">
      <c r="A130" s="153" t="s">
        <v>3</v>
      </c>
      <c r="B130" s="184"/>
      <c r="C130" s="77">
        <f>SUMIF($H131:$H132,MID($H130,3,10),C131:C132)</f>
        <v>0</v>
      </c>
      <c r="D130" s="77">
        <f>SUMIF($H131:$H132,MID($H130,3,10),D131:D132)</f>
        <v>0</v>
      </c>
      <c r="E130" s="77">
        <f t="shared" si="218"/>
        <v>0</v>
      </c>
      <c r="F130" s="150"/>
      <c r="G130" s="22"/>
      <c r="H130" s="301" t="s">
        <v>309</v>
      </c>
      <c r="I130" s="536">
        <f t="shared" si="219"/>
        <v>0</v>
      </c>
      <c r="J130" s="536">
        <f t="shared" si="220"/>
        <v>0</v>
      </c>
      <c r="K130" s="73">
        <f t="shared" si="221"/>
        <v>0</v>
      </c>
      <c r="L130" s="432">
        <f>IF(I$1="","",SUMIF($H131:$H132,MID($H130,3,10),L131:L132))</f>
        <v>0</v>
      </c>
      <c r="M130" s="432">
        <f>IF(I$1="","",SUMIF($H131:$H132,MID($H130,3,10),M131:M132))</f>
        <v>0</v>
      </c>
      <c r="N130" s="62"/>
      <c r="O130" s="271" t="str">
        <f t="shared" si="222"/>
        <v>LM</v>
      </c>
      <c r="P130" s="536">
        <f t="shared" si="223"/>
        <v>0</v>
      </c>
      <c r="Q130" s="73">
        <f t="shared" si="224"/>
        <v>0</v>
      </c>
      <c r="R130" s="73">
        <f t="shared" si="225"/>
        <v>0</v>
      </c>
      <c r="S130" s="432">
        <f>IF(P$1="","",SUMIF($H131:$H132,MID($H130,3,10),S131:S132))</f>
        <v>0</v>
      </c>
      <c r="T130" s="432">
        <f>IF(P$1="","",SUMIF($H131:$H132,MID($H130,3,10),T131:T132))</f>
        <v>0</v>
      </c>
      <c r="U130" s="62"/>
      <c r="V130" s="239"/>
      <c r="W130" s="536">
        <f t="shared" si="226"/>
        <v>0</v>
      </c>
      <c r="X130" s="73">
        <f t="shared" si="227"/>
        <v>0</v>
      </c>
      <c r="Y130" s="73">
        <f t="shared" si="228"/>
        <v>0</v>
      </c>
      <c r="Z130" s="432">
        <f>IF(W$1="","",SUMIF($H131:$H132,MID($H130,3,10),Z131:Z132))</f>
        <v>0</v>
      </c>
      <c r="AA130" s="432">
        <f>IF(W$1="","",SUMIF($H131:$H132,MID($H130,3,10),AA131:AA132))</f>
        <v>0</v>
      </c>
      <c r="AB130" s="62"/>
      <c r="AC130" s="239"/>
      <c r="AD130" s="536">
        <f t="shared" si="229"/>
        <v>0</v>
      </c>
      <c r="AE130" s="73">
        <f t="shared" si="230"/>
        <v>0</v>
      </c>
      <c r="AF130" s="73">
        <f t="shared" si="231"/>
        <v>0</v>
      </c>
      <c r="AG130" s="432">
        <f>IF(AD$1="","",SUMIF($H131:$H132,MID($H130,3,10),AG131:AG132))</f>
        <v>0</v>
      </c>
      <c r="AH130" s="432">
        <f>IF(AD$1="","",SUMIF($H131:$H132,MID($H130,3,10),AH131:AH132))</f>
        <v>0</v>
      </c>
      <c r="AI130" s="62"/>
      <c r="AJ130" s="239"/>
      <c r="AK130" s="536">
        <f t="shared" si="232"/>
        <v>0</v>
      </c>
      <c r="AL130" s="73">
        <f t="shared" si="233"/>
        <v>0</v>
      </c>
      <c r="AM130" s="73">
        <f t="shared" si="234"/>
        <v>0</v>
      </c>
      <c r="AN130" s="432">
        <f>IF(AK$1="","",SUMIF($H131:$H132,MID($H130,3,10),AN131:AN132))</f>
        <v>0</v>
      </c>
      <c r="AO130" s="432">
        <f>IF(AK$1="","",SUMIF($H131:$H132,MID($H130,3,10),AO131:AO132))</f>
        <v>0</v>
      </c>
      <c r="AP130" s="62"/>
      <c r="AQ130" s="239"/>
      <c r="AR130" s="536">
        <f t="shared" si="235"/>
        <v>0</v>
      </c>
      <c r="AS130" s="73">
        <f t="shared" si="236"/>
        <v>0</v>
      </c>
      <c r="AT130" s="73">
        <f t="shared" si="237"/>
        <v>0</v>
      </c>
      <c r="AU130" s="432">
        <f>IF(AR$1="","",SUMIF($H131:$H132,MID($H130,3,10),AU131:AU132))</f>
        <v>0</v>
      </c>
      <c r="AV130" s="432">
        <f>IF(AR$1="","",SUMIF($H131:$H132,MID($H130,3,10),AV131:AV132))</f>
        <v>0</v>
      </c>
      <c r="AW130" s="62"/>
      <c r="AX130" s="239"/>
      <c r="AY130" s="536">
        <f t="shared" si="238"/>
        <v>0</v>
      </c>
      <c r="AZ130" s="73">
        <f t="shared" si="239"/>
        <v>0</v>
      </c>
      <c r="BA130" s="73">
        <f t="shared" si="240"/>
        <v>0</v>
      </c>
      <c r="BB130" s="432">
        <f>IF(AY$1="","",SUMIF($H131:$H132,MID($H130,3,10),BB131:BB132))</f>
        <v>0</v>
      </c>
      <c r="BC130" s="432">
        <f>IF(AY$1="","",SUMIF($H131:$H132,MID($H130,3,10),BC131:BC132))</f>
        <v>0</v>
      </c>
      <c r="BD130" s="62"/>
      <c r="BE130" s="239"/>
      <c r="BF130" s="536">
        <f t="shared" si="241"/>
        <v>0</v>
      </c>
      <c r="BG130" s="73">
        <f t="shared" si="242"/>
        <v>0</v>
      </c>
      <c r="BH130" s="73">
        <f t="shared" si="243"/>
        <v>0</v>
      </c>
      <c r="BI130" s="432">
        <f>IF(BF$1="","",SUMIF($H131:$H132,MID($H130,3,10),BI131:BI132))</f>
        <v>0</v>
      </c>
      <c r="BJ130" s="432">
        <f>IF(BF$1="","",SUMIF($H131:$H132,MID($H130,3,10),BJ131:BJ132))</f>
        <v>0</v>
      </c>
      <c r="BK130" s="62"/>
      <c r="BL130" s="239"/>
      <c r="BM130" s="536">
        <f t="shared" si="244"/>
        <v>0</v>
      </c>
      <c r="BN130" s="73">
        <f t="shared" si="245"/>
        <v>0</v>
      </c>
      <c r="BO130" s="73">
        <f t="shared" si="246"/>
        <v>0</v>
      </c>
      <c r="BP130" s="432">
        <f>IF(BM$1="","",SUMIF($H131:$H132,MID($H130,3,10),BP131:BP132))</f>
        <v>0</v>
      </c>
      <c r="BQ130" s="432">
        <f>IF(BM$1="","",SUMIF($H131:$H132,MID($H130,3,10),BQ131:BQ132))</f>
        <v>0</v>
      </c>
      <c r="BR130" s="62"/>
      <c r="BS130" s="239"/>
      <c r="BT130" s="536">
        <f t="shared" si="247"/>
        <v>0</v>
      </c>
      <c r="BU130" s="73">
        <f t="shared" si="248"/>
        <v>0</v>
      </c>
      <c r="BV130" s="73">
        <f t="shared" si="249"/>
        <v>0</v>
      </c>
      <c r="BW130" s="432">
        <f>IF(BT$1="","",SUMIF($H131:$H132,MID($H130,3,10),BW131:BW132))</f>
        <v>0</v>
      </c>
      <c r="BX130" s="432">
        <f>IF(BT$1="","",SUMIF($H131:$H132,MID($H130,3,10),BX131:BX132))</f>
        <v>0</v>
      </c>
      <c r="BY130" s="62"/>
      <c r="BZ130" s="239"/>
      <c r="CA130" s="536">
        <f t="shared" si="250"/>
        <v>0</v>
      </c>
      <c r="CB130" s="73">
        <f t="shared" si="251"/>
        <v>0</v>
      </c>
      <c r="CC130" s="73">
        <f t="shared" si="252"/>
        <v>0</v>
      </c>
      <c r="CD130" s="432">
        <f>IF(CA$1="","",SUMIF($H131:$H132,MID($H130,3,10),CD131:CD132))</f>
        <v>0</v>
      </c>
      <c r="CE130" s="432">
        <f>IF(CA$1="","",SUMIF($H131:$H132,MID($H130,3,10),CE131:CE132))</f>
        <v>0</v>
      </c>
      <c r="CF130" s="62"/>
      <c r="CG130" s="239"/>
      <c r="CH130" s="536">
        <f t="shared" si="253"/>
        <v>0</v>
      </c>
      <c r="CI130" s="73">
        <f t="shared" si="254"/>
        <v>0</v>
      </c>
      <c r="CJ130" s="73">
        <f t="shared" si="255"/>
        <v>0</v>
      </c>
      <c r="CK130" s="432">
        <f>IF(CH$1="","",SUMIF($H131:$H132,MID($H130,3,10),CK131:CK132))</f>
        <v>0</v>
      </c>
      <c r="CL130" s="432">
        <f>IF(CH$1="","",SUMIF($H131:$H132,MID($H130,3,10),CL131:CL132))</f>
        <v>0</v>
      </c>
      <c r="CM130" s="62"/>
      <c r="CN130" s="239"/>
      <c r="CO130" s="536">
        <f t="shared" si="256"/>
        <v>0</v>
      </c>
      <c r="CP130" s="73">
        <f t="shared" si="257"/>
        <v>0</v>
      </c>
      <c r="CQ130" s="73">
        <f t="shared" si="258"/>
        <v>0</v>
      </c>
      <c r="CR130" s="432">
        <f>IF(CO$1="","",SUMIF($H131:$H132,MID($H130,3,10),CR131:CR132))</f>
        <v>0</v>
      </c>
      <c r="CS130" s="432">
        <f>IF(CO$1="","",SUMIF($H131:$H132,MID($H130,3,10),CS131:CS132))</f>
        <v>0</v>
      </c>
      <c r="CT130" s="62"/>
      <c r="CU130" s="239"/>
      <c r="CV130" s="536">
        <f t="shared" si="259"/>
        <v>0</v>
      </c>
      <c r="CW130" s="73">
        <f t="shared" si="260"/>
        <v>0</v>
      </c>
      <c r="CX130" s="73">
        <f t="shared" si="261"/>
        <v>0</v>
      </c>
      <c r="CY130" s="432">
        <f>IF(CV$1="","",SUMIF($H131:$H132,MID($H130,3,10),CY131:CY132))</f>
        <v>0</v>
      </c>
      <c r="CZ130" s="432">
        <f>IF(CV$1="","",SUMIF($H131:$H132,MID($H130,3,10),CZ131:CZ132))</f>
        <v>0</v>
      </c>
      <c r="DA130" s="62"/>
      <c r="DB130" s="239"/>
      <c r="DC130" s="536">
        <f t="shared" si="262"/>
        <v>0</v>
      </c>
      <c r="DD130" s="73">
        <f t="shared" si="263"/>
        <v>0</v>
      </c>
      <c r="DE130" s="73">
        <f t="shared" si="264"/>
        <v>0</v>
      </c>
      <c r="DF130" s="432">
        <f>IF(DC$1="","",SUMIF($H131:$H132,MID($H130,3,10),DF131:DF132))</f>
        <v>0</v>
      </c>
      <c r="DG130" s="432">
        <f>IF(DC$1="","",SUMIF($H131:$H132,MID($H130,3,10),DG131:DG132))</f>
        <v>0</v>
      </c>
      <c r="DH130" s="62"/>
      <c r="DI130" s="239"/>
      <c r="DJ130" s="536">
        <f t="shared" si="265"/>
        <v>0</v>
      </c>
      <c r="DK130" s="73">
        <f t="shared" si="266"/>
        <v>0</v>
      </c>
      <c r="DL130" s="73">
        <f t="shared" si="267"/>
        <v>0</v>
      </c>
      <c r="DM130" s="432">
        <f>IF(DJ$1="","",SUMIF($H131:$H132,MID($H130,3,10),DM131:DM132))</f>
        <v>0</v>
      </c>
      <c r="DN130" s="432">
        <f>IF(DJ$1="","",SUMIF($H131:$H132,MID($H130,3,10),DN131:DN132))</f>
        <v>0</v>
      </c>
      <c r="DO130" s="62"/>
      <c r="DP130" s="239"/>
      <c r="DQ130" s="536">
        <f t="shared" si="268"/>
        <v>0</v>
      </c>
      <c r="DR130" s="73">
        <f t="shared" si="269"/>
        <v>0</v>
      </c>
      <c r="DS130" s="73">
        <f t="shared" si="270"/>
        <v>0</v>
      </c>
      <c r="DT130" s="432">
        <f>IF(DQ$1="","",SUMIF($H131:$H132,MID($H130,3,10),DT131:DT132))</f>
        <v>0</v>
      </c>
      <c r="DU130" s="432">
        <f>IF(DQ$1="","",SUMIF($H131:$H132,MID($H130,3,10),DU131:DU132))</f>
        <v>0</v>
      </c>
      <c r="DV130" s="62"/>
    </row>
    <row r="131" spans="1:126" s="21" customFormat="1" outlineLevel="1" x14ac:dyDescent="0.2">
      <c r="A131" s="152" t="s">
        <v>3</v>
      </c>
      <c r="B131" s="179"/>
      <c r="C131" s="43"/>
      <c r="D131" s="43"/>
      <c r="E131" s="79">
        <f t="shared" si="218"/>
        <v>0</v>
      </c>
      <c r="F131" s="150"/>
      <c r="G131" s="22"/>
      <c r="H131" s="301" t="s">
        <v>310</v>
      </c>
      <c r="I131" s="538">
        <f t="shared" si="219"/>
        <v>0</v>
      </c>
      <c r="J131" s="538">
        <f t="shared" si="220"/>
        <v>0</v>
      </c>
      <c r="K131" s="79">
        <f t="shared" si="221"/>
        <v>0</v>
      </c>
      <c r="L131" s="534"/>
      <c r="M131" s="534"/>
      <c r="N131" s="62"/>
      <c r="O131" s="271" t="str">
        <f t="shared" si="222"/>
        <v>LMH</v>
      </c>
      <c r="P131" s="538">
        <f t="shared" si="223"/>
        <v>0</v>
      </c>
      <c r="Q131" s="74">
        <f t="shared" si="224"/>
        <v>0</v>
      </c>
      <c r="R131" s="79">
        <f t="shared" si="225"/>
        <v>0</v>
      </c>
      <c r="S131" s="534"/>
      <c r="T131" s="534"/>
      <c r="U131" s="62"/>
      <c r="V131" s="239"/>
      <c r="W131" s="538">
        <f t="shared" si="226"/>
        <v>0</v>
      </c>
      <c r="X131" s="74">
        <f t="shared" si="227"/>
        <v>0</v>
      </c>
      <c r="Y131" s="79">
        <f t="shared" si="228"/>
        <v>0</v>
      </c>
      <c r="Z131" s="534"/>
      <c r="AA131" s="534"/>
      <c r="AB131" s="62"/>
      <c r="AC131" s="239"/>
      <c r="AD131" s="538">
        <f t="shared" si="229"/>
        <v>0</v>
      </c>
      <c r="AE131" s="74">
        <f t="shared" si="230"/>
        <v>0</v>
      </c>
      <c r="AF131" s="79">
        <f t="shared" si="231"/>
        <v>0</v>
      </c>
      <c r="AG131" s="534"/>
      <c r="AH131" s="534"/>
      <c r="AI131" s="62"/>
      <c r="AJ131" s="239"/>
      <c r="AK131" s="538">
        <f t="shared" si="232"/>
        <v>0</v>
      </c>
      <c r="AL131" s="74">
        <f t="shared" si="233"/>
        <v>0</v>
      </c>
      <c r="AM131" s="79">
        <f t="shared" si="234"/>
        <v>0</v>
      </c>
      <c r="AN131" s="534"/>
      <c r="AO131" s="534"/>
      <c r="AP131" s="62"/>
      <c r="AQ131" s="239"/>
      <c r="AR131" s="538">
        <f t="shared" si="235"/>
        <v>0</v>
      </c>
      <c r="AS131" s="74">
        <f t="shared" si="236"/>
        <v>0</v>
      </c>
      <c r="AT131" s="79">
        <f t="shared" si="237"/>
        <v>0</v>
      </c>
      <c r="AU131" s="534"/>
      <c r="AV131" s="534"/>
      <c r="AW131" s="62"/>
      <c r="AX131" s="239"/>
      <c r="AY131" s="538">
        <f t="shared" si="238"/>
        <v>0</v>
      </c>
      <c r="AZ131" s="74">
        <f t="shared" si="239"/>
        <v>0</v>
      </c>
      <c r="BA131" s="79">
        <f t="shared" si="240"/>
        <v>0</v>
      </c>
      <c r="BB131" s="534"/>
      <c r="BC131" s="534"/>
      <c r="BD131" s="62"/>
      <c r="BE131" s="239"/>
      <c r="BF131" s="538">
        <f t="shared" si="241"/>
        <v>0</v>
      </c>
      <c r="BG131" s="74">
        <f t="shared" si="242"/>
        <v>0</v>
      </c>
      <c r="BH131" s="79">
        <f t="shared" si="243"/>
        <v>0</v>
      </c>
      <c r="BI131" s="534"/>
      <c r="BJ131" s="534"/>
      <c r="BK131" s="62"/>
      <c r="BL131" s="239"/>
      <c r="BM131" s="538">
        <f t="shared" si="244"/>
        <v>0</v>
      </c>
      <c r="BN131" s="74">
        <f t="shared" si="245"/>
        <v>0</v>
      </c>
      <c r="BO131" s="79">
        <f t="shared" si="246"/>
        <v>0</v>
      </c>
      <c r="BP131" s="534"/>
      <c r="BQ131" s="534"/>
      <c r="BR131" s="62"/>
      <c r="BS131" s="239"/>
      <c r="BT131" s="538">
        <f t="shared" si="247"/>
        <v>0</v>
      </c>
      <c r="BU131" s="74">
        <f t="shared" si="248"/>
        <v>0</v>
      </c>
      <c r="BV131" s="79">
        <f t="shared" si="249"/>
        <v>0</v>
      </c>
      <c r="BW131" s="534"/>
      <c r="BX131" s="534"/>
      <c r="BY131" s="62"/>
      <c r="BZ131" s="239"/>
      <c r="CA131" s="538">
        <f t="shared" si="250"/>
        <v>0</v>
      </c>
      <c r="CB131" s="74">
        <f t="shared" si="251"/>
        <v>0</v>
      </c>
      <c r="CC131" s="79">
        <f t="shared" si="252"/>
        <v>0</v>
      </c>
      <c r="CD131" s="534"/>
      <c r="CE131" s="534"/>
      <c r="CF131" s="62"/>
      <c r="CG131" s="239"/>
      <c r="CH131" s="538">
        <f t="shared" si="253"/>
        <v>0</v>
      </c>
      <c r="CI131" s="74">
        <f t="shared" si="254"/>
        <v>0</v>
      </c>
      <c r="CJ131" s="79">
        <f t="shared" si="255"/>
        <v>0</v>
      </c>
      <c r="CK131" s="534"/>
      <c r="CL131" s="534"/>
      <c r="CM131" s="62"/>
      <c r="CN131" s="239"/>
      <c r="CO131" s="538">
        <f t="shared" si="256"/>
        <v>0</v>
      </c>
      <c r="CP131" s="74">
        <f t="shared" si="257"/>
        <v>0</v>
      </c>
      <c r="CQ131" s="79">
        <f t="shared" si="258"/>
        <v>0</v>
      </c>
      <c r="CR131" s="534"/>
      <c r="CS131" s="534"/>
      <c r="CT131" s="62"/>
      <c r="CU131" s="239"/>
      <c r="CV131" s="538">
        <f t="shared" si="259"/>
        <v>0</v>
      </c>
      <c r="CW131" s="74">
        <f t="shared" si="260"/>
        <v>0</v>
      </c>
      <c r="CX131" s="79">
        <f t="shared" si="261"/>
        <v>0</v>
      </c>
      <c r="CY131" s="534"/>
      <c r="CZ131" s="534"/>
      <c r="DA131" s="62"/>
      <c r="DB131" s="239"/>
      <c r="DC131" s="538">
        <f t="shared" si="262"/>
        <v>0</v>
      </c>
      <c r="DD131" s="74">
        <f t="shared" si="263"/>
        <v>0</v>
      </c>
      <c r="DE131" s="79">
        <f t="shared" si="264"/>
        <v>0</v>
      </c>
      <c r="DF131" s="534"/>
      <c r="DG131" s="534"/>
      <c r="DH131" s="62"/>
      <c r="DI131" s="239"/>
      <c r="DJ131" s="538">
        <f t="shared" si="265"/>
        <v>0</v>
      </c>
      <c r="DK131" s="74">
        <f t="shared" si="266"/>
        <v>0</v>
      </c>
      <c r="DL131" s="79">
        <f t="shared" si="267"/>
        <v>0</v>
      </c>
      <c r="DM131" s="534"/>
      <c r="DN131" s="534"/>
      <c r="DO131" s="62"/>
      <c r="DP131" s="239"/>
      <c r="DQ131" s="538">
        <f t="shared" si="268"/>
        <v>0</v>
      </c>
      <c r="DR131" s="74">
        <f t="shared" si="269"/>
        <v>0</v>
      </c>
      <c r="DS131" s="79">
        <f t="shared" si="270"/>
        <v>0</v>
      </c>
      <c r="DT131" s="534"/>
      <c r="DU131" s="534"/>
      <c r="DV131" s="62"/>
    </row>
    <row r="132" spans="1:126" s="20" customFormat="1" ht="12.75" customHeight="1" outlineLevel="1" x14ac:dyDescent="0.2">
      <c r="A132" s="219" t="s">
        <v>243</v>
      </c>
      <c r="B132" s="190"/>
      <c r="C132" s="73">
        <f>SUMIF($H133:$H137,MID($H132,3,10),C133:C137)</f>
        <v>0</v>
      </c>
      <c r="D132" s="73">
        <f>SUMIF($H133:$H137,MID($H132,3,10),D133:D137)</f>
        <v>0</v>
      </c>
      <c r="E132" s="73">
        <f t="shared" si="218"/>
        <v>0</v>
      </c>
      <c r="F132" s="188"/>
      <c r="H132" s="301" t="s">
        <v>311</v>
      </c>
      <c r="I132" s="536">
        <f t="shared" si="219"/>
        <v>0</v>
      </c>
      <c r="J132" s="536">
        <f t="shared" si="220"/>
        <v>0</v>
      </c>
      <c r="K132" s="73">
        <f t="shared" si="221"/>
        <v>0</v>
      </c>
      <c r="L132" s="432">
        <f>IF(I$1="","",SUMIF($H133:$H137,MID($H132,3,10),L133:L137))</f>
        <v>0</v>
      </c>
      <c r="M132" s="432">
        <f>IF(I$1="","",SUMIF($H133:$H137,MID($H132,3,10),M133:M137))</f>
        <v>0</v>
      </c>
      <c r="N132" s="382"/>
      <c r="O132" s="271" t="str">
        <f t="shared" si="222"/>
        <v>LM</v>
      </c>
      <c r="P132" s="536">
        <f t="shared" si="223"/>
        <v>0</v>
      </c>
      <c r="Q132" s="73">
        <f t="shared" si="224"/>
        <v>0</v>
      </c>
      <c r="R132" s="73">
        <f t="shared" si="225"/>
        <v>0</v>
      </c>
      <c r="S132" s="432">
        <f>IF(P$1="","",SUMIF($H133:$H137,MID($H132,3,10),S133:S137))</f>
        <v>0</v>
      </c>
      <c r="T132" s="432">
        <f>IF(P$1="","",SUMIF($H133:$H137,MID($H132,3,10),T133:T137))</f>
        <v>0</v>
      </c>
      <c r="U132" s="382"/>
      <c r="V132" s="238"/>
      <c r="W132" s="536">
        <f t="shared" si="226"/>
        <v>0</v>
      </c>
      <c r="X132" s="73">
        <f t="shared" si="227"/>
        <v>0</v>
      </c>
      <c r="Y132" s="73">
        <f t="shared" si="228"/>
        <v>0</v>
      </c>
      <c r="Z132" s="432">
        <f>IF(W$1="","",SUMIF($H133:$H137,MID($H132,3,10),Z133:Z137))</f>
        <v>0</v>
      </c>
      <c r="AA132" s="432">
        <f>IF(W$1="","",SUMIF($H133:$H137,MID($H132,3,10),AA133:AA137))</f>
        <v>0</v>
      </c>
      <c r="AB132" s="382"/>
      <c r="AC132" s="238"/>
      <c r="AD132" s="536">
        <f t="shared" si="229"/>
        <v>0</v>
      </c>
      <c r="AE132" s="73">
        <f t="shared" si="230"/>
        <v>0</v>
      </c>
      <c r="AF132" s="73">
        <f t="shared" si="231"/>
        <v>0</v>
      </c>
      <c r="AG132" s="432">
        <f>IF(AD$1="","",SUMIF($H133:$H137,MID($H132,3,10),AG133:AG137))</f>
        <v>0</v>
      </c>
      <c r="AH132" s="432">
        <f>IF(AD$1="","",SUMIF($H133:$H137,MID($H132,3,10),AH133:AH137))</f>
        <v>0</v>
      </c>
      <c r="AI132" s="382"/>
      <c r="AJ132" s="238"/>
      <c r="AK132" s="536">
        <f t="shared" si="232"/>
        <v>0</v>
      </c>
      <c r="AL132" s="73">
        <f t="shared" si="233"/>
        <v>0</v>
      </c>
      <c r="AM132" s="73">
        <f t="shared" si="234"/>
        <v>0</v>
      </c>
      <c r="AN132" s="432">
        <f>IF(AK$1="","",SUMIF($H133:$H137,MID($H132,3,10),AN133:AN137))</f>
        <v>0</v>
      </c>
      <c r="AO132" s="432">
        <f>IF(AK$1="","",SUMIF($H133:$H137,MID($H132,3,10),AO133:AO137))</f>
        <v>0</v>
      </c>
      <c r="AP132" s="382"/>
      <c r="AQ132" s="238"/>
      <c r="AR132" s="536">
        <f t="shared" si="235"/>
        <v>0</v>
      </c>
      <c r="AS132" s="73">
        <f t="shared" si="236"/>
        <v>0</v>
      </c>
      <c r="AT132" s="73">
        <f t="shared" si="237"/>
        <v>0</v>
      </c>
      <c r="AU132" s="432">
        <f>IF(AR$1="","",SUMIF($H133:$H137,MID($H132,3,10),AU133:AU137))</f>
        <v>0</v>
      </c>
      <c r="AV132" s="432">
        <f>IF(AR$1="","",SUMIF($H133:$H137,MID($H132,3,10),AV133:AV137))</f>
        <v>0</v>
      </c>
      <c r="AW132" s="382"/>
      <c r="AX132" s="238"/>
      <c r="AY132" s="536">
        <f t="shared" si="238"/>
        <v>0</v>
      </c>
      <c r="AZ132" s="73">
        <f t="shared" si="239"/>
        <v>0</v>
      </c>
      <c r="BA132" s="73">
        <f t="shared" si="240"/>
        <v>0</v>
      </c>
      <c r="BB132" s="432">
        <f>IF(AY$1="","",SUMIF($H133:$H137,MID($H132,3,10),BB133:BB137))</f>
        <v>0</v>
      </c>
      <c r="BC132" s="432">
        <f>IF(AY$1="","",SUMIF($H133:$H137,MID($H132,3,10),BC133:BC137))</f>
        <v>0</v>
      </c>
      <c r="BD132" s="382"/>
      <c r="BE132" s="238"/>
      <c r="BF132" s="536">
        <f t="shared" si="241"/>
        <v>0</v>
      </c>
      <c r="BG132" s="73">
        <f t="shared" si="242"/>
        <v>0</v>
      </c>
      <c r="BH132" s="73">
        <f t="shared" si="243"/>
        <v>0</v>
      </c>
      <c r="BI132" s="432">
        <f>IF(BF$1="","",SUMIF($H133:$H137,MID($H132,3,10),BI133:BI137))</f>
        <v>0</v>
      </c>
      <c r="BJ132" s="432">
        <f>IF(BF$1="","",SUMIF($H133:$H137,MID($H132,3,10),BJ133:BJ137))</f>
        <v>0</v>
      </c>
      <c r="BK132" s="382"/>
      <c r="BL132" s="238"/>
      <c r="BM132" s="536">
        <f t="shared" si="244"/>
        <v>0</v>
      </c>
      <c r="BN132" s="73">
        <f t="shared" si="245"/>
        <v>0</v>
      </c>
      <c r="BO132" s="73">
        <f t="shared" si="246"/>
        <v>0</v>
      </c>
      <c r="BP132" s="432">
        <f>IF(BM$1="","",SUMIF($H133:$H137,MID($H132,3,10),BP133:BP137))</f>
        <v>0</v>
      </c>
      <c r="BQ132" s="432">
        <f>IF(BM$1="","",SUMIF($H133:$H137,MID($H132,3,10),BQ133:BQ137))</f>
        <v>0</v>
      </c>
      <c r="BR132" s="382"/>
      <c r="BS132" s="238"/>
      <c r="BT132" s="536">
        <f t="shared" si="247"/>
        <v>0</v>
      </c>
      <c r="BU132" s="73">
        <f t="shared" si="248"/>
        <v>0</v>
      </c>
      <c r="BV132" s="73">
        <f t="shared" si="249"/>
        <v>0</v>
      </c>
      <c r="BW132" s="432">
        <f>IF(BT$1="","",SUMIF($H133:$H137,MID($H132,3,10),BW133:BW137))</f>
        <v>0</v>
      </c>
      <c r="BX132" s="432">
        <f>IF(BT$1="","",SUMIF($H133:$H137,MID($H132,3,10),BX133:BX137))</f>
        <v>0</v>
      </c>
      <c r="BY132" s="382"/>
      <c r="BZ132" s="238"/>
      <c r="CA132" s="536">
        <f t="shared" si="250"/>
        <v>0</v>
      </c>
      <c r="CB132" s="73">
        <f t="shared" si="251"/>
        <v>0</v>
      </c>
      <c r="CC132" s="73">
        <f t="shared" si="252"/>
        <v>0</v>
      </c>
      <c r="CD132" s="432">
        <f>IF(CA$1="","",SUMIF($H133:$H137,MID($H132,3,10),CD133:CD137))</f>
        <v>0</v>
      </c>
      <c r="CE132" s="432">
        <f>IF(CA$1="","",SUMIF($H133:$H137,MID($H132,3,10),CE133:CE137))</f>
        <v>0</v>
      </c>
      <c r="CF132" s="382"/>
      <c r="CG132" s="238"/>
      <c r="CH132" s="536">
        <f t="shared" si="253"/>
        <v>0</v>
      </c>
      <c r="CI132" s="73">
        <f t="shared" si="254"/>
        <v>0</v>
      </c>
      <c r="CJ132" s="73">
        <f t="shared" si="255"/>
        <v>0</v>
      </c>
      <c r="CK132" s="432">
        <f>IF(CH$1="","",SUMIF($H133:$H137,MID($H132,3,10),CK133:CK137))</f>
        <v>0</v>
      </c>
      <c r="CL132" s="432">
        <f>IF(CH$1="","",SUMIF($H133:$H137,MID($H132,3,10),CL133:CL137))</f>
        <v>0</v>
      </c>
      <c r="CM132" s="382"/>
      <c r="CN132" s="238"/>
      <c r="CO132" s="536">
        <f t="shared" si="256"/>
        <v>0</v>
      </c>
      <c r="CP132" s="73">
        <f t="shared" si="257"/>
        <v>0</v>
      </c>
      <c r="CQ132" s="73">
        <f t="shared" si="258"/>
        <v>0</v>
      </c>
      <c r="CR132" s="432">
        <f>IF(CO$1="","",SUMIF($H133:$H137,MID($H132,3,10),CR133:CR137))</f>
        <v>0</v>
      </c>
      <c r="CS132" s="432">
        <f>IF(CO$1="","",SUMIF($H133:$H137,MID($H132,3,10),CS133:CS137))</f>
        <v>0</v>
      </c>
      <c r="CT132" s="382"/>
      <c r="CU132" s="238"/>
      <c r="CV132" s="536">
        <f t="shared" si="259"/>
        <v>0</v>
      </c>
      <c r="CW132" s="73">
        <f t="shared" si="260"/>
        <v>0</v>
      </c>
      <c r="CX132" s="73">
        <f t="shared" si="261"/>
        <v>0</v>
      </c>
      <c r="CY132" s="432">
        <f>IF(CV$1="","",SUMIF($H133:$H137,MID($H132,3,10),CY133:CY137))</f>
        <v>0</v>
      </c>
      <c r="CZ132" s="432">
        <f>IF(CV$1="","",SUMIF($H133:$H137,MID($H132,3,10),CZ133:CZ137))</f>
        <v>0</v>
      </c>
      <c r="DA132" s="382"/>
      <c r="DB132" s="238"/>
      <c r="DC132" s="536">
        <f t="shared" si="262"/>
        <v>0</v>
      </c>
      <c r="DD132" s="73">
        <f t="shared" si="263"/>
        <v>0</v>
      </c>
      <c r="DE132" s="73">
        <f t="shared" si="264"/>
        <v>0</v>
      </c>
      <c r="DF132" s="432">
        <f>IF(DC$1="","",SUMIF($H133:$H137,MID($H132,3,10),DF133:DF137))</f>
        <v>0</v>
      </c>
      <c r="DG132" s="432">
        <f>IF(DC$1="","",SUMIF($H133:$H137,MID($H132,3,10),DG133:DG137))</f>
        <v>0</v>
      </c>
      <c r="DH132" s="382"/>
      <c r="DI132" s="238"/>
      <c r="DJ132" s="536">
        <f t="shared" si="265"/>
        <v>0</v>
      </c>
      <c r="DK132" s="73">
        <f t="shared" si="266"/>
        <v>0</v>
      </c>
      <c r="DL132" s="73">
        <f t="shared" si="267"/>
        <v>0</v>
      </c>
      <c r="DM132" s="432">
        <f>IF(DJ$1="","",SUMIF($H133:$H137,MID($H132,3,10),DM133:DM137))</f>
        <v>0</v>
      </c>
      <c r="DN132" s="432">
        <f>IF(DJ$1="","",SUMIF($H133:$H137,MID($H132,3,10),DN133:DN137))</f>
        <v>0</v>
      </c>
      <c r="DO132" s="382"/>
      <c r="DP132" s="238"/>
      <c r="DQ132" s="536">
        <f t="shared" si="268"/>
        <v>0</v>
      </c>
      <c r="DR132" s="73">
        <f t="shared" si="269"/>
        <v>0</v>
      </c>
      <c r="DS132" s="73">
        <f t="shared" si="270"/>
        <v>0</v>
      </c>
      <c r="DT132" s="432">
        <f>IF(DQ$1="","",SUMIF($H133:$H137,MID($H132,3,10),DT133:DT137))</f>
        <v>0</v>
      </c>
      <c r="DU132" s="432">
        <f>IF(DQ$1="","",SUMIF($H133:$H137,MID($H132,3,10),DU133:DU137))</f>
        <v>0</v>
      </c>
      <c r="DV132" s="382"/>
    </row>
    <row r="133" spans="1:126" s="20" customFormat="1" ht="12.75" customHeight="1" outlineLevel="1" x14ac:dyDescent="0.2">
      <c r="A133" s="186" t="s">
        <v>4</v>
      </c>
      <c r="B133" s="182" t="s">
        <v>126</v>
      </c>
      <c r="C133" s="42"/>
      <c r="D133" s="42"/>
      <c r="E133" s="78">
        <f t="shared" si="218"/>
        <v>0</v>
      </c>
      <c r="F133" s="188"/>
      <c r="G133" s="22"/>
      <c r="H133" s="301" t="s">
        <v>312</v>
      </c>
      <c r="I133" s="538">
        <f t="shared" si="219"/>
        <v>0</v>
      </c>
      <c r="J133" s="538">
        <f t="shared" si="220"/>
        <v>0</v>
      </c>
      <c r="K133" s="78">
        <f t="shared" si="221"/>
        <v>0</v>
      </c>
      <c r="L133" s="537"/>
      <c r="M133" s="537"/>
      <c r="N133" s="382"/>
      <c r="O133" s="271" t="str">
        <f t="shared" si="222"/>
        <v>LMW</v>
      </c>
      <c r="P133" s="538">
        <f t="shared" si="223"/>
        <v>0</v>
      </c>
      <c r="Q133" s="74">
        <f t="shared" si="224"/>
        <v>0</v>
      </c>
      <c r="R133" s="78">
        <f t="shared" si="225"/>
        <v>0</v>
      </c>
      <c r="S133" s="537"/>
      <c r="T133" s="537"/>
      <c r="U133" s="382"/>
      <c r="V133" s="238"/>
      <c r="W133" s="538">
        <f t="shared" si="226"/>
        <v>0</v>
      </c>
      <c r="X133" s="74">
        <f t="shared" si="227"/>
        <v>0</v>
      </c>
      <c r="Y133" s="78">
        <f t="shared" si="228"/>
        <v>0</v>
      </c>
      <c r="Z133" s="537"/>
      <c r="AA133" s="537"/>
      <c r="AB133" s="382"/>
      <c r="AC133" s="238"/>
      <c r="AD133" s="538">
        <f t="shared" si="229"/>
        <v>0</v>
      </c>
      <c r="AE133" s="74">
        <f t="shared" si="230"/>
        <v>0</v>
      </c>
      <c r="AF133" s="78">
        <f t="shared" si="231"/>
        <v>0</v>
      </c>
      <c r="AG133" s="537"/>
      <c r="AH133" s="537"/>
      <c r="AI133" s="382"/>
      <c r="AJ133" s="238"/>
      <c r="AK133" s="538">
        <f t="shared" si="232"/>
        <v>0</v>
      </c>
      <c r="AL133" s="74">
        <f t="shared" si="233"/>
        <v>0</v>
      </c>
      <c r="AM133" s="78">
        <f t="shared" si="234"/>
        <v>0</v>
      </c>
      <c r="AN133" s="537"/>
      <c r="AO133" s="537"/>
      <c r="AP133" s="382"/>
      <c r="AQ133" s="238"/>
      <c r="AR133" s="538">
        <f t="shared" si="235"/>
        <v>0</v>
      </c>
      <c r="AS133" s="74">
        <f t="shared" si="236"/>
        <v>0</v>
      </c>
      <c r="AT133" s="78">
        <f t="shared" si="237"/>
        <v>0</v>
      </c>
      <c r="AU133" s="537"/>
      <c r="AV133" s="537"/>
      <c r="AW133" s="382"/>
      <c r="AX133" s="238"/>
      <c r="AY133" s="538">
        <f t="shared" si="238"/>
        <v>0</v>
      </c>
      <c r="AZ133" s="74">
        <f t="shared" si="239"/>
        <v>0</v>
      </c>
      <c r="BA133" s="78">
        <f t="shared" si="240"/>
        <v>0</v>
      </c>
      <c r="BB133" s="537"/>
      <c r="BC133" s="537"/>
      <c r="BD133" s="382"/>
      <c r="BE133" s="238"/>
      <c r="BF133" s="538">
        <f t="shared" si="241"/>
        <v>0</v>
      </c>
      <c r="BG133" s="74">
        <f t="shared" si="242"/>
        <v>0</v>
      </c>
      <c r="BH133" s="78">
        <f t="shared" si="243"/>
        <v>0</v>
      </c>
      <c r="BI133" s="537"/>
      <c r="BJ133" s="537"/>
      <c r="BK133" s="382"/>
      <c r="BL133" s="238"/>
      <c r="BM133" s="538">
        <f t="shared" si="244"/>
        <v>0</v>
      </c>
      <c r="BN133" s="74">
        <f t="shared" si="245"/>
        <v>0</v>
      </c>
      <c r="BO133" s="78">
        <f t="shared" si="246"/>
        <v>0</v>
      </c>
      <c r="BP133" s="537"/>
      <c r="BQ133" s="537"/>
      <c r="BR133" s="382"/>
      <c r="BS133" s="238"/>
      <c r="BT133" s="538">
        <f t="shared" si="247"/>
        <v>0</v>
      </c>
      <c r="BU133" s="74">
        <f t="shared" si="248"/>
        <v>0</v>
      </c>
      <c r="BV133" s="78">
        <f t="shared" si="249"/>
        <v>0</v>
      </c>
      <c r="BW133" s="537"/>
      <c r="BX133" s="537"/>
      <c r="BY133" s="382"/>
      <c r="BZ133" s="238"/>
      <c r="CA133" s="538">
        <f t="shared" si="250"/>
        <v>0</v>
      </c>
      <c r="CB133" s="74">
        <f t="shared" si="251"/>
        <v>0</v>
      </c>
      <c r="CC133" s="78">
        <f t="shared" si="252"/>
        <v>0</v>
      </c>
      <c r="CD133" s="537"/>
      <c r="CE133" s="537"/>
      <c r="CF133" s="382"/>
      <c r="CG133" s="238"/>
      <c r="CH133" s="538">
        <f t="shared" si="253"/>
        <v>0</v>
      </c>
      <c r="CI133" s="74">
        <f t="shared" si="254"/>
        <v>0</v>
      </c>
      <c r="CJ133" s="78">
        <f t="shared" si="255"/>
        <v>0</v>
      </c>
      <c r="CK133" s="537"/>
      <c r="CL133" s="537"/>
      <c r="CM133" s="382"/>
      <c r="CN133" s="238"/>
      <c r="CO133" s="538">
        <f t="shared" si="256"/>
        <v>0</v>
      </c>
      <c r="CP133" s="74">
        <f t="shared" si="257"/>
        <v>0</v>
      </c>
      <c r="CQ133" s="78">
        <f t="shared" si="258"/>
        <v>0</v>
      </c>
      <c r="CR133" s="537"/>
      <c r="CS133" s="537"/>
      <c r="CT133" s="382"/>
      <c r="CU133" s="238"/>
      <c r="CV133" s="538">
        <f t="shared" si="259"/>
        <v>0</v>
      </c>
      <c r="CW133" s="74">
        <f t="shared" si="260"/>
        <v>0</v>
      </c>
      <c r="CX133" s="78">
        <f t="shared" si="261"/>
        <v>0</v>
      </c>
      <c r="CY133" s="537"/>
      <c r="CZ133" s="537"/>
      <c r="DA133" s="382"/>
      <c r="DB133" s="238"/>
      <c r="DC133" s="538">
        <f t="shared" si="262"/>
        <v>0</v>
      </c>
      <c r="DD133" s="74">
        <f t="shared" si="263"/>
        <v>0</v>
      </c>
      <c r="DE133" s="78">
        <f t="shared" si="264"/>
        <v>0</v>
      </c>
      <c r="DF133" s="537"/>
      <c r="DG133" s="537"/>
      <c r="DH133" s="382"/>
      <c r="DI133" s="238"/>
      <c r="DJ133" s="538">
        <f t="shared" si="265"/>
        <v>0</v>
      </c>
      <c r="DK133" s="74">
        <f t="shared" si="266"/>
        <v>0</v>
      </c>
      <c r="DL133" s="78">
        <f t="shared" si="267"/>
        <v>0</v>
      </c>
      <c r="DM133" s="537"/>
      <c r="DN133" s="537"/>
      <c r="DO133" s="382"/>
      <c r="DP133" s="238"/>
      <c r="DQ133" s="538">
        <f t="shared" si="268"/>
        <v>0</v>
      </c>
      <c r="DR133" s="74">
        <f t="shared" si="269"/>
        <v>0</v>
      </c>
      <c r="DS133" s="78">
        <f t="shared" si="270"/>
        <v>0</v>
      </c>
      <c r="DT133" s="537"/>
      <c r="DU133" s="537"/>
      <c r="DV133" s="382"/>
    </row>
    <row r="134" spans="1:126" s="20" customFormat="1" ht="12.75" customHeight="1" outlineLevel="1" x14ac:dyDescent="0.2">
      <c r="A134" s="186" t="s">
        <v>4</v>
      </c>
      <c r="B134" s="182" t="s">
        <v>126</v>
      </c>
      <c r="C134" s="42"/>
      <c r="D134" s="42"/>
      <c r="E134" s="78">
        <f t="shared" si="218"/>
        <v>0</v>
      </c>
      <c r="F134" s="188"/>
      <c r="G134" s="22"/>
      <c r="H134" s="301" t="s">
        <v>312</v>
      </c>
      <c r="I134" s="538">
        <f t="shared" si="219"/>
        <v>0</v>
      </c>
      <c r="J134" s="538">
        <f t="shared" si="220"/>
        <v>0</v>
      </c>
      <c r="K134" s="78">
        <f t="shared" si="221"/>
        <v>0</v>
      </c>
      <c r="L134" s="537"/>
      <c r="M134" s="537"/>
      <c r="N134" s="382"/>
      <c r="O134" s="271" t="str">
        <f t="shared" si="222"/>
        <v>LMW</v>
      </c>
      <c r="P134" s="538">
        <f t="shared" si="223"/>
        <v>0</v>
      </c>
      <c r="Q134" s="74">
        <f t="shared" si="224"/>
        <v>0</v>
      </c>
      <c r="R134" s="78">
        <f t="shared" si="225"/>
        <v>0</v>
      </c>
      <c r="S134" s="537"/>
      <c r="T134" s="537"/>
      <c r="U134" s="382"/>
      <c r="V134" s="238"/>
      <c r="W134" s="538">
        <f t="shared" si="226"/>
        <v>0</v>
      </c>
      <c r="X134" s="74">
        <f t="shared" si="227"/>
        <v>0</v>
      </c>
      <c r="Y134" s="78">
        <f t="shared" si="228"/>
        <v>0</v>
      </c>
      <c r="Z134" s="537"/>
      <c r="AA134" s="537"/>
      <c r="AB134" s="382"/>
      <c r="AC134" s="238"/>
      <c r="AD134" s="538">
        <f t="shared" si="229"/>
        <v>0</v>
      </c>
      <c r="AE134" s="74">
        <f t="shared" si="230"/>
        <v>0</v>
      </c>
      <c r="AF134" s="78">
        <f t="shared" si="231"/>
        <v>0</v>
      </c>
      <c r="AG134" s="537"/>
      <c r="AH134" s="537"/>
      <c r="AI134" s="382"/>
      <c r="AJ134" s="238"/>
      <c r="AK134" s="538">
        <f t="shared" si="232"/>
        <v>0</v>
      </c>
      <c r="AL134" s="74">
        <f t="shared" si="233"/>
        <v>0</v>
      </c>
      <c r="AM134" s="78">
        <f t="shared" si="234"/>
        <v>0</v>
      </c>
      <c r="AN134" s="537"/>
      <c r="AO134" s="537"/>
      <c r="AP134" s="382"/>
      <c r="AQ134" s="238"/>
      <c r="AR134" s="538">
        <f t="shared" si="235"/>
        <v>0</v>
      </c>
      <c r="AS134" s="74">
        <f t="shared" si="236"/>
        <v>0</v>
      </c>
      <c r="AT134" s="78">
        <f t="shared" si="237"/>
        <v>0</v>
      </c>
      <c r="AU134" s="537"/>
      <c r="AV134" s="537"/>
      <c r="AW134" s="382"/>
      <c r="AX134" s="238"/>
      <c r="AY134" s="538">
        <f t="shared" si="238"/>
        <v>0</v>
      </c>
      <c r="AZ134" s="74">
        <f t="shared" si="239"/>
        <v>0</v>
      </c>
      <c r="BA134" s="78">
        <f t="shared" si="240"/>
        <v>0</v>
      </c>
      <c r="BB134" s="537"/>
      <c r="BC134" s="537"/>
      <c r="BD134" s="382"/>
      <c r="BE134" s="238"/>
      <c r="BF134" s="538">
        <f t="shared" si="241"/>
        <v>0</v>
      </c>
      <c r="BG134" s="74">
        <f t="shared" si="242"/>
        <v>0</v>
      </c>
      <c r="BH134" s="78">
        <f t="shared" si="243"/>
        <v>0</v>
      </c>
      <c r="BI134" s="537"/>
      <c r="BJ134" s="537"/>
      <c r="BK134" s="382"/>
      <c r="BL134" s="238"/>
      <c r="BM134" s="538">
        <f t="shared" si="244"/>
        <v>0</v>
      </c>
      <c r="BN134" s="74">
        <f t="shared" si="245"/>
        <v>0</v>
      </c>
      <c r="BO134" s="78">
        <f t="shared" si="246"/>
        <v>0</v>
      </c>
      <c r="BP134" s="537"/>
      <c r="BQ134" s="537"/>
      <c r="BR134" s="382"/>
      <c r="BS134" s="238"/>
      <c r="BT134" s="538">
        <f t="shared" si="247"/>
        <v>0</v>
      </c>
      <c r="BU134" s="74">
        <f t="shared" si="248"/>
        <v>0</v>
      </c>
      <c r="BV134" s="78">
        <f t="shared" si="249"/>
        <v>0</v>
      </c>
      <c r="BW134" s="537"/>
      <c r="BX134" s="537"/>
      <c r="BY134" s="382"/>
      <c r="BZ134" s="238"/>
      <c r="CA134" s="538">
        <f t="shared" si="250"/>
        <v>0</v>
      </c>
      <c r="CB134" s="74">
        <f t="shared" si="251"/>
        <v>0</v>
      </c>
      <c r="CC134" s="78">
        <f t="shared" si="252"/>
        <v>0</v>
      </c>
      <c r="CD134" s="537"/>
      <c r="CE134" s="537"/>
      <c r="CF134" s="382"/>
      <c r="CG134" s="238"/>
      <c r="CH134" s="538">
        <f t="shared" si="253"/>
        <v>0</v>
      </c>
      <c r="CI134" s="74">
        <f t="shared" si="254"/>
        <v>0</v>
      </c>
      <c r="CJ134" s="78">
        <f t="shared" si="255"/>
        <v>0</v>
      </c>
      <c r="CK134" s="537"/>
      <c r="CL134" s="537"/>
      <c r="CM134" s="382"/>
      <c r="CN134" s="238"/>
      <c r="CO134" s="538">
        <f t="shared" si="256"/>
        <v>0</v>
      </c>
      <c r="CP134" s="74">
        <f t="shared" si="257"/>
        <v>0</v>
      </c>
      <c r="CQ134" s="78">
        <f t="shared" si="258"/>
        <v>0</v>
      </c>
      <c r="CR134" s="537"/>
      <c r="CS134" s="537"/>
      <c r="CT134" s="382"/>
      <c r="CU134" s="238"/>
      <c r="CV134" s="538">
        <f t="shared" si="259"/>
        <v>0</v>
      </c>
      <c r="CW134" s="74">
        <f t="shared" si="260"/>
        <v>0</v>
      </c>
      <c r="CX134" s="78">
        <f t="shared" si="261"/>
        <v>0</v>
      </c>
      <c r="CY134" s="537"/>
      <c r="CZ134" s="537"/>
      <c r="DA134" s="382"/>
      <c r="DB134" s="238"/>
      <c r="DC134" s="538">
        <f t="shared" si="262"/>
        <v>0</v>
      </c>
      <c r="DD134" s="74">
        <f t="shared" si="263"/>
        <v>0</v>
      </c>
      <c r="DE134" s="78">
        <f t="shared" si="264"/>
        <v>0</v>
      </c>
      <c r="DF134" s="537"/>
      <c r="DG134" s="537"/>
      <c r="DH134" s="382"/>
      <c r="DI134" s="238"/>
      <c r="DJ134" s="538">
        <f t="shared" si="265"/>
        <v>0</v>
      </c>
      <c r="DK134" s="74">
        <f t="shared" si="266"/>
        <v>0</v>
      </c>
      <c r="DL134" s="78">
        <f t="shared" si="267"/>
        <v>0</v>
      </c>
      <c r="DM134" s="537"/>
      <c r="DN134" s="537"/>
      <c r="DO134" s="382"/>
      <c r="DP134" s="238"/>
      <c r="DQ134" s="538">
        <f t="shared" si="268"/>
        <v>0</v>
      </c>
      <c r="DR134" s="74">
        <f t="shared" si="269"/>
        <v>0</v>
      </c>
      <c r="DS134" s="78">
        <f t="shared" si="270"/>
        <v>0</v>
      </c>
      <c r="DT134" s="537"/>
      <c r="DU134" s="537"/>
      <c r="DV134" s="382"/>
    </row>
    <row r="135" spans="1:126" s="20" customFormat="1" ht="12.75" customHeight="1" outlineLevel="1" x14ac:dyDescent="0.2">
      <c r="A135" s="186" t="s">
        <v>241</v>
      </c>
      <c r="B135" s="182" t="s">
        <v>65</v>
      </c>
      <c r="C135" s="42"/>
      <c r="D135" s="42"/>
      <c r="E135" s="78">
        <f t="shared" si="218"/>
        <v>0</v>
      </c>
      <c r="F135" s="188"/>
      <c r="G135" s="22"/>
      <c r="H135" s="301" t="s">
        <v>312</v>
      </c>
      <c r="I135" s="538">
        <f>IF(K$1="Rejected",D135,IF(L135="",C135,SUM(C135,L135)))</f>
        <v>0</v>
      </c>
      <c r="J135" s="538">
        <f t="shared" si="220"/>
        <v>0</v>
      </c>
      <c r="K135" s="78">
        <f t="shared" si="221"/>
        <v>0</v>
      </c>
      <c r="L135" s="537"/>
      <c r="M135" s="537"/>
      <c r="N135" s="382"/>
      <c r="O135" s="271" t="str">
        <f t="shared" si="222"/>
        <v>LMW</v>
      </c>
      <c r="P135" s="538">
        <f t="shared" si="223"/>
        <v>0</v>
      </c>
      <c r="Q135" s="74">
        <f t="shared" si="224"/>
        <v>0</v>
      </c>
      <c r="R135" s="78">
        <f t="shared" si="225"/>
        <v>0</v>
      </c>
      <c r="S135" s="537"/>
      <c r="T135" s="537"/>
      <c r="U135" s="382"/>
      <c r="V135" s="238"/>
      <c r="W135" s="538">
        <f t="shared" si="226"/>
        <v>0</v>
      </c>
      <c r="X135" s="74">
        <f t="shared" si="227"/>
        <v>0</v>
      </c>
      <c r="Y135" s="78">
        <f t="shared" si="228"/>
        <v>0</v>
      </c>
      <c r="Z135" s="537"/>
      <c r="AA135" s="537"/>
      <c r="AB135" s="382"/>
      <c r="AC135" s="238"/>
      <c r="AD135" s="538">
        <f t="shared" si="229"/>
        <v>0</v>
      </c>
      <c r="AE135" s="74">
        <f t="shared" si="230"/>
        <v>0</v>
      </c>
      <c r="AF135" s="78">
        <f t="shared" si="231"/>
        <v>0</v>
      </c>
      <c r="AG135" s="537"/>
      <c r="AH135" s="537"/>
      <c r="AI135" s="382"/>
      <c r="AJ135" s="238"/>
      <c r="AK135" s="538">
        <f t="shared" si="232"/>
        <v>0</v>
      </c>
      <c r="AL135" s="74">
        <f t="shared" si="233"/>
        <v>0</v>
      </c>
      <c r="AM135" s="78">
        <f t="shared" si="234"/>
        <v>0</v>
      </c>
      <c r="AN135" s="537"/>
      <c r="AO135" s="537"/>
      <c r="AP135" s="382"/>
      <c r="AQ135" s="238"/>
      <c r="AR135" s="538">
        <f t="shared" si="235"/>
        <v>0</v>
      </c>
      <c r="AS135" s="74">
        <f t="shared" si="236"/>
        <v>0</v>
      </c>
      <c r="AT135" s="78">
        <f t="shared" si="237"/>
        <v>0</v>
      </c>
      <c r="AU135" s="537"/>
      <c r="AV135" s="537"/>
      <c r="AW135" s="382"/>
      <c r="AX135" s="238"/>
      <c r="AY135" s="538">
        <f t="shared" si="238"/>
        <v>0</v>
      </c>
      <c r="AZ135" s="74">
        <f t="shared" si="239"/>
        <v>0</v>
      </c>
      <c r="BA135" s="78">
        <f t="shared" si="240"/>
        <v>0</v>
      </c>
      <c r="BB135" s="537"/>
      <c r="BC135" s="537"/>
      <c r="BD135" s="382"/>
      <c r="BE135" s="238"/>
      <c r="BF135" s="538">
        <f t="shared" si="241"/>
        <v>0</v>
      </c>
      <c r="BG135" s="74">
        <f t="shared" si="242"/>
        <v>0</v>
      </c>
      <c r="BH135" s="78">
        <f t="shared" si="243"/>
        <v>0</v>
      </c>
      <c r="BI135" s="537"/>
      <c r="BJ135" s="537"/>
      <c r="BK135" s="382"/>
      <c r="BL135" s="238"/>
      <c r="BM135" s="538">
        <f t="shared" si="244"/>
        <v>0</v>
      </c>
      <c r="BN135" s="74">
        <f t="shared" si="245"/>
        <v>0</v>
      </c>
      <c r="BO135" s="78">
        <f t="shared" si="246"/>
        <v>0</v>
      </c>
      <c r="BP135" s="537"/>
      <c r="BQ135" s="537"/>
      <c r="BR135" s="382"/>
      <c r="BS135" s="238"/>
      <c r="BT135" s="538">
        <f t="shared" si="247"/>
        <v>0</v>
      </c>
      <c r="BU135" s="74">
        <f t="shared" si="248"/>
        <v>0</v>
      </c>
      <c r="BV135" s="78">
        <f t="shared" si="249"/>
        <v>0</v>
      </c>
      <c r="BW135" s="537"/>
      <c r="BX135" s="537"/>
      <c r="BY135" s="382"/>
      <c r="BZ135" s="238"/>
      <c r="CA135" s="538">
        <f t="shared" si="250"/>
        <v>0</v>
      </c>
      <c r="CB135" s="74">
        <f t="shared" si="251"/>
        <v>0</v>
      </c>
      <c r="CC135" s="78">
        <f t="shared" si="252"/>
        <v>0</v>
      </c>
      <c r="CD135" s="537"/>
      <c r="CE135" s="537"/>
      <c r="CF135" s="382"/>
      <c r="CG135" s="238"/>
      <c r="CH135" s="538">
        <f t="shared" si="253"/>
        <v>0</v>
      </c>
      <c r="CI135" s="74">
        <f t="shared" si="254"/>
        <v>0</v>
      </c>
      <c r="CJ135" s="78">
        <f t="shared" si="255"/>
        <v>0</v>
      </c>
      <c r="CK135" s="537"/>
      <c r="CL135" s="537"/>
      <c r="CM135" s="382"/>
      <c r="CN135" s="238"/>
      <c r="CO135" s="538">
        <f t="shared" si="256"/>
        <v>0</v>
      </c>
      <c r="CP135" s="74">
        <f t="shared" si="257"/>
        <v>0</v>
      </c>
      <c r="CQ135" s="78">
        <f t="shared" si="258"/>
        <v>0</v>
      </c>
      <c r="CR135" s="537"/>
      <c r="CS135" s="537"/>
      <c r="CT135" s="382"/>
      <c r="CU135" s="238"/>
      <c r="CV135" s="538">
        <f t="shared" si="259"/>
        <v>0</v>
      </c>
      <c r="CW135" s="74">
        <f t="shared" si="260"/>
        <v>0</v>
      </c>
      <c r="CX135" s="78">
        <f t="shared" si="261"/>
        <v>0</v>
      </c>
      <c r="CY135" s="537"/>
      <c r="CZ135" s="537"/>
      <c r="DA135" s="382"/>
      <c r="DB135" s="238"/>
      <c r="DC135" s="538">
        <f t="shared" si="262"/>
        <v>0</v>
      </c>
      <c r="DD135" s="74">
        <f t="shared" si="263"/>
        <v>0</v>
      </c>
      <c r="DE135" s="78">
        <f t="shared" si="264"/>
        <v>0</v>
      </c>
      <c r="DF135" s="537"/>
      <c r="DG135" s="537"/>
      <c r="DH135" s="382"/>
      <c r="DI135" s="238"/>
      <c r="DJ135" s="538">
        <f t="shared" si="265"/>
        <v>0</v>
      </c>
      <c r="DK135" s="74">
        <f t="shared" si="266"/>
        <v>0</v>
      </c>
      <c r="DL135" s="78">
        <f t="shared" si="267"/>
        <v>0</v>
      </c>
      <c r="DM135" s="537"/>
      <c r="DN135" s="537"/>
      <c r="DO135" s="382"/>
      <c r="DP135" s="238"/>
      <c r="DQ135" s="538">
        <f t="shared" si="268"/>
        <v>0</v>
      </c>
      <c r="DR135" s="74">
        <f t="shared" si="269"/>
        <v>0</v>
      </c>
      <c r="DS135" s="78">
        <f t="shared" si="270"/>
        <v>0</v>
      </c>
      <c r="DT135" s="537"/>
      <c r="DU135" s="537"/>
      <c r="DV135" s="382"/>
    </row>
    <row r="136" spans="1:126" s="20" customFormat="1" ht="12.75" customHeight="1" outlineLevel="1" x14ac:dyDescent="0.2">
      <c r="A136" s="186" t="s">
        <v>242</v>
      </c>
      <c r="B136" s="182" t="s">
        <v>65</v>
      </c>
      <c r="C136" s="42"/>
      <c r="D136" s="42"/>
      <c r="E136" s="78">
        <f t="shared" si="218"/>
        <v>0</v>
      </c>
      <c r="F136" s="188"/>
      <c r="G136" s="22"/>
      <c r="H136" s="301" t="s">
        <v>312</v>
      </c>
      <c r="I136" s="538">
        <f>IF(K$1="Rejected",C136,IF(L136="",C136,SUM(C136,L136)))</f>
        <v>0</v>
      </c>
      <c r="J136" s="538">
        <f t="shared" si="220"/>
        <v>0</v>
      </c>
      <c r="K136" s="78">
        <f t="shared" si="221"/>
        <v>0</v>
      </c>
      <c r="L136" s="537"/>
      <c r="M136" s="537"/>
      <c r="N136" s="382"/>
      <c r="O136" s="271" t="str">
        <f t="shared" si="222"/>
        <v>LMW</v>
      </c>
      <c r="P136" s="538">
        <f t="shared" si="223"/>
        <v>0</v>
      </c>
      <c r="Q136" s="74">
        <f t="shared" si="224"/>
        <v>0</v>
      </c>
      <c r="R136" s="78">
        <f t="shared" si="225"/>
        <v>0</v>
      </c>
      <c r="S136" s="537"/>
      <c r="T136" s="537"/>
      <c r="U136" s="382"/>
      <c r="V136" s="238"/>
      <c r="W136" s="538">
        <f t="shared" si="226"/>
        <v>0</v>
      </c>
      <c r="X136" s="74">
        <f t="shared" si="227"/>
        <v>0</v>
      </c>
      <c r="Y136" s="78">
        <f t="shared" si="228"/>
        <v>0</v>
      </c>
      <c r="Z136" s="537"/>
      <c r="AA136" s="537"/>
      <c r="AB136" s="382"/>
      <c r="AC136" s="238"/>
      <c r="AD136" s="538">
        <f t="shared" si="229"/>
        <v>0</v>
      </c>
      <c r="AE136" s="74">
        <f t="shared" si="230"/>
        <v>0</v>
      </c>
      <c r="AF136" s="78">
        <f t="shared" si="231"/>
        <v>0</v>
      </c>
      <c r="AG136" s="537"/>
      <c r="AH136" s="537"/>
      <c r="AI136" s="382"/>
      <c r="AJ136" s="238"/>
      <c r="AK136" s="538">
        <f t="shared" si="232"/>
        <v>0</v>
      </c>
      <c r="AL136" s="74">
        <f t="shared" si="233"/>
        <v>0</v>
      </c>
      <c r="AM136" s="78">
        <f t="shared" si="234"/>
        <v>0</v>
      </c>
      <c r="AN136" s="537"/>
      <c r="AO136" s="537"/>
      <c r="AP136" s="382"/>
      <c r="AQ136" s="238"/>
      <c r="AR136" s="538">
        <f t="shared" si="235"/>
        <v>0</v>
      </c>
      <c r="AS136" s="74">
        <f t="shared" si="236"/>
        <v>0</v>
      </c>
      <c r="AT136" s="78">
        <f t="shared" si="237"/>
        <v>0</v>
      </c>
      <c r="AU136" s="537"/>
      <c r="AV136" s="537"/>
      <c r="AW136" s="382"/>
      <c r="AX136" s="238"/>
      <c r="AY136" s="538">
        <f t="shared" si="238"/>
        <v>0</v>
      </c>
      <c r="AZ136" s="74">
        <f t="shared" si="239"/>
        <v>0</v>
      </c>
      <c r="BA136" s="78">
        <f t="shared" si="240"/>
        <v>0</v>
      </c>
      <c r="BB136" s="537"/>
      <c r="BC136" s="537"/>
      <c r="BD136" s="382"/>
      <c r="BE136" s="238"/>
      <c r="BF136" s="538">
        <f t="shared" si="241"/>
        <v>0</v>
      </c>
      <c r="BG136" s="74">
        <f t="shared" si="242"/>
        <v>0</v>
      </c>
      <c r="BH136" s="78">
        <f t="shared" si="243"/>
        <v>0</v>
      </c>
      <c r="BI136" s="537"/>
      <c r="BJ136" s="537"/>
      <c r="BK136" s="382"/>
      <c r="BL136" s="238"/>
      <c r="BM136" s="538">
        <f t="shared" si="244"/>
        <v>0</v>
      </c>
      <c r="BN136" s="74">
        <f t="shared" si="245"/>
        <v>0</v>
      </c>
      <c r="BO136" s="78">
        <f t="shared" si="246"/>
        <v>0</v>
      </c>
      <c r="BP136" s="537"/>
      <c r="BQ136" s="537"/>
      <c r="BR136" s="382"/>
      <c r="BS136" s="238"/>
      <c r="BT136" s="538">
        <f t="shared" si="247"/>
        <v>0</v>
      </c>
      <c r="BU136" s="74">
        <f t="shared" si="248"/>
        <v>0</v>
      </c>
      <c r="BV136" s="78">
        <f t="shared" si="249"/>
        <v>0</v>
      </c>
      <c r="BW136" s="537"/>
      <c r="BX136" s="537"/>
      <c r="BY136" s="382"/>
      <c r="BZ136" s="238"/>
      <c r="CA136" s="538">
        <f t="shared" si="250"/>
        <v>0</v>
      </c>
      <c r="CB136" s="74">
        <f t="shared" si="251"/>
        <v>0</v>
      </c>
      <c r="CC136" s="78">
        <f t="shared" si="252"/>
        <v>0</v>
      </c>
      <c r="CD136" s="537"/>
      <c r="CE136" s="537"/>
      <c r="CF136" s="382"/>
      <c r="CG136" s="238"/>
      <c r="CH136" s="538">
        <f t="shared" si="253"/>
        <v>0</v>
      </c>
      <c r="CI136" s="74">
        <f t="shared" si="254"/>
        <v>0</v>
      </c>
      <c r="CJ136" s="78">
        <f t="shared" si="255"/>
        <v>0</v>
      </c>
      <c r="CK136" s="537"/>
      <c r="CL136" s="537"/>
      <c r="CM136" s="382"/>
      <c r="CN136" s="238"/>
      <c r="CO136" s="538">
        <f t="shared" si="256"/>
        <v>0</v>
      </c>
      <c r="CP136" s="74">
        <f t="shared" si="257"/>
        <v>0</v>
      </c>
      <c r="CQ136" s="78">
        <f t="shared" si="258"/>
        <v>0</v>
      </c>
      <c r="CR136" s="537"/>
      <c r="CS136" s="537"/>
      <c r="CT136" s="382"/>
      <c r="CU136" s="238"/>
      <c r="CV136" s="538">
        <f t="shared" si="259"/>
        <v>0</v>
      </c>
      <c r="CW136" s="74">
        <f t="shared" si="260"/>
        <v>0</v>
      </c>
      <c r="CX136" s="78">
        <f t="shared" si="261"/>
        <v>0</v>
      </c>
      <c r="CY136" s="537"/>
      <c r="CZ136" s="537"/>
      <c r="DA136" s="382"/>
      <c r="DB136" s="238"/>
      <c r="DC136" s="538">
        <f t="shared" si="262"/>
        <v>0</v>
      </c>
      <c r="DD136" s="74">
        <f t="shared" si="263"/>
        <v>0</v>
      </c>
      <c r="DE136" s="78">
        <f t="shared" si="264"/>
        <v>0</v>
      </c>
      <c r="DF136" s="537"/>
      <c r="DG136" s="537"/>
      <c r="DH136" s="382"/>
      <c r="DI136" s="238"/>
      <c r="DJ136" s="538">
        <f t="shared" si="265"/>
        <v>0</v>
      </c>
      <c r="DK136" s="74">
        <f t="shared" si="266"/>
        <v>0</v>
      </c>
      <c r="DL136" s="78">
        <f t="shared" si="267"/>
        <v>0</v>
      </c>
      <c r="DM136" s="537"/>
      <c r="DN136" s="537"/>
      <c r="DO136" s="382"/>
      <c r="DP136" s="238"/>
      <c r="DQ136" s="538">
        <f t="shared" si="268"/>
        <v>0</v>
      </c>
      <c r="DR136" s="74">
        <f t="shared" si="269"/>
        <v>0</v>
      </c>
      <c r="DS136" s="78">
        <f t="shared" si="270"/>
        <v>0</v>
      </c>
      <c r="DT136" s="537"/>
      <c r="DU136" s="537"/>
      <c r="DV136" s="382"/>
    </row>
    <row r="137" spans="1:126" s="20" customFormat="1" x14ac:dyDescent="0.2">
      <c r="A137" s="75" t="s">
        <v>151</v>
      </c>
      <c r="B137" s="194"/>
      <c r="C137" s="73">
        <f>SUMIF($O116:$O136,MID($H137,3,10),C116:C136)</f>
        <v>0</v>
      </c>
      <c r="D137" s="73">
        <f>SUMIF($O116:$O136,MID($H137,3,10),D116:D136)</f>
        <v>0</v>
      </c>
      <c r="E137" s="73">
        <f t="shared" si="218"/>
        <v>0</v>
      </c>
      <c r="F137" s="187"/>
      <c r="H137" s="301" t="s">
        <v>313</v>
      </c>
      <c r="I137" s="536">
        <f>IF(I$1="","",SUMIF($O117:$O136,MID($H137,3,10),I117:I136))</f>
        <v>0</v>
      </c>
      <c r="J137" s="536">
        <f>IF(I$1="","",SUMIF($O117:$O136,MID($H137,3,10),J117:J136))</f>
        <v>0</v>
      </c>
      <c r="K137" s="73">
        <f t="shared" si="221"/>
        <v>0</v>
      </c>
      <c r="L137" s="435">
        <f>IF(I$1="","",SUMIF($O116:$O136,MID($H137,3,10),L116:L136))</f>
        <v>0</v>
      </c>
      <c r="M137" s="435">
        <f>IF(I$1="","",SUMIF($O116:$O136,MID($H137,3,10),M116:M136))</f>
        <v>0</v>
      </c>
      <c r="N137" s="383"/>
      <c r="O137" s="271" t="str">
        <f t="shared" si="222"/>
        <v>L</v>
      </c>
      <c r="P137" s="73">
        <f>IF(P$1="","",SUMIF($O117:$O136,MID($H137,3,10),P117:P136))</f>
        <v>0</v>
      </c>
      <c r="Q137" s="73">
        <f>IF(P$1="","",SUMIF($O117:$O136,MID($H137,3,10),Q117:Q136))</f>
        <v>0</v>
      </c>
      <c r="R137" s="73">
        <f t="shared" si="225"/>
        <v>0</v>
      </c>
      <c r="S137" s="435">
        <f>IF(P$1="","",SUMIF($O116:$O136,MID($H137,3,10),S116:S136))</f>
        <v>0</v>
      </c>
      <c r="T137" s="435">
        <f>IF(P$1="","",SUMIF($O116:$O136,MID($H137,3,10),T116:T136))</f>
        <v>0</v>
      </c>
      <c r="U137" s="383"/>
      <c r="V137" s="238"/>
      <c r="W137" s="73">
        <f>IF(W$1="","",SUMIF($O117:$O136,MID($H137,3,10),W117:W136))</f>
        <v>0</v>
      </c>
      <c r="X137" s="73">
        <f>IF(W$1="","",SUMIF($O117:$O136,MID($H137,3,10),X117:X136))</f>
        <v>0</v>
      </c>
      <c r="Y137" s="73">
        <f t="shared" si="228"/>
        <v>0</v>
      </c>
      <c r="Z137" s="435">
        <f>IF(W$1="","",SUMIF($O116:$O136,MID($H137,3,10),Z116:Z136))</f>
        <v>0</v>
      </c>
      <c r="AA137" s="435">
        <f>IF(W$1="","",SUMIF($O116:$O136,MID($H137,3,10),AA116:AA136))</f>
        <v>0</v>
      </c>
      <c r="AB137" s="383"/>
      <c r="AC137" s="238"/>
      <c r="AD137" s="73">
        <f>IF(AD$1="","",SUMIF($O117:$O136,MID($H137,3,10),AD117:AD136))</f>
        <v>0</v>
      </c>
      <c r="AE137" s="73">
        <f>IF(AD$1="","",SUMIF($O117:$O136,MID($H137,3,10),AE117:AE136))</f>
        <v>0</v>
      </c>
      <c r="AF137" s="73">
        <f t="shared" si="231"/>
        <v>0</v>
      </c>
      <c r="AG137" s="435">
        <f>IF(AD$1="","",SUMIF($O116:$O136,MID($H137,3,10),AG116:AG136))</f>
        <v>0</v>
      </c>
      <c r="AH137" s="435">
        <f>IF(AD$1="","",SUMIF($O116:$O136,MID($H137,3,10),AH116:AH136))</f>
        <v>0</v>
      </c>
      <c r="AI137" s="383"/>
      <c r="AJ137" s="238"/>
      <c r="AK137" s="73">
        <f>IF(AK$1="","",SUMIF($O117:$O136,MID($H137,3,10),AK117:AK136))</f>
        <v>0</v>
      </c>
      <c r="AL137" s="73">
        <f>IF(AK$1="","",SUMIF($O117:$O136,MID($H137,3,10),AL117:AL136))</f>
        <v>0</v>
      </c>
      <c r="AM137" s="73">
        <f t="shared" si="234"/>
        <v>0</v>
      </c>
      <c r="AN137" s="435">
        <f>IF(AK$1="","",SUMIF($O116:$O136,MID($H137,3,10),AN116:AN136))</f>
        <v>0</v>
      </c>
      <c r="AO137" s="435">
        <f>IF(AK$1="","",SUMIF($O116:$O136,MID($H137,3,10),AO116:AO136))</f>
        <v>0</v>
      </c>
      <c r="AP137" s="383"/>
      <c r="AQ137" s="238"/>
      <c r="AR137" s="73">
        <f>IF(AR$1="","",SUMIF($O117:$O136,MID($H137,3,10),AR117:AR136))</f>
        <v>0</v>
      </c>
      <c r="AS137" s="73">
        <f>IF(AR$1="","",SUMIF($O117:$O136,MID($H137,3,10),AS117:AS136))</f>
        <v>0</v>
      </c>
      <c r="AT137" s="73">
        <f t="shared" si="237"/>
        <v>0</v>
      </c>
      <c r="AU137" s="435">
        <f>IF(AR$1="","",SUMIF($O116:$O136,MID($H137,3,10),AU116:AU136))</f>
        <v>0</v>
      </c>
      <c r="AV137" s="435">
        <f>IF(AR$1="","",SUMIF($O116:$O136,MID($H137,3,10),AV116:AV136))</f>
        <v>0</v>
      </c>
      <c r="AW137" s="383"/>
      <c r="AX137" s="238"/>
      <c r="AY137" s="73">
        <f>IF(AY$1="","",SUMIF($O117:$O136,MID($H137,3,10),AY117:AY136))</f>
        <v>0</v>
      </c>
      <c r="AZ137" s="73">
        <f>IF(AY$1="","",SUMIF($O117:$O136,MID($H137,3,10),AZ117:AZ136))</f>
        <v>0</v>
      </c>
      <c r="BA137" s="73">
        <f t="shared" si="240"/>
        <v>0</v>
      </c>
      <c r="BB137" s="435">
        <f>IF(AY$1="","",SUMIF($O116:$O136,MID($H137,3,10),BB116:BB136))</f>
        <v>0</v>
      </c>
      <c r="BC137" s="435">
        <f>IF(AY$1="","",SUMIF($O116:$O136,MID($H137,3,10),BC116:BC136))</f>
        <v>0</v>
      </c>
      <c r="BD137" s="383"/>
      <c r="BE137" s="238"/>
      <c r="BF137" s="73">
        <f>IF(BF$1="","",SUMIF($O117:$O136,MID($H137,3,10),BF117:BF136))</f>
        <v>0</v>
      </c>
      <c r="BG137" s="73">
        <f>IF(BF$1="","",SUMIF($O117:$O136,MID($H137,3,10),BG117:BG136))</f>
        <v>0</v>
      </c>
      <c r="BH137" s="73">
        <f t="shared" si="243"/>
        <v>0</v>
      </c>
      <c r="BI137" s="435">
        <f>IF(BF$1="","",SUMIF($O116:$O136,MID($H137,3,10),BI116:BI136))</f>
        <v>0</v>
      </c>
      <c r="BJ137" s="435">
        <f>IF(BF$1="","",SUMIF($O116:$O136,MID($H137,3,10),BJ116:BJ136))</f>
        <v>0</v>
      </c>
      <c r="BK137" s="383"/>
      <c r="BL137" s="238"/>
      <c r="BM137" s="73">
        <f>IF(BM$1="","",SUMIF($O117:$O136,MID($H137,3,10),BM117:BM136))</f>
        <v>0</v>
      </c>
      <c r="BN137" s="73">
        <f>IF(BM$1="","",SUMIF($O117:$O136,MID($H137,3,10),BN117:BN136))</f>
        <v>0</v>
      </c>
      <c r="BO137" s="73">
        <f t="shared" si="246"/>
        <v>0</v>
      </c>
      <c r="BP137" s="435">
        <f>IF(BM$1="","",SUMIF($O116:$O136,MID($H137,3,10),BP116:BP136))</f>
        <v>0</v>
      </c>
      <c r="BQ137" s="435">
        <f>IF(BM$1="","",SUMIF($O116:$O136,MID($H137,3,10),BQ116:BQ136))</f>
        <v>0</v>
      </c>
      <c r="BR137" s="383"/>
      <c r="BS137" s="238"/>
      <c r="BT137" s="73">
        <f>IF(BT$1="","",SUMIF($O117:$O136,MID($H137,3,10),BT117:BT136))</f>
        <v>0</v>
      </c>
      <c r="BU137" s="73">
        <f>IF(BT$1="","",SUMIF($O117:$O136,MID($H137,3,10),BU117:BU136))</f>
        <v>0</v>
      </c>
      <c r="BV137" s="73">
        <f t="shared" si="249"/>
        <v>0</v>
      </c>
      <c r="BW137" s="435">
        <f>IF(BT$1="","",SUMIF($O116:$O136,MID($H137,3,10),BW116:BW136))</f>
        <v>0</v>
      </c>
      <c r="BX137" s="435">
        <f>IF(BT$1="","",SUMIF($O116:$O136,MID($H137,3,10),BX116:BX136))</f>
        <v>0</v>
      </c>
      <c r="BY137" s="383"/>
      <c r="BZ137" s="238"/>
      <c r="CA137" s="73">
        <f>IF(CA$1="","",SUMIF($O117:$O136,MID($H137,3,10),CA117:CA136))</f>
        <v>0</v>
      </c>
      <c r="CB137" s="73">
        <f>IF(CA$1="","",SUMIF($O117:$O136,MID($H137,3,10),CB117:CB136))</f>
        <v>0</v>
      </c>
      <c r="CC137" s="73">
        <f t="shared" si="252"/>
        <v>0</v>
      </c>
      <c r="CD137" s="435">
        <f>IF(CA$1="","",SUMIF($O116:$O136,MID($H137,3,10),CD116:CD136))</f>
        <v>0</v>
      </c>
      <c r="CE137" s="435">
        <f>IF(CA$1="","",SUMIF($O116:$O136,MID($H137,3,10),CE116:CE136))</f>
        <v>0</v>
      </c>
      <c r="CF137" s="383"/>
      <c r="CG137" s="238"/>
      <c r="CH137" s="73">
        <f>IF(CH$1="","",SUMIF($O117:$O136,MID($H137,3,10),CH117:CH136))</f>
        <v>0</v>
      </c>
      <c r="CI137" s="73">
        <f>IF(CH$1="","",SUMIF($O117:$O136,MID($H137,3,10),CI117:CI136))</f>
        <v>0</v>
      </c>
      <c r="CJ137" s="73">
        <f t="shared" si="255"/>
        <v>0</v>
      </c>
      <c r="CK137" s="435">
        <f>IF(CH$1="","",SUMIF($O116:$O136,MID($H137,3,10),CK116:CK136))</f>
        <v>0</v>
      </c>
      <c r="CL137" s="435">
        <f>IF(CH$1="","",SUMIF($O116:$O136,MID($H137,3,10),CL116:CL136))</f>
        <v>0</v>
      </c>
      <c r="CM137" s="383"/>
      <c r="CN137" s="238"/>
      <c r="CO137" s="73">
        <f>IF(CO$1="","",SUMIF($O117:$O136,MID($H137,3,10),CO117:CO136))</f>
        <v>0</v>
      </c>
      <c r="CP137" s="73">
        <f>IF(CO$1="","",SUMIF($O117:$O136,MID($H137,3,10),CP117:CP136))</f>
        <v>0</v>
      </c>
      <c r="CQ137" s="73">
        <f t="shared" si="258"/>
        <v>0</v>
      </c>
      <c r="CR137" s="435">
        <f>IF(CO$1="","",SUMIF($O116:$O136,MID($H137,3,10),CR116:CR136))</f>
        <v>0</v>
      </c>
      <c r="CS137" s="435">
        <f>IF(CO$1="","",SUMIF($O116:$O136,MID($H137,3,10),CS116:CS136))</f>
        <v>0</v>
      </c>
      <c r="CT137" s="383"/>
      <c r="CU137" s="238"/>
      <c r="CV137" s="73">
        <f>IF(CV$1="","",SUMIF($O117:$O136,MID($H137,3,10),CV117:CV136))</f>
        <v>0</v>
      </c>
      <c r="CW137" s="73">
        <f>IF(CV$1="","",SUMIF($O117:$O136,MID($H137,3,10),CW117:CW136))</f>
        <v>0</v>
      </c>
      <c r="CX137" s="73">
        <f t="shared" si="261"/>
        <v>0</v>
      </c>
      <c r="CY137" s="435">
        <f>IF(CV$1="","",SUMIF($O116:$O136,MID($H137,3,10),CY116:CY136))</f>
        <v>0</v>
      </c>
      <c r="CZ137" s="435">
        <f>IF(CV$1="","",SUMIF($O116:$O136,MID($H137,3,10),CZ116:CZ136))</f>
        <v>0</v>
      </c>
      <c r="DA137" s="383"/>
      <c r="DB137" s="238"/>
      <c r="DC137" s="73">
        <f>IF(DC$1="","",SUMIF($O117:$O136,MID($H137,3,10),DC117:DC136))</f>
        <v>0</v>
      </c>
      <c r="DD137" s="73">
        <f>IF(DC$1="","",SUMIF($O117:$O136,MID($H137,3,10),DD117:DD136))</f>
        <v>0</v>
      </c>
      <c r="DE137" s="73">
        <f t="shared" si="264"/>
        <v>0</v>
      </c>
      <c r="DF137" s="435">
        <f>IF(DC$1="","",SUMIF($O116:$O136,MID($H137,3,10),DF116:DF136))</f>
        <v>0</v>
      </c>
      <c r="DG137" s="435">
        <f>IF(DC$1="","",SUMIF($O116:$O136,MID($H137,3,10),DG116:DG136))</f>
        <v>0</v>
      </c>
      <c r="DH137" s="383"/>
      <c r="DI137" s="238"/>
      <c r="DJ137" s="73">
        <f>IF(DJ$1="","",SUMIF($O117:$O136,MID($H137,3,10),DJ117:DJ136))</f>
        <v>0</v>
      </c>
      <c r="DK137" s="73">
        <f>IF(DJ$1="","",SUMIF($O117:$O136,MID($H137,3,10),DK117:DK136))</f>
        <v>0</v>
      </c>
      <c r="DL137" s="73">
        <f t="shared" si="267"/>
        <v>0</v>
      </c>
      <c r="DM137" s="435">
        <f>IF(DJ$1="","",SUMIF($O116:$O136,MID($H137,3,10),DM116:DM136))</f>
        <v>0</v>
      </c>
      <c r="DN137" s="435">
        <f>IF(DJ$1="","",SUMIF($O116:$O136,MID($H137,3,10),DN116:DN136))</f>
        <v>0</v>
      </c>
      <c r="DO137" s="383"/>
      <c r="DP137" s="238"/>
      <c r="DQ137" s="73">
        <f>IF(DQ$1="","",SUMIF($O117:$O136,MID($H137,3,10),DQ117:DQ136))</f>
        <v>0</v>
      </c>
      <c r="DR137" s="73">
        <f>IF(DQ$1="","",SUMIF($O117:$O136,MID($H137,3,10),DR117:DR136))</f>
        <v>0</v>
      </c>
      <c r="DS137" s="73">
        <f t="shared" si="270"/>
        <v>0</v>
      </c>
      <c r="DT137" s="435">
        <f>IF(DQ$1="","",SUMIF($O116:$O136,MID($H137,3,10),DT116:DT136))</f>
        <v>0</v>
      </c>
      <c r="DU137" s="435">
        <f>IF(DQ$1="","",SUMIF($O116:$O136,MID($H137,3,10),DU116:DU136))</f>
        <v>0</v>
      </c>
      <c r="DV137" s="383"/>
    </row>
    <row r="138" spans="1:126" s="238" customFormat="1" x14ac:dyDescent="0.2">
      <c r="A138" s="702" t="s">
        <v>80</v>
      </c>
      <c r="B138" s="703"/>
      <c r="C138" s="703"/>
      <c r="D138" s="703"/>
      <c r="E138" s="703"/>
      <c r="F138" s="704"/>
      <c r="H138" s="303"/>
      <c r="I138" s="421"/>
      <c r="J138" s="421"/>
      <c r="K138" s="421"/>
      <c r="L138" s="425"/>
      <c r="M138" s="425"/>
      <c r="N138" s="384"/>
      <c r="O138" s="271"/>
      <c r="P138" s="421"/>
      <c r="Q138" s="421"/>
      <c r="R138" s="421"/>
      <c r="S138" s="425"/>
      <c r="T138" s="425"/>
      <c r="U138" s="384"/>
      <c r="W138" s="421"/>
      <c r="X138" s="421"/>
      <c r="Y138" s="421"/>
      <c r="Z138" s="253"/>
      <c r="AA138" s="253"/>
      <c r="AB138" s="384"/>
      <c r="AD138" s="421"/>
      <c r="AE138" s="421"/>
      <c r="AF138" s="421"/>
      <c r="AG138" s="253"/>
      <c r="AH138" s="253"/>
      <c r="AI138" s="384"/>
      <c r="AK138" s="421"/>
      <c r="AL138" s="421"/>
      <c r="AM138" s="421"/>
      <c r="AN138" s="253"/>
      <c r="AO138" s="253"/>
      <c r="AP138" s="384"/>
      <c r="AR138" s="421"/>
      <c r="AS138" s="421"/>
      <c r="AT138" s="421"/>
      <c r="AU138" s="253"/>
      <c r="AV138" s="253"/>
      <c r="AW138" s="384"/>
      <c r="AY138" s="421"/>
      <c r="AZ138" s="421"/>
      <c r="BA138" s="421"/>
      <c r="BB138" s="253"/>
      <c r="BC138" s="253"/>
      <c r="BD138" s="384"/>
      <c r="BF138" s="421"/>
      <c r="BG138" s="421"/>
      <c r="BH138" s="421"/>
      <c r="BI138" s="253"/>
      <c r="BJ138" s="253"/>
      <c r="BK138" s="384"/>
      <c r="BM138" s="421"/>
      <c r="BN138" s="421"/>
      <c r="BO138" s="421"/>
      <c r="BP138" s="253"/>
      <c r="BQ138" s="253"/>
      <c r="BR138" s="384"/>
      <c r="BT138" s="421"/>
      <c r="BU138" s="421"/>
      <c r="BV138" s="421"/>
      <c r="BW138" s="253"/>
      <c r="BX138" s="253"/>
      <c r="BY138" s="384"/>
      <c r="CA138" s="421"/>
      <c r="CB138" s="421"/>
      <c r="CC138" s="421"/>
      <c r="CD138" s="253"/>
      <c r="CE138" s="253"/>
      <c r="CF138" s="384"/>
      <c r="CH138" s="421"/>
      <c r="CI138" s="421"/>
      <c r="CJ138" s="421"/>
      <c r="CK138" s="253"/>
      <c r="CL138" s="253"/>
      <c r="CM138" s="384"/>
      <c r="CO138" s="421"/>
      <c r="CP138" s="421"/>
      <c r="CQ138" s="421"/>
      <c r="CR138" s="253"/>
      <c r="CS138" s="253"/>
      <c r="CT138" s="384"/>
      <c r="CV138" s="421"/>
      <c r="CW138" s="421"/>
      <c r="CX138" s="421"/>
      <c r="CY138" s="253"/>
      <c r="CZ138" s="253"/>
      <c r="DA138" s="384"/>
      <c r="DC138" s="421"/>
      <c r="DD138" s="421"/>
      <c r="DE138" s="421"/>
      <c r="DF138" s="253"/>
      <c r="DG138" s="253"/>
      <c r="DH138" s="384"/>
      <c r="DJ138" s="421"/>
      <c r="DK138" s="421"/>
      <c r="DL138" s="421"/>
      <c r="DM138" s="253"/>
      <c r="DN138" s="253"/>
      <c r="DO138" s="384"/>
      <c r="DQ138" s="421"/>
      <c r="DR138" s="421"/>
      <c r="DS138" s="421"/>
      <c r="DT138" s="253"/>
      <c r="DU138" s="253"/>
      <c r="DV138" s="384"/>
    </row>
    <row r="139" spans="1:126" s="20" customFormat="1" outlineLevel="1" x14ac:dyDescent="0.2">
      <c r="A139" s="153" t="s">
        <v>5</v>
      </c>
      <c r="B139" s="181"/>
      <c r="C139" s="77">
        <f>SUMIF($H140:$H143,MID($H139,3,10),C140:C143)</f>
        <v>0</v>
      </c>
      <c r="D139" s="77">
        <f>SUMIF($H140:$H143,MID($H139,3,10),D140:D143)</f>
        <v>0</v>
      </c>
      <c r="E139" s="73">
        <f t="shared" ref="E139:E164" si="271">SUM(C139:D139)</f>
        <v>0</v>
      </c>
      <c r="F139" s="189"/>
      <c r="H139" s="301" t="s">
        <v>314</v>
      </c>
      <c r="I139" s="536">
        <f t="shared" ref="I139:I163" si="272">IF(K$1="Rejected",C139,IF(L139="",C139,SUM(C139,L139)))</f>
        <v>0</v>
      </c>
      <c r="J139" s="536">
        <f t="shared" ref="J139:J163" si="273">IF(K$1="Rejected",D139,IF(M139="",D139,SUM(D139,M139)))</f>
        <v>0</v>
      </c>
      <c r="K139" s="73">
        <f t="shared" ref="K139:K164" si="274">IF(I$1="","",SUM(I139:J139))</f>
        <v>0</v>
      </c>
      <c r="L139" s="437">
        <f>IF(I$1="","",SUMIF($H140:$H143,MID($H139,3,10),L140:L143))</f>
        <v>0</v>
      </c>
      <c r="M139" s="437">
        <f>IF(I$1="","",SUMIF($H140:$H143,MID($H139,3,10),M140:M143))</f>
        <v>0</v>
      </c>
      <c r="N139" s="385"/>
      <c r="O139" s="271" t="str">
        <f t="shared" si="222"/>
        <v>LL</v>
      </c>
      <c r="P139" s="536">
        <f t="shared" ref="P139:P163" si="275">IF(R$1="Rejected",I139,IF(S139="",I139,SUM(I139,S139)))</f>
        <v>0</v>
      </c>
      <c r="Q139" s="73">
        <f t="shared" ref="Q139:Q163" si="276">IF(R$1="Rejected",J139,IF(T139="",J139,SUM(J139,T139)))</f>
        <v>0</v>
      </c>
      <c r="R139" s="73">
        <f t="shared" ref="R139:R164" si="277">IF(P$1="","",SUM(P139:Q139))</f>
        <v>0</v>
      </c>
      <c r="S139" s="437">
        <f>IF(P$1="","",SUMIF($H140:$H143,MID($H139,3,10),S140:S143))</f>
        <v>0</v>
      </c>
      <c r="T139" s="437">
        <f>IF(P$1="","",SUMIF($H140:$H143,MID($H139,3,10),T140:T143))</f>
        <v>0</v>
      </c>
      <c r="U139" s="385"/>
      <c r="V139" s="238"/>
      <c r="W139" s="536">
        <f t="shared" ref="W139:W163" si="278">IF(Y$1="Rejected",P139,IF(Z139="",P139,SUM(P139,Z139)))</f>
        <v>0</v>
      </c>
      <c r="X139" s="73">
        <f t="shared" ref="X139:X163" si="279">IF(Y$1="Rejected",Q139,IF(AA139="",Q139,SUM(Q139,AA139)))</f>
        <v>0</v>
      </c>
      <c r="Y139" s="73">
        <f t="shared" ref="Y139:Y164" si="280">IF(W$1="","",SUM(W139:X139))</f>
        <v>0</v>
      </c>
      <c r="Z139" s="437">
        <f>IF(W$1="","",SUMIF($H140:$H143,MID($H139,3,10),Z140:Z143))</f>
        <v>0</v>
      </c>
      <c r="AA139" s="437">
        <f>IF(W$1="","",SUMIF($H140:$H143,MID($H139,3,10),AA140:AA143))</f>
        <v>0</v>
      </c>
      <c r="AB139" s="385"/>
      <c r="AC139" s="238"/>
      <c r="AD139" s="536">
        <f t="shared" ref="AD139:AD163" si="281">IF(AF$1="Rejected",W139,IF(AG139="",W139,SUM(W139,AG139)))</f>
        <v>0</v>
      </c>
      <c r="AE139" s="73">
        <f t="shared" ref="AE139:AE163" si="282">IF(AF$1="Rejected",X139,IF(AH139="",X139,SUM(X139,AH139)))</f>
        <v>0</v>
      </c>
      <c r="AF139" s="73">
        <f t="shared" ref="AF139:AF164" si="283">IF(AD$1="","",SUM(AD139:AE139))</f>
        <v>0</v>
      </c>
      <c r="AG139" s="437">
        <f>IF(AD$1="","",SUMIF($H140:$H143,MID($H139,3,10),AG140:AG143))</f>
        <v>0</v>
      </c>
      <c r="AH139" s="437">
        <f>IF(AD$1="","",SUMIF($H140:$H143,MID($H139,3,10),AH140:AH143))</f>
        <v>0</v>
      </c>
      <c r="AI139" s="385"/>
      <c r="AJ139" s="238"/>
      <c r="AK139" s="536">
        <f t="shared" ref="AK139:AK163" si="284">IF(AM$1="Rejected",AD139,IF(AN139="",AD139,SUM(AD139,AN139)))</f>
        <v>0</v>
      </c>
      <c r="AL139" s="73">
        <f t="shared" ref="AL139:AL163" si="285">IF(AM$1="Rejected",AE139,IF(AO139="",AE139,SUM(AE139,AO139)))</f>
        <v>0</v>
      </c>
      <c r="AM139" s="73">
        <f t="shared" ref="AM139:AM164" si="286">IF(AK$1="","",SUM(AK139:AL139))</f>
        <v>0</v>
      </c>
      <c r="AN139" s="437">
        <f>IF(AK$1="","",SUMIF($H140:$H143,MID($H139,3,10),AN140:AN143))</f>
        <v>0</v>
      </c>
      <c r="AO139" s="437">
        <f>IF(AK$1="","",SUMIF($H140:$H143,MID($H139,3,10),AO140:AO143))</f>
        <v>0</v>
      </c>
      <c r="AP139" s="385"/>
      <c r="AQ139" s="238"/>
      <c r="AR139" s="536">
        <f t="shared" ref="AR139:AR163" si="287">IF(AT$1="Rejected",AK139,IF(AU139="",AK139,SUM(AK139,AU139)))</f>
        <v>0</v>
      </c>
      <c r="AS139" s="73">
        <f t="shared" ref="AS139:AS163" si="288">IF(AT$1="Rejected",AL139,IF(AV139="",AL139,SUM(AL139,AV139)))</f>
        <v>0</v>
      </c>
      <c r="AT139" s="73">
        <f t="shared" ref="AT139:AT164" si="289">IF(AR$1="","",SUM(AR139:AS139))</f>
        <v>0</v>
      </c>
      <c r="AU139" s="437">
        <f>IF(AR$1="","",SUMIF($H140:$H143,MID($H139,3,10),AU140:AU143))</f>
        <v>0</v>
      </c>
      <c r="AV139" s="437">
        <f>IF(AR$1="","",SUMIF($H140:$H143,MID($H139,3,10),AV140:AV143))</f>
        <v>0</v>
      </c>
      <c r="AW139" s="385"/>
      <c r="AX139" s="238"/>
      <c r="AY139" s="536">
        <f t="shared" ref="AY139:AY163" si="290">IF(BA$1="Rejected",AR139,IF(BB139="",AR139,SUM(AR139,BB139)))</f>
        <v>0</v>
      </c>
      <c r="AZ139" s="73">
        <f t="shared" ref="AZ139:AZ163" si="291">IF(BA$1="Rejected",AS139,IF(BC139="",AS139,SUM(AS139,BC139)))</f>
        <v>0</v>
      </c>
      <c r="BA139" s="73">
        <f t="shared" ref="BA139:BA164" si="292">IF(AY$1="","",SUM(AY139:AZ139))</f>
        <v>0</v>
      </c>
      <c r="BB139" s="437">
        <f>IF(AY$1="","",SUMIF($H140:$H143,MID($H139,3,10),BB140:BB143))</f>
        <v>0</v>
      </c>
      <c r="BC139" s="437">
        <f>IF(AY$1="","",SUMIF($H140:$H143,MID($H139,3,10),BC140:BC143))</f>
        <v>0</v>
      </c>
      <c r="BD139" s="385"/>
      <c r="BE139" s="238"/>
      <c r="BF139" s="536">
        <f t="shared" ref="BF139:BF163" si="293">IF(BH$1="Rejected",AY139,IF(BI139="",AY139,SUM(AY139,BI139)))</f>
        <v>0</v>
      </c>
      <c r="BG139" s="73">
        <f t="shared" ref="BG139:BG163" si="294">IF(BH$1="Rejected",AZ139,IF(BJ139="",AZ139,SUM(AZ139,BJ139)))</f>
        <v>0</v>
      </c>
      <c r="BH139" s="73">
        <f t="shared" ref="BH139:BH164" si="295">IF(BF$1="","",SUM(BF139:BG139))</f>
        <v>0</v>
      </c>
      <c r="BI139" s="437">
        <f>IF(BF$1="","",SUMIF($H140:$H143,MID($H139,3,10),BI140:BI143))</f>
        <v>0</v>
      </c>
      <c r="BJ139" s="437">
        <f>IF(BF$1="","",SUMIF($H140:$H143,MID($H139,3,10),BJ140:BJ143))</f>
        <v>0</v>
      </c>
      <c r="BK139" s="385"/>
      <c r="BL139" s="238"/>
      <c r="BM139" s="536">
        <f t="shared" ref="BM139:BM163" si="296">IF(BO$1="Rejected",BF139,IF(BP139="",BF139,SUM(BF139,BP139)))</f>
        <v>0</v>
      </c>
      <c r="BN139" s="73">
        <f t="shared" ref="BN139:BN163" si="297">IF(BO$1="Rejected",BG139,IF(BQ139="",BG139,SUM(BG139,BQ139)))</f>
        <v>0</v>
      </c>
      <c r="BO139" s="73">
        <f t="shared" ref="BO139:BO164" si="298">IF(BM$1="","",SUM(BM139:BN139))</f>
        <v>0</v>
      </c>
      <c r="BP139" s="437">
        <f>IF(BM$1="","",SUMIF($H140:$H143,MID($H139,3,10),BP140:BP143))</f>
        <v>0</v>
      </c>
      <c r="BQ139" s="437">
        <f>IF(BM$1="","",SUMIF($H140:$H143,MID($H139,3,10),BQ140:BQ143))</f>
        <v>0</v>
      </c>
      <c r="BR139" s="385"/>
      <c r="BS139" s="238"/>
      <c r="BT139" s="536">
        <f t="shared" ref="BT139:BT163" si="299">IF(BV$1="Rejected",BM139,IF(BW139="",BM139,SUM(BM139,BW139)))</f>
        <v>0</v>
      </c>
      <c r="BU139" s="73">
        <f t="shared" ref="BU139:BU163" si="300">IF(BV$1="Rejected",BN139,IF(BX139="",BN139,SUM(BN139,BX139)))</f>
        <v>0</v>
      </c>
      <c r="BV139" s="73">
        <f t="shared" ref="BV139:BV164" si="301">IF(BT$1="","",SUM(BT139:BU139))</f>
        <v>0</v>
      </c>
      <c r="BW139" s="437">
        <f>IF(BT$1="","",SUMIF($H140:$H143,MID($H139,3,10),BW140:BW143))</f>
        <v>0</v>
      </c>
      <c r="BX139" s="437">
        <f>IF(BT$1="","",SUMIF($H140:$H143,MID($H139,3,10),BX140:BX143))</f>
        <v>0</v>
      </c>
      <c r="BY139" s="385"/>
      <c r="BZ139" s="238"/>
      <c r="CA139" s="536">
        <f t="shared" ref="CA139:CA163" si="302">IF(CC$1="Rejected",BT139,IF(CD139="",BT139,SUM(BT139,CD139)))</f>
        <v>0</v>
      </c>
      <c r="CB139" s="73">
        <f t="shared" ref="CB139:CB163" si="303">IF(CC$1="Rejected",BU139,IF(CE139="",BU139,SUM(BU139,CE139)))</f>
        <v>0</v>
      </c>
      <c r="CC139" s="73">
        <f t="shared" ref="CC139:CC164" si="304">IF(CA$1="","",SUM(CA139:CB139))</f>
        <v>0</v>
      </c>
      <c r="CD139" s="437">
        <f>IF(CA$1="","",SUMIF($H140:$H143,MID($H139,3,10),CD140:CD143))</f>
        <v>0</v>
      </c>
      <c r="CE139" s="437">
        <f>IF(CA$1="","",SUMIF($H140:$H143,MID($H139,3,10),CE140:CE143))</f>
        <v>0</v>
      </c>
      <c r="CF139" s="385"/>
      <c r="CG139" s="238"/>
      <c r="CH139" s="536">
        <f t="shared" ref="CH139:CH163" si="305">IF(CJ$1="Rejected",CA139,IF(CK139="",CA139,SUM(CA139,CK139)))</f>
        <v>0</v>
      </c>
      <c r="CI139" s="73">
        <f t="shared" ref="CI139:CI163" si="306">IF(CJ$1="Rejected",CB139,IF(CL139="",CB139,SUM(CB139,CL139)))</f>
        <v>0</v>
      </c>
      <c r="CJ139" s="73">
        <f t="shared" ref="CJ139:CJ164" si="307">IF(CH$1="","",SUM(CH139:CI139))</f>
        <v>0</v>
      </c>
      <c r="CK139" s="437">
        <f>IF(CH$1="","",SUMIF($H140:$H143,MID($H139,3,10),CK140:CK143))</f>
        <v>0</v>
      </c>
      <c r="CL139" s="437">
        <f>IF(CH$1="","",SUMIF($H140:$H143,MID($H139,3,10),CL140:CL143))</f>
        <v>0</v>
      </c>
      <c r="CM139" s="385"/>
      <c r="CN139" s="238"/>
      <c r="CO139" s="536">
        <f t="shared" ref="CO139:CO163" si="308">IF(CQ$1="Rejected",CH139,IF(CR139="",CH139,SUM(CH139,CR139)))</f>
        <v>0</v>
      </c>
      <c r="CP139" s="73">
        <f t="shared" ref="CP139:CP163" si="309">IF(CQ$1="Rejected",CI139,IF(CS139="",CI139,SUM(CI139,CS139)))</f>
        <v>0</v>
      </c>
      <c r="CQ139" s="73">
        <f t="shared" ref="CQ139:CQ164" si="310">IF(CO$1="","",SUM(CO139:CP139))</f>
        <v>0</v>
      </c>
      <c r="CR139" s="437">
        <f>IF(CO$1="","",SUMIF($H140:$H143,MID($H139,3,10),CR140:CR143))</f>
        <v>0</v>
      </c>
      <c r="CS139" s="437">
        <f>IF(CO$1="","",SUMIF($H140:$H143,MID($H139,3,10),CS140:CS143))</f>
        <v>0</v>
      </c>
      <c r="CT139" s="385"/>
      <c r="CU139" s="238"/>
      <c r="CV139" s="536">
        <f t="shared" ref="CV139:CV163" si="311">IF(CX$1="Rejected",CO139,IF(CY139="",CO139,SUM(CO139,CY139)))</f>
        <v>0</v>
      </c>
      <c r="CW139" s="73">
        <f t="shared" ref="CW139:CW163" si="312">IF(CX$1="Rejected",CP139,IF(CZ139="",CP139,SUM(CP139,CZ139)))</f>
        <v>0</v>
      </c>
      <c r="CX139" s="73">
        <f t="shared" ref="CX139:CX164" si="313">IF(CV$1="","",SUM(CV139:CW139))</f>
        <v>0</v>
      </c>
      <c r="CY139" s="437">
        <f>IF(CV$1="","",SUMIF($H140:$H143,MID($H139,3,10),CY140:CY143))</f>
        <v>0</v>
      </c>
      <c r="CZ139" s="437">
        <f>IF(CV$1="","",SUMIF($H140:$H143,MID($H139,3,10),CZ140:CZ143))</f>
        <v>0</v>
      </c>
      <c r="DA139" s="385"/>
      <c r="DB139" s="238"/>
      <c r="DC139" s="536">
        <f t="shared" ref="DC139:DC163" si="314">IF(DE$1="Rejected",CV139,IF(DF139="",CV139,SUM(CV139,DF139)))</f>
        <v>0</v>
      </c>
      <c r="DD139" s="73">
        <f t="shared" ref="DD139:DD163" si="315">IF(DE$1="Rejected",CW139,IF(DG139="",CW139,SUM(CW139,DG139)))</f>
        <v>0</v>
      </c>
      <c r="DE139" s="73">
        <f t="shared" ref="DE139:DE164" si="316">IF(DC$1="","",SUM(DC139:DD139))</f>
        <v>0</v>
      </c>
      <c r="DF139" s="437">
        <f>IF(DC$1="","",SUMIF($H140:$H143,MID($H139,3,10),DF140:DF143))</f>
        <v>0</v>
      </c>
      <c r="DG139" s="437">
        <f>IF(DC$1="","",SUMIF($H140:$H143,MID($H139,3,10),DG140:DG143))</f>
        <v>0</v>
      </c>
      <c r="DH139" s="385"/>
      <c r="DI139" s="238"/>
      <c r="DJ139" s="536">
        <f t="shared" ref="DJ139:DJ163" si="317">IF(DL$1="Rejected",DC139,IF(DM139="",DC139,SUM(DC139,DM139)))</f>
        <v>0</v>
      </c>
      <c r="DK139" s="73">
        <f t="shared" ref="DK139:DK163" si="318">IF(DL$1="Rejected",DD139,IF(DN139="",DD139,SUM(DD139,DN139)))</f>
        <v>0</v>
      </c>
      <c r="DL139" s="73">
        <f t="shared" ref="DL139:DL164" si="319">IF(DJ$1="","",SUM(DJ139:DK139))</f>
        <v>0</v>
      </c>
      <c r="DM139" s="437">
        <f>IF(DJ$1="","",SUMIF($H140:$H143,MID($H139,3,10),DM140:DM143))</f>
        <v>0</v>
      </c>
      <c r="DN139" s="437">
        <f>IF(DJ$1="","",SUMIF($H140:$H143,MID($H139,3,10),DN140:DN143))</f>
        <v>0</v>
      </c>
      <c r="DO139" s="385"/>
      <c r="DP139" s="238"/>
      <c r="DQ139" s="536">
        <f t="shared" ref="DQ139:DQ163" si="320">IF(DS$1="Rejected",DJ139,IF(DT139="",DJ139,SUM(DJ139,DT139)))</f>
        <v>0</v>
      </c>
      <c r="DR139" s="73">
        <f t="shared" ref="DR139:DR163" si="321">IF(DS$1="Rejected",DK139,IF(DU139="",DK139,SUM(DK139,DU139)))</f>
        <v>0</v>
      </c>
      <c r="DS139" s="73">
        <f t="shared" ref="DS139:DS164" si="322">IF(DQ$1="","",SUM(DQ139:DR139))</f>
        <v>0</v>
      </c>
      <c r="DT139" s="437">
        <f>IF(DQ$1="","",SUMIF($H140:$H143,MID($H139,3,10),DT140:DT143))</f>
        <v>0</v>
      </c>
      <c r="DU139" s="437">
        <f>IF(DQ$1="","",SUMIF($H140:$H143,MID($H139,3,10),DU140:DU143))</f>
        <v>0</v>
      </c>
      <c r="DV139" s="385"/>
    </row>
    <row r="140" spans="1:126" s="20" customFormat="1" outlineLevel="1" x14ac:dyDescent="0.2">
      <c r="A140" s="195" t="s">
        <v>21</v>
      </c>
      <c r="B140" s="193"/>
      <c r="C140" s="42"/>
      <c r="D140" s="42"/>
      <c r="E140" s="78">
        <f t="shared" si="271"/>
        <v>0</v>
      </c>
      <c r="F140" s="187"/>
      <c r="H140" s="301" t="s">
        <v>315</v>
      </c>
      <c r="I140" s="538">
        <f t="shared" si="272"/>
        <v>0</v>
      </c>
      <c r="J140" s="538">
        <f t="shared" si="273"/>
        <v>0</v>
      </c>
      <c r="K140" s="78">
        <f t="shared" si="274"/>
        <v>0</v>
      </c>
      <c r="L140" s="537"/>
      <c r="M140" s="537"/>
      <c r="N140" s="382"/>
      <c r="O140" s="271" t="str">
        <f t="shared" si="222"/>
        <v>LLE</v>
      </c>
      <c r="P140" s="538">
        <f t="shared" si="275"/>
        <v>0</v>
      </c>
      <c r="Q140" s="74">
        <f t="shared" si="276"/>
        <v>0</v>
      </c>
      <c r="R140" s="78">
        <f t="shared" si="277"/>
        <v>0</v>
      </c>
      <c r="S140" s="537"/>
      <c r="T140" s="537"/>
      <c r="U140" s="382"/>
      <c r="V140" s="238"/>
      <c r="W140" s="538">
        <f t="shared" si="278"/>
        <v>0</v>
      </c>
      <c r="X140" s="74">
        <f t="shared" si="279"/>
        <v>0</v>
      </c>
      <c r="Y140" s="78">
        <f t="shared" si="280"/>
        <v>0</v>
      </c>
      <c r="Z140" s="537"/>
      <c r="AA140" s="537"/>
      <c r="AB140" s="382"/>
      <c r="AC140" s="238"/>
      <c r="AD140" s="538">
        <f t="shared" si="281"/>
        <v>0</v>
      </c>
      <c r="AE140" s="74">
        <f t="shared" si="282"/>
        <v>0</v>
      </c>
      <c r="AF140" s="78">
        <f t="shared" si="283"/>
        <v>0</v>
      </c>
      <c r="AG140" s="537"/>
      <c r="AH140" s="537"/>
      <c r="AI140" s="382"/>
      <c r="AJ140" s="238"/>
      <c r="AK140" s="538">
        <f t="shared" si="284"/>
        <v>0</v>
      </c>
      <c r="AL140" s="74">
        <f t="shared" si="285"/>
        <v>0</v>
      </c>
      <c r="AM140" s="78">
        <f t="shared" si="286"/>
        <v>0</v>
      </c>
      <c r="AN140" s="537"/>
      <c r="AO140" s="537"/>
      <c r="AP140" s="382"/>
      <c r="AQ140" s="238"/>
      <c r="AR140" s="538">
        <f t="shared" si="287"/>
        <v>0</v>
      </c>
      <c r="AS140" s="74">
        <f t="shared" si="288"/>
        <v>0</v>
      </c>
      <c r="AT140" s="78">
        <f t="shared" si="289"/>
        <v>0</v>
      </c>
      <c r="AU140" s="537"/>
      <c r="AV140" s="537"/>
      <c r="AW140" s="382"/>
      <c r="AX140" s="238"/>
      <c r="AY140" s="538">
        <f t="shared" si="290"/>
        <v>0</v>
      </c>
      <c r="AZ140" s="74">
        <f t="shared" si="291"/>
        <v>0</v>
      </c>
      <c r="BA140" s="78">
        <f t="shared" si="292"/>
        <v>0</v>
      </c>
      <c r="BB140" s="537"/>
      <c r="BC140" s="537"/>
      <c r="BD140" s="382"/>
      <c r="BE140" s="238"/>
      <c r="BF140" s="538">
        <f t="shared" si="293"/>
        <v>0</v>
      </c>
      <c r="BG140" s="74">
        <f t="shared" si="294"/>
        <v>0</v>
      </c>
      <c r="BH140" s="78">
        <f t="shared" si="295"/>
        <v>0</v>
      </c>
      <c r="BI140" s="537"/>
      <c r="BJ140" s="537"/>
      <c r="BK140" s="382"/>
      <c r="BL140" s="238"/>
      <c r="BM140" s="538">
        <f t="shared" si="296"/>
        <v>0</v>
      </c>
      <c r="BN140" s="74">
        <f t="shared" si="297"/>
        <v>0</v>
      </c>
      <c r="BO140" s="78">
        <f t="shared" si="298"/>
        <v>0</v>
      </c>
      <c r="BP140" s="537"/>
      <c r="BQ140" s="537"/>
      <c r="BR140" s="382"/>
      <c r="BS140" s="238"/>
      <c r="BT140" s="538">
        <f t="shared" si="299"/>
        <v>0</v>
      </c>
      <c r="BU140" s="74">
        <f t="shared" si="300"/>
        <v>0</v>
      </c>
      <c r="BV140" s="78">
        <f t="shared" si="301"/>
        <v>0</v>
      </c>
      <c r="BW140" s="537"/>
      <c r="BX140" s="537"/>
      <c r="BY140" s="382"/>
      <c r="BZ140" s="238"/>
      <c r="CA140" s="538">
        <f t="shared" si="302"/>
        <v>0</v>
      </c>
      <c r="CB140" s="74">
        <f t="shared" si="303"/>
        <v>0</v>
      </c>
      <c r="CC140" s="78">
        <f t="shared" si="304"/>
        <v>0</v>
      </c>
      <c r="CD140" s="537"/>
      <c r="CE140" s="537"/>
      <c r="CF140" s="382"/>
      <c r="CG140" s="238"/>
      <c r="CH140" s="538">
        <f t="shared" si="305"/>
        <v>0</v>
      </c>
      <c r="CI140" s="74">
        <f t="shared" si="306"/>
        <v>0</v>
      </c>
      <c r="CJ140" s="78">
        <f t="shared" si="307"/>
        <v>0</v>
      </c>
      <c r="CK140" s="537"/>
      <c r="CL140" s="537"/>
      <c r="CM140" s="382"/>
      <c r="CN140" s="238"/>
      <c r="CO140" s="538">
        <f t="shared" si="308"/>
        <v>0</v>
      </c>
      <c r="CP140" s="74">
        <f t="shared" si="309"/>
        <v>0</v>
      </c>
      <c r="CQ140" s="78">
        <f t="shared" si="310"/>
        <v>0</v>
      </c>
      <c r="CR140" s="537"/>
      <c r="CS140" s="537"/>
      <c r="CT140" s="382"/>
      <c r="CU140" s="238"/>
      <c r="CV140" s="538">
        <f t="shared" si="311"/>
        <v>0</v>
      </c>
      <c r="CW140" s="74">
        <f t="shared" si="312"/>
        <v>0</v>
      </c>
      <c r="CX140" s="78">
        <f t="shared" si="313"/>
        <v>0</v>
      </c>
      <c r="CY140" s="537"/>
      <c r="CZ140" s="537"/>
      <c r="DA140" s="382"/>
      <c r="DB140" s="238"/>
      <c r="DC140" s="538">
        <f t="shared" si="314"/>
        <v>0</v>
      </c>
      <c r="DD140" s="74">
        <f t="shared" si="315"/>
        <v>0</v>
      </c>
      <c r="DE140" s="78">
        <f t="shared" si="316"/>
        <v>0</v>
      </c>
      <c r="DF140" s="537"/>
      <c r="DG140" s="537"/>
      <c r="DH140" s="382"/>
      <c r="DI140" s="238"/>
      <c r="DJ140" s="538">
        <f t="shared" si="317"/>
        <v>0</v>
      </c>
      <c r="DK140" s="74">
        <f t="shared" si="318"/>
        <v>0</v>
      </c>
      <c r="DL140" s="78">
        <f t="shared" si="319"/>
        <v>0</v>
      </c>
      <c r="DM140" s="537"/>
      <c r="DN140" s="537"/>
      <c r="DO140" s="382"/>
      <c r="DP140" s="238"/>
      <c r="DQ140" s="538">
        <f t="shared" si="320"/>
        <v>0</v>
      </c>
      <c r="DR140" s="74">
        <f t="shared" si="321"/>
        <v>0</v>
      </c>
      <c r="DS140" s="78">
        <f t="shared" si="322"/>
        <v>0</v>
      </c>
      <c r="DT140" s="537"/>
      <c r="DU140" s="537"/>
      <c r="DV140" s="382"/>
    </row>
    <row r="141" spans="1:126" s="20" customFormat="1" outlineLevel="1" x14ac:dyDescent="0.2">
      <c r="A141" s="195" t="s">
        <v>18</v>
      </c>
      <c r="B141" s="193"/>
      <c r="C141" s="42"/>
      <c r="D141" s="42"/>
      <c r="E141" s="78">
        <f t="shared" si="271"/>
        <v>0</v>
      </c>
      <c r="F141" s="187"/>
      <c r="H141" s="301" t="s">
        <v>315</v>
      </c>
      <c r="I141" s="399">
        <f t="shared" si="272"/>
        <v>0</v>
      </c>
      <c r="J141" s="399">
        <f t="shared" si="273"/>
        <v>0</v>
      </c>
      <c r="K141" s="78">
        <f t="shared" si="274"/>
        <v>0</v>
      </c>
      <c r="L141" s="537"/>
      <c r="M141" s="537"/>
      <c r="N141" s="382"/>
      <c r="O141" s="271" t="str">
        <f t="shared" si="222"/>
        <v>LLE</v>
      </c>
      <c r="P141" s="538">
        <f t="shared" si="275"/>
        <v>0</v>
      </c>
      <c r="Q141" s="74">
        <f t="shared" si="276"/>
        <v>0</v>
      </c>
      <c r="R141" s="78">
        <f t="shared" si="277"/>
        <v>0</v>
      </c>
      <c r="S141" s="537"/>
      <c r="T141" s="537"/>
      <c r="U141" s="382"/>
      <c r="V141" s="238"/>
      <c r="W141" s="538">
        <f t="shared" si="278"/>
        <v>0</v>
      </c>
      <c r="X141" s="74">
        <f t="shared" si="279"/>
        <v>0</v>
      </c>
      <c r="Y141" s="78">
        <f t="shared" si="280"/>
        <v>0</v>
      </c>
      <c r="Z141" s="537"/>
      <c r="AA141" s="537"/>
      <c r="AB141" s="382"/>
      <c r="AC141" s="238"/>
      <c r="AD141" s="538">
        <f t="shared" si="281"/>
        <v>0</v>
      </c>
      <c r="AE141" s="74">
        <f t="shared" si="282"/>
        <v>0</v>
      </c>
      <c r="AF141" s="78">
        <f t="shared" si="283"/>
        <v>0</v>
      </c>
      <c r="AG141" s="537"/>
      <c r="AH141" s="537"/>
      <c r="AI141" s="382"/>
      <c r="AJ141" s="238"/>
      <c r="AK141" s="538">
        <f t="shared" si="284"/>
        <v>0</v>
      </c>
      <c r="AL141" s="74">
        <f t="shared" si="285"/>
        <v>0</v>
      </c>
      <c r="AM141" s="78">
        <f t="shared" si="286"/>
        <v>0</v>
      </c>
      <c r="AN141" s="537"/>
      <c r="AO141" s="537"/>
      <c r="AP141" s="382"/>
      <c r="AQ141" s="238"/>
      <c r="AR141" s="538">
        <f t="shared" si="287"/>
        <v>0</v>
      </c>
      <c r="AS141" s="74">
        <f t="shared" si="288"/>
        <v>0</v>
      </c>
      <c r="AT141" s="78">
        <f t="shared" si="289"/>
        <v>0</v>
      </c>
      <c r="AU141" s="537"/>
      <c r="AV141" s="537"/>
      <c r="AW141" s="382"/>
      <c r="AX141" s="238"/>
      <c r="AY141" s="538">
        <f t="shared" si="290"/>
        <v>0</v>
      </c>
      <c r="AZ141" s="74">
        <f t="shared" si="291"/>
        <v>0</v>
      </c>
      <c r="BA141" s="78">
        <f t="shared" si="292"/>
        <v>0</v>
      </c>
      <c r="BB141" s="537"/>
      <c r="BC141" s="537"/>
      <c r="BD141" s="382"/>
      <c r="BE141" s="238"/>
      <c r="BF141" s="538">
        <f t="shared" si="293"/>
        <v>0</v>
      </c>
      <c r="BG141" s="74">
        <f t="shared" si="294"/>
        <v>0</v>
      </c>
      <c r="BH141" s="78">
        <f t="shared" si="295"/>
        <v>0</v>
      </c>
      <c r="BI141" s="537"/>
      <c r="BJ141" s="537"/>
      <c r="BK141" s="382"/>
      <c r="BL141" s="238"/>
      <c r="BM141" s="538">
        <f t="shared" si="296"/>
        <v>0</v>
      </c>
      <c r="BN141" s="74">
        <f t="shared" si="297"/>
        <v>0</v>
      </c>
      <c r="BO141" s="78">
        <f t="shared" si="298"/>
        <v>0</v>
      </c>
      <c r="BP141" s="537"/>
      <c r="BQ141" s="537"/>
      <c r="BR141" s="382"/>
      <c r="BS141" s="238"/>
      <c r="BT141" s="538">
        <f t="shared" si="299"/>
        <v>0</v>
      </c>
      <c r="BU141" s="74">
        <f t="shared" si="300"/>
        <v>0</v>
      </c>
      <c r="BV141" s="78">
        <f t="shared" si="301"/>
        <v>0</v>
      </c>
      <c r="BW141" s="537"/>
      <c r="BX141" s="537"/>
      <c r="BY141" s="382"/>
      <c r="BZ141" s="238"/>
      <c r="CA141" s="538">
        <f t="shared" si="302"/>
        <v>0</v>
      </c>
      <c r="CB141" s="74">
        <f t="shared" si="303"/>
        <v>0</v>
      </c>
      <c r="CC141" s="78">
        <f t="shared" si="304"/>
        <v>0</v>
      </c>
      <c r="CD141" s="537"/>
      <c r="CE141" s="537"/>
      <c r="CF141" s="382"/>
      <c r="CG141" s="238"/>
      <c r="CH141" s="538">
        <f t="shared" si="305"/>
        <v>0</v>
      </c>
      <c r="CI141" s="74">
        <f t="shared" si="306"/>
        <v>0</v>
      </c>
      <c r="CJ141" s="78">
        <f t="shared" si="307"/>
        <v>0</v>
      </c>
      <c r="CK141" s="537"/>
      <c r="CL141" s="537"/>
      <c r="CM141" s="382"/>
      <c r="CN141" s="238"/>
      <c r="CO141" s="538">
        <f t="shared" si="308"/>
        <v>0</v>
      </c>
      <c r="CP141" s="74">
        <f t="shared" si="309"/>
        <v>0</v>
      </c>
      <c r="CQ141" s="78">
        <f t="shared" si="310"/>
        <v>0</v>
      </c>
      <c r="CR141" s="537"/>
      <c r="CS141" s="537"/>
      <c r="CT141" s="382"/>
      <c r="CU141" s="238"/>
      <c r="CV141" s="538">
        <f t="shared" si="311"/>
        <v>0</v>
      </c>
      <c r="CW141" s="74">
        <f t="shared" si="312"/>
        <v>0</v>
      </c>
      <c r="CX141" s="78">
        <f t="shared" si="313"/>
        <v>0</v>
      </c>
      <c r="CY141" s="537"/>
      <c r="CZ141" s="537"/>
      <c r="DA141" s="382"/>
      <c r="DB141" s="238"/>
      <c r="DC141" s="538">
        <f t="shared" si="314"/>
        <v>0</v>
      </c>
      <c r="DD141" s="74">
        <f t="shared" si="315"/>
        <v>0</v>
      </c>
      <c r="DE141" s="78">
        <f t="shared" si="316"/>
        <v>0</v>
      </c>
      <c r="DF141" s="537"/>
      <c r="DG141" s="537"/>
      <c r="DH141" s="382"/>
      <c r="DI141" s="238"/>
      <c r="DJ141" s="538">
        <f t="shared" si="317"/>
        <v>0</v>
      </c>
      <c r="DK141" s="74">
        <f t="shared" si="318"/>
        <v>0</v>
      </c>
      <c r="DL141" s="78">
        <f t="shared" si="319"/>
        <v>0</v>
      </c>
      <c r="DM141" s="537"/>
      <c r="DN141" s="537"/>
      <c r="DO141" s="382"/>
      <c r="DP141" s="238"/>
      <c r="DQ141" s="538">
        <f t="shared" si="320"/>
        <v>0</v>
      </c>
      <c r="DR141" s="74">
        <f t="shared" si="321"/>
        <v>0</v>
      </c>
      <c r="DS141" s="78">
        <f t="shared" si="322"/>
        <v>0</v>
      </c>
      <c r="DT141" s="537"/>
      <c r="DU141" s="537"/>
      <c r="DV141" s="382"/>
    </row>
    <row r="142" spans="1:126" s="20" customFormat="1" outlineLevel="1" x14ac:dyDescent="0.2">
      <c r="A142" s="196" t="s">
        <v>58</v>
      </c>
      <c r="B142" s="193"/>
      <c r="C142" s="42"/>
      <c r="D142" s="42"/>
      <c r="E142" s="78">
        <f t="shared" si="271"/>
        <v>0</v>
      </c>
      <c r="F142" s="187"/>
      <c r="H142" s="301" t="s">
        <v>315</v>
      </c>
      <c r="I142" s="399">
        <f t="shared" si="272"/>
        <v>0</v>
      </c>
      <c r="J142" s="399">
        <f t="shared" si="273"/>
        <v>0</v>
      </c>
      <c r="K142" s="78">
        <f t="shared" si="274"/>
        <v>0</v>
      </c>
      <c r="L142" s="537"/>
      <c r="M142" s="537"/>
      <c r="N142" s="382"/>
      <c r="O142" s="271" t="str">
        <f t="shared" si="222"/>
        <v>LLE</v>
      </c>
      <c r="P142" s="538">
        <f t="shared" si="275"/>
        <v>0</v>
      </c>
      <c r="Q142" s="74">
        <f t="shared" si="276"/>
        <v>0</v>
      </c>
      <c r="R142" s="78">
        <f t="shared" si="277"/>
        <v>0</v>
      </c>
      <c r="S142" s="537"/>
      <c r="T142" s="537"/>
      <c r="U142" s="382"/>
      <c r="V142" s="238"/>
      <c r="W142" s="538">
        <f t="shared" si="278"/>
        <v>0</v>
      </c>
      <c r="X142" s="74">
        <f t="shared" si="279"/>
        <v>0</v>
      </c>
      <c r="Y142" s="78">
        <f t="shared" si="280"/>
        <v>0</v>
      </c>
      <c r="Z142" s="537"/>
      <c r="AA142" s="537"/>
      <c r="AB142" s="382"/>
      <c r="AC142" s="238"/>
      <c r="AD142" s="538">
        <f t="shared" si="281"/>
        <v>0</v>
      </c>
      <c r="AE142" s="74">
        <f t="shared" si="282"/>
        <v>0</v>
      </c>
      <c r="AF142" s="78">
        <f t="shared" si="283"/>
        <v>0</v>
      </c>
      <c r="AG142" s="537"/>
      <c r="AH142" s="537"/>
      <c r="AI142" s="382"/>
      <c r="AJ142" s="238"/>
      <c r="AK142" s="538">
        <f t="shared" si="284"/>
        <v>0</v>
      </c>
      <c r="AL142" s="74">
        <f t="shared" si="285"/>
        <v>0</v>
      </c>
      <c r="AM142" s="78">
        <f t="shared" si="286"/>
        <v>0</v>
      </c>
      <c r="AN142" s="537"/>
      <c r="AO142" s="537"/>
      <c r="AP142" s="382"/>
      <c r="AQ142" s="238"/>
      <c r="AR142" s="538">
        <f t="shared" si="287"/>
        <v>0</v>
      </c>
      <c r="AS142" s="74">
        <f t="shared" si="288"/>
        <v>0</v>
      </c>
      <c r="AT142" s="78">
        <f t="shared" si="289"/>
        <v>0</v>
      </c>
      <c r="AU142" s="537"/>
      <c r="AV142" s="537"/>
      <c r="AW142" s="382"/>
      <c r="AX142" s="238"/>
      <c r="AY142" s="538">
        <f t="shared" si="290"/>
        <v>0</v>
      </c>
      <c r="AZ142" s="74">
        <f t="shared" si="291"/>
        <v>0</v>
      </c>
      <c r="BA142" s="78">
        <f t="shared" si="292"/>
        <v>0</v>
      </c>
      <c r="BB142" s="537"/>
      <c r="BC142" s="537"/>
      <c r="BD142" s="382"/>
      <c r="BE142" s="238"/>
      <c r="BF142" s="538">
        <f t="shared" si="293"/>
        <v>0</v>
      </c>
      <c r="BG142" s="74">
        <f t="shared" si="294"/>
        <v>0</v>
      </c>
      <c r="BH142" s="78">
        <f t="shared" si="295"/>
        <v>0</v>
      </c>
      <c r="BI142" s="537"/>
      <c r="BJ142" s="537"/>
      <c r="BK142" s="382"/>
      <c r="BL142" s="238"/>
      <c r="BM142" s="538">
        <f t="shared" si="296"/>
        <v>0</v>
      </c>
      <c r="BN142" s="74">
        <f t="shared" si="297"/>
        <v>0</v>
      </c>
      <c r="BO142" s="78">
        <f t="shared" si="298"/>
        <v>0</v>
      </c>
      <c r="BP142" s="537"/>
      <c r="BQ142" s="537"/>
      <c r="BR142" s="382"/>
      <c r="BS142" s="238"/>
      <c r="BT142" s="538">
        <f t="shared" si="299"/>
        <v>0</v>
      </c>
      <c r="BU142" s="74">
        <f t="shared" si="300"/>
        <v>0</v>
      </c>
      <c r="BV142" s="78">
        <f t="shared" si="301"/>
        <v>0</v>
      </c>
      <c r="BW142" s="537"/>
      <c r="BX142" s="537"/>
      <c r="BY142" s="382"/>
      <c r="BZ142" s="238"/>
      <c r="CA142" s="538">
        <f t="shared" si="302"/>
        <v>0</v>
      </c>
      <c r="CB142" s="74">
        <f t="shared" si="303"/>
        <v>0</v>
      </c>
      <c r="CC142" s="78">
        <f t="shared" si="304"/>
        <v>0</v>
      </c>
      <c r="CD142" s="537"/>
      <c r="CE142" s="537"/>
      <c r="CF142" s="382"/>
      <c r="CG142" s="238"/>
      <c r="CH142" s="538">
        <f t="shared" si="305"/>
        <v>0</v>
      </c>
      <c r="CI142" s="74">
        <f t="shared" si="306"/>
        <v>0</v>
      </c>
      <c r="CJ142" s="78">
        <f t="shared" si="307"/>
        <v>0</v>
      </c>
      <c r="CK142" s="537"/>
      <c r="CL142" s="537"/>
      <c r="CM142" s="382"/>
      <c r="CN142" s="238"/>
      <c r="CO142" s="538">
        <f t="shared" si="308"/>
        <v>0</v>
      </c>
      <c r="CP142" s="74">
        <f t="shared" si="309"/>
        <v>0</v>
      </c>
      <c r="CQ142" s="78">
        <f t="shared" si="310"/>
        <v>0</v>
      </c>
      <c r="CR142" s="537"/>
      <c r="CS142" s="537"/>
      <c r="CT142" s="382"/>
      <c r="CU142" s="238"/>
      <c r="CV142" s="538">
        <f t="shared" si="311"/>
        <v>0</v>
      </c>
      <c r="CW142" s="74">
        <f t="shared" si="312"/>
        <v>0</v>
      </c>
      <c r="CX142" s="78">
        <f t="shared" si="313"/>
        <v>0</v>
      </c>
      <c r="CY142" s="537"/>
      <c r="CZ142" s="537"/>
      <c r="DA142" s="382"/>
      <c r="DB142" s="238"/>
      <c r="DC142" s="538">
        <f t="shared" si="314"/>
        <v>0</v>
      </c>
      <c r="DD142" s="74">
        <f t="shared" si="315"/>
        <v>0</v>
      </c>
      <c r="DE142" s="78">
        <f t="shared" si="316"/>
        <v>0</v>
      </c>
      <c r="DF142" s="537"/>
      <c r="DG142" s="537"/>
      <c r="DH142" s="382"/>
      <c r="DI142" s="238"/>
      <c r="DJ142" s="538">
        <f t="shared" si="317"/>
        <v>0</v>
      </c>
      <c r="DK142" s="74">
        <f t="shared" si="318"/>
        <v>0</v>
      </c>
      <c r="DL142" s="78">
        <f t="shared" si="319"/>
        <v>0</v>
      </c>
      <c r="DM142" s="537"/>
      <c r="DN142" s="537"/>
      <c r="DO142" s="382"/>
      <c r="DP142" s="238"/>
      <c r="DQ142" s="538">
        <f t="shared" si="320"/>
        <v>0</v>
      </c>
      <c r="DR142" s="74">
        <f t="shared" si="321"/>
        <v>0</v>
      </c>
      <c r="DS142" s="78">
        <f t="shared" si="322"/>
        <v>0</v>
      </c>
      <c r="DT142" s="537"/>
      <c r="DU142" s="537"/>
      <c r="DV142" s="382"/>
    </row>
    <row r="143" spans="1:126" s="20" customFormat="1" outlineLevel="1" x14ac:dyDescent="0.2">
      <c r="A143" s="197" t="s">
        <v>6</v>
      </c>
      <c r="B143" s="185"/>
      <c r="C143" s="80">
        <f>SUMIF($H144:$H145,MID($H143,3,10),C144:C145)</f>
        <v>0</v>
      </c>
      <c r="D143" s="80">
        <f>SUMIF($H144:$H145,MID($H143,3,10),D144:D145)</f>
        <v>0</v>
      </c>
      <c r="E143" s="73">
        <f t="shared" si="271"/>
        <v>0</v>
      </c>
      <c r="F143" s="187"/>
      <c r="H143" s="301" t="s">
        <v>304</v>
      </c>
      <c r="I143" s="432">
        <f t="shared" si="272"/>
        <v>0</v>
      </c>
      <c r="J143" s="432">
        <f t="shared" si="273"/>
        <v>0</v>
      </c>
      <c r="K143" s="73">
        <f t="shared" si="274"/>
        <v>0</v>
      </c>
      <c r="L143" s="399">
        <f>IF(I$1="","",SUMIF($H144:$H145,MID($H143,3,10),L144:L145))</f>
        <v>0</v>
      </c>
      <c r="M143" s="399">
        <f>IF(I$1="","",SUMIF($H144:$H145,MID($H143,3,10),M144:M145))</f>
        <v>0</v>
      </c>
      <c r="N143" s="382"/>
      <c r="O143" s="271" t="str">
        <f t="shared" si="222"/>
        <v>LL</v>
      </c>
      <c r="P143" s="536">
        <f t="shared" si="275"/>
        <v>0</v>
      </c>
      <c r="Q143" s="73">
        <f t="shared" si="276"/>
        <v>0</v>
      </c>
      <c r="R143" s="73">
        <f t="shared" si="277"/>
        <v>0</v>
      </c>
      <c r="S143" s="432">
        <f>IF(P$1="","",SUMIF($H144:$H145,MID($H143,3,10),S144:S145))</f>
        <v>0</v>
      </c>
      <c r="T143" s="432">
        <f>IF(P$1="","",SUMIF($H144:$H145,MID($H143,3,10),T144:T145))</f>
        <v>0</v>
      </c>
      <c r="U143" s="382"/>
      <c r="V143" s="238"/>
      <c r="W143" s="536">
        <f t="shared" si="278"/>
        <v>0</v>
      </c>
      <c r="X143" s="73">
        <f t="shared" si="279"/>
        <v>0</v>
      </c>
      <c r="Y143" s="73">
        <f t="shared" si="280"/>
        <v>0</v>
      </c>
      <c r="Z143" s="399">
        <f>IF(W$1="","",SUMIF($H144:$H145,MID($H143,3,10),Z144:Z145))</f>
        <v>0</v>
      </c>
      <c r="AA143" s="399">
        <f>IF(W$1="","",SUMIF($H144:$H145,MID($H143,3,10),AA144:AA145))</f>
        <v>0</v>
      </c>
      <c r="AB143" s="382"/>
      <c r="AC143" s="238"/>
      <c r="AD143" s="536">
        <f t="shared" si="281"/>
        <v>0</v>
      </c>
      <c r="AE143" s="73">
        <f t="shared" si="282"/>
        <v>0</v>
      </c>
      <c r="AF143" s="73">
        <f t="shared" si="283"/>
        <v>0</v>
      </c>
      <c r="AG143" s="399">
        <f>IF(AD$1="","",SUMIF($H144:$H145,MID($H143,3,10),AG144:AG145))</f>
        <v>0</v>
      </c>
      <c r="AH143" s="399">
        <f>IF(AD$1="","",SUMIF($H144:$H145,MID($H143,3,10),AH144:AH145))</f>
        <v>0</v>
      </c>
      <c r="AI143" s="382"/>
      <c r="AJ143" s="238"/>
      <c r="AK143" s="536">
        <f t="shared" si="284"/>
        <v>0</v>
      </c>
      <c r="AL143" s="73">
        <f t="shared" si="285"/>
        <v>0</v>
      </c>
      <c r="AM143" s="73">
        <f t="shared" si="286"/>
        <v>0</v>
      </c>
      <c r="AN143" s="399">
        <f>IF(AK$1="","",SUMIF($H144:$H145,MID($H143,3,10),AN144:AN145))</f>
        <v>0</v>
      </c>
      <c r="AO143" s="399">
        <f>IF(AK$1="","",SUMIF($H144:$H145,MID($H143,3,10),AO144:AO145))</f>
        <v>0</v>
      </c>
      <c r="AP143" s="382"/>
      <c r="AQ143" s="238"/>
      <c r="AR143" s="536">
        <f t="shared" si="287"/>
        <v>0</v>
      </c>
      <c r="AS143" s="73">
        <f t="shared" si="288"/>
        <v>0</v>
      </c>
      <c r="AT143" s="73">
        <f t="shared" si="289"/>
        <v>0</v>
      </c>
      <c r="AU143" s="399">
        <f>IF(AR$1="","",SUMIF($H144:$H145,MID($H143,3,10),AU144:AU145))</f>
        <v>0</v>
      </c>
      <c r="AV143" s="399">
        <f>IF(AR$1="","",SUMIF($H144:$H145,MID($H143,3,10),AV144:AV145))</f>
        <v>0</v>
      </c>
      <c r="AW143" s="382"/>
      <c r="AX143" s="238"/>
      <c r="AY143" s="536">
        <f t="shared" si="290"/>
        <v>0</v>
      </c>
      <c r="AZ143" s="73">
        <f t="shared" si="291"/>
        <v>0</v>
      </c>
      <c r="BA143" s="73">
        <f t="shared" si="292"/>
        <v>0</v>
      </c>
      <c r="BB143" s="399">
        <f>IF(AY$1="","",SUMIF($H144:$H145,MID($H143,3,10),BB144:BB145))</f>
        <v>0</v>
      </c>
      <c r="BC143" s="399">
        <f>IF(AY$1="","",SUMIF($H144:$H145,MID($H143,3,10),BC144:BC145))</f>
        <v>0</v>
      </c>
      <c r="BD143" s="382"/>
      <c r="BE143" s="238"/>
      <c r="BF143" s="536">
        <f t="shared" si="293"/>
        <v>0</v>
      </c>
      <c r="BG143" s="73">
        <f t="shared" si="294"/>
        <v>0</v>
      </c>
      <c r="BH143" s="73">
        <f t="shared" si="295"/>
        <v>0</v>
      </c>
      <c r="BI143" s="399">
        <f>IF(BF$1="","",SUMIF($H144:$H145,MID($H143,3,10),BI144:BI145))</f>
        <v>0</v>
      </c>
      <c r="BJ143" s="399">
        <f>IF(BF$1="","",SUMIF($H144:$H145,MID($H143,3,10),BJ144:BJ145))</f>
        <v>0</v>
      </c>
      <c r="BK143" s="382"/>
      <c r="BL143" s="238"/>
      <c r="BM143" s="536">
        <f t="shared" si="296"/>
        <v>0</v>
      </c>
      <c r="BN143" s="73">
        <f t="shared" si="297"/>
        <v>0</v>
      </c>
      <c r="BO143" s="73">
        <f t="shared" si="298"/>
        <v>0</v>
      </c>
      <c r="BP143" s="399">
        <f>IF(BM$1="","",SUMIF($H144:$H145,MID($H143,3,10),BP144:BP145))</f>
        <v>0</v>
      </c>
      <c r="BQ143" s="399">
        <f>IF(BM$1="","",SUMIF($H144:$H145,MID($H143,3,10),BQ144:BQ145))</f>
        <v>0</v>
      </c>
      <c r="BR143" s="382"/>
      <c r="BS143" s="238"/>
      <c r="BT143" s="536">
        <f t="shared" si="299"/>
        <v>0</v>
      </c>
      <c r="BU143" s="73">
        <f t="shared" si="300"/>
        <v>0</v>
      </c>
      <c r="BV143" s="73">
        <f t="shared" si="301"/>
        <v>0</v>
      </c>
      <c r="BW143" s="399">
        <f>IF(BT$1="","",SUMIF($H144:$H145,MID($H143,3,10),BW144:BW145))</f>
        <v>0</v>
      </c>
      <c r="BX143" s="399">
        <f>IF(BT$1="","",SUMIF($H144:$H145,MID($H143,3,10),BX144:BX145))</f>
        <v>0</v>
      </c>
      <c r="BY143" s="382"/>
      <c r="BZ143" s="238"/>
      <c r="CA143" s="536">
        <f t="shared" si="302"/>
        <v>0</v>
      </c>
      <c r="CB143" s="73">
        <f t="shared" si="303"/>
        <v>0</v>
      </c>
      <c r="CC143" s="73">
        <f t="shared" si="304"/>
        <v>0</v>
      </c>
      <c r="CD143" s="399">
        <f>IF(CA$1="","",SUMIF($H144:$H145,MID($H143,3,10),CD144:CD145))</f>
        <v>0</v>
      </c>
      <c r="CE143" s="399">
        <f>IF(CA$1="","",SUMIF($H144:$H145,MID($H143,3,10),CE144:CE145))</f>
        <v>0</v>
      </c>
      <c r="CF143" s="382"/>
      <c r="CG143" s="238"/>
      <c r="CH143" s="536">
        <f t="shared" si="305"/>
        <v>0</v>
      </c>
      <c r="CI143" s="73">
        <f t="shared" si="306"/>
        <v>0</v>
      </c>
      <c r="CJ143" s="73">
        <f t="shared" si="307"/>
        <v>0</v>
      </c>
      <c r="CK143" s="399">
        <f>IF(CH$1="","",SUMIF($H144:$H145,MID($H143,3,10),CK144:CK145))</f>
        <v>0</v>
      </c>
      <c r="CL143" s="399">
        <f>IF(CH$1="","",SUMIF($H144:$H145,MID($H143,3,10),CL144:CL145))</f>
        <v>0</v>
      </c>
      <c r="CM143" s="382"/>
      <c r="CN143" s="238"/>
      <c r="CO143" s="536">
        <f t="shared" si="308"/>
        <v>0</v>
      </c>
      <c r="CP143" s="73">
        <f t="shared" si="309"/>
        <v>0</v>
      </c>
      <c r="CQ143" s="73">
        <f t="shared" si="310"/>
        <v>0</v>
      </c>
      <c r="CR143" s="399">
        <f>IF(CO$1="","",SUMIF($H144:$H145,MID($H143,3,10),CR144:CR145))</f>
        <v>0</v>
      </c>
      <c r="CS143" s="399">
        <f>IF(CO$1="","",SUMIF($H144:$H145,MID($H143,3,10),CS144:CS145))</f>
        <v>0</v>
      </c>
      <c r="CT143" s="382"/>
      <c r="CU143" s="238"/>
      <c r="CV143" s="536">
        <f t="shared" si="311"/>
        <v>0</v>
      </c>
      <c r="CW143" s="73">
        <f t="shared" si="312"/>
        <v>0</v>
      </c>
      <c r="CX143" s="73">
        <f t="shared" si="313"/>
        <v>0</v>
      </c>
      <c r="CY143" s="399">
        <f>IF(CV$1="","",SUMIF($H144:$H145,MID($H143,3,10),CY144:CY145))</f>
        <v>0</v>
      </c>
      <c r="CZ143" s="399">
        <f>IF(CV$1="","",SUMIF($H144:$H145,MID($H143,3,10),CZ144:CZ145))</f>
        <v>0</v>
      </c>
      <c r="DA143" s="382"/>
      <c r="DB143" s="238"/>
      <c r="DC143" s="536">
        <f t="shared" si="314"/>
        <v>0</v>
      </c>
      <c r="DD143" s="73">
        <f t="shared" si="315"/>
        <v>0</v>
      </c>
      <c r="DE143" s="73">
        <f t="shared" si="316"/>
        <v>0</v>
      </c>
      <c r="DF143" s="399">
        <f>IF(DC$1="","",SUMIF($H144:$H145,MID($H143,3,10),DF144:DF145))</f>
        <v>0</v>
      </c>
      <c r="DG143" s="399">
        <f>IF(DC$1="","",SUMIF($H144:$H145,MID($H143,3,10),DG144:DG145))</f>
        <v>0</v>
      </c>
      <c r="DH143" s="382"/>
      <c r="DI143" s="238"/>
      <c r="DJ143" s="536">
        <f t="shared" si="317"/>
        <v>0</v>
      </c>
      <c r="DK143" s="73">
        <f t="shared" si="318"/>
        <v>0</v>
      </c>
      <c r="DL143" s="73">
        <f t="shared" si="319"/>
        <v>0</v>
      </c>
      <c r="DM143" s="399">
        <f>IF(DJ$1="","",SUMIF($H144:$H145,MID($H143,3,10),DM144:DM145))</f>
        <v>0</v>
      </c>
      <c r="DN143" s="399">
        <f>IF(DJ$1="","",SUMIF($H144:$H145,MID($H143,3,10),DN144:DN145))</f>
        <v>0</v>
      </c>
      <c r="DO143" s="382"/>
      <c r="DP143" s="238"/>
      <c r="DQ143" s="536">
        <f t="shared" si="320"/>
        <v>0</v>
      </c>
      <c r="DR143" s="73">
        <f t="shared" si="321"/>
        <v>0</v>
      </c>
      <c r="DS143" s="73">
        <f t="shared" si="322"/>
        <v>0</v>
      </c>
      <c r="DT143" s="399">
        <f>IF(DQ$1="","",SUMIF($H144:$H145,MID($H143,3,10),DT144:DT145))</f>
        <v>0</v>
      </c>
      <c r="DU143" s="399">
        <f>IF(DQ$1="","",SUMIF($H144:$H145,MID($H143,3,10),DU144:DU145))</f>
        <v>0</v>
      </c>
      <c r="DV143" s="382"/>
    </row>
    <row r="144" spans="1:126" s="20" customFormat="1" ht="25.5" outlineLevel="1" x14ac:dyDescent="0.2">
      <c r="A144" s="198" t="s">
        <v>104</v>
      </c>
      <c r="B144" s="193"/>
      <c r="C144" s="42"/>
      <c r="D144" s="42"/>
      <c r="E144" s="78">
        <f t="shared" si="271"/>
        <v>0</v>
      </c>
      <c r="F144" s="187"/>
      <c r="G144" s="22"/>
      <c r="H144" s="301" t="s">
        <v>303</v>
      </c>
      <c r="I144" s="399">
        <f t="shared" si="272"/>
        <v>0</v>
      </c>
      <c r="J144" s="399">
        <f t="shared" si="273"/>
        <v>0</v>
      </c>
      <c r="K144" s="78">
        <f t="shared" si="274"/>
        <v>0</v>
      </c>
      <c r="L144" s="537"/>
      <c r="M144" s="537"/>
      <c r="N144" s="382"/>
      <c r="O144" s="271" t="str">
        <f t="shared" si="222"/>
        <v>LLS</v>
      </c>
      <c r="P144" s="538">
        <f t="shared" si="275"/>
        <v>0</v>
      </c>
      <c r="Q144" s="74">
        <f t="shared" si="276"/>
        <v>0</v>
      </c>
      <c r="R144" s="78">
        <f t="shared" si="277"/>
        <v>0</v>
      </c>
      <c r="S144" s="537"/>
      <c r="T144" s="537"/>
      <c r="U144" s="382"/>
      <c r="V144" s="238"/>
      <c r="W144" s="538">
        <f t="shared" si="278"/>
        <v>0</v>
      </c>
      <c r="X144" s="74">
        <f t="shared" si="279"/>
        <v>0</v>
      </c>
      <c r="Y144" s="78">
        <f t="shared" si="280"/>
        <v>0</v>
      </c>
      <c r="Z144" s="537"/>
      <c r="AA144" s="537"/>
      <c r="AB144" s="382"/>
      <c r="AC144" s="238"/>
      <c r="AD144" s="538">
        <f t="shared" si="281"/>
        <v>0</v>
      </c>
      <c r="AE144" s="74">
        <f t="shared" si="282"/>
        <v>0</v>
      </c>
      <c r="AF144" s="78">
        <f t="shared" si="283"/>
        <v>0</v>
      </c>
      <c r="AG144" s="537"/>
      <c r="AH144" s="537"/>
      <c r="AI144" s="382"/>
      <c r="AJ144" s="238"/>
      <c r="AK144" s="538">
        <f t="shared" si="284"/>
        <v>0</v>
      </c>
      <c r="AL144" s="74">
        <f t="shared" si="285"/>
        <v>0</v>
      </c>
      <c r="AM144" s="78">
        <f t="shared" si="286"/>
        <v>0</v>
      </c>
      <c r="AN144" s="537"/>
      <c r="AO144" s="537"/>
      <c r="AP144" s="382"/>
      <c r="AQ144" s="238"/>
      <c r="AR144" s="538">
        <f t="shared" si="287"/>
        <v>0</v>
      </c>
      <c r="AS144" s="74">
        <f t="shared" si="288"/>
        <v>0</v>
      </c>
      <c r="AT144" s="78">
        <f t="shared" si="289"/>
        <v>0</v>
      </c>
      <c r="AU144" s="537"/>
      <c r="AV144" s="537"/>
      <c r="AW144" s="382"/>
      <c r="AX144" s="238"/>
      <c r="AY144" s="538">
        <f t="shared" si="290"/>
        <v>0</v>
      </c>
      <c r="AZ144" s="74">
        <f t="shared" si="291"/>
        <v>0</v>
      </c>
      <c r="BA144" s="78">
        <f t="shared" si="292"/>
        <v>0</v>
      </c>
      <c r="BB144" s="537"/>
      <c r="BC144" s="537"/>
      <c r="BD144" s="382"/>
      <c r="BE144" s="238"/>
      <c r="BF144" s="538">
        <f t="shared" si="293"/>
        <v>0</v>
      </c>
      <c r="BG144" s="74">
        <f t="shared" si="294"/>
        <v>0</v>
      </c>
      <c r="BH144" s="78">
        <f t="shared" si="295"/>
        <v>0</v>
      </c>
      <c r="BI144" s="537"/>
      <c r="BJ144" s="537"/>
      <c r="BK144" s="382"/>
      <c r="BL144" s="238"/>
      <c r="BM144" s="538">
        <f t="shared" si="296"/>
        <v>0</v>
      </c>
      <c r="BN144" s="74">
        <f t="shared" si="297"/>
        <v>0</v>
      </c>
      <c r="BO144" s="78">
        <f t="shared" si="298"/>
        <v>0</v>
      </c>
      <c r="BP144" s="537"/>
      <c r="BQ144" s="537"/>
      <c r="BR144" s="382"/>
      <c r="BS144" s="238"/>
      <c r="BT144" s="538">
        <f t="shared" si="299"/>
        <v>0</v>
      </c>
      <c r="BU144" s="74">
        <f t="shared" si="300"/>
        <v>0</v>
      </c>
      <c r="BV144" s="78">
        <f t="shared" si="301"/>
        <v>0</v>
      </c>
      <c r="BW144" s="537"/>
      <c r="BX144" s="537"/>
      <c r="BY144" s="382"/>
      <c r="BZ144" s="238"/>
      <c r="CA144" s="538">
        <f t="shared" si="302"/>
        <v>0</v>
      </c>
      <c r="CB144" s="74">
        <f t="shared" si="303"/>
        <v>0</v>
      </c>
      <c r="CC144" s="78">
        <f t="shared" si="304"/>
        <v>0</v>
      </c>
      <c r="CD144" s="537"/>
      <c r="CE144" s="537"/>
      <c r="CF144" s="382"/>
      <c r="CG144" s="238"/>
      <c r="CH144" s="538">
        <f t="shared" si="305"/>
        <v>0</v>
      </c>
      <c r="CI144" s="74">
        <f t="shared" si="306"/>
        <v>0</v>
      </c>
      <c r="CJ144" s="78">
        <f t="shared" si="307"/>
        <v>0</v>
      </c>
      <c r="CK144" s="537"/>
      <c r="CL144" s="537"/>
      <c r="CM144" s="382"/>
      <c r="CN144" s="238"/>
      <c r="CO144" s="538">
        <f t="shared" si="308"/>
        <v>0</v>
      </c>
      <c r="CP144" s="74">
        <f t="shared" si="309"/>
        <v>0</v>
      </c>
      <c r="CQ144" s="78">
        <f t="shared" si="310"/>
        <v>0</v>
      </c>
      <c r="CR144" s="537"/>
      <c r="CS144" s="537"/>
      <c r="CT144" s="382"/>
      <c r="CU144" s="238"/>
      <c r="CV144" s="538">
        <f t="shared" si="311"/>
        <v>0</v>
      </c>
      <c r="CW144" s="74">
        <f t="shared" si="312"/>
        <v>0</v>
      </c>
      <c r="CX144" s="78">
        <f t="shared" si="313"/>
        <v>0</v>
      </c>
      <c r="CY144" s="537"/>
      <c r="CZ144" s="537"/>
      <c r="DA144" s="382"/>
      <c r="DB144" s="238"/>
      <c r="DC144" s="538">
        <f t="shared" si="314"/>
        <v>0</v>
      </c>
      <c r="DD144" s="74">
        <f t="shared" si="315"/>
        <v>0</v>
      </c>
      <c r="DE144" s="78">
        <f t="shared" si="316"/>
        <v>0</v>
      </c>
      <c r="DF144" s="537"/>
      <c r="DG144" s="537"/>
      <c r="DH144" s="382"/>
      <c r="DI144" s="238"/>
      <c r="DJ144" s="538">
        <f t="shared" si="317"/>
        <v>0</v>
      </c>
      <c r="DK144" s="74">
        <f t="shared" si="318"/>
        <v>0</v>
      </c>
      <c r="DL144" s="78">
        <f t="shared" si="319"/>
        <v>0</v>
      </c>
      <c r="DM144" s="537"/>
      <c r="DN144" s="537"/>
      <c r="DO144" s="382"/>
      <c r="DP144" s="238"/>
      <c r="DQ144" s="538">
        <f t="shared" si="320"/>
        <v>0</v>
      </c>
      <c r="DR144" s="74">
        <f t="shared" si="321"/>
        <v>0</v>
      </c>
      <c r="DS144" s="78">
        <f t="shared" si="322"/>
        <v>0</v>
      </c>
      <c r="DT144" s="537"/>
      <c r="DU144" s="537"/>
      <c r="DV144" s="382"/>
    </row>
    <row r="145" spans="1:126" s="20" customFormat="1" outlineLevel="1" x14ac:dyDescent="0.2">
      <c r="A145" s="199" t="s">
        <v>86</v>
      </c>
      <c r="B145" s="185"/>
      <c r="C145" s="77">
        <f>SUMIF($H146:$H151,MID($H145,3,10),C146:C151)</f>
        <v>0</v>
      </c>
      <c r="D145" s="77">
        <f>SUMIF($H146:$H151,MID($H145,3,10),D146:D151)</f>
        <v>0</v>
      </c>
      <c r="E145" s="73">
        <f t="shared" si="271"/>
        <v>0</v>
      </c>
      <c r="F145" s="187"/>
      <c r="G145" s="22"/>
      <c r="H145" s="301" t="s">
        <v>317</v>
      </c>
      <c r="I145" s="432">
        <f t="shared" si="272"/>
        <v>0</v>
      </c>
      <c r="J145" s="432">
        <f t="shared" si="273"/>
        <v>0</v>
      </c>
      <c r="K145" s="73">
        <f t="shared" si="274"/>
        <v>0</v>
      </c>
      <c r="L145" s="399">
        <f>IF(I$1="","",SUMIF($H146:$H151,MID($H145,3,10),L146:L151))</f>
        <v>0</v>
      </c>
      <c r="M145" s="399">
        <f>IF(I$1="","",SUMIF($H146:$H151,MID($H145,3,10),M146:M151))</f>
        <v>0</v>
      </c>
      <c r="N145" s="382"/>
      <c r="O145" s="271" t="str">
        <f t="shared" si="222"/>
        <v>LL</v>
      </c>
      <c r="P145" s="536">
        <f t="shared" si="275"/>
        <v>0</v>
      </c>
      <c r="Q145" s="73">
        <f t="shared" si="276"/>
        <v>0</v>
      </c>
      <c r="R145" s="73">
        <f t="shared" si="277"/>
        <v>0</v>
      </c>
      <c r="S145" s="432">
        <f>IF(P$1="","",SUMIF($H146:$H151,MID($H145,3,10),S146:S151))</f>
        <v>0</v>
      </c>
      <c r="T145" s="432">
        <f>IF(P$1="","",SUMIF($H146:$H151,MID($H145,3,10),T146:T151))</f>
        <v>0</v>
      </c>
      <c r="U145" s="382"/>
      <c r="V145" s="238"/>
      <c r="W145" s="536">
        <f t="shared" si="278"/>
        <v>0</v>
      </c>
      <c r="X145" s="73">
        <f t="shared" si="279"/>
        <v>0</v>
      </c>
      <c r="Y145" s="73">
        <f t="shared" si="280"/>
        <v>0</v>
      </c>
      <c r="Z145" s="399">
        <f>IF(W$1="","",SUMIF($H146:$H151,MID($H145,3,10),Z146:Z151))</f>
        <v>0</v>
      </c>
      <c r="AA145" s="399">
        <f>IF(W$1="","",SUMIF($H146:$H151,MID($H145,3,10),AA146:AA151))</f>
        <v>0</v>
      </c>
      <c r="AB145" s="382"/>
      <c r="AC145" s="238"/>
      <c r="AD145" s="536">
        <f t="shared" si="281"/>
        <v>0</v>
      </c>
      <c r="AE145" s="73">
        <f t="shared" si="282"/>
        <v>0</v>
      </c>
      <c r="AF145" s="73">
        <f t="shared" si="283"/>
        <v>0</v>
      </c>
      <c r="AG145" s="399">
        <f>IF(AD$1="","",SUMIF($H146:$H151,MID($H145,3,10),AG146:AG151))</f>
        <v>0</v>
      </c>
      <c r="AH145" s="399">
        <f>IF(AD$1="","",SUMIF($H146:$H151,MID($H145,3,10),AH146:AH151))</f>
        <v>0</v>
      </c>
      <c r="AI145" s="382"/>
      <c r="AJ145" s="238"/>
      <c r="AK145" s="536">
        <f t="shared" si="284"/>
        <v>0</v>
      </c>
      <c r="AL145" s="73">
        <f t="shared" si="285"/>
        <v>0</v>
      </c>
      <c r="AM145" s="73">
        <f t="shared" si="286"/>
        <v>0</v>
      </c>
      <c r="AN145" s="399">
        <f>IF(AK$1="","",SUMIF($H146:$H151,MID($H145,3,10),AN146:AN151))</f>
        <v>0</v>
      </c>
      <c r="AO145" s="399">
        <f>IF(AK$1="","",SUMIF($H146:$H151,MID($H145,3,10),AO146:AO151))</f>
        <v>0</v>
      </c>
      <c r="AP145" s="382"/>
      <c r="AQ145" s="238"/>
      <c r="AR145" s="536">
        <f t="shared" si="287"/>
        <v>0</v>
      </c>
      <c r="AS145" s="73">
        <f t="shared" si="288"/>
        <v>0</v>
      </c>
      <c r="AT145" s="73">
        <f t="shared" si="289"/>
        <v>0</v>
      </c>
      <c r="AU145" s="399">
        <f>IF(AR$1="","",SUMIF($H146:$H151,MID($H145,3,10),AU146:AU151))</f>
        <v>0</v>
      </c>
      <c r="AV145" s="399">
        <f>IF(AR$1="","",SUMIF($H146:$H151,MID($H145,3,10),AV146:AV151))</f>
        <v>0</v>
      </c>
      <c r="AW145" s="382"/>
      <c r="AX145" s="238"/>
      <c r="AY145" s="536">
        <f t="shared" si="290"/>
        <v>0</v>
      </c>
      <c r="AZ145" s="73">
        <f t="shared" si="291"/>
        <v>0</v>
      </c>
      <c r="BA145" s="73">
        <f t="shared" si="292"/>
        <v>0</v>
      </c>
      <c r="BB145" s="399">
        <f>IF(AY$1="","",SUMIF($H146:$H151,MID($H145,3,10),BB146:BB151))</f>
        <v>0</v>
      </c>
      <c r="BC145" s="399">
        <f>IF(AY$1="","",SUMIF($H146:$H151,MID($H145,3,10),BC146:BC151))</f>
        <v>0</v>
      </c>
      <c r="BD145" s="382"/>
      <c r="BE145" s="238"/>
      <c r="BF145" s="536">
        <f t="shared" si="293"/>
        <v>0</v>
      </c>
      <c r="BG145" s="73">
        <f t="shared" si="294"/>
        <v>0</v>
      </c>
      <c r="BH145" s="73">
        <f t="shared" si="295"/>
        <v>0</v>
      </c>
      <c r="BI145" s="399">
        <f>IF(BF$1="","",SUMIF($H146:$H151,MID($H145,3,10),BI146:BI151))</f>
        <v>0</v>
      </c>
      <c r="BJ145" s="399">
        <f>IF(BF$1="","",SUMIF($H146:$H151,MID($H145,3,10),BJ146:BJ151))</f>
        <v>0</v>
      </c>
      <c r="BK145" s="382"/>
      <c r="BL145" s="238"/>
      <c r="BM145" s="536">
        <f t="shared" si="296"/>
        <v>0</v>
      </c>
      <c r="BN145" s="73">
        <f t="shared" si="297"/>
        <v>0</v>
      </c>
      <c r="BO145" s="73">
        <f t="shared" si="298"/>
        <v>0</v>
      </c>
      <c r="BP145" s="399">
        <f>IF(BM$1="","",SUMIF($H146:$H151,MID($H145,3,10),BP146:BP151))</f>
        <v>0</v>
      </c>
      <c r="BQ145" s="399">
        <f>IF(BM$1="","",SUMIF($H146:$H151,MID($H145,3,10),BQ146:BQ151))</f>
        <v>0</v>
      </c>
      <c r="BR145" s="382"/>
      <c r="BS145" s="238"/>
      <c r="BT145" s="536">
        <f t="shared" si="299"/>
        <v>0</v>
      </c>
      <c r="BU145" s="73">
        <f t="shared" si="300"/>
        <v>0</v>
      </c>
      <c r="BV145" s="73">
        <f t="shared" si="301"/>
        <v>0</v>
      </c>
      <c r="BW145" s="399">
        <f>IF(BT$1="","",SUMIF($H146:$H151,MID($H145,3,10),BW146:BW151))</f>
        <v>0</v>
      </c>
      <c r="BX145" s="399">
        <f>IF(BT$1="","",SUMIF($H146:$H151,MID($H145,3,10),BX146:BX151))</f>
        <v>0</v>
      </c>
      <c r="BY145" s="382"/>
      <c r="BZ145" s="238"/>
      <c r="CA145" s="536">
        <f t="shared" si="302"/>
        <v>0</v>
      </c>
      <c r="CB145" s="73">
        <f t="shared" si="303"/>
        <v>0</v>
      </c>
      <c r="CC145" s="73">
        <f t="shared" si="304"/>
        <v>0</v>
      </c>
      <c r="CD145" s="399">
        <f>IF(CA$1="","",SUMIF($H146:$H151,MID($H145,3,10),CD146:CD151))</f>
        <v>0</v>
      </c>
      <c r="CE145" s="399">
        <f>IF(CA$1="","",SUMIF($H146:$H151,MID($H145,3,10),CE146:CE151))</f>
        <v>0</v>
      </c>
      <c r="CF145" s="382"/>
      <c r="CG145" s="238"/>
      <c r="CH145" s="536">
        <f t="shared" si="305"/>
        <v>0</v>
      </c>
      <c r="CI145" s="73">
        <f t="shared" si="306"/>
        <v>0</v>
      </c>
      <c r="CJ145" s="73">
        <f t="shared" si="307"/>
        <v>0</v>
      </c>
      <c r="CK145" s="399">
        <f>IF(CH$1="","",SUMIF($H146:$H151,MID($H145,3,10),CK146:CK151))</f>
        <v>0</v>
      </c>
      <c r="CL145" s="399">
        <f>IF(CH$1="","",SUMIF($H146:$H151,MID($H145,3,10),CL146:CL151))</f>
        <v>0</v>
      </c>
      <c r="CM145" s="382"/>
      <c r="CN145" s="238"/>
      <c r="CO145" s="536">
        <f t="shared" si="308"/>
        <v>0</v>
      </c>
      <c r="CP145" s="73">
        <f t="shared" si="309"/>
        <v>0</v>
      </c>
      <c r="CQ145" s="73">
        <f t="shared" si="310"/>
        <v>0</v>
      </c>
      <c r="CR145" s="399">
        <f>IF(CO$1="","",SUMIF($H146:$H151,MID($H145,3,10),CR146:CR151))</f>
        <v>0</v>
      </c>
      <c r="CS145" s="399">
        <f>IF(CO$1="","",SUMIF($H146:$H151,MID($H145,3,10),CS146:CS151))</f>
        <v>0</v>
      </c>
      <c r="CT145" s="382"/>
      <c r="CU145" s="238"/>
      <c r="CV145" s="536">
        <f t="shared" si="311"/>
        <v>0</v>
      </c>
      <c r="CW145" s="73">
        <f t="shared" si="312"/>
        <v>0</v>
      </c>
      <c r="CX145" s="73">
        <f t="shared" si="313"/>
        <v>0</v>
      </c>
      <c r="CY145" s="399">
        <f>IF(CV$1="","",SUMIF($H146:$H151,MID($H145,3,10),CY146:CY151))</f>
        <v>0</v>
      </c>
      <c r="CZ145" s="399">
        <f>IF(CV$1="","",SUMIF($H146:$H151,MID($H145,3,10),CZ146:CZ151))</f>
        <v>0</v>
      </c>
      <c r="DA145" s="382"/>
      <c r="DB145" s="238"/>
      <c r="DC145" s="536">
        <f t="shared" si="314"/>
        <v>0</v>
      </c>
      <c r="DD145" s="73">
        <f t="shared" si="315"/>
        <v>0</v>
      </c>
      <c r="DE145" s="73">
        <f t="shared" si="316"/>
        <v>0</v>
      </c>
      <c r="DF145" s="399">
        <f>IF(DC$1="","",SUMIF($H146:$H151,MID($H145,3,10),DF146:DF151))</f>
        <v>0</v>
      </c>
      <c r="DG145" s="399">
        <f>IF(DC$1="","",SUMIF($H146:$H151,MID($H145,3,10),DG146:DG151))</f>
        <v>0</v>
      </c>
      <c r="DH145" s="382"/>
      <c r="DI145" s="238"/>
      <c r="DJ145" s="536">
        <f t="shared" si="317"/>
        <v>0</v>
      </c>
      <c r="DK145" s="73">
        <f t="shared" si="318"/>
        <v>0</v>
      </c>
      <c r="DL145" s="73">
        <f t="shared" si="319"/>
        <v>0</v>
      </c>
      <c r="DM145" s="399">
        <f>IF(DJ$1="","",SUMIF($H146:$H151,MID($H145,3,10),DM146:DM151))</f>
        <v>0</v>
      </c>
      <c r="DN145" s="399">
        <f>IF(DJ$1="","",SUMIF($H146:$H151,MID($H145,3,10),DN146:DN151))</f>
        <v>0</v>
      </c>
      <c r="DO145" s="382"/>
      <c r="DP145" s="238"/>
      <c r="DQ145" s="536">
        <f t="shared" si="320"/>
        <v>0</v>
      </c>
      <c r="DR145" s="73">
        <f t="shared" si="321"/>
        <v>0</v>
      </c>
      <c r="DS145" s="73">
        <f t="shared" si="322"/>
        <v>0</v>
      </c>
      <c r="DT145" s="399">
        <f>IF(DQ$1="","",SUMIF($H146:$H151,MID($H145,3,10),DT146:DT151))</f>
        <v>0</v>
      </c>
      <c r="DU145" s="399">
        <f>IF(DQ$1="","",SUMIF($H146:$H151,MID($H145,3,10),DU146:DU151))</f>
        <v>0</v>
      </c>
      <c r="DV145" s="382"/>
    </row>
    <row r="146" spans="1:126" s="20" customFormat="1" outlineLevel="1" x14ac:dyDescent="0.2">
      <c r="A146" s="196" t="s">
        <v>25</v>
      </c>
      <c r="B146" s="193" t="s">
        <v>26</v>
      </c>
      <c r="C146" s="42"/>
      <c r="D146" s="42"/>
      <c r="E146" s="78">
        <f t="shared" si="271"/>
        <v>0</v>
      </c>
      <c r="F146" s="190"/>
      <c r="G146" s="22" t="s">
        <v>235</v>
      </c>
      <c r="H146" s="301" t="s">
        <v>316</v>
      </c>
      <c r="I146" s="538">
        <f t="shared" si="272"/>
        <v>0</v>
      </c>
      <c r="J146" s="538">
        <f t="shared" si="273"/>
        <v>0</v>
      </c>
      <c r="K146" s="78">
        <f t="shared" si="274"/>
        <v>0</v>
      </c>
      <c r="L146" s="537"/>
      <c r="M146" s="537"/>
      <c r="N146" s="382"/>
      <c r="O146" s="271" t="str">
        <f t="shared" si="222"/>
        <v>LLR</v>
      </c>
      <c r="P146" s="538">
        <f t="shared" si="275"/>
        <v>0</v>
      </c>
      <c r="Q146" s="74">
        <f t="shared" si="276"/>
        <v>0</v>
      </c>
      <c r="R146" s="78">
        <f t="shared" si="277"/>
        <v>0</v>
      </c>
      <c r="S146" s="537"/>
      <c r="T146" s="537"/>
      <c r="U146" s="382"/>
      <c r="V146" s="238"/>
      <c r="W146" s="538">
        <f t="shared" si="278"/>
        <v>0</v>
      </c>
      <c r="X146" s="74">
        <f t="shared" si="279"/>
        <v>0</v>
      </c>
      <c r="Y146" s="78">
        <f t="shared" si="280"/>
        <v>0</v>
      </c>
      <c r="Z146" s="537"/>
      <c r="AA146" s="537"/>
      <c r="AB146" s="382"/>
      <c r="AC146" s="238"/>
      <c r="AD146" s="538">
        <f t="shared" si="281"/>
        <v>0</v>
      </c>
      <c r="AE146" s="74">
        <f t="shared" si="282"/>
        <v>0</v>
      </c>
      <c r="AF146" s="78">
        <f t="shared" si="283"/>
        <v>0</v>
      </c>
      <c r="AG146" s="537"/>
      <c r="AH146" s="537"/>
      <c r="AI146" s="382"/>
      <c r="AJ146" s="238"/>
      <c r="AK146" s="538">
        <f t="shared" si="284"/>
        <v>0</v>
      </c>
      <c r="AL146" s="74">
        <f t="shared" si="285"/>
        <v>0</v>
      </c>
      <c r="AM146" s="78">
        <f t="shared" si="286"/>
        <v>0</v>
      </c>
      <c r="AN146" s="537"/>
      <c r="AO146" s="537"/>
      <c r="AP146" s="382"/>
      <c r="AQ146" s="238"/>
      <c r="AR146" s="538">
        <f t="shared" si="287"/>
        <v>0</v>
      </c>
      <c r="AS146" s="74">
        <f t="shared" si="288"/>
        <v>0</v>
      </c>
      <c r="AT146" s="78">
        <f t="shared" si="289"/>
        <v>0</v>
      </c>
      <c r="AU146" s="537"/>
      <c r="AV146" s="537"/>
      <c r="AW146" s="382"/>
      <c r="AX146" s="238"/>
      <c r="AY146" s="538">
        <f t="shared" si="290"/>
        <v>0</v>
      </c>
      <c r="AZ146" s="74">
        <f t="shared" si="291"/>
        <v>0</v>
      </c>
      <c r="BA146" s="78">
        <f t="shared" si="292"/>
        <v>0</v>
      </c>
      <c r="BB146" s="537"/>
      <c r="BC146" s="537"/>
      <c r="BD146" s="382"/>
      <c r="BE146" s="238"/>
      <c r="BF146" s="538">
        <f t="shared" si="293"/>
        <v>0</v>
      </c>
      <c r="BG146" s="74">
        <f t="shared" si="294"/>
        <v>0</v>
      </c>
      <c r="BH146" s="78">
        <f t="shared" si="295"/>
        <v>0</v>
      </c>
      <c r="BI146" s="537"/>
      <c r="BJ146" s="537"/>
      <c r="BK146" s="382"/>
      <c r="BL146" s="238"/>
      <c r="BM146" s="538">
        <f t="shared" si="296"/>
        <v>0</v>
      </c>
      <c r="BN146" s="74">
        <f t="shared" si="297"/>
        <v>0</v>
      </c>
      <c r="BO146" s="78">
        <f t="shared" si="298"/>
        <v>0</v>
      </c>
      <c r="BP146" s="537"/>
      <c r="BQ146" s="537"/>
      <c r="BR146" s="382"/>
      <c r="BS146" s="238"/>
      <c r="BT146" s="538">
        <f t="shared" si="299"/>
        <v>0</v>
      </c>
      <c r="BU146" s="74">
        <f t="shared" si="300"/>
        <v>0</v>
      </c>
      <c r="BV146" s="78">
        <f t="shared" si="301"/>
        <v>0</v>
      </c>
      <c r="BW146" s="537"/>
      <c r="BX146" s="537"/>
      <c r="BY146" s="382"/>
      <c r="BZ146" s="238"/>
      <c r="CA146" s="538">
        <f t="shared" si="302"/>
        <v>0</v>
      </c>
      <c r="CB146" s="74">
        <f t="shared" si="303"/>
        <v>0</v>
      </c>
      <c r="CC146" s="78">
        <f t="shared" si="304"/>
        <v>0</v>
      </c>
      <c r="CD146" s="537"/>
      <c r="CE146" s="537"/>
      <c r="CF146" s="382"/>
      <c r="CG146" s="238"/>
      <c r="CH146" s="538">
        <f t="shared" si="305"/>
        <v>0</v>
      </c>
      <c r="CI146" s="74">
        <f t="shared" si="306"/>
        <v>0</v>
      </c>
      <c r="CJ146" s="78">
        <f t="shared" si="307"/>
        <v>0</v>
      </c>
      <c r="CK146" s="537"/>
      <c r="CL146" s="537"/>
      <c r="CM146" s="382"/>
      <c r="CN146" s="238"/>
      <c r="CO146" s="538">
        <f t="shared" si="308"/>
        <v>0</v>
      </c>
      <c r="CP146" s="74">
        <f t="shared" si="309"/>
        <v>0</v>
      </c>
      <c r="CQ146" s="78">
        <f t="shared" si="310"/>
        <v>0</v>
      </c>
      <c r="CR146" s="537"/>
      <c r="CS146" s="537"/>
      <c r="CT146" s="382"/>
      <c r="CU146" s="238"/>
      <c r="CV146" s="538">
        <f t="shared" si="311"/>
        <v>0</v>
      </c>
      <c r="CW146" s="74">
        <f t="shared" si="312"/>
        <v>0</v>
      </c>
      <c r="CX146" s="78">
        <f t="shared" si="313"/>
        <v>0</v>
      </c>
      <c r="CY146" s="537"/>
      <c r="CZ146" s="537"/>
      <c r="DA146" s="382"/>
      <c r="DB146" s="238"/>
      <c r="DC146" s="538">
        <f t="shared" si="314"/>
        <v>0</v>
      </c>
      <c r="DD146" s="74">
        <f t="shared" si="315"/>
        <v>0</v>
      </c>
      <c r="DE146" s="78">
        <f t="shared" si="316"/>
        <v>0</v>
      </c>
      <c r="DF146" s="537"/>
      <c r="DG146" s="537"/>
      <c r="DH146" s="382"/>
      <c r="DI146" s="238"/>
      <c r="DJ146" s="538">
        <f t="shared" si="317"/>
        <v>0</v>
      </c>
      <c r="DK146" s="74">
        <f t="shared" si="318"/>
        <v>0</v>
      </c>
      <c r="DL146" s="78">
        <f t="shared" si="319"/>
        <v>0</v>
      </c>
      <c r="DM146" s="537"/>
      <c r="DN146" s="537"/>
      <c r="DO146" s="382"/>
      <c r="DP146" s="238"/>
      <c r="DQ146" s="538">
        <f t="shared" si="320"/>
        <v>0</v>
      </c>
      <c r="DR146" s="74">
        <f t="shared" si="321"/>
        <v>0</v>
      </c>
      <c r="DS146" s="78">
        <f t="shared" si="322"/>
        <v>0</v>
      </c>
      <c r="DT146" s="537"/>
      <c r="DU146" s="537"/>
      <c r="DV146" s="382"/>
    </row>
    <row r="147" spans="1:126" s="20" customFormat="1" outlineLevel="1" x14ac:dyDescent="0.2">
      <c r="A147" s="196" t="s">
        <v>236</v>
      </c>
      <c r="B147" s="193"/>
      <c r="C147" s="42"/>
      <c r="D147" s="42"/>
      <c r="E147" s="78">
        <f t="shared" si="271"/>
        <v>0</v>
      </c>
      <c r="F147" s="190"/>
      <c r="G147" s="22" t="s">
        <v>275</v>
      </c>
      <c r="H147" s="301" t="s">
        <v>316</v>
      </c>
      <c r="I147" s="399">
        <f t="shared" si="272"/>
        <v>0</v>
      </c>
      <c r="J147" s="399">
        <f t="shared" si="273"/>
        <v>0</v>
      </c>
      <c r="K147" s="78">
        <f t="shared" si="274"/>
        <v>0</v>
      </c>
      <c r="L147" s="537"/>
      <c r="M147" s="537"/>
      <c r="N147" s="382"/>
      <c r="O147" s="271" t="str">
        <f t="shared" si="222"/>
        <v>LLR</v>
      </c>
      <c r="P147" s="538">
        <f t="shared" si="275"/>
        <v>0</v>
      </c>
      <c r="Q147" s="74">
        <f t="shared" si="276"/>
        <v>0</v>
      </c>
      <c r="R147" s="78">
        <f t="shared" si="277"/>
        <v>0</v>
      </c>
      <c r="S147" s="537"/>
      <c r="T147" s="537"/>
      <c r="U147" s="382"/>
      <c r="V147" s="238"/>
      <c r="W147" s="538">
        <f t="shared" si="278"/>
        <v>0</v>
      </c>
      <c r="X147" s="74">
        <f t="shared" si="279"/>
        <v>0</v>
      </c>
      <c r="Y147" s="78">
        <f t="shared" si="280"/>
        <v>0</v>
      </c>
      <c r="Z147" s="537"/>
      <c r="AA147" s="537"/>
      <c r="AB147" s="382"/>
      <c r="AC147" s="238"/>
      <c r="AD147" s="538">
        <f t="shared" si="281"/>
        <v>0</v>
      </c>
      <c r="AE147" s="74">
        <f t="shared" si="282"/>
        <v>0</v>
      </c>
      <c r="AF147" s="78">
        <f t="shared" si="283"/>
        <v>0</v>
      </c>
      <c r="AG147" s="537"/>
      <c r="AH147" s="537"/>
      <c r="AI147" s="382"/>
      <c r="AJ147" s="238"/>
      <c r="AK147" s="538">
        <f t="shared" si="284"/>
        <v>0</v>
      </c>
      <c r="AL147" s="74">
        <f t="shared" si="285"/>
        <v>0</v>
      </c>
      <c r="AM147" s="78">
        <f t="shared" si="286"/>
        <v>0</v>
      </c>
      <c r="AN147" s="537"/>
      <c r="AO147" s="537"/>
      <c r="AP147" s="382"/>
      <c r="AQ147" s="238"/>
      <c r="AR147" s="538">
        <f t="shared" si="287"/>
        <v>0</v>
      </c>
      <c r="AS147" s="74">
        <f t="shared" si="288"/>
        <v>0</v>
      </c>
      <c r="AT147" s="78">
        <f t="shared" si="289"/>
        <v>0</v>
      </c>
      <c r="AU147" s="537"/>
      <c r="AV147" s="537"/>
      <c r="AW147" s="382"/>
      <c r="AX147" s="238"/>
      <c r="AY147" s="538">
        <f t="shared" si="290"/>
        <v>0</v>
      </c>
      <c r="AZ147" s="74">
        <f t="shared" si="291"/>
        <v>0</v>
      </c>
      <c r="BA147" s="78">
        <f t="shared" si="292"/>
        <v>0</v>
      </c>
      <c r="BB147" s="537"/>
      <c r="BC147" s="537"/>
      <c r="BD147" s="382"/>
      <c r="BE147" s="238"/>
      <c r="BF147" s="538">
        <f t="shared" si="293"/>
        <v>0</v>
      </c>
      <c r="BG147" s="74">
        <f t="shared" si="294"/>
        <v>0</v>
      </c>
      <c r="BH147" s="78">
        <f t="shared" si="295"/>
        <v>0</v>
      </c>
      <c r="BI147" s="537"/>
      <c r="BJ147" s="537"/>
      <c r="BK147" s="382"/>
      <c r="BL147" s="238"/>
      <c r="BM147" s="538">
        <f t="shared" si="296"/>
        <v>0</v>
      </c>
      <c r="BN147" s="74">
        <f t="shared" si="297"/>
        <v>0</v>
      </c>
      <c r="BO147" s="78">
        <f t="shared" si="298"/>
        <v>0</v>
      </c>
      <c r="BP147" s="537"/>
      <c r="BQ147" s="537"/>
      <c r="BR147" s="382"/>
      <c r="BS147" s="238"/>
      <c r="BT147" s="538">
        <f t="shared" si="299"/>
        <v>0</v>
      </c>
      <c r="BU147" s="74">
        <f t="shared" si="300"/>
        <v>0</v>
      </c>
      <c r="BV147" s="78">
        <f t="shared" si="301"/>
        <v>0</v>
      </c>
      <c r="BW147" s="537"/>
      <c r="BX147" s="537"/>
      <c r="BY147" s="382"/>
      <c r="BZ147" s="238"/>
      <c r="CA147" s="538">
        <f t="shared" si="302"/>
        <v>0</v>
      </c>
      <c r="CB147" s="74">
        <f t="shared" si="303"/>
        <v>0</v>
      </c>
      <c r="CC147" s="78">
        <f t="shared" si="304"/>
        <v>0</v>
      </c>
      <c r="CD147" s="537"/>
      <c r="CE147" s="537"/>
      <c r="CF147" s="382"/>
      <c r="CG147" s="238"/>
      <c r="CH147" s="538">
        <f t="shared" si="305"/>
        <v>0</v>
      </c>
      <c r="CI147" s="74">
        <f t="shared" si="306"/>
        <v>0</v>
      </c>
      <c r="CJ147" s="78">
        <f t="shared" si="307"/>
        <v>0</v>
      </c>
      <c r="CK147" s="537"/>
      <c r="CL147" s="537"/>
      <c r="CM147" s="382"/>
      <c r="CN147" s="238"/>
      <c r="CO147" s="538">
        <f t="shared" si="308"/>
        <v>0</v>
      </c>
      <c r="CP147" s="74">
        <f t="shared" si="309"/>
        <v>0</v>
      </c>
      <c r="CQ147" s="78">
        <f t="shared" si="310"/>
        <v>0</v>
      </c>
      <c r="CR147" s="537"/>
      <c r="CS147" s="537"/>
      <c r="CT147" s="382"/>
      <c r="CU147" s="238"/>
      <c r="CV147" s="538">
        <f t="shared" si="311"/>
        <v>0</v>
      </c>
      <c r="CW147" s="74">
        <f t="shared" si="312"/>
        <v>0</v>
      </c>
      <c r="CX147" s="78">
        <f t="shared" si="313"/>
        <v>0</v>
      </c>
      <c r="CY147" s="537"/>
      <c r="CZ147" s="537"/>
      <c r="DA147" s="382"/>
      <c r="DB147" s="238"/>
      <c r="DC147" s="538">
        <f t="shared" si="314"/>
        <v>0</v>
      </c>
      <c r="DD147" s="74">
        <f t="shared" si="315"/>
        <v>0</v>
      </c>
      <c r="DE147" s="78">
        <f t="shared" si="316"/>
        <v>0</v>
      </c>
      <c r="DF147" s="537"/>
      <c r="DG147" s="537"/>
      <c r="DH147" s="382"/>
      <c r="DI147" s="238"/>
      <c r="DJ147" s="538">
        <f t="shared" si="317"/>
        <v>0</v>
      </c>
      <c r="DK147" s="74">
        <f t="shared" si="318"/>
        <v>0</v>
      </c>
      <c r="DL147" s="78">
        <f t="shared" si="319"/>
        <v>0</v>
      </c>
      <c r="DM147" s="537"/>
      <c r="DN147" s="537"/>
      <c r="DO147" s="382"/>
      <c r="DP147" s="238"/>
      <c r="DQ147" s="538">
        <f t="shared" si="320"/>
        <v>0</v>
      </c>
      <c r="DR147" s="74">
        <f t="shared" si="321"/>
        <v>0</v>
      </c>
      <c r="DS147" s="78">
        <f t="shared" si="322"/>
        <v>0</v>
      </c>
      <c r="DT147" s="537"/>
      <c r="DU147" s="537"/>
      <c r="DV147" s="382"/>
    </row>
    <row r="148" spans="1:126" s="20" customFormat="1" outlineLevel="1" x14ac:dyDescent="0.2">
      <c r="A148" s="196" t="s">
        <v>82</v>
      </c>
      <c r="B148" s="193" t="s">
        <v>27</v>
      </c>
      <c r="C148" s="42"/>
      <c r="D148" s="42"/>
      <c r="E148" s="78">
        <f t="shared" si="271"/>
        <v>0</v>
      </c>
      <c r="F148" s="190"/>
      <c r="G148" s="22" t="s">
        <v>55</v>
      </c>
      <c r="H148" s="301" t="s">
        <v>316</v>
      </c>
      <c r="I148" s="538">
        <f t="shared" si="272"/>
        <v>0</v>
      </c>
      <c r="J148" s="538">
        <f t="shared" si="273"/>
        <v>0</v>
      </c>
      <c r="K148" s="78">
        <f t="shared" si="274"/>
        <v>0</v>
      </c>
      <c r="L148" s="537"/>
      <c r="M148" s="537"/>
      <c r="N148" s="382"/>
      <c r="O148" s="271" t="str">
        <f t="shared" si="222"/>
        <v>LLR</v>
      </c>
      <c r="P148" s="538">
        <f t="shared" si="275"/>
        <v>0</v>
      </c>
      <c r="Q148" s="74">
        <f t="shared" si="276"/>
        <v>0</v>
      </c>
      <c r="R148" s="78">
        <f t="shared" si="277"/>
        <v>0</v>
      </c>
      <c r="S148" s="537"/>
      <c r="T148" s="537"/>
      <c r="U148" s="382"/>
      <c r="V148" s="238"/>
      <c r="W148" s="538">
        <f t="shared" si="278"/>
        <v>0</v>
      </c>
      <c r="X148" s="74">
        <f t="shared" si="279"/>
        <v>0</v>
      </c>
      <c r="Y148" s="78">
        <f t="shared" si="280"/>
        <v>0</v>
      </c>
      <c r="Z148" s="537"/>
      <c r="AA148" s="537"/>
      <c r="AB148" s="382"/>
      <c r="AC148" s="238"/>
      <c r="AD148" s="538">
        <f t="shared" si="281"/>
        <v>0</v>
      </c>
      <c r="AE148" s="74">
        <f t="shared" si="282"/>
        <v>0</v>
      </c>
      <c r="AF148" s="78">
        <f t="shared" si="283"/>
        <v>0</v>
      </c>
      <c r="AG148" s="537"/>
      <c r="AH148" s="537"/>
      <c r="AI148" s="382"/>
      <c r="AJ148" s="238"/>
      <c r="AK148" s="538">
        <f t="shared" si="284"/>
        <v>0</v>
      </c>
      <c r="AL148" s="74">
        <f t="shared" si="285"/>
        <v>0</v>
      </c>
      <c r="AM148" s="78">
        <f t="shared" si="286"/>
        <v>0</v>
      </c>
      <c r="AN148" s="537"/>
      <c r="AO148" s="537"/>
      <c r="AP148" s="382"/>
      <c r="AQ148" s="238"/>
      <c r="AR148" s="538">
        <f t="shared" si="287"/>
        <v>0</v>
      </c>
      <c r="AS148" s="74">
        <f t="shared" si="288"/>
        <v>0</v>
      </c>
      <c r="AT148" s="78">
        <f t="shared" si="289"/>
        <v>0</v>
      </c>
      <c r="AU148" s="537"/>
      <c r="AV148" s="537"/>
      <c r="AW148" s="382"/>
      <c r="AX148" s="238"/>
      <c r="AY148" s="538">
        <f t="shared" si="290"/>
        <v>0</v>
      </c>
      <c r="AZ148" s="74">
        <f t="shared" si="291"/>
        <v>0</v>
      </c>
      <c r="BA148" s="78">
        <f t="shared" si="292"/>
        <v>0</v>
      </c>
      <c r="BB148" s="537"/>
      <c r="BC148" s="537"/>
      <c r="BD148" s="382"/>
      <c r="BE148" s="238"/>
      <c r="BF148" s="538">
        <f t="shared" si="293"/>
        <v>0</v>
      </c>
      <c r="BG148" s="74">
        <f t="shared" si="294"/>
        <v>0</v>
      </c>
      <c r="BH148" s="78">
        <f t="shared" si="295"/>
        <v>0</v>
      </c>
      <c r="BI148" s="537"/>
      <c r="BJ148" s="537"/>
      <c r="BK148" s="382"/>
      <c r="BL148" s="238"/>
      <c r="BM148" s="538">
        <f t="shared" si="296"/>
        <v>0</v>
      </c>
      <c r="BN148" s="74">
        <f t="shared" si="297"/>
        <v>0</v>
      </c>
      <c r="BO148" s="78">
        <f t="shared" si="298"/>
        <v>0</v>
      </c>
      <c r="BP148" s="537"/>
      <c r="BQ148" s="537"/>
      <c r="BR148" s="382"/>
      <c r="BS148" s="238"/>
      <c r="BT148" s="538">
        <f t="shared" si="299"/>
        <v>0</v>
      </c>
      <c r="BU148" s="74">
        <f t="shared" si="300"/>
        <v>0</v>
      </c>
      <c r="BV148" s="78">
        <f t="shared" si="301"/>
        <v>0</v>
      </c>
      <c r="BW148" s="537"/>
      <c r="BX148" s="537"/>
      <c r="BY148" s="382"/>
      <c r="BZ148" s="238"/>
      <c r="CA148" s="538">
        <f t="shared" si="302"/>
        <v>0</v>
      </c>
      <c r="CB148" s="74">
        <f t="shared" si="303"/>
        <v>0</v>
      </c>
      <c r="CC148" s="78">
        <f t="shared" si="304"/>
        <v>0</v>
      </c>
      <c r="CD148" s="537"/>
      <c r="CE148" s="537"/>
      <c r="CF148" s="382"/>
      <c r="CG148" s="238"/>
      <c r="CH148" s="538">
        <f t="shared" si="305"/>
        <v>0</v>
      </c>
      <c r="CI148" s="74">
        <f t="shared" si="306"/>
        <v>0</v>
      </c>
      <c r="CJ148" s="78">
        <f t="shared" si="307"/>
        <v>0</v>
      </c>
      <c r="CK148" s="537"/>
      <c r="CL148" s="537"/>
      <c r="CM148" s="382"/>
      <c r="CN148" s="238"/>
      <c r="CO148" s="538">
        <f t="shared" si="308"/>
        <v>0</v>
      </c>
      <c r="CP148" s="74">
        <f t="shared" si="309"/>
        <v>0</v>
      </c>
      <c r="CQ148" s="78">
        <f t="shared" si="310"/>
        <v>0</v>
      </c>
      <c r="CR148" s="537"/>
      <c r="CS148" s="537"/>
      <c r="CT148" s="382"/>
      <c r="CU148" s="238"/>
      <c r="CV148" s="538">
        <f t="shared" si="311"/>
        <v>0</v>
      </c>
      <c r="CW148" s="74">
        <f t="shared" si="312"/>
        <v>0</v>
      </c>
      <c r="CX148" s="78">
        <f t="shared" si="313"/>
        <v>0</v>
      </c>
      <c r="CY148" s="537"/>
      <c r="CZ148" s="537"/>
      <c r="DA148" s="382"/>
      <c r="DB148" s="238"/>
      <c r="DC148" s="538">
        <f t="shared" si="314"/>
        <v>0</v>
      </c>
      <c r="DD148" s="74">
        <f t="shared" si="315"/>
        <v>0</v>
      </c>
      <c r="DE148" s="78">
        <f t="shared" si="316"/>
        <v>0</v>
      </c>
      <c r="DF148" s="537"/>
      <c r="DG148" s="537"/>
      <c r="DH148" s="382"/>
      <c r="DI148" s="238"/>
      <c r="DJ148" s="538">
        <f t="shared" si="317"/>
        <v>0</v>
      </c>
      <c r="DK148" s="74">
        <f t="shared" si="318"/>
        <v>0</v>
      </c>
      <c r="DL148" s="78">
        <f t="shared" si="319"/>
        <v>0</v>
      </c>
      <c r="DM148" s="537"/>
      <c r="DN148" s="537"/>
      <c r="DO148" s="382"/>
      <c r="DP148" s="238"/>
      <c r="DQ148" s="538">
        <f t="shared" si="320"/>
        <v>0</v>
      </c>
      <c r="DR148" s="74">
        <f t="shared" si="321"/>
        <v>0</v>
      </c>
      <c r="DS148" s="78">
        <f t="shared" si="322"/>
        <v>0</v>
      </c>
      <c r="DT148" s="537"/>
      <c r="DU148" s="537"/>
      <c r="DV148" s="382"/>
    </row>
    <row r="149" spans="1:126" s="20" customFormat="1" outlineLevel="1" x14ac:dyDescent="0.2">
      <c r="A149" s="196" t="s">
        <v>231</v>
      </c>
      <c r="B149" s="182" t="s">
        <v>232</v>
      </c>
      <c r="C149" s="42"/>
      <c r="D149" s="42"/>
      <c r="E149" s="78">
        <f t="shared" si="271"/>
        <v>0</v>
      </c>
      <c r="F149" s="190"/>
      <c r="G149" s="22"/>
      <c r="H149" s="301" t="s">
        <v>316</v>
      </c>
      <c r="I149" s="538">
        <f t="shared" si="272"/>
        <v>0</v>
      </c>
      <c r="J149" s="538">
        <f t="shared" si="273"/>
        <v>0</v>
      </c>
      <c r="K149" s="78">
        <f t="shared" si="274"/>
        <v>0</v>
      </c>
      <c r="L149" s="537"/>
      <c r="M149" s="537"/>
      <c r="N149" s="382"/>
      <c r="O149" s="271" t="str">
        <f t="shared" si="222"/>
        <v>LLR</v>
      </c>
      <c r="P149" s="538">
        <f t="shared" si="275"/>
        <v>0</v>
      </c>
      <c r="Q149" s="74">
        <f t="shared" si="276"/>
        <v>0</v>
      </c>
      <c r="R149" s="78">
        <f t="shared" si="277"/>
        <v>0</v>
      </c>
      <c r="S149" s="537"/>
      <c r="T149" s="537"/>
      <c r="U149" s="382"/>
      <c r="V149" s="238"/>
      <c r="W149" s="538">
        <f t="shared" si="278"/>
        <v>0</v>
      </c>
      <c r="X149" s="74">
        <f t="shared" si="279"/>
        <v>0</v>
      </c>
      <c r="Y149" s="78">
        <f t="shared" si="280"/>
        <v>0</v>
      </c>
      <c r="Z149" s="537"/>
      <c r="AA149" s="537"/>
      <c r="AB149" s="382"/>
      <c r="AC149" s="238"/>
      <c r="AD149" s="538">
        <f t="shared" si="281"/>
        <v>0</v>
      </c>
      <c r="AE149" s="74">
        <f t="shared" si="282"/>
        <v>0</v>
      </c>
      <c r="AF149" s="78">
        <f t="shared" si="283"/>
        <v>0</v>
      </c>
      <c r="AG149" s="537"/>
      <c r="AH149" s="537"/>
      <c r="AI149" s="382"/>
      <c r="AJ149" s="238"/>
      <c r="AK149" s="538">
        <f t="shared" si="284"/>
        <v>0</v>
      </c>
      <c r="AL149" s="74">
        <f t="shared" si="285"/>
        <v>0</v>
      </c>
      <c r="AM149" s="78">
        <f t="shared" si="286"/>
        <v>0</v>
      </c>
      <c r="AN149" s="537"/>
      <c r="AO149" s="537"/>
      <c r="AP149" s="382"/>
      <c r="AQ149" s="238"/>
      <c r="AR149" s="538">
        <f t="shared" si="287"/>
        <v>0</v>
      </c>
      <c r="AS149" s="74">
        <f t="shared" si="288"/>
        <v>0</v>
      </c>
      <c r="AT149" s="78">
        <f t="shared" si="289"/>
        <v>0</v>
      </c>
      <c r="AU149" s="537"/>
      <c r="AV149" s="537"/>
      <c r="AW149" s="382"/>
      <c r="AX149" s="238"/>
      <c r="AY149" s="538">
        <f t="shared" si="290"/>
        <v>0</v>
      </c>
      <c r="AZ149" s="74">
        <f t="shared" si="291"/>
        <v>0</v>
      </c>
      <c r="BA149" s="78">
        <f t="shared" si="292"/>
        <v>0</v>
      </c>
      <c r="BB149" s="537"/>
      <c r="BC149" s="537"/>
      <c r="BD149" s="382"/>
      <c r="BE149" s="238"/>
      <c r="BF149" s="538">
        <f t="shared" si="293"/>
        <v>0</v>
      </c>
      <c r="BG149" s="74">
        <f t="shared" si="294"/>
        <v>0</v>
      </c>
      <c r="BH149" s="78">
        <f t="shared" si="295"/>
        <v>0</v>
      </c>
      <c r="BI149" s="537"/>
      <c r="BJ149" s="537"/>
      <c r="BK149" s="382"/>
      <c r="BL149" s="238"/>
      <c r="BM149" s="538">
        <f t="shared" si="296"/>
        <v>0</v>
      </c>
      <c r="BN149" s="74">
        <f t="shared" si="297"/>
        <v>0</v>
      </c>
      <c r="BO149" s="78">
        <f t="shared" si="298"/>
        <v>0</v>
      </c>
      <c r="BP149" s="537"/>
      <c r="BQ149" s="537"/>
      <c r="BR149" s="382"/>
      <c r="BS149" s="238"/>
      <c r="BT149" s="538">
        <f t="shared" si="299"/>
        <v>0</v>
      </c>
      <c r="BU149" s="74">
        <f t="shared" si="300"/>
        <v>0</v>
      </c>
      <c r="BV149" s="78">
        <f t="shared" si="301"/>
        <v>0</v>
      </c>
      <c r="BW149" s="537"/>
      <c r="BX149" s="537"/>
      <c r="BY149" s="382"/>
      <c r="BZ149" s="238"/>
      <c r="CA149" s="538">
        <f t="shared" si="302"/>
        <v>0</v>
      </c>
      <c r="CB149" s="74">
        <f t="shared" si="303"/>
        <v>0</v>
      </c>
      <c r="CC149" s="78">
        <f t="shared" si="304"/>
        <v>0</v>
      </c>
      <c r="CD149" s="537"/>
      <c r="CE149" s="537"/>
      <c r="CF149" s="382"/>
      <c r="CG149" s="238"/>
      <c r="CH149" s="538">
        <f t="shared" si="305"/>
        <v>0</v>
      </c>
      <c r="CI149" s="74">
        <f t="shared" si="306"/>
        <v>0</v>
      </c>
      <c r="CJ149" s="78">
        <f t="shared" si="307"/>
        <v>0</v>
      </c>
      <c r="CK149" s="537"/>
      <c r="CL149" s="537"/>
      <c r="CM149" s="382"/>
      <c r="CN149" s="238"/>
      <c r="CO149" s="538">
        <f t="shared" si="308"/>
        <v>0</v>
      </c>
      <c r="CP149" s="74">
        <f t="shared" si="309"/>
        <v>0</v>
      </c>
      <c r="CQ149" s="78">
        <f t="shared" si="310"/>
        <v>0</v>
      </c>
      <c r="CR149" s="537"/>
      <c r="CS149" s="537"/>
      <c r="CT149" s="382"/>
      <c r="CU149" s="238"/>
      <c r="CV149" s="538">
        <f t="shared" si="311"/>
        <v>0</v>
      </c>
      <c r="CW149" s="74">
        <f t="shared" si="312"/>
        <v>0</v>
      </c>
      <c r="CX149" s="78">
        <f t="shared" si="313"/>
        <v>0</v>
      </c>
      <c r="CY149" s="537"/>
      <c r="CZ149" s="537"/>
      <c r="DA149" s="382"/>
      <c r="DB149" s="238"/>
      <c r="DC149" s="538">
        <f t="shared" si="314"/>
        <v>0</v>
      </c>
      <c r="DD149" s="74">
        <f t="shared" si="315"/>
        <v>0</v>
      </c>
      <c r="DE149" s="78">
        <f t="shared" si="316"/>
        <v>0</v>
      </c>
      <c r="DF149" s="537"/>
      <c r="DG149" s="537"/>
      <c r="DH149" s="382"/>
      <c r="DI149" s="238"/>
      <c r="DJ149" s="538">
        <f t="shared" si="317"/>
        <v>0</v>
      </c>
      <c r="DK149" s="74">
        <f t="shared" si="318"/>
        <v>0</v>
      </c>
      <c r="DL149" s="78">
        <f t="shared" si="319"/>
        <v>0</v>
      </c>
      <c r="DM149" s="537"/>
      <c r="DN149" s="537"/>
      <c r="DO149" s="382"/>
      <c r="DP149" s="238"/>
      <c r="DQ149" s="538">
        <f t="shared" si="320"/>
        <v>0</v>
      </c>
      <c r="DR149" s="74">
        <f t="shared" si="321"/>
        <v>0</v>
      </c>
      <c r="DS149" s="78">
        <f t="shared" si="322"/>
        <v>0</v>
      </c>
      <c r="DT149" s="537"/>
      <c r="DU149" s="537"/>
      <c r="DV149" s="382"/>
    </row>
    <row r="150" spans="1:126" s="20" customFormat="1" outlineLevel="1" x14ac:dyDescent="0.2">
      <c r="A150" s="196" t="s">
        <v>233</v>
      </c>
      <c r="B150" s="182" t="s">
        <v>220</v>
      </c>
      <c r="C150" s="42"/>
      <c r="D150" s="42"/>
      <c r="E150" s="78">
        <f t="shared" si="271"/>
        <v>0</v>
      </c>
      <c r="F150" s="187"/>
      <c r="G150" s="22"/>
      <c r="H150" s="301" t="s">
        <v>316</v>
      </c>
      <c r="I150" s="538">
        <f t="shared" si="272"/>
        <v>0</v>
      </c>
      <c r="J150" s="538">
        <f t="shared" si="273"/>
        <v>0</v>
      </c>
      <c r="K150" s="78">
        <f t="shared" si="274"/>
        <v>0</v>
      </c>
      <c r="L150" s="537"/>
      <c r="M150" s="537"/>
      <c r="N150" s="382"/>
      <c r="O150" s="271" t="str">
        <f t="shared" si="222"/>
        <v>LLR</v>
      </c>
      <c r="P150" s="538">
        <f t="shared" si="275"/>
        <v>0</v>
      </c>
      <c r="Q150" s="74">
        <f t="shared" si="276"/>
        <v>0</v>
      </c>
      <c r="R150" s="78">
        <f t="shared" si="277"/>
        <v>0</v>
      </c>
      <c r="S150" s="537"/>
      <c r="T150" s="537"/>
      <c r="U150" s="382"/>
      <c r="V150" s="238"/>
      <c r="W150" s="538">
        <f t="shared" si="278"/>
        <v>0</v>
      </c>
      <c r="X150" s="74">
        <f t="shared" si="279"/>
        <v>0</v>
      </c>
      <c r="Y150" s="78">
        <f t="shared" si="280"/>
        <v>0</v>
      </c>
      <c r="Z150" s="537"/>
      <c r="AA150" s="537"/>
      <c r="AB150" s="382"/>
      <c r="AC150" s="238"/>
      <c r="AD150" s="538">
        <f t="shared" si="281"/>
        <v>0</v>
      </c>
      <c r="AE150" s="74">
        <f t="shared" si="282"/>
        <v>0</v>
      </c>
      <c r="AF150" s="78">
        <f t="shared" si="283"/>
        <v>0</v>
      </c>
      <c r="AG150" s="537"/>
      <c r="AH150" s="537"/>
      <c r="AI150" s="382"/>
      <c r="AJ150" s="238"/>
      <c r="AK150" s="538">
        <f t="shared" si="284"/>
        <v>0</v>
      </c>
      <c r="AL150" s="74">
        <f t="shared" si="285"/>
        <v>0</v>
      </c>
      <c r="AM150" s="78">
        <f t="shared" si="286"/>
        <v>0</v>
      </c>
      <c r="AN150" s="537"/>
      <c r="AO150" s="537"/>
      <c r="AP150" s="382"/>
      <c r="AQ150" s="238"/>
      <c r="AR150" s="538">
        <f t="shared" si="287"/>
        <v>0</v>
      </c>
      <c r="AS150" s="74">
        <f t="shared" si="288"/>
        <v>0</v>
      </c>
      <c r="AT150" s="78">
        <f t="shared" si="289"/>
        <v>0</v>
      </c>
      <c r="AU150" s="537"/>
      <c r="AV150" s="537"/>
      <c r="AW150" s="382"/>
      <c r="AX150" s="238"/>
      <c r="AY150" s="538">
        <f t="shared" si="290"/>
        <v>0</v>
      </c>
      <c r="AZ150" s="74">
        <f t="shared" si="291"/>
        <v>0</v>
      </c>
      <c r="BA150" s="78">
        <f t="shared" si="292"/>
        <v>0</v>
      </c>
      <c r="BB150" s="537"/>
      <c r="BC150" s="537"/>
      <c r="BD150" s="382"/>
      <c r="BE150" s="238"/>
      <c r="BF150" s="538">
        <f t="shared" si="293"/>
        <v>0</v>
      </c>
      <c r="BG150" s="74">
        <f t="shared" si="294"/>
        <v>0</v>
      </c>
      <c r="BH150" s="78">
        <f t="shared" si="295"/>
        <v>0</v>
      </c>
      <c r="BI150" s="537"/>
      <c r="BJ150" s="537"/>
      <c r="BK150" s="382"/>
      <c r="BL150" s="238"/>
      <c r="BM150" s="538">
        <f t="shared" si="296"/>
        <v>0</v>
      </c>
      <c r="BN150" s="74">
        <f t="shared" si="297"/>
        <v>0</v>
      </c>
      <c r="BO150" s="78">
        <f t="shared" si="298"/>
        <v>0</v>
      </c>
      <c r="BP150" s="537"/>
      <c r="BQ150" s="537"/>
      <c r="BR150" s="382"/>
      <c r="BS150" s="238"/>
      <c r="BT150" s="538">
        <f t="shared" si="299"/>
        <v>0</v>
      </c>
      <c r="BU150" s="74">
        <f t="shared" si="300"/>
        <v>0</v>
      </c>
      <c r="BV150" s="78">
        <f t="shared" si="301"/>
        <v>0</v>
      </c>
      <c r="BW150" s="537"/>
      <c r="BX150" s="537"/>
      <c r="BY150" s="382"/>
      <c r="BZ150" s="238"/>
      <c r="CA150" s="538">
        <f t="shared" si="302"/>
        <v>0</v>
      </c>
      <c r="CB150" s="74">
        <f t="shared" si="303"/>
        <v>0</v>
      </c>
      <c r="CC150" s="78">
        <f t="shared" si="304"/>
        <v>0</v>
      </c>
      <c r="CD150" s="537"/>
      <c r="CE150" s="537"/>
      <c r="CF150" s="382"/>
      <c r="CG150" s="238"/>
      <c r="CH150" s="538">
        <f t="shared" si="305"/>
        <v>0</v>
      </c>
      <c r="CI150" s="74">
        <f t="shared" si="306"/>
        <v>0</v>
      </c>
      <c r="CJ150" s="78">
        <f t="shared" si="307"/>
        <v>0</v>
      </c>
      <c r="CK150" s="537"/>
      <c r="CL150" s="537"/>
      <c r="CM150" s="382"/>
      <c r="CN150" s="238"/>
      <c r="CO150" s="538">
        <f t="shared" si="308"/>
        <v>0</v>
      </c>
      <c r="CP150" s="74">
        <f t="shared" si="309"/>
        <v>0</v>
      </c>
      <c r="CQ150" s="78">
        <f t="shared" si="310"/>
        <v>0</v>
      </c>
      <c r="CR150" s="537"/>
      <c r="CS150" s="537"/>
      <c r="CT150" s="382"/>
      <c r="CU150" s="238"/>
      <c r="CV150" s="538">
        <f t="shared" si="311"/>
        <v>0</v>
      </c>
      <c r="CW150" s="74">
        <f t="shared" si="312"/>
        <v>0</v>
      </c>
      <c r="CX150" s="78">
        <f t="shared" si="313"/>
        <v>0</v>
      </c>
      <c r="CY150" s="537"/>
      <c r="CZ150" s="537"/>
      <c r="DA150" s="382"/>
      <c r="DB150" s="238"/>
      <c r="DC150" s="538">
        <f t="shared" si="314"/>
        <v>0</v>
      </c>
      <c r="DD150" s="74">
        <f t="shared" si="315"/>
        <v>0</v>
      </c>
      <c r="DE150" s="78">
        <f t="shared" si="316"/>
        <v>0</v>
      </c>
      <c r="DF150" s="537"/>
      <c r="DG150" s="537"/>
      <c r="DH150" s="382"/>
      <c r="DI150" s="238"/>
      <c r="DJ150" s="538">
        <f t="shared" si="317"/>
        <v>0</v>
      </c>
      <c r="DK150" s="74">
        <f t="shared" si="318"/>
        <v>0</v>
      </c>
      <c r="DL150" s="78">
        <f t="shared" si="319"/>
        <v>0</v>
      </c>
      <c r="DM150" s="537"/>
      <c r="DN150" s="537"/>
      <c r="DO150" s="382"/>
      <c r="DP150" s="238"/>
      <c r="DQ150" s="538">
        <f t="shared" si="320"/>
        <v>0</v>
      </c>
      <c r="DR150" s="74">
        <f t="shared" si="321"/>
        <v>0</v>
      </c>
      <c r="DS150" s="78">
        <f t="shared" si="322"/>
        <v>0</v>
      </c>
      <c r="DT150" s="537"/>
      <c r="DU150" s="537"/>
      <c r="DV150" s="382"/>
    </row>
    <row r="151" spans="1:126" s="20" customFormat="1" outlineLevel="1" x14ac:dyDescent="0.2">
      <c r="A151" s="199" t="s">
        <v>87</v>
      </c>
      <c r="B151" s="185"/>
      <c r="C151" s="77">
        <f>SUMIF($H152:$H162,MID($H151,3,10),C152:C162)</f>
        <v>0</v>
      </c>
      <c r="D151" s="77">
        <f>SUMIF($H152:$H162,MID($H151,3,10),D152:D162)</f>
        <v>0</v>
      </c>
      <c r="E151" s="73">
        <f t="shared" si="271"/>
        <v>0</v>
      </c>
      <c r="F151" s="187"/>
      <c r="G151" s="22"/>
      <c r="H151" s="301" t="s">
        <v>319</v>
      </c>
      <c r="I151" s="432">
        <f t="shared" si="272"/>
        <v>0</v>
      </c>
      <c r="J151" s="432">
        <f t="shared" si="273"/>
        <v>0</v>
      </c>
      <c r="K151" s="73">
        <f t="shared" si="274"/>
        <v>0</v>
      </c>
      <c r="L151" s="399">
        <f>IF(I$1="","",SUMIF($H152:$H162,MID($H151,3,10),L152:L162))</f>
        <v>0</v>
      </c>
      <c r="M151" s="399">
        <f>IF(I$1="","",SUMIF($H152:$H162,MID($H151,3,10),M152:M162))</f>
        <v>0</v>
      </c>
      <c r="N151" s="382"/>
      <c r="O151" s="271" t="str">
        <f t="shared" si="222"/>
        <v>LL</v>
      </c>
      <c r="P151" s="536">
        <f t="shared" si="275"/>
        <v>0</v>
      </c>
      <c r="Q151" s="73">
        <f t="shared" si="276"/>
        <v>0</v>
      </c>
      <c r="R151" s="73">
        <f t="shared" si="277"/>
        <v>0</v>
      </c>
      <c r="S151" s="432">
        <f>IF(P$1="","",SUMIF($H152:$H162,MID($H151,3,10),S152:S162))</f>
        <v>0</v>
      </c>
      <c r="T151" s="432">
        <f>IF(P$1="","",SUMIF($H152:$H162,MID($H151,3,10),T152:T162))</f>
        <v>0</v>
      </c>
      <c r="U151" s="382"/>
      <c r="V151" s="238"/>
      <c r="W151" s="536">
        <f t="shared" si="278"/>
        <v>0</v>
      </c>
      <c r="X151" s="73">
        <f t="shared" si="279"/>
        <v>0</v>
      </c>
      <c r="Y151" s="73">
        <f t="shared" si="280"/>
        <v>0</v>
      </c>
      <c r="Z151" s="399">
        <f>IF(W$1="","",SUMIF($H152:$H162,MID($H151,3,10),Z152:Z162))</f>
        <v>0</v>
      </c>
      <c r="AA151" s="399">
        <f>IF(W$1="","",SUMIF($H152:$H162,MID($H151,3,10),AA152:AA162))</f>
        <v>0</v>
      </c>
      <c r="AB151" s="382"/>
      <c r="AC151" s="238"/>
      <c r="AD151" s="536">
        <f t="shared" si="281"/>
        <v>0</v>
      </c>
      <c r="AE151" s="73">
        <f t="shared" si="282"/>
        <v>0</v>
      </c>
      <c r="AF151" s="73">
        <f t="shared" si="283"/>
        <v>0</v>
      </c>
      <c r="AG151" s="399">
        <f>IF(AD$1="","",SUMIF($H152:$H162,MID($H151,3,10),AG152:AG162))</f>
        <v>0</v>
      </c>
      <c r="AH151" s="399">
        <f>IF(AD$1="","",SUMIF($H152:$H162,MID($H151,3,10),AH152:AH162))</f>
        <v>0</v>
      </c>
      <c r="AI151" s="382"/>
      <c r="AJ151" s="238"/>
      <c r="AK151" s="536">
        <f t="shared" si="284"/>
        <v>0</v>
      </c>
      <c r="AL151" s="73">
        <f t="shared" si="285"/>
        <v>0</v>
      </c>
      <c r="AM151" s="73">
        <f t="shared" si="286"/>
        <v>0</v>
      </c>
      <c r="AN151" s="399">
        <f>IF(AK$1="","",SUMIF($H152:$H162,MID($H151,3,10),AN152:AN162))</f>
        <v>0</v>
      </c>
      <c r="AO151" s="399">
        <f>IF(AK$1="","",SUMIF($H152:$H162,MID($H151,3,10),AO152:AO162))</f>
        <v>0</v>
      </c>
      <c r="AP151" s="382"/>
      <c r="AQ151" s="238"/>
      <c r="AR151" s="536">
        <f t="shared" si="287"/>
        <v>0</v>
      </c>
      <c r="AS151" s="73">
        <f t="shared" si="288"/>
        <v>0</v>
      </c>
      <c r="AT151" s="73">
        <f t="shared" si="289"/>
        <v>0</v>
      </c>
      <c r="AU151" s="399">
        <f>IF(AR$1="","",SUMIF($H152:$H162,MID($H151,3,10),AU152:AU162))</f>
        <v>0</v>
      </c>
      <c r="AV151" s="399">
        <f>IF(AR$1="","",SUMIF($H152:$H162,MID($H151,3,10),AV152:AV162))</f>
        <v>0</v>
      </c>
      <c r="AW151" s="382"/>
      <c r="AX151" s="238"/>
      <c r="AY151" s="536">
        <f t="shared" si="290"/>
        <v>0</v>
      </c>
      <c r="AZ151" s="73">
        <f t="shared" si="291"/>
        <v>0</v>
      </c>
      <c r="BA151" s="73">
        <f t="shared" si="292"/>
        <v>0</v>
      </c>
      <c r="BB151" s="399">
        <f>IF(AY$1="","",SUMIF($H152:$H162,MID($H151,3,10),BB152:BB162))</f>
        <v>0</v>
      </c>
      <c r="BC151" s="399">
        <f>IF(AY$1="","",SUMIF($H152:$H162,MID($H151,3,10),BC152:BC162))</f>
        <v>0</v>
      </c>
      <c r="BD151" s="382"/>
      <c r="BE151" s="238"/>
      <c r="BF151" s="536">
        <f t="shared" si="293"/>
        <v>0</v>
      </c>
      <c r="BG151" s="73">
        <f t="shared" si="294"/>
        <v>0</v>
      </c>
      <c r="BH151" s="73">
        <f t="shared" si="295"/>
        <v>0</v>
      </c>
      <c r="BI151" s="399">
        <f>IF(BF$1="","",SUMIF($H152:$H162,MID($H151,3,10),BI152:BI162))</f>
        <v>0</v>
      </c>
      <c r="BJ151" s="399">
        <f>IF(BF$1="","",SUMIF($H152:$H162,MID($H151,3,10),BJ152:BJ162))</f>
        <v>0</v>
      </c>
      <c r="BK151" s="382"/>
      <c r="BL151" s="238"/>
      <c r="BM151" s="536">
        <f t="shared" si="296"/>
        <v>0</v>
      </c>
      <c r="BN151" s="73">
        <f t="shared" si="297"/>
        <v>0</v>
      </c>
      <c r="BO151" s="73">
        <f t="shared" si="298"/>
        <v>0</v>
      </c>
      <c r="BP151" s="399">
        <f>IF(BM$1="","",SUMIF($H152:$H162,MID($H151,3,10),BP152:BP162))</f>
        <v>0</v>
      </c>
      <c r="BQ151" s="399">
        <f>IF(BM$1="","",SUMIF($H152:$H162,MID($H151,3,10),BQ152:BQ162))</f>
        <v>0</v>
      </c>
      <c r="BR151" s="382"/>
      <c r="BS151" s="238"/>
      <c r="BT151" s="536">
        <f t="shared" si="299"/>
        <v>0</v>
      </c>
      <c r="BU151" s="73">
        <f t="shared" si="300"/>
        <v>0</v>
      </c>
      <c r="BV151" s="73">
        <f t="shared" si="301"/>
        <v>0</v>
      </c>
      <c r="BW151" s="399">
        <f>IF(BT$1="","",SUMIF($H152:$H162,MID($H151,3,10),BW152:BW162))</f>
        <v>0</v>
      </c>
      <c r="BX151" s="399">
        <f>IF(BT$1="","",SUMIF($H152:$H162,MID($H151,3,10),BX152:BX162))</f>
        <v>0</v>
      </c>
      <c r="BY151" s="382"/>
      <c r="BZ151" s="238"/>
      <c r="CA151" s="536">
        <f t="shared" si="302"/>
        <v>0</v>
      </c>
      <c r="CB151" s="73">
        <f t="shared" si="303"/>
        <v>0</v>
      </c>
      <c r="CC151" s="73">
        <f t="shared" si="304"/>
        <v>0</v>
      </c>
      <c r="CD151" s="399">
        <f>IF(CA$1="","",SUMIF($H152:$H162,MID($H151,3,10),CD152:CD162))</f>
        <v>0</v>
      </c>
      <c r="CE151" s="399">
        <f>IF(CA$1="","",SUMIF($H152:$H162,MID($H151,3,10),CE152:CE162))</f>
        <v>0</v>
      </c>
      <c r="CF151" s="382"/>
      <c r="CG151" s="238"/>
      <c r="CH151" s="536">
        <f t="shared" si="305"/>
        <v>0</v>
      </c>
      <c r="CI151" s="73">
        <f t="shared" si="306"/>
        <v>0</v>
      </c>
      <c r="CJ151" s="73">
        <f t="shared" si="307"/>
        <v>0</v>
      </c>
      <c r="CK151" s="399">
        <f>IF(CH$1="","",SUMIF($H152:$H162,MID($H151,3,10),CK152:CK162))</f>
        <v>0</v>
      </c>
      <c r="CL151" s="399">
        <f>IF(CH$1="","",SUMIF($H152:$H162,MID($H151,3,10),CL152:CL162))</f>
        <v>0</v>
      </c>
      <c r="CM151" s="382"/>
      <c r="CN151" s="238"/>
      <c r="CO151" s="536">
        <f t="shared" si="308"/>
        <v>0</v>
      </c>
      <c r="CP151" s="73">
        <f t="shared" si="309"/>
        <v>0</v>
      </c>
      <c r="CQ151" s="73">
        <f t="shared" si="310"/>
        <v>0</v>
      </c>
      <c r="CR151" s="399">
        <f>IF(CO$1="","",SUMIF($H152:$H162,MID($H151,3,10),CR152:CR162))</f>
        <v>0</v>
      </c>
      <c r="CS151" s="399">
        <f>IF(CO$1="","",SUMIF($H152:$H162,MID($H151,3,10),CS152:CS162))</f>
        <v>0</v>
      </c>
      <c r="CT151" s="382"/>
      <c r="CU151" s="238"/>
      <c r="CV151" s="536">
        <f t="shared" si="311"/>
        <v>0</v>
      </c>
      <c r="CW151" s="73">
        <f t="shared" si="312"/>
        <v>0</v>
      </c>
      <c r="CX151" s="73">
        <f t="shared" si="313"/>
        <v>0</v>
      </c>
      <c r="CY151" s="399">
        <f>IF(CV$1="","",SUMIF($H152:$H162,MID($H151,3,10),CY152:CY162))</f>
        <v>0</v>
      </c>
      <c r="CZ151" s="399">
        <f>IF(CV$1="","",SUMIF($H152:$H162,MID($H151,3,10),CZ152:CZ162))</f>
        <v>0</v>
      </c>
      <c r="DA151" s="382"/>
      <c r="DB151" s="238"/>
      <c r="DC151" s="536">
        <f t="shared" si="314"/>
        <v>0</v>
      </c>
      <c r="DD151" s="73">
        <f t="shared" si="315"/>
        <v>0</v>
      </c>
      <c r="DE151" s="73">
        <f t="shared" si="316"/>
        <v>0</v>
      </c>
      <c r="DF151" s="399">
        <f>IF(DC$1="","",SUMIF($H152:$H162,MID($H151,3,10),DF152:DF162))</f>
        <v>0</v>
      </c>
      <c r="DG151" s="399">
        <f>IF(DC$1="","",SUMIF($H152:$H162,MID($H151,3,10),DG152:DG162))</f>
        <v>0</v>
      </c>
      <c r="DH151" s="382"/>
      <c r="DI151" s="238"/>
      <c r="DJ151" s="536">
        <f t="shared" si="317"/>
        <v>0</v>
      </c>
      <c r="DK151" s="73">
        <f t="shared" si="318"/>
        <v>0</v>
      </c>
      <c r="DL151" s="73">
        <f t="shared" si="319"/>
        <v>0</v>
      </c>
      <c r="DM151" s="399">
        <f>IF(DJ$1="","",SUMIF($H152:$H162,MID($H151,3,10),DM152:DM162))</f>
        <v>0</v>
      </c>
      <c r="DN151" s="399">
        <f>IF(DJ$1="","",SUMIF($H152:$H162,MID($H151,3,10),DN152:DN162))</f>
        <v>0</v>
      </c>
      <c r="DO151" s="382"/>
      <c r="DP151" s="238"/>
      <c r="DQ151" s="536">
        <f t="shared" si="320"/>
        <v>0</v>
      </c>
      <c r="DR151" s="73">
        <f t="shared" si="321"/>
        <v>0</v>
      </c>
      <c r="DS151" s="73">
        <f t="shared" si="322"/>
        <v>0</v>
      </c>
      <c r="DT151" s="399">
        <f>IF(DQ$1="","",SUMIF($H152:$H162,MID($H151,3,10),DT152:DT162))</f>
        <v>0</v>
      </c>
      <c r="DU151" s="399">
        <f>IF(DQ$1="","",SUMIF($H152:$H162,MID($H151,3,10),DU152:DU162))</f>
        <v>0</v>
      </c>
      <c r="DV151" s="382"/>
    </row>
    <row r="152" spans="1:126" s="20" customFormat="1" outlineLevel="1" x14ac:dyDescent="0.2">
      <c r="A152" s="201" t="s">
        <v>23</v>
      </c>
      <c r="B152" s="193"/>
      <c r="C152" s="42"/>
      <c r="D152" s="42"/>
      <c r="E152" s="78">
        <f t="shared" si="271"/>
        <v>0</v>
      </c>
      <c r="F152" s="191"/>
      <c r="G152" s="22" t="s">
        <v>68</v>
      </c>
      <c r="H152" s="301" t="s">
        <v>318</v>
      </c>
      <c r="I152" s="399">
        <f t="shared" si="272"/>
        <v>0</v>
      </c>
      <c r="J152" s="399">
        <f t="shared" si="273"/>
        <v>0</v>
      </c>
      <c r="K152" s="78">
        <f t="shared" si="274"/>
        <v>0</v>
      </c>
      <c r="L152" s="537"/>
      <c r="M152" s="537"/>
      <c r="N152" s="382"/>
      <c r="O152" s="271" t="str">
        <f t="shared" si="222"/>
        <v>LLC</v>
      </c>
      <c r="P152" s="538">
        <f t="shared" si="275"/>
        <v>0</v>
      </c>
      <c r="Q152" s="74">
        <f t="shared" si="276"/>
        <v>0</v>
      </c>
      <c r="R152" s="78">
        <f t="shared" si="277"/>
        <v>0</v>
      </c>
      <c r="S152" s="537"/>
      <c r="T152" s="537"/>
      <c r="U152" s="382"/>
      <c r="V152" s="238"/>
      <c r="W152" s="538">
        <f t="shared" si="278"/>
        <v>0</v>
      </c>
      <c r="X152" s="74">
        <f t="shared" si="279"/>
        <v>0</v>
      </c>
      <c r="Y152" s="78">
        <f t="shared" si="280"/>
        <v>0</v>
      </c>
      <c r="Z152" s="537"/>
      <c r="AA152" s="537"/>
      <c r="AB152" s="382"/>
      <c r="AC152" s="238"/>
      <c r="AD152" s="538">
        <f t="shared" si="281"/>
        <v>0</v>
      </c>
      <c r="AE152" s="74">
        <f t="shared" si="282"/>
        <v>0</v>
      </c>
      <c r="AF152" s="78">
        <f t="shared" si="283"/>
        <v>0</v>
      </c>
      <c r="AG152" s="537"/>
      <c r="AH152" s="537"/>
      <c r="AI152" s="382"/>
      <c r="AJ152" s="238"/>
      <c r="AK152" s="538">
        <f t="shared" si="284"/>
        <v>0</v>
      </c>
      <c r="AL152" s="74">
        <f t="shared" si="285"/>
        <v>0</v>
      </c>
      <c r="AM152" s="78">
        <f t="shared" si="286"/>
        <v>0</v>
      </c>
      <c r="AN152" s="537"/>
      <c r="AO152" s="537"/>
      <c r="AP152" s="382"/>
      <c r="AQ152" s="238"/>
      <c r="AR152" s="538">
        <f t="shared" si="287"/>
        <v>0</v>
      </c>
      <c r="AS152" s="74">
        <f t="shared" si="288"/>
        <v>0</v>
      </c>
      <c r="AT152" s="78">
        <f t="shared" si="289"/>
        <v>0</v>
      </c>
      <c r="AU152" s="537"/>
      <c r="AV152" s="537"/>
      <c r="AW152" s="382"/>
      <c r="AX152" s="238"/>
      <c r="AY152" s="538">
        <f t="shared" si="290"/>
        <v>0</v>
      </c>
      <c r="AZ152" s="74">
        <f t="shared" si="291"/>
        <v>0</v>
      </c>
      <c r="BA152" s="78">
        <f t="shared" si="292"/>
        <v>0</v>
      </c>
      <c r="BB152" s="537"/>
      <c r="BC152" s="537"/>
      <c r="BD152" s="382"/>
      <c r="BE152" s="238"/>
      <c r="BF152" s="538">
        <f t="shared" si="293"/>
        <v>0</v>
      </c>
      <c r="BG152" s="74">
        <f t="shared" si="294"/>
        <v>0</v>
      </c>
      <c r="BH152" s="78">
        <f t="shared" si="295"/>
        <v>0</v>
      </c>
      <c r="BI152" s="537"/>
      <c r="BJ152" s="537"/>
      <c r="BK152" s="382"/>
      <c r="BL152" s="238"/>
      <c r="BM152" s="538">
        <f t="shared" si="296"/>
        <v>0</v>
      </c>
      <c r="BN152" s="74">
        <f t="shared" si="297"/>
        <v>0</v>
      </c>
      <c r="BO152" s="78">
        <f t="shared" si="298"/>
        <v>0</v>
      </c>
      <c r="BP152" s="537"/>
      <c r="BQ152" s="537"/>
      <c r="BR152" s="382"/>
      <c r="BS152" s="238"/>
      <c r="BT152" s="538">
        <f t="shared" si="299"/>
        <v>0</v>
      </c>
      <c r="BU152" s="74">
        <f t="shared" si="300"/>
        <v>0</v>
      </c>
      <c r="BV152" s="78">
        <f t="shared" si="301"/>
        <v>0</v>
      </c>
      <c r="BW152" s="537"/>
      <c r="BX152" s="537"/>
      <c r="BY152" s="382"/>
      <c r="BZ152" s="238"/>
      <c r="CA152" s="538">
        <f t="shared" si="302"/>
        <v>0</v>
      </c>
      <c r="CB152" s="74">
        <f t="shared" si="303"/>
        <v>0</v>
      </c>
      <c r="CC152" s="78">
        <f t="shared" si="304"/>
        <v>0</v>
      </c>
      <c r="CD152" s="537"/>
      <c r="CE152" s="537"/>
      <c r="CF152" s="382"/>
      <c r="CG152" s="238"/>
      <c r="CH152" s="538">
        <f t="shared" si="305"/>
        <v>0</v>
      </c>
      <c r="CI152" s="74">
        <f t="shared" si="306"/>
        <v>0</v>
      </c>
      <c r="CJ152" s="78">
        <f t="shared" si="307"/>
        <v>0</v>
      </c>
      <c r="CK152" s="537"/>
      <c r="CL152" s="537"/>
      <c r="CM152" s="382"/>
      <c r="CN152" s="238"/>
      <c r="CO152" s="538">
        <f t="shared" si="308"/>
        <v>0</v>
      </c>
      <c r="CP152" s="74">
        <f t="shared" si="309"/>
        <v>0</v>
      </c>
      <c r="CQ152" s="78">
        <f t="shared" si="310"/>
        <v>0</v>
      </c>
      <c r="CR152" s="537"/>
      <c r="CS152" s="537"/>
      <c r="CT152" s="382"/>
      <c r="CU152" s="238"/>
      <c r="CV152" s="538">
        <f t="shared" si="311"/>
        <v>0</v>
      </c>
      <c r="CW152" s="74">
        <f t="shared" si="312"/>
        <v>0</v>
      </c>
      <c r="CX152" s="78">
        <f t="shared" si="313"/>
        <v>0</v>
      </c>
      <c r="CY152" s="537"/>
      <c r="CZ152" s="537"/>
      <c r="DA152" s="382"/>
      <c r="DB152" s="238"/>
      <c r="DC152" s="538">
        <f t="shared" si="314"/>
        <v>0</v>
      </c>
      <c r="DD152" s="74">
        <f t="shared" si="315"/>
        <v>0</v>
      </c>
      <c r="DE152" s="78">
        <f t="shared" si="316"/>
        <v>0</v>
      </c>
      <c r="DF152" s="537"/>
      <c r="DG152" s="537"/>
      <c r="DH152" s="382"/>
      <c r="DI152" s="238"/>
      <c r="DJ152" s="538">
        <f t="shared" si="317"/>
        <v>0</v>
      </c>
      <c r="DK152" s="74">
        <f t="shared" si="318"/>
        <v>0</v>
      </c>
      <c r="DL152" s="78">
        <f t="shared" si="319"/>
        <v>0</v>
      </c>
      <c r="DM152" s="537"/>
      <c r="DN152" s="537"/>
      <c r="DO152" s="382"/>
      <c r="DP152" s="238"/>
      <c r="DQ152" s="538">
        <f t="shared" si="320"/>
        <v>0</v>
      </c>
      <c r="DR152" s="74">
        <f t="shared" si="321"/>
        <v>0</v>
      </c>
      <c r="DS152" s="78">
        <f t="shared" si="322"/>
        <v>0</v>
      </c>
      <c r="DT152" s="537"/>
      <c r="DU152" s="537"/>
      <c r="DV152" s="382"/>
    </row>
    <row r="153" spans="1:126" s="20" customFormat="1" outlineLevel="1" x14ac:dyDescent="0.2">
      <c r="A153" s="201" t="s">
        <v>24</v>
      </c>
      <c r="B153" s="193"/>
      <c r="C153" s="42"/>
      <c r="D153" s="42"/>
      <c r="E153" s="78">
        <f t="shared" si="271"/>
        <v>0</v>
      </c>
      <c r="F153" s="187"/>
      <c r="G153" s="22"/>
      <c r="H153" s="301" t="s">
        <v>318</v>
      </c>
      <c r="I153" s="399">
        <f t="shared" si="272"/>
        <v>0</v>
      </c>
      <c r="J153" s="399">
        <f t="shared" si="273"/>
        <v>0</v>
      </c>
      <c r="K153" s="78">
        <f t="shared" si="274"/>
        <v>0</v>
      </c>
      <c r="L153" s="537"/>
      <c r="M153" s="537"/>
      <c r="N153" s="382"/>
      <c r="O153" s="271" t="str">
        <f t="shared" si="222"/>
        <v>LLC</v>
      </c>
      <c r="P153" s="538">
        <f t="shared" si="275"/>
        <v>0</v>
      </c>
      <c r="Q153" s="74">
        <f t="shared" si="276"/>
        <v>0</v>
      </c>
      <c r="R153" s="78">
        <f t="shared" si="277"/>
        <v>0</v>
      </c>
      <c r="S153" s="537"/>
      <c r="T153" s="537"/>
      <c r="U153" s="382"/>
      <c r="V153" s="238"/>
      <c r="W153" s="538">
        <f t="shared" si="278"/>
        <v>0</v>
      </c>
      <c r="X153" s="74">
        <f t="shared" si="279"/>
        <v>0</v>
      </c>
      <c r="Y153" s="78">
        <f t="shared" si="280"/>
        <v>0</v>
      </c>
      <c r="Z153" s="537"/>
      <c r="AA153" s="537"/>
      <c r="AB153" s="382"/>
      <c r="AC153" s="238"/>
      <c r="AD153" s="538">
        <f t="shared" si="281"/>
        <v>0</v>
      </c>
      <c r="AE153" s="74">
        <f t="shared" si="282"/>
        <v>0</v>
      </c>
      <c r="AF153" s="78">
        <f t="shared" si="283"/>
        <v>0</v>
      </c>
      <c r="AG153" s="537"/>
      <c r="AH153" s="537"/>
      <c r="AI153" s="382"/>
      <c r="AJ153" s="238"/>
      <c r="AK153" s="538">
        <f t="shared" si="284"/>
        <v>0</v>
      </c>
      <c r="AL153" s="74">
        <f t="shared" si="285"/>
        <v>0</v>
      </c>
      <c r="AM153" s="78">
        <f t="shared" si="286"/>
        <v>0</v>
      </c>
      <c r="AN153" s="537"/>
      <c r="AO153" s="537"/>
      <c r="AP153" s="382"/>
      <c r="AQ153" s="238"/>
      <c r="AR153" s="538">
        <f t="shared" si="287"/>
        <v>0</v>
      </c>
      <c r="AS153" s="74">
        <f t="shared" si="288"/>
        <v>0</v>
      </c>
      <c r="AT153" s="78">
        <f t="shared" si="289"/>
        <v>0</v>
      </c>
      <c r="AU153" s="537"/>
      <c r="AV153" s="537"/>
      <c r="AW153" s="382"/>
      <c r="AX153" s="238"/>
      <c r="AY153" s="538">
        <f t="shared" si="290"/>
        <v>0</v>
      </c>
      <c r="AZ153" s="74">
        <f t="shared" si="291"/>
        <v>0</v>
      </c>
      <c r="BA153" s="78">
        <f t="shared" si="292"/>
        <v>0</v>
      </c>
      <c r="BB153" s="537"/>
      <c r="BC153" s="537"/>
      <c r="BD153" s="382"/>
      <c r="BE153" s="238"/>
      <c r="BF153" s="538">
        <f t="shared" si="293"/>
        <v>0</v>
      </c>
      <c r="BG153" s="74">
        <f t="shared" si="294"/>
        <v>0</v>
      </c>
      <c r="BH153" s="78">
        <f t="shared" si="295"/>
        <v>0</v>
      </c>
      <c r="BI153" s="537"/>
      <c r="BJ153" s="537"/>
      <c r="BK153" s="382"/>
      <c r="BL153" s="238"/>
      <c r="BM153" s="538">
        <f t="shared" si="296"/>
        <v>0</v>
      </c>
      <c r="BN153" s="74">
        <f t="shared" si="297"/>
        <v>0</v>
      </c>
      <c r="BO153" s="78">
        <f t="shared" si="298"/>
        <v>0</v>
      </c>
      <c r="BP153" s="537"/>
      <c r="BQ153" s="537"/>
      <c r="BR153" s="382"/>
      <c r="BS153" s="238"/>
      <c r="BT153" s="538">
        <f t="shared" si="299"/>
        <v>0</v>
      </c>
      <c r="BU153" s="74">
        <f t="shared" si="300"/>
        <v>0</v>
      </c>
      <c r="BV153" s="78">
        <f t="shared" si="301"/>
        <v>0</v>
      </c>
      <c r="BW153" s="537"/>
      <c r="BX153" s="537"/>
      <c r="BY153" s="382"/>
      <c r="BZ153" s="238"/>
      <c r="CA153" s="538">
        <f t="shared" si="302"/>
        <v>0</v>
      </c>
      <c r="CB153" s="74">
        <f t="shared" si="303"/>
        <v>0</v>
      </c>
      <c r="CC153" s="78">
        <f t="shared" si="304"/>
        <v>0</v>
      </c>
      <c r="CD153" s="537"/>
      <c r="CE153" s="537"/>
      <c r="CF153" s="382"/>
      <c r="CG153" s="238"/>
      <c r="CH153" s="538">
        <f t="shared" si="305"/>
        <v>0</v>
      </c>
      <c r="CI153" s="74">
        <f t="shared" si="306"/>
        <v>0</v>
      </c>
      <c r="CJ153" s="78">
        <f t="shared" si="307"/>
        <v>0</v>
      </c>
      <c r="CK153" s="537"/>
      <c r="CL153" s="537"/>
      <c r="CM153" s="382"/>
      <c r="CN153" s="238"/>
      <c r="CO153" s="538">
        <f t="shared" si="308"/>
        <v>0</v>
      </c>
      <c r="CP153" s="74">
        <f t="shared" si="309"/>
        <v>0</v>
      </c>
      <c r="CQ153" s="78">
        <f t="shared" si="310"/>
        <v>0</v>
      </c>
      <c r="CR153" s="537"/>
      <c r="CS153" s="537"/>
      <c r="CT153" s="382"/>
      <c r="CU153" s="238"/>
      <c r="CV153" s="538">
        <f t="shared" si="311"/>
        <v>0</v>
      </c>
      <c r="CW153" s="74">
        <f t="shared" si="312"/>
        <v>0</v>
      </c>
      <c r="CX153" s="78">
        <f t="shared" si="313"/>
        <v>0</v>
      </c>
      <c r="CY153" s="537"/>
      <c r="CZ153" s="537"/>
      <c r="DA153" s="382"/>
      <c r="DB153" s="238"/>
      <c r="DC153" s="538">
        <f t="shared" si="314"/>
        <v>0</v>
      </c>
      <c r="DD153" s="74">
        <f t="shared" si="315"/>
        <v>0</v>
      </c>
      <c r="DE153" s="78">
        <f t="shared" si="316"/>
        <v>0</v>
      </c>
      <c r="DF153" s="537"/>
      <c r="DG153" s="537"/>
      <c r="DH153" s="382"/>
      <c r="DI153" s="238"/>
      <c r="DJ153" s="538">
        <f t="shared" si="317"/>
        <v>0</v>
      </c>
      <c r="DK153" s="74">
        <f t="shared" si="318"/>
        <v>0</v>
      </c>
      <c r="DL153" s="78">
        <f t="shared" si="319"/>
        <v>0</v>
      </c>
      <c r="DM153" s="537"/>
      <c r="DN153" s="537"/>
      <c r="DO153" s="382"/>
      <c r="DP153" s="238"/>
      <c r="DQ153" s="538">
        <f t="shared" si="320"/>
        <v>0</v>
      </c>
      <c r="DR153" s="74">
        <f t="shared" si="321"/>
        <v>0</v>
      </c>
      <c r="DS153" s="78">
        <f t="shared" si="322"/>
        <v>0</v>
      </c>
      <c r="DT153" s="537"/>
      <c r="DU153" s="537"/>
      <c r="DV153" s="382"/>
    </row>
    <row r="154" spans="1:126" s="20" customFormat="1" ht="25.5" outlineLevel="1" x14ac:dyDescent="0.2">
      <c r="A154" s="198" t="s">
        <v>83</v>
      </c>
      <c r="B154" s="193"/>
      <c r="C154" s="42"/>
      <c r="D154" s="42"/>
      <c r="E154" s="78">
        <f t="shared" si="271"/>
        <v>0</v>
      </c>
      <c r="F154" s="190"/>
      <c r="G154" s="22" t="s">
        <v>56</v>
      </c>
      <c r="H154" s="301" t="s">
        <v>318</v>
      </c>
      <c r="I154" s="399">
        <f t="shared" si="272"/>
        <v>0</v>
      </c>
      <c r="J154" s="399">
        <f t="shared" si="273"/>
        <v>0</v>
      </c>
      <c r="K154" s="78">
        <f t="shared" si="274"/>
        <v>0</v>
      </c>
      <c r="L154" s="537"/>
      <c r="M154" s="537"/>
      <c r="N154" s="382"/>
      <c r="O154" s="271" t="str">
        <f t="shared" si="222"/>
        <v>LLC</v>
      </c>
      <c r="P154" s="538">
        <f t="shared" si="275"/>
        <v>0</v>
      </c>
      <c r="Q154" s="74">
        <f t="shared" si="276"/>
        <v>0</v>
      </c>
      <c r="R154" s="78">
        <f t="shared" si="277"/>
        <v>0</v>
      </c>
      <c r="S154" s="537"/>
      <c r="T154" s="537"/>
      <c r="U154" s="382"/>
      <c r="V154" s="238"/>
      <c r="W154" s="538">
        <f t="shared" si="278"/>
        <v>0</v>
      </c>
      <c r="X154" s="74">
        <f t="shared" si="279"/>
        <v>0</v>
      </c>
      <c r="Y154" s="78">
        <f t="shared" si="280"/>
        <v>0</v>
      </c>
      <c r="Z154" s="537"/>
      <c r="AA154" s="537"/>
      <c r="AB154" s="382"/>
      <c r="AC154" s="238"/>
      <c r="AD154" s="538">
        <f t="shared" si="281"/>
        <v>0</v>
      </c>
      <c r="AE154" s="74">
        <f t="shared" si="282"/>
        <v>0</v>
      </c>
      <c r="AF154" s="78">
        <f t="shared" si="283"/>
        <v>0</v>
      </c>
      <c r="AG154" s="537"/>
      <c r="AH154" s="537"/>
      <c r="AI154" s="382"/>
      <c r="AJ154" s="238"/>
      <c r="AK154" s="538">
        <f t="shared" si="284"/>
        <v>0</v>
      </c>
      <c r="AL154" s="74">
        <f t="shared" si="285"/>
        <v>0</v>
      </c>
      <c r="AM154" s="78">
        <f t="shared" si="286"/>
        <v>0</v>
      </c>
      <c r="AN154" s="537"/>
      <c r="AO154" s="537"/>
      <c r="AP154" s="382"/>
      <c r="AQ154" s="238"/>
      <c r="AR154" s="538">
        <f t="shared" si="287"/>
        <v>0</v>
      </c>
      <c r="AS154" s="74">
        <f t="shared" si="288"/>
        <v>0</v>
      </c>
      <c r="AT154" s="78">
        <f t="shared" si="289"/>
        <v>0</v>
      </c>
      <c r="AU154" s="537"/>
      <c r="AV154" s="537"/>
      <c r="AW154" s="382"/>
      <c r="AX154" s="238"/>
      <c r="AY154" s="538">
        <f t="shared" si="290"/>
        <v>0</v>
      </c>
      <c r="AZ154" s="74">
        <f t="shared" si="291"/>
        <v>0</v>
      </c>
      <c r="BA154" s="78">
        <f t="shared" si="292"/>
        <v>0</v>
      </c>
      <c r="BB154" s="537"/>
      <c r="BC154" s="537"/>
      <c r="BD154" s="382"/>
      <c r="BE154" s="238"/>
      <c r="BF154" s="538">
        <f t="shared" si="293"/>
        <v>0</v>
      </c>
      <c r="BG154" s="74">
        <f t="shared" si="294"/>
        <v>0</v>
      </c>
      <c r="BH154" s="78">
        <f t="shared" si="295"/>
        <v>0</v>
      </c>
      <c r="BI154" s="537"/>
      <c r="BJ154" s="537"/>
      <c r="BK154" s="382"/>
      <c r="BL154" s="238"/>
      <c r="BM154" s="538">
        <f t="shared" si="296"/>
        <v>0</v>
      </c>
      <c r="BN154" s="74">
        <f t="shared" si="297"/>
        <v>0</v>
      </c>
      <c r="BO154" s="78">
        <f t="shared" si="298"/>
        <v>0</v>
      </c>
      <c r="BP154" s="537"/>
      <c r="BQ154" s="537"/>
      <c r="BR154" s="382"/>
      <c r="BS154" s="238"/>
      <c r="BT154" s="538">
        <f t="shared" si="299"/>
        <v>0</v>
      </c>
      <c r="BU154" s="74">
        <f t="shared" si="300"/>
        <v>0</v>
      </c>
      <c r="BV154" s="78">
        <f t="shared" si="301"/>
        <v>0</v>
      </c>
      <c r="BW154" s="537"/>
      <c r="BX154" s="537"/>
      <c r="BY154" s="382"/>
      <c r="BZ154" s="238"/>
      <c r="CA154" s="538">
        <f t="shared" si="302"/>
        <v>0</v>
      </c>
      <c r="CB154" s="74">
        <f t="shared" si="303"/>
        <v>0</v>
      </c>
      <c r="CC154" s="78">
        <f t="shared" si="304"/>
        <v>0</v>
      </c>
      <c r="CD154" s="537"/>
      <c r="CE154" s="537"/>
      <c r="CF154" s="382"/>
      <c r="CG154" s="238"/>
      <c r="CH154" s="538">
        <f t="shared" si="305"/>
        <v>0</v>
      </c>
      <c r="CI154" s="74">
        <f t="shared" si="306"/>
        <v>0</v>
      </c>
      <c r="CJ154" s="78">
        <f t="shared" si="307"/>
        <v>0</v>
      </c>
      <c r="CK154" s="537"/>
      <c r="CL154" s="537"/>
      <c r="CM154" s="382"/>
      <c r="CN154" s="238"/>
      <c r="CO154" s="538">
        <f t="shared" si="308"/>
        <v>0</v>
      </c>
      <c r="CP154" s="74">
        <f t="shared" si="309"/>
        <v>0</v>
      </c>
      <c r="CQ154" s="78">
        <f t="shared" si="310"/>
        <v>0</v>
      </c>
      <c r="CR154" s="537"/>
      <c r="CS154" s="537"/>
      <c r="CT154" s="382"/>
      <c r="CU154" s="238"/>
      <c r="CV154" s="538">
        <f t="shared" si="311"/>
        <v>0</v>
      </c>
      <c r="CW154" s="74">
        <f t="shared" si="312"/>
        <v>0</v>
      </c>
      <c r="CX154" s="78">
        <f t="shared" si="313"/>
        <v>0</v>
      </c>
      <c r="CY154" s="537"/>
      <c r="CZ154" s="537"/>
      <c r="DA154" s="382"/>
      <c r="DB154" s="238"/>
      <c r="DC154" s="538">
        <f t="shared" si="314"/>
        <v>0</v>
      </c>
      <c r="DD154" s="74">
        <f t="shared" si="315"/>
        <v>0</v>
      </c>
      <c r="DE154" s="78">
        <f t="shared" si="316"/>
        <v>0</v>
      </c>
      <c r="DF154" s="537"/>
      <c r="DG154" s="537"/>
      <c r="DH154" s="382"/>
      <c r="DI154" s="238"/>
      <c r="DJ154" s="538">
        <f t="shared" si="317"/>
        <v>0</v>
      </c>
      <c r="DK154" s="74">
        <f t="shared" si="318"/>
        <v>0</v>
      </c>
      <c r="DL154" s="78">
        <f t="shared" si="319"/>
        <v>0</v>
      </c>
      <c r="DM154" s="537"/>
      <c r="DN154" s="537"/>
      <c r="DO154" s="382"/>
      <c r="DP154" s="238"/>
      <c r="DQ154" s="538">
        <f t="shared" si="320"/>
        <v>0</v>
      </c>
      <c r="DR154" s="74">
        <f t="shared" si="321"/>
        <v>0</v>
      </c>
      <c r="DS154" s="78">
        <f t="shared" si="322"/>
        <v>0</v>
      </c>
      <c r="DT154" s="537"/>
      <c r="DU154" s="537"/>
      <c r="DV154" s="382"/>
    </row>
    <row r="155" spans="1:126" s="20" customFormat="1" outlineLevel="1" x14ac:dyDescent="0.2">
      <c r="A155" s="198" t="s">
        <v>247</v>
      </c>
      <c r="B155" s="193"/>
      <c r="C155" s="42"/>
      <c r="D155" s="42"/>
      <c r="E155" s="78">
        <f t="shared" si="271"/>
        <v>0</v>
      </c>
      <c r="F155" s="150"/>
      <c r="G155" s="22" t="s">
        <v>290</v>
      </c>
      <c r="H155" s="301" t="s">
        <v>318</v>
      </c>
      <c r="I155" s="399">
        <f t="shared" si="272"/>
        <v>0</v>
      </c>
      <c r="J155" s="399">
        <f t="shared" si="273"/>
        <v>0</v>
      </c>
      <c r="K155" s="78">
        <f t="shared" si="274"/>
        <v>0</v>
      </c>
      <c r="L155" s="537"/>
      <c r="M155" s="537"/>
      <c r="N155" s="382"/>
      <c r="O155" s="271" t="str">
        <f t="shared" si="222"/>
        <v>LLC</v>
      </c>
      <c r="P155" s="538">
        <f t="shared" si="275"/>
        <v>0</v>
      </c>
      <c r="Q155" s="74">
        <f t="shared" si="276"/>
        <v>0</v>
      </c>
      <c r="R155" s="78">
        <f t="shared" si="277"/>
        <v>0</v>
      </c>
      <c r="S155" s="537"/>
      <c r="T155" s="537"/>
      <c r="U155" s="382"/>
      <c r="V155" s="238"/>
      <c r="W155" s="538">
        <f t="shared" si="278"/>
        <v>0</v>
      </c>
      <c r="X155" s="74">
        <f t="shared" si="279"/>
        <v>0</v>
      </c>
      <c r="Y155" s="78">
        <f t="shared" si="280"/>
        <v>0</v>
      </c>
      <c r="Z155" s="537"/>
      <c r="AA155" s="537"/>
      <c r="AB155" s="382"/>
      <c r="AC155" s="238"/>
      <c r="AD155" s="538">
        <f t="shared" si="281"/>
        <v>0</v>
      </c>
      <c r="AE155" s="74">
        <f t="shared" si="282"/>
        <v>0</v>
      </c>
      <c r="AF155" s="78">
        <f t="shared" si="283"/>
        <v>0</v>
      </c>
      <c r="AG155" s="537"/>
      <c r="AH155" s="537"/>
      <c r="AI155" s="382"/>
      <c r="AJ155" s="238"/>
      <c r="AK155" s="538">
        <f t="shared" si="284"/>
        <v>0</v>
      </c>
      <c r="AL155" s="74">
        <f t="shared" si="285"/>
        <v>0</v>
      </c>
      <c r="AM155" s="78">
        <f t="shared" si="286"/>
        <v>0</v>
      </c>
      <c r="AN155" s="537"/>
      <c r="AO155" s="537"/>
      <c r="AP155" s="382"/>
      <c r="AQ155" s="238"/>
      <c r="AR155" s="538">
        <f t="shared" si="287"/>
        <v>0</v>
      </c>
      <c r="AS155" s="74">
        <f t="shared" si="288"/>
        <v>0</v>
      </c>
      <c r="AT155" s="78">
        <f t="shared" si="289"/>
        <v>0</v>
      </c>
      <c r="AU155" s="537"/>
      <c r="AV155" s="537"/>
      <c r="AW155" s="382"/>
      <c r="AX155" s="238"/>
      <c r="AY155" s="538">
        <f t="shared" si="290"/>
        <v>0</v>
      </c>
      <c r="AZ155" s="74">
        <f t="shared" si="291"/>
        <v>0</v>
      </c>
      <c r="BA155" s="78">
        <f t="shared" si="292"/>
        <v>0</v>
      </c>
      <c r="BB155" s="537"/>
      <c r="BC155" s="537"/>
      <c r="BD155" s="382"/>
      <c r="BE155" s="238"/>
      <c r="BF155" s="538">
        <f t="shared" si="293"/>
        <v>0</v>
      </c>
      <c r="BG155" s="74">
        <f t="shared" si="294"/>
        <v>0</v>
      </c>
      <c r="BH155" s="78">
        <f t="shared" si="295"/>
        <v>0</v>
      </c>
      <c r="BI155" s="537"/>
      <c r="BJ155" s="537"/>
      <c r="BK155" s="382"/>
      <c r="BL155" s="238"/>
      <c r="BM155" s="538">
        <f t="shared" si="296"/>
        <v>0</v>
      </c>
      <c r="BN155" s="74">
        <f t="shared" si="297"/>
        <v>0</v>
      </c>
      <c r="BO155" s="78">
        <f t="shared" si="298"/>
        <v>0</v>
      </c>
      <c r="BP155" s="537"/>
      <c r="BQ155" s="537"/>
      <c r="BR155" s="382"/>
      <c r="BS155" s="238"/>
      <c r="BT155" s="538">
        <f t="shared" si="299"/>
        <v>0</v>
      </c>
      <c r="BU155" s="74">
        <f t="shared" si="300"/>
        <v>0</v>
      </c>
      <c r="BV155" s="78">
        <f t="shared" si="301"/>
        <v>0</v>
      </c>
      <c r="BW155" s="537"/>
      <c r="BX155" s="537"/>
      <c r="BY155" s="382"/>
      <c r="BZ155" s="238"/>
      <c r="CA155" s="538">
        <f t="shared" si="302"/>
        <v>0</v>
      </c>
      <c r="CB155" s="74">
        <f t="shared" si="303"/>
        <v>0</v>
      </c>
      <c r="CC155" s="78">
        <f t="shared" si="304"/>
        <v>0</v>
      </c>
      <c r="CD155" s="537"/>
      <c r="CE155" s="537"/>
      <c r="CF155" s="382"/>
      <c r="CG155" s="238"/>
      <c r="CH155" s="538">
        <f t="shared" si="305"/>
        <v>0</v>
      </c>
      <c r="CI155" s="74">
        <f t="shared" si="306"/>
        <v>0</v>
      </c>
      <c r="CJ155" s="78">
        <f t="shared" si="307"/>
        <v>0</v>
      </c>
      <c r="CK155" s="537"/>
      <c r="CL155" s="537"/>
      <c r="CM155" s="382"/>
      <c r="CN155" s="238"/>
      <c r="CO155" s="538">
        <f t="shared" si="308"/>
        <v>0</v>
      </c>
      <c r="CP155" s="74">
        <f t="shared" si="309"/>
        <v>0</v>
      </c>
      <c r="CQ155" s="78">
        <f t="shared" si="310"/>
        <v>0</v>
      </c>
      <c r="CR155" s="537"/>
      <c r="CS155" s="537"/>
      <c r="CT155" s="382"/>
      <c r="CU155" s="238"/>
      <c r="CV155" s="538">
        <f t="shared" si="311"/>
        <v>0</v>
      </c>
      <c r="CW155" s="74">
        <f t="shared" si="312"/>
        <v>0</v>
      </c>
      <c r="CX155" s="78">
        <f t="shared" si="313"/>
        <v>0</v>
      </c>
      <c r="CY155" s="537"/>
      <c r="CZ155" s="537"/>
      <c r="DA155" s="382"/>
      <c r="DB155" s="238"/>
      <c r="DC155" s="538">
        <f t="shared" si="314"/>
        <v>0</v>
      </c>
      <c r="DD155" s="74">
        <f t="shared" si="315"/>
        <v>0</v>
      </c>
      <c r="DE155" s="78">
        <f t="shared" si="316"/>
        <v>0</v>
      </c>
      <c r="DF155" s="537"/>
      <c r="DG155" s="537"/>
      <c r="DH155" s="382"/>
      <c r="DI155" s="238"/>
      <c r="DJ155" s="538">
        <f t="shared" si="317"/>
        <v>0</v>
      </c>
      <c r="DK155" s="74">
        <f t="shared" si="318"/>
        <v>0</v>
      </c>
      <c r="DL155" s="78">
        <f t="shared" si="319"/>
        <v>0</v>
      </c>
      <c r="DM155" s="537"/>
      <c r="DN155" s="537"/>
      <c r="DO155" s="382"/>
      <c r="DP155" s="238"/>
      <c r="DQ155" s="538">
        <f t="shared" si="320"/>
        <v>0</v>
      </c>
      <c r="DR155" s="74">
        <f t="shared" si="321"/>
        <v>0</v>
      </c>
      <c r="DS155" s="78">
        <f t="shared" si="322"/>
        <v>0</v>
      </c>
      <c r="DT155" s="537"/>
      <c r="DU155" s="537"/>
      <c r="DV155" s="382"/>
    </row>
    <row r="156" spans="1:126" s="20" customFormat="1" outlineLevel="1" x14ac:dyDescent="0.2">
      <c r="A156" s="196" t="s">
        <v>234</v>
      </c>
      <c r="B156" s="182" t="s">
        <v>64</v>
      </c>
      <c r="C156" s="42"/>
      <c r="D156" s="42"/>
      <c r="E156" s="78">
        <f t="shared" si="271"/>
        <v>0</v>
      </c>
      <c r="F156" s="190"/>
      <c r="G156" s="22" t="s">
        <v>248</v>
      </c>
      <c r="H156" s="301" t="s">
        <v>318</v>
      </c>
      <c r="I156" s="538">
        <f t="shared" si="272"/>
        <v>0</v>
      </c>
      <c r="J156" s="538">
        <f t="shared" si="273"/>
        <v>0</v>
      </c>
      <c r="K156" s="78">
        <f t="shared" si="274"/>
        <v>0</v>
      </c>
      <c r="L156" s="537"/>
      <c r="M156" s="537"/>
      <c r="N156" s="382"/>
      <c r="O156" s="271" t="str">
        <f t="shared" si="222"/>
        <v>LLC</v>
      </c>
      <c r="P156" s="538">
        <f t="shared" si="275"/>
        <v>0</v>
      </c>
      <c r="Q156" s="74">
        <f t="shared" si="276"/>
        <v>0</v>
      </c>
      <c r="R156" s="78">
        <f t="shared" si="277"/>
        <v>0</v>
      </c>
      <c r="S156" s="537"/>
      <c r="T156" s="537"/>
      <c r="U156" s="382"/>
      <c r="V156" s="238"/>
      <c r="W156" s="538">
        <f t="shared" si="278"/>
        <v>0</v>
      </c>
      <c r="X156" s="74">
        <f t="shared" si="279"/>
        <v>0</v>
      </c>
      <c r="Y156" s="78">
        <f t="shared" si="280"/>
        <v>0</v>
      </c>
      <c r="Z156" s="537"/>
      <c r="AA156" s="537"/>
      <c r="AB156" s="382"/>
      <c r="AC156" s="238"/>
      <c r="AD156" s="538">
        <f t="shared" si="281"/>
        <v>0</v>
      </c>
      <c r="AE156" s="74">
        <f t="shared" si="282"/>
        <v>0</v>
      </c>
      <c r="AF156" s="78">
        <f t="shared" si="283"/>
        <v>0</v>
      </c>
      <c r="AG156" s="537"/>
      <c r="AH156" s="537"/>
      <c r="AI156" s="382"/>
      <c r="AJ156" s="238"/>
      <c r="AK156" s="538">
        <f t="shared" si="284"/>
        <v>0</v>
      </c>
      <c r="AL156" s="74">
        <f t="shared" si="285"/>
        <v>0</v>
      </c>
      <c r="AM156" s="78">
        <f t="shared" si="286"/>
        <v>0</v>
      </c>
      <c r="AN156" s="537"/>
      <c r="AO156" s="537"/>
      <c r="AP156" s="382"/>
      <c r="AQ156" s="238"/>
      <c r="AR156" s="538">
        <f t="shared" si="287"/>
        <v>0</v>
      </c>
      <c r="AS156" s="74">
        <f t="shared" si="288"/>
        <v>0</v>
      </c>
      <c r="AT156" s="78">
        <f t="shared" si="289"/>
        <v>0</v>
      </c>
      <c r="AU156" s="537"/>
      <c r="AV156" s="537"/>
      <c r="AW156" s="382"/>
      <c r="AX156" s="238"/>
      <c r="AY156" s="538">
        <f t="shared" si="290"/>
        <v>0</v>
      </c>
      <c r="AZ156" s="74">
        <f t="shared" si="291"/>
        <v>0</v>
      </c>
      <c r="BA156" s="78">
        <f t="shared" si="292"/>
        <v>0</v>
      </c>
      <c r="BB156" s="537"/>
      <c r="BC156" s="537"/>
      <c r="BD156" s="382"/>
      <c r="BE156" s="238"/>
      <c r="BF156" s="538">
        <f t="shared" si="293"/>
        <v>0</v>
      </c>
      <c r="BG156" s="74">
        <f t="shared" si="294"/>
        <v>0</v>
      </c>
      <c r="BH156" s="78">
        <f t="shared" si="295"/>
        <v>0</v>
      </c>
      <c r="BI156" s="537"/>
      <c r="BJ156" s="537"/>
      <c r="BK156" s="382"/>
      <c r="BL156" s="238"/>
      <c r="BM156" s="538">
        <f t="shared" si="296"/>
        <v>0</v>
      </c>
      <c r="BN156" s="74">
        <f t="shared" si="297"/>
        <v>0</v>
      </c>
      <c r="BO156" s="78">
        <f t="shared" si="298"/>
        <v>0</v>
      </c>
      <c r="BP156" s="537"/>
      <c r="BQ156" s="537"/>
      <c r="BR156" s="382"/>
      <c r="BS156" s="238"/>
      <c r="BT156" s="538">
        <f t="shared" si="299"/>
        <v>0</v>
      </c>
      <c r="BU156" s="74">
        <f t="shared" si="300"/>
        <v>0</v>
      </c>
      <c r="BV156" s="78">
        <f t="shared" si="301"/>
        <v>0</v>
      </c>
      <c r="BW156" s="537"/>
      <c r="BX156" s="537"/>
      <c r="BY156" s="382"/>
      <c r="BZ156" s="238"/>
      <c r="CA156" s="538">
        <f t="shared" si="302"/>
        <v>0</v>
      </c>
      <c r="CB156" s="74">
        <f t="shared" si="303"/>
        <v>0</v>
      </c>
      <c r="CC156" s="78">
        <f t="shared" si="304"/>
        <v>0</v>
      </c>
      <c r="CD156" s="537"/>
      <c r="CE156" s="537"/>
      <c r="CF156" s="382"/>
      <c r="CG156" s="238"/>
      <c r="CH156" s="538">
        <f t="shared" si="305"/>
        <v>0</v>
      </c>
      <c r="CI156" s="74">
        <f t="shared" si="306"/>
        <v>0</v>
      </c>
      <c r="CJ156" s="78">
        <f t="shared" si="307"/>
        <v>0</v>
      </c>
      <c r="CK156" s="537"/>
      <c r="CL156" s="537"/>
      <c r="CM156" s="382"/>
      <c r="CN156" s="238"/>
      <c r="CO156" s="538">
        <f t="shared" si="308"/>
        <v>0</v>
      </c>
      <c r="CP156" s="74">
        <f t="shared" si="309"/>
        <v>0</v>
      </c>
      <c r="CQ156" s="78">
        <f t="shared" si="310"/>
        <v>0</v>
      </c>
      <c r="CR156" s="537"/>
      <c r="CS156" s="537"/>
      <c r="CT156" s="382"/>
      <c r="CU156" s="238"/>
      <c r="CV156" s="538">
        <f t="shared" si="311"/>
        <v>0</v>
      </c>
      <c r="CW156" s="74">
        <f t="shared" si="312"/>
        <v>0</v>
      </c>
      <c r="CX156" s="78">
        <f t="shared" si="313"/>
        <v>0</v>
      </c>
      <c r="CY156" s="537"/>
      <c r="CZ156" s="537"/>
      <c r="DA156" s="382"/>
      <c r="DB156" s="238"/>
      <c r="DC156" s="538">
        <f t="shared" si="314"/>
        <v>0</v>
      </c>
      <c r="DD156" s="74">
        <f t="shared" si="315"/>
        <v>0</v>
      </c>
      <c r="DE156" s="78">
        <f t="shared" si="316"/>
        <v>0</v>
      </c>
      <c r="DF156" s="537"/>
      <c r="DG156" s="537"/>
      <c r="DH156" s="382"/>
      <c r="DI156" s="238"/>
      <c r="DJ156" s="538">
        <f t="shared" si="317"/>
        <v>0</v>
      </c>
      <c r="DK156" s="74">
        <f t="shared" si="318"/>
        <v>0</v>
      </c>
      <c r="DL156" s="78">
        <f t="shared" si="319"/>
        <v>0</v>
      </c>
      <c r="DM156" s="537"/>
      <c r="DN156" s="537"/>
      <c r="DO156" s="382"/>
      <c r="DP156" s="238"/>
      <c r="DQ156" s="538">
        <f t="shared" si="320"/>
        <v>0</v>
      </c>
      <c r="DR156" s="74">
        <f t="shared" si="321"/>
        <v>0</v>
      </c>
      <c r="DS156" s="78">
        <f t="shared" si="322"/>
        <v>0</v>
      </c>
      <c r="DT156" s="537"/>
      <c r="DU156" s="537"/>
      <c r="DV156" s="382"/>
    </row>
    <row r="157" spans="1:126" s="20" customFormat="1" outlineLevel="1" x14ac:dyDescent="0.2">
      <c r="A157" s="196" t="s">
        <v>274</v>
      </c>
      <c r="B157" s="182"/>
      <c r="C157" s="42"/>
      <c r="D157" s="42"/>
      <c r="E157" s="78">
        <f t="shared" si="271"/>
        <v>0</v>
      </c>
      <c r="F157" s="190"/>
      <c r="G157" s="22" t="s">
        <v>276</v>
      </c>
      <c r="H157" s="301" t="s">
        <v>318</v>
      </c>
      <c r="I157" s="538">
        <f t="shared" si="272"/>
        <v>0</v>
      </c>
      <c r="J157" s="538">
        <f t="shared" si="273"/>
        <v>0</v>
      </c>
      <c r="K157" s="78">
        <f t="shared" si="274"/>
        <v>0</v>
      </c>
      <c r="L157" s="537"/>
      <c r="M157" s="537"/>
      <c r="N157" s="382"/>
      <c r="O157" s="271" t="str">
        <f t="shared" si="222"/>
        <v>LLC</v>
      </c>
      <c r="P157" s="538">
        <f t="shared" si="275"/>
        <v>0</v>
      </c>
      <c r="Q157" s="74">
        <f t="shared" si="276"/>
        <v>0</v>
      </c>
      <c r="R157" s="78">
        <f t="shared" si="277"/>
        <v>0</v>
      </c>
      <c r="S157" s="537"/>
      <c r="T157" s="537"/>
      <c r="U157" s="382"/>
      <c r="V157" s="238"/>
      <c r="W157" s="538">
        <f t="shared" si="278"/>
        <v>0</v>
      </c>
      <c r="X157" s="74">
        <f t="shared" si="279"/>
        <v>0</v>
      </c>
      <c r="Y157" s="78">
        <f t="shared" si="280"/>
        <v>0</v>
      </c>
      <c r="Z157" s="537"/>
      <c r="AA157" s="537"/>
      <c r="AB157" s="382"/>
      <c r="AC157" s="238"/>
      <c r="AD157" s="538">
        <f t="shared" si="281"/>
        <v>0</v>
      </c>
      <c r="AE157" s="74">
        <f t="shared" si="282"/>
        <v>0</v>
      </c>
      <c r="AF157" s="78">
        <f t="shared" si="283"/>
        <v>0</v>
      </c>
      <c r="AG157" s="537"/>
      <c r="AH157" s="537"/>
      <c r="AI157" s="382"/>
      <c r="AJ157" s="238"/>
      <c r="AK157" s="538">
        <f t="shared" si="284"/>
        <v>0</v>
      </c>
      <c r="AL157" s="74">
        <f t="shared" si="285"/>
        <v>0</v>
      </c>
      <c r="AM157" s="78">
        <f t="shared" si="286"/>
        <v>0</v>
      </c>
      <c r="AN157" s="537"/>
      <c r="AO157" s="537"/>
      <c r="AP157" s="382"/>
      <c r="AQ157" s="238"/>
      <c r="AR157" s="538">
        <f t="shared" si="287"/>
        <v>0</v>
      </c>
      <c r="AS157" s="74">
        <f t="shared" si="288"/>
        <v>0</v>
      </c>
      <c r="AT157" s="78">
        <f t="shared" si="289"/>
        <v>0</v>
      </c>
      <c r="AU157" s="537"/>
      <c r="AV157" s="537"/>
      <c r="AW157" s="382"/>
      <c r="AX157" s="238"/>
      <c r="AY157" s="538">
        <f t="shared" si="290"/>
        <v>0</v>
      </c>
      <c r="AZ157" s="74">
        <f t="shared" si="291"/>
        <v>0</v>
      </c>
      <c r="BA157" s="78">
        <f t="shared" si="292"/>
        <v>0</v>
      </c>
      <c r="BB157" s="537"/>
      <c r="BC157" s="537"/>
      <c r="BD157" s="382"/>
      <c r="BE157" s="238"/>
      <c r="BF157" s="538">
        <f t="shared" si="293"/>
        <v>0</v>
      </c>
      <c r="BG157" s="74">
        <f t="shared" si="294"/>
        <v>0</v>
      </c>
      <c r="BH157" s="78">
        <f t="shared" si="295"/>
        <v>0</v>
      </c>
      <c r="BI157" s="537"/>
      <c r="BJ157" s="537"/>
      <c r="BK157" s="382"/>
      <c r="BL157" s="238"/>
      <c r="BM157" s="538">
        <f t="shared" si="296"/>
        <v>0</v>
      </c>
      <c r="BN157" s="74">
        <f t="shared" si="297"/>
        <v>0</v>
      </c>
      <c r="BO157" s="78">
        <f t="shared" si="298"/>
        <v>0</v>
      </c>
      <c r="BP157" s="537"/>
      <c r="BQ157" s="537"/>
      <c r="BR157" s="382"/>
      <c r="BS157" s="238"/>
      <c r="BT157" s="538">
        <f t="shared" si="299"/>
        <v>0</v>
      </c>
      <c r="BU157" s="74">
        <f t="shared" si="300"/>
        <v>0</v>
      </c>
      <c r="BV157" s="78">
        <f t="shared" si="301"/>
        <v>0</v>
      </c>
      <c r="BW157" s="537"/>
      <c r="BX157" s="537"/>
      <c r="BY157" s="382"/>
      <c r="BZ157" s="238"/>
      <c r="CA157" s="538">
        <f t="shared" si="302"/>
        <v>0</v>
      </c>
      <c r="CB157" s="74">
        <f t="shared" si="303"/>
        <v>0</v>
      </c>
      <c r="CC157" s="78">
        <f t="shared" si="304"/>
        <v>0</v>
      </c>
      <c r="CD157" s="537"/>
      <c r="CE157" s="537"/>
      <c r="CF157" s="382"/>
      <c r="CG157" s="238"/>
      <c r="CH157" s="538">
        <f t="shared" si="305"/>
        <v>0</v>
      </c>
      <c r="CI157" s="74">
        <f t="shared" si="306"/>
        <v>0</v>
      </c>
      <c r="CJ157" s="78">
        <f t="shared" si="307"/>
        <v>0</v>
      </c>
      <c r="CK157" s="537"/>
      <c r="CL157" s="537"/>
      <c r="CM157" s="382"/>
      <c r="CN157" s="238"/>
      <c r="CO157" s="538">
        <f t="shared" si="308"/>
        <v>0</v>
      </c>
      <c r="CP157" s="74">
        <f t="shared" si="309"/>
        <v>0</v>
      </c>
      <c r="CQ157" s="78">
        <f t="shared" si="310"/>
        <v>0</v>
      </c>
      <c r="CR157" s="537"/>
      <c r="CS157" s="537"/>
      <c r="CT157" s="382"/>
      <c r="CU157" s="238"/>
      <c r="CV157" s="538">
        <f t="shared" si="311"/>
        <v>0</v>
      </c>
      <c r="CW157" s="74">
        <f t="shared" si="312"/>
        <v>0</v>
      </c>
      <c r="CX157" s="78">
        <f t="shared" si="313"/>
        <v>0</v>
      </c>
      <c r="CY157" s="537"/>
      <c r="CZ157" s="537"/>
      <c r="DA157" s="382"/>
      <c r="DB157" s="238"/>
      <c r="DC157" s="538">
        <f t="shared" si="314"/>
        <v>0</v>
      </c>
      <c r="DD157" s="74">
        <f t="shared" si="315"/>
        <v>0</v>
      </c>
      <c r="DE157" s="78">
        <f t="shared" si="316"/>
        <v>0</v>
      </c>
      <c r="DF157" s="537"/>
      <c r="DG157" s="537"/>
      <c r="DH157" s="382"/>
      <c r="DI157" s="238"/>
      <c r="DJ157" s="538">
        <f t="shared" si="317"/>
        <v>0</v>
      </c>
      <c r="DK157" s="74">
        <f t="shared" si="318"/>
        <v>0</v>
      </c>
      <c r="DL157" s="78">
        <f t="shared" si="319"/>
        <v>0</v>
      </c>
      <c r="DM157" s="537"/>
      <c r="DN157" s="537"/>
      <c r="DO157" s="382"/>
      <c r="DP157" s="238"/>
      <c r="DQ157" s="538">
        <f t="shared" si="320"/>
        <v>0</v>
      </c>
      <c r="DR157" s="74">
        <f t="shared" si="321"/>
        <v>0</v>
      </c>
      <c r="DS157" s="78">
        <f t="shared" si="322"/>
        <v>0</v>
      </c>
      <c r="DT157" s="537"/>
      <c r="DU157" s="537"/>
      <c r="DV157" s="382"/>
    </row>
    <row r="158" spans="1:126" s="20" customFormat="1" outlineLevel="1" x14ac:dyDescent="0.2">
      <c r="A158" s="196" t="s">
        <v>249</v>
      </c>
      <c r="B158" s="182"/>
      <c r="C158" s="42"/>
      <c r="D158" s="42"/>
      <c r="E158" s="78">
        <f t="shared" si="271"/>
        <v>0</v>
      </c>
      <c r="F158" s="190"/>
      <c r="G158" s="22" t="s">
        <v>278</v>
      </c>
      <c r="H158" s="301" t="s">
        <v>318</v>
      </c>
      <c r="I158" s="538">
        <f t="shared" si="272"/>
        <v>0</v>
      </c>
      <c r="J158" s="538">
        <f t="shared" si="273"/>
        <v>0</v>
      </c>
      <c r="K158" s="78">
        <f t="shared" si="274"/>
        <v>0</v>
      </c>
      <c r="L158" s="537"/>
      <c r="M158" s="537"/>
      <c r="N158" s="382"/>
      <c r="O158" s="271" t="str">
        <f t="shared" si="222"/>
        <v>LLC</v>
      </c>
      <c r="P158" s="538">
        <f t="shared" si="275"/>
        <v>0</v>
      </c>
      <c r="Q158" s="74">
        <f t="shared" si="276"/>
        <v>0</v>
      </c>
      <c r="R158" s="78">
        <f t="shared" si="277"/>
        <v>0</v>
      </c>
      <c r="S158" s="537"/>
      <c r="T158" s="537"/>
      <c r="U158" s="382"/>
      <c r="V158" s="238"/>
      <c r="W158" s="538">
        <f t="shared" si="278"/>
        <v>0</v>
      </c>
      <c r="X158" s="74">
        <f t="shared" si="279"/>
        <v>0</v>
      </c>
      <c r="Y158" s="78">
        <f t="shared" si="280"/>
        <v>0</v>
      </c>
      <c r="Z158" s="537"/>
      <c r="AA158" s="537"/>
      <c r="AB158" s="382"/>
      <c r="AC158" s="238"/>
      <c r="AD158" s="538">
        <f t="shared" si="281"/>
        <v>0</v>
      </c>
      <c r="AE158" s="74">
        <f t="shared" si="282"/>
        <v>0</v>
      </c>
      <c r="AF158" s="78">
        <f t="shared" si="283"/>
        <v>0</v>
      </c>
      <c r="AG158" s="537"/>
      <c r="AH158" s="537"/>
      <c r="AI158" s="382"/>
      <c r="AJ158" s="238"/>
      <c r="AK158" s="538">
        <f t="shared" si="284"/>
        <v>0</v>
      </c>
      <c r="AL158" s="74">
        <f t="shared" si="285"/>
        <v>0</v>
      </c>
      <c r="AM158" s="78">
        <f t="shared" si="286"/>
        <v>0</v>
      </c>
      <c r="AN158" s="537"/>
      <c r="AO158" s="537"/>
      <c r="AP158" s="382"/>
      <c r="AQ158" s="238"/>
      <c r="AR158" s="538">
        <f t="shared" si="287"/>
        <v>0</v>
      </c>
      <c r="AS158" s="74">
        <f t="shared" si="288"/>
        <v>0</v>
      </c>
      <c r="AT158" s="78">
        <f t="shared" si="289"/>
        <v>0</v>
      </c>
      <c r="AU158" s="537"/>
      <c r="AV158" s="537"/>
      <c r="AW158" s="382"/>
      <c r="AX158" s="238"/>
      <c r="AY158" s="538">
        <f t="shared" si="290"/>
        <v>0</v>
      </c>
      <c r="AZ158" s="74">
        <f t="shared" si="291"/>
        <v>0</v>
      </c>
      <c r="BA158" s="78">
        <f t="shared" si="292"/>
        <v>0</v>
      </c>
      <c r="BB158" s="537"/>
      <c r="BC158" s="537"/>
      <c r="BD158" s="382"/>
      <c r="BE158" s="238"/>
      <c r="BF158" s="538">
        <f t="shared" si="293"/>
        <v>0</v>
      </c>
      <c r="BG158" s="74">
        <f t="shared" si="294"/>
        <v>0</v>
      </c>
      <c r="BH158" s="78">
        <f t="shared" si="295"/>
        <v>0</v>
      </c>
      <c r="BI158" s="537"/>
      <c r="BJ158" s="537"/>
      <c r="BK158" s="382"/>
      <c r="BL158" s="238"/>
      <c r="BM158" s="538">
        <f t="shared" si="296"/>
        <v>0</v>
      </c>
      <c r="BN158" s="74">
        <f t="shared" si="297"/>
        <v>0</v>
      </c>
      <c r="BO158" s="78">
        <f t="shared" si="298"/>
        <v>0</v>
      </c>
      <c r="BP158" s="537"/>
      <c r="BQ158" s="537"/>
      <c r="BR158" s="382"/>
      <c r="BS158" s="238"/>
      <c r="BT158" s="538">
        <f t="shared" si="299"/>
        <v>0</v>
      </c>
      <c r="BU158" s="74">
        <f t="shared" si="300"/>
        <v>0</v>
      </c>
      <c r="BV158" s="78">
        <f t="shared" si="301"/>
        <v>0</v>
      </c>
      <c r="BW158" s="537"/>
      <c r="BX158" s="537"/>
      <c r="BY158" s="382"/>
      <c r="BZ158" s="238"/>
      <c r="CA158" s="538">
        <f t="shared" si="302"/>
        <v>0</v>
      </c>
      <c r="CB158" s="74">
        <f t="shared" si="303"/>
        <v>0</v>
      </c>
      <c r="CC158" s="78">
        <f t="shared" si="304"/>
        <v>0</v>
      </c>
      <c r="CD158" s="537"/>
      <c r="CE158" s="537"/>
      <c r="CF158" s="382"/>
      <c r="CG158" s="238"/>
      <c r="CH158" s="538">
        <f t="shared" si="305"/>
        <v>0</v>
      </c>
      <c r="CI158" s="74">
        <f t="shared" si="306"/>
        <v>0</v>
      </c>
      <c r="CJ158" s="78">
        <f t="shared" si="307"/>
        <v>0</v>
      </c>
      <c r="CK158" s="537"/>
      <c r="CL158" s="537"/>
      <c r="CM158" s="382"/>
      <c r="CN158" s="238"/>
      <c r="CO158" s="538">
        <f t="shared" si="308"/>
        <v>0</v>
      </c>
      <c r="CP158" s="74">
        <f t="shared" si="309"/>
        <v>0</v>
      </c>
      <c r="CQ158" s="78">
        <f t="shared" si="310"/>
        <v>0</v>
      </c>
      <c r="CR158" s="537"/>
      <c r="CS158" s="537"/>
      <c r="CT158" s="382"/>
      <c r="CU158" s="238"/>
      <c r="CV158" s="538">
        <f t="shared" si="311"/>
        <v>0</v>
      </c>
      <c r="CW158" s="74">
        <f t="shared" si="312"/>
        <v>0</v>
      </c>
      <c r="CX158" s="78">
        <f t="shared" si="313"/>
        <v>0</v>
      </c>
      <c r="CY158" s="537"/>
      <c r="CZ158" s="537"/>
      <c r="DA158" s="382"/>
      <c r="DB158" s="238"/>
      <c r="DC158" s="538">
        <f t="shared" si="314"/>
        <v>0</v>
      </c>
      <c r="DD158" s="74">
        <f t="shared" si="315"/>
        <v>0</v>
      </c>
      <c r="DE158" s="78">
        <f t="shared" si="316"/>
        <v>0</v>
      </c>
      <c r="DF158" s="537"/>
      <c r="DG158" s="537"/>
      <c r="DH158" s="382"/>
      <c r="DI158" s="238"/>
      <c r="DJ158" s="538">
        <f t="shared" si="317"/>
        <v>0</v>
      </c>
      <c r="DK158" s="74">
        <f t="shared" si="318"/>
        <v>0</v>
      </c>
      <c r="DL158" s="78">
        <f t="shared" si="319"/>
        <v>0</v>
      </c>
      <c r="DM158" s="537"/>
      <c r="DN158" s="537"/>
      <c r="DO158" s="382"/>
      <c r="DP158" s="238"/>
      <c r="DQ158" s="538">
        <f t="shared" si="320"/>
        <v>0</v>
      </c>
      <c r="DR158" s="74">
        <f t="shared" si="321"/>
        <v>0</v>
      </c>
      <c r="DS158" s="78">
        <f t="shared" si="322"/>
        <v>0</v>
      </c>
      <c r="DT158" s="537"/>
      <c r="DU158" s="537"/>
      <c r="DV158" s="382"/>
    </row>
    <row r="159" spans="1:126" s="20" customFormat="1" outlineLevel="1" x14ac:dyDescent="0.2">
      <c r="A159" s="200" t="s">
        <v>255</v>
      </c>
      <c r="B159" s="182" t="s">
        <v>34</v>
      </c>
      <c r="C159" s="42"/>
      <c r="D159" s="42"/>
      <c r="E159" s="78">
        <f t="shared" si="271"/>
        <v>0</v>
      </c>
      <c r="F159" s="187"/>
      <c r="G159" s="22"/>
      <c r="H159" s="301" t="s">
        <v>318</v>
      </c>
      <c r="I159" s="538">
        <f t="shared" si="272"/>
        <v>0</v>
      </c>
      <c r="J159" s="538">
        <f t="shared" si="273"/>
        <v>0</v>
      </c>
      <c r="K159" s="78">
        <f t="shared" si="274"/>
        <v>0</v>
      </c>
      <c r="L159" s="537"/>
      <c r="M159" s="537"/>
      <c r="N159" s="382"/>
      <c r="O159" s="271" t="str">
        <f t="shared" si="222"/>
        <v>LLC</v>
      </c>
      <c r="P159" s="74">
        <f t="shared" si="275"/>
        <v>0</v>
      </c>
      <c r="Q159" s="74">
        <f t="shared" si="276"/>
        <v>0</v>
      </c>
      <c r="R159" s="78">
        <f t="shared" si="277"/>
        <v>0</v>
      </c>
      <c r="S159" s="537"/>
      <c r="T159" s="537"/>
      <c r="U159" s="382"/>
      <c r="V159" s="238"/>
      <c r="W159" s="74">
        <f t="shared" si="278"/>
        <v>0</v>
      </c>
      <c r="X159" s="74">
        <f t="shared" si="279"/>
        <v>0</v>
      </c>
      <c r="Y159" s="78">
        <f t="shared" si="280"/>
        <v>0</v>
      </c>
      <c r="Z159" s="537"/>
      <c r="AA159" s="537"/>
      <c r="AB159" s="382"/>
      <c r="AC159" s="238"/>
      <c r="AD159" s="74">
        <f t="shared" si="281"/>
        <v>0</v>
      </c>
      <c r="AE159" s="74">
        <f t="shared" si="282"/>
        <v>0</v>
      </c>
      <c r="AF159" s="78">
        <f t="shared" si="283"/>
        <v>0</v>
      </c>
      <c r="AG159" s="537"/>
      <c r="AH159" s="537"/>
      <c r="AI159" s="382"/>
      <c r="AJ159" s="238"/>
      <c r="AK159" s="74">
        <f t="shared" si="284"/>
        <v>0</v>
      </c>
      <c r="AL159" s="74">
        <f t="shared" si="285"/>
        <v>0</v>
      </c>
      <c r="AM159" s="78">
        <f t="shared" si="286"/>
        <v>0</v>
      </c>
      <c r="AN159" s="537"/>
      <c r="AO159" s="537"/>
      <c r="AP159" s="382"/>
      <c r="AQ159" s="238"/>
      <c r="AR159" s="74">
        <f t="shared" si="287"/>
        <v>0</v>
      </c>
      <c r="AS159" s="74">
        <f t="shared" si="288"/>
        <v>0</v>
      </c>
      <c r="AT159" s="78">
        <f t="shared" si="289"/>
        <v>0</v>
      </c>
      <c r="AU159" s="537"/>
      <c r="AV159" s="537"/>
      <c r="AW159" s="382"/>
      <c r="AX159" s="238"/>
      <c r="AY159" s="74">
        <f t="shared" si="290"/>
        <v>0</v>
      </c>
      <c r="AZ159" s="74">
        <f t="shared" si="291"/>
        <v>0</v>
      </c>
      <c r="BA159" s="78">
        <f t="shared" si="292"/>
        <v>0</v>
      </c>
      <c r="BB159" s="537"/>
      <c r="BC159" s="537"/>
      <c r="BD159" s="382"/>
      <c r="BE159" s="238"/>
      <c r="BF159" s="74">
        <f t="shared" si="293"/>
        <v>0</v>
      </c>
      <c r="BG159" s="74">
        <f t="shared" si="294"/>
        <v>0</v>
      </c>
      <c r="BH159" s="78">
        <f t="shared" si="295"/>
        <v>0</v>
      </c>
      <c r="BI159" s="537"/>
      <c r="BJ159" s="537"/>
      <c r="BK159" s="382"/>
      <c r="BL159" s="238"/>
      <c r="BM159" s="74">
        <f t="shared" si="296"/>
        <v>0</v>
      </c>
      <c r="BN159" s="74">
        <f t="shared" si="297"/>
        <v>0</v>
      </c>
      <c r="BO159" s="78">
        <f t="shared" si="298"/>
        <v>0</v>
      </c>
      <c r="BP159" s="537"/>
      <c r="BQ159" s="537"/>
      <c r="BR159" s="382"/>
      <c r="BS159" s="238"/>
      <c r="BT159" s="74">
        <f t="shared" si="299"/>
        <v>0</v>
      </c>
      <c r="BU159" s="74">
        <f t="shared" si="300"/>
        <v>0</v>
      </c>
      <c r="BV159" s="78">
        <f t="shared" si="301"/>
        <v>0</v>
      </c>
      <c r="BW159" s="537"/>
      <c r="BX159" s="537"/>
      <c r="BY159" s="382"/>
      <c r="BZ159" s="238"/>
      <c r="CA159" s="74">
        <f t="shared" si="302"/>
        <v>0</v>
      </c>
      <c r="CB159" s="74">
        <f t="shared" si="303"/>
        <v>0</v>
      </c>
      <c r="CC159" s="78">
        <f t="shared" si="304"/>
        <v>0</v>
      </c>
      <c r="CD159" s="537"/>
      <c r="CE159" s="537"/>
      <c r="CF159" s="382"/>
      <c r="CG159" s="238"/>
      <c r="CH159" s="74">
        <f t="shared" si="305"/>
        <v>0</v>
      </c>
      <c r="CI159" s="74">
        <f t="shared" si="306"/>
        <v>0</v>
      </c>
      <c r="CJ159" s="78">
        <f t="shared" si="307"/>
        <v>0</v>
      </c>
      <c r="CK159" s="537"/>
      <c r="CL159" s="537"/>
      <c r="CM159" s="382"/>
      <c r="CN159" s="238"/>
      <c r="CO159" s="74">
        <f t="shared" si="308"/>
        <v>0</v>
      </c>
      <c r="CP159" s="74">
        <f t="shared" si="309"/>
        <v>0</v>
      </c>
      <c r="CQ159" s="78">
        <f t="shared" si="310"/>
        <v>0</v>
      </c>
      <c r="CR159" s="537"/>
      <c r="CS159" s="537"/>
      <c r="CT159" s="382"/>
      <c r="CU159" s="238"/>
      <c r="CV159" s="74">
        <f t="shared" si="311"/>
        <v>0</v>
      </c>
      <c r="CW159" s="74">
        <f t="shared" si="312"/>
        <v>0</v>
      </c>
      <c r="CX159" s="78">
        <f t="shared" si="313"/>
        <v>0</v>
      </c>
      <c r="CY159" s="537"/>
      <c r="CZ159" s="537"/>
      <c r="DA159" s="382"/>
      <c r="DB159" s="238"/>
      <c r="DC159" s="74">
        <f t="shared" si="314"/>
        <v>0</v>
      </c>
      <c r="DD159" s="74">
        <f t="shared" si="315"/>
        <v>0</v>
      </c>
      <c r="DE159" s="78">
        <f t="shared" si="316"/>
        <v>0</v>
      </c>
      <c r="DF159" s="537"/>
      <c r="DG159" s="537"/>
      <c r="DH159" s="382"/>
      <c r="DI159" s="238"/>
      <c r="DJ159" s="74">
        <f t="shared" si="317"/>
        <v>0</v>
      </c>
      <c r="DK159" s="74">
        <f t="shared" si="318"/>
        <v>0</v>
      </c>
      <c r="DL159" s="78">
        <f t="shared" si="319"/>
        <v>0</v>
      </c>
      <c r="DM159" s="537"/>
      <c r="DN159" s="537"/>
      <c r="DO159" s="382"/>
      <c r="DP159" s="238"/>
      <c r="DQ159" s="74">
        <f t="shared" si="320"/>
        <v>0</v>
      </c>
      <c r="DR159" s="74">
        <f t="shared" si="321"/>
        <v>0</v>
      </c>
      <c r="DS159" s="78">
        <f t="shared" si="322"/>
        <v>0</v>
      </c>
      <c r="DT159" s="537"/>
      <c r="DU159" s="537"/>
      <c r="DV159" s="382"/>
    </row>
    <row r="160" spans="1:126" s="20" customFormat="1" outlineLevel="1" x14ac:dyDescent="0.2">
      <c r="A160" s="200" t="s">
        <v>22</v>
      </c>
      <c r="B160" s="193" t="s">
        <v>34</v>
      </c>
      <c r="C160" s="42"/>
      <c r="D160" s="42"/>
      <c r="E160" s="78">
        <f t="shared" si="271"/>
        <v>0</v>
      </c>
      <c r="F160" s="150"/>
      <c r="G160" s="22" t="s">
        <v>88</v>
      </c>
      <c r="H160" s="301" t="s">
        <v>318</v>
      </c>
      <c r="I160" s="538">
        <f t="shared" si="272"/>
        <v>0</v>
      </c>
      <c r="J160" s="538">
        <f t="shared" si="273"/>
        <v>0</v>
      </c>
      <c r="K160" s="78">
        <f t="shared" si="274"/>
        <v>0</v>
      </c>
      <c r="L160" s="537"/>
      <c r="M160" s="537"/>
      <c r="N160" s="382"/>
      <c r="O160" s="271" t="str">
        <f t="shared" si="222"/>
        <v>LLC</v>
      </c>
      <c r="P160" s="538">
        <f t="shared" si="275"/>
        <v>0</v>
      </c>
      <c r="Q160" s="74">
        <f t="shared" si="276"/>
        <v>0</v>
      </c>
      <c r="R160" s="78">
        <f t="shared" si="277"/>
        <v>0</v>
      </c>
      <c r="S160" s="537"/>
      <c r="T160" s="537"/>
      <c r="U160" s="382"/>
      <c r="V160" s="238"/>
      <c r="W160" s="538">
        <f t="shared" si="278"/>
        <v>0</v>
      </c>
      <c r="X160" s="74">
        <f t="shared" si="279"/>
        <v>0</v>
      </c>
      <c r="Y160" s="78">
        <f t="shared" si="280"/>
        <v>0</v>
      </c>
      <c r="Z160" s="537"/>
      <c r="AA160" s="537"/>
      <c r="AB160" s="382"/>
      <c r="AC160" s="238"/>
      <c r="AD160" s="538">
        <f t="shared" si="281"/>
        <v>0</v>
      </c>
      <c r="AE160" s="74">
        <f t="shared" si="282"/>
        <v>0</v>
      </c>
      <c r="AF160" s="78">
        <f t="shared" si="283"/>
        <v>0</v>
      </c>
      <c r="AG160" s="537"/>
      <c r="AH160" s="537"/>
      <c r="AI160" s="382"/>
      <c r="AJ160" s="238"/>
      <c r="AK160" s="538">
        <f t="shared" si="284"/>
        <v>0</v>
      </c>
      <c r="AL160" s="74">
        <f t="shared" si="285"/>
        <v>0</v>
      </c>
      <c r="AM160" s="78">
        <f t="shared" si="286"/>
        <v>0</v>
      </c>
      <c r="AN160" s="537"/>
      <c r="AO160" s="537"/>
      <c r="AP160" s="382"/>
      <c r="AQ160" s="238"/>
      <c r="AR160" s="538">
        <f t="shared" si="287"/>
        <v>0</v>
      </c>
      <c r="AS160" s="74">
        <f t="shared" si="288"/>
        <v>0</v>
      </c>
      <c r="AT160" s="78">
        <f t="shared" si="289"/>
        <v>0</v>
      </c>
      <c r="AU160" s="537"/>
      <c r="AV160" s="537"/>
      <c r="AW160" s="382"/>
      <c r="AX160" s="238"/>
      <c r="AY160" s="538">
        <f t="shared" si="290"/>
        <v>0</v>
      </c>
      <c r="AZ160" s="74">
        <f t="shared" si="291"/>
        <v>0</v>
      </c>
      <c r="BA160" s="78">
        <f t="shared" si="292"/>
        <v>0</v>
      </c>
      <c r="BB160" s="537"/>
      <c r="BC160" s="537"/>
      <c r="BD160" s="382"/>
      <c r="BE160" s="238"/>
      <c r="BF160" s="538">
        <f t="shared" si="293"/>
        <v>0</v>
      </c>
      <c r="BG160" s="74">
        <f t="shared" si="294"/>
        <v>0</v>
      </c>
      <c r="BH160" s="78">
        <f t="shared" si="295"/>
        <v>0</v>
      </c>
      <c r="BI160" s="537"/>
      <c r="BJ160" s="537"/>
      <c r="BK160" s="382"/>
      <c r="BL160" s="238"/>
      <c r="BM160" s="538">
        <f t="shared" si="296"/>
        <v>0</v>
      </c>
      <c r="BN160" s="74">
        <f t="shared" si="297"/>
        <v>0</v>
      </c>
      <c r="BO160" s="78">
        <f t="shared" si="298"/>
        <v>0</v>
      </c>
      <c r="BP160" s="537"/>
      <c r="BQ160" s="537"/>
      <c r="BR160" s="382"/>
      <c r="BS160" s="238"/>
      <c r="BT160" s="538">
        <f t="shared" si="299"/>
        <v>0</v>
      </c>
      <c r="BU160" s="74">
        <f t="shared" si="300"/>
        <v>0</v>
      </c>
      <c r="BV160" s="78">
        <f t="shared" si="301"/>
        <v>0</v>
      </c>
      <c r="BW160" s="537"/>
      <c r="BX160" s="537"/>
      <c r="BY160" s="382"/>
      <c r="BZ160" s="238"/>
      <c r="CA160" s="538">
        <f t="shared" si="302"/>
        <v>0</v>
      </c>
      <c r="CB160" s="74">
        <f t="shared" si="303"/>
        <v>0</v>
      </c>
      <c r="CC160" s="78">
        <f t="shared" si="304"/>
        <v>0</v>
      </c>
      <c r="CD160" s="537"/>
      <c r="CE160" s="537"/>
      <c r="CF160" s="382"/>
      <c r="CG160" s="238"/>
      <c r="CH160" s="538">
        <f t="shared" si="305"/>
        <v>0</v>
      </c>
      <c r="CI160" s="74">
        <f t="shared" si="306"/>
        <v>0</v>
      </c>
      <c r="CJ160" s="78">
        <f t="shared" si="307"/>
        <v>0</v>
      </c>
      <c r="CK160" s="537"/>
      <c r="CL160" s="537"/>
      <c r="CM160" s="382"/>
      <c r="CN160" s="238"/>
      <c r="CO160" s="538">
        <f t="shared" si="308"/>
        <v>0</v>
      </c>
      <c r="CP160" s="74">
        <f t="shared" si="309"/>
        <v>0</v>
      </c>
      <c r="CQ160" s="78">
        <f t="shared" si="310"/>
        <v>0</v>
      </c>
      <c r="CR160" s="537"/>
      <c r="CS160" s="537"/>
      <c r="CT160" s="382"/>
      <c r="CU160" s="238"/>
      <c r="CV160" s="538">
        <f t="shared" si="311"/>
        <v>0</v>
      </c>
      <c r="CW160" s="74">
        <f t="shared" si="312"/>
        <v>0</v>
      </c>
      <c r="CX160" s="78">
        <f t="shared" si="313"/>
        <v>0</v>
      </c>
      <c r="CY160" s="537"/>
      <c r="CZ160" s="537"/>
      <c r="DA160" s="382"/>
      <c r="DB160" s="238"/>
      <c r="DC160" s="538">
        <f t="shared" si="314"/>
        <v>0</v>
      </c>
      <c r="DD160" s="74">
        <f t="shared" si="315"/>
        <v>0</v>
      </c>
      <c r="DE160" s="78">
        <f t="shared" si="316"/>
        <v>0</v>
      </c>
      <c r="DF160" s="537"/>
      <c r="DG160" s="537"/>
      <c r="DH160" s="382"/>
      <c r="DI160" s="238"/>
      <c r="DJ160" s="538">
        <f t="shared" si="317"/>
        <v>0</v>
      </c>
      <c r="DK160" s="74">
        <f t="shared" si="318"/>
        <v>0</v>
      </c>
      <c r="DL160" s="78">
        <f t="shared" si="319"/>
        <v>0</v>
      </c>
      <c r="DM160" s="537"/>
      <c r="DN160" s="537"/>
      <c r="DO160" s="382"/>
      <c r="DP160" s="238"/>
      <c r="DQ160" s="538">
        <f t="shared" si="320"/>
        <v>0</v>
      </c>
      <c r="DR160" s="74">
        <f t="shared" si="321"/>
        <v>0</v>
      </c>
      <c r="DS160" s="78">
        <f t="shared" si="322"/>
        <v>0</v>
      </c>
      <c r="DT160" s="537"/>
      <c r="DU160" s="537"/>
      <c r="DV160" s="382"/>
    </row>
    <row r="161" spans="1:126" s="20" customFormat="1" outlineLevel="1" x14ac:dyDescent="0.2">
      <c r="A161" s="196" t="s">
        <v>89</v>
      </c>
      <c r="B161" s="193" t="s">
        <v>35</v>
      </c>
      <c r="C161" s="42"/>
      <c r="D161" s="42"/>
      <c r="E161" s="78">
        <f t="shared" si="271"/>
        <v>0</v>
      </c>
      <c r="F161" s="150"/>
      <c r="G161" s="22" t="s">
        <v>90</v>
      </c>
      <c r="H161" s="301" t="s">
        <v>318</v>
      </c>
      <c r="I161" s="538">
        <f t="shared" si="272"/>
        <v>0</v>
      </c>
      <c r="J161" s="538">
        <f t="shared" si="273"/>
        <v>0</v>
      </c>
      <c r="K161" s="78">
        <f t="shared" si="274"/>
        <v>0</v>
      </c>
      <c r="L161" s="537"/>
      <c r="M161" s="537"/>
      <c r="N161" s="382"/>
      <c r="O161" s="271" t="str">
        <f t="shared" si="222"/>
        <v>LLC</v>
      </c>
      <c r="P161" s="538">
        <f t="shared" si="275"/>
        <v>0</v>
      </c>
      <c r="Q161" s="74">
        <f t="shared" si="276"/>
        <v>0</v>
      </c>
      <c r="R161" s="78">
        <f t="shared" si="277"/>
        <v>0</v>
      </c>
      <c r="S161" s="537"/>
      <c r="T161" s="537"/>
      <c r="U161" s="382"/>
      <c r="V161" s="238"/>
      <c r="W161" s="538">
        <f t="shared" si="278"/>
        <v>0</v>
      </c>
      <c r="X161" s="74">
        <f t="shared" si="279"/>
        <v>0</v>
      </c>
      <c r="Y161" s="78">
        <f t="shared" si="280"/>
        <v>0</v>
      </c>
      <c r="Z161" s="537"/>
      <c r="AA161" s="537"/>
      <c r="AB161" s="382"/>
      <c r="AC161" s="238"/>
      <c r="AD161" s="538">
        <f t="shared" si="281"/>
        <v>0</v>
      </c>
      <c r="AE161" s="74">
        <f t="shared" si="282"/>
        <v>0</v>
      </c>
      <c r="AF161" s="78">
        <f t="shared" si="283"/>
        <v>0</v>
      </c>
      <c r="AG161" s="537"/>
      <c r="AH161" s="537"/>
      <c r="AI161" s="382"/>
      <c r="AJ161" s="238"/>
      <c r="AK161" s="538">
        <f t="shared" si="284"/>
        <v>0</v>
      </c>
      <c r="AL161" s="74">
        <f t="shared" si="285"/>
        <v>0</v>
      </c>
      <c r="AM161" s="78">
        <f t="shared" si="286"/>
        <v>0</v>
      </c>
      <c r="AN161" s="537"/>
      <c r="AO161" s="537"/>
      <c r="AP161" s="382"/>
      <c r="AQ161" s="238"/>
      <c r="AR161" s="538">
        <f t="shared" si="287"/>
        <v>0</v>
      </c>
      <c r="AS161" s="74">
        <f t="shared" si="288"/>
        <v>0</v>
      </c>
      <c r="AT161" s="78">
        <f t="shared" si="289"/>
        <v>0</v>
      </c>
      <c r="AU161" s="537"/>
      <c r="AV161" s="537"/>
      <c r="AW161" s="382"/>
      <c r="AX161" s="238"/>
      <c r="AY161" s="538">
        <f t="shared" si="290"/>
        <v>0</v>
      </c>
      <c r="AZ161" s="74">
        <f t="shared" si="291"/>
        <v>0</v>
      </c>
      <c r="BA161" s="78">
        <f t="shared" si="292"/>
        <v>0</v>
      </c>
      <c r="BB161" s="537"/>
      <c r="BC161" s="537"/>
      <c r="BD161" s="382"/>
      <c r="BE161" s="238"/>
      <c r="BF161" s="538">
        <f t="shared" si="293"/>
        <v>0</v>
      </c>
      <c r="BG161" s="74">
        <f t="shared" si="294"/>
        <v>0</v>
      </c>
      <c r="BH161" s="78">
        <f t="shared" si="295"/>
        <v>0</v>
      </c>
      <c r="BI161" s="537"/>
      <c r="BJ161" s="537"/>
      <c r="BK161" s="382"/>
      <c r="BL161" s="238"/>
      <c r="BM161" s="538">
        <f t="shared" si="296"/>
        <v>0</v>
      </c>
      <c r="BN161" s="74">
        <f t="shared" si="297"/>
        <v>0</v>
      </c>
      <c r="BO161" s="78">
        <f t="shared" si="298"/>
        <v>0</v>
      </c>
      <c r="BP161" s="537"/>
      <c r="BQ161" s="537"/>
      <c r="BR161" s="382"/>
      <c r="BS161" s="238"/>
      <c r="BT161" s="538">
        <f t="shared" si="299"/>
        <v>0</v>
      </c>
      <c r="BU161" s="74">
        <f t="shared" si="300"/>
        <v>0</v>
      </c>
      <c r="BV161" s="78">
        <f t="shared" si="301"/>
        <v>0</v>
      </c>
      <c r="BW161" s="537"/>
      <c r="BX161" s="537"/>
      <c r="BY161" s="382"/>
      <c r="BZ161" s="238"/>
      <c r="CA161" s="538">
        <f t="shared" si="302"/>
        <v>0</v>
      </c>
      <c r="CB161" s="74">
        <f t="shared" si="303"/>
        <v>0</v>
      </c>
      <c r="CC161" s="78">
        <f t="shared" si="304"/>
        <v>0</v>
      </c>
      <c r="CD161" s="537"/>
      <c r="CE161" s="537"/>
      <c r="CF161" s="382"/>
      <c r="CG161" s="238"/>
      <c r="CH161" s="538">
        <f t="shared" si="305"/>
        <v>0</v>
      </c>
      <c r="CI161" s="74">
        <f t="shared" si="306"/>
        <v>0</v>
      </c>
      <c r="CJ161" s="78">
        <f t="shared" si="307"/>
        <v>0</v>
      </c>
      <c r="CK161" s="537"/>
      <c r="CL161" s="537"/>
      <c r="CM161" s="382"/>
      <c r="CN161" s="238"/>
      <c r="CO161" s="538">
        <f t="shared" si="308"/>
        <v>0</v>
      </c>
      <c r="CP161" s="74">
        <f t="shared" si="309"/>
        <v>0</v>
      </c>
      <c r="CQ161" s="78">
        <f t="shared" si="310"/>
        <v>0</v>
      </c>
      <c r="CR161" s="537"/>
      <c r="CS161" s="537"/>
      <c r="CT161" s="382"/>
      <c r="CU161" s="238"/>
      <c r="CV161" s="538">
        <f t="shared" si="311"/>
        <v>0</v>
      </c>
      <c r="CW161" s="74">
        <f t="shared" si="312"/>
        <v>0</v>
      </c>
      <c r="CX161" s="78">
        <f t="shared" si="313"/>
        <v>0</v>
      </c>
      <c r="CY161" s="537"/>
      <c r="CZ161" s="537"/>
      <c r="DA161" s="382"/>
      <c r="DB161" s="238"/>
      <c r="DC161" s="538">
        <f t="shared" si="314"/>
        <v>0</v>
      </c>
      <c r="DD161" s="74">
        <f t="shared" si="315"/>
        <v>0</v>
      </c>
      <c r="DE161" s="78">
        <f t="shared" si="316"/>
        <v>0</v>
      </c>
      <c r="DF161" s="537"/>
      <c r="DG161" s="537"/>
      <c r="DH161" s="382"/>
      <c r="DI161" s="238"/>
      <c r="DJ161" s="538">
        <f t="shared" si="317"/>
        <v>0</v>
      </c>
      <c r="DK161" s="74">
        <f t="shared" si="318"/>
        <v>0</v>
      </c>
      <c r="DL161" s="78">
        <f t="shared" si="319"/>
        <v>0</v>
      </c>
      <c r="DM161" s="537"/>
      <c r="DN161" s="537"/>
      <c r="DO161" s="382"/>
      <c r="DP161" s="238"/>
      <c r="DQ161" s="538">
        <f t="shared" si="320"/>
        <v>0</v>
      </c>
      <c r="DR161" s="74">
        <f t="shared" si="321"/>
        <v>0</v>
      </c>
      <c r="DS161" s="78">
        <f t="shared" si="322"/>
        <v>0</v>
      </c>
      <c r="DT161" s="537"/>
      <c r="DU161" s="537"/>
      <c r="DV161" s="382"/>
    </row>
    <row r="162" spans="1:126" s="21" customFormat="1" outlineLevel="1" x14ac:dyDescent="0.2">
      <c r="A162" s="75" t="s">
        <v>8</v>
      </c>
      <c r="B162" s="184"/>
      <c r="C162" s="77">
        <f>SUMIF($H163:$H164,MID($H162,3,10),C163:C164)</f>
        <v>0</v>
      </c>
      <c r="D162" s="77">
        <f>SUMIF($H163:$H164,MID($H162,3,10),D163:D164)</f>
        <v>0</v>
      </c>
      <c r="E162" s="77">
        <f t="shared" si="271"/>
        <v>0</v>
      </c>
      <c r="F162" s="150"/>
      <c r="G162" s="22"/>
      <c r="H162" s="301" t="s">
        <v>321</v>
      </c>
      <c r="I162" s="432">
        <f t="shared" si="272"/>
        <v>0</v>
      </c>
      <c r="J162" s="432">
        <f t="shared" si="273"/>
        <v>0</v>
      </c>
      <c r="K162" s="73">
        <f t="shared" si="274"/>
        <v>0</v>
      </c>
      <c r="L162" s="432">
        <f>IF(I$1="","",SUMIF($H163:$H164,MID($H162,3,10),L163:L164))</f>
        <v>0</v>
      </c>
      <c r="M162" s="432">
        <f>IF(I$1="","",SUMIF($H163:$H164,MID($H162,3,10),M163:M164))</f>
        <v>0</v>
      </c>
      <c r="N162" s="62"/>
      <c r="O162" s="271" t="str">
        <f t="shared" si="222"/>
        <v>LL</v>
      </c>
      <c r="P162" s="536">
        <f t="shared" si="275"/>
        <v>0</v>
      </c>
      <c r="Q162" s="73">
        <f t="shared" si="276"/>
        <v>0</v>
      </c>
      <c r="R162" s="73">
        <f t="shared" si="277"/>
        <v>0</v>
      </c>
      <c r="S162" s="432">
        <f>IF(P$1="","",SUMIF($H163:$H164,MID($H162,3,10),S163:S164))</f>
        <v>0</v>
      </c>
      <c r="T162" s="432">
        <f>IF(P$1="","",SUMIF($H163:$H164,MID($H162,3,10),T163:T164))</f>
        <v>0</v>
      </c>
      <c r="U162" s="62"/>
      <c r="V162" s="239"/>
      <c r="W162" s="536">
        <f t="shared" si="278"/>
        <v>0</v>
      </c>
      <c r="X162" s="73">
        <f t="shared" si="279"/>
        <v>0</v>
      </c>
      <c r="Y162" s="73">
        <f t="shared" si="280"/>
        <v>0</v>
      </c>
      <c r="Z162" s="432">
        <f>IF(W$1="","",SUMIF($H163:$H164,MID($H162,3,10),Z163:Z164))</f>
        <v>0</v>
      </c>
      <c r="AA162" s="432">
        <f>IF(W$1="","",SUMIF($H163:$H164,MID($H162,3,10),AA163:AA164))</f>
        <v>0</v>
      </c>
      <c r="AB162" s="62"/>
      <c r="AC162" s="239"/>
      <c r="AD162" s="536">
        <f t="shared" si="281"/>
        <v>0</v>
      </c>
      <c r="AE162" s="73">
        <f t="shared" si="282"/>
        <v>0</v>
      </c>
      <c r="AF162" s="73">
        <f t="shared" si="283"/>
        <v>0</v>
      </c>
      <c r="AG162" s="432">
        <f>IF(AD$1="","",SUMIF($H163:$H164,MID($H162,3,10),AG163:AG164))</f>
        <v>0</v>
      </c>
      <c r="AH162" s="432">
        <f>IF(AD$1="","",SUMIF($H163:$H164,MID($H162,3,10),AH163:AH164))</f>
        <v>0</v>
      </c>
      <c r="AI162" s="62"/>
      <c r="AJ162" s="239"/>
      <c r="AK162" s="536">
        <f t="shared" si="284"/>
        <v>0</v>
      </c>
      <c r="AL162" s="73">
        <f t="shared" si="285"/>
        <v>0</v>
      </c>
      <c r="AM162" s="73">
        <f t="shared" si="286"/>
        <v>0</v>
      </c>
      <c r="AN162" s="432">
        <f>IF(AK$1="","",SUMIF($H163:$H164,MID($H162,3,10),AN163:AN164))</f>
        <v>0</v>
      </c>
      <c r="AO162" s="432">
        <f>IF(AK$1="","",SUMIF($H163:$H164,MID($H162,3,10),AO163:AO164))</f>
        <v>0</v>
      </c>
      <c r="AP162" s="62"/>
      <c r="AQ162" s="239"/>
      <c r="AR162" s="536">
        <f t="shared" si="287"/>
        <v>0</v>
      </c>
      <c r="AS162" s="73">
        <f t="shared" si="288"/>
        <v>0</v>
      </c>
      <c r="AT162" s="73">
        <f t="shared" si="289"/>
        <v>0</v>
      </c>
      <c r="AU162" s="432">
        <f>IF(AR$1="","",SUMIF($H163:$H164,MID($H162,3,10),AU163:AU164))</f>
        <v>0</v>
      </c>
      <c r="AV162" s="432">
        <f>IF(AR$1="","",SUMIF($H163:$H164,MID($H162,3,10),AV163:AV164))</f>
        <v>0</v>
      </c>
      <c r="AW162" s="62"/>
      <c r="AX162" s="239"/>
      <c r="AY162" s="536">
        <f t="shared" si="290"/>
        <v>0</v>
      </c>
      <c r="AZ162" s="73">
        <f t="shared" si="291"/>
        <v>0</v>
      </c>
      <c r="BA162" s="73">
        <f t="shared" si="292"/>
        <v>0</v>
      </c>
      <c r="BB162" s="432">
        <f>IF(AY$1="","",SUMIF($H163:$H164,MID($H162,3,10),BB163:BB164))</f>
        <v>0</v>
      </c>
      <c r="BC162" s="432">
        <f>IF(AY$1="","",SUMIF($H163:$H164,MID($H162,3,10),BC163:BC164))</f>
        <v>0</v>
      </c>
      <c r="BD162" s="62"/>
      <c r="BE162" s="239"/>
      <c r="BF162" s="536">
        <f t="shared" si="293"/>
        <v>0</v>
      </c>
      <c r="BG162" s="73">
        <f t="shared" si="294"/>
        <v>0</v>
      </c>
      <c r="BH162" s="73">
        <f t="shared" si="295"/>
        <v>0</v>
      </c>
      <c r="BI162" s="432">
        <f>IF(BF$1="","",SUMIF($H163:$H164,MID($H162,3,10),BI163:BI164))</f>
        <v>0</v>
      </c>
      <c r="BJ162" s="432">
        <f>IF(BF$1="","",SUMIF($H163:$H164,MID($H162,3,10),BJ163:BJ164))</f>
        <v>0</v>
      </c>
      <c r="BK162" s="62"/>
      <c r="BL162" s="239"/>
      <c r="BM162" s="536">
        <f t="shared" si="296"/>
        <v>0</v>
      </c>
      <c r="BN162" s="73">
        <f t="shared" si="297"/>
        <v>0</v>
      </c>
      <c r="BO162" s="73">
        <f t="shared" si="298"/>
        <v>0</v>
      </c>
      <c r="BP162" s="432">
        <f>IF(BM$1="","",SUMIF($H163:$H164,MID($H162,3,10),BP163:BP164))</f>
        <v>0</v>
      </c>
      <c r="BQ162" s="432">
        <f>IF(BM$1="","",SUMIF($H163:$H164,MID($H162,3,10),BQ163:BQ164))</f>
        <v>0</v>
      </c>
      <c r="BR162" s="62"/>
      <c r="BS162" s="239"/>
      <c r="BT162" s="536">
        <f t="shared" si="299"/>
        <v>0</v>
      </c>
      <c r="BU162" s="73">
        <f t="shared" si="300"/>
        <v>0</v>
      </c>
      <c r="BV162" s="73">
        <f t="shared" si="301"/>
        <v>0</v>
      </c>
      <c r="BW162" s="432">
        <f>IF(BT$1="","",SUMIF($H163:$H164,MID($H162,3,10),BW163:BW164))</f>
        <v>0</v>
      </c>
      <c r="BX162" s="432">
        <f>IF(BT$1="","",SUMIF($H163:$H164,MID($H162,3,10),BX163:BX164))</f>
        <v>0</v>
      </c>
      <c r="BY162" s="62"/>
      <c r="BZ162" s="239"/>
      <c r="CA162" s="536">
        <f t="shared" si="302"/>
        <v>0</v>
      </c>
      <c r="CB162" s="73">
        <f t="shared" si="303"/>
        <v>0</v>
      </c>
      <c r="CC162" s="73">
        <f t="shared" si="304"/>
        <v>0</v>
      </c>
      <c r="CD162" s="432">
        <f>IF(CA$1="","",SUMIF($H163:$H164,MID($H162,3,10),CD163:CD164))</f>
        <v>0</v>
      </c>
      <c r="CE162" s="432">
        <f>IF(CA$1="","",SUMIF($H163:$H164,MID($H162,3,10),CE163:CE164))</f>
        <v>0</v>
      </c>
      <c r="CF162" s="62"/>
      <c r="CG162" s="239"/>
      <c r="CH162" s="536">
        <f t="shared" si="305"/>
        <v>0</v>
      </c>
      <c r="CI162" s="73">
        <f t="shared" si="306"/>
        <v>0</v>
      </c>
      <c r="CJ162" s="73">
        <f t="shared" si="307"/>
        <v>0</v>
      </c>
      <c r="CK162" s="432">
        <f>IF(CH$1="","",SUMIF($H163:$H164,MID($H162,3,10),CK163:CK164))</f>
        <v>0</v>
      </c>
      <c r="CL162" s="432">
        <f>IF(CH$1="","",SUMIF($H163:$H164,MID($H162,3,10),CL163:CL164))</f>
        <v>0</v>
      </c>
      <c r="CM162" s="62"/>
      <c r="CN162" s="239"/>
      <c r="CO162" s="536">
        <f t="shared" si="308"/>
        <v>0</v>
      </c>
      <c r="CP162" s="73">
        <f t="shared" si="309"/>
        <v>0</v>
      </c>
      <c r="CQ162" s="73">
        <f t="shared" si="310"/>
        <v>0</v>
      </c>
      <c r="CR162" s="432">
        <f>IF(CO$1="","",SUMIF($H163:$H164,MID($H162,3,10),CR163:CR164))</f>
        <v>0</v>
      </c>
      <c r="CS162" s="432">
        <f>IF(CO$1="","",SUMIF($H163:$H164,MID($H162,3,10),CS163:CS164))</f>
        <v>0</v>
      </c>
      <c r="CT162" s="62"/>
      <c r="CU162" s="239"/>
      <c r="CV162" s="536">
        <f t="shared" si="311"/>
        <v>0</v>
      </c>
      <c r="CW162" s="73">
        <f t="shared" si="312"/>
        <v>0</v>
      </c>
      <c r="CX162" s="73">
        <f t="shared" si="313"/>
        <v>0</v>
      </c>
      <c r="CY162" s="432">
        <f>IF(CV$1="","",SUMIF($H163:$H164,MID($H162,3,10),CY163:CY164))</f>
        <v>0</v>
      </c>
      <c r="CZ162" s="432">
        <f>IF(CV$1="","",SUMIF($H163:$H164,MID($H162,3,10),CZ163:CZ164))</f>
        <v>0</v>
      </c>
      <c r="DA162" s="62"/>
      <c r="DB162" s="239"/>
      <c r="DC162" s="536">
        <f t="shared" si="314"/>
        <v>0</v>
      </c>
      <c r="DD162" s="73">
        <f t="shared" si="315"/>
        <v>0</v>
      </c>
      <c r="DE162" s="73">
        <f t="shared" si="316"/>
        <v>0</v>
      </c>
      <c r="DF162" s="432">
        <f>IF(DC$1="","",SUMIF($H163:$H164,MID($H162,3,10),DF163:DF164))</f>
        <v>0</v>
      </c>
      <c r="DG162" s="432">
        <f>IF(DC$1="","",SUMIF($H163:$H164,MID($H162,3,10),DG163:DG164))</f>
        <v>0</v>
      </c>
      <c r="DH162" s="62"/>
      <c r="DI162" s="239"/>
      <c r="DJ162" s="536">
        <f t="shared" si="317"/>
        <v>0</v>
      </c>
      <c r="DK162" s="73">
        <f t="shared" si="318"/>
        <v>0</v>
      </c>
      <c r="DL162" s="73">
        <f t="shared" si="319"/>
        <v>0</v>
      </c>
      <c r="DM162" s="432">
        <f>IF(DJ$1="","",SUMIF($H163:$H164,MID($H162,3,10),DM163:DM164))</f>
        <v>0</v>
      </c>
      <c r="DN162" s="432">
        <f>IF(DJ$1="","",SUMIF($H163:$H164,MID($H162,3,10),DN163:DN164))</f>
        <v>0</v>
      </c>
      <c r="DO162" s="62"/>
      <c r="DP162" s="239"/>
      <c r="DQ162" s="536">
        <f t="shared" si="320"/>
        <v>0</v>
      </c>
      <c r="DR162" s="73">
        <f t="shared" si="321"/>
        <v>0</v>
      </c>
      <c r="DS162" s="73">
        <f t="shared" si="322"/>
        <v>0</v>
      </c>
      <c r="DT162" s="432">
        <f>IF(DQ$1="","",SUMIF($H163:$H164,MID($H162,3,10),DT163:DT164))</f>
        <v>0</v>
      </c>
      <c r="DU162" s="432">
        <f>IF(DQ$1="","",SUMIF($H163:$H164,MID($H162,3,10),DU163:DU164))</f>
        <v>0</v>
      </c>
      <c r="DV162" s="62"/>
    </row>
    <row r="163" spans="1:126" s="21" customFormat="1" outlineLevel="1" x14ac:dyDescent="0.2">
      <c r="A163" s="152" t="s">
        <v>8</v>
      </c>
      <c r="B163" s="182"/>
      <c r="C163" s="43"/>
      <c r="D163" s="43"/>
      <c r="E163" s="79">
        <f t="shared" si="271"/>
        <v>0</v>
      </c>
      <c r="F163" s="150"/>
      <c r="G163" s="22"/>
      <c r="H163" s="301" t="s">
        <v>320</v>
      </c>
      <c r="I163" s="399">
        <f t="shared" si="272"/>
        <v>0</v>
      </c>
      <c r="J163" s="399">
        <f t="shared" si="273"/>
        <v>0</v>
      </c>
      <c r="K163" s="79">
        <f t="shared" si="274"/>
        <v>0</v>
      </c>
      <c r="L163" s="534"/>
      <c r="M163" s="534"/>
      <c r="N163" s="62"/>
      <c r="O163" s="271" t="str">
        <f t="shared" si="222"/>
        <v>LLM</v>
      </c>
      <c r="P163" s="538">
        <f t="shared" si="275"/>
        <v>0</v>
      </c>
      <c r="Q163" s="74">
        <f t="shared" si="276"/>
        <v>0</v>
      </c>
      <c r="R163" s="79">
        <f t="shared" si="277"/>
        <v>0</v>
      </c>
      <c r="S163" s="534"/>
      <c r="T163" s="534"/>
      <c r="U163" s="62"/>
      <c r="V163" s="239"/>
      <c r="W163" s="538">
        <f t="shared" si="278"/>
        <v>0</v>
      </c>
      <c r="X163" s="74">
        <f t="shared" si="279"/>
        <v>0</v>
      </c>
      <c r="Y163" s="79">
        <f t="shared" si="280"/>
        <v>0</v>
      </c>
      <c r="Z163" s="534"/>
      <c r="AA163" s="534"/>
      <c r="AB163" s="62"/>
      <c r="AC163" s="239"/>
      <c r="AD163" s="538">
        <f t="shared" si="281"/>
        <v>0</v>
      </c>
      <c r="AE163" s="74">
        <f t="shared" si="282"/>
        <v>0</v>
      </c>
      <c r="AF163" s="79">
        <f t="shared" si="283"/>
        <v>0</v>
      </c>
      <c r="AG163" s="534"/>
      <c r="AH163" s="534"/>
      <c r="AI163" s="62"/>
      <c r="AJ163" s="239"/>
      <c r="AK163" s="538">
        <f t="shared" si="284"/>
        <v>0</v>
      </c>
      <c r="AL163" s="74">
        <f t="shared" si="285"/>
        <v>0</v>
      </c>
      <c r="AM163" s="79">
        <f t="shared" si="286"/>
        <v>0</v>
      </c>
      <c r="AN163" s="534"/>
      <c r="AO163" s="534"/>
      <c r="AP163" s="62"/>
      <c r="AQ163" s="239"/>
      <c r="AR163" s="538">
        <f t="shared" si="287"/>
        <v>0</v>
      </c>
      <c r="AS163" s="74">
        <f t="shared" si="288"/>
        <v>0</v>
      </c>
      <c r="AT163" s="79">
        <f t="shared" si="289"/>
        <v>0</v>
      </c>
      <c r="AU163" s="534"/>
      <c r="AV163" s="534"/>
      <c r="AW163" s="62"/>
      <c r="AX163" s="239"/>
      <c r="AY163" s="538">
        <f t="shared" si="290"/>
        <v>0</v>
      </c>
      <c r="AZ163" s="74">
        <f t="shared" si="291"/>
        <v>0</v>
      </c>
      <c r="BA163" s="79">
        <f t="shared" si="292"/>
        <v>0</v>
      </c>
      <c r="BB163" s="534"/>
      <c r="BC163" s="534"/>
      <c r="BD163" s="62"/>
      <c r="BE163" s="239"/>
      <c r="BF163" s="538">
        <f t="shared" si="293"/>
        <v>0</v>
      </c>
      <c r="BG163" s="74">
        <f t="shared" si="294"/>
        <v>0</v>
      </c>
      <c r="BH163" s="79">
        <f t="shared" si="295"/>
        <v>0</v>
      </c>
      <c r="BI163" s="534"/>
      <c r="BJ163" s="534"/>
      <c r="BK163" s="62"/>
      <c r="BL163" s="239"/>
      <c r="BM163" s="538">
        <f t="shared" si="296"/>
        <v>0</v>
      </c>
      <c r="BN163" s="74">
        <f t="shared" si="297"/>
        <v>0</v>
      </c>
      <c r="BO163" s="79">
        <f t="shared" si="298"/>
        <v>0</v>
      </c>
      <c r="BP163" s="534"/>
      <c r="BQ163" s="534"/>
      <c r="BR163" s="62"/>
      <c r="BS163" s="239"/>
      <c r="BT163" s="538">
        <f t="shared" si="299"/>
        <v>0</v>
      </c>
      <c r="BU163" s="74">
        <f t="shared" si="300"/>
        <v>0</v>
      </c>
      <c r="BV163" s="79">
        <f t="shared" si="301"/>
        <v>0</v>
      </c>
      <c r="BW163" s="534"/>
      <c r="BX163" s="534"/>
      <c r="BY163" s="62"/>
      <c r="BZ163" s="239"/>
      <c r="CA163" s="538">
        <f t="shared" si="302"/>
        <v>0</v>
      </c>
      <c r="CB163" s="74">
        <f t="shared" si="303"/>
        <v>0</v>
      </c>
      <c r="CC163" s="79">
        <f t="shared" si="304"/>
        <v>0</v>
      </c>
      <c r="CD163" s="534"/>
      <c r="CE163" s="534"/>
      <c r="CF163" s="62"/>
      <c r="CG163" s="239"/>
      <c r="CH163" s="538">
        <f t="shared" si="305"/>
        <v>0</v>
      </c>
      <c r="CI163" s="74">
        <f t="shared" si="306"/>
        <v>0</v>
      </c>
      <c r="CJ163" s="79">
        <f t="shared" si="307"/>
        <v>0</v>
      </c>
      <c r="CK163" s="534"/>
      <c r="CL163" s="534"/>
      <c r="CM163" s="62"/>
      <c r="CN163" s="239"/>
      <c r="CO163" s="538">
        <f t="shared" si="308"/>
        <v>0</v>
      </c>
      <c r="CP163" s="74">
        <f t="shared" si="309"/>
        <v>0</v>
      </c>
      <c r="CQ163" s="79">
        <f t="shared" si="310"/>
        <v>0</v>
      </c>
      <c r="CR163" s="534"/>
      <c r="CS163" s="534"/>
      <c r="CT163" s="62"/>
      <c r="CU163" s="239"/>
      <c r="CV163" s="538">
        <f t="shared" si="311"/>
        <v>0</v>
      </c>
      <c r="CW163" s="74">
        <f t="shared" si="312"/>
        <v>0</v>
      </c>
      <c r="CX163" s="79">
        <f t="shared" si="313"/>
        <v>0</v>
      </c>
      <c r="CY163" s="534"/>
      <c r="CZ163" s="534"/>
      <c r="DA163" s="62"/>
      <c r="DB163" s="239"/>
      <c r="DC163" s="538">
        <f t="shared" si="314"/>
        <v>0</v>
      </c>
      <c r="DD163" s="74">
        <f t="shared" si="315"/>
        <v>0</v>
      </c>
      <c r="DE163" s="79">
        <f t="shared" si="316"/>
        <v>0</v>
      </c>
      <c r="DF163" s="534"/>
      <c r="DG163" s="534"/>
      <c r="DH163" s="62"/>
      <c r="DI163" s="239"/>
      <c r="DJ163" s="538">
        <f t="shared" si="317"/>
        <v>0</v>
      </c>
      <c r="DK163" s="74">
        <f t="shared" si="318"/>
        <v>0</v>
      </c>
      <c r="DL163" s="79">
        <f t="shared" si="319"/>
        <v>0</v>
      </c>
      <c r="DM163" s="534"/>
      <c r="DN163" s="534"/>
      <c r="DO163" s="62"/>
      <c r="DP163" s="239"/>
      <c r="DQ163" s="538">
        <f t="shared" si="320"/>
        <v>0</v>
      </c>
      <c r="DR163" s="74">
        <f t="shared" si="321"/>
        <v>0</v>
      </c>
      <c r="DS163" s="79">
        <f t="shared" si="322"/>
        <v>0</v>
      </c>
      <c r="DT163" s="534"/>
      <c r="DU163" s="534"/>
      <c r="DV163" s="62"/>
    </row>
    <row r="164" spans="1:126" s="20" customFormat="1" x14ac:dyDescent="0.2">
      <c r="A164" s="76" t="s">
        <v>153</v>
      </c>
      <c r="B164" s="194"/>
      <c r="C164" s="73">
        <f>SUMIF($O138:$O163,MID($H164,3,10),C138:C163)</f>
        <v>0</v>
      </c>
      <c r="D164" s="73">
        <f>SUMIF($O138:$O163,MID($H164,3,10),D138:D163)</f>
        <v>0</v>
      </c>
      <c r="E164" s="73">
        <f t="shared" si="271"/>
        <v>0</v>
      </c>
      <c r="F164" s="187"/>
      <c r="H164" s="301" t="s">
        <v>322</v>
      </c>
      <c r="I164" s="536">
        <f>IF(I$1="","",SUMIF($O139:$O163,MID($H164,3,10),I139:I163))</f>
        <v>0</v>
      </c>
      <c r="J164" s="536">
        <f>IF(J$1="","",SUMIF($O139:$O163,MID($H164,3,10),J139:J163))</f>
        <v>0</v>
      </c>
      <c r="K164" s="73">
        <f t="shared" si="274"/>
        <v>0</v>
      </c>
      <c r="L164" s="435">
        <f>IF(I$1="","",SUMIF($O138:$O163,MID($H164,3,10),L138:L163))</f>
        <v>0</v>
      </c>
      <c r="M164" s="435">
        <f>IF(I$1="","",SUMIF($O138:$O163,MID($H164,3,10),M138:M163))</f>
        <v>0</v>
      </c>
      <c r="N164" s="383"/>
      <c r="O164" s="271" t="str">
        <f t="shared" si="222"/>
        <v>L</v>
      </c>
      <c r="P164" s="536">
        <f>IF(P$1="","",SUMIF($O139:$O163,MID($H164,3,10),P139:P163))</f>
        <v>0</v>
      </c>
      <c r="Q164" s="73">
        <f>IF(P$1="","",SUMIF($O139:$O163,MID($H164,3,10),Q139:Q163))</f>
        <v>0</v>
      </c>
      <c r="R164" s="73">
        <f t="shared" si="277"/>
        <v>0</v>
      </c>
      <c r="S164" s="435">
        <f>IF(P$1="","",SUMIF($O138:$O163,MID($H164,3,10),S138:S163))</f>
        <v>0</v>
      </c>
      <c r="T164" s="435">
        <f>IF(P$1="","",SUMIF($O138:$O163,MID($H164,3,10),T138:T163))</f>
        <v>0</v>
      </c>
      <c r="U164" s="383"/>
      <c r="V164" s="238"/>
      <c r="W164" s="536">
        <f>IF(W$1="","",SUMIF($O139:$O163,MID($H164,3,10),W139:W163))</f>
        <v>0</v>
      </c>
      <c r="X164" s="73">
        <f>IF(W$1="","",SUMIF($O139:$O163,MID($H164,3,10),X139:X163))</f>
        <v>0</v>
      </c>
      <c r="Y164" s="73">
        <f t="shared" si="280"/>
        <v>0</v>
      </c>
      <c r="Z164" s="435">
        <f>IF(W$1="","",SUMIF($O138:$O163,MID($H164,3,10),Z138:Z163))</f>
        <v>0</v>
      </c>
      <c r="AA164" s="435">
        <f>IF(W$1="","",SUMIF($O138:$O163,MID($H164,3,10),AA138:AA163))</f>
        <v>0</v>
      </c>
      <c r="AB164" s="383"/>
      <c r="AC164" s="238"/>
      <c r="AD164" s="536">
        <f>IF(AD$1="","",SUMIF($O139:$O163,MID($H164,3,10),AD139:AD163))</f>
        <v>0</v>
      </c>
      <c r="AE164" s="73">
        <f>IF(AD$1="","",SUMIF($O139:$O163,MID($H164,3,10),AE139:AE163))</f>
        <v>0</v>
      </c>
      <c r="AF164" s="73">
        <f t="shared" si="283"/>
        <v>0</v>
      </c>
      <c r="AG164" s="435">
        <f>IF(AD$1="","",SUMIF($O138:$O163,MID($H164,3,10),AG138:AG163))</f>
        <v>0</v>
      </c>
      <c r="AH164" s="435">
        <f>IF(AD$1="","",SUMIF($O138:$O163,MID($H164,3,10),AH138:AH163))</f>
        <v>0</v>
      </c>
      <c r="AI164" s="383"/>
      <c r="AJ164" s="238"/>
      <c r="AK164" s="536">
        <f>IF(AK$1="","",SUMIF($O139:$O163,MID($H164,3,10),AK139:AK163))</f>
        <v>0</v>
      </c>
      <c r="AL164" s="73">
        <f>IF(AK$1="","",SUMIF($O139:$O163,MID($H164,3,10),AL139:AL163))</f>
        <v>0</v>
      </c>
      <c r="AM164" s="73">
        <f t="shared" si="286"/>
        <v>0</v>
      </c>
      <c r="AN164" s="435">
        <f>IF(AK$1="","",SUMIF($O138:$O163,MID($H164,3,10),AN138:AN163))</f>
        <v>0</v>
      </c>
      <c r="AO164" s="435">
        <f>IF(AK$1="","",SUMIF($O138:$O163,MID($H164,3,10),AO138:AO163))</f>
        <v>0</v>
      </c>
      <c r="AP164" s="383"/>
      <c r="AQ164" s="238"/>
      <c r="AR164" s="536">
        <f>IF(AR$1="","",SUMIF($O139:$O163,MID($H164,3,10),AR139:AR163))</f>
        <v>0</v>
      </c>
      <c r="AS164" s="73">
        <f>IF(AR$1="","",SUMIF($O139:$O163,MID($H164,3,10),AS139:AS163))</f>
        <v>0</v>
      </c>
      <c r="AT164" s="73">
        <f t="shared" si="289"/>
        <v>0</v>
      </c>
      <c r="AU164" s="435">
        <f>IF(AR$1="","",SUMIF($O138:$O163,MID($H164,3,10),AU138:AU163))</f>
        <v>0</v>
      </c>
      <c r="AV164" s="435">
        <f>IF(AR$1="","",SUMIF($O138:$O163,MID($H164,3,10),AV138:AV163))</f>
        <v>0</v>
      </c>
      <c r="AW164" s="383"/>
      <c r="AX164" s="238"/>
      <c r="AY164" s="536">
        <f>IF(AY$1="","",SUMIF($O139:$O163,MID($H164,3,10),AY139:AY163))</f>
        <v>0</v>
      </c>
      <c r="AZ164" s="73">
        <f>IF(AY$1="","",SUMIF($O139:$O163,MID($H164,3,10),AZ139:AZ163))</f>
        <v>0</v>
      </c>
      <c r="BA164" s="73">
        <f t="shared" si="292"/>
        <v>0</v>
      </c>
      <c r="BB164" s="435">
        <f>IF(AY$1="","",SUMIF($O138:$O163,MID($H164,3,10),BB138:BB163))</f>
        <v>0</v>
      </c>
      <c r="BC164" s="435">
        <f>IF(AY$1="","",SUMIF($O138:$O163,MID($H164,3,10),BC138:BC163))</f>
        <v>0</v>
      </c>
      <c r="BD164" s="383"/>
      <c r="BE164" s="238"/>
      <c r="BF164" s="536">
        <f>IF(BF$1="","",SUMIF($O139:$O163,MID($H164,3,10),BF139:BF163))</f>
        <v>0</v>
      </c>
      <c r="BG164" s="73">
        <f>IF(BF$1="","",SUMIF($O139:$O163,MID($H164,3,10),BG139:BG163))</f>
        <v>0</v>
      </c>
      <c r="BH164" s="73">
        <f t="shared" si="295"/>
        <v>0</v>
      </c>
      <c r="BI164" s="435">
        <f>IF(BF$1="","",SUMIF($O138:$O163,MID($H164,3,10),BI138:BI163))</f>
        <v>0</v>
      </c>
      <c r="BJ164" s="435">
        <f>IF(BF$1="","",SUMIF($O138:$O163,MID($H164,3,10),BJ138:BJ163))</f>
        <v>0</v>
      </c>
      <c r="BK164" s="383"/>
      <c r="BL164" s="238"/>
      <c r="BM164" s="536">
        <f>IF(BM$1="","",SUMIF($O139:$O163,MID($H164,3,10),BM139:BM163))</f>
        <v>0</v>
      </c>
      <c r="BN164" s="73">
        <f>IF(BM$1="","",SUMIF($O139:$O163,MID($H164,3,10),BN139:BN163))</f>
        <v>0</v>
      </c>
      <c r="BO164" s="73">
        <f t="shared" si="298"/>
        <v>0</v>
      </c>
      <c r="BP164" s="435">
        <f>IF(BM$1="","",SUMIF($O138:$O163,MID($H164,3,10),BP138:BP163))</f>
        <v>0</v>
      </c>
      <c r="BQ164" s="435">
        <f>IF(BM$1="","",SUMIF($O138:$O163,MID($H164,3,10),BQ138:BQ163))</f>
        <v>0</v>
      </c>
      <c r="BR164" s="383"/>
      <c r="BS164" s="238"/>
      <c r="BT164" s="536">
        <f>IF(BT$1="","",SUMIF($O139:$O163,MID($H164,3,10),BT139:BT163))</f>
        <v>0</v>
      </c>
      <c r="BU164" s="73">
        <f>IF(BT$1="","",SUMIF($O139:$O163,MID($H164,3,10),BU139:BU163))</f>
        <v>0</v>
      </c>
      <c r="BV164" s="73">
        <f t="shared" si="301"/>
        <v>0</v>
      </c>
      <c r="BW164" s="435">
        <f>IF(BT$1="","",SUMIF($O138:$O163,MID($H164,3,10),BW138:BW163))</f>
        <v>0</v>
      </c>
      <c r="BX164" s="435">
        <f>IF(BT$1="","",SUMIF($O138:$O163,MID($H164,3,10),BX138:BX163))</f>
        <v>0</v>
      </c>
      <c r="BY164" s="383"/>
      <c r="BZ164" s="238"/>
      <c r="CA164" s="536">
        <f>IF(CA$1="","",SUMIF($O139:$O163,MID($H164,3,10),CA139:CA163))</f>
        <v>0</v>
      </c>
      <c r="CB164" s="73">
        <f>IF(CA$1="","",SUMIF($O139:$O163,MID($H164,3,10),CB139:CB163))</f>
        <v>0</v>
      </c>
      <c r="CC164" s="73">
        <f t="shared" si="304"/>
        <v>0</v>
      </c>
      <c r="CD164" s="435">
        <f>IF(CA$1="","",SUMIF($O138:$O163,MID($H164,3,10),CD138:CD163))</f>
        <v>0</v>
      </c>
      <c r="CE164" s="435">
        <f>IF(CA$1="","",SUMIF($O138:$O163,MID($H164,3,10),CE138:CE163))</f>
        <v>0</v>
      </c>
      <c r="CF164" s="383"/>
      <c r="CG164" s="238"/>
      <c r="CH164" s="536">
        <f>IF(CH$1="","",SUMIF($O139:$O163,MID($H164,3,10),CH139:CH163))</f>
        <v>0</v>
      </c>
      <c r="CI164" s="73">
        <f>IF(CH$1="","",SUMIF($O139:$O163,MID($H164,3,10),CI139:CI163))</f>
        <v>0</v>
      </c>
      <c r="CJ164" s="73">
        <f t="shared" si="307"/>
        <v>0</v>
      </c>
      <c r="CK164" s="435">
        <f>IF(CH$1="","",SUMIF($O138:$O163,MID($H164,3,10),CK138:CK163))</f>
        <v>0</v>
      </c>
      <c r="CL164" s="435">
        <f>IF(CH$1="","",SUMIF($O138:$O163,MID($H164,3,10),CL138:CL163))</f>
        <v>0</v>
      </c>
      <c r="CM164" s="383"/>
      <c r="CN164" s="238"/>
      <c r="CO164" s="536">
        <f>IF(CO$1="","",SUMIF($O139:$O163,MID($H164,3,10),CO139:CO163))</f>
        <v>0</v>
      </c>
      <c r="CP164" s="73">
        <f>IF(CO$1="","",SUMIF($O139:$O163,MID($H164,3,10),CP139:CP163))</f>
        <v>0</v>
      </c>
      <c r="CQ164" s="73">
        <f t="shared" si="310"/>
        <v>0</v>
      </c>
      <c r="CR164" s="435">
        <f>IF(CO$1="","",SUMIF($O138:$O163,MID($H164,3,10),CR138:CR163))</f>
        <v>0</v>
      </c>
      <c r="CS164" s="435">
        <f>IF(CO$1="","",SUMIF($O138:$O163,MID($H164,3,10),CS138:CS163))</f>
        <v>0</v>
      </c>
      <c r="CT164" s="383"/>
      <c r="CU164" s="238"/>
      <c r="CV164" s="536">
        <f>IF(CV$1="","",SUMIF($O139:$O163,MID($H164,3,10),CV139:CV163))</f>
        <v>0</v>
      </c>
      <c r="CW164" s="73">
        <f>IF(CV$1="","",SUMIF($O139:$O163,MID($H164,3,10),CW139:CW163))</f>
        <v>0</v>
      </c>
      <c r="CX164" s="73">
        <f t="shared" si="313"/>
        <v>0</v>
      </c>
      <c r="CY164" s="435">
        <f>IF(CV$1="","",SUMIF($O138:$O163,MID($H164,3,10),CY138:CY163))</f>
        <v>0</v>
      </c>
      <c r="CZ164" s="435">
        <f>IF(CV$1="","",SUMIF($O138:$O163,MID($H164,3,10),CZ138:CZ163))</f>
        <v>0</v>
      </c>
      <c r="DA164" s="383"/>
      <c r="DB164" s="238"/>
      <c r="DC164" s="536">
        <f>IF(DC$1="","",SUMIF($O139:$O163,MID($H164,3,10),DC139:DC163))</f>
        <v>0</v>
      </c>
      <c r="DD164" s="73">
        <f>IF(DC$1="","",SUMIF($O139:$O163,MID($H164,3,10),DD139:DD163))</f>
        <v>0</v>
      </c>
      <c r="DE164" s="73">
        <f t="shared" si="316"/>
        <v>0</v>
      </c>
      <c r="DF164" s="435">
        <f>IF(DC$1="","",SUMIF($O138:$O163,MID($H164,3,10),DF138:DF163))</f>
        <v>0</v>
      </c>
      <c r="DG164" s="435">
        <f>IF(DC$1="","",SUMIF($O138:$O163,MID($H164,3,10),DG138:DG163))</f>
        <v>0</v>
      </c>
      <c r="DH164" s="383"/>
      <c r="DI164" s="238"/>
      <c r="DJ164" s="536">
        <f>IF(DJ$1="","",SUMIF($O139:$O163,MID($H164,3,10),DJ139:DJ163))</f>
        <v>0</v>
      </c>
      <c r="DK164" s="73">
        <f>IF(DJ$1="","",SUMIF($O139:$O163,MID($H164,3,10),DK139:DK163))</f>
        <v>0</v>
      </c>
      <c r="DL164" s="73">
        <f t="shared" si="319"/>
        <v>0</v>
      </c>
      <c r="DM164" s="435">
        <f>IF(DJ$1="","",SUMIF($O138:$O163,MID($H164,3,10),DM138:DM163))</f>
        <v>0</v>
      </c>
      <c r="DN164" s="435">
        <f>IF(DJ$1="","",SUMIF($O138:$O163,MID($H164,3,10),DN138:DN163))</f>
        <v>0</v>
      </c>
      <c r="DO164" s="383"/>
      <c r="DP164" s="238"/>
      <c r="DQ164" s="536">
        <f>IF(DQ$1="","",SUMIF($O139:$O163,MID($H164,3,10),DQ139:DQ163))</f>
        <v>0</v>
      </c>
      <c r="DR164" s="73">
        <f>IF(DQ$1="","",SUMIF($O139:$O163,MID($H164,3,10),DR139:DR163))</f>
        <v>0</v>
      </c>
      <c r="DS164" s="73">
        <f t="shared" si="322"/>
        <v>0</v>
      </c>
      <c r="DT164" s="435">
        <f>IF(DQ$1="","",SUMIF($O138:$O163,MID($H164,3,10),DT138:DT163))</f>
        <v>0</v>
      </c>
      <c r="DU164" s="435">
        <f>IF(DQ$1="","",SUMIF($O138:$O163,MID($H164,3,10),DU138:DU163))</f>
        <v>0</v>
      </c>
      <c r="DV164" s="383"/>
    </row>
    <row r="165" spans="1:126" s="238" customFormat="1" x14ac:dyDescent="0.2">
      <c r="A165" s="702" t="s">
        <v>148</v>
      </c>
      <c r="B165" s="703"/>
      <c r="C165" s="703"/>
      <c r="D165" s="703"/>
      <c r="E165" s="703"/>
      <c r="F165" s="704"/>
      <c r="H165" s="303"/>
      <c r="I165" s="421"/>
      <c r="J165" s="421"/>
      <c r="K165" s="421"/>
      <c r="L165" s="425"/>
      <c r="M165" s="425"/>
      <c r="N165" s="384"/>
      <c r="O165" s="271"/>
      <c r="P165" s="421"/>
      <c r="Q165" s="421"/>
      <c r="R165" s="421"/>
      <c r="S165" s="425"/>
      <c r="T165" s="425"/>
      <c r="U165" s="384"/>
      <c r="W165" s="421"/>
      <c r="X165" s="421"/>
      <c r="Y165" s="421"/>
      <c r="Z165" s="253"/>
      <c r="AA165" s="253"/>
      <c r="AB165" s="384"/>
      <c r="AD165" s="421"/>
      <c r="AE165" s="421"/>
      <c r="AF165" s="421"/>
      <c r="AG165" s="253"/>
      <c r="AH165" s="253"/>
      <c r="AI165" s="384"/>
      <c r="AK165" s="421"/>
      <c r="AL165" s="421"/>
      <c r="AM165" s="421"/>
      <c r="AN165" s="253"/>
      <c r="AO165" s="253"/>
      <c r="AP165" s="384"/>
      <c r="AR165" s="421"/>
      <c r="AS165" s="421"/>
      <c r="AT165" s="421"/>
      <c r="AU165" s="253"/>
      <c r="AV165" s="253"/>
      <c r="AW165" s="384"/>
      <c r="AY165" s="421"/>
      <c r="AZ165" s="421"/>
      <c r="BA165" s="421"/>
      <c r="BB165" s="253"/>
      <c r="BC165" s="253"/>
      <c r="BD165" s="384"/>
      <c r="BF165" s="421"/>
      <c r="BG165" s="421"/>
      <c r="BH165" s="421"/>
      <c r="BI165" s="253"/>
      <c r="BJ165" s="253"/>
      <c r="BK165" s="384"/>
      <c r="BM165" s="421"/>
      <c r="BN165" s="421"/>
      <c r="BO165" s="421"/>
      <c r="BP165" s="253"/>
      <c r="BQ165" s="253"/>
      <c r="BR165" s="384"/>
      <c r="BT165" s="421"/>
      <c r="BU165" s="421"/>
      <c r="BV165" s="421"/>
      <c r="BW165" s="253"/>
      <c r="BX165" s="253"/>
      <c r="BY165" s="384"/>
      <c r="CA165" s="421"/>
      <c r="CB165" s="421"/>
      <c r="CC165" s="421"/>
      <c r="CD165" s="253"/>
      <c r="CE165" s="253"/>
      <c r="CF165" s="384"/>
      <c r="CH165" s="421"/>
      <c r="CI165" s="421"/>
      <c r="CJ165" s="421"/>
      <c r="CK165" s="253"/>
      <c r="CL165" s="253"/>
      <c r="CM165" s="384"/>
      <c r="CO165" s="421"/>
      <c r="CP165" s="421"/>
      <c r="CQ165" s="421"/>
      <c r="CR165" s="253"/>
      <c r="CS165" s="253"/>
      <c r="CT165" s="384"/>
      <c r="CV165" s="421"/>
      <c r="CW165" s="421"/>
      <c r="CX165" s="421"/>
      <c r="CY165" s="253"/>
      <c r="CZ165" s="253"/>
      <c r="DA165" s="384"/>
      <c r="DC165" s="421"/>
      <c r="DD165" s="421"/>
      <c r="DE165" s="421"/>
      <c r="DF165" s="253"/>
      <c r="DG165" s="253"/>
      <c r="DH165" s="384"/>
      <c r="DJ165" s="421"/>
      <c r="DK165" s="421"/>
      <c r="DL165" s="421"/>
      <c r="DM165" s="253"/>
      <c r="DN165" s="253"/>
      <c r="DO165" s="384"/>
      <c r="DQ165" s="421"/>
      <c r="DR165" s="421"/>
      <c r="DS165" s="421"/>
      <c r="DT165" s="253"/>
      <c r="DU165" s="253"/>
      <c r="DV165" s="384"/>
    </row>
    <row r="166" spans="1:126" s="20" customFormat="1" outlineLevel="1" x14ac:dyDescent="0.2">
      <c r="A166" s="152" t="s">
        <v>150</v>
      </c>
      <c r="B166" s="182" t="s">
        <v>61</v>
      </c>
      <c r="C166" s="66"/>
      <c r="D166" s="66"/>
      <c r="E166" s="74">
        <f>SUM(C166:D166)</f>
        <v>0</v>
      </c>
      <c r="F166" s="187"/>
      <c r="H166" s="301" t="s">
        <v>299</v>
      </c>
      <c r="I166" s="538">
        <f>IF(K$1="Rejected",C166,IF(L166="",C166,SUM(C166,L166)))</f>
        <v>0</v>
      </c>
      <c r="J166" s="538">
        <f>IF(K$1="Rejected",D166,IF(M166="",D166,SUM(D166,M166)))</f>
        <v>0</v>
      </c>
      <c r="K166" s="257">
        <f>IF(I$1="","",SUM(I166:J166))</f>
        <v>0</v>
      </c>
      <c r="L166" s="537"/>
      <c r="M166" s="537"/>
      <c r="N166" s="382"/>
      <c r="O166" s="271" t="str">
        <f t="shared" si="222"/>
        <v>LS</v>
      </c>
      <c r="P166" s="539">
        <f>IF(R$1="Rejected",I166,IF(S166="",I166,SUM(I166,S166)))</f>
        <v>0</v>
      </c>
      <c r="Q166" s="539">
        <f>IF(R$1="Rejected",J166,IF(T166="",J166,SUM(J166,T166)))</f>
        <v>0</v>
      </c>
      <c r="R166" s="257">
        <f>IF(P$1="","",SUM(P166:Q166))</f>
        <v>0</v>
      </c>
      <c r="S166" s="537"/>
      <c r="T166" s="537"/>
      <c r="U166" s="382"/>
      <c r="V166" s="238"/>
      <c r="W166" s="539">
        <f>IF(Y$1="Rejected",P166,IF(Z166="",P166,SUM(P166,Z166)))</f>
        <v>0</v>
      </c>
      <c r="X166" s="539">
        <f>IF(Y$1="Rejected",Q166,IF(AA166="",Q166,SUM(Q166,AA166)))</f>
        <v>0</v>
      </c>
      <c r="Y166" s="257">
        <f>IF(W$1="","",SUM(W166:X166))</f>
        <v>0</v>
      </c>
      <c r="Z166" s="537"/>
      <c r="AA166" s="537"/>
      <c r="AB166" s="382"/>
      <c r="AC166" s="238"/>
      <c r="AD166" s="539">
        <f>IF(AF$1="Rejected",W166,IF(AG166="",W166,SUM(W166,AG166)))</f>
        <v>0</v>
      </c>
      <c r="AE166" s="539">
        <f>IF(AF$1="Rejected",X166,IF(AH166="",X166,SUM(X166,AH166)))</f>
        <v>0</v>
      </c>
      <c r="AF166" s="257">
        <f>IF(AD$1="","",SUM(AD166:AE166))</f>
        <v>0</v>
      </c>
      <c r="AG166" s="537"/>
      <c r="AH166" s="537"/>
      <c r="AI166" s="382"/>
      <c r="AJ166" s="238"/>
      <c r="AK166" s="539">
        <f>IF(AM$1="Rejected",AD166,IF(AN166="",AD166,SUM(AD166,AN166)))</f>
        <v>0</v>
      </c>
      <c r="AL166" s="539">
        <f>IF(AM$1="Rejected",AE166,IF(AO166="",AE166,SUM(AE166,AO166)))</f>
        <v>0</v>
      </c>
      <c r="AM166" s="257">
        <f>IF(AK$1="","",SUM(AK166:AL166))</f>
        <v>0</v>
      </c>
      <c r="AN166" s="537"/>
      <c r="AO166" s="537"/>
      <c r="AP166" s="382"/>
      <c r="AQ166" s="238"/>
      <c r="AR166" s="539">
        <f>IF(AT$1="Rejected",AK166,IF(AU166="",AK166,SUM(AK166,AU166)))</f>
        <v>0</v>
      </c>
      <c r="AS166" s="539">
        <f>IF(AT$1="Rejected",AL166,IF(AV166="",AL166,SUM(AL166,AV166)))</f>
        <v>0</v>
      </c>
      <c r="AT166" s="257">
        <f>IF(AR$1="","",SUM(AR166:AS166))</f>
        <v>0</v>
      </c>
      <c r="AU166" s="537"/>
      <c r="AV166" s="537"/>
      <c r="AW166" s="382"/>
      <c r="AX166" s="238"/>
      <c r="AY166" s="539">
        <f>IF(BA$1="Rejected",AR166,IF(BB166="",AR166,SUM(AR166,BB166)))</f>
        <v>0</v>
      </c>
      <c r="AZ166" s="539">
        <f>IF(BA$1="Rejected",AS166,IF(BC166="",AS166,SUM(AS166,BC166)))</f>
        <v>0</v>
      </c>
      <c r="BA166" s="257">
        <f>IF(AY$1="","",SUM(AY166:AZ166))</f>
        <v>0</v>
      </c>
      <c r="BB166" s="537"/>
      <c r="BC166" s="537"/>
      <c r="BD166" s="382"/>
      <c r="BE166" s="238"/>
      <c r="BF166" s="539">
        <f>IF(BH$1="Rejected",AY166,IF(BI166="",AY166,SUM(AY166,BI166)))</f>
        <v>0</v>
      </c>
      <c r="BG166" s="539">
        <f>IF(BH$1="Rejected",AZ166,IF(BJ166="",AZ166,SUM(AZ166,BJ166)))</f>
        <v>0</v>
      </c>
      <c r="BH166" s="257">
        <f>IF(BF$1="","",SUM(BF166:BG166))</f>
        <v>0</v>
      </c>
      <c r="BI166" s="537"/>
      <c r="BJ166" s="537"/>
      <c r="BK166" s="382"/>
      <c r="BL166" s="238"/>
      <c r="BM166" s="539">
        <f>IF(BO$1="Rejected",BF166,IF(BP166="",BF166,SUM(BF166,BP166)))</f>
        <v>0</v>
      </c>
      <c r="BN166" s="539">
        <f>IF(BO$1="Rejected",BG166,IF(BQ166="",BG166,SUM(BG166,BQ166)))</f>
        <v>0</v>
      </c>
      <c r="BO166" s="257">
        <f>IF(BM$1="","",SUM(BM166:BN166))</f>
        <v>0</v>
      </c>
      <c r="BP166" s="537"/>
      <c r="BQ166" s="537"/>
      <c r="BR166" s="382"/>
      <c r="BS166" s="238"/>
      <c r="BT166" s="539">
        <f>IF(BV$1="Rejected",BM166,IF(BW166="",BM166,SUM(BM166,BW166)))</f>
        <v>0</v>
      </c>
      <c r="BU166" s="539">
        <f>IF(BV$1="Rejected",BN166,IF(BX166="",BN166,SUM(BN166,BX166)))</f>
        <v>0</v>
      </c>
      <c r="BV166" s="257">
        <f>IF(BT$1="","",SUM(BT166:BU166))</f>
        <v>0</v>
      </c>
      <c r="BW166" s="537"/>
      <c r="BX166" s="537"/>
      <c r="BY166" s="382"/>
      <c r="BZ166" s="238"/>
      <c r="CA166" s="539">
        <f>IF(CC$1="Rejected",BT166,IF(CD166="",BT166,SUM(BT166,CD166)))</f>
        <v>0</v>
      </c>
      <c r="CB166" s="539">
        <f>IF(CC$1="Rejected",BU166,IF(CE166="",BU166,SUM(BU166,CE166)))</f>
        <v>0</v>
      </c>
      <c r="CC166" s="257">
        <f>IF(CA$1="","",SUM(CA166:CB166))</f>
        <v>0</v>
      </c>
      <c r="CD166" s="537"/>
      <c r="CE166" s="537"/>
      <c r="CF166" s="382"/>
      <c r="CG166" s="238"/>
      <c r="CH166" s="539">
        <f>IF(CJ$1="Rejected",CA166,IF(CK166="",CA166,SUM(CA166,CK166)))</f>
        <v>0</v>
      </c>
      <c r="CI166" s="539">
        <f>IF(CJ$1="Rejected",CB166,IF(CL166="",CB166,SUM(CB166,CL166)))</f>
        <v>0</v>
      </c>
      <c r="CJ166" s="257">
        <f>IF(CH$1="","",SUM(CH166:CI166))</f>
        <v>0</v>
      </c>
      <c r="CK166" s="537"/>
      <c r="CL166" s="537"/>
      <c r="CM166" s="382"/>
      <c r="CN166" s="238"/>
      <c r="CO166" s="539">
        <f>IF(CQ$1="Rejected",CH166,IF(CR166="",CH166,SUM(CH166,CR166)))</f>
        <v>0</v>
      </c>
      <c r="CP166" s="539">
        <f>IF(CQ$1="Rejected",CI166,IF(CS166="",CI166,SUM(CI166,CS166)))</f>
        <v>0</v>
      </c>
      <c r="CQ166" s="257">
        <f>IF(CO$1="","",SUM(CO166:CP166))</f>
        <v>0</v>
      </c>
      <c r="CR166" s="537"/>
      <c r="CS166" s="537"/>
      <c r="CT166" s="382"/>
      <c r="CU166" s="238"/>
      <c r="CV166" s="539">
        <f>IF(CX$1="Rejected",CO166,IF(CY166="",CO166,SUM(CO166,CY166)))</f>
        <v>0</v>
      </c>
      <c r="CW166" s="539">
        <f>IF(CX$1="Rejected",CP166,IF(CZ166="",CP166,SUM(CP166,CZ166)))</f>
        <v>0</v>
      </c>
      <c r="CX166" s="257">
        <f>IF(CV$1="","",SUM(CV166:CW166))</f>
        <v>0</v>
      </c>
      <c r="CY166" s="537"/>
      <c r="CZ166" s="537"/>
      <c r="DA166" s="382"/>
      <c r="DB166" s="238"/>
      <c r="DC166" s="539">
        <f>IF(DE$1="Rejected",CV166,IF(DF166="",CV166,SUM(CV166,DF166)))</f>
        <v>0</v>
      </c>
      <c r="DD166" s="539">
        <f>IF(DE$1="Rejected",CW166,IF(DG166="",CW166,SUM(CW166,DG166)))</f>
        <v>0</v>
      </c>
      <c r="DE166" s="257">
        <f>IF(DC$1="","",SUM(DC166:DD166))</f>
        <v>0</v>
      </c>
      <c r="DF166" s="537"/>
      <c r="DG166" s="537"/>
      <c r="DH166" s="382"/>
      <c r="DI166" s="238"/>
      <c r="DJ166" s="539">
        <f>IF(DL$1="Rejected",DC166,IF(DM166="",DC166,SUM(DC166,DM166)))</f>
        <v>0</v>
      </c>
      <c r="DK166" s="539">
        <f>IF(DL$1="Rejected",DD166,IF(DN166="",DD166,SUM(DD166,DN166)))</f>
        <v>0</v>
      </c>
      <c r="DL166" s="257">
        <f>IF(DJ$1="","",SUM(DJ166:DK166))</f>
        <v>0</v>
      </c>
      <c r="DM166" s="537"/>
      <c r="DN166" s="537"/>
      <c r="DO166" s="382"/>
      <c r="DP166" s="238"/>
      <c r="DQ166" s="539">
        <f>IF(DS$1="Rejected",DJ166,IF(DT166="",DJ166,SUM(DJ166,DT166)))</f>
        <v>0</v>
      </c>
      <c r="DR166" s="539">
        <f>IF(DS$1="Rejected",DK166,IF(DU166="",DK166,SUM(DK166,DU166)))</f>
        <v>0</v>
      </c>
      <c r="DS166" s="257">
        <f>IF(DQ$1="","",SUM(DQ166:DR166))</f>
        <v>0</v>
      </c>
      <c r="DT166" s="537"/>
      <c r="DU166" s="537"/>
      <c r="DV166" s="382"/>
    </row>
    <row r="167" spans="1:126" s="20" customFormat="1" outlineLevel="1" x14ac:dyDescent="0.2">
      <c r="A167" s="152" t="s">
        <v>150</v>
      </c>
      <c r="B167" s="182" t="s">
        <v>61</v>
      </c>
      <c r="C167" s="66"/>
      <c r="D167" s="66"/>
      <c r="E167" s="74">
        <f>SUM(C167:D167)</f>
        <v>0</v>
      </c>
      <c r="F167" s="187"/>
      <c r="H167" s="301" t="s">
        <v>299</v>
      </c>
      <c r="I167" s="538">
        <f>IF(K$1="Rejected",C167,IF(L167="",C167,SUM(C167,L167)))</f>
        <v>0</v>
      </c>
      <c r="J167" s="538">
        <f>IF(K$1="Rejected",D167,IF(M167="",D167,SUM(D167,M167)))</f>
        <v>0</v>
      </c>
      <c r="K167" s="74">
        <f>IF(I$1="","",SUM(I167:J167))</f>
        <v>0</v>
      </c>
      <c r="L167" s="537"/>
      <c r="M167" s="537"/>
      <c r="N167" s="382"/>
      <c r="O167" s="271" t="str">
        <f t="shared" si="222"/>
        <v>LS</v>
      </c>
      <c r="P167" s="539">
        <f>IF(R$1="Rejected",I167,IF(S167="",I167,SUM(I167,S167)))</f>
        <v>0</v>
      </c>
      <c r="Q167" s="538">
        <f>IF(R$1="Rejected",J167,IF(T167="",J167,SUM(J167,T167)))</f>
        <v>0</v>
      </c>
      <c r="R167" s="74">
        <f>IF(P$1="","",SUM(P167:Q167))</f>
        <v>0</v>
      </c>
      <c r="S167" s="537"/>
      <c r="T167" s="537"/>
      <c r="U167" s="382"/>
      <c r="V167" s="238"/>
      <c r="W167" s="539">
        <f>IF(Y$1="Rejected",P167,IF(Z167="",P167,SUM(P167,Z167)))</f>
        <v>0</v>
      </c>
      <c r="X167" s="538">
        <f>IF(Y$1="Rejected",Q167,IF(AA167="",Q167,SUM(Q167,AA167)))</f>
        <v>0</v>
      </c>
      <c r="Y167" s="74">
        <f>IF(W$1="","",SUM(W167:X167))</f>
        <v>0</v>
      </c>
      <c r="Z167" s="537"/>
      <c r="AA167" s="537"/>
      <c r="AB167" s="382"/>
      <c r="AC167" s="238"/>
      <c r="AD167" s="539">
        <f>IF(AF$1="Rejected",W167,IF(AG167="",W167,SUM(W167,AG167)))</f>
        <v>0</v>
      </c>
      <c r="AE167" s="538">
        <f>IF(AF$1="Rejected",X167,IF(AH167="",X167,SUM(X167,AH167)))</f>
        <v>0</v>
      </c>
      <c r="AF167" s="74">
        <f>IF(AD$1="","",SUM(AD167:AE167))</f>
        <v>0</v>
      </c>
      <c r="AG167" s="537"/>
      <c r="AH167" s="537"/>
      <c r="AI167" s="382"/>
      <c r="AJ167" s="238"/>
      <c r="AK167" s="539">
        <f>IF(AM$1="Rejected",AD167,IF(AN167="",AD167,SUM(AD167,AN167)))</f>
        <v>0</v>
      </c>
      <c r="AL167" s="538">
        <f>IF(AM$1="Rejected",AE167,IF(AO167="",AE167,SUM(AE167,AO167)))</f>
        <v>0</v>
      </c>
      <c r="AM167" s="74">
        <f>IF(AK$1="","",SUM(AK167:AL167))</f>
        <v>0</v>
      </c>
      <c r="AN167" s="537"/>
      <c r="AO167" s="537"/>
      <c r="AP167" s="382"/>
      <c r="AQ167" s="238"/>
      <c r="AR167" s="539">
        <f>IF(AT$1="Rejected",AK167,IF(AU167="",AK167,SUM(AK167,AU167)))</f>
        <v>0</v>
      </c>
      <c r="AS167" s="538">
        <f>IF(AT$1="Rejected",AL167,IF(AV167="",AL167,SUM(AL167,AV167)))</f>
        <v>0</v>
      </c>
      <c r="AT167" s="74">
        <f>IF(AR$1="","",SUM(AR167:AS167))</f>
        <v>0</v>
      </c>
      <c r="AU167" s="537"/>
      <c r="AV167" s="537"/>
      <c r="AW167" s="382"/>
      <c r="AX167" s="238"/>
      <c r="AY167" s="539">
        <f>IF(BA$1="Rejected",AR167,IF(BB167="",AR167,SUM(AR167,BB167)))</f>
        <v>0</v>
      </c>
      <c r="AZ167" s="538">
        <f>IF(BA$1="Rejected",AS167,IF(BC167="",AS167,SUM(AS167,BC167)))</f>
        <v>0</v>
      </c>
      <c r="BA167" s="74">
        <f>IF(AY$1="","",SUM(AY167:AZ167))</f>
        <v>0</v>
      </c>
      <c r="BB167" s="537"/>
      <c r="BC167" s="537"/>
      <c r="BD167" s="382"/>
      <c r="BE167" s="238"/>
      <c r="BF167" s="539">
        <f>IF(BH$1="Rejected",AY167,IF(BI167="",AY167,SUM(AY167,BI167)))</f>
        <v>0</v>
      </c>
      <c r="BG167" s="538">
        <f>IF(BH$1="Rejected",AZ167,IF(BJ167="",AZ167,SUM(AZ167,BJ167)))</f>
        <v>0</v>
      </c>
      <c r="BH167" s="74">
        <f>IF(BF$1="","",SUM(BF167:BG167))</f>
        <v>0</v>
      </c>
      <c r="BI167" s="537"/>
      <c r="BJ167" s="537"/>
      <c r="BK167" s="382"/>
      <c r="BL167" s="238"/>
      <c r="BM167" s="539">
        <f>IF(BO$1="Rejected",BF167,IF(BP167="",BF167,SUM(BF167,BP167)))</f>
        <v>0</v>
      </c>
      <c r="BN167" s="538">
        <f>IF(BO$1="Rejected",BG167,IF(BQ167="",BG167,SUM(BG167,BQ167)))</f>
        <v>0</v>
      </c>
      <c r="BO167" s="74">
        <f>IF(BM$1="","",SUM(BM167:BN167))</f>
        <v>0</v>
      </c>
      <c r="BP167" s="537"/>
      <c r="BQ167" s="537"/>
      <c r="BR167" s="382"/>
      <c r="BS167" s="238"/>
      <c r="BT167" s="539">
        <f>IF(BV$1="Rejected",BM167,IF(BW167="",BM167,SUM(BM167,BW167)))</f>
        <v>0</v>
      </c>
      <c r="BU167" s="538">
        <f>IF(BV$1="Rejected",BN167,IF(BX167="",BN167,SUM(BN167,BX167)))</f>
        <v>0</v>
      </c>
      <c r="BV167" s="74">
        <f>IF(BT$1="","",SUM(BT167:BU167))</f>
        <v>0</v>
      </c>
      <c r="BW167" s="537"/>
      <c r="BX167" s="537"/>
      <c r="BY167" s="382"/>
      <c r="BZ167" s="238"/>
      <c r="CA167" s="539">
        <f>IF(CC$1="Rejected",BT167,IF(CD167="",BT167,SUM(BT167,CD167)))</f>
        <v>0</v>
      </c>
      <c r="CB167" s="538">
        <f>IF(CC$1="Rejected",BU167,IF(CE167="",BU167,SUM(BU167,CE167)))</f>
        <v>0</v>
      </c>
      <c r="CC167" s="74">
        <f>IF(CA$1="","",SUM(CA167:CB167))</f>
        <v>0</v>
      </c>
      <c r="CD167" s="537"/>
      <c r="CE167" s="537"/>
      <c r="CF167" s="382"/>
      <c r="CG167" s="238"/>
      <c r="CH167" s="539">
        <f>IF(CJ$1="Rejected",CA167,IF(CK167="",CA167,SUM(CA167,CK167)))</f>
        <v>0</v>
      </c>
      <c r="CI167" s="538">
        <f>IF(CJ$1="Rejected",CB167,IF(CL167="",CB167,SUM(CB167,CL167)))</f>
        <v>0</v>
      </c>
      <c r="CJ167" s="74">
        <f>IF(CH$1="","",SUM(CH167:CI167))</f>
        <v>0</v>
      </c>
      <c r="CK167" s="537"/>
      <c r="CL167" s="537"/>
      <c r="CM167" s="382"/>
      <c r="CN167" s="238"/>
      <c r="CO167" s="539">
        <f>IF(CQ$1="Rejected",CH167,IF(CR167="",CH167,SUM(CH167,CR167)))</f>
        <v>0</v>
      </c>
      <c r="CP167" s="538">
        <f>IF(CQ$1="Rejected",CI167,IF(CS167="",CI167,SUM(CI167,CS167)))</f>
        <v>0</v>
      </c>
      <c r="CQ167" s="74">
        <f>IF(CO$1="","",SUM(CO167:CP167))</f>
        <v>0</v>
      </c>
      <c r="CR167" s="537"/>
      <c r="CS167" s="537"/>
      <c r="CT167" s="382"/>
      <c r="CU167" s="238"/>
      <c r="CV167" s="539">
        <f>IF(CX$1="Rejected",CO167,IF(CY167="",CO167,SUM(CO167,CY167)))</f>
        <v>0</v>
      </c>
      <c r="CW167" s="538">
        <f>IF(CX$1="Rejected",CP167,IF(CZ167="",CP167,SUM(CP167,CZ167)))</f>
        <v>0</v>
      </c>
      <c r="CX167" s="74">
        <f>IF(CV$1="","",SUM(CV167:CW167))</f>
        <v>0</v>
      </c>
      <c r="CY167" s="537"/>
      <c r="CZ167" s="537"/>
      <c r="DA167" s="382"/>
      <c r="DB167" s="238"/>
      <c r="DC167" s="539">
        <f>IF(DE$1="Rejected",CV167,IF(DF167="",CV167,SUM(CV167,DF167)))</f>
        <v>0</v>
      </c>
      <c r="DD167" s="538">
        <f>IF(DE$1="Rejected",CW167,IF(DG167="",CW167,SUM(CW167,DG167)))</f>
        <v>0</v>
      </c>
      <c r="DE167" s="74">
        <f>IF(DC$1="","",SUM(DC167:DD167))</f>
        <v>0</v>
      </c>
      <c r="DF167" s="537"/>
      <c r="DG167" s="537"/>
      <c r="DH167" s="382"/>
      <c r="DI167" s="238"/>
      <c r="DJ167" s="539">
        <f>IF(DL$1="Rejected",DC167,IF(DM167="",DC167,SUM(DC167,DM167)))</f>
        <v>0</v>
      </c>
      <c r="DK167" s="538">
        <f>IF(DL$1="Rejected",DD167,IF(DN167="",DD167,SUM(DD167,DN167)))</f>
        <v>0</v>
      </c>
      <c r="DL167" s="74">
        <f>IF(DJ$1="","",SUM(DJ167:DK167))</f>
        <v>0</v>
      </c>
      <c r="DM167" s="537"/>
      <c r="DN167" s="537"/>
      <c r="DO167" s="382"/>
      <c r="DP167" s="238"/>
      <c r="DQ167" s="539">
        <f>IF(DS$1="Rejected",DJ167,IF(DT167="",DJ167,SUM(DJ167,DT167)))</f>
        <v>0</v>
      </c>
      <c r="DR167" s="538">
        <f>IF(DS$1="Rejected",DK167,IF(DU167="",DK167,SUM(DK167,DU167)))</f>
        <v>0</v>
      </c>
      <c r="DS167" s="74">
        <f>IF(DQ$1="","",SUM(DQ167:DR167))</f>
        <v>0</v>
      </c>
      <c r="DT167" s="537"/>
      <c r="DU167" s="537"/>
      <c r="DV167" s="382"/>
    </row>
    <row r="168" spans="1:126" s="20" customFormat="1" outlineLevel="1" x14ac:dyDescent="0.2">
      <c r="A168" s="152" t="s">
        <v>150</v>
      </c>
      <c r="B168" s="182" t="s">
        <v>61</v>
      </c>
      <c r="C168" s="66"/>
      <c r="D168" s="66"/>
      <c r="E168" s="74">
        <f>SUM(C168:D168)</f>
        <v>0</v>
      </c>
      <c r="F168" s="187"/>
      <c r="H168" s="301" t="s">
        <v>299</v>
      </c>
      <c r="I168" s="538">
        <f>IF(K$1="Rejected",C168,IF(L168="",C168,SUM(C168,L168)))</f>
        <v>0</v>
      </c>
      <c r="J168" s="538">
        <f>IF(K$1="Rejected",D168,IF(M168="",D168,SUM(D168,M168)))</f>
        <v>0</v>
      </c>
      <c r="K168" s="74">
        <f>IF(I$1="","",SUM(I168:J168))</f>
        <v>0</v>
      </c>
      <c r="L168" s="537"/>
      <c r="M168" s="537"/>
      <c r="N168" s="382"/>
      <c r="O168" s="271" t="str">
        <f t="shared" si="222"/>
        <v>LS</v>
      </c>
      <c r="P168" s="538">
        <f>IF(R$1="Rejected",I168,IF(S168="",I168,SUM(I168,S168)))</f>
        <v>0</v>
      </c>
      <c r="Q168" s="538">
        <f>IF(R$1="Rejected",J168,IF(T168="",J168,SUM(J168,T168)))</f>
        <v>0</v>
      </c>
      <c r="R168" s="74">
        <f>IF(P$1="","",SUM(P168:Q168))</f>
        <v>0</v>
      </c>
      <c r="S168" s="537"/>
      <c r="T168" s="537"/>
      <c r="U168" s="382"/>
      <c r="V168" s="238"/>
      <c r="W168" s="538">
        <f>IF(Y$1="Rejected",P168,IF(Z168="",P168,SUM(P168,Z168)))</f>
        <v>0</v>
      </c>
      <c r="X168" s="538">
        <f>IF(Y$1="Rejected",Q168,IF(AA168="",Q168,SUM(Q168,AA168)))</f>
        <v>0</v>
      </c>
      <c r="Y168" s="74">
        <f>IF(W$1="","",SUM(W168:X168))</f>
        <v>0</v>
      </c>
      <c r="Z168" s="537"/>
      <c r="AA168" s="537"/>
      <c r="AB168" s="382"/>
      <c r="AC168" s="238"/>
      <c r="AD168" s="538">
        <f>IF(AF$1="Rejected",W168,IF(AG168="",W168,SUM(W168,AG168)))</f>
        <v>0</v>
      </c>
      <c r="AE168" s="538">
        <f>IF(AF$1="Rejected",X168,IF(AH168="",X168,SUM(X168,AH168)))</f>
        <v>0</v>
      </c>
      <c r="AF168" s="74">
        <f>IF(AD$1="","",SUM(AD168:AE168))</f>
        <v>0</v>
      </c>
      <c r="AG168" s="537"/>
      <c r="AH168" s="537"/>
      <c r="AI168" s="382"/>
      <c r="AJ168" s="238"/>
      <c r="AK168" s="538">
        <f>IF(AM$1="Rejected",AD168,IF(AN168="",AD168,SUM(AD168,AN168)))</f>
        <v>0</v>
      </c>
      <c r="AL168" s="538">
        <f>IF(AM$1="Rejected",AE168,IF(AO168="",AE168,SUM(AE168,AO168)))</f>
        <v>0</v>
      </c>
      <c r="AM168" s="74">
        <f>IF(AK$1="","",SUM(AK168:AL168))</f>
        <v>0</v>
      </c>
      <c r="AN168" s="537"/>
      <c r="AO168" s="537"/>
      <c r="AP168" s="382"/>
      <c r="AQ168" s="238"/>
      <c r="AR168" s="538">
        <f>IF(AT$1="Rejected",AK168,IF(AU168="",AK168,SUM(AK168,AU168)))</f>
        <v>0</v>
      </c>
      <c r="AS168" s="538">
        <f>IF(AT$1="Rejected",AL168,IF(AV168="",AL168,SUM(AL168,AV168)))</f>
        <v>0</v>
      </c>
      <c r="AT168" s="74">
        <f>IF(AR$1="","",SUM(AR168:AS168))</f>
        <v>0</v>
      </c>
      <c r="AU168" s="537"/>
      <c r="AV168" s="537"/>
      <c r="AW168" s="382"/>
      <c r="AX168" s="238"/>
      <c r="AY168" s="538">
        <f>IF(BA$1="Rejected",AR168,IF(BB168="",AR168,SUM(AR168,BB168)))</f>
        <v>0</v>
      </c>
      <c r="AZ168" s="538">
        <f>IF(BA$1="Rejected",AS168,IF(BC168="",AS168,SUM(AS168,BC168)))</f>
        <v>0</v>
      </c>
      <c r="BA168" s="74">
        <f>IF(AY$1="","",SUM(AY168:AZ168))</f>
        <v>0</v>
      </c>
      <c r="BB168" s="537"/>
      <c r="BC168" s="537"/>
      <c r="BD168" s="382"/>
      <c r="BE168" s="238"/>
      <c r="BF168" s="538">
        <f>IF(BH$1="Rejected",AY168,IF(BI168="",AY168,SUM(AY168,BI168)))</f>
        <v>0</v>
      </c>
      <c r="BG168" s="538">
        <f>IF(BH$1="Rejected",AZ168,IF(BJ168="",AZ168,SUM(AZ168,BJ168)))</f>
        <v>0</v>
      </c>
      <c r="BH168" s="74">
        <f>IF(BF$1="","",SUM(BF168:BG168))</f>
        <v>0</v>
      </c>
      <c r="BI168" s="537"/>
      <c r="BJ168" s="537"/>
      <c r="BK168" s="382"/>
      <c r="BL168" s="238"/>
      <c r="BM168" s="538">
        <f>IF(BO$1="Rejected",BF168,IF(BP168="",BF168,SUM(BF168,BP168)))</f>
        <v>0</v>
      </c>
      <c r="BN168" s="538">
        <f>IF(BO$1="Rejected",BG168,IF(BQ168="",BG168,SUM(BG168,BQ168)))</f>
        <v>0</v>
      </c>
      <c r="BO168" s="74">
        <f>IF(BM$1="","",SUM(BM168:BN168))</f>
        <v>0</v>
      </c>
      <c r="BP168" s="537"/>
      <c r="BQ168" s="537"/>
      <c r="BR168" s="382"/>
      <c r="BS168" s="238"/>
      <c r="BT168" s="538">
        <f>IF(BV$1="Rejected",BM168,IF(BW168="",BM168,SUM(BM168,BW168)))</f>
        <v>0</v>
      </c>
      <c r="BU168" s="538">
        <f>IF(BV$1="Rejected",BN168,IF(BX168="",BN168,SUM(BN168,BX168)))</f>
        <v>0</v>
      </c>
      <c r="BV168" s="74">
        <f>IF(BT$1="","",SUM(BT168:BU168))</f>
        <v>0</v>
      </c>
      <c r="BW168" s="537"/>
      <c r="BX168" s="537"/>
      <c r="BY168" s="382"/>
      <c r="BZ168" s="238"/>
      <c r="CA168" s="538">
        <f>IF(CC$1="Rejected",BT168,IF(CD168="",BT168,SUM(BT168,CD168)))</f>
        <v>0</v>
      </c>
      <c r="CB168" s="538">
        <f>IF(CC$1="Rejected",BU168,IF(CE168="",BU168,SUM(BU168,CE168)))</f>
        <v>0</v>
      </c>
      <c r="CC168" s="74">
        <f>IF(CA$1="","",SUM(CA168:CB168))</f>
        <v>0</v>
      </c>
      <c r="CD168" s="537"/>
      <c r="CE168" s="537"/>
      <c r="CF168" s="382"/>
      <c r="CG168" s="238"/>
      <c r="CH168" s="538">
        <f>IF(CJ$1="Rejected",CA168,IF(CK168="",CA168,SUM(CA168,CK168)))</f>
        <v>0</v>
      </c>
      <c r="CI168" s="538">
        <f>IF(CJ$1="Rejected",CB168,IF(CL168="",CB168,SUM(CB168,CL168)))</f>
        <v>0</v>
      </c>
      <c r="CJ168" s="74">
        <f>IF(CH$1="","",SUM(CH168:CI168))</f>
        <v>0</v>
      </c>
      <c r="CK168" s="537"/>
      <c r="CL168" s="537"/>
      <c r="CM168" s="382"/>
      <c r="CN168" s="238"/>
      <c r="CO168" s="538">
        <f>IF(CQ$1="Rejected",CH168,IF(CR168="",CH168,SUM(CH168,CR168)))</f>
        <v>0</v>
      </c>
      <c r="CP168" s="538">
        <f>IF(CQ$1="Rejected",CI168,IF(CS168="",CI168,SUM(CI168,CS168)))</f>
        <v>0</v>
      </c>
      <c r="CQ168" s="74">
        <f>IF(CO$1="","",SUM(CO168:CP168))</f>
        <v>0</v>
      </c>
      <c r="CR168" s="537"/>
      <c r="CS168" s="537"/>
      <c r="CT168" s="382"/>
      <c r="CU168" s="238"/>
      <c r="CV168" s="538">
        <f>IF(CX$1="Rejected",CO168,IF(CY168="",CO168,SUM(CO168,CY168)))</f>
        <v>0</v>
      </c>
      <c r="CW168" s="538">
        <f>IF(CX$1="Rejected",CP168,IF(CZ168="",CP168,SUM(CP168,CZ168)))</f>
        <v>0</v>
      </c>
      <c r="CX168" s="74">
        <f>IF(CV$1="","",SUM(CV168:CW168))</f>
        <v>0</v>
      </c>
      <c r="CY168" s="537"/>
      <c r="CZ168" s="537"/>
      <c r="DA168" s="382"/>
      <c r="DB168" s="238"/>
      <c r="DC168" s="538">
        <f>IF(DE$1="Rejected",CV168,IF(DF168="",CV168,SUM(CV168,DF168)))</f>
        <v>0</v>
      </c>
      <c r="DD168" s="538">
        <f>IF(DE$1="Rejected",CW168,IF(DG168="",CW168,SUM(CW168,DG168)))</f>
        <v>0</v>
      </c>
      <c r="DE168" s="74">
        <f>IF(DC$1="","",SUM(DC168:DD168))</f>
        <v>0</v>
      </c>
      <c r="DF168" s="537"/>
      <c r="DG168" s="537"/>
      <c r="DH168" s="382"/>
      <c r="DI168" s="238"/>
      <c r="DJ168" s="538">
        <f>IF(DL$1="Rejected",DC168,IF(DM168="",DC168,SUM(DC168,DM168)))</f>
        <v>0</v>
      </c>
      <c r="DK168" s="538">
        <f>IF(DL$1="Rejected",DD168,IF(DN168="",DD168,SUM(DD168,DN168)))</f>
        <v>0</v>
      </c>
      <c r="DL168" s="74">
        <f>IF(DJ$1="","",SUM(DJ168:DK168))</f>
        <v>0</v>
      </c>
      <c r="DM168" s="537"/>
      <c r="DN168" s="537"/>
      <c r="DO168" s="382"/>
      <c r="DP168" s="238"/>
      <c r="DQ168" s="538">
        <f>IF(DS$1="Rejected",DJ168,IF(DT168="",DJ168,SUM(DJ168,DT168)))</f>
        <v>0</v>
      </c>
      <c r="DR168" s="538">
        <f>IF(DS$1="Rejected",DK168,IF(DU168="",DK168,SUM(DK168,DU168)))</f>
        <v>0</v>
      </c>
      <c r="DS168" s="74">
        <f>IF(DQ$1="","",SUM(DQ168:DR168))</f>
        <v>0</v>
      </c>
      <c r="DT168" s="537"/>
      <c r="DU168" s="537"/>
      <c r="DV168" s="382"/>
    </row>
    <row r="169" spans="1:126" s="20" customFormat="1" x14ac:dyDescent="0.2">
      <c r="A169" s="75" t="s">
        <v>154</v>
      </c>
      <c r="B169" s="150"/>
      <c r="C169" s="73">
        <f>SUM(C166:C168)</f>
        <v>0</v>
      </c>
      <c r="D169" s="73">
        <f>SUM(D166:D168)</f>
        <v>0</v>
      </c>
      <c r="E169" s="73">
        <f>SUM(C169:D169)</f>
        <v>0</v>
      </c>
      <c r="F169" s="187"/>
      <c r="H169" s="301" t="s">
        <v>323</v>
      </c>
      <c r="I169" s="536">
        <f>IF(I$1="","",SUMIF($O166:$O168,MID($H169,3,10),I166:I168))</f>
        <v>0</v>
      </c>
      <c r="J169" s="536">
        <f>IF(I$1="","",SUMIF($O166:$O168,MID($H169,3,10),J166:J168))</f>
        <v>0</v>
      </c>
      <c r="K169" s="73">
        <f>IF(I$1="","",SUM(I169:J169))</f>
        <v>0</v>
      </c>
      <c r="L169" s="435">
        <f>IF(I$1="","",SUM(L166:L168))</f>
        <v>0</v>
      </c>
      <c r="M169" s="435">
        <f>IF(I$1="","",SUM(M166:M168))</f>
        <v>0</v>
      </c>
      <c r="N169" s="382"/>
      <c r="O169" s="271" t="str">
        <f t="shared" si="222"/>
        <v>L</v>
      </c>
      <c r="P169" s="536">
        <f>IF(P$1="","",SUMIF($O166:$O168,MID($H169,3,10),P166:P168))</f>
        <v>0</v>
      </c>
      <c r="Q169" s="536">
        <f>IF(Q$1="","",SUMIF($O166:$O168,MID($H169,3,10),Q166:Q168))</f>
        <v>0</v>
      </c>
      <c r="R169" s="73">
        <f>IF(P$1="","",SUM(P169:Q169))</f>
        <v>0</v>
      </c>
      <c r="S169" s="432">
        <f>IF(P$1="","",SUM(S166:S168))</f>
        <v>0</v>
      </c>
      <c r="T169" s="432">
        <f>IF(P$1="","",SUM(T166:T168))</f>
        <v>0</v>
      </c>
      <c r="U169" s="382"/>
      <c r="V169" s="238"/>
      <c r="W169" s="536">
        <f>IF(W$1="","",SUMIF($O166:$O168,MID($H169,3,10),W166:W168))</f>
        <v>0</v>
      </c>
      <c r="X169" s="536">
        <f>IF(X$1="","",SUMIF($O166:$O168,MID($H169,3,10),X166:X168))</f>
        <v>0</v>
      </c>
      <c r="Y169" s="73">
        <f>IF(W$1="","",SUM(W169:X169))</f>
        <v>0</v>
      </c>
      <c r="Z169" s="436">
        <f>IF(W$1="","",SUM(Z166:Z168))</f>
        <v>0</v>
      </c>
      <c r="AA169" s="436">
        <f>IF(W$1="","",SUM(AA166:AA168))</f>
        <v>0</v>
      </c>
      <c r="AB169" s="382"/>
      <c r="AC169" s="238"/>
      <c r="AD169" s="536">
        <f>IF(AD$1="","",SUMIF($O166:$O168,MID($H169,3,10),AD166:AD168))</f>
        <v>0</v>
      </c>
      <c r="AE169" s="536">
        <f>IF(AE$1="","",SUMIF($O166:$O168,MID($H169,3,10),AE166:AE168))</f>
        <v>0</v>
      </c>
      <c r="AF169" s="73">
        <f>IF(AD$1="","",SUM(AD169:AE169))</f>
        <v>0</v>
      </c>
      <c r="AG169" s="436">
        <f>IF(AD$1="","",SUM(AG166:AG168))</f>
        <v>0</v>
      </c>
      <c r="AH169" s="436">
        <f>IF(AD$1="","",SUM(AH166:AH168))</f>
        <v>0</v>
      </c>
      <c r="AI169" s="382"/>
      <c r="AJ169" s="238"/>
      <c r="AK169" s="536">
        <f>IF(AK$1="","",SUMIF($O166:$O168,MID($H169,3,10),AK166:AK168))</f>
        <v>0</v>
      </c>
      <c r="AL169" s="536">
        <f>IF(AL$1="","",SUMIF($O166:$O168,MID($H169,3,10),AL166:AL168))</f>
        <v>0</v>
      </c>
      <c r="AM169" s="73">
        <f>IF(AK$1="","",SUM(AK169:AL169))</f>
        <v>0</v>
      </c>
      <c r="AN169" s="436">
        <f>IF(AK$1="","",SUM(AN166:AN168))</f>
        <v>0</v>
      </c>
      <c r="AO169" s="436">
        <f>IF(AK$1="","",SUM(AO166:AO168))</f>
        <v>0</v>
      </c>
      <c r="AP169" s="382"/>
      <c r="AQ169" s="238"/>
      <c r="AR169" s="536">
        <f>IF(AR$1="","",SUMIF($O166:$O168,MID($H169,3,10),AR166:AR168))</f>
        <v>0</v>
      </c>
      <c r="AS169" s="536">
        <f>IF(AS$1="","",SUMIF($O166:$O168,MID($H169,3,10),AS166:AS168))</f>
        <v>0</v>
      </c>
      <c r="AT169" s="73">
        <f>IF(AR$1="","",SUM(AR169:AS169))</f>
        <v>0</v>
      </c>
      <c r="AU169" s="436">
        <f>IF(AR$1="","",SUM(AU166:AU168))</f>
        <v>0</v>
      </c>
      <c r="AV169" s="436">
        <f>IF(AR$1="","",SUM(AV166:AV168))</f>
        <v>0</v>
      </c>
      <c r="AW169" s="382"/>
      <c r="AX169" s="238"/>
      <c r="AY169" s="536">
        <f>IF(AY$1="","",SUMIF($O166:$O168,MID($H169,3,10),AY166:AY168))</f>
        <v>0</v>
      </c>
      <c r="AZ169" s="536">
        <f>IF(AZ$1="","",SUMIF($O166:$O168,MID($H169,3,10),AZ166:AZ168))</f>
        <v>0</v>
      </c>
      <c r="BA169" s="73">
        <f>IF(AY$1="","",SUM(AY169:AZ169))</f>
        <v>0</v>
      </c>
      <c r="BB169" s="436">
        <f>IF(AY$1="","",SUM(BB166:BB168))</f>
        <v>0</v>
      </c>
      <c r="BC169" s="436">
        <f>IF(AY$1="","",SUM(BC166:BC168))</f>
        <v>0</v>
      </c>
      <c r="BD169" s="382"/>
      <c r="BE169" s="238"/>
      <c r="BF169" s="536">
        <f>IF(BF$1="","",SUMIF($O166:$O168,MID($H169,3,10),BF166:BF168))</f>
        <v>0</v>
      </c>
      <c r="BG169" s="536">
        <f>IF(BG$1="","",SUMIF($O166:$O168,MID($H169,3,10),BG166:BG168))</f>
        <v>0</v>
      </c>
      <c r="BH169" s="73">
        <f>IF(BF$1="","",SUM(BF169:BG169))</f>
        <v>0</v>
      </c>
      <c r="BI169" s="436">
        <f>IF(BF$1="","",SUM(BI166:BI168))</f>
        <v>0</v>
      </c>
      <c r="BJ169" s="436">
        <f>IF(BF$1="","",SUM(BJ166:BJ168))</f>
        <v>0</v>
      </c>
      <c r="BK169" s="382"/>
      <c r="BL169" s="238"/>
      <c r="BM169" s="536">
        <f>IF(BM$1="","",SUMIF($O166:$O168,MID($H169,3,10),BM166:BM168))</f>
        <v>0</v>
      </c>
      <c r="BN169" s="536">
        <f>IF(BN$1="","",SUMIF($O166:$O168,MID($H169,3,10),BN166:BN168))</f>
        <v>0</v>
      </c>
      <c r="BO169" s="73">
        <f>IF(BM$1="","",SUM(BM169:BN169))</f>
        <v>0</v>
      </c>
      <c r="BP169" s="436">
        <f>IF(BM$1="","",SUM(BP166:BP168))</f>
        <v>0</v>
      </c>
      <c r="BQ169" s="436">
        <f>IF(BM$1="","",SUM(BQ166:BQ168))</f>
        <v>0</v>
      </c>
      <c r="BR169" s="382"/>
      <c r="BS169" s="238"/>
      <c r="BT169" s="536">
        <f>IF(BT$1="","",SUMIF($O166:$O168,MID($H169,3,10),BT166:BT168))</f>
        <v>0</v>
      </c>
      <c r="BU169" s="536">
        <f>IF(BU$1="","",SUMIF($O166:$O168,MID($H169,3,10),BU166:BU168))</f>
        <v>0</v>
      </c>
      <c r="BV169" s="73">
        <f>IF(BT$1="","",SUM(BT169:BU169))</f>
        <v>0</v>
      </c>
      <c r="BW169" s="436">
        <f>IF(BT$1="","",SUM(BW166:BW168))</f>
        <v>0</v>
      </c>
      <c r="BX169" s="436">
        <f>IF(BT$1="","",SUM(BX166:BX168))</f>
        <v>0</v>
      </c>
      <c r="BY169" s="382"/>
      <c r="BZ169" s="238"/>
      <c r="CA169" s="536">
        <f>IF(CA$1="","",SUMIF($O166:$O168,MID($H169,3,10),CA166:CA168))</f>
        <v>0</v>
      </c>
      <c r="CB169" s="536">
        <f>IF(CB$1="","",SUMIF($O166:$O168,MID($H169,3,10),CB166:CB168))</f>
        <v>0</v>
      </c>
      <c r="CC169" s="73">
        <f>IF(CA$1="","",SUM(CA169:CB169))</f>
        <v>0</v>
      </c>
      <c r="CD169" s="436">
        <f>IF(CA$1="","",SUM(CD166:CD168))</f>
        <v>0</v>
      </c>
      <c r="CE169" s="436">
        <f>IF(CA$1="","",SUM(CE166:CE168))</f>
        <v>0</v>
      </c>
      <c r="CF169" s="382"/>
      <c r="CG169" s="238"/>
      <c r="CH169" s="536">
        <f>IF(CH$1="","",SUMIF($O166:$O168,MID($H169,3,10),CH166:CH168))</f>
        <v>0</v>
      </c>
      <c r="CI169" s="536">
        <f>IF(CI$1="","",SUMIF($O166:$O168,MID($H169,3,10),CI166:CI168))</f>
        <v>0</v>
      </c>
      <c r="CJ169" s="73">
        <f>IF(CH$1="","",SUM(CH169:CI169))</f>
        <v>0</v>
      </c>
      <c r="CK169" s="436">
        <f>IF(CH$1="","",SUM(CK166:CK168))</f>
        <v>0</v>
      </c>
      <c r="CL169" s="436">
        <f>IF(CH$1="","",SUM(CL166:CL168))</f>
        <v>0</v>
      </c>
      <c r="CM169" s="382"/>
      <c r="CN169" s="238"/>
      <c r="CO169" s="536">
        <f>IF(CO$1="","",SUMIF($O166:$O168,MID($H169,3,10),CO166:CO168))</f>
        <v>0</v>
      </c>
      <c r="CP169" s="536">
        <f>IF(CP$1="","",SUMIF($O166:$O168,MID($H169,3,10),CP166:CP168))</f>
        <v>0</v>
      </c>
      <c r="CQ169" s="73">
        <f>IF(CO$1="","",SUM(CO169:CP169))</f>
        <v>0</v>
      </c>
      <c r="CR169" s="436">
        <f>IF(CO$1="","",SUM(CR166:CR168))</f>
        <v>0</v>
      </c>
      <c r="CS169" s="436">
        <f>IF(CO$1="","",SUM(CS166:CS168))</f>
        <v>0</v>
      </c>
      <c r="CT169" s="382"/>
      <c r="CU169" s="238"/>
      <c r="CV169" s="536">
        <f>IF(CV$1="","",SUMIF($O166:$O168,MID($H169,3,10),CV166:CV168))</f>
        <v>0</v>
      </c>
      <c r="CW169" s="536">
        <f>IF(CW$1="","",SUMIF($O166:$O168,MID($H169,3,10),CW166:CW168))</f>
        <v>0</v>
      </c>
      <c r="CX169" s="73">
        <f>IF(CV$1="","",SUM(CV169:CW169))</f>
        <v>0</v>
      </c>
      <c r="CY169" s="436">
        <f>IF(CV$1="","",SUM(CY166:CY168))</f>
        <v>0</v>
      </c>
      <c r="CZ169" s="436">
        <f>IF(CV$1="","",SUM(CZ166:CZ168))</f>
        <v>0</v>
      </c>
      <c r="DA169" s="382"/>
      <c r="DB169" s="238"/>
      <c r="DC169" s="536">
        <f>IF(DC$1="","",SUMIF($O166:$O168,MID($H169,3,10),DC166:DC168))</f>
        <v>0</v>
      </c>
      <c r="DD169" s="536">
        <f>IF(DD$1="","",SUMIF($O166:$O168,MID($H169,3,10),DD166:DD168))</f>
        <v>0</v>
      </c>
      <c r="DE169" s="73">
        <f>IF(DC$1="","",SUM(DC169:DD169))</f>
        <v>0</v>
      </c>
      <c r="DF169" s="436">
        <f>IF(DC$1="","",SUM(DF166:DF168))</f>
        <v>0</v>
      </c>
      <c r="DG169" s="436">
        <f>IF(DC$1="","",SUM(DG166:DG168))</f>
        <v>0</v>
      </c>
      <c r="DH169" s="382"/>
      <c r="DI169" s="238"/>
      <c r="DJ169" s="536">
        <f>IF(DJ$1="","",SUMIF($O166:$O168,MID($H169,3,10),DJ166:DJ168))</f>
        <v>0</v>
      </c>
      <c r="DK169" s="536">
        <f>IF(DK$1="","",SUMIF($O166:$O168,MID($H169,3,10),DK166:DK168))</f>
        <v>0</v>
      </c>
      <c r="DL169" s="73">
        <f>IF(DJ$1="","",SUM(DJ169:DK169))</f>
        <v>0</v>
      </c>
      <c r="DM169" s="436">
        <f>IF(DJ$1="","",SUM(DM166:DM168))</f>
        <v>0</v>
      </c>
      <c r="DN169" s="436">
        <f>IF(DJ$1="","",SUM(DN166:DN168))</f>
        <v>0</v>
      </c>
      <c r="DO169" s="382"/>
      <c r="DP169" s="238"/>
      <c r="DQ169" s="536">
        <f>IF(DQ$1="","",SUMIF($O166:$O168,MID($H169,3,10),DQ166:DQ168))</f>
        <v>0</v>
      </c>
      <c r="DR169" s="536">
        <f>IF(DR$1="","",SUMIF($O166:$O168,MID($H169,3,10),DR166:DR168))</f>
        <v>0</v>
      </c>
      <c r="DS169" s="73">
        <f>IF(DQ$1="","",SUM(DQ169:DR169))</f>
        <v>0</v>
      </c>
      <c r="DT169" s="436">
        <f>IF(DQ$1="","",SUM(DT166:DT168))</f>
        <v>0</v>
      </c>
      <c r="DU169" s="436">
        <f>IF(DQ$1="","",SUM(DU166:DU168))</f>
        <v>0</v>
      </c>
      <c r="DV169" s="382"/>
    </row>
    <row r="170" spans="1:126" s="238" customFormat="1" ht="15.75" thickBot="1" x14ac:dyDescent="0.25">
      <c r="A170" s="67" t="s">
        <v>157</v>
      </c>
      <c r="B170" s="68"/>
      <c r="C170" s="69">
        <f>SUM(C137,C164,C169)</f>
        <v>0</v>
      </c>
      <c r="D170" s="69">
        <f>SUM(D137,D164,D169)</f>
        <v>0</v>
      </c>
      <c r="E170" s="69">
        <f>SUM(C170:D170)</f>
        <v>0</v>
      </c>
      <c r="F170" s="70"/>
      <c r="H170" s="301" t="s">
        <v>300</v>
      </c>
      <c r="I170" s="72">
        <f>IF(I$1="","",SUM(I137,I164,I169))</f>
        <v>0</v>
      </c>
      <c r="J170" s="72">
        <f>IF(I$1="","",SUM(J137,J164,J169))</f>
        <v>0</v>
      </c>
      <c r="K170" s="72">
        <f>IF(I$1="","",SUM(I170:J170))</f>
        <v>0</v>
      </c>
      <c r="L170" s="438">
        <f>IF(I$1="","",SUM(L137,L164,L169))</f>
        <v>0</v>
      </c>
      <c r="M170" s="438">
        <f>IF(I$1="","",SUM(M137,M164,M169))</f>
        <v>0</v>
      </c>
      <c r="N170" s="386"/>
      <c r="O170" s="271" t="str">
        <f t="shared" si="222"/>
        <v>LT</v>
      </c>
      <c r="P170" s="72">
        <f>IF(P$1="","",SUM(P137,P164,P169))</f>
        <v>0</v>
      </c>
      <c r="Q170" s="72">
        <f>IF(P$1="","",SUM(Q137,Q164,Q169))</f>
        <v>0</v>
      </c>
      <c r="R170" s="72">
        <f>IF(P$1="","",SUM(P170:Q170))</f>
        <v>0</v>
      </c>
      <c r="S170" s="442">
        <f>IF(P$1="","",SUM(S137,S164,S169))</f>
        <v>0</v>
      </c>
      <c r="T170" s="442">
        <f>IF(P$1="","",SUM(T137,T164,T169))</f>
        <v>0</v>
      </c>
      <c r="U170" s="386"/>
      <c r="W170" s="72">
        <f>IF(W$1="","",SUM(W137,W164,W169))</f>
        <v>0</v>
      </c>
      <c r="X170" s="72">
        <f>IF(W$1="","",SUM(X137,X164,X169))</f>
        <v>0</v>
      </c>
      <c r="Y170" s="72">
        <f>IF(W$1="","",SUM(W170:X170))</f>
        <v>0</v>
      </c>
      <c r="Z170" s="438">
        <f>IF(W$1="","",SUM(Z137,Z164,Z169))</f>
        <v>0</v>
      </c>
      <c r="AA170" s="438">
        <f>IF(W$1="","",SUM(AA137,AA164,AA169))</f>
        <v>0</v>
      </c>
      <c r="AB170" s="386"/>
      <c r="AD170" s="72">
        <f>IF(AD$1="","",SUM(AD137,AD164,AD169))</f>
        <v>0</v>
      </c>
      <c r="AE170" s="72">
        <f>IF(AD$1="","",SUM(AE137,AE164,AE169))</f>
        <v>0</v>
      </c>
      <c r="AF170" s="72">
        <f>IF(AD$1="","",SUM(AD170:AE170))</f>
        <v>0</v>
      </c>
      <c r="AG170" s="438">
        <f>IF(AD$1="","",SUM(AG137,AG164,AG169))</f>
        <v>0</v>
      </c>
      <c r="AH170" s="438">
        <f>IF(AD$1="","",SUM(AH137,AH164,AH169))</f>
        <v>0</v>
      </c>
      <c r="AI170" s="386"/>
      <c r="AK170" s="72">
        <f>IF(AK$1="","",SUM(AK137,AK164,AK169))</f>
        <v>0</v>
      </c>
      <c r="AL170" s="72">
        <f>IF(AK$1="","",SUM(AL137,AL164,AL169))</f>
        <v>0</v>
      </c>
      <c r="AM170" s="72">
        <f>IF(AK$1="","",SUM(AK170:AL170))</f>
        <v>0</v>
      </c>
      <c r="AN170" s="438">
        <f>IF(AK$1="","",SUM(AN137,AN164,AN169))</f>
        <v>0</v>
      </c>
      <c r="AO170" s="438">
        <f>IF(AK$1="","",SUM(AO137,AO164,AO169))</f>
        <v>0</v>
      </c>
      <c r="AP170" s="386"/>
      <c r="AR170" s="72">
        <f>IF(AR$1="","",SUM(AR137,AR164,AR169))</f>
        <v>0</v>
      </c>
      <c r="AS170" s="72">
        <f>IF(AR$1="","",SUM(AS137,AS164,AS169))</f>
        <v>0</v>
      </c>
      <c r="AT170" s="72">
        <f>IF(AR$1="","",SUM(AR170:AS170))</f>
        <v>0</v>
      </c>
      <c r="AU170" s="438">
        <f>IF(AR$1="","",SUM(AU137,AU164,AU169))</f>
        <v>0</v>
      </c>
      <c r="AV170" s="438">
        <f>IF(AR$1="","",SUM(AV137,AV164,AV169))</f>
        <v>0</v>
      </c>
      <c r="AW170" s="386"/>
      <c r="AY170" s="72">
        <f>IF(AY$1="","",SUM(AY137,AY164,AY169))</f>
        <v>0</v>
      </c>
      <c r="AZ170" s="72">
        <f>IF(AY$1="","",SUM(AZ137,AZ164,AZ169))</f>
        <v>0</v>
      </c>
      <c r="BA170" s="72">
        <f>IF(AY$1="","",SUM(AY170:AZ170))</f>
        <v>0</v>
      </c>
      <c r="BB170" s="438">
        <f>IF(AY$1="","",SUM(BB137,BB164,BB169))</f>
        <v>0</v>
      </c>
      <c r="BC170" s="438">
        <f>IF(AY$1="","",SUM(BC137,BC164,BC169))</f>
        <v>0</v>
      </c>
      <c r="BD170" s="386"/>
      <c r="BF170" s="72">
        <f>IF(BF$1="","",SUM(BF137,BF164,BF169))</f>
        <v>0</v>
      </c>
      <c r="BG170" s="72">
        <f>IF(BF$1="","",SUM(BG137,BG164,BG169))</f>
        <v>0</v>
      </c>
      <c r="BH170" s="72">
        <f>IF(BF$1="","",SUM(BF170:BG170))</f>
        <v>0</v>
      </c>
      <c r="BI170" s="438">
        <f>IF(BF$1="","",SUM(BI137,BI164,BI169))</f>
        <v>0</v>
      </c>
      <c r="BJ170" s="438">
        <f>IF(BF$1="","",SUM(BJ137,BJ164,BJ169))</f>
        <v>0</v>
      </c>
      <c r="BK170" s="386"/>
      <c r="BM170" s="72">
        <f>IF(BM$1="","",SUM(BM137,BM164,BM169))</f>
        <v>0</v>
      </c>
      <c r="BN170" s="72">
        <f>IF(BM$1="","",SUM(BN137,BN164,BN169))</f>
        <v>0</v>
      </c>
      <c r="BO170" s="72">
        <f>IF(BM$1="","",SUM(BM170:BN170))</f>
        <v>0</v>
      </c>
      <c r="BP170" s="438">
        <f>IF(BM$1="","",SUM(BP137,BP164,BP169))</f>
        <v>0</v>
      </c>
      <c r="BQ170" s="438">
        <f>IF(BM$1="","",SUM(BQ137,BQ164,BQ169))</f>
        <v>0</v>
      </c>
      <c r="BR170" s="386"/>
      <c r="BT170" s="72">
        <f>IF(BT$1="","",SUM(BT137,BT164,BT169))</f>
        <v>0</v>
      </c>
      <c r="BU170" s="72">
        <f>IF(BT$1="","",SUM(BU137,BU164,BU169))</f>
        <v>0</v>
      </c>
      <c r="BV170" s="72">
        <f>IF(BT$1="","",SUM(BT170:BU170))</f>
        <v>0</v>
      </c>
      <c r="BW170" s="438">
        <f>IF(BT$1="","",SUM(BW137,BW164,BW169))</f>
        <v>0</v>
      </c>
      <c r="BX170" s="438">
        <f>IF(BT$1="","",SUM(BX137,BX164,BX169))</f>
        <v>0</v>
      </c>
      <c r="BY170" s="386"/>
      <c r="CA170" s="72">
        <f>IF(CA$1="","",SUM(CA137,CA164,CA169))</f>
        <v>0</v>
      </c>
      <c r="CB170" s="72">
        <f>IF(CA$1="","",SUM(CB137,CB164,CB169))</f>
        <v>0</v>
      </c>
      <c r="CC170" s="72">
        <f>IF(CA$1="","",SUM(CA170:CB170))</f>
        <v>0</v>
      </c>
      <c r="CD170" s="438">
        <f>IF(CA$1="","",SUM(CD137,CD164,CD169))</f>
        <v>0</v>
      </c>
      <c r="CE170" s="438">
        <f>IF(CA$1="","",SUM(CE137,CE164,CE169))</f>
        <v>0</v>
      </c>
      <c r="CF170" s="386"/>
      <c r="CH170" s="72">
        <f>IF(CH$1="","",SUM(CH137,CH164,CH169))</f>
        <v>0</v>
      </c>
      <c r="CI170" s="72">
        <f>IF(CH$1="","",SUM(CI137,CI164,CI169))</f>
        <v>0</v>
      </c>
      <c r="CJ170" s="72">
        <f>IF(CH$1="","",SUM(CH170:CI170))</f>
        <v>0</v>
      </c>
      <c r="CK170" s="438">
        <f>IF(CH$1="","",SUM(CK137,CK164,CK169))</f>
        <v>0</v>
      </c>
      <c r="CL170" s="438">
        <f>IF(CH$1="","",SUM(CL137,CL164,CL169))</f>
        <v>0</v>
      </c>
      <c r="CM170" s="386"/>
      <c r="CO170" s="72">
        <f>IF(CO$1="","",SUM(CO137,CO164,CO169))</f>
        <v>0</v>
      </c>
      <c r="CP170" s="72">
        <f>IF(CO$1="","",SUM(CP137,CP164,CP169))</f>
        <v>0</v>
      </c>
      <c r="CQ170" s="72">
        <f>IF(CO$1="","",SUM(CO170:CP170))</f>
        <v>0</v>
      </c>
      <c r="CR170" s="438">
        <f>IF(CO$1="","",SUM(CR137,CR164,CR169))</f>
        <v>0</v>
      </c>
      <c r="CS170" s="438">
        <f>IF(CO$1="","",SUM(CS137,CS164,CS169))</f>
        <v>0</v>
      </c>
      <c r="CT170" s="386"/>
      <c r="CV170" s="72">
        <f>IF(CV$1="","",SUM(CV137,CV164,CV169))</f>
        <v>0</v>
      </c>
      <c r="CW170" s="72">
        <f>IF(CV$1="","",SUM(CW137,CW164,CW169))</f>
        <v>0</v>
      </c>
      <c r="CX170" s="72">
        <f>IF(CV$1="","",SUM(CV170:CW170))</f>
        <v>0</v>
      </c>
      <c r="CY170" s="438">
        <f>IF(CV$1="","",SUM(CY137,CY164,CY169))</f>
        <v>0</v>
      </c>
      <c r="CZ170" s="438">
        <f>IF(CV$1="","",SUM(CZ137,CZ164,CZ169))</f>
        <v>0</v>
      </c>
      <c r="DA170" s="386"/>
      <c r="DC170" s="72">
        <f>IF(DC$1="","",SUM(DC137,DC164,DC169))</f>
        <v>0</v>
      </c>
      <c r="DD170" s="72">
        <f>IF(DC$1="","",SUM(DD137,DD164,DD169))</f>
        <v>0</v>
      </c>
      <c r="DE170" s="72">
        <f>IF(DC$1="","",SUM(DC170:DD170))</f>
        <v>0</v>
      </c>
      <c r="DF170" s="438">
        <f>IF(DC$1="","",SUM(DF137,DF164,DF169))</f>
        <v>0</v>
      </c>
      <c r="DG170" s="438">
        <f>IF(DC$1="","",SUM(DG137,DG164,DG169))</f>
        <v>0</v>
      </c>
      <c r="DH170" s="386"/>
      <c r="DJ170" s="72">
        <f>IF(DJ$1="","",SUM(DJ137,DJ164,DJ169))</f>
        <v>0</v>
      </c>
      <c r="DK170" s="72">
        <f>IF(DJ$1="","",SUM(DK137,DK164,DK169))</f>
        <v>0</v>
      </c>
      <c r="DL170" s="72">
        <f>IF(DJ$1="","",SUM(DJ170:DK170))</f>
        <v>0</v>
      </c>
      <c r="DM170" s="438">
        <f>IF(DJ$1="","",SUM(DM137,DM164,DM169))</f>
        <v>0</v>
      </c>
      <c r="DN170" s="438">
        <f>IF(DJ$1="","",SUM(DN137,DN164,DN169))</f>
        <v>0</v>
      </c>
      <c r="DO170" s="386"/>
      <c r="DQ170" s="72">
        <f>IF(DQ$1="","",SUM(DQ137,DQ164,DQ169))</f>
        <v>0</v>
      </c>
      <c r="DR170" s="72">
        <f>IF(DQ$1="","",SUM(DR137,DR164,DR169))</f>
        <v>0</v>
      </c>
      <c r="DS170" s="72">
        <f>IF(DQ$1="","",SUM(DQ170:DR170))</f>
        <v>0</v>
      </c>
      <c r="DT170" s="438">
        <f>IF(DQ$1="","",SUM(DT137,DT164,DT169))</f>
        <v>0</v>
      </c>
      <c r="DU170" s="438">
        <f>IF(DQ$1="","",SUM(DU137,DU164,DU169))</f>
        <v>0</v>
      </c>
      <c r="DV170" s="386"/>
    </row>
    <row r="171" spans="1:126" s="241" customFormat="1" ht="18" customHeight="1" x14ac:dyDescent="0.25">
      <c r="A171" s="705" t="s">
        <v>187</v>
      </c>
      <c r="B171" s="706"/>
      <c r="C171" s="706"/>
      <c r="D171" s="706"/>
      <c r="E171" s="706"/>
      <c r="F171" s="707"/>
      <c r="H171" s="302"/>
      <c r="I171" s="433"/>
      <c r="J171" s="433"/>
      <c r="K171" s="433"/>
      <c r="L171" s="711" t="str">
        <f>$A171</f>
        <v>Line &lt;Line#, Location - from substation to substation&gt;</v>
      </c>
      <c r="M171" s="712"/>
      <c r="N171" s="712"/>
      <c r="O171" s="297"/>
      <c r="P171" s="433"/>
      <c r="Q171" s="433"/>
      <c r="R171" s="433"/>
      <c r="S171" s="711" t="str">
        <f>$A171</f>
        <v>Line &lt;Line#, Location - from substation to substation&gt;</v>
      </c>
      <c r="T171" s="712"/>
      <c r="U171" s="712"/>
      <c r="W171" s="433"/>
      <c r="X171" s="433"/>
      <c r="Y171" s="433"/>
      <c r="Z171" s="711" t="str">
        <f>$A171</f>
        <v>Line &lt;Line#, Location - from substation to substation&gt;</v>
      </c>
      <c r="AA171" s="712"/>
      <c r="AB171" s="712"/>
      <c r="AD171" s="433"/>
      <c r="AE171" s="433"/>
      <c r="AF171" s="433"/>
      <c r="AG171" s="711" t="str">
        <f>$A171</f>
        <v>Line &lt;Line#, Location - from substation to substation&gt;</v>
      </c>
      <c r="AH171" s="712"/>
      <c r="AI171" s="712"/>
      <c r="AK171" s="433"/>
      <c r="AL171" s="433"/>
      <c r="AM171" s="433"/>
      <c r="AN171" s="711" t="str">
        <f>$A171</f>
        <v>Line &lt;Line#, Location - from substation to substation&gt;</v>
      </c>
      <c r="AO171" s="712"/>
      <c r="AP171" s="712"/>
      <c r="AR171" s="433"/>
      <c r="AS171" s="433"/>
      <c r="AT171" s="433"/>
      <c r="AU171" s="711" t="str">
        <f>$A171</f>
        <v>Line &lt;Line#, Location - from substation to substation&gt;</v>
      </c>
      <c r="AV171" s="712"/>
      <c r="AW171" s="712"/>
      <c r="AY171" s="433"/>
      <c r="AZ171" s="433"/>
      <c r="BA171" s="433"/>
      <c r="BB171" s="711" t="str">
        <f>$A171</f>
        <v>Line &lt;Line#, Location - from substation to substation&gt;</v>
      </c>
      <c r="BC171" s="712"/>
      <c r="BD171" s="712"/>
      <c r="BF171" s="433"/>
      <c r="BG171" s="433"/>
      <c r="BH171" s="433"/>
      <c r="BI171" s="711" t="str">
        <f>$A171</f>
        <v>Line &lt;Line#, Location - from substation to substation&gt;</v>
      </c>
      <c r="BJ171" s="712"/>
      <c r="BK171" s="712"/>
      <c r="BM171" s="433"/>
      <c r="BN171" s="433"/>
      <c r="BO171" s="433"/>
      <c r="BP171" s="711" t="str">
        <f>$A171</f>
        <v>Line &lt;Line#, Location - from substation to substation&gt;</v>
      </c>
      <c r="BQ171" s="712"/>
      <c r="BR171" s="712"/>
      <c r="BT171" s="433"/>
      <c r="BU171" s="433"/>
      <c r="BV171" s="433"/>
      <c r="BW171" s="711" t="str">
        <f>$A171</f>
        <v>Line &lt;Line#, Location - from substation to substation&gt;</v>
      </c>
      <c r="BX171" s="712"/>
      <c r="BY171" s="712"/>
      <c r="CA171" s="433"/>
      <c r="CB171" s="433"/>
      <c r="CC171" s="433"/>
      <c r="CD171" s="711" t="str">
        <f>$A171</f>
        <v>Line &lt;Line#, Location - from substation to substation&gt;</v>
      </c>
      <c r="CE171" s="712"/>
      <c r="CF171" s="712"/>
      <c r="CH171" s="433"/>
      <c r="CI171" s="433"/>
      <c r="CJ171" s="433"/>
      <c r="CK171" s="711" t="str">
        <f>$A171</f>
        <v>Line &lt;Line#, Location - from substation to substation&gt;</v>
      </c>
      <c r="CL171" s="712"/>
      <c r="CM171" s="712"/>
      <c r="CO171" s="433"/>
      <c r="CP171" s="433"/>
      <c r="CQ171" s="433"/>
      <c r="CR171" s="711" t="str">
        <f>$A171</f>
        <v>Line &lt;Line#, Location - from substation to substation&gt;</v>
      </c>
      <c r="CS171" s="712"/>
      <c r="CT171" s="712"/>
      <c r="CV171" s="433"/>
      <c r="CW171" s="433"/>
      <c r="CX171" s="433"/>
      <c r="CY171" s="711" t="str">
        <f>$A171</f>
        <v>Line &lt;Line#, Location - from substation to substation&gt;</v>
      </c>
      <c r="CZ171" s="712"/>
      <c r="DA171" s="712"/>
      <c r="DC171" s="433"/>
      <c r="DD171" s="433"/>
      <c r="DE171" s="433"/>
      <c r="DF171" s="711" t="str">
        <f>$A171</f>
        <v>Line &lt;Line#, Location - from substation to substation&gt;</v>
      </c>
      <c r="DG171" s="712"/>
      <c r="DH171" s="712"/>
      <c r="DJ171" s="433"/>
      <c r="DK171" s="433"/>
      <c r="DL171" s="433"/>
      <c r="DM171" s="711" t="str">
        <f>$A171</f>
        <v>Line &lt;Line#, Location - from substation to substation&gt;</v>
      </c>
      <c r="DN171" s="712"/>
      <c r="DO171" s="712"/>
      <c r="DQ171" s="433"/>
      <c r="DR171" s="433"/>
      <c r="DS171" s="433"/>
      <c r="DT171" s="711" t="str">
        <f>$A171</f>
        <v>Line &lt;Line#, Location - from substation to substation&gt;</v>
      </c>
      <c r="DU171" s="712"/>
      <c r="DV171" s="712"/>
    </row>
    <row r="172" spans="1:126" s="238" customFormat="1" x14ac:dyDescent="0.2">
      <c r="A172" s="702" t="s">
        <v>79</v>
      </c>
      <c r="B172" s="703"/>
      <c r="C172" s="703"/>
      <c r="D172" s="703"/>
      <c r="E172" s="703"/>
      <c r="F172" s="704"/>
      <c r="H172" s="301"/>
      <c r="I172" s="431"/>
      <c r="J172" s="431"/>
      <c r="K172" s="431"/>
      <c r="L172" s="424"/>
      <c r="M172" s="424"/>
      <c r="N172" s="387"/>
      <c r="O172" s="271"/>
      <c r="P172" s="431"/>
      <c r="Q172" s="431"/>
      <c r="R172" s="431"/>
      <c r="S172" s="424"/>
      <c r="T172" s="424"/>
      <c r="U172" s="387"/>
      <c r="W172" s="431"/>
      <c r="X172" s="431"/>
      <c r="Y172" s="431"/>
      <c r="Z172" s="262"/>
      <c r="AA172" s="262"/>
      <c r="AB172" s="387"/>
      <c r="AD172" s="431"/>
      <c r="AE172" s="431"/>
      <c r="AF172" s="431"/>
      <c r="AG172" s="262"/>
      <c r="AH172" s="262"/>
      <c r="AI172" s="387"/>
      <c r="AK172" s="431"/>
      <c r="AL172" s="431"/>
      <c r="AM172" s="431"/>
      <c r="AN172" s="262"/>
      <c r="AO172" s="262"/>
      <c r="AP172" s="387"/>
      <c r="AR172" s="431"/>
      <c r="AS172" s="431"/>
      <c r="AT172" s="431"/>
      <c r="AU172" s="262"/>
      <c r="AV172" s="262"/>
      <c r="AW172" s="387"/>
      <c r="AY172" s="431"/>
      <c r="AZ172" s="431"/>
      <c r="BA172" s="431"/>
      <c r="BB172" s="262"/>
      <c r="BC172" s="262"/>
      <c r="BD172" s="387"/>
      <c r="BF172" s="431"/>
      <c r="BG172" s="431"/>
      <c r="BH172" s="431"/>
      <c r="BI172" s="262"/>
      <c r="BJ172" s="262"/>
      <c r="BK172" s="387"/>
      <c r="BM172" s="431"/>
      <c r="BN172" s="431"/>
      <c r="BO172" s="431"/>
      <c r="BP172" s="262"/>
      <c r="BQ172" s="262"/>
      <c r="BR172" s="387"/>
      <c r="BT172" s="431"/>
      <c r="BU172" s="431"/>
      <c r="BV172" s="431"/>
      <c r="BW172" s="262"/>
      <c r="BX172" s="262"/>
      <c r="BY172" s="387"/>
      <c r="CA172" s="431"/>
      <c r="CB172" s="431"/>
      <c r="CC172" s="431"/>
      <c r="CD172" s="262"/>
      <c r="CE172" s="262"/>
      <c r="CF172" s="387"/>
      <c r="CH172" s="431"/>
      <c r="CI172" s="431"/>
      <c r="CJ172" s="431"/>
      <c r="CK172" s="262"/>
      <c r="CL172" s="262"/>
      <c r="CM172" s="387"/>
      <c r="CO172" s="431"/>
      <c r="CP172" s="431"/>
      <c r="CQ172" s="431"/>
      <c r="CR172" s="262"/>
      <c r="CS172" s="262"/>
      <c r="CT172" s="387"/>
      <c r="CV172" s="431"/>
      <c r="CW172" s="431"/>
      <c r="CX172" s="431"/>
      <c r="CY172" s="262"/>
      <c r="CZ172" s="262"/>
      <c r="DA172" s="387"/>
      <c r="DC172" s="431"/>
      <c r="DD172" s="431"/>
      <c r="DE172" s="431"/>
      <c r="DF172" s="262"/>
      <c r="DG172" s="262"/>
      <c r="DH172" s="387"/>
      <c r="DJ172" s="431"/>
      <c r="DK172" s="431"/>
      <c r="DL172" s="431"/>
      <c r="DM172" s="262"/>
      <c r="DN172" s="262"/>
      <c r="DO172" s="387"/>
      <c r="DQ172" s="431"/>
      <c r="DR172" s="431"/>
      <c r="DS172" s="431"/>
      <c r="DT172" s="262"/>
      <c r="DU172" s="262"/>
      <c r="DV172" s="387"/>
    </row>
    <row r="173" spans="1:126" s="20" customFormat="1" outlineLevel="1" x14ac:dyDescent="0.2">
      <c r="A173" s="81" t="s">
        <v>1</v>
      </c>
      <c r="B173" s="185"/>
      <c r="C173" s="73">
        <f>SUMIF($H174:$H179,MID($H173,3,10),C174:C179)</f>
        <v>0</v>
      </c>
      <c r="D173" s="73">
        <f>SUMIF($H174:$H179,MID($H173,3,10),D174:D179)</f>
        <v>0</v>
      </c>
      <c r="E173" s="73">
        <f t="shared" ref="E173:E193" si="323">SUM(C173:D173)</f>
        <v>0</v>
      </c>
      <c r="F173" s="187"/>
      <c r="G173" s="22" t="s">
        <v>217</v>
      </c>
      <c r="H173" s="301" t="s">
        <v>306</v>
      </c>
      <c r="I173" s="536">
        <f t="shared" ref="I173:I190" si="324">IF(K$1="Rejected",C173,IF(L173="",C173,SUM(C173,L173)))</f>
        <v>0</v>
      </c>
      <c r="J173" s="536">
        <f t="shared" ref="J173:J192" si="325">IF(K$1="Rejected",D173,IF(M173="",D173,SUM(D173,M173)))</f>
        <v>0</v>
      </c>
      <c r="K173" s="73">
        <f t="shared" ref="K173:K193" si="326">IF(I$1="","",SUM(I173:J173))</f>
        <v>0</v>
      </c>
      <c r="L173" s="432">
        <f>IF(I$1="","",SUMIF($H174:$H179,MID($H173,3,10),L174:L179))</f>
        <v>0</v>
      </c>
      <c r="M173" s="432">
        <f>IF(I$1="","",SUMIF($H174:$H179,MID($H173,3,10),M174:M179))</f>
        <v>0</v>
      </c>
      <c r="N173" s="382"/>
      <c r="O173" s="271" t="str">
        <f t="shared" ref="O173:O226" si="327">IF(LEFT($H173,2)="s_",MID($H173,3,LEN($H173)-3),$H173)</f>
        <v>LM</v>
      </c>
      <c r="P173" s="536">
        <f t="shared" ref="P173:P192" si="328">IF(R$1="Rejected",I173,IF(S173="",I173,SUM(I173,S173)))</f>
        <v>0</v>
      </c>
      <c r="Q173" s="73">
        <f t="shared" ref="Q173:Q192" si="329">IF(R$1="Rejected",J173,IF(T173="",J173,SUM(J173,T173)))</f>
        <v>0</v>
      </c>
      <c r="R173" s="73">
        <f t="shared" ref="R173:R193" si="330">IF(P$1="","",SUM(P173:Q173))</f>
        <v>0</v>
      </c>
      <c r="S173" s="432">
        <f>IF(P$1="","",SUMIF($H174:$H179,MID($H173,3,10),S174:S179))</f>
        <v>0</v>
      </c>
      <c r="T173" s="432">
        <f>IF(P$1="","",SUMIF($H174:$H179,MID($H173,3,10),T174:T179))</f>
        <v>0</v>
      </c>
      <c r="U173" s="382"/>
      <c r="V173" s="238"/>
      <c r="W173" s="536">
        <f t="shared" ref="W173:W192" si="331">IF(Y$1="Rejected",P173,IF(Z173="",P173,SUM(P173,Z173)))</f>
        <v>0</v>
      </c>
      <c r="X173" s="73">
        <f t="shared" ref="X173:X192" si="332">IF(Y$1="Rejected",Q173,IF(AA173="",Q173,SUM(Q173,AA173)))</f>
        <v>0</v>
      </c>
      <c r="Y173" s="73">
        <f t="shared" ref="Y173:Y193" si="333">IF(W$1="","",SUM(W173:X173))</f>
        <v>0</v>
      </c>
      <c r="Z173" s="432">
        <f>IF(W$1="","",SUMIF($H174:$H179,MID($H173,3,10),Z174:Z179))</f>
        <v>0</v>
      </c>
      <c r="AA173" s="432">
        <f>IF(W$1="","",SUMIF($H174:$H179,MID($H173,3,10),AA174:AA179))</f>
        <v>0</v>
      </c>
      <c r="AB173" s="382"/>
      <c r="AC173" s="238"/>
      <c r="AD173" s="536">
        <f t="shared" ref="AD173:AD192" si="334">IF(AF$1="Rejected",W173,IF(AG173="",W173,SUM(W173,AG173)))</f>
        <v>0</v>
      </c>
      <c r="AE173" s="73">
        <f t="shared" ref="AE173:AE192" si="335">IF(AF$1="Rejected",X173,IF(AH173="",X173,SUM(X173,AH173)))</f>
        <v>0</v>
      </c>
      <c r="AF173" s="73">
        <f t="shared" ref="AF173:AF193" si="336">IF(AD$1="","",SUM(AD173:AE173))</f>
        <v>0</v>
      </c>
      <c r="AG173" s="432">
        <f>IF(AD$1="","",SUMIF($H174:$H179,MID($H173,3,10),AG174:AG179))</f>
        <v>0</v>
      </c>
      <c r="AH173" s="432">
        <f>IF(AD$1="","",SUMIF($H174:$H179,MID($H173,3,10),AH174:AH179))</f>
        <v>0</v>
      </c>
      <c r="AI173" s="382"/>
      <c r="AJ173" s="238"/>
      <c r="AK173" s="536">
        <f t="shared" ref="AK173:AK192" si="337">IF(AM$1="Rejected",AD173,IF(AN173="",AD173,SUM(AD173,AN173)))</f>
        <v>0</v>
      </c>
      <c r="AL173" s="73">
        <f t="shared" ref="AL173:AL192" si="338">IF(AM$1="Rejected",AE173,IF(AO173="",AE173,SUM(AE173,AO173)))</f>
        <v>0</v>
      </c>
      <c r="AM173" s="73">
        <f t="shared" ref="AM173:AM193" si="339">IF(AK$1="","",SUM(AK173:AL173))</f>
        <v>0</v>
      </c>
      <c r="AN173" s="432">
        <f>IF(AK$1="","",SUMIF($H174:$H179,MID($H173,3,10),AN174:AN179))</f>
        <v>0</v>
      </c>
      <c r="AO173" s="432">
        <f>IF(AK$1="","",SUMIF($H174:$H179,MID($H173,3,10),AO174:AO179))</f>
        <v>0</v>
      </c>
      <c r="AP173" s="382"/>
      <c r="AQ173" s="238"/>
      <c r="AR173" s="536">
        <f t="shared" ref="AR173:AR192" si="340">IF(AT$1="Rejected",AK173,IF(AU173="",AK173,SUM(AK173,AU173)))</f>
        <v>0</v>
      </c>
      <c r="AS173" s="73">
        <f t="shared" ref="AS173:AS192" si="341">IF(AT$1="Rejected",AL173,IF(AV173="",AL173,SUM(AL173,AV173)))</f>
        <v>0</v>
      </c>
      <c r="AT173" s="73">
        <f t="shared" ref="AT173:AT193" si="342">IF(AR$1="","",SUM(AR173:AS173))</f>
        <v>0</v>
      </c>
      <c r="AU173" s="432">
        <f>IF(AR$1="","",SUMIF($H174:$H179,MID($H173,3,10),AU174:AU179))</f>
        <v>0</v>
      </c>
      <c r="AV173" s="432">
        <f>IF(AR$1="","",SUMIF($H174:$H179,MID($H173,3,10),AV174:AV179))</f>
        <v>0</v>
      </c>
      <c r="AW173" s="382"/>
      <c r="AX173" s="238"/>
      <c r="AY173" s="536">
        <f t="shared" ref="AY173:AY192" si="343">IF(BA$1="Rejected",AR173,IF(BB173="",AR173,SUM(AR173,BB173)))</f>
        <v>0</v>
      </c>
      <c r="AZ173" s="73">
        <f t="shared" ref="AZ173:AZ192" si="344">IF(BA$1="Rejected",AS173,IF(BC173="",AS173,SUM(AS173,BC173)))</f>
        <v>0</v>
      </c>
      <c r="BA173" s="73">
        <f t="shared" ref="BA173:BA193" si="345">IF(AY$1="","",SUM(AY173:AZ173))</f>
        <v>0</v>
      </c>
      <c r="BB173" s="432">
        <f>IF(AY$1="","",SUMIF($H174:$H179,MID($H173,3,10),BB174:BB179))</f>
        <v>0</v>
      </c>
      <c r="BC173" s="432">
        <f>IF(AY$1="","",SUMIF($H174:$H179,MID($H173,3,10),BC174:BC179))</f>
        <v>0</v>
      </c>
      <c r="BD173" s="382"/>
      <c r="BE173" s="238"/>
      <c r="BF173" s="536">
        <f t="shared" ref="BF173:BF192" si="346">IF(BH$1="Rejected",AY173,IF(BI173="",AY173,SUM(AY173,BI173)))</f>
        <v>0</v>
      </c>
      <c r="BG173" s="73">
        <f t="shared" ref="BG173:BG192" si="347">IF(BH$1="Rejected",AZ173,IF(BJ173="",AZ173,SUM(AZ173,BJ173)))</f>
        <v>0</v>
      </c>
      <c r="BH173" s="73">
        <f t="shared" ref="BH173:BH193" si="348">IF(BF$1="","",SUM(BF173:BG173))</f>
        <v>0</v>
      </c>
      <c r="BI173" s="432">
        <f>IF(BF$1="","",SUMIF($H174:$H179,MID($H173,3,10),BI174:BI179))</f>
        <v>0</v>
      </c>
      <c r="BJ173" s="432">
        <f>IF(BF$1="","",SUMIF($H174:$H179,MID($H173,3,10),BJ174:BJ179))</f>
        <v>0</v>
      </c>
      <c r="BK173" s="382"/>
      <c r="BL173" s="238"/>
      <c r="BM173" s="536">
        <f t="shared" ref="BM173:BM192" si="349">IF(BO$1="Rejected",BF173,IF(BP173="",BF173,SUM(BF173,BP173)))</f>
        <v>0</v>
      </c>
      <c r="BN173" s="73">
        <f t="shared" ref="BN173:BN192" si="350">IF(BO$1="Rejected",BG173,IF(BQ173="",BG173,SUM(BG173,BQ173)))</f>
        <v>0</v>
      </c>
      <c r="BO173" s="73">
        <f t="shared" ref="BO173:BO193" si="351">IF(BM$1="","",SUM(BM173:BN173))</f>
        <v>0</v>
      </c>
      <c r="BP173" s="432">
        <f>IF(BM$1="","",SUMIF($H174:$H179,MID($H173,3,10),BP174:BP179))</f>
        <v>0</v>
      </c>
      <c r="BQ173" s="432">
        <f>IF(BM$1="","",SUMIF($H174:$H179,MID($H173,3,10),BQ174:BQ179))</f>
        <v>0</v>
      </c>
      <c r="BR173" s="382"/>
      <c r="BS173" s="238"/>
      <c r="BT173" s="536">
        <f t="shared" ref="BT173:BT192" si="352">IF(BV$1="Rejected",BM173,IF(BW173="",BM173,SUM(BM173,BW173)))</f>
        <v>0</v>
      </c>
      <c r="BU173" s="73">
        <f t="shared" ref="BU173:BU192" si="353">IF(BV$1="Rejected",BN173,IF(BX173="",BN173,SUM(BN173,BX173)))</f>
        <v>0</v>
      </c>
      <c r="BV173" s="73">
        <f t="shared" ref="BV173:BV193" si="354">IF(BT$1="","",SUM(BT173:BU173))</f>
        <v>0</v>
      </c>
      <c r="BW173" s="432">
        <f>IF(BT$1="","",SUMIF($H174:$H179,MID($H173,3,10),BW174:BW179))</f>
        <v>0</v>
      </c>
      <c r="BX173" s="432">
        <f>IF(BT$1="","",SUMIF($H174:$H179,MID($H173,3,10),BX174:BX179))</f>
        <v>0</v>
      </c>
      <c r="BY173" s="382"/>
      <c r="BZ173" s="238"/>
      <c r="CA173" s="536">
        <f t="shared" ref="CA173:CA192" si="355">IF(CC$1="Rejected",BT173,IF(CD173="",BT173,SUM(BT173,CD173)))</f>
        <v>0</v>
      </c>
      <c r="CB173" s="73">
        <f t="shared" ref="CB173:CB192" si="356">IF(CC$1="Rejected",BU173,IF(CE173="",BU173,SUM(BU173,CE173)))</f>
        <v>0</v>
      </c>
      <c r="CC173" s="73">
        <f t="shared" ref="CC173:CC193" si="357">IF(CA$1="","",SUM(CA173:CB173))</f>
        <v>0</v>
      </c>
      <c r="CD173" s="432">
        <f>IF(CA$1="","",SUMIF($H174:$H179,MID($H173,3,10),CD174:CD179))</f>
        <v>0</v>
      </c>
      <c r="CE173" s="432">
        <f>IF(CA$1="","",SUMIF($H174:$H179,MID($H173,3,10),CE174:CE179))</f>
        <v>0</v>
      </c>
      <c r="CF173" s="382"/>
      <c r="CG173" s="238"/>
      <c r="CH173" s="536">
        <f t="shared" ref="CH173:CH192" si="358">IF(CJ$1="Rejected",CA173,IF(CK173="",CA173,SUM(CA173,CK173)))</f>
        <v>0</v>
      </c>
      <c r="CI173" s="73">
        <f t="shared" ref="CI173:CI192" si="359">IF(CJ$1="Rejected",CB173,IF(CL173="",CB173,SUM(CB173,CL173)))</f>
        <v>0</v>
      </c>
      <c r="CJ173" s="73">
        <f t="shared" ref="CJ173:CJ193" si="360">IF(CH$1="","",SUM(CH173:CI173))</f>
        <v>0</v>
      </c>
      <c r="CK173" s="432">
        <f>IF(CH$1="","",SUMIF($H174:$H179,MID($H173,3,10),CK174:CK179))</f>
        <v>0</v>
      </c>
      <c r="CL173" s="432">
        <f>IF(CH$1="","",SUMIF($H174:$H179,MID($H173,3,10),CL174:CL179))</f>
        <v>0</v>
      </c>
      <c r="CM173" s="382"/>
      <c r="CN173" s="238"/>
      <c r="CO173" s="536">
        <f t="shared" ref="CO173:CO192" si="361">IF(CQ$1="Rejected",CH173,IF(CR173="",CH173,SUM(CH173,CR173)))</f>
        <v>0</v>
      </c>
      <c r="CP173" s="73">
        <f t="shared" ref="CP173:CP192" si="362">IF(CQ$1="Rejected",CI173,IF(CS173="",CI173,SUM(CI173,CS173)))</f>
        <v>0</v>
      </c>
      <c r="CQ173" s="73">
        <f t="shared" ref="CQ173:CQ193" si="363">IF(CO$1="","",SUM(CO173:CP173))</f>
        <v>0</v>
      </c>
      <c r="CR173" s="432">
        <f>IF(CO$1="","",SUMIF($H174:$H179,MID($H173,3,10),CR174:CR179))</f>
        <v>0</v>
      </c>
      <c r="CS173" s="432">
        <f>IF(CO$1="","",SUMIF($H174:$H179,MID($H173,3,10),CS174:CS179))</f>
        <v>0</v>
      </c>
      <c r="CT173" s="382"/>
      <c r="CU173" s="238"/>
      <c r="CV173" s="536">
        <f t="shared" ref="CV173:CV192" si="364">IF(CX$1="Rejected",CO173,IF(CY173="",CO173,SUM(CO173,CY173)))</f>
        <v>0</v>
      </c>
      <c r="CW173" s="73">
        <f t="shared" ref="CW173:CW192" si="365">IF(CX$1="Rejected",CP173,IF(CZ173="",CP173,SUM(CP173,CZ173)))</f>
        <v>0</v>
      </c>
      <c r="CX173" s="73">
        <f t="shared" ref="CX173:CX193" si="366">IF(CV$1="","",SUM(CV173:CW173))</f>
        <v>0</v>
      </c>
      <c r="CY173" s="432">
        <f>IF(CV$1="","",SUMIF($H174:$H179,MID($H173,3,10),CY174:CY179))</f>
        <v>0</v>
      </c>
      <c r="CZ173" s="432">
        <f>IF(CV$1="","",SUMIF($H174:$H179,MID($H173,3,10),CZ174:CZ179))</f>
        <v>0</v>
      </c>
      <c r="DA173" s="382"/>
      <c r="DB173" s="238"/>
      <c r="DC173" s="536">
        <f t="shared" ref="DC173:DC192" si="367">IF(DE$1="Rejected",CV173,IF(DF173="",CV173,SUM(CV173,DF173)))</f>
        <v>0</v>
      </c>
      <c r="DD173" s="73">
        <f t="shared" ref="DD173:DD192" si="368">IF(DE$1="Rejected",CW173,IF(DG173="",CW173,SUM(CW173,DG173)))</f>
        <v>0</v>
      </c>
      <c r="DE173" s="73">
        <f t="shared" ref="DE173:DE193" si="369">IF(DC$1="","",SUM(DC173:DD173))</f>
        <v>0</v>
      </c>
      <c r="DF173" s="432">
        <f>IF(DC$1="","",SUMIF($H174:$H179,MID($H173,3,10),DF174:DF179))</f>
        <v>0</v>
      </c>
      <c r="DG173" s="432">
        <f>IF(DC$1="","",SUMIF($H174:$H179,MID($H173,3,10),DG174:DG179))</f>
        <v>0</v>
      </c>
      <c r="DH173" s="382"/>
      <c r="DI173" s="238"/>
      <c r="DJ173" s="536">
        <f t="shared" ref="DJ173:DJ192" si="370">IF(DL$1="Rejected",DC173,IF(DM173="",DC173,SUM(DC173,DM173)))</f>
        <v>0</v>
      </c>
      <c r="DK173" s="73">
        <f t="shared" ref="DK173:DK192" si="371">IF(DL$1="Rejected",DD173,IF(DN173="",DD173,SUM(DD173,DN173)))</f>
        <v>0</v>
      </c>
      <c r="DL173" s="73">
        <f t="shared" ref="DL173:DL193" si="372">IF(DJ$1="","",SUM(DJ173:DK173))</f>
        <v>0</v>
      </c>
      <c r="DM173" s="432">
        <f>IF(DJ$1="","",SUMIF($H174:$H179,MID($H173,3,10),DM174:DM179))</f>
        <v>0</v>
      </c>
      <c r="DN173" s="432">
        <f>IF(DJ$1="","",SUMIF($H174:$H179,MID($H173,3,10),DN174:DN179))</f>
        <v>0</v>
      </c>
      <c r="DO173" s="382"/>
      <c r="DP173" s="238"/>
      <c r="DQ173" s="536">
        <f t="shared" ref="DQ173:DQ192" si="373">IF(DS$1="Rejected",DJ173,IF(DT173="",DJ173,SUM(DJ173,DT173)))</f>
        <v>0</v>
      </c>
      <c r="DR173" s="73">
        <f t="shared" ref="DR173:DR192" si="374">IF(DS$1="Rejected",DK173,IF(DU173="",DK173,SUM(DK173,DU173)))</f>
        <v>0</v>
      </c>
      <c r="DS173" s="73">
        <f t="shared" ref="DS173:DS193" si="375">IF(DQ$1="","",SUM(DQ173:DR173))</f>
        <v>0</v>
      </c>
      <c r="DT173" s="432">
        <f>IF(DQ$1="","",SUMIF($H174:$H179,MID($H173,3,10),DT174:DT179))</f>
        <v>0</v>
      </c>
      <c r="DU173" s="432">
        <f>IF(DQ$1="","",SUMIF($H174:$H179,MID($H173,3,10),DU174:DU179))</f>
        <v>0</v>
      </c>
      <c r="DV173" s="382"/>
    </row>
    <row r="174" spans="1:126" s="20" customFormat="1" outlineLevel="1" x14ac:dyDescent="0.2">
      <c r="A174" s="186" t="s">
        <v>69</v>
      </c>
      <c r="B174" s="182" t="s">
        <v>85</v>
      </c>
      <c r="C174" s="42"/>
      <c r="D174" s="42"/>
      <c r="E174" s="78">
        <f t="shared" si="323"/>
        <v>0</v>
      </c>
      <c r="F174" s="187"/>
      <c r="H174" s="301" t="s">
        <v>305</v>
      </c>
      <c r="I174" s="538">
        <f t="shared" si="324"/>
        <v>0</v>
      </c>
      <c r="J174" s="538">
        <f t="shared" si="325"/>
        <v>0</v>
      </c>
      <c r="K174" s="78">
        <f t="shared" si="326"/>
        <v>0</v>
      </c>
      <c r="L174" s="537"/>
      <c r="M174" s="537"/>
      <c r="N174" s="382"/>
      <c r="O174" s="271" t="str">
        <f t="shared" si="327"/>
        <v>LMF</v>
      </c>
      <c r="P174" s="538">
        <f t="shared" si="328"/>
        <v>0</v>
      </c>
      <c r="Q174" s="74">
        <f t="shared" si="329"/>
        <v>0</v>
      </c>
      <c r="R174" s="78">
        <f t="shared" si="330"/>
        <v>0</v>
      </c>
      <c r="S174" s="537"/>
      <c r="T174" s="537"/>
      <c r="U174" s="382"/>
      <c r="V174" s="238"/>
      <c r="W174" s="538">
        <f t="shared" si="331"/>
        <v>0</v>
      </c>
      <c r="X174" s="74">
        <f t="shared" si="332"/>
        <v>0</v>
      </c>
      <c r="Y174" s="78">
        <f t="shared" si="333"/>
        <v>0</v>
      </c>
      <c r="Z174" s="537"/>
      <c r="AA174" s="537"/>
      <c r="AB174" s="382"/>
      <c r="AC174" s="238"/>
      <c r="AD174" s="538">
        <f t="shared" si="334"/>
        <v>0</v>
      </c>
      <c r="AE174" s="74">
        <f t="shared" si="335"/>
        <v>0</v>
      </c>
      <c r="AF174" s="78">
        <f t="shared" si="336"/>
        <v>0</v>
      </c>
      <c r="AG174" s="537"/>
      <c r="AH174" s="537"/>
      <c r="AI174" s="382"/>
      <c r="AJ174" s="238"/>
      <c r="AK174" s="538">
        <f t="shared" si="337"/>
        <v>0</v>
      </c>
      <c r="AL174" s="74">
        <f t="shared" si="338"/>
        <v>0</v>
      </c>
      <c r="AM174" s="78">
        <f t="shared" si="339"/>
        <v>0</v>
      </c>
      <c r="AN174" s="537"/>
      <c r="AO174" s="537"/>
      <c r="AP174" s="382"/>
      <c r="AQ174" s="238"/>
      <c r="AR174" s="538">
        <f t="shared" si="340"/>
        <v>0</v>
      </c>
      <c r="AS174" s="74">
        <f t="shared" si="341"/>
        <v>0</v>
      </c>
      <c r="AT174" s="78">
        <f t="shared" si="342"/>
        <v>0</v>
      </c>
      <c r="AU174" s="537"/>
      <c r="AV174" s="537"/>
      <c r="AW174" s="382"/>
      <c r="AX174" s="238"/>
      <c r="AY174" s="538">
        <f t="shared" si="343"/>
        <v>0</v>
      </c>
      <c r="AZ174" s="74">
        <f t="shared" si="344"/>
        <v>0</v>
      </c>
      <c r="BA174" s="78">
        <f t="shared" si="345"/>
        <v>0</v>
      </c>
      <c r="BB174" s="537"/>
      <c r="BC174" s="537"/>
      <c r="BD174" s="382"/>
      <c r="BE174" s="238"/>
      <c r="BF174" s="538">
        <f t="shared" si="346"/>
        <v>0</v>
      </c>
      <c r="BG174" s="74">
        <f t="shared" si="347"/>
        <v>0</v>
      </c>
      <c r="BH174" s="78">
        <f t="shared" si="348"/>
        <v>0</v>
      </c>
      <c r="BI174" s="537"/>
      <c r="BJ174" s="537"/>
      <c r="BK174" s="382"/>
      <c r="BL174" s="238"/>
      <c r="BM174" s="538">
        <f t="shared" si="349"/>
        <v>0</v>
      </c>
      <c r="BN174" s="74">
        <f t="shared" si="350"/>
        <v>0</v>
      </c>
      <c r="BO174" s="78">
        <f t="shared" si="351"/>
        <v>0</v>
      </c>
      <c r="BP174" s="537"/>
      <c r="BQ174" s="537"/>
      <c r="BR174" s="382"/>
      <c r="BS174" s="238"/>
      <c r="BT174" s="538">
        <f t="shared" si="352"/>
        <v>0</v>
      </c>
      <c r="BU174" s="74">
        <f t="shared" si="353"/>
        <v>0</v>
      </c>
      <c r="BV174" s="78">
        <f t="shared" si="354"/>
        <v>0</v>
      </c>
      <c r="BW174" s="537"/>
      <c r="BX174" s="537"/>
      <c r="BY174" s="382"/>
      <c r="BZ174" s="238"/>
      <c r="CA174" s="538">
        <f t="shared" si="355"/>
        <v>0</v>
      </c>
      <c r="CB174" s="74">
        <f t="shared" si="356"/>
        <v>0</v>
      </c>
      <c r="CC174" s="78">
        <f t="shared" si="357"/>
        <v>0</v>
      </c>
      <c r="CD174" s="537"/>
      <c r="CE174" s="537"/>
      <c r="CF174" s="382"/>
      <c r="CG174" s="238"/>
      <c r="CH174" s="538">
        <f t="shared" si="358"/>
        <v>0</v>
      </c>
      <c r="CI174" s="74">
        <f t="shared" si="359"/>
        <v>0</v>
      </c>
      <c r="CJ174" s="78">
        <f t="shared" si="360"/>
        <v>0</v>
      </c>
      <c r="CK174" s="537"/>
      <c r="CL174" s="537"/>
      <c r="CM174" s="382"/>
      <c r="CN174" s="238"/>
      <c r="CO174" s="538">
        <f t="shared" si="361"/>
        <v>0</v>
      </c>
      <c r="CP174" s="74">
        <f t="shared" si="362"/>
        <v>0</v>
      </c>
      <c r="CQ174" s="78">
        <f t="shared" si="363"/>
        <v>0</v>
      </c>
      <c r="CR174" s="537"/>
      <c r="CS174" s="537"/>
      <c r="CT174" s="382"/>
      <c r="CU174" s="238"/>
      <c r="CV174" s="538">
        <f t="shared" si="364"/>
        <v>0</v>
      </c>
      <c r="CW174" s="74">
        <f t="shared" si="365"/>
        <v>0</v>
      </c>
      <c r="CX174" s="78">
        <f t="shared" si="366"/>
        <v>0</v>
      </c>
      <c r="CY174" s="537"/>
      <c r="CZ174" s="537"/>
      <c r="DA174" s="382"/>
      <c r="DB174" s="238"/>
      <c r="DC174" s="538">
        <f t="shared" si="367"/>
        <v>0</v>
      </c>
      <c r="DD174" s="74">
        <f t="shared" si="368"/>
        <v>0</v>
      </c>
      <c r="DE174" s="78">
        <f t="shared" si="369"/>
        <v>0</v>
      </c>
      <c r="DF174" s="537"/>
      <c r="DG174" s="537"/>
      <c r="DH174" s="382"/>
      <c r="DI174" s="238"/>
      <c r="DJ174" s="538">
        <f t="shared" si="370"/>
        <v>0</v>
      </c>
      <c r="DK174" s="74">
        <f t="shared" si="371"/>
        <v>0</v>
      </c>
      <c r="DL174" s="78">
        <f t="shared" si="372"/>
        <v>0</v>
      </c>
      <c r="DM174" s="537"/>
      <c r="DN174" s="537"/>
      <c r="DO174" s="382"/>
      <c r="DP174" s="238"/>
      <c r="DQ174" s="538">
        <f t="shared" si="373"/>
        <v>0</v>
      </c>
      <c r="DR174" s="74">
        <f t="shared" si="374"/>
        <v>0</v>
      </c>
      <c r="DS174" s="78">
        <f t="shared" si="375"/>
        <v>0</v>
      </c>
      <c r="DT174" s="537"/>
      <c r="DU174" s="537"/>
      <c r="DV174" s="382"/>
    </row>
    <row r="175" spans="1:126" s="20" customFormat="1" outlineLevel="1" x14ac:dyDescent="0.2">
      <c r="A175" s="186" t="s">
        <v>70</v>
      </c>
      <c r="B175" s="182" t="s">
        <v>85</v>
      </c>
      <c r="C175" s="42"/>
      <c r="D175" s="42"/>
      <c r="E175" s="78">
        <f t="shared" si="323"/>
        <v>0</v>
      </c>
      <c r="F175" s="187"/>
      <c r="H175" s="301" t="s">
        <v>305</v>
      </c>
      <c r="I175" s="538">
        <f t="shared" si="324"/>
        <v>0</v>
      </c>
      <c r="J175" s="538">
        <f t="shared" si="325"/>
        <v>0</v>
      </c>
      <c r="K175" s="78">
        <f t="shared" si="326"/>
        <v>0</v>
      </c>
      <c r="L175" s="537"/>
      <c r="M175" s="537"/>
      <c r="N175" s="382"/>
      <c r="O175" s="271" t="str">
        <f t="shared" si="327"/>
        <v>LMF</v>
      </c>
      <c r="P175" s="538">
        <f t="shared" si="328"/>
        <v>0</v>
      </c>
      <c r="Q175" s="74">
        <f t="shared" si="329"/>
        <v>0</v>
      </c>
      <c r="R175" s="78">
        <f t="shared" si="330"/>
        <v>0</v>
      </c>
      <c r="S175" s="537"/>
      <c r="T175" s="537"/>
      <c r="U175" s="382"/>
      <c r="V175" s="238"/>
      <c r="W175" s="538">
        <f t="shared" si="331"/>
        <v>0</v>
      </c>
      <c r="X175" s="74">
        <f t="shared" si="332"/>
        <v>0</v>
      </c>
      <c r="Y175" s="78">
        <f t="shared" si="333"/>
        <v>0</v>
      </c>
      <c r="Z175" s="537"/>
      <c r="AA175" s="537"/>
      <c r="AB175" s="382"/>
      <c r="AC175" s="238"/>
      <c r="AD175" s="538">
        <f t="shared" si="334"/>
        <v>0</v>
      </c>
      <c r="AE175" s="74">
        <f t="shared" si="335"/>
        <v>0</v>
      </c>
      <c r="AF175" s="78">
        <f t="shared" si="336"/>
        <v>0</v>
      </c>
      <c r="AG175" s="537"/>
      <c r="AH175" s="537"/>
      <c r="AI175" s="382"/>
      <c r="AJ175" s="238"/>
      <c r="AK175" s="538">
        <f t="shared" si="337"/>
        <v>0</v>
      </c>
      <c r="AL175" s="74">
        <f t="shared" si="338"/>
        <v>0</v>
      </c>
      <c r="AM175" s="78">
        <f t="shared" si="339"/>
        <v>0</v>
      </c>
      <c r="AN175" s="537"/>
      <c r="AO175" s="537"/>
      <c r="AP175" s="382"/>
      <c r="AQ175" s="238"/>
      <c r="AR175" s="538">
        <f t="shared" si="340"/>
        <v>0</v>
      </c>
      <c r="AS175" s="74">
        <f t="shared" si="341"/>
        <v>0</v>
      </c>
      <c r="AT175" s="78">
        <f t="shared" si="342"/>
        <v>0</v>
      </c>
      <c r="AU175" s="537"/>
      <c r="AV175" s="537"/>
      <c r="AW175" s="382"/>
      <c r="AX175" s="238"/>
      <c r="AY175" s="538">
        <f t="shared" si="343"/>
        <v>0</v>
      </c>
      <c r="AZ175" s="74">
        <f t="shared" si="344"/>
        <v>0</v>
      </c>
      <c r="BA175" s="78">
        <f t="shared" si="345"/>
        <v>0</v>
      </c>
      <c r="BB175" s="537"/>
      <c r="BC175" s="537"/>
      <c r="BD175" s="382"/>
      <c r="BE175" s="238"/>
      <c r="BF175" s="538">
        <f t="shared" si="346"/>
        <v>0</v>
      </c>
      <c r="BG175" s="74">
        <f t="shared" si="347"/>
        <v>0</v>
      </c>
      <c r="BH175" s="78">
        <f t="shared" si="348"/>
        <v>0</v>
      </c>
      <c r="BI175" s="537"/>
      <c r="BJ175" s="537"/>
      <c r="BK175" s="382"/>
      <c r="BL175" s="238"/>
      <c r="BM175" s="538">
        <f t="shared" si="349"/>
        <v>0</v>
      </c>
      <c r="BN175" s="74">
        <f t="shared" si="350"/>
        <v>0</v>
      </c>
      <c r="BO175" s="78">
        <f t="shared" si="351"/>
        <v>0</v>
      </c>
      <c r="BP175" s="537"/>
      <c r="BQ175" s="537"/>
      <c r="BR175" s="382"/>
      <c r="BS175" s="238"/>
      <c r="BT175" s="538">
        <f t="shared" si="352"/>
        <v>0</v>
      </c>
      <c r="BU175" s="74">
        <f t="shared" si="353"/>
        <v>0</v>
      </c>
      <c r="BV175" s="78">
        <f t="shared" si="354"/>
        <v>0</v>
      </c>
      <c r="BW175" s="537"/>
      <c r="BX175" s="537"/>
      <c r="BY175" s="382"/>
      <c r="BZ175" s="238"/>
      <c r="CA175" s="538">
        <f t="shared" si="355"/>
        <v>0</v>
      </c>
      <c r="CB175" s="74">
        <f t="shared" si="356"/>
        <v>0</v>
      </c>
      <c r="CC175" s="78">
        <f t="shared" si="357"/>
        <v>0</v>
      </c>
      <c r="CD175" s="537"/>
      <c r="CE175" s="537"/>
      <c r="CF175" s="382"/>
      <c r="CG175" s="238"/>
      <c r="CH175" s="538">
        <f t="shared" si="358"/>
        <v>0</v>
      </c>
      <c r="CI175" s="74">
        <f t="shared" si="359"/>
        <v>0</v>
      </c>
      <c r="CJ175" s="78">
        <f t="shared" si="360"/>
        <v>0</v>
      </c>
      <c r="CK175" s="537"/>
      <c r="CL175" s="537"/>
      <c r="CM175" s="382"/>
      <c r="CN175" s="238"/>
      <c r="CO175" s="538">
        <f t="shared" si="361"/>
        <v>0</v>
      </c>
      <c r="CP175" s="74">
        <f t="shared" si="362"/>
        <v>0</v>
      </c>
      <c r="CQ175" s="78">
        <f t="shared" si="363"/>
        <v>0</v>
      </c>
      <c r="CR175" s="537"/>
      <c r="CS175" s="537"/>
      <c r="CT175" s="382"/>
      <c r="CU175" s="238"/>
      <c r="CV175" s="538">
        <f t="shared" si="364"/>
        <v>0</v>
      </c>
      <c r="CW175" s="74">
        <f t="shared" si="365"/>
        <v>0</v>
      </c>
      <c r="CX175" s="78">
        <f t="shared" si="366"/>
        <v>0</v>
      </c>
      <c r="CY175" s="537"/>
      <c r="CZ175" s="537"/>
      <c r="DA175" s="382"/>
      <c r="DB175" s="238"/>
      <c r="DC175" s="538">
        <f t="shared" si="367"/>
        <v>0</v>
      </c>
      <c r="DD175" s="74">
        <f t="shared" si="368"/>
        <v>0</v>
      </c>
      <c r="DE175" s="78">
        <f t="shared" si="369"/>
        <v>0</v>
      </c>
      <c r="DF175" s="537"/>
      <c r="DG175" s="537"/>
      <c r="DH175" s="382"/>
      <c r="DI175" s="238"/>
      <c r="DJ175" s="538">
        <f t="shared" si="370"/>
        <v>0</v>
      </c>
      <c r="DK175" s="74">
        <f t="shared" si="371"/>
        <v>0</v>
      </c>
      <c r="DL175" s="78">
        <f t="shared" si="372"/>
        <v>0</v>
      </c>
      <c r="DM175" s="537"/>
      <c r="DN175" s="537"/>
      <c r="DO175" s="382"/>
      <c r="DP175" s="238"/>
      <c r="DQ175" s="538">
        <f t="shared" si="373"/>
        <v>0</v>
      </c>
      <c r="DR175" s="74">
        <f t="shared" si="374"/>
        <v>0</v>
      </c>
      <c r="DS175" s="78">
        <f t="shared" si="375"/>
        <v>0</v>
      </c>
      <c r="DT175" s="537"/>
      <c r="DU175" s="537"/>
      <c r="DV175" s="382"/>
    </row>
    <row r="176" spans="1:126" s="20" customFormat="1" outlineLevel="1" x14ac:dyDescent="0.2">
      <c r="A176" s="186" t="s">
        <v>81</v>
      </c>
      <c r="B176" s="182" t="s">
        <v>85</v>
      </c>
      <c r="C176" s="42"/>
      <c r="D176" s="42"/>
      <c r="E176" s="78">
        <f t="shared" si="323"/>
        <v>0</v>
      </c>
      <c r="F176" s="187"/>
      <c r="H176" s="301" t="s">
        <v>305</v>
      </c>
      <c r="I176" s="538">
        <f t="shared" si="324"/>
        <v>0</v>
      </c>
      <c r="J176" s="538">
        <f t="shared" si="325"/>
        <v>0</v>
      </c>
      <c r="K176" s="78">
        <f t="shared" si="326"/>
        <v>0</v>
      </c>
      <c r="L176" s="537"/>
      <c r="M176" s="537"/>
      <c r="N176" s="382"/>
      <c r="O176" s="271" t="str">
        <f t="shared" si="327"/>
        <v>LMF</v>
      </c>
      <c r="P176" s="538">
        <f t="shared" si="328"/>
        <v>0</v>
      </c>
      <c r="Q176" s="74">
        <f t="shared" si="329"/>
        <v>0</v>
      </c>
      <c r="R176" s="78">
        <f t="shared" si="330"/>
        <v>0</v>
      </c>
      <c r="S176" s="537"/>
      <c r="T176" s="537"/>
      <c r="U176" s="382"/>
      <c r="V176" s="238"/>
      <c r="W176" s="538">
        <f t="shared" si="331"/>
        <v>0</v>
      </c>
      <c r="X176" s="74">
        <f t="shared" si="332"/>
        <v>0</v>
      </c>
      <c r="Y176" s="78">
        <f t="shared" si="333"/>
        <v>0</v>
      </c>
      <c r="Z176" s="537"/>
      <c r="AA176" s="537"/>
      <c r="AB176" s="382"/>
      <c r="AC176" s="238"/>
      <c r="AD176" s="538">
        <f t="shared" si="334"/>
        <v>0</v>
      </c>
      <c r="AE176" s="74">
        <f t="shared" si="335"/>
        <v>0</v>
      </c>
      <c r="AF176" s="78">
        <f t="shared" si="336"/>
        <v>0</v>
      </c>
      <c r="AG176" s="537"/>
      <c r="AH176" s="537"/>
      <c r="AI176" s="382"/>
      <c r="AJ176" s="238"/>
      <c r="AK176" s="538">
        <f t="shared" si="337"/>
        <v>0</v>
      </c>
      <c r="AL176" s="74">
        <f t="shared" si="338"/>
        <v>0</v>
      </c>
      <c r="AM176" s="78">
        <f t="shared" si="339"/>
        <v>0</v>
      </c>
      <c r="AN176" s="537"/>
      <c r="AO176" s="537"/>
      <c r="AP176" s="382"/>
      <c r="AQ176" s="238"/>
      <c r="AR176" s="538">
        <f t="shared" si="340"/>
        <v>0</v>
      </c>
      <c r="AS176" s="74">
        <f t="shared" si="341"/>
        <v>0</v>
      </c>
      <c r="AT176" s="78">
        <f t="shared" si="342"/>
        <v>0</v>
      </c>
      <c r="AU176" s="537"/>
      <c r="AV176" s="537"/>
      <c r="AW176" s="382"/>
      <c r="AX176" s="238"/>
      <c r="AY176" s="538">
        <f t="shared" si="343"/>
        <v>0</v>
      </c>
      <c r="AZ176" s="74">
        <f t="shared" si="344"/>
        <v>0</v>
      </c>
      <c r="BA176" s="78">
        <f t="shared" si="345"/>
        <v>0</v>
      </c>
      <c r="BB176" s="537"/>
      <c r="BC176" s="537"/>
      <c r="BD176" s="382"/>
      <c r="BE176" s="238"/>
      <c r="BF176" s="538">
        <f t="shared" si="346"/>
        <v>0</v>
      </c>
      <c r="BG176" s="74">
        <f t="shared" si="347"/>
        <v>0</v>
      </c>
      <c r="BH176" s="78">
        <f t="shared" si="348"/>
        <v>0</v>
      </c>
      <c r="BI176" s="537"/>
      <c r="BJ176" s="537"/>
      <c r="BK176" s="382"/>
      <c r="BL176" s="238"/>
      <c r="BM176" s="538">
        <f t="shared" si="349"/>
        <v>0</v>
      </c>
      <c r="BN176" s="74">
        <f t="shared" si="350"/>
        <v>0</v>
      </c>
      <c r="BO176" s="78">
        <f t="shared" si="351"/>
        <v>0</v>
      </c>
      <c r="BP176" s="537"/>
      <c r="BQ176" s="537"/>
      <c r="BR176" s="382"/>
      <c r="BS176" s="238"/>
      <c r="BT176" s="538">
        <f t="shared" si="352"/>
        <v>0</v>
      </c>
      <c r="BU176" s="74">
        <f t="shared" si="353"/>
        <v>0</v>
      </c>
      <c r="BV176" s="78">
        <f t="shared" si="354"/>
        <v>0</v>
      </c>
      <c r="BW176" s="537"/>
      <c r="BX176" s="537"/>
      <c r="BY176" s="382"/>
      <c r="BZ176" s="238"/>
      <c r="CA176" s="538">
        <f t="shared" si="355"/>
        <v>0</v>
      </c>
      <c r="CB176" s="74">
        <f t="shared" si="356"/>
        <v>0</v>
      </c>
      <c r="CC176" s="78">
        <f t="shared" si="357"/>
        <v>0</v>
      </c>
      <c r="CD176" s="537"/>
      <c r="CE176" s="537"/>
      <c r="CF176" s="382"/>
      <c r="CG176" s="238"/>
      <c r="CH176" s="538">
        <f t="shared" si="358"/>
        <v>0</v>
      </c>
      <c r="CI176" s="74">
        <f t="shared" si="359"/>
        <v>0</v>
      </c>
      <c r="CJ176" s="78">
        <f t="shared" si="360"/>
        <v>0</v>
      </c>
      <c r="CK176" s="537"/>
      <c r="CL176" s="537"/>
      <c r="CM176" s="382"/>
      <c r="CN176" s="238"/>
      <c r="CO176" s="538">
        <f t="shared" si="361"/>
        <v>0</v>
      </c>
      <c r="CP176" s="74">
        <f t="shared" si="362"/>
        <v>0</v>
      </c>
      <c r="CQ176" s="78">
        <f t="shared" si="363"/>
        <v>0</v>
      </c>
      <c r="CR176" s="537"/>
      <c r="CS176" s="537"/>
      <c r="CT176" s="382"/>
      <c r="CU176" s="238"/>
      <c r="CV176" s="538">
        <f t="shared" si="364"/>
        <v>0</v>
      </c>
      <c r="CW176" s="74">
        <f t="shared" si="365"/>
        <v>0</v>
      </c>
      <c r="CX176" s="78">
        <f t="shared" si="366"/>
        <v>0</v>
      </c>
      <c r="CY176" s="537"/>
      <c r="CZ176" s="537"/>
      <c r="DA176" s="382"/>
      <c r="DB176" s="238"/>
      <c r="DC176" s="538">
        <f t="shared" si="367"/>
        <v>0</v>
      </c>
      <c r="DD176" s="74">
        <f t="shared" si="368"/>
        <v>0</v>
      </c>
      <c r="DE176" s="78">
        <f t="shared" si="369"/>
        <v>0</v>
      </c>
      <c r="DF176" s="537"/>
      <c r="DG176" s="537"/>
      <c r="DH176" s="382"/>
      <c r="DI176" s="238"/>
      <c r="DJ176" s="538">
        <f t="shared" si="370"/>
        <v>0</v>
      </c>
      <c r="DK176" s="74">
        <f t="shared" si="371"/>
        <v>0</v>
      </c>
      <c r="DL176" s="78">
        <f t="shared" si="372"/>
        <v>0</v>
      </c>
      <c r="DM176" s="537"/>
      <c r="DN176" s="537"/>
      <c r="DO176" s="382"/>
      <c r="DP176" s="238"/>
      <c r="DQ176" s="538">
        <f t="shared" si="373"/>
        <v>0</v>
      </c>
      <c r="DR176" s="74">
        <f t="shared" si="374"/>
        <v>0</v>
      </c>
      <c r="DS176" s="78">
        <f t="shared" si="375"/>
        <v>0</v>
      </c>
      <c r="DT176" s="537"/>
      <c r="DU176" s="537"/>
      <c r="DV176" s="382"/>
    </row>
    <row r="177" spans="1:126" s="20" customFormat="1" outlineLevel="1" x14ac:dyDescent="0.2">
      <c r="A177" s="186" t="s">
        <v>84</v>
      </c>
      <c r="B177" s="182" t="s">
        <v>85</v>
      </c>
      <c r="C177" s="42"/>
      <c r="D177" s="42"/>
      <c r="E177" s="78">
        <f t="shared" si="323"/>
        <v>0</v>
      </c>
      <c r="F177" s="187"/>
      <c r="H177" s="301" t="s">
        <v>305</v>
      </c>
      <c r="I177" s="538">
        <f t="shared" si="324"/>
        <v>0</v>
      </c>
      <c r="J177" s="538">
        <f t="shared" si="325"/>
        <v>0</v>
      </c>
      <c r="K177" s="78">
        <f t="shared" si="326"/>
        <v>0</v>
      </c>
      <c r="L177" s="537"/>
      <c r="M177" s="537"/>
      <c r="N177" s="382"/>
      <c r="O177" s="271" t="str">
        <f t="shared" si="327"/>
        <v>LMF</v>
      </c>
      <c r="P177" s="538">
        <f t="shared" si="328"/>
        <v>0</v>
      </c>
      <c r="Q177" s="74">
        <f t="shared" si="329"/>
        <v>0</v>
      </c>
      <c r="R177" s="78">
        <f t="shared" si="330"/>
        <v>0</v>
      </c>
      <c r="S177" s="537"/>
      <c r="T177" s="537"/>
      <c r="U177" s="382"/>
      <c r="V177" s="238"/>
      <c r="W177" s="538">
        <f t="shared" si="331"/>
        <v>0</v>
      </c>
      <c r="X177" s="74">
        <f t="shared" si="332"/>
        <v>0</v>
      </c>
      <c r="Y177" s="78">
        <f t="shared" si="333"/>
        <v>0</v>
      </c>
      <c r="Z177" s="537"/>
      <c r="AA177" s="537"/>
      <c r="AB177" s="382"/>
      <c r="AC177" s="238"/>
      <c r="AD177" s="538">
        <f t="shared" si="334"/>
        <v>0</v>
      </c>
      <c r="AE177" s="74">
        <f t="shared" si="335"/>
        <v>0</v>
      </c>
      <c r="AF177" s="78">
        <f t="shared" si="336"/>
        <v>0</v>
      </c>
      <c r="AG177" s="537"/>
      <c r="AH177" s="537"/>
      <c r="AI177" s="382"/>
      <c r="AJ177" s="238"/>
      <c r="AK177" s="538">
        <f t="shared" si="337"/>
        <v>0</v>
      </c>
      <c r="AL177" s="74">
        <f t="shared" si="338"/>
        <v>0</v>
      </c>
      <c r="AM177" s="78">
        <f t="shared" si="339"/>
        <v>0</v>
      </c>
      <c r="AN177" s="537"/>
      <c r="AO177" s="537"/>
      <c r="AP177" s="382"/>
      <c r="AQ177" s="238"/>
      <c r="AR177" s="538">
        <f t="shared" si="340"/>
        <v>0</v>
      </c>
      <c r="AS177" s="74">
        <f t="shared" si="341"/>
        <v>0</v>
      </c>
      <c r="AT177" s="78">
        <f t="shared" si="342"/>
        <v>0</v>
      </c>
      <c r="AU177" s="537"/>
      <c r="AV177" s="537"/>
      <c r="AW177" s="382"/>
      <c r="AX177" s="238"/>
      <c r="AY177" s="538">
        <f t="shared" si="343"/>
        <v>0</v>
      </c>
      <c r="AZ177" s="74">
        <f t="shared" si="344"/>
        <v>0</v>
      </c>
      <c r="BA177" s="78">
        <f t="shared" si="345"/>
        <v>0</v>
      </c>
      <c r="BB177" s="537"/>
      <c r="BC177" s="537"/>
      <c r="BD177" s="382"/>
      <c r="BE177" s="238"/>
      <c r="BF177" s="538">
        <f t="shared" si="346"/>
        <v>0</v>
      </c>
      <c r="BG177" s="74">
        <f t="shared" si="347"/>
        <v>0</v>
      </c>
      <c r="BH177" s="78">
        <f t="shared" si="348"/>
        <v>0</v>
      </c>
      <c r="BI177" s="537"/>
      <c r="BJ177" s="537"/>
      <c r="BK177" s="382"/>
      <c r="BL177" s="238"/>
      <c r="BM177" s="538">
        <f t="shared" si="349"/>
        <v>0</v>
      </c>
      <c r="BN177" s="74">
        <f t="shared" si="350"/>
        <v>0</v>
      </c>
      <c r="BO177" s="78">
        <f t="shared" si="351"/>
        <v>0</v>
      </c>
      <c r="BP177" s="537"/>
      <c r="BQ177" s="537"/>
      <c r="BR177" s="382"/>
      <c r="BS177" s="238"/>
      <c r="BT177" s="538">
        <f t="shared" si="352"/>
        <v>0</v>
      </c>
      <c r="BU177" s="74">
        <f t="shared" si="353"/>
        <v>0</v>
      </c>
      <c r="BV177" s="78">
        <f t="shared" si="354"/>
        <v>0</v>
      </c>
      <c r="BW177" s="537"/>
      <c r="BX177" s="537"/>
      <c r="BY177" s="382"/>
      <c r="BZ177" s="238"/>
      <c r="CA177" s="538">
        <f t="shared" si="355"/>
        <v>0</v>
      </c>
      <c r="CB177" s="74">
        <f t="shared" si="356"/>
        <v>0</v>
      </c>
      <c r="CC177" s="78">
        <f t="shared" si="357"/>
        <v>0</v>
      </c>
      <c r="CD177" s="537"/>
      <c r="CE177" s="537"/>
      <c r="CF177" s="382"/>
      <c r="CG177" s="238"/>
      <c r="CH177" s="538">
        <f t="shared" si="358"/>
        <v>0</v>
      </c>
      <c r="CI177" s="74">
        <f t="shared" si="359"/>
        <v>0</v>
      </c>
      <c r="CJ177" s="78">
        <f t="shared" si="360"/>
        <v>0</v>
      </c>
      <c r="CK177" s="537"/>
      <c r="CL177" s="537"/>
      <c r="CM177" s="382"/>
      <c r="CN177" s="238"/>
      <c r="CO177" s="538">
        <f t="shared" si="361"/>
        <v>0</v>
      </c>
      <c r="CP177" s="74">
        <f t="shared" si="362"/>
        <v>0</v>
      </c>
      <c r="CQ177" s="78">
        <f t="shared" si="363"/>
        <v>0</v>
      </c>
      <c r="CR177" s="537"/>
      <c r="CS177" s="537"/>
      <c r="CT177" s="382"/>
      <c r="CU177" s="238"/>
      <c r="CV177" s="538">
        <f t="shared" si="364"/>
        <v>0</v>
      </c>
      <c r="CW177" s="74">
        <f t="shared" si="365"/>
        <v>0</v>
      </c>
      <c r="CX177" s="78">
        <f t="shared" si="366"/>
        <v>0</v>
      </c>
      <c r="CY177" s="537"/>
      <c r="CZ177" s="537"/>
      <c r="DA177" s="382"/>
      <c r="DB177" s="238"/>
      <c r="DC177" s="538">
        <f t="shared" si="367"/>
        <v>0</v>
      </c>
      <c r="DD177" s="74">
        <f t="shared" si="368"/>
        <v>0</v>
      </c>
      <c r="DE177" s="78">
        <f t="shared" si="369"/>
        <v>0</v>
      </c>
      <c r="DF177" s="537"/>
      <c r="DG177" s="537"/>
      <c r="DH177" s="382"/>
      <c r="DI177" s="238"/>
      <c r="DJ177" s="538">
        <f t="shared" si="370"/>
        <v>0</v>
      </c>
      <c r="DK177" s="74">
        <f t="shared" si="371"/>
        <v>0</v>
      </c>
      <c r="DL177" s="78">
        <f t="shared" si="372"/>
        <v>0</v>
      </c>
      <c r="DM177" s="537"/>
      <c r="DN177" s="537"/>
      <c r="DO177" s="382"/>
      <c r="DP177" s="238"/>
      <c r="DQ177" s="538">
        <f t="shared" si="373"/>
        <v>0</v>
      </c>
      <c r="DR177" s="74">
        <f t="shared" si="374"/>
        <v>0</v>
      </c>
      <c r="DS177" s="78">
        <f t="shared" si="375"/>
        <v>0</v>
      </c>
      <c r="DT177" s="537"/>
      <c r="DU177" s="537"/>
      <c r="DV177" s="382"/>
    </row>
    <row r="178" spans="1:126" s="20" customFormat="1" outlineLevel="1" x14ac:dyDescent="0.2">
      <c r="A178" s="186" t="s">
        <v>84</v>
      </c>
      <c r="B178" s="182" t="s">
        <v>85</v>
      </c>
      <c r="C178" s="42"/>
      <c r="D178" s="42"/>
      <c r="E178" s="78">
        <f t="shared" si="323"/>
        <v>0</v>
      </c>
      <c r="F178" s="187"/>
      <c r="H178" s="301" t="s">
        <v>305</v>
      </c>
      <c r="I178" s="538">
        <f t="shared" si="324"/>
        <v>0</v>
      </c>
      <c r="J178" s="538">
        <f t="shared" si="325"/>
        <v>0</v>
      </c>
      <c r="K178" s="78">
        <f t="shared" si="326"/>
        <v>0</v>
      </c>
      <c r="L178" s="537"/>
      <c r="M178" s="537"/>
      <c r="N178" s="382"/>
      <c r="O178" s="271" t="str">
        <f t="shared" si="327"/>
        <v>LMF</v>
      </c>
      <c r="P178" s="538">
        <f t="shared" si="328"/>
        <v>0</v>
      </c>
      <c r="Q178" s="74">
        <f t="shared" si="329"/>
        <v>0</v>
      </c>
      <c r="R178" s="78">
        <f t="shared" si="330"/>
        <v>0</v>
      </c>
      <c r="S178" s="537"/>
      <c r="T178" s="537"/>
      <c r="U178" s="382"/>
      <c r="V178" s="238"/>
      <c r="W178" s="538">
        <f t="shared" si="331"/>
        <v>0</v>
      </c>
      <c r="X178" s="74">
        <f t="shared" si="332"/>
        <v>0</v>
      </c>
      <c r="Y178" s="78">
        <f t="shared" si="333"/>
        <v>0</v>
      </c>
      <c r="Z178" s="537"/>
      <c r="AA178" s="537"/>
      <c r="AB178" s="382"/>
      <c r="AC178" s="238"/>
      <c r="AD178" s="538">
        <f t="shared" si="334"/>
        <v>0</v>
      </c>
      <c r="AE178" s="74">
        <f t="shared" si="335"/>
        <v>0</v>
      </c>
      <c r="AF178" s="78">
        <f t="shared" si="336"/>
        <v>0</v>
      </c>
      <c r="AG178" s="537"/>
      <c r="AH178" s="537"/>
      <c r="AI178" s="382"/>
      <c r="AJ178" s="238"/>
      <c r="AK178" s="538">
        <f t="shared" si="337"/>
        <v>0</v>
      </c>
      <c r="AL178" s="74">
        <f t="shared" si="338"/>
        <v>0</v>
      </c>
      <c r="AM178" s="78">
        <f t="shared" si="339"/>
        <v>0</v>
      </c>
      <c r="AN178" s="537"/>
      <c r="AO178" s="537"/>
      <c r="AP178" s="382"/>
      <c r="AQ178" s="238"/>
      <c r="AR178" s="538">
        <f t="shared" si="340"/>
        <v>0</v>
      </c>
      <c r="AS178" s="74">
        <f t="shared" si="341"/>
        <v>0</v>
      </c>
      <c r="AT178" s="78">
        <f t="shared" si="342"/>
        <v>0</v>
      </c>
      <c r="AU178" s="537"/>
      <c r="AV178" s="537"/>
      <c r="AW178" s="382"/>
      <c r="AX178" s="238"/>
      <c r="AY178" s="538">
        <f t="shared" si="343"/>
        <v>0</v>
      </c>
      <c r="AZ178" s="74">
        <f t="shared" si="344"/>
        <v>0</v>
      </c>
      <c r="BA178" s="78">
        <f t="shared" si="345"/>
        <v>0</v>
      </c>
      <c r="BB178" s="537"/>
      <c r="BC178" s="537"/>
      <c r="BD178" s="382"/>
      <c r="BE178" s="238"/>
      <c r="BF178" s="538">
        <f t="shared" si="346"/>
        <v>0</v>
      </c>
      <c r="BG178" s="74">
        <f t="shared" si="347"/>
        <v>0</v>
      </c>
      <c r="BH178" s="78">
        <f t="shared" si="348"/>
        <v>0</v>
      </c>
      <c r="BI178" s="537"/>
      <c r="BJ178" s="537"/>
      <c r="BK178" s="382"/>
      <c r="BL178" s="238"/>
      <c r="BM178" s="538">
        <f t="shared" si="349"/>
        <v>0</v>
      </c>
      <c r="BN178" s="74">
        <f t="shared" si="350"/>
        <v>0</v>
      </c>
      <c r="BO178" s="78">
        <f t="shared" si="351"/>
        <v>0</v>
      </c>
      <c r="BP178" s="537"/>
      <c r="BQ178" s="537"/>
      <c r="BR178" s="382"/>
      <c r="BS178" s="238"/>
      <c r="BT178" s="538">
        <f t="shared" si="352"/>
        <v>0</v>
      </c>
      <c r="BU178" s="74">
        <f t="shared" si="353"/>
        <v>0</v>
      </c>
      <c r="BV178" s="78">
        <f t="shared" si="354"/>
        <v>0</v>
      </c>
      <c r="BW178" s="537"/>
      <c r="BX178" s="537"/>
      <c r="BY178" s="382"/>
      <c r="BZ178" s="238"/>
      <c r="CA178" s="538">
        <f t="shared" si="355"/>
        <v>0</v>
      </c>
      <c r="CB178" s="74">
        <f t="shared" si="356"/>
        <v>0</v>
      </c>
      <c r="CC178" s="78">
        <f t="shared" si="357"/>
        <v>0</v>
      </c>
      <c r="CD178" s="537"/>
      <c r="CE178" s="537"/>
      <c r="CF178" s="382"/>
      <c r="CG178" s="238"/>
      <c r="CH178" s="538">
        <f t="shared" si="358"/>
        <v>0</v>
      </c>
      <c r="CI178" s="74">
        <f t="shared" si="359"/>
        <v>0</v>
      </c>
      <c r="CJ178" s="78">
        <f t="shared" si="360"/>
        <v>0</v>
      </c>
      <c r="CK178" s="537"/>
      <c r="CL178" s="537"/>
      <c r="CM178" s="382"/>
      <c r="CN178" s="238"/>
      <c r="CO178" s="538">
        <f t="shared" si="361"/>
        <v>0</v>
      </c>
      <c r="CP178" s="74">
        <f t="shared" si="362"/>
        <v>0</v>
      </c>
      <c r="CQ178" s="78">
        <f t="shared" si="363"/>
        <v>0</v>
      </c>
      <c r="CR178" s="537"/>
      <c r="CS178" s="537"/>
      <c r="CT178" s="382"/>
      <c r="CU178" s="238"/>
      <c r="CV178" s="538">
        <f t="shared" si="364"/>
        <v>0</v>
      </c>
      <c r="CW178" s="74">
        <f t="shared" si="365"/>
        <v>0</v>
      </c>
      <c r="CX178" s="78">
        <f t="shared" si="366"/>
        <v>0</v>
      </c>
      <c r="CY178" s="537"/>
      <c r="CZ178" s="537"/>
      <c r="DA178" s="382"/>
      <c r="DB178" s="238"/>
      <c r="DC178" s="538">
        <f t="shared" si="367"/>
        <v>0</v>
      </c>
      <c r="DD178" s="74">
        <f t="shared" si="368"/>
        <v>0</v>
      </c>
      <c r="DE178" s="78">
        <f t="shared" si="369"/>
        <v>0</v>
      </c>
      <c r="DF178" s="537"/>
      <c r="DG178" s="537"/>
      <c r="DH178" s="382"/>
      <c r="DI178" s="238"/>
      <c r="DJ178" s="538">
        <f t="shared" si="370"/>
        <v>0</v>
      </c>
      <c r="DK178" s="74">
        <f t="shared" si="371"/>
        <v>0</v>
      </c>
      <c r="DL178" s="78">
        <f t="shared" si="372"/>
        <v>0</v>
      </c>
      <c r="DM178" s="537"/>
      <c r="DN178" s="537"/>
      <c r="DO178" s="382"/>
      <c r="DP178" s="238"/>
      <c r="DQ178" s="538">
        <f t="shared" si="373"/>
        <v>0</v>
      </c>
      <c r="DR178" s="74">
        <f t="shared" si="374"/>
        <v>0</v>
      </c>
      <c r="DS178" s="78">
        <f t="shared" si="375"/>
        <v>0</v>
      </c>
      <c r="DT178" s="537"/>
      <c r="DU178" s="537"/>
      <c r="DV178" s="382"/>
    </row>
    <row r="179" spans="1:126" s="20" customFormat="1" outlineLevel="1" x14ac:dyDescent="0.2">
      <c r="A179" s="153" t="s">
        <v>2</v>
      </c>
      <c r="B179" s="150" t="s">
        <v>36</v>
      </c>
      <c r="C179" s="73">
        <f>SUMIF($H180:$H186,MID($H179,3,10),C180:C186)</f>
        <v>0</v>
      </c>
      <c r="D179" s="73">
        <f>SUMIF($H180:$H186,MID($H179,3,10),D180:D186)</f>
        <v>0</v>
      </c>
      <c r="E179" s="73">
        <f t="shared" si="323"/>
        <v>0</v>
      </c>
      <c r="F179" s="187"/>
      <c r="G179" s="22"/>
      <c r="H179" s="301" t="s">
        <v>307</v>
      </c>
      <c r="I179" s="536">
        <f t="shared" si="324"/>
        <v>0</v>
      </c>
      <c r="J179" s="536">
        <f t="shared" si="325"/>
        <v>0</v>
      </c>
      <c r="K179" s="73">
        <f t="shared" si="326"/>
        <v>0</v>
      </c>
      <c r="L179" s="432">
        <f>IF(I$1="","",SUMIF($H180:$H186,MID($H179,3,10),L180:L186))</f>
        <v>0</v>
      </c>
      <c r="M179" s="432">
        <f>IF(I$1="","",SUMIF($H180:$H186,MID($H179,3,10),M180:M186))</f>
        <v>0</v>
      </c>
      <c r="N179" s="382"/>
      <c r="O179" s="271" t="str">
        <f t="shared" si="327"/>
        <v>LM</v>
      </c>
      <c r="P179" s="536">
        <f t="shared" si="328"/>
        <v>0</v>
      </c>
      <c r="Q179" s="73">
        <f t="shared" si="329"/>
        <v>0</v>
      </c>
      <c r="R179" s="73">
        <f t="shared" si="330"/>
        <v>0</v>
      </c>
      <c r="S179" s="432">
        <f>IF(P$1="","",SUMIF($H180:$H185,MID($H179,3,10),S180:S185))</f>
        <v>0</v>
      </c>
      <c r="T179" s="432">
        <f>IF(P$1="","",SUMIF($H180:$H185,MID($H179,3,10),T180:T185))</f>
        <v>0</v>
      </c>
      <c r="U179" s="382"/>
      <c r="V179" s="238"/>
      <c r="W179" s="536">
        <f t="shared" si="331"/>
        <v>0</v>
      </c>
      <c r="X179" s="73">
        <f t="shared" si="332"/>
        <v>0</v>
      </c>
      <c r="Y179" s="73">
        <f t="shared" si="333"/>
        <v>0</v>
      </c>
      <c r="Z179" s="432">
        <f>IF(W$1="","",SUMIF($H180:$H185,MID($H179,3,10),Z180:Z185))</f>
        <v>0</v>
      </c>
      <c r="AA179" s="432">
        <f>IF(W$1="","",SUMIF($H180:$H185,MID($H179,3,10),AA180:AA185))</f>
        <v>0</v>
      </c>
      <c r="AB179" s="382"/>
      <c r="AC179" s="238"/>
      <c r="AD179" s="536">
        <f t="shared" si="334"/>
        <v>0</v>
      </c>
      <c r="AE179" s="73">
        <f t="shared" si="335"/>
        <v>0</v>
      </c>
      <c r="AF179" s="73">
        <f t="shared" si="336"/>
        <v>0</v>
      </c>
      <c r="AG179" s="432">
        <f>IF(AD$1="","",SUMIF($H180:$H185,MID($H179,3,10),AG180:AG185))</f>
        <v>0</v>
      </c>
      <c r="AH179" s="432">
        <f>IF(AD$1="","",SUMIF($H180:$H185,MID($H179,3,10),AH180:AH185))</f>
        <v>0</v>
      </c>
      <c r="AI179" s="382"/>
      <c r="AJ179" s="238"/>
      <c r="AK179" s="536">
        <f t="shared" si="337"/>
        <v>0</v>
      </c>
      <c r="AL179" s="73">
        <f t="shared" si="338"/>
        <v>0</v>
      </c>
      <c r="AM179" s="73">
        <f t="shared" si="339"/>
        <v>0</v>
      </c>
      <c r="AN179" s="432">
        <f>IF(AK$1="","",SUMIF($H180:$H185,MID($H179,3,10),AN180:AN185))</f>
        <v>0</v>
      </c>
      <c r="AO179" s="432">
        <f>IF(AK$1="","",SUMIF($H180:$H185,MID($H179,3,10),AO180:AO185))</f>
        <v>0</v>
      </c>
      <c r="AP179" s="382"/>
      <c r="AQ179" s="238"/>
      <c r="AR179" s="536">
        <f t="shared" si="340"/>
        <v>0</v>
      </c>
      <c r="AS179" s="73">
        <f t="shared" si="341"/>
        <v>0</v>
      </c>
      <c r="AT179" s="73">
        <f t="shared" si="342"/>
        <v>0</v>
      </c>
      <c r="AU179" s="432">
        <f>IF(AR$1="","",SUMIF($H180:$H185,MID($H179,3,10),AU180:AU185))</f>
        <v>0</v>
      </c>
      <c r="AV179" s="432">
        <f>IF(AR$1="","",SUMIF($H180:$H185,MID($H179,3,10),AV180:AV185))</f>
        <v>0</v>
      </c>
      <c r="AW179" s="382"/>
      <c r="AX179" s="238"/>
      <c r="AY179" s="536">
        <f t="shared" si="343"/>
        <v>0</v>
      </c>
      <c r="AZ179" s="73">
        <f t="shared" si="344"/>
        <v>0</v>
      </c>
      <c r="BA179" s="73">
        <f t="shared" si="345"/>
        <v>0</v>
      </c>
      <c r="BB179" s="432">
        <f>IF(AY$1="","",SUMIF($H180:$H185,MID($H179,3,10),BB180:BB185))</f>
        <v>0</v>
      </c>
      <c r="BC179" s="432">
        <f>IF(AY$1="","",SUMIF($H180:$H185,MID($H179,3,10),BC180:BC185))</f>
        <v>0</v>
      </c>
      <c r="BD179" s="382"/>
      <c r="BE179" s="238"/>
      <c r="BF179" s="536">
        <f t="shared" si="346"/>
        <v>0</v>
      </c>
      <c r="BG179" s="73">
        <f t="shared" si="347"/>
        <v>0</v>
      </c>
      <c r="BH179" s="73">
        <f t="shared" si="348"/>
        <v>0</v>
      </c>
      <c r="BI179" s="432">
        <f>IF(BF$1="","",SUMIF($H180:$H185,MID($H179,3,10),BI180:BI185))</f>
        <v>0</v>
      </c>
      <c r="BJ179" s="432">
        <f>IF(BF$1="","",SUMIF($H180:$H185,MID($H179,3,10),BJ180:BJ185))</f>
        <v>0</v>
      </c>
      <c r="BK179" s="382"/>
      <c r="BL179" s="238"/>
      <c r="BM179" s="536">
        <f t="shared" si="349"/>
        <v>0</v>
      </c>
      <c r="BN179" s="73">
        <f t="shared" si="350"/>
        <v>0</v>
      </c>
      <c r="BO179" s="73">
        <f t="shared" si="351"/>
        <v>0</v>
      </c>
      <c r="BP179" s="432">
        <f>IF(BM$1="","",SUMIF($H180:$H185,MID($H179,3,10),BP180:BP185))</f>
        <v>0</v>
      </c>
      <c r="BQ179" s="432">
        <f>IF(BM$1="","",SUMIF($H180:$H185,MID($H179,3,10),BQ180:BQ185))</f>
        <v>0</v>
      </c>
      <c r="BR179" s="382"/>
      <c r="BS179" s="238"/>
      <c r="BT179" s="536">
        <f t="shared" si="352"/>
        <v>0</v>
      </c>
      <c r="BU179" s="73">
        <f t="shared" si="353"/>
        <v>0</v>
      </c>
      <c r="BV179" s="73">
        <f t="shared" si="354"/>
        <v>0</v>
      </c>
      <c r="BW179" s="432">
        <f>IF(BT$1="","",SUMIF($H180:$H185,MID($H179,3,10),BW180:BW185))</f>
        <v>0</v>
      </c>
      <c r="BX179" s="432">
        <f>IF(BT$1="","",SUMIF($H180:$H185,MID($H179,3,10),BX180:BX185))</f>
        <v>0</v>
      </c>
      <c r="BY179" s="382"/>
      <c r="BZ179" s="238"/>
      <c r="CA179" s="536">
        <f t="shared" si="355"/>
        <v>0</v>
      </c>
      <c r="CB179" s="73">
        <f t="shared" si="356"/>
        <v>0</v>
      </c>
      <c r="CC179" s="73">
        <f t="shared" si="357"/>
        <v>0</v>
      </c>
      <c r="CD179" s="432">
        <f>IF(CA$1="","",SUMIF($H180:$H185,MID($H179,3,10),CD180:CD185))</f>
        <v>0</v>
      </c>
      <c r="CE179" s="432">
        <f>IF(CA$1="","",SUMIF($H180:$H185,MID($H179,3,10),CE180:CE185))</f>
        <v>0</v>
      </c>
      <c r="CF179" s="382"/>
      <c r="CG179" s="238"/>
      <c r="CH179" s="536">
        <f t="shared" si="358"/>
        <v>0</v>
      </c>
      <c r="CI179" s="73">
        <f t="shared" si="359"/>
        <v>0</v>
      </c>
      <c r="CJ179" s="73">
        <f t="shared" si="360"/>
        <v>0</v>
      </c>
      <c r="CK179" s="432">
        <f>IF(CH$1="","",SUMIF($H180:$H185,MID($H179,3,10),CK180:CK185))</f>
        <v>0</v>
      </c>
      <c r="CL179" s="432">
        <f>IF(CH$1="","",SUMIF($H180:$H185,MID($H179,3,10),CL180:CL185))</f>
        <v>0</v>
      </c>
      <c r="CM179" s="382"/>
      <c r="CN179" s="238"/>
      <c r="CO179" s="536">
        <f t="shared" si="361"/>
        <v>0</v>
      </c>
      <c r="CP179" s="73">
        <f t="shared" si="362"/>
        <v>0</v>
      </c>
      <c r="CQ179" s="73">
        <f t="shared" si="363"/>
        <v>0</v>
      </c>
      <c r="CR179" s="432">
        <f>IF(CO$1="","",SUMIF($H180:$H185,MID($H179,3,10),CR180:CR185))</f>
        <v>0</v>
      </c>
      <c r="CS179" s="432">
        <f>IF(CO$1="","",SUMIF($H180:$H185,MID($H179,3,10),CS180:CS185))</f>
        <v>0</v>
      </c>
      <c r="CT179" s="382"/>
      <c r="CU179" s="238"/>
      <c r="CV179" s="536">
        <f t="shared" si="364"/>
        <v>0</v>
      </c>
      <c r="CW179" s="73">
        <f t="shared" si="365"/>
        <v>0</v>
      </c>
      <c r="CX179" s="73">
        <f t="shared" si="366"/>
        <v>0</v>
      </c>
      <c r="CY179" s="432">
        <f>IF(CV$1="","",SUMIF($H180:$H185,MID($H179,3,10),CY180:CY185))</f>
        <v>0</v>
      </c>
      <c r="CZ179" s="432">
        <f>IF(CV$1="","",SUMIF($H180:$H185,MID($H179,3,10),CZ180:CZ185))</f>
        <v>0</v>
      </c>
      <c r="DA179" s="382"/>
      <c r="DB179" s="238"/>
      <c r="DC179" s="536">
        <f t="shared" si="367"/>
        <v>0</v>
      </c>
      <c r="DD179" s="73">
        <f t="shared" si="368"/>
        <v>0</v>
      </c>
      <c r="DE179" s="73">
        <f t="shared" si="369"/>
        <v>0</v>
      </c>
      <c r="DF179" s="432">
        <f>IF(DC$1="","",SUMIF($H180:$H185,MID($H179,3,10),DF180:DF185))</f>
        <v>0</v>
      </c>
      <c r="DG179" s="432">
        <f>IF(DC$1="","",SUMIF($H180:$H185,MID($H179,3,10),DG180:DG185))</f>
        <v>0</v>
      </c>
      <c r="DH179" s="382"/>
      <c r="DI179" s="238"/>
      <c r="DJ179" s="536">
        <f t="shared" si="370"/>
        <v>0</v>
      </c>
      <c r="DK179" s="73">
        <f t="shared" si="371"/>
        <v>0</v>
      </c>
      <c r="DL179" s="73">
        <f t="shared" si="372"/>
        <v>0</v>
      </c>
      <c r="DM179" s="432">
        <f>IF(DJ$1="","",SUMIF($H180:$H185,MID($H179,3,10),DM180:DM185))</f>
        <v>0</v>
      </c>
      <c r="DN179" s="432">
        <f>IF(DJ$1="","",SUMIF($H180:$H185,MID($H179,3,10),DN180:DN185))</f>
        <v>0</v>
      </c>
      <c r="DO179" s="382"/>
      <c r="DP179" s="238"/>
      <c r="DQ179" s="536">
        <f t="shared" si="373"/>
        <v>0</v>
      </c>
      <c r="DR179" s="73">
        <f t="shared" si="374"/>
        <v>0</v>
      </c>
      <c r="DS179" s="73">
        <f t="shared" si="375"/>
        <v>0</v>
      </c>
      <c r="DT179" s="432">
        <f>IF(DQ$1="","",SUMIF($H180:$H185,MID($H179,3,10),DT180:DT185))</f>
        <v>0</v>
      </c>
      <c r="DU179" s="432">
        <f>IF(DQ$1="","",SUMIF($H180:$H185,MID($H179,3,10),DU180:DU185))</f>
        <v>0</v>
      </c>
      <c r="DV179" s="382"/>
    </row>
    <row r="180" spans="1:126" s="20" customFormat="1" outlineLevel="1" x14ac:dyDescent="0.2">
      <c r="A180" s="186" t="s">
        <v>244</v>
      </c>
      <c r="B180" s="182" t="s">
        <v>134</v>
      </c>
      <c r="C180" s="42"/>
      <c r="D180" s="42"/>
      <c r="E180" s="78">
        <f t="shared" si="323"/>
        <v>0</v>
      </c>
      <c r="F180" s="178"/>
      <c r="G180" s="22" t="s">
        <v>145</v>
      </c>
      <c r="H180" s="301" t="s">
        <v>308</v>
      </c>
      <c r="I180" s="538">
        <f t="shared" si="324"/>
        <v>0</v>
      </c>
      <c r="J180" s="538">
        <f t="shared" si="325"/>
        <v>0</v>
      </c>
      <c r="K180" s="78">
        <f t="shared" si="326"/>
        <v>0</v>
      </c>
      <c r="L180" s="537"/>
      <c r="M180" s="537"/>
      <c r="N180" s="382"/>
      <c r="O180" s="271" t="str">
        <f t="shared" si="327"/>
        <v>LMS</v>
      </c>
      <c r="P180" s="538">
        <f t="shared" si="328"/>
        <v>0</v>
      </c>
      <c r="Q180" s="74">
        <f t="shared" si="329"/>
        <v>0</v>
      </c>
      <c r="R180" s="78">
        <f t="shared" si="330"/>
        <v>0</v>
      </c>
      <c r="S180" s="537"/>
      <c r="T180" s="537"/>
      <c r="U180" s="382"/>
      <c r="V180" s="238"/>
      <c r="W180" s="538">
        <f t="shared" si="331"/>
        <v>0</v>
      </c>
      <c r="X180" s="74">
        <f t="shared" si="332"/>
        <v>0</v>
      </c>
      <c r="Y180" s="78">
        <f t="shared" si="333"/>
        <v>0</v>
      </c>
      <c r="Z180" s="537"/>
      <c r="AA180" s="537"/>
      <c r="AB180" s="382"/>
      <c r="AC180" s="238"/>
      <c r="AD180" s="538">
        <f t="shared" si="334"/>
        <v>0</v>
      </c>
      <c r="AE180" s="74">
        <f t="shared" si="335"/>
        <v>0</v>
      </c>
      <c r="AF180" s="78">
        <f t="shared" si="336"/>
        <v>0</v>
      </c>
      <c r="AG180" s="537"/>
      <c r="AH180" s="537"/>
      <c r="AI180" s="382"/>
      <c r="AJ180" s="238"/>
      <c r="AK180" s="538">
        <f t="shared" si="337"/>
        <v>0</v>
      </c>
      <c r="AL180" s="74">
        <f t="shared" si="338"/>
        <v>0</v>
      </c>
      <c r="AM180" s="78">
        <f t="shared" si="339"/>
        <v>0</v>
      </c>
      <c r="AN180" s="537"/>
      <c r="AO180" s="537"/>
      <c r="AP180" s="382"/>
      <c r="AQ180" s="238"/>
      <c r="AR180" s="538">
        <f t="shared" si="340"/>
        <v>0</v>
      </c>
      <c r="AS180" s="74">
        <f t="shared" si="341"/>
        <v>0</v>
      </c>
      <c r="AT180" s="78">
        <f t="shared" si="342"/>
        <v>0</v>
      </c>
      <c r="AU180" s="537"/>
      <c r="AV180" s="537"/>
      <c r="AW180" s="382"/>
      <c r="AX180" s="238"/>
      <c r="AY180" s="538">
        <f t="shared" si="343"/>
        <v>0</v>
      </c>
      <c r="AZ180" s="74">
        <f t="shared" si="344"/>
        <v>0</v>
      </c>
      <c r="BA180" s="78">
        <f t="shared" si="345"/>
        <v>0</v>
      </c>
      <c r="BB180" s="537"/>
      <c r="BC180" s="537"/>
      <c r="BD180" s="382"/>
      <c r="BE180" s="238"/>
      <c r="BF180" s="538">
        <f t="shared" si="346"/>
        <v>0</v>
      </c>
      <c r="BG180" s="74">
        <f t="shared" si="347"/>
        <v>0</v>
      </c>
      <c r="BH180" s="78">
        <f t="shared" si="348"/>
        <v>0</v>
      </c>
      <c r="BI180" s="537"/>
      <c r="BJ180" s="537"/>
      <c r="BK180" s="382"/>
      <c r="BL180" s="238"/>
      <c r="BM180" s="538">
        <f t="shared" si="349"/>
        <v>0</v>
      </c>
      <c r="BN180" s="74">
        <f t="shared" si="350"/>
        <v>0</v>
      </c>
      <c r="BO180" s="78">
        <f t="shared" si="351"/>
        <v>0</v>
      </c>
      <c r="BP180" s="537"/>
      <c r="BQ180" s="537"/>
      <c r="BR180" s="382"/>
      <c r="BS180" s="238"/>
      <c r="BT180" s="538">
        <f t="shared" si="352"/>
        <v>0</v>
      </c>
      <c r="BU180" s="74">
        <f t="shared" si="353"/>
        <v>0</v>
      </c>
      <c r="BV180" s="78">
        <f t="shared" si="354"/>
        <v>0</v>
      </c>
      <c r="BW180" s="537"/>
      <c r="BX180" s="537"/>
      <c r="BY180" s="382"/>
      <c r="BZ180" s="238"/>
      <c r="CA180" s="538">
        <f t="shared" si="355"/>
        <v>0</v>
      </c>
      <c r="CB180" s="74">
        <f t="shared" si="356"/>
        <v>0</v>
      </c>
      <c r="CC180" s="78">
        <f t="shared" si="357"/>
        <v>0</v>
      </c>
      <c r="CD180" s="537"/>
      <c r="CE180" s="537"/>
      <c r="CF180" s="382"/>
      <c r="CG180" s="238"/>
      <c r="CH180" s="538">
        <f t="shared" si="358"/>
        <v>0</v>
      </c>
      <c r="CI180" s="74">
        <f t="shared" si="359"/>
        <v>0</v>
      </c>
      <c r="CJ180" s="78">
        <f t="shared" si="360"/>
        <v>0</v>
      </c>
      <c r="CK180" s="537"/>
      <c r="CL180" s="537"/>
      <c r="CM180" s="382"/>
      <c r="CN180" s="238"/>
      <c r="CO180" s="538">
        <f t="shared" si="361"/>
        <v>0</v>
      </c>
      <c r="CP180" s="74">
        <f t="shared" si="362"/>
        <v>0</v>
      </c>
      <c r="CQ180" s="78">
        <f t="shared" si="363"/>
        <v>0</v>
      </c>
      <c r="CR180" s="537"/>
      <c r="CS180" s="537"/>
      <c r="CT180" s="382"/>
      <c r="CU180" s="238"/>
      <c r="CV180" s="538">
        <f t="shared" si="364"/>
        <v>0</v>
      </c>
      <c r="CW180" s="74">
        <f t="shared" si="365"/>
        <v>0</v>
      </c>
      <c r="CX180" s="78">
        <f t="shared" si="366"/>
        <v>0</v>
      </c>
      <c r="CY180" s="537"/>
      <c r="CZ180" s="537"/>
      <c r="DA180" s="382"/>
      <c r="DB180" s="238"/>
      <c r="DC180" s="538">
        <f t="shared" si="367"/>
        <v>0</v>
      </c>
      <c r="DD180" s="74">
        <f t="shared" si="368"/>
        <v>0</v>
      </c>
      <c r="DE180" s="78">
        <f t="shared" si="369"/>
        <v>0</v>
      </c>
      <c r="DF180" s="537"/>
      <c r="DG180" s="537"/>
      <c r="DH180" s="382"/>
      <c r="DI180" s="238"/>
      <c r="DJ180" s="538">
        <f t="shared" si="370"/>
        <v>0</v>
      </c>
      <c r="DK180" s="74">
        <f t="shared" si="371"/>
        <v>0</v>
      </c>
      <c r="DL180" s="78">
        <f t="shared" si="372"/>
        <v>0</v>
      </c>
      <c r="DM180" s="537"/>
      <c r="DN180" s="537"/>
      <c r="DO180" s="382"/>
      <c r="DP180" s="238"/>
      <c r="DQ180" s="538">
        <f t="shared" si="373"/>
        <v>0</v>
      </c>
      <c r="DR180" s="74">
        <f t="shared" si="374"/>
        <v>0</v>
      </c>
      <c r="DS180" s="78">
        <f t="shared" si="375"/>
        <v>0</v>
      </c>
      <c r="DT180" s="537"/>
      <c r="DU180" s="537"/>
      <c r="DV180" s="382"/>
    </row>
    <row r="181" spans="1:126" s="20" customFormat="1" outlineLevel="1" x14ac:dyDescent="0.2">
      <c r="A181" s="186" t="s">
        <v>244</v>
      </c>
      <c r="B181" s="182" t="s">
        <v>134</v>
      </c>
      <c r="C181" s="42"/>
      <c r="D181" s="42"/>
      <c r="E181" s="78">
        <f t="shared" si="323"/>
        <v>0</v>
      </c>
      <c r="F181" s="178"/>
      <c r="G181" s="22" t="s">
        <v>146</v>
      </c>
      <c r="H181" s="301" t="s">
        <v>308</v>
      </c>
      <c r="I181" s="538">
        <f t="shared" si="324"/>
        <v>0</v>
      </c>
      <c r="J181" s="538">
        <f t="shared" si="325"/>
        <v>0</v>
      </c>
      <c r="K181" s="78">
        <f t="shared" si="326"/>
        <v>0</v>
      </c>
      <c r="L181" s="537"/>
      <c r="M181" s="537"/>
      <c r="N181" s="382"/>
      <c r="O181" s="271" t="str">
        <f t="shared" si="327"/>
        <v>LMS</v>
      </c>
      <c r="P181" s="538">
        <f t="shared" si="328"/>
        <v>0</v>
      </c>
      <c r="Q181" s="74">
        <f t="shared" si="329"/>
        <v>0</v>
      </c>
      <c r="R181" s="78">
        <f t="shared" si="330"/>
        <v>0</v>
      </c>
      <c r="S181" s="537"/>
      <c r="T181" s="537"/>
      <c r="U181" s="382"/>
      <c r="V181" s="238"/>
      <c r="W181" s="538">
        <f t="shared" si="331"/>
        <v>0</v>
      </c>
      <c r="X181" s="74">
        <f t="shared" si="332"/>
        <v>0</v>
      </c>
      <c r="Y181" s="78">
        <f t="shared" si="333"/>
        <v>0</v>
      </c>
      <c r="Z181" s="537"/>
      <c r="AA181" s="537"/>
      <c r="AB181" s="382"/>
      <c r="AC181" s="238"/>
      <c r="AD181" s="538">
        <f t="shared" si="334"/>
        <v>0</v>
      </c>
      <c r="AE181" s="74">
        <f t="shared" si="335"/>
        <v>0</v>
      </c>
      <c r="AF181" s="78">
        <f t="shared" si="336"/>
        <v>0</v>
      </c>
      <c r="AG181" s="537"/>
      <c r="AH181" s="537"/>
      <c r="AI181" s="382"/>
      <c r="AJ181" s="238"/>
      <c r="AK181" s="538">
        <f t="shared" si="337"/>
        <v>0</v>
      </c>
      <c r="AL181" s="74">
        <f t="shared" si="338"/>
        <v>0</v>
      </c>
      <c r="AM181" s="78">
        <f t="shared" si="339"/>
        <v>0</v>
      </c>
      <c r="AN181" s="537"/>
      <c r="AO181" s="537"/>
      <c r="AP181" s="382"/>
      <c r="AQ181" s="238"/>
      <c r="AR181" s="538">
        <f t="shared" si="340"/>
        <v>0</v>
      </c>
      <c r="AS181" s="74">
        <f t="shared" si="341"/>
        <v>0</v>
      </c>
      <c r="AT181" s="78">
        <f t="shared" si="342"/>
        <v>0</v>
      </c>
      <c r="AU181" s="537"/>
      <c r="AV181" s="537"/>
      <c r="AW181" s="382"/>
      <c r="AX181" s="238"/>
      <c r="AY181" s="538">
        <f t="shared" si="343"/>
        <v>0</v>
      </c>
      <c r="AZ181" s="74">
        <f t="shared" si="344"/>
        <v>0</v>
      </c>
      <c r="BA181" s="78">
        <f t="shared" si="345"/>
        <v>0</v>
      </c>
      <c r="BB181" s="537"/>
      <c r="BC181" s="537"/>
      <c r="BD181" s="382"/>
      <c r="BE181" s="238"/>
      <c r="BF181" s="538">
        <f t="shared" si="346"/>
        <v>0</v>
      </c>
      <c r="BG181" s="74">
        <f t="shared" si="347"/>
        <v>0</v>
      </c>
      <c r="BH181" s="78">
        <f t="shared" si="348"/>
        <v>0</v>
      </c>
      <c r="BI181" s="537"/>
      <c r="BJ181" s="537"/>
      <c r="BK181" s="382"/>
      <c r="BL181" s="238"/>
      <c r="BM181" s="538">
        <f t="shared" si="349"/>
        <v>0</v>
      </c>
      <c r="BN181" s="74">
        <f t="shared" si="350"/>
        <v>0</v>
      </c>
      <c r="BO181" s="78">
        <f t="shared" si="351"/>
        <v>0</v>
      </c>
      <c r="BP181" s="537"/>
      <c r="BQ181" s="537"/>
      <c r="BR181" s="382"/>
      <c r="BS181" s="238"/>
      <c r="BT181" s="538">
        <f t="shared" si="352"/>
        <v>0</v>
      </c>
      <c r="BU181" s="74">
        <f t="shared" si="353"/>
        <v>0</v>
      </c>
      <c r="BV181" s="78">
        <f t="shared" si="354"/>
        <v>0</v>
      </c>
      <c r="BW181" s="537"/>
      <c r="BX181" s="537"/>
      <c r="BY181" s="382"/>
      <c r="BZ181" s="238"/>
      <c r="CA181" s="538">
        <f t="shared" si="355"/>
        <v>0</v>
      </c>
      <c r="CB181" s="74">
        <f t="shared" si="356"/>
        <v>0</v>
      </c>
      <c r="CC181" s="78">
        <f t="shared" si="357"/>
        <v>0</v>
      </c>
      <c r="CD181" s="537"/>
      <c r="CE181" s="537"/>
      <c r="CF181" s="382"/>
      <c r="CG181" s="238"/>
      <c r="CH181" s="538">
        <f t="shared" si="358"/>
        <v>0</v>
      </c>
      <c r="CI181" s="74">
        <f t="shared" si="359"/>
        <v>0</v>
      </c>
      <c r="CJ181" s="78">
        <f t="shared" si="360"/>
        <v>0</v>
      </c>
      <c r="CK181" s="537"/>
      <c r="CL181" s="537"/>
      <c r="CM181" s="382"/>
      <c r="CN181" s="238"/>
      <c r="CO181" s="538">
        <f t="shared" si="361"/>
        <v>0</v>
      </c>
      <c r="CP181" s="74">
        <f t="shared" si="362"/>
        <v>0</v>
      </c>
      <c r="CQ181" s="78">
        <f t="shared" si="363"/>
        <v>0</v>
      </c>
      <c r="CR181" s="537"/>
      <c r="CS181" s="537"/>
      <c r="CT181" s="382"/>
      <c r="CU181" s="238"/>
      <c r="CV181" s="538">
        <f t="shared" si="364"/>
        <v>0</v>
      </c>
      <c r="CW181" s="74">
        <f t="shared" si="365"/>
        <v>0</v>
      </c>
      <c r="CX181" s="78">
        <f t="shared" si="366"/>
        <v>0</v>
      </c>
      <c r="CY181" s="537"/>
      <c r="CZ181" s="537"/>
      <c r="DA181" s="382"/>
      <c r="DB181" s="238"/>
      <c r="DC181" s="538">
        <f t="shared" si="367"/>
        <v>0</v>
      </c>
      <c r="DD181" s="74">
        <f t="shared" si="368"/>
        <v>0</v>
      </c>
      <c r="DE181" s="78">
        <f t="shared" si="369"/>
        <v>0</v>
      </c>
      <c r="DF181" s="537"/>
      <c r="DG181" s="537"/>
      <c r="DH181" s="382"/>
      <c r="DI181" s="238"/>
      <c r="DJ181" s="538">
        <f t="shared" si="370"/>
        <v>0</v>
      </c>
      <c r="DK181" s="74">
        <f t="shared" si="371"/>
        <v>0</v>
      </c>
      <c r="DL181" s="78">
        <f t="shared" si="372"/>
        <v>0</v>
      </c>
      <c r="DM181" s="537"/>
      <c r="DN181" s="537"/>
      <c r="DO181" s="382"/>
      <c r="DP181" s="238"/>
      <c r="DQ181" s="538">
        <f t="shared" si="373"/>
        <v>0</v>
      </c>
      <c r="DR181" s="74">
        <f t="shared" si="374"/>
        <v>0</v>
      </c>
      <c r="DS181" s="78">
        <f t="shared" si="375"/>
        <v>0</v>
      </c>
      <c r="DT181" s="537"/>
      <c r="DU181" s="537"/>
      <c r="DV181" s="382"/>
    </row>
    <row r="182" spans="1:126" s="20" customFormat="1" outlineLevel="1" x14ac:dyDescent="0.2">
      <c r="A182" s="186" t="s">
        <v>244</v>
      </c>
      <c r="B182" s="182" t="s">
        <v>134</v>
      </c>
      <c r="C182" s="42"/>
      <c r="D182" s="42"/>
      <c r="E182" s="78">
        <f t="shared" si="323"/>
        <v>0</v>
      </c>
      <c r="F182" s="178"/>
      <c r="G182" s="22" t="s">
        <v>147</v>
      </c>
      <c r="H182" s="301" t="s">
        <v>308</v>
      </c>
      <c r="I182" s="538">
        <f t="shared" si="324"/>
        <v>0</v>
      </c>
      <c r="J182" s="538">
        <f t="shared" si="325"/>
        <v>0</v>
      </c>
      <c r="K182" s="78">
        <f t="shared" si="326"/>
        <v>0</v>
      </c>
      <c r="L182" s="537"/>
      <c r="M182" s="537"/>
      <c r="N182" s="382"/>
      <c r="O182" s="271" t="str">
        <f t="shared" si="327"/>
        <v>LMS</v>
      </c>
      <c r="P182" s="538">
        <f t="shared" si="328"/>
        <v>0</v>
      </c>
      <c r="Q182" s="74">
        <f t="shared" si="329"/>
        <v>0</v>
      </c>
      <c r="R182" s="78">
        <f t="shared" si="330"/>
        <v>0</v>
      </c>
      <c r="S182" s="537"/>
      <c r="T182" s="537"/>
      <c r="U182" s="382"/>
      <c r="V182" s="238"/>
      <c r="W182" s="538">
        <f t="shared" si="331"/>
        <v>0</v>
      </c>
      <c r="X182" s="74">
        <f t="shared" si="332"/>
        <v>0</v>
      </c>
      <c r="Y182" s="78">
        <f t="shared" si="333"/>
        <v>0</v>
      </c>
      <c r="Z182" s="537"/>
      <c r="AA182" s="537"/>
      <c r="AB182" s="382"/>
      <c r="AC182" s="238"/>
      <c r="AD182" s="538">
        <f t="shared" si="334"/>
        <v>0</v>
      </c>
      <c r="AE182" s="74">
        <f t="shared" si="335"/>
        <v>0</v>
      </c>
      <c r="AF182" s="78">
        <f t="shared" si="336"/>
        <v>0</v>
      </c>
      <c r="AG182" s="537"/>
      <c r="AH182" s="537"/>
      <c r="AI182" s="382"/>
      <c r="AJ182" s="238"/>
      <c r="AK182" s="538">
        <f t="shared" si="337"/>
        <v>0</v>
      </c>
      <c r="AL182" s="74">
        <f t="shared" si="338"/>
        <v>0</v>
      </c>
      <c r="AM182" s="78">
        <f t="shared" si="339"/>
        <v>0</v>
      </c>
      <c r="AN182" s="537"/>
      <c r="AO182" s="537"/>
      <c r="AP182" s="382"/>
      <c r="AQ182" s="238"/>
      <c r="AR182" s="538">
        <f t="shared" si="340"/>
        <v>0</v>
      </c>
      <c r="AS182" s="74">
        <f t="shared" si="341"/>
        <v>0</v>
      </c>
      <c r="AT182" s="78">
        <f t="shared" si="342"/>
        <v>0</v>
      </c>
      <c r="AU182" s="537"/>
      <c r="AV182" s="537"/>
      <c r="AW182" s="382"/>
      <c r="AX182" s="238"/>
      <c r="AY182" s="538">
        <f t="shared" si="343"/>
        <v>0</v>
      </c>
      <c r="AZ182" s="74">
        <f t="shared" si="344"/>
        <v>0</v>
      </c>
      <c r="BA182" s="78">
        <f t="shared" si="345"/>
        <v>0</v>
      </c>
      <c r="BB182" s="537"/>
      <c r="BC182" s="537"/>
      <c r="BD182" s="382"/>
      <c r="BE182" s="238"/>
      <c r="BF182" s="538">
        <f t="shared" si="346"/>
        <v>0</v>
      </c>
      <c r="BG182" s="74">
        <f t="shared" si="347"/>
        <v>0</v>
      </c>
      <c r="BH182" s="78">
        <f t="shared" si="348"/>
        <v>0</v>
      </c>
      <c r="BI182" s="537"/>
      <c r="BJ182" s="537"/>
      <c r="BK182" s="382"/>
      <c r="BL182" s="238"/>
      <c r="BM182" s="538">
        <f t="shared" si="349"/>
        <v>0</v>
      </c>
      <c r="BN182" s="74">
        <f t="shared" si="350"/>
        <v>0</v>
      </c>
      <c r="BO182" s="78">
        <f t="shared" si="351"/>
        <v>0</v>
      </c>
      <c r="BP182" s="537"/>
      <c r="BQ182" s="537"/>
      <c r="BR182" s="382"/>
      <c r="BS182" s="238"/>
      <c r="BT182" s="538">
        <f t="shared" si="352"/>
        <v>0</v>
      </c>
      <c r="BU182" s="74">
        <f t="shared" si="353"/>
        <v>0</v>
      </c>
      <c r="BV182" s="78">
        <f t="shared" si="354"/>
        <v>0</v>
      </c>
      <c r="BW182" s="537"/>
      <c r="BX182" s="537"/>
      <c r="BY182" s="382"/>
      <c r="BZ182" s="238"/>
      <c r="CA182" s="538">
        <f t="shared" si="355"/>
        <v>0</v>
      </c>
      <c r="CB182" s="74">
        <f t="shared" si="356"/>
        <v>0</v>
      </c>
      <c r="CC182" s="78">
        <f t="shared" si="357"/>
        <v>0</v>
      </c>
      <c r="CD182" s="537"/>
      <c r="CE182" s="537"/>
      <c r="CF182" s="382"/>
      <c r="CG182" s="238"/>
      <c r="CH182" s="538">
        <f t="shared" si="358"/>
        <v>0</v>
      </c>
      <c r="CI182" s="74">
        <f t="shared" si="359"/>
        <v>0</v>
      </c>
      <c r="CJ182" s="78">
        <f t="shared" si="360"/>
        <v>0</v>
      </c>
      <c r="CK182" s="537"/>
      <c r="CL182" s="537"/>
      <c r="CM182" s="382"/>
      <c r="CN182" s="238"/>
      <c r="CO182" s="538">
        <f t="shared" si="361"/>
        <v>0</v>
      </c>
      <c r="CP182" s="74">
        <f t="shared" si="362"/>
        <v>0</v>
      </c>
      <c r="CQ182" s="78">
        <f t="shared" si="363"/>
        <v>0</v>
      </c>
      <c r="CR182" s="537"/>
      <c r="CS182" s="537"/>
      <c r="CT182" s="382"/>
      <c r="CU182" s="238"/>
      <c r="CV182" s="538">
        <f t="shared" si="364"/>
        <v>0</v>
      </c>
      <c r="CW182" s="74">
        <f t="shared" si="365"/>
        <v>0</v>
      </c>
      <c r="CX182" s="78">
        <f t="shared" si="366"/>
        <v>0</v>
      </c>
      <c r="CY182" s="537"/>
      <c r="CZ182" s="537"/>
      <c r="DA182" s="382"/>
      <c r="DB182" s="238"/>
      <c r="DC182" s="538">
        <f t="shared" si="367"/>
        <v>0</v>
      </c>
      <c r="DD182" s="74">
        <f t="shared" si="368"/>
        <v>0</v>
      </c>
      <c r="DE182" s="78">
        <f t="shared" si="369"/>
        <v>0</v>
      </c>
      <c r="DF182" s="537"/>
      <c r="DG182" s="537"/>
      <c r="DH182" s="382"/>
      <c r="DI182" s="238"/>
      <c r="DJ182" s="538">
        <f t="shared" si="370"/>
        <v>0</v>
      </c>
      <c r="DK182" s="74">
        <f t="shared" si="371"/>
        <v>0</v>
      </c>
      <c r="DL182" s="78">
        <f t="shared" si="372"/>
        <v>0</v>
      </c>
      <c r="DM182" s="537"/>
      <c r="DN182" s="537"/>
      <c r="DO182" s="382"/>
      <c r="DP182" s="238"/>
      <c r="DQ182" s="538">
        <f t="shared" si="373"/>
        <v>0</v>
      </c>
      <c r="DR182" s="74">
        <f t="shared" si="374"/>
        <v>0</v>
      </c>
      <c r="DS182" s="78">
        <f t="shared" si="375"/>
        <v>0</v>
      </c>
      <c r="DT182" s="537"/>
      <c r="DU182" s="537"/>
      <c r="DV182" s="382"/>
    </row>
    <row r="183" spans="1:126" s="20" customFormat="1" outlineLevel="1" x14ac:dyDescent="0.2">
      <c r="A183" s="186" t="s">
        <v>244</v>
      </c>
      <c r="B183" s="182" t="s">
        <v>134</v>
      </c>
      <c r="C183" s="42"/>
      <c r="D183" s="42"/>
      <c r="E183" s="78">
        <f t="shared" si="323"/>
        <v>0</v>
      </c>
      <c r="F183" s="187"/>
      <c r="G183" s="22"/>
      <c r="H183" s="301" t="s">
        <v>308</v>
      </c>
      <c r="I183" s="538">
        <f t="shared" si="324"/>
        <v>0</v>
      </c>
      <c r="J183" s="538">
        <f t="shared" si="325"/>
        <v>0</v>
      </c>
      <c r="K183" s="78">
        <f t="shared" si="326"/>
        <v>0</v>
      </c>
      <c r="L183" s="537"/>
      <c r="M183" s="537"/>
      <c r="N183" s="382"/>
      <c r="O183" s="271" t="str">
        <f t="shared" si="327"/>
        <v>LMS</v>
      </c>
      <c r="P183" s="538">
        <f t="shared" si="328"/>
        <v>0</v>
      </c>
      <c r="Q183" s="74">
        <f t="shared" si="329"/>
        <v>0</v>
      </c>
      <c r="R183" s="78">
        <f t="shared" si="330"/>
        <v>0</v>
      </c>
      <c r="S183" s="537"/>
      <c r="T183" s="537"/>
      <c r="U183" s="382"/>
      <c r="V183" s="238"/>
      <c r="W183" s="538">
        <f t="shared" si="331"/>
        <v>0</v>
      </c>
      <c r="X183" s="74">
        <f t="shared" si="332"/>
        <v>0</v>
      </c>
      <c r="Y183" s="78">
        <f t="shared" si="333"/>
        <v>0</v>
      </c>
      <c r="Z183" s="537"/>
      <c r="AA183" s="537"/>
      <c r="AB183" s="382"/>
      <c r="AC183" s="238"/>
      <c r="AD183" s="538">
        <f t="shared" si="334"/>
        <v>0</v>
      </c>
      <c r="AE183" s="74">
        <f t="shared" si="335"/>
        <v>0</v>
      </c>
      <c r="AF183" s="78">
        <f t="shared" si="336"/>
        <v>0</v>
      </c>
      <c r="AG183" s="537"/>
      <c r="AH183" s="537"/>
      <c r="AI183" s="382"/>
      <c r="AJ183" s="238"/>
      <c r="AK183" s="538">
        <f t="shared" si="337"/>
        <v>0</v>
      </c>
      <c r="AL183" s="74">
        <f t="shared" si="338"/>
        <v>0</v>
      </c>
      <c r="AM183" s="78">
        <f t="shared" si="339"/>
        <v>0</v>
      </c>
      <c r="AN183" s="537"/>
      <c r="AO183" s="537"/>
      <c r="AP183" s="382"/>
      <c r="AQ183" s="238"/>
      <c r="AR183" s="538">
        <f t="shared" si="340"/>
        <v>0</v>
      </c>
      <c r="AS183" s="74">
        <f t="shared" si="341"/>
        <v>0</v>
      </c>
      <c r="AT183" s="78">
        <f t="shared" si="342"/>
        <v>0</v>
      </c>
      <c r="AU183" s="537"/>
      <c r="AV183" s="537"/>
      <c r="AW183" s="382"/>
      <c r="AX183" s="238"/>
      <c r="AY183" s="538">
        <f t="shared" si="343"/>
        <v>0</v>
      </c>
      <c r="AZ183" s="74">
        <f t="shared" si="344"/>
        <v>0</v>
      </c>
      <c r="BA183" s="78">
        <f t="shared" si="345"/>
        <v>0</v>
      </c>
      <c r="BB183" s="537"/>
      <c r="BC183" s="537"/>
      <c r="BD183" s="382"/>
      <c r="BE183" s="238"/>
      <c r="BF183" s="538">
        <f t="shared" si="346"/>
        <v>0</v>
      </c>
      <c r="BG183" s="74">
        <f t="shared" si="347"/>
        <v>0</v>
      </c>
      <c r="BH183" s="78">
        <f t="shared" si="348"/>
        <v>0</v>
      </c>
      <c r="BI183" s="537"/>
      <c r="BJ183" s="537"/>
      <c r="BK183" s="382"/>
      <c r="BL183" s="238"/>
      <c r="BM183" s="538">
        <f t="shared" si="349"/>
        <v>0</v>
      </c>
      <c r="BN183" s="74">
        <f t="shared" si="350"/>
        <v>0</v>
      </c>
      <c r="BO183" s="78">
        <f t="shared" si="351"/>
        <v>0</v>
      </c>
      <c r="BP183" s="537"/>
      <c r="BQ183" s="537"/>
      <c r="BR183" s="382"/>
      <c r="BS183" s="238"/>
      <c r="BT183" s="538">
        <f t="shared" si="352"/>
        <v>0</v>
      </c>
      <c r="BU183" s="74">
        <f t="shared" si="353"/>
        <v>0</v>
      </c>
      <c r="BV183" s="78">
        <f t="shared" si="354"/>
        <v>0</v>
      </c>
      <c r="BW183" s="537"/>
      <c r="BX183" s="537"/>
      <c r="BY183" s="382"/>
      <c r="BZ183" s="238"/>
      <c r="CA183" s="538">
        <f t="shared" si="355"/>
        <v>0</v>
      </c>
      <c r="CB183" s="74">
        <f t="shared" si="356"/>
        <v>0</v>
      </c>
      <c r="CC183" s="78">
        <f t="shared" si="357"/>
        <v>0</v>
      </c>
      <c r="CD183" s="537"/>
      <c r="CE183" s="537"/>
      <c r="CF183" s="382"/>
      <c r="CG183" s="238"/>
      <c r="CH183" s="538">
        <f t="shared" si="358"/>
        <v>0</v>
      </c>
      <c r="CI183" s="74">
        <f t="shared" si="359"/>
        <v>0</v>
      </c>
      <c r="CJ183" s="78">
        <f t="shared" si="360"/>
        <v>0</v>
      </c>
      <c r="CK183" s="537"/>
      <c r="CL183" s="537"/>
      <c r="CM183" s="382"/>
      <c r="CN183" s="238"/>
      <c r="CO183" s="538">
        <f t="shared" si="361"/>
        <v>0</v>
      </c>
      <c r="CP183" s="74">
        <f t="shared" si="362"/>
        <v>0</v>
      </c>
      <c r="CQ183" s="78">
        <f t="shared" si="363"/>
        <v>0</v>
      </c>
      <c r="CR183" s="537"/>
      <c r="CS183" s="537"/>
      <c r="CT183" s="382"/>
      <c r="CU183" s="238"/>
      <c r="CV183" s="538">
        <f t="shared" si="364"/>
        <v>0</v>
      </c>
      <c r="CW183" s="74">
        <f t="shared" si="365"/>
        <v>0</v>
      </c>
      <c r="CX183" s="78">
        <f t="shared" si="366"/>
        <v>0</v>
      </c>
      <c r="CY183" s="537"/>
      <c r="CZ183" s="537"/>
      <c r="DA183" s="382"/>
      <c r="DB183" s="238"/>
      <c r="DC183" s="538">
        <f t="shared" si="367"/>
        <v>0</v>
      </c>
      <c r="DD183" s="74">
        <f t="shared" si="368"/>
        <v>0</v>
      </c>
      <c r="DE183" s="78">
        <f t="shared" si="369"/>
        <v>0</v>
      </c>
      <c r="DF183" s="537"/>
      <c r="DG183" s="537"/>
      <c r="DH183" s="382"/>
      <c r="DI183" s="238"/>
      <c r="DJ183" s="538">
        <f t="shared" si="370"/>
        <v>0</v>
      </c>
      <c r="DK183" s="74">
        <f t="shared" si="371"/>
        <v>0</v>
      </c>
      <c r="DL183" s="78">
        <f t="shared" si="372"/>
        <v>0</v>
      </c>
      <c r="DM183" s="537"/>
      <c r="DN183" s="537"/>
      <c r="DO183" s="382"/>
      <c r="DP183" s="238"/>
      <c r="DQ183" s="538">
        <f t="shared" si="373"/>
        <v>0</v>
      </c>
      <c r="DR183" s="74">
        <f t="shared" si="374"/>
        <v>0</v>
      </c>
      <c r="DS183" s="78">
        <f t="shared" si="375"/>
        <v>0</v>
      </c>
      <c r="DT183" s="537"/>
      <c r="DU183" s="537"/>
      <c r="DV183" s="382"/>
    </row>
    <row r="184" spans="1:126" s="20" customFormat="1" outlineLevel="1" x14ac:dyDescent="0.2">
      <c r="A184" s="186" t="s">
        <v>244</v>
      </c>
      <c r="B184" s="182" t="s">
        <v>134</v>
      </c>
      <c r="C184" s="42"/>
      <c r="D184" s="42"/>
      <c r="E184" s="78">
        <f t="shared" si="323"/>
        <v>0</v>
      </c>
      <c r="F184" s="187"/>
      <c r="H184" s="301" t="s">
        <v>308</v>
      </c>
      <c r="I184" s="538">
        <f t="shared" si="324"/>
        <v>0</v>
      </c>
      <c r="J184" s="538">
        <f t="shared" si="325"/>
        <v>0</v>
      </c>
      <c r="K184" s="78">
        <f t="shared" si="326"/>
        <v>0</v>
      </c>
      <c r="L184" s="537"/>
      <c r="M184" s="537"/>
      <c r="N184" s="382"/>
      <c r="O184" s="271" t="str">
        <f t="shared" si="327"/>
        <v>LMS</v>
      </c>
      <c r="P184" s="538">
        <f t="shared" si="328"/>
        <v>0</v>
      </c>
      <c r="Q184" s="74">
        <f t="shared" si="329"/>
        <v>0</v>
      </c>
      <c r="R184" s="78">
        <f t="shared" si="330"/>
        <v>0</v>
      </c>
      <c r="S184" s="537"/>
      <c r="T184" s="537"/>
      <c r="U184" s="382"/>
      <c r="V184" s="238"/>
      <c r="W184" s="538">
        <f t="shared" si="331"/>
        <v>0</v>
      </c>
      <c r="X184" s="74">
        <f t="shared" si="332"/>
        <v>0</v>
      </c>
      <c r="Y184" s="78">
        <f t="shared" si="333"/>
        <v>0</v>
      </c>
      <c r="Z184" s="537"/>
      <c r="AA184" s="537"/>
      <c r="AB184" s="382"/>
      <c r="AC184" s="238"/>
      <c r="AD184" s="538">
        <f t="shared" si="334"/>
        <v>0</v>
      </c>
      <c r="AE184" s="74">
        <f t="shared" si="335"/>
        <v>0</v>
      </c>
      <c r="AF184" s="78">
        <f t="shared" si="336"/>
        <v>0</v>
      </c>
      <c r="AG184" s="537"/>
      <c r="AH184" s="537"/>
      <c r="AI184" s="382"/>
      <c r="AJ184" s="238"/>
      <c r="AK184" s="538">
        <f t="shared" si="337"/>
        <v>0</v>
      </c>
      <c r="AL184" s="74">
        <f t="shared" si="338"/>
        <v>0</v>
      </c>
      <c r="AM184" s="78">
        <f t="shared" si="339"/>
        <v>0</v>
      </c>
      <c r="AN184" s="537"/>
      <c r="AO184" s="537"/>
      <c r="AP184" s="382"/>
      <c r="AQ184" s="238"/>
      <c r="AR184" s="538">
        <f t="shared" si="340"/>
        <v>0</v>
      </c>
      <c r="AS184" s="74">
        <f t="shared" si="341"/>
        <v>0</v>
      </c>
      <c r="AT184" s="78">
        <f t="shared" si="342"/>
        <v>0</v>
      </c>
      <c r="AU184" s="537"/>
      <c r="AV184" s="537"/>
      <c r="AW184" s="382"/>
      <c r="AX184" s="238"/>
      <c r="AY184" s="538">
        <f t="shared" si="343"/>
        <v>0</v>
      </c>
      <c r="AZ184" s="74">
        <f t="shared" si="344"/>
        <v>0</v>
      </c>
      <c r="BA184" s="78">
        <f t="shared" si="345"/>
        <v>0</v>
      </c>
      <c r="BB184" s="537"/>
      <c r="BC184" s="537"/>
      <c r="BD184" s="382"/>
      <c r="BE184" s="238"/>
      <c r="BF184" s="538">
        <f t="shared" si="346"/>
        <v>0</v>
      </c>
      <c r="BG184" s="74">
        <f t="shared" si="347"/>
        <v>0</v>
      </c>
      <c r="BH184" s="78">
        <f t="shared" si="348"/>
        <v>0</v>
      </c>
      <c r="BI184" s="537"/>
      <c r="BJ184" s="537"/>
      <c r="BK184" s="382"/>
      <c r="BL184" s="238"/>
      <c r="BM184" s="538">
        <f t="shared" si="349"/>
        <v>0</v>
      </c>
      <c r="BN184" s="74">
        <f t="shared" si="350"/>
        <v>0</v>
      </c>
      <c r="BO184" s="78">
        <f t="shared" si="351"/>
        <v>0</v>
      </c>
      <c r="BP184" s="537"/>
      <c r="BQ184" s="537"/>
      <c r="BR184" s="382"/>
      <c r="BS184" s="238"/>
      <c r="BT184" s="538">
        <f t="shared" si="352"/>
        <v>0</v>
      </c>
      <c r="BU184" s="74">
        <f t="shared" si="353"/>
        <v>0</v>
      </c>
      <c r="BV184" s="78">
        <f t="shared" si="354"/>
        <v>0</v>
      </c>
      <c r="BW184" s="537"/>
      <c r="BX184" s="537"/>
      <c r="BY184" s="382"/>
      <c r="BZ184" s="238"/>
      <c r="CA184" s="538">
        <f t="shared" si="355"/>
        <v>0</v>
      </c>
      <c r="CB184" s="74">
        <f t="shared" si="356"/>
        <v>0</v>
      </c>
      <c r="CC184" s="78">
        <f t="shared" si="357"/>
        <v>0</v>
      </c>
      <c r="CD184" s="537"/>
      <c r="CE184" s="537"/>
      <c r="CF184" s="382"/>
      <c r="CG184" s="238"/>
      <c r="CH184" s="538">
        <f t="shared" si="358"/>
        <v>0</v>
      </c>
      <c r="CI184" s="74">
        <f t="shared" si="359"/>
        <v>0</v>
      </c>
      <c r="CJ184" s="78">
        <f t="shared" si="360"/>
        <v>0</v>
      </c>
      <c r="CK184" s="537"/>
      <c r="CL184" s="537"/>
      <c r="CM184" s="382"/>
      <c r="CN184" s="238"/>
      <c r="CO184" s="538">
        <f t="shared" si="361"/>
        <v>0</v>
      </c>
      <c r="CP184" s="74">
        <f t="shared" si="362"/>
        <v>0</v>
      </c>
      <c r="CQ184" s="78">
        <f t="shared" si="363"/>
        <v>0</v>
      </c>
      <c r="CR184" s="537"/>
      <c r="CS184" s="537"/>
      <c r="CT184" s="382"/>
      <c r="CU184" s="238"/>
      <c r="CV184" s="538">
        <f t="shared" si="364"/>
        <v>0</v>
      </c>
      <c r="CW184" s="74">
        <f t="shared" si="365"/>
        <v>0</v>
      </c>
      <c r="CX184" s="78">
        <f t="shared" si="366"/>
        <v>0</v>
      </c>
      <c r="CY184" s="537"/>
      <c r="CZ184" s="537"/>
      <c r="DA184" s="382"/>
      <c r="DB184" s="238"/>
      <c r="DC184" s="538">
        <f t="shared" si="367"/>
        <v>0</v>
      </c>
      <c r="DD184" s="74">
        <f t="shared" si="368"/>
        <v>0</v>
      </c>
      <c r="DE184" s="78">
        <f t="shared" si="369"/>
        <v>0</v>
      </c>
      <c r="DF184" s="537"/>
      <c r="DG184" s="537"/>
      <c r="DH184" s="382"/>
      <c r="DI184" s="238"/>
      <c r="DJ184" s="538">
        <f t="shared" si="370"/>
        <v>0</v>
      </c>
      <c r="DK184" s="74">
        <f t="shared" si="371"/>
        <v>0</v>
      </c>
      <c r="DL184" s="78">
        <f t="shared" si="372"/>
        <v>0</v>
      </c>
      <c r="DM184" s="537"/>
      <c r="DN184" s="537"/>
      <c r="DO184" s="382"/>
      <c r="DP184" s="238"/>
      <c r="DQ184" s="538">
        <f t="shared" si="373"/>
        <v>0</v>
      </c>
      <c r="DR184" s="74">
        <f t="shared" si="374"/>
        <v>0</v>
      </c>
      <c r="DS184" s="78">
        <f t="shared" si="375"/>
        <v>0</v>
      </c>
      <c r="DT184" s="537"/>
      <c r="DU184" s="537"/>
      <c r="DV184" s="382"/>
    </row>
    <row r="185" spans="1:126" s="20" customFormat="1" outlineLevel="1" x14ac:dyDescent="0.2">
      <c r="A185" s="186" t="s">
        <v>244</v>
      </c>
      <c r="B185" s="182" t="s">
        <v>134</v>
      </c>
      <c r="C185" s="42"/>
      <c r="D185" s="42"/>
      <c r="E185" s="78">
        <f t="shared" si="323"/>
        <v>0</v>
      </c>
      <c r="F185" s="187"/>
      <c r="H185" s="301" t="s">
        <v>308</v>
      </c>
      <c r="I185" s="538">
        <f t="shared" si="324"/>
        <v>0</v>
      </c>
      <c r="J185" s="538">
        <f t="shared" si="325"/>
        <v>0</v>
      </c>
      <c r="K185" s="78">
        <f t="shared" si="326"/>
        <v>0</v>
      </c>
      <c r="L185" s="537"/>
      <c r="M185" s="537"/>
      <c r="N185" s="382"/>
      <c r="O185" s="271" t="str">
        <f t="shared" si="327"/>
        <v>LMS</v>
      </c>
      <c r="P185" s="538">
        <f t="shared" si="328"/>
        <v>0</v>
      </c>
      <c r="Q185" s="74">
        <f t="shared" si="329"/>
        <v>0</v>
      </c>
      <c r="R185" s="78">
        <f t="shared" si="330"/>
        <v>0</v>
      </c>
      <c r="S185" s="537"/>
      <c r="T185" s="537"/>
      <c r="U185" s="382"/>
      <c r="V185" s="238"/>
      <c r="W185" s="538">
        <f t="shared" si="331"/>
        <v>0</v>
      </c>
      <c r="X185" s="74">
        <f t="shared" si="332"/>
        <v>0</v>
      </c>
      <c r="Y185" s="78">
        <f t="shared" si="333"/>
        <v>0</v>
      </c>
      <c r="Z185" s="537"/>
      <c r="AA185" s="537"/>
      <c r="AB185" s="382"/>
      <c r="AC185" s="238"/>
      <c r="AD185" s="538">
        <f t="shared" si="334"/>
        <v>0</v>
      </c>
      <c r="AE185" s="74">
        <f t="shared" si="335"/>
        <v>0</v>
      </c>
      <c r="AF185" s="78">
        <f t="shared" si="336"/>
        <v>0</v>
      </c>
      <c r="AG185" s="537"/>
      <c r="AH185" s="537"/>
      <c r="AI185" s="382"/>
      <c r="AJ185" s="238"/>
      <c r="AK185" s="538">
        <f t="shared" si="337"/>
        <v>0</v>
      </c>
      <c r="AL185" s="74">
        <f t="shared" si="338"/>
        <v>0</v>
      </c>
      <c r="AM185" s="78">
        <f t="shared" si="339"/>
        <v>0</v>
      </c>
      <c r="AN185" s="537"/>
      <c r="AO185" s="537"/>
      <c r="AP185" s="382"/>
      <c r="AQ185" s="238"/>
      <c r="AR185" s="538">
        <f t="shared" si="340"/>
        <v>0</v>
      </c>
      <c r="AS185" s="74">
        <f t="shared" si="341"/>
        <v>0</v>
      </c>
      <c r="AT185" s="78">
        <f t="shared" si="342"/>
        <v>0</v>
      </c>
      <c r="AU185" s="537"/>
      <c r="AV185" s="537"/>
      <c r="AW185" s="382"/>
      <c r="AX185" s="238"/>
      <c r="AY185" s="538">
        <f t="shared" si="343"/>
        <v>0</v>
      </c>
      <c r="AZ185" s="74">
        <f t="shared" si="344"/>
        <v>0</v>
      </c>
      <c r="BA185" s="78">
        <f t="shared" si="345"/>
        <v>0</v>
      </c>
      <c r="BB185" s="537"/>
      <c r="BC185" s="537"/>
      <c r="BD185" s="382"/>
      <c r="BE185" s="238"/>
      <c r="BF185" s="538">
        <f t="shared" si="346"/>
        <v>0</v>
      </c>
      <c r="BG185" s="74">
        <f t="shared" si="347"/>
        <v>0</v>
      </c>
      <c r="BH185" s="78">
        <f t="shared" si="348"/>
        <v>0</v>
      </c>
      <c r="BI185" s="537"/>
      <c r="BJ185" s="537"/>
      <c r="BK185" s="382"/>
      <c r="BL185" s="238"/>
      <c r="BM185" s="538">
        <f t="shared" si="349"/>
        <v>0</v>
      </c>
      <c r="BN185" s="74">
        <f t="shared" si="350"/>
        <v>0</v>
      </c>
      <c r="BO185" s="78">
        <f t="shared" si="351"/>
        <v>0</v>
      </c>
      <c r="BP185" s="537"/>
      <c r="BQ185" s="537"/>
      <c r="BR185" s="382"/>
      <c r="BS185" s="238"/>
      <c r="BT185" s="538">
        <f t="shared" si="352"/>
        <v>0</v>
      </c>
      <c r="BU185" s="74">
        <f t="shared" si="353"/>
        <v>0</v>
      </c>
      <c r="BV185" s="78">
        <f t="shared" si="354"/>
        <v>0</v>
      </c>
      <c r="BW185" s="537"/>
      <c r="BX185" s="537"/>
      <c r="BY185" s="382"/>
      <c r="BZ185" s="238"/>
      <c r="CA185" s="538">
        <f t="shared" si="355"/>
        <v>0</v>
      </c>
      <c r="CB185" s="74">
        <f t="shared" si="356"/>
        <v>0</v>
      </c>
      <c r="CC185" s="78">
        <f t="shared" si="357"/>
        <v>0</v>
      </c>
      <c r="CD185" s="537"/>
      <c r="CE185" s="537"/>
      <c r="CF185" s="382"/>
      <c r="CG185" s="238"/>
      <c r="CH185" s="538">
        <f t="shared" si="358"/>
        <v>0</v>
      </c>
      <c r="CI185" s="74">
        <f t="shared" si="359"/>
        <v>0</v>
      </c>
      <c r="CJ185" s="78">
        <f t="shared" si="360"/>
        <v>0</v>
      </c>
      <c r="CK185" s="537"/>
      <c r="CL185" s="537"/>
      <c r="CM185" s="382"/>
      <c r="CN185" s="238"/>
      <c r="CO185" s="538">
        <f t="shared" si="361"/>
        <v>0</v>
      </c>
      <c r="CP185" s="74">
        <f t="shared" si="362"/>
        <v>0</v>
      </c>
      <c r="CQ185" s="78">
        <f t="shared" si="363"/>
        <v>0</v>
      </c>
      <c r="CR185" s="537"/>
      <c r="CS185" s="537"/>
      <c r="CT185" s="382"/>
      <c r="CU185" s="238"/>
      <c r="CV185" s="538">
        <f t="shared" si="364"/>
        <v>0</v>
      </c>
      <c r="CW185" s="74">
        <f t="shared" si="365"/>
        <v>0</v>
      </c>
      <c r="CX185" s="78">
        <f t="shared" si="366"/>
        <v>0</v>
      </c>
      <c r="CY185" s="537"/>
      <c r="CZ185" s="537"/>
      <c r="DA185" s="382"/>
      <c r="DB185" s="238"/>
      <c r="DC185" s="538">
        <f t="shared" si="367"/>
        <v>0</v>
      </c>
      <c r="DD185" s="74">
        <f t="shared" si="368"/>
        <v>0</v>
      </c>
      <c r="DE185" s="78">
        <f t="shared" si="369"/>
        <v>0</v>
      </c>
      <c r="DF185" s="537"/>
      <c r="DG185" s="537"/>
      <c r="DH185" s="382"/>
      <c r="DI185" s="238"/>
      <c r="DJ185" s="538">
        <f t="shared" si="370"/>
        <v>0</v>
      </c>
      <c r="DK185" s="74">
        <f t="shared" si="371"/>
        <v>0</v>
      </c>
      <c r="DL185" s="78">
        <f t="shared" si="372"/>
        <v>0</v>
      </c>
      <c r="DM185" s="537"/>
      <c r="DN185" s="537"/>
      <c r="DO185" s="382"/>
      <c r="DP185" s="238"/>
      <c r="DQ185" s="538">
        <f t="shared" si="373"/>
        <v>0</v>
      </c>
      <c r="DR185" s="74">
        <f t="shared" si="374"/>
        <v>0</v>
      </c>
      <c r="DS185" s="78">
        <f t="shared" si="375"/>
        <v>0</v>
      </c>
      <c r="DT185" s="537"/>
      <c r="DU185" s="537"/>
      <c r="DV185" s="382"/>
    </row>
    <row r="186" spans="1:126" s="21" customFormat="1" outlineLevel="1" x14ac:dyDescent="0.2">
      <c r="A186" s="153" t="s">
        <v>3</v>
      </c>
      <c r="B186" s="184"/>
      <c r="C186" s="77">
        <f>SUMIF($H187:$H188,MID($H186,3,10),C187:C188)</f>
        <v>0</v>
      </c>
      <c r="D186" s="77">
        <f>SUMIF($H187:$H188,MID($H186,3,10),D187:D188)</f>
        <v>0</v>
      </c>
      <c r="E186" s="77">
        <f t="shared" si="323"/>
        <v>0</v>
      </c>
      <c r="F186" s="150"/>
      <c r="G186" s="22"/>
      <c r="H186" s="301" t="s">
        <v>309</v>
      </c>
      <c r="I186" s="536">
        <f t="shared" si="324"/>
        <v>0</v>
      </c>
      <c r="J186" s="536">
        <f t="shared" si="325"/>
        <v>0</v>
      </c>
      <c r="K186" s="73">
        <f t="shared" si="326"/>
        <v>0</v>
      </c>
      <c r="L186" s="432">
        <f>IF(I$1="","",SUMIF($H187:$H188,MID($H186,3,10),L187:L188))</f>
        <v>0</v>
      </c>
      <c r="M186" s="432">
        <f>IF(I$1="","",SUMIF($H187:$H188,MID($H186,3,10),M187:M188))</f>
        <v>0</v>
      </c>
      <c r="N186" s="62"/>
      <c r="O186" s="271" t="str">
        <f t="shared" si="327"/>
        <v>LM</v>
      </c>
      <c r="P186" s="536">
        <f t="shared" si="328"/>
        <v>0</v>
      </c>
      <c r="Q186" s="73">
        <f t="shared" si="329"/>
        <v>0</v>
      </c>
      <c r="R186" s="73">
        <f t="shared" si="330"/>
        <v>0</v>
      </c>
      <c r="S186" s="432">
        <f>IF(P$1="","",SUMIF($H187:$H188,MID($H186,3,10),S187:S188))</f>
        <v>0</v>
      </c>
      <c r="T186" s="432">
        <f>IF(P$1="","",SUMIF($H187:$H188,MID($H186,3,10),T187:T188))</f>
        <v>0</v>
      </c>
      <c r="U186" s="62"/>
      <c r="V186" s="239"/>
      <c r="W186" s="536">
        <f t="shared" si="331"/>
        <v>0</v>
      </c>
      <c r="X186" s="73">
        <f t="shared" si="332"/>
        <v>0</v>
      </c>
      <c r="Y186" s="73">
        <f t="shared" si="333"/>
        <v>0</v>
      </c>
      <c r="Z186" s="432">
        <f>IF(W$1="","",SUMIF($H187:$H188,MID($H186,3,10),Z187:Z188))</f>
        <v>0</v>
      </c>
      <c r="AA186" s="432">
        <f>IF(W$1="","",SUMIF($H187:$H188,MID($H186,3,10),AA187:AA188))</f>
        <v>0</v>
      </c>
      <c r="AB186" s="62"/>
      <c r="AC186" s="239"/>
      <c r="AD186" s="536">
        <f t="shared" si="334"/>
        <v>0</v>
      </c>
      <c r="AE186" s="73">
        <f t="shared" si="335"/>
        <v>0</v>
      </c>
      <c r="AF186" s="73">
        <f t="shared" si="336"/>
        <v>0</v>
      </c>
      <c r="AG186" s="432">
        <f>IF(AD$1="","",SUMIF($H187:$H188,MID($H186,3,10),AG187:AG188))</f>
        <v>0</v>
      </c>
      <c r="AH186" s="432">
        <f>IF(AD$1="","",SUMIF($H187:$H188,MID($H186,3,10),AH187:AH188))</f>
        <v>0</v>
      </c>
      <c r="AI186" s="62"/>
      <c r="AJ186" s="239"/>
      <c r="AK186" s="536">
        <f t="shared" si="337"/>
        <v>0</v>
      </c>
      <c r="AL186" s="73">
        <f t="shared" si="338"/>
        <v>0</v>
      </c>
      <c r="AM186" s="73">
        <f t="shared" si="339"/>
        <v>0</v>
      </c>
      <c r="AN186" s="432">
        <f>IF(AK$1="","",SUMIF($H187:$H188,MID($H186,3,10),AN187:AN188))</f>
        <v>0</v>
      </c>
      <c r="AO186" s="432">
        <f>IF(AK$1="","",SUMIF($H187:$H188,MID($H186,3,10),AO187:AO188))</f>
        <v>0</v>
      </c>
      <c r="AP186" s="62"/>
      <c r="AQ186" s="239"/>
      <c r="AR186" s="536">
        <f t="shared" si="340"/>
        <v>0</v>
      </c>
      <c r="AS186" s="73">
        <f t="shared" si="341"/>
        <v>0</v>
      </c>
      <c r="AT186" s="73">
        <f t="shared" si="342"/>
        <v>0</v>
      </c>
      <c r="AU186" s="432">
        <f>IF(AR$1="","",SUMIF($H187:$H188,MID($H186,3,10),AU187:AU188))</f>
        <v>0</v>
      </c>
      <c r="AV186" s="432">
        <f>IF(AR$1="","",SUMIF($H187:$H188,MID($H186,3,10),AV187:AV188))</f>
        <v>0</v>
      </c>
      <c r="AW186" s="62"/>
      <c r="AX186" s="239"/>
      <c r="AY186" s="536">
        <f t="shared" si="343"/>
        <v>0</v>
      </c>
      <c r="AZ186" s="73">
        <f t="shared" si="344"/>
        <v>0</v>
      </c>
      <c r="BA186" s="73">
        <f t="shared" si="345"/>
        <v>0</v>
      </c>
      <c r="BB186" s="432">
        <f>IF(AY$1="","",SUMIF($H187:$H188,MID($H186,3,10),BB187:BB188))</f>
        <v>0</v>
      </c>
      <c r="BC186" s="432">
        <f>IF(AY$1="","",SUMIF($H187:$H188,MID($H186,3,10),BC187:BC188))</f>
        <v>0</v>
      </c>
      <c r="BD186" s="62"/>
      <c r="BE186" s="239"/>
      <c r="BF186" s="536">
        <f t="shared" si="346"/>
        <v>0</v>
      </c>
      <c r="BG186" s="73">
        <f t="shared" si="347"/>
        <v>0</v>
      </c>
      <c r="BH186" s="73">
        <f t="shared" si="348"/>
        <v>0</v>
      </c>
      <c r="BI186" s="432">
        <f>IF(BF$1="","",SUMIF($H187:$H188,MID($H186,3,10),BI187:BI188))</f>
        <v>0</v>
      </c>
      <c r="BJ186" s="432">
        <f>IF(BF$1="","",SUMIF($H187:$H188,MID($H186,3,10),BJ187:BJ188))</f>
        <v>0</v>
      </c>
      <c r="BK186" s="62"/>
      <c r="BL186" s="239"/>
      <c r="BM186" s="536">
        <f t="shared" si="349"/>
        <v>0</v>
      </c>
      <c r="BN186" s="73">
        <f t="shared" si="350"/>
        <v>0</v>
      </c>
      <c r="BO186" s="73">
        <f t="shared" si="351"/>
        <v>0</v>
      </c>
      <c r="BP186" s="432">
        <f>IF(BM$1="","",SUMIF($H187:$H188,MID($H186,3,10),BP187:BP188))</f>
        <v>0</v>
      </c>
      <c r="BQ186" s="432">
        <f>IF(BM$1="","",SUMIF($H187:$H188,MID($H186,3,10),BQ187:BQ188))</f>
        <v>0</v>
      </c>
      <c r="BR186" s="62"/>
      <c r="BS186" s="239"/>
      <c r="BT186" s="536">
        <f t="shared" si="352"/>
        <v>0</v>
      </c>
      <c r="BU186" s="73">
        <f t="shared" si="353"/>
        <v>0</v>
      </c>
      <c r="BV186" s="73">
        <f t="shared" si="354"/>
        <v>0</v>
      </c>
      <c r="BW186" s="432">
        <f>IF(BT$1="","",SUMIF($H187:$H188,MID($H186,3,10),BW187:BW188))</f>
        <v>0</v>
      </c>
      <c r="BX186" s="432">
        <f>IF(BT$1="","",SUMIF($H187:$H188,MID($H186,3,10),BX187:BX188))</f>
        <v>0</v>
      </c>
      <c r="BY186" s="62"/>
      <c r="BZ186" s="239"/>
      <c r="CA186" s="536">
        <f t="shared" si="355"/>
        <v>0</v>
      </c>
      <c r="CB186" s="73">
        <f t="shared" si="356"/>
        <v>0</v>
      </c>
      <c r="CC186" s="73">
        <f t="shared" si="357"/>
        <v>0</v>
      </c>
      <c r="CD186" s="432">
        <f>IF(CA$1="","",SUMIF($H187:$H188,MID($H186,3,10),CD187:CD188))</f>
        <v>0</v>
      </c>
      <c r="CE186" s="432">
        <f>IF(CA$1="","",SUMIF($H187:$H188,MID($H186,3,10),CE187:CE188))</f>
        <v>0</v>
      </c>
      <c r="CF186" s="62"/>
      <c r="CG186" s="239"/>
      <c r="CH186" s="536">
        <f t="shared" si="358"/>
        <v>0</v>
      </c>
      <c r="CI186" s="73">
        <f t="shared" si="359"/>
        <v>0</v>
      </c>
      <c r="CJ186" s="73">
        <f t="shared" si="360"/>
        <v>0</v>
      </c>
      <c r="CK186" s="432">
        <f>IF(CH$1="","",SUMIF($H187:$H188,MID($H186,3,10),CK187:CK188))</f>
        <v>0</v>
      </c>
      <c r="CL186" s="432">
        <f>IF(CH$1="","",SUMIF($H187:$H188,MID($H186,3,10),CL187:CL188))</f>
        <v>0</v>
      </c>
      <c r="CM186" s="62"/>
      <c r="CN186" s="239"/>
      <c r="CO186" s="536">
        <f t="shared" si="361"/>
        <v>0</v>
      </c>
      <c r="CP186" s="73">
        <f t="shared" si="362"/>
        <v>0</v>
      </c>
      <c r="CQ186" s="73">
        <f t="shared" si="363"/>
        <v>0</v>
      </c>
      <c r="CR186" s="432">
        <f>IF(CO$1="","",SUMIF($H187:$H188,MID($H186,3,10),CR187:CR188))</f>
        <v>0</v>
      </c>
      <c r="CS186" s="432">
        <f>IF(CO$1="","",SUMIF($H187:$H188,MID($H186,3,10),CS187:CS188))</f>
        <v>0</v>
      </c>
      <c r="CT186" s="62"/>
      <c r="CU186" s="239"/>
      <c r="CV186" s="536">
        <f t="shared" si="364"/>
        <v>0</v>
      </c>
      <c r="CW186" s="73">
        <f t="shared" si="365"/>
        <v>0</v>
      </c>
      <c r="CX186" s="73">
        <f t="shared" si="366"/>
        <v>0</v>
      </c>
      <c r="CY186" s="432">
        <f>IF(CV$1="","",SUMIF($H187:$H188,MID($H186,3,10),CY187:CY188))</f>
        <v>0</v>
      </c>
      <c r="CZ186" s="432">
        <f>IF(CV$1="","",SUMIF($H187:$H188,MID($H186,3,10),CZ187:CZ188))</f>
        <v>0</v>
      </c>
      <c r="DA186" s="62"/>
      <c r="DB186" s="239"/>
      <c r="DC186" s="536">
        <f t="shared" si="367"/>
        <v>0</v>
      </c>
      <c r="DD186" s="73">
        <f t="shared" si="368"/>
        <v>0</v>
      </c>
      <c r="DE186" s="73">
        <f t="shared" si="369"/>
        <v>0</v>
      </c>
      <c r="DF186" s="432">
        <f>IF(DC$1="","",SUMIF($H187:$H188,MID($H186,3,10),DF187:DF188))</f>
        <v>0</v>
      </c>
      <c r="DG186" s="432">
        <f>IF(DC$1="","",SUMIF($H187:$H188,MID($H186,3,10),DG187:DG188))</f>
        <v>0</v>
      </c>
      <c r="DH186" s="62"/>
      <c r="DI186" s="239"/>
      <c r="DJ186" s="536">
        <f t="shared" si="370"/>
        <v>0</v>
      </c>
      <c r="DK186" s="73">
        <f t="shared" si="371"/>
        <v>0</v>
      </c>
      <c r="DL186" s="73">
        <f t="shared" si="372"/>
        <v>0</v>
      </c>
      <c r="DM186" s="432">
        <f>IF(DJ$1="","",SUMIF($H187:$H188,MID($H186,3,10),DM187:DM188))</f>
        <v>0</v>
      </c>
      <c r="DN186" s="432">
        <f>IF(DJ$1="","",SUMIF($H187:$H188,MID($H186,3,10),DN187:DN188))</f>
        <v>0</v>
      </c>
      <c r="DO186" s="62"/>
      <c r="DP186" s="239"/>
      <c r="DQ186" s="536">
        <f t="shared" si="373"/>
        <v>0</v>
      </c>
      <c r="DR186" s="73">
        <f t="shared" si="374"/>
        <v>0</v>
      </c>
      <c r="DS186" s="73">
        <f t="shared" si="375"/>
        <v>0</v>
      </c>
      <c r="DT186" s="432">
        <f>IF(DQ$1="","",SUMIF($H187:$H188,MID($H186,3,10),DT187:DT188))</f>
        <v>0</v>
      </c>
      <c r="DU186" s="432">
        <f>IF(DQ$1="","",SUMIF($H187:$H188,MID($H186,3,10),DU187:DU188))</f>
        <v>0</v>
      </c>
      <c r="DV186" s="62"/>
    </row>
    <row r="187" spans="1:126" s="21" customFormat="1" outlineLevel="1" x14ac:dyDescent="0.2">
      <c r="A187" s="152" t="s">
        <v>3</v>
      </c>
      <c r="B187" s="179"/>
      <c r="C187" s="43"/>
      <c r="D187" s="43"/>
      <c r="E187" s="79">
        <f t="shared" si="323"/>
        <v>0</v>
      </c>
      <c r="F187" s="150"/>
      <c r="G187" s="22"/>
      <c r="H187" s="301" t="s">
        <v>310</v>
      </c>
      <c r="I187" s="538">
        <f t="shared" si="324"/>
        <v>0</v>
      </c>
      <c r="J187" s="538">
        <f t="shared" si="325"/>
        <v>0</v>
      </c>
      <c r="K187" s="79">
        <f t="shared" si="326"/>
        <v>0</v>
      </c>
      <c r="L187" s="534"/>
      <c r="M187" s="534"/>
      <c r="N187" s="62"/>
      <c r="O187" s="271" t="str">
        <f t="shared" si="327"/>
        <v>LMH</v>
      </c>
      <c r="P187" s="538">
        <f t="shared" si="328"/>
        <v>0</v>
      </c>
      <c r="Q187" s="74">
        <f t="shared" si="329"/>
        <v>0</v>
      </c>
      <c r="R187" s="79">
        <f t="shared" si="330"/>
        <v>0</v>
      </c>
      <c r="S187" s="534"/>
      <c r="T187" s="534"/>
      <c r="U187" s="62"/>
      <c r="V187" s="239"/>
      <c r="W187" s="538">
        <f t="shared" si="331"/>
        <v>0</v>
      </c>
      <c r="X187" s="74">
        <f t="shared" si="332"/>
        <v>0</v>
      </c>
      <c r="Y187" s="79">
        <f t="shared" si="333"/>
        <v>0</v>
      </c>
      <c r="Z187" s="534"/>
      <c r="AA187" s="534"/>
      <c r="AB187" s="62"/>
      <c r="AC187" s="239"/>
      <c r="AD187" s="538">
        <f t="shared" si="334"/>
        <v>0</v>
      </c>
      <c r="AE187" s="74">
        <f t="shared" si="335"/>
        <v>0</v>
      </c>
      <c r="AF187" s="79">
        <f t="shared" si="336"/>
        <v>0</v>
      </c>
      <c r="AG187" s="534"/>
      <c r="AH187" s="534"/>
      <c r="AI187" s="62"/>
      <c r="AJ187" s="239"/>
      <c r="AK187" s="538">
        <f t="shared" si="337"/>
        <v>0</v>
      </c>
      <c r="AL187" s="74">
        <f t="shared" si="338"/>
        <v>0</v>
      </c>
      <c r="AM187" s="79">
        <f t="shared" si="339"/>
        <v>0</v>
      </c>
      <c r="AN187" s="534"/>
      <c r="AO187" s="534"/>
      <c r="AP187" s="62"/>
      <c r="AQ187" s="239"/>
      <c r="AR187" s="538">
        <f t="shared" si="340"/>
        <v>0</v>
      </c>
      <c r="AS187" s="74">
        <f t="shared" si="341"/>
        <v>0</v>
      </c>
      <c r="AT187" s="79">
        <f t="shared" si="342"/>
        <v>0</v>
      </c>
      <c r="AU187" s="534"/>
      <c r="AV187" s="534"/>
      <c r="AW187" s="62"/>
      <c r="AX187" s="239"/>
      <c r="AY187" s="538">
        <f t="shared" si="343"/>
        <v>0</v>
      </c>
      <c r="AZ187" s="74">
        <f t="shared" si="344"/>
        <v>0</v>
      </c>
      <c r="BA187" s="79">
        <f t="shared" si="345"/>
        <v>0</v>
      </c>
      <c r="BB187" s="534"/>
      <c r="BC187" s="534"/>
      <c r="BD187" s="62"/>
      <c r="BE187" s="239"/>
      <c r="BF187" s="538">
        <f t="shared" si="346"/>
        <v>0</v>
      </c>
      <c r="BG187" s="74">
        <f t="shared" si="347"/>
        <v>0</v>
      </c>
      <c r="BH187" s="79">
        <f t="shared" si="348"/>
        <v>0</v>
      </c>
      <c r="BI187" s="534"/>
      <c r="BJ187" s="534"/>
      <c r="BK187" s="62"/>
      <c r="BL187" s="239"/>
      <c r="BM187" s="538">
        <f t="shared" si="349"/>
        <v>0</v>
      </c>
      <c r="BN187" s="74">
        <f t="shared" si="350"/>
        <v>0</v>
      </c>
      <c r="BO187" s="79">
        <f t="shared" si="351"/>
        <v>0</v>
      </c>
      <c r="BP187" s="534"/>
      <c r="BQ187" s="534"/>
      <c r="BR187" s="62"/>
      <c r="BS187" s="239"/>
      <c r="BT187" s="538">
        <f t="shared" si="352"/>
        <v>0</v>
      </c>
      <c r="BU187" s="74">
        <f t="shared" si="353"/>
        <v>0</v>
      </c>
      <c r="BV187" s="79">
        <f t="shared" si="354"/>
        <v>0</v>
      </c>
      <c r="BW187" s="534"/>
      <c r="BX187" s="534"/>
      <c r="BY187" s="62"/>
      <c r="BZ187" s="239"/>
      <c r="CA187" s="538">
        <f t="shared" si="355"/>
        <v>0</v>
      </c>
      <c r="CB187" s="74">
        <f t="shared" si="356"/>
        <v>0</v>
      </c>
      <c r="CC187" s="79">
        <f t="shared" si="357"/>
        <v>0</v>
      </c>
      <c r="CD187" s="534"/>
      <c r="CE187" s="534"/>
      <c r="CF187" s="62"/>
      <c r="CG187" s="239"/>
      <c r="CH187" s="538">
        <f t="shared" si="358"/>
        <v>0</v>
      </c>
      <c r="CI187" s="74">
        <f t="shared" si="359"/>
        <v>0</v>
      </c>
      <c r="CJ187" s="79">
        <f t="shared" si="360"/>
        <v>0</v>
      </c>
      <c r="CK187" s="534"/>
      <c r="CL187" s="534"/>
      <c r="CM187" s="62"/>
      <c r="CN187" s="239"/>
      <c r="CO187" s="538">
        <f t="shared" si="361"/>
        <v>0</v>
      </c>
      <c r="CP187" s="74">
        <f t="shared" si="362"/>
        <v>0</v>
      </c>
      <c r="CQ187" s="79">
        <f t="shared" si="363"/>
        <v>0</v>
      </c>
      <c r="CR187" s="534"/>
      <c r="CS187" s="534"/>
      <c r="CT187" s="62"/>
      <c r="CU187" s="239"/>
      <c r="CV187" s="538">
        <f t="shared" si="364"/>
        <v>0</v>
      </c>
      <c r="CW187" s="74">
        <f t="shared" si="365"/>
        <v>0</v>
      </c>
      <c r="CX187" s="79">
        <f t="shared" si="366"/>
        <v>0</v>
      </c>
      <c r="CY187" s="534"/>
      <c r="CZ187" s="534"/>
      <c r="DA187" s="62"/>
      <c r="DB187" s="239"/>
      <c r="DC187" s="538">
        <f t="shared" si="367"/>
        <v>0</v>
      </c>
      <c r="DD187" s="74">
        <f t="shared" si="368"/>
        <v>0</v>
      </c>
      <c r="DE187" s="79">
        <f t="shared" si="369"/>
        <v>0</v>
      </c>
      <c r="DF187" s="534"/>
      <c r="DG187" s="534"/>
      <c r="DH187" s="62"/>
      <c r="DI187" s="239"/>
      <c r="DJ187" s="538">
        <f t="shared" si="370"/>
        <v>0</v>
      </c>
      <c r="DK187" s="74">
        <f t="shared" si="371"/>
        <v>0</v>
      </c>
      <c r="DL187" s="79">
        <f t="shared" si="372"/>
        <v>0</v>
      </c>
      <c r="DM187" s="534"/>
      <c r="DN187" s="534"/>
      <c r="DO187" s="62"/>
      <c r="DP187" s="239"/>
      <c r="DQ187" s="538">
        <f t="shared" si="373"/>
        <v>0</v>
      </c>
      <c r="DR187" s="74">
        <f t="shared" si="374"/>
        <v>0</v>
      </c>
      <c r="DS187" s="79">
        <f t="shared" si="375"/>
        <v>0</v>
      </c>
      <c r="DT187" s="534"/>
      <c r="DU187" s="534"/>
      <c r="DV187" s="62"/>
    </row>
    <row r="188" spans="1:126" s="20" customFormat="1" ht="12.75" customHeight="1" outlineLevel="1" x14ac:dyDescent="0.2">
      <c r="A188" s="219" t="s">
        <v>243</v>
      </c>
      <c r="B188" s="190"/>
      <c r="C188" s="73">
        <f>SUMIF($H189:$H193,MID($H188,3,10),C189:C193)</f>
        <v>0</v>
      </c>
      <c r="D188" s="73">
        <f>SUMIF($H189:$H193,MID($H188,3,10),D189:D193)</f>
        <v>0</v>
      </c>
      <c r="E188" s="73">
        <f t="shared" si="323"/>
        <v>0</v>
      </c>
      <c r="F188" s="188"/>
      <c r="H188" s="301" t="s">
        <v>311</v>
      </c>
      <c r="I188" s="536">
        <f t="shared" si="324"/>
        <v>0</v>
      </c>
      <c r="J188" s="536">
        <f t="shared" si="325"/>
        <v>0</v>
      </c>
      <c r="K188" s="73">
        <f t="shared" si="326"/>
        <v>0</v>
      </c>
      <c r="L188" s="432">
        <f>IF(I$1="","",SUMIF($H189:$H193,MID($H188,3,10),L189:L193))</f>
        <v>0</v>
      </c>
      <c r="M188" s="432">
        <f>IF(I$1="","",SUMIF($H189:$H193,MID($H188,3,10),M189:M193))</f>
        <v>0</v>
      </c>
      <c r="N188" s="382"/>
      <c r="O188" s="271" t="str">
        <f t="shared" si="327"/>
        <v>LM</v>
      </c>
      <c r="P188" s="536">
        <f t="shared" si="328"/>
        <v>0</v>
      </c>
      <c r="Q188" s="73">
        <f t="shared" si="329"/>
        <v>0</v>
      </c>
      <c r="R188" s="73">
        <f t="shared" si="330"/>
        <v>0</v>
      </c>
      <c r="S188" s="432">
        <f>IF(P$1="","",SUMIF($H189:$H193,MID($H188,3,10),S189:S193))</f>
        <v>0</v>
      </c>
      <c r="T188" s="432">
        <f>IF(P$1="","",SUMIF($H189:$H193,MID($H188,3,10),T189:T193))</f>
        <v>0</v>
      </c>
      <c r="U188" s="382"/>
      <c r="V188" s="238"/>
      <c r="W188" s="536">
        <f t="shared" si="331"/>
        <v>0</v>
      </c>
      <c r="X188" s="73">
        <f t="shared" si="332"/>
        <v>0</v>
      </c>
      <c r="Y188" s="73">
        <f t="shared" si="333"/>
        <v>0</v>
      </c>
      <c r="Z188" s="432">
        <f>IF(W$1="","",SUMIF($H189:$H193,MID($H188,3,10),Z189:Z193))</f>
        <v>0</v>
      </c>
      <c r="AA188" s="432">
        <f>IF(W$1="","",SUMIF($H189:$H193,MID($H188,3,10),AA189:AA193))</f>
        <v>0</v>
      </c>
      <c r="AB188" s="382"/>
      <c r="AC188" s="238"/>
      <c r="AD188" s="536">
        <f t="shared" si="334"/>
        <v>0</v>
      </c>
      <c r="AE188" s="73">
        <f t="shared" si="335"/>
        <v>0</v>
      </c>
      <c r="AF188" s="73">
        <f t="shared" si="336"/>
        <v>0</v>
      </c>
      <c r="AG188" s="432">
        <f>IF(AD$1="","",SUMIF($H189:$H193,MID($H188,3,10),AG189:AG193))</f>
        <v>0</v>
      </c>
      <c r="AH188" s="432">
        <f>IF(AD$1="","",SUMIF($H189:$H193,MID($H188,3,10),AH189:AH193))</f>
        <v>0</v>
      </c>
      <c r="AI188" s="382"/>
      <c r="AJ188" s="238"/>
      <c r="AK188" s="536">
        <f t="shared" si="337"/>
        <v>0</v>
      </c>
      <c r="AL188" s="73">
        <f t="shared" si="338"/>
        <v>0</v>
      </c>
      <c r="AM188" s="73">
        <f t="shared" si="339"/>
        <v>0</v>
      </c>
      <c r="AN188" s="432">
        <f>IF(AK$1="","",SUMIF($H189:$H193,MID($H188,3,10),AN189:AN193))</f>
        <v>0</v>
      </c>
      <c r="AO188" s="432">
        <f>IF(AK$1="","",SUMIF($H189:$H193,MID($H188,3,10),AO189:AO193))</f>
        <v>0</v>
      </c>
      <c r="AP188" s="382"/>
      <c r="AQ188" s="238"/>
      <c r="AR188" s="536">
        <f t="shared" si="340"/>
        <v>0</v>
      </c>
      <c r="AS188" s="73">
        <f t="shared" si="341"/>
        <v>0</v>
      </c>
      <c r="AT188" s="73">
        <f t="shared" si="342"/>
        <v>0</v>
      </c>
      <c r="AU188" s="432">
        <f>IF(AR$1="","",SUMIF($H189:$H193,MID($H188,3,10),AU189:AU193))</f>
        <v>0</v>
      </c>
      <c r="AV188" s="432">
        <f>IF(AR$1="","",SUMIF($H189:$H193,MID($H188,3,10),AV189:AV193))</f>
        <v>0</v>
      </c>
      <c r="AW188" s="382"/>
      <c r="AX188" s="238"/>
      <c r="AY188" s="536">
        <f t="shared" si="343"/>
        <v>0</v>
      </c>
      <c r="AZ188" s="73">
        <f t="shared" si="344"/>
        <v>0</v>
      </c>
      <c r="BA188" s="73">
        <f t="shared" si="345"/>
        <v>0</v>
      </c>
      <c r="BB188" s="432">
        <f>IF(AY$1="","",SUMIF($H189:$H193,MID($H188,3,10),BB189:BB193))</f>
        <v>0</v>
      </c>
      <c r="BC188" s="432">
        <f>IF(AY$1="","",SUMIF($H189:$H193,MID($H188,3,10),BC189:BC193))</f>
        <v>0</v>
      </c>
      <c r="BD188" s="382"/>
      <c r="BE188" s="238"/>
      <c r="BF188" s="536">
        <f t="shared" si="346"/>
        <v>0</v>
      </c>
      <c r="BG188" s="73">
        <f t="shared" si="347"/>
        <v>0</v>
      </c>
      <c r="BH188" s="73">
        <f t="shared" si="348"/>
        <v>0</v>
      </c>
      <c r="BI188" s="432">
        <f>IF(BF$1="","",SUMIF($H189:$H193,MID($H188,3,10),BI189:BI193))</f>
        <v>0</v>
      </c>
      <c r="BJ188" s="432">
        <f>IF(BF$1="","",SUMIF($H189:$H193,MID($H188,3,10),BJ189:BJ193))</f>
        <v>0</v>
      </c>
      <c r="BK188" s="382"/>
      <c r="BL188" s="238"/>
      <c r="BM188" s="536">
        <f t="shared" si="349"/>
        <v>0</v>
      </c>
      <c r="BN188" s="73">
        <f t="shared" si="350"/>
        <v>0</v>
      </c>
      <c r="BO188" s="73">
        <f t="shared" si="351"/>
        <v>0</v>
      </c>
      <c r="BP188" s="432">
        <f>IF(BM$1="","",SUMIF($H189:$H193,MID($H188,3,10),BP189:BP193))</f>
        <v>0</v>
      </c>
      <c r="BQ188" s="432">
        <f>IF(BM$1="","",SUMIF($H189:$H193,MID($H188,3,10),BQ189:BQ193))</f>
        <v>0</v>
      </c>
      <c r="BR188" s="382"/>
      <c r="BS188" s="238"/>
      <c r="BT188" s="536">
        <f t="shared" si="352"/>
        <v>0</v>
      </c>
      <c r="BU188" s="73">
        <f t="shared" si="353"/>
        <v>0</v>
      </c>
      <c r="BV188" s="73">
        <f t="shared" si="354"/>
        <v>0</v>
      </c>
      <c r="BW188" s="432">
        <f>IF(BT$1="","",SUMIF($H189:$H193,MID($H188,3,10),BW189:BW193))</f>
        <v>0</v>
      </c>
      <c r="BX188" s="432">
        <f>IF(BT$1="","",SUMIF($H189:$H193,MID($H188,3,10),BX189:BX193))</f>
        <v>0</v>
      </c>
      <c r="BY188" s="382"/>
      <c r="BZ188" s="238"/>
      <c r="CA188" s="536">
        <f t="shared" si="355"/>
        <v>0</v>
      </c>
      <c r="CB188" s="73">
        <f t="shared" si="356"/>
        <v>0</v>
      </c>
      <c r="CC188" s="73">
        <f t="shared" si="357"/>
        <v>0</v>
      </c>
      <c r="CD188" s="432">
        <f>IF(CA$1="","",SUMIF($H189:$H193,MID($H188,3,10),CD189:CD193))</f>
        <v>0</v>
      </c>
      <c r="CE188" s="432">
        <f>IF(CA$1="","",SUMIF($H189:$H193,MID($H188,3,10),CE189:CE193))</f>
        <v>0</v>
      </c>
      <c r="CF188" s="382"/>
      <c r="CG188" s="238"/>
      <c r="CH188" s="536">
        <f t="shared" si="358"/>
        <v>0</v>
      </c>
      <c r="CI188" s="73">
        <f t="shared" si="359"/>
        <v>0</v>
      </c>
      <c r="CJ188" s="73">
        <f t="shared" si="360"/>
        <v>0</v>
      </c>
      <c r="CK188" s="432">
        <f>IF(CH$1="","",SUMIF($H189:$H193,MID($H188,3,10),CK189:CK193))</f>
        <v>0</v>
      </c>
      <c r="CL188" s="432">
        <f>IF(CH$1="","",SUMIF($H189:$H193,MID($H188,3,10),CL189:CL193))</f>
        <v>0</v>
      </c>
      <c r="CM188" s="382"/>
      <c r="CN188" s="238"/>
      <c r="CO188" s="536">
        <f t="shared" si="361"/>
        <v>0</v>
      </c>
      <c r="CP188" s="73">
        <f t="shared" si="362"/>
        <v>0</v>
      </c>
      <c r="CQ188" s="73">
        <f t="shared" si="363"/>
        <v>0</v>
      </c>
      <c r="CR188" s="432">
        <f>IF(CO$1="","",SUMIF($H189:$H193,MID($H188,3,10),CR189:CR193))</f>
        <v>0</v>
      </c>
      <c r="CS188" s="432">
        <f>IF(CO$1="","",SUMIF($H189:$H193,MID($H188,3,10),CS189:CS193))</f>
        <v>0</v>
      </c>
      <c r="CT188" s="382"/>
      <c r="CU188" s="238"/>
      <c r="CV188" s="536">
        <f t="shared" si="364"/>
        <v>0</v>
      </c>
      <c r="CW188" s="73">
        <f t="shared" si="365"/>
        <v>0</v>
      </c>
      <c r="CX188" s="73">
        <f t="shared" si="366"/>
        <v>0</v>
      </c>
      <c r="CY188" s="432">
        <f>IF(CV$1="","",SUMIF($H189:$H193,MID($H188,3,10),CY189:CY193))</f>
        <v>0</v>
      </c>
      <c r="CZ188" s="432">
        <f>IF(CV$1="","",SUMIF($H189:$H193,MID($H188,3,10),CZ189:CZ193))</f>
        <v>0</v>
      </c>
      <c r="DA188" s="382"/>
      <c r="DB188" s="238"/>
      <c r="DC188" s="536">
        <f t="shared" si="367"/>
        <v>0</v>
      </c>
      <c r="DD188" s="73">
        <f t="shared" si="368"/>
        <v>0</v>
      </c>
      <c r="DE188" s="73">
        <f t="shared" si="369"/>
        <v>0</v>
      </c>
      <c r="DF188" s="432">
        <f>IF(DC$1="","",SUMIF($H189:$H193,MID($H188,3,10),DF189:DF193))</f>
        <v>0</v>
      </c>
      <c r="DG188" s="432">
        <f>IF(DC$1="","",SUMIF($H189:$H193,MID($H188,3,10),DG189:DG193))</f>
        <v>0</v>
      </c>
      <c r="DH188" s="382"/>
      <c r="DI188" s="238"/>
      <c r="DJ188" s="536">
        <f t="shared" si="370"/>
        <v>0</v>
      </c>
      <c r="DK188" s="73">
        <f t="shared" si="371"/>
        <v>0</v>
      </c>
      <c r="DL188" s="73">
        <f t="shared" si="372"/>
        <v>0</v>
      </c>
      <c r="DM188" s="432">
        <f>IF(DJ$1="","",SUMIF($H189:$H193,MID($H188,3,10),DM189:DM193))</f>
        <v>0</v>
      </c>
      <c r="DN188" s="432">
        <f>IF(DJ$1="","",SUMIF($H189:$H193,MID($H188,3,10),DN189:DN193))</f>
        <v>0</v>
      </c>
      <c r="DO188" s="382"/>
      <c r="DP188" s="238"/>
      <c r="DQ188" s="536">
        <f t="shared" si="373"/>
        <v>0</v>
      </c>
      <c r="DR188" s="73">
        <f t="shared" si="374"/>
        <v>0</v>
      </c>
      <c r="DS188" s="73">
        <f t="shared" si="375"/>
        <v>0</v>
      </c>
      <c r="DT188" s="432">
        <f>IF(DQ$1="","",SUMIF($H189:$H193,MID($H188,3,10),DT189:DT193))</f>
        <v>0</v>
      </c>
      <c r="DU188" s="432">
        <f>IF(DQ$1="","",SUMIF($H189:$H193,MID($H188,3,10),DU189:DU193))</f>
        <v>0</v>
      </c>
      <c r="DV188" s="382"/>
    </row>
    <row r="189" spans="1:126" s="20" customFormat="1" ht="12.75" customHeight="1" outlineLevel="1" x14ac:dyDescent="0.2">
      <c r="A189" s="186" t="s">
        <v>4</v>
      </c>
      <c r="B189" s="182" t="s">
        <v>126</v>
      </c>
      <c r="C189" s="42"/>
      <c r="D189" s="42"/>
      <c r="E189" s="78">
        <f t="shared" si="323"/>
        <v>0</v>
      </c>
      <c r="F189" s="188"/>
      <c r="G189" s="22"/>
      <c r="H189" s="301" t="s">
        <v>312</v>
      </c>
      <c r="I189" s="538">
        <f t="shared" si="324"/>
        <v>0</v>
      </c>
      <c r="J189" s="538">
        <f t="shared" si="325"/>
        <v>0</v>
      </c>
      <c r="K189" s="78">
        <f t="shared" si="326"/>
        <v>0</v>
      </c>
      <c r="L189" s="537"/>
      <c r="M189" s="537"/>
      <c r="N189" s="382"/>
      <c r="O189" s="271" t="str">
        <f t="shared" si="327"/>
        <v>LMW</v>
      </c>
      <c r="P189" s="538">
        <f t="shared" si="328"/>
        <v>0</v>
      </c>
      <c r="Q189" s="74">
        <f t="shared" si="329"/>
        <v>0</v>
      </c>
      <c r="R189" s="78">
        <f t="shared" si="330"/>
        <v>0</v>
      </c>
      <c r="S189" s="537"/>
      <c r="T189" s="537"/>
      <c r="U189" s="382"/>
      <c r="V189" s="238"/>
      <c r="W189" s="538">
        <f t="shared" si="331"/>
        <v>0</v>
      </c>
      <c r="X189" s="74">
        <f t="shared" si="332"/>
        <v>0</v>
      </c>
      <c r="Y189" s="78">
        <f t="shared" si="333"/>
        <v>0</v>
      </c>
      <c r="Z189" s="537"/>
      <c r="AA189" s="537"/>
      <c r="AB189" s="382"/>
      <c r="AC189" s="238"/>
      <c r="AD189" s="538">
        <f t="shared" si="334"/>
        <v>0</v>
      </c>
      <c r="AE189" s="74">
        <f t="shared" si="335"/>
        <v>0</v>
      </c>
      <c r="AF189" s="78">
        <f t="shared" si="336"/>
        <v>0</v>
      </c>
      <c r="AG189" s="537"/>
      <c r="AH189" s="537"/>
      <c r="AI189" s="382"/>
      <c r="AJ189" s="238"/>
      <c r="AK189" s="538">
        <f t="shared" si="337"/>
        <v>0</v>
      </c>
      <c r="AL189" s="74">
        <f t="shared" si="338"/>
        <v>0</v>
      </c>
      <c r="AM189" s="78">
        <f t="shared" si="339"/>
        <v>0</v>
      </c>
      <c r="AN189" s="537"/>
      <c r="AO189" s="537"/>
      <c r="AP189" s="382"/>
      <c r="AQ189" s="238"/>
      <c r="AR189" s="538">
        <f t="shared" si="340"/>
        <v>0</v>
      </c>
      <c r="AS189" s="74">
        <f t="shared" si="341"/>
        <v>0</v>
      </c>
      <c r="AT189" s="78">
        <f t="shared" si="342"/>
        <v>0</v>
      </c>
      <c r="AU189" s="537"/>
      <c r="AV189" s="537"/>
      <c r="AW189" s="382"/>
      <c r="AX189" s="238"/>
      <c r="AY189" s="538">
        <f t="shared" si="343"/>
        <v>0</v>
      </c>
      <c r="AZ189" s="74">
        <f t="shared" si="344"/>
        <v>0</v>
      </c>
      <c r="BA189" s="78">
        <f t="shared" si="345"/>
        <v>0</v>
      </c>
      <c r="BB189" s="537"/>
      <c r="BC189" s="537"/>
      <c r="BD189" s="382"/>
      <c r="BE189" s="238"/>
      <c r="BF189" s="538">
        <f t="shared" si="346"/>
        <v>0</v>
      </c>
      <c r="BG189" s="74">
        <f t="shared" si="347"/>
        <v>0</v>
      </c>
      <c r="BH189" s="78">
        <f t="shared" si="348"/>
        <v>0</v>
      </c>
      <c r="BI189" s="537"/>
      <c r="BJ189" s="537"/>
      <c r="BK189" s="382"/>
      <c r="BL189" s="238"/>
      <c r="BM189" s="538">
        <f t="shared" si="349"/>
        <v>0</v>
      </c>
      <c r="BN189" s="74">
        <f t="shared" si="350"/>
        <v>0</v>
      </c>
      <c r="BO189" s="78">
        <f t="shared" si="351"/>
        <v>0</v>
      </c>
      <c r="BP189" s="537"/>
      <c r="BQ189" s="537"/>
      <c r="BR189" s="382"/>
      <c r="BS189" s="238"/>
      <c r="BT189" s="538">
        <f t="shared" si="352"/>
        <v>0</v>
      </c>
      <c r="BU189" s="74">
        <f t="shared" si="353"/>
        <v>0</v>
      </c>
      <c r="BV189" s="78">
        <f t="shared" si="354"/>
        <v>0</v>
      </c>
      <c r="BW189" s="537"/>
      <c r="BX189" s="537"/>
      <c r="BY189" s="382"/>
      <c r="BZ189" s="238"/>
      <c r="CA189" s="538">
        <f t="shared" si="355"/>
        <v>0</v>
      </c>
      <c r="CB189" s="74">
        <f t="shared" si="356"/>
        <v>0</v>
      </c>
      <c r="CC189" s="78">
        <f t="shared" si="357"/>
        <v>0</v>
      </c>
      <c r="CD189" s="537"/>
      <c r="CE189" s="537"/>
      <c r="CF189" s="382"/>
      <c r="CG189" s="238"/>
      <c r="CH189" s="538">
        <f t="shared" si="358"/>
        <v>0</v>
      </c>
      <c r="CI189" s="74">
        <f t="shared" si="359"/>
        <v>0</v>
      </c>
      <c r="CJ189" s="78">
        <f t="shared" si="360"/>
        <v>0</v>
      </c>
      <c r="CK189" s="537"/>
      <c r="CL189" s="537"/>
      <c r="CM189" s="382"/>
      <c r="CN189" s="238"/>
      <c r="CO189" s="538">
        <f t="shared" si="361"/>
        <v>0</v>
      </c>
      <c r="CP189" s="74">
        <f t="shared" si="362"/>
        <v>0</v>
      </c>
      <c r="CQ189" s="78">
        <f t="shared" si="363"/>
        <v>0</v>
      </c>
      <c r="CR189" s="537"/>
      <c r="CS189" s="537"/>
      <c r="CT189" s="382"/>
      <c r="CU189" s="238"/>
      <c r="CV189" s="538">
        <f t="shared" si="364"/>
        <v>0</v>
      </c>
      <c r="CW189" s="74">
        <f t="shared" si="365"/>
        <v>0</v>
      </c>
      <c r="CX189" s="78">
        <f t="shared" si="366"/>
        <v>0</v>
      </c>
      <c r="CY189" s="537"/>
      <c r="CZ189" s="537"/>
      <c r="DA189" s="382"/>
      <c r="DB189" s="238"/>
      <c r="DC189" s="538">
        <f t="shared" si="367"/>
        <v>0</v>
      </c>
      <c r="DD189" s="74">
        <f t="shared" si="368"/>
        <v>0</v>
      </c>
      <c r="DE189" s="78">
        <f t="shared" si="369"/>
        <v>0</v>
      </c>
      <c r="DF189" s="537"/>
      <c r="DG189" s="537"/>
      <c r="DH189" s="382"/>
      <c r="DI189" s="238"/>
      <c r="DJ189" s="538">
        <f t="shared" si="370"/>
        <v>0</v>
      </c>
      <c r="DK189" s="74">
        <f t="shared" si="371"/>
        <v>0</v>
      </c>
      <c r="DL189" s="78">
        <f t="shared" si="372"/>
        <v>0</v>
      </c>
      <c r="DM189" s="537"/>
      <c r="DN189" s="537"/>
      <c r="DO189" s="382"/>
      <c r="DP189" s="238"/>
      <c r="DQ189" s="538">
        <f t="shared" si="373"/>
        <v>0</v>
      </c>
      <c r="DR189" s="74">
        <f t="shared" si="374"/>
        <v>0</v>
      </c>
      <c r="DS189" s="78">
        <f t="shared" si="375"/>
        <v>0</v>
      </c>
      <c r="DT189" s="537"/>
      <c r="DU189" s="537"/>
      <c r="DV189" s="382"/>
    </row>
    <row r="190" spans="1:126" s="20" customFormat="1" ht="12.75" customHeight="1" outlineLevel="1" x14ac:dyDescent="0.2">
      <c r="A190" s="186" t="s">
        <v>4</v>
      </c>
      <c r="B190" s="182" t="s">
        <v>126</v>
      </c>
      <c r="C190" s="42"/>
      <c r="D190" s="42"/>
      <c r="E190" s="78">
        <f t="shared" si="323"/>
        <v>0</v>
      </c>
      <c r="F190" s="188"/>
      <c r="G190" s="22"/>
      <c r="H190" s="301" t="s">
        <v>312</v>
      </c>
      <c r="I190" s="538">
        <f t="shared" si="324"/>
        <v>0</v>
      </c>
      <c r="J190" s="538">
        <f t="shared" si="325"/>
        <v>0</v>
      </c>
      <c r="K190" s="78">
        <f t="shared" si="326"/>
        <v>0</v>
      </c>
      <c r="L190" s="537"/>
      <c r="M190" s="537"/>
      <c r="N190" s="382"/>
      <c r="O190" s="271" t="str">
        <f t="shared" si="327"/>
        <v>LMW</v>
      </c>
      <c r="P190" s="538">
        <f t="shared" si="328"/>
        <v>0</v>
      </c>
      <c r="Q190" s="74">
        <f t="shared" si="329"/>
        <v>0</v>
      </c>
      <c r="R190" s="78">
        <f t="shared" si="330"/>
        <v>0</v>
      </c>
      <c r="S190" s="537"/>
      <c r="T190" s="537"/>
      <c r="U190" s="382"/>
      <c r="V190" s="238"/>
      <c r="W190" s="538">
        <f t="shared" si="331"/>
        <v>0</v>
      </c>
      <c r="X190" s="74">
        <f t="shared" si="332"/>
        <v>0</v>
      </c>
      <c r="Y190" s="78">
        <f t="shared" si="333"/>
        <v>0</v>
      </c>
      <c r="Z190" s="537"/>
      <c r="AA190" s="537"/>
      <c r="AB190" s="382"/>
      <c r="AC190" s="238"/>
      <c r="AD190" s="538">
        <f t="shared" si="334"/>
        <v>0</v>
      </c>
      <c r="AE190" s="74">
        <f t="shared" si="335"/>
        <v>0</v>
      </c>
      <c r="AF190" s="78">
        <f t="shared" si="336"/>
        <v>0</v>
      </c>
      <c r="AG190" s="537"/>
      <c r="AH190" s="537"/>
      <c r="AI190" s="382"/>
      <c r="AJ190" s="238"/>
      <c r="AK190" s="538">
        <f t="shared" si="337"/>
        <v>0</v>
      </c>
      <c r="AL190" s="74">
        <f t="shared" si="338"/>
        <v>0</v>
      </c>
      <c r="AM190" s="78">
        <f t="shared" si="339"/>
        <v>0</v>
      </c>
      <c r="AN190" s="537"/>
      <c r="AO190" s="537"/>
      <c r="AP190" s="382"/>
      <c r="AQ190" s="238"/>
      <c r="AR190" s="538">
        <f t="shared" si="340"/>
        <v>0</v>
      </c>
      <c r="AS190" s="74">
        <f t="shared" si="341"/>
        <v>0</v>
      </c>
      <c r="AT190" s="78">
        <f t="shared" si="342"/>
        <v>0</v>
      </c>
      <c r="AU190" s="537"/>
      <c r="AV190" s="537"/>
      <c r="AW190" s="382"/>
      <c r="AX190" s="238"/>
      <c r="AY190" s="538">
        <f t="shared" si="343"/>
        <v>0</v>
      </c>
      <c r="AZ190" s="74">
        <f t="shared" si="344"/>
        <v>0</v>
      </c>
      <c r="BA190" s="78">
        <f t="shared" si="345"/>
        <v>0</v>
      </c>
      <c r="BB190" s="537"/>
      <c r="BC190" s="537"/>
      <c r="BD190" s="382"/>
      <c r="BE190" s="238"/>
      <c r="BF190" s="538">
        <f t="shared" si="346"/>
        <v>0</v>
      </c>
      <c r="BG190" s="74">
        <f t="shared" si="347"/>
        <v>0</v>
      </c>
      <c r="BH190" s="78">
        <f t="shared" si="348"/>
        <v>0</v>
      </c>
      <c r="BI190" s="537"/>
      <c r="BJ190" s="537"/>
      <c r="BK190" s="382"/>
      <c r="BL190" s="238"/>
      <c r="BM190" s="538">
        <f t="shared" si="349"/>
        <v>0</v>
      </c>
      <c r="BN190" s="74">
        <f t="shared" si="350"/>
        <v>0</v>
      </c>
      <c r="BO190" s="78">
        <f t="shared" si="351"/>
        <v>0</v>
      </c>
      <c r="BP190" s="537"/>
      <c r="BQ190" s="537"/>
      <c r="BR190" s="382"/>
      <c r="BS190" s="238"/>
      <c r="BT190" s="538">
        <f t="shared" si="352"/>
        <v>0</v>
      </c>
      <c r="BU190" s="74">
        <f t="shared" si="353"/>
        <v>0</v>
      </c>
      <c r="BV190" s="78">
        <f t="shared" si="354"/>
        <v>0</v>
      </c>
      <c r="BW190" s="537"/>
      <c r="BX190" s="537"/>
      <c r="BY190" s="382"/>
      <c r="BZ190" s="238"/>
      <c r="CA190" s="538">
        <f t="shared" si="355"/>
        <v>0</v>
      </c>
      <c r="CB190" s="74">
        <f t="shared" si="356"/>
        <v>0</v>
      </c>
      <c r="CC190" s="78">
        <f t="shared" si="357"/>
        <v>0</v>
      </c>
      <c r="CD190" s="537"/>
      <c r="CE190" s="537"/>
      <c r="CF190" s="382"/>
      <c r="CG190" s="238"/>
      <c r="CH190" s="538">
        <f t="shared" si="358"/>
        <v>0</v>
      </c>
      <c r="CI190" s="74">
        <f t="shared" si="359"/>
        <v>0</v>
      </c>
      <c r="CJ190" s="78">
        <f t="shared" si="360"/>
        <v>0</v>
      </c>
      <c r="CK190" s="537"/>
      <c r="CL190" s="537"/>
      <c r="CM190" s="382"/>
      <c r="CN190" s="238"/>
      <c r="CO190" s="538">
        <f t="shared" si="361"/>
        <v>0</v>
      </c>
      <c r="CP190" s="74">
        <f t="shared" si="362"/>
        <v>0</v>
      </c>
      <c r="CQ190" s="78">
        <f t="shared" si="363"/>
        <v>0</v>
      </c>
      <c r="CR190" s="537"/>
      <c r="CS190" s="537"/>
      <c r="CT190" s="382"/>
      <c r="CU190" s="238"/>
      <c r="CV190" s="538">
        <f t="shared" si="364"/>
        <v>0</v>
      </c>
      <c r="CW190" s="74">
        <f t="shared" si="365"/>
        <v>0</v>
      </c>
      <c r="CX190" s="78">
        <f t="shared" si="366"/>
        <v>0</v>
      </c>
      <c r="CY190" s="537"/>
      <c r="CZ190" s="537"/>
      <c r="DA190" s="382"/>
      <c r="DB190" s="238"/>
      <c r="DC190" s="538">
        <f t="shared" si="367"/>
        <v>0</v>
      </c>
      <c r="DD190" s="74">
        <f t="shared" si="368"/>
        <v>0</v>
      </c>
      <c r="DE190" s="78">
        <f t="shared" si="369"/>
        <v>0</v>
      </c>
      <c r="DF190" s="537"/>
      <c r="DG190" s="537"/>
      <c r="DH190" s="382"/>
      <c r="DI190" s="238"/>
      <c r="DJ190" s="538">
        <f t="shared" si="370"/>
        <v>0</v>
      </c>
      <c r="DK190" s="74">
        <f t="shared" si="371"/>
        <v>0</v>
      </c>
      <c r="DL190" s="78">
        <f t="shared" si="372"/>
        <v>0</v>
      </c>
      <c r="DM190" s="537"/>
      <c r="DN190" s="537"/>
      <c r="DO190" s="382"/>
      <c r="DP190" s="238"/>
      <c r="DQ190" s="538">
        <f t="shared" si="373"/>
        <v>0</v>
      </c>
      <c r="DR190" s="74">
        <f t="shared" si="374"/>
        <v>0</v>
      </c>
      <c r="DS190" s="78">
        <f t="shared" si="375"/>
        <v>0</v>
      </c>
      <c r="DT190" s="537"/>
      <c r="DU190" s="537"/>
      <c r="DV190" s="382"/>
    </row>
    <row r="191" spans="1:126" s="20" customFormat="1" ht="12.75" customHeight="1" outlineLevel="1" x14ac:dyDescent="0.2">
      <c r="A191" s="186" t="s">
        <v>241</v>
      </c>
      <c r="B191" s="182" t="s">
        <v>65</v>
      </c>
      <c r="C191" s="42"/>
      <c r="D191" s="42"/>
      <c r="E191" s="78">
        <f t="shared" si="323"/>
        <v>0</v>
      </c>
      <c r="F191" s="188"/>
      <c r="G191" s="22"/>
      <c r="H191" s="301" t="s">
        <v>312</v>
      </c>
      <c r="I191" s="538">
        <f>IF(K$1="Rejected",D191,IF(L191="",C191,SUM(C191,L191)))</f>
        <v>0</v>
      </c>
      <c r="J191" s="538">
        <f t="shared" si="325"/>
        <v>0</v>
      </c>
      <c r="K191" s="78">
        <f t="shared" si="326"/>
        <v>0</v>
      </c>
      <c r="L191" s="537"/>
      <c r="M191" s="537"/>
      <c r="N191" s="382"/>
      <c r="O191" s="271" t="str">
        <f t="shared" si="327"/>
        <v>LMW</v>
      </c>
      <c r="P191" s="538">
        <f t="shared" si="328"/>
        <v>0</v>
      </c>
      <c r="Q191" s="74">
        <f t="shared" si="329"/>
        <v>0</v>
      </c>
      <c r="R191" s="78">
        <f t="shared" si="330"/>
        <v>0</v>
      </c>
      <c r="S191" s="537"/>
      <c r="T191" s="537"/>
      <c r="U191" s="382"/>
      <c r="V191" s="238"/>
      <c r="W191" s="538">
        <f t="shared" si="331"/>
        <v>0</v>
      </c>
      <c r="X191" s="74">
        <f t="shared" si="332"/>
        <v>0</v>
      </c>
      <c r="Y191" s="78">
        <f t="shared" si="333"/>
        <v>0</v>
      </c>
      <c r="Z191" s="537"/>
      <c r="AA191" s="537"/>
      <c r="AB191" s="382"/>
      <c r="AC191" s="238"/>
      <c r="AD191" s="538">
        <f t="shared" si="334"/>
        <v>0</v>
      </c>
      <c r="AE191" s="74">
        <f t="shared" si="335"/>
        <v>0</v>
      </c>
      <c r="AF191" s="78">
        <f t="shared" si="336"/>
        <v>0</v>
      </c>
      <c r="AG191" s="537"/>
      <c r="AH191" s="537"/>
      <c r="AI191" s="382"/>
      <c r="AJ191" s="238"/>
      <c r="AK191" s="538">
        <f t="shared" si="337"/>
        <v>0</v>
      </c>
      <c r="AL191" s="74">
        <f t="shared" si="338"/>
        <v>0</v>
      </c>
      <c r="AM191" s="78">
        <f t="shared" si="339"/>
        <v>0</v>
      </c>
      <c r="AN191" s="537"/>
      <c r="AO191" s="537"/>
      <c r="AP191" s="382"/>
      <c r="AQ191" s="238"/>
      <c r="AR191" s="538">
        <f t="shared" si="340"/>
        <v>0</v>
      </c>
      <c r="AS191" s="74">
        <f t="shared" si="341"/>
        <v>0</v>
      </c>
      <c r="AT191" s="78">
        <f t="shared" si="342"/>
        <v>0</v>
      </c>
      <c r="AU191" s="537"/>
      <c r="AV191" s="537"/>
      <c r="AW191" s="382"/>
      <c r="AX191" s="238"/>
      <c r="AY191" s="538">
        <f t="shared" si="343"/>
        <v>0</v>
      </c>
      <c r="AZ191" s="74">
        <f t="shared" si="344"/>
        <v>0</v>
      </c>
      <c r="BA191" s="78">
        <f t="shared" si="345"/>
        <v>0</v>
      </c>
      <c r="BB191" s="537"/>
      <c r="BC191" s="537"/>
      <c r="BD191" s="382"/>
      <c r="BE191" s="238"/>
      <c r="BF191" s="538">
        <f t="shared" si="346"/>
        <v>0</v>
      </c>
      <c r="BG191" s="74">
        <f t="shared" si="347"/>
        <v>0</v>
      </c>
      <c r="BH191" s="78">
        <f t="shared" si="348"/>
        <v>0</v>
      </c>
      <c r="BI191" s="537"/>
      <c r="BJ191" s="537"/>
      <c r="BK191" s="382"/>
      <c r="BL191" s="238"/>
      <c r="BM191" s="538">
        <f t="shared" si="349"/>
        <v>0</v>
      </c>
      <c r="BN191" s="74">
        <f t="shared" si="350"/>
        <v>0</v>
      </c>
      <c r="BO191" s="78">
        <f t="shared" si="351"/>
        <v>0</v>
      </c>
      <c r="BP191" s="537"/>
      <c r="BQ191" s="537"/>
      <c r="BR191" s="382"/>
      <c r="BS191" s="238"/>
      <c r="BT191" s="538">
        <f t="shared" si="352"/>
        <v>0</v>
      </c>
      <c r="BU191" s="74">
        <f t="shared" si="353"/>
        <v>0</v>
      </c>
      <c r="BV191" s="78">
        <f t="shared" si="354"/>
        <v>0</v>
      </c>
      <c r="BW191" s="537"/>
      <c r="BX191" s="537"/>
      <c r="BY191" s="382"/>
      <c r="BZ191" s="238"/>
      <c r="CA191" s="538">
        <f t="shared" si="355"/>
        <v>0</v>
      </c>
      <c r="CB191" s="74">
        <f t="shared" si="356"/>
        <v>0</v>
      </c>
      <c r="CC191" s="78">
        <f t="shared" si="357"/>
        <v>0</v>
      </c>
      <c r="CD191" s="537"/>
      <c r="CE191" s="537"/>
      <c r="CF191" s="382"/>
      <c r="CG191" s="238"/>
      <c r="CH191" s="538">
        <f t="shared" si="358"/>
        <v>0</v>
      </c>
      <c r="CI191" s="74">
        <f t="shared" si="359"/>
        <v>0</v>
      </c>
      <c r="CJ191" s="78">
        <f t="shared" si="360"/>
        <v>0</v>
      </c>
      <c r="CK191" s="537"/>
      <c r="CL191" s="537"/>
      <c r="CM191" s="382"/>
      <c r="CN191" s="238"/>
      <c r="CO191" s="538">
        <f t="shared" si="361"/>
        <v>0</v>
      </c>
      <c r="CP191" s="74">
        <f t="shared" si="362"/>
        <v>0</v>
      </c>
      <c r="CQ191" s="78">
        <f t="shared" si="363"/>
        <v>0</v>
      </c>
      <c r="CR191" s="537"/>
      <c r="CS191" s="537"/>
      <c r="CT191" s="382"/>
      <c r="CU191" s="238"/>
      <c r="CV191" s="538">
        <f t="shared" si="364"/>
        <v>0</v>
      </c>
      <c r="CW191" s="74">
        <f t="shared" si="365"/>
        <v>0</v>
      </c>
      <c r="CX191" s="78">
        <f t="shared" si="366"/>
        <v>0</v>
      </c>
      <c r="CY191" s="537"/>
      <c r="CZ191" s="537"/>
      <c r="DA191" s="382"/>
      <c r="DB191" s="238"/>
      <c r="DC191" s="538">
        <f t="shared" si="367"/>
        <v>0</v>
      </c>
      <c r="DD191" s="74">
        <f t="shared" si="368"/>
        <v>0</v>
      </c>
      <c r="DE191" s="78">
        <f t="shared" si="369"/>
        <v>0</v>
      </c>
      <c r="DF191" s="537"/>
      <c r="DG191" s="537"/>
      <c r="DH191" s="382"/>
      <c r="DI191" s="238"/>
      <c r="DJ191" s="538">
        <f t="shared" si="370"/>
        <v>0</v>
      </c>
      <c r="DK191" s="74">
        <f t="shared" si="371"/>
        <v>0</v>
      </c>
      <c r="DL191" s="78">
        <f t="shared" si="372"/>
        <v>0</v>
      </c>
      <c r="DM191" s="537"/>
      <c r="DN191" s="537"/>
      <c r="DO191" s="382"/>
      <c r="DP191" s="238"/>
      <c r="DQ191" s="538">
        <f t="shared" si="373"/>
        <v>0</v>
      </c>
      <c r="DR191" s="74">
        <f t="shared" si="374"/>
        <v>0</v>
      </c>
      <c r="DS191" s="78">
        <f t="shared" si="375"/>
        <v>0</v>
      </c>
      <c r="DT191" s="537"/>
      <c r="DU191" s="537"/>
      <c r="DV191" s="382"/>
    </row>
    <row r="192" spans="1:126" s="20" customFormat="1" ht="12.75" customHeight="1" outlineLevel="1" x14ac:dyDescent="0.2">
      <c r="A192" s="186" t="s">
        <v>242</v>
      </c>
      <c r="B192" s="182" t="s">
        <v>65</v>
      </c>
      <c r="C192" s="42"/>
      <c r="D192" s="42"/>
      <c r="E192" s="78">
        <f t="shared" si="323"/>
        <v>0</v>
      </c>
      <c r="F192" s="188"/>
      <c r="G192" s="22"/>
      <c r="H192" s="301" t="s">
        <v>312</v>
      </c>
      <c r="I192" s="538">
        <f>IF(K$1="Rejected",C192,IF(L192="",C192,SUM(C192,L192)))</f>
        <v>0</v>
      </c>
      <c r="J192" s="538">
        <f t="shared" si="325"/>
        <v>0</v>
      </c>
      <c r="K192" s="78">
        <f t="shared" si="326"/>
        <v>0</v>
      </c>
      <c r="L192" s="537"/>
      <c r="M192" s="537"/>
      <c r="N192" s="382"/>
      <c r="O192" s="271" t="str">
        <f t="shared" si="327"/>
        <v>LMW</v>
      </c>
      <c r="P192" s="538">
        <f t="shared" si="328"/>
        <v>0</v>
      </c>
      <c r="Q192" s="74">
        <f t="shared" si="329"/>
        <v>0</v>
      </c>
      <c r="R192" s="78">
        <f t="shared" si="330"/>
        <v>0</v>
      </c>
      <c r="S192" s="537"/>
      <c r="T192" s="537"/>
      <c r="U192" s="382"/>
      <c r="V192" s="238"/>
      <c r="W192" s="538">
        <f t="shared" si="331"/>
        <v>0</v>
      </c>
      <c r="X192" s="74">
        <f t="shared" si="332"/>
        <v>0</v>
      </c>
      <c r="Y192" s="78">
        <f t="shared" si="333"/>
        <v>0</v>
      </c>
      <c r="Z192" s="537"/>
      <c r="AA192" s="537"/>
      <c r="AB192" s="382"/>
      <c r="AC192" s="238"/>
      <c r="AD192" s="538">
        <f t="shared" si="334"/>
        <v>0</v>
      </c>
      <c r="AE192" s="74">
        <f t="shared" si="335"/>
        <v>0</v>
      </c>
      <c r="AF192" s="78">
        <f t="shared" si="336"/>
        <v>0</v>
      </c>
      <c r="AG192" s="537"/>
      <c r="AH192" s="537"/>
      <c r="AI192" s="382"/>
      <c r="AJ192" s="238"/>
      <c r="AK192" s="538">
        <f t="shared" si="337"/>
        <v>0</v>
      </c>
      <c r="AL192" s="74">
        <f t="shared" si="338"/>
        <v>0</v>
      </c>
      <c r="AM192" s="78">
        <f t="shared" si="339"/>
        <v>0</v>
      </c>
      <c r="AN192" s="537"/>
      <c r="AO192" s="537"/>
      <c r="AP192" s="382"/>
      <c r="AQ192" s="238"/>
      <c r="AR192" s="538">
        <f t="shared" si="340"/>
        <v>0</v>
      </c>
      <c r="AS192" s="74">
        <f t="shared" si="341"/>
        <v>0</v>
      </c>
      <c r="AT192" s="78">
        <f t="shared" si="342"/>
        <v>0</v>
      </c>
      <c r="AU192" s="537"/>
      <c r="AV192" s="537"/>
      <c r="AW192" s="382"/>
      <c r="AX192" s="238"/>
      <c r="AY192" s="538">
        <f t="shared" si="343"/>
        <v>0</v>
      </c>
      <c r="AZ192" s="74">
        <f t="shared" si="344"/>
        <v>0</v>
      </c>
      <c r="BA192" s="78">
        <f t="shared" si="345"/>
        <v>0</v>
      </c>
      <c r="BB192" s="537"/>
      <c r="BC192" s="537"/>
      <c r="BD192" s="382"/>
      <c r="BE192" s="238"/>
      <c r="BF192" s="538">
        <f t="shared" si="346"/>
        <v>0</v>
      </c>
      <c r="BG192" s="74">
        <f t="shared" si="347"/>
        <v>0</v>
      </c>
      <c r="BH192" s="78">
        <f t="shared" si="348"/>
        <v>0</v>
      </c>
      <c r="BI192" s="537"/>
      <c r="BJ192" s="537"/>
      <c r="BK192" s="382"/>
      <c r="BL192" s="238"/>
      <c r="BM192" s="538">
        <f t="shared" si="349"/>
        <v>0</v>
      </c>
      <c r="BN192" s="74">
        <f t="shared" si="350"/>
        <v>0</v>
      </c>
      <c r="BO192" s="78">
        <f t="shared" si="351"/>
        <v>0</v>
      </c>
      <c r="BP192" s="537"/>
      <c r="BQ192" s="537"/>
      <c r="BR192" s="382"/>
      <c r="BS192" s="238"/>
      <c r="BT192" s="538">
        <f t="shared" si="352"/>
        <v>0</v>
      </c>
      <c r="BU192" s="74">
        <f t="shared" si="353"/>
        <v>0</v>
      </c>
      <c r="BV192" s="78">
        <f t="shared" si="354"/>
        <v>0</v>
      </c>
      <c r="BW192" s="537"/>
      <c r="BX192" s="537"/>
      <c r="BY192" s="382"/>
      <c r="BZ192" s="238"/>
      <c r="CA192" s="538">
        <f t="shared" si="355"/>
        <v>0</v>
      </c>
      <c r="CB192" s="74">
        <f t="shared" si="356"/>
        <v>0</v>
      </c>
      <c r="CC192" s="78">
        <f t="shared" si="357"/>
        <v>0</v>
      </c>
      <c r="CD192" s="537"/>
      <c r="CE192" s="537"/>
      <c r="CF192" s="382"/>
      <c r="CG192" s="238"/>
      <c r="CH192" s="538">
        <f t="shared" si="358"/>
        <v>0</v>
      </c>
      <c r="CI192" s="74">
        <f t="shared" si="359"/>
        <v>0</v>
      </c>
      <c r="CJ192" s="78">
        <f t="shared" si="360"/>
        <v>0</v>
      </c>
      <c r="CK192" s="537"/>
      <c r="CL192" s="537"/>
      <c r="CM192" s="382"/>
      <c r="CN192" s="238"/>
      <c r="CO192" s="538">
        <f t="shared" si="361"/>
        <v>0</v>
      </c>
      <c r="CP192" s="74">
        <f t="shared" si="362"/>
        <v>0</v>
      </c>
      <c r="CQ192" s="78">
        <f t="shared" si="363"/>
        <v>0</v>
      </c>
      <c r="CR192" s="537"/>
      <c r="CS192" s="537"/>
      <c r="CT192" s="382"/>
      <c r="CU192" s="238"/>
      <c r="CV192" s="538">
        <f t="shared" si="364"/>
        <v>0</v>
      </c>
      <c r="CW192" s="74">
        <f t="shared" si="365"/>
        <v>0</v>
      </c>
      <c r="CX192" s="78">
        <f t="shared" si="366"/>
        <v>0</v>
      </c>
      <c r="CY192" s="537"/>
      <c r="CZ192" s="537"/>
      <c r="DA192" s="382"/>
      <c r="DB192" s="238"/>
      <c r="DC192" s="538">
        <f t="shared" si="367"/>
        <v>0</v>
      </c>
      <c r="DD192" s="74">
        <f t="shared" si="368"/>
        <v>0</v>
      </c>
      <c r="DE192" s="78">
        <f t="shared" si="369"/>
        <v>0</v>
      </c>
      <c r="DF192" s="537"/>
      <c r="DG192" s="537"/>
      <c r="DH192" s="382"/>
      <c r="DI192" s="238"/>
      <c r="DJ192" s="538">
        <f t="shared" si="370"/>
        <v>0</v>
      </c>
      <c r="DK192" s="74">
        <f t="shared" si="371"/>
        <v>0</v>
      </c>
      <c r="DL192" s="78">
        <f t="shared" si="372"/>
        <v>0</v>
      </c>
      <c r="DM192" s="537"/>
      <c r="DN192" s="537"/>
      <c r="DO192" s="382"/>
      <c r="DP192" s="238"/>
      <c r="DQ192" s="538">
        <f t="shared" si="373"/>
        <v>0</v>
      </c>
      <c r="DR192" s="74">
        <f t="shared" si="374"/>
        <v>0</v>
      </c>
      <c r="DS192" s="78">
        <f t="shared" si="375"/>
        <v>0</v>
      </c>
      <c r="DT192" s="537"/>
      <c r="DU192" s="537"/>
      <c r="DV192" s="382"/>
    </row>
    <row r="193" spans="1:126" s="20" customFormat="1" x14ac:dyDescent="0.2">
      <c r="A193" s="75" t="s">
        <v>151</v>
      </c>
      <c r="B193" s="194"/>
      <c r="C193" s="73">
        <f>SUMIF($O172:$O192,MID($H193,3,10),C172:C192)</f>
        <v>0</v>
      </c>
      <c r="D193" s="73">
        <f>SUMIF($O172:$O192,MID($H193,3,10),D172:D192)</f>
        <v>0</v>
      </c>
      <c r="E193" s="73">
        <f t="shared" si="323"/>
        <v>0</v>
      </c>
      <c r="F193" s="187"/>
      <c r="H193" s="301" t="s">
        <v>313</v>
      </c>
      <c r="I193" s="536">
        <f>IF(I$1="","",SUMIF($O173:$O192,MID($H193,3,10),I173:I192))</f>
        <v>0</v>
      </c>
      <c r="J193" s="536">
        <f>IF(I$1="","",SUMIF($O173:$O192,MID($H193,3,10),J173:J192))</f>
        <v>0</v>
      </c>
      <c r="K193" s="73">
        <f t="shared" si="326"/>
        <v>0</v>
      </c>
      <c r="L193" s="435">
        <f>IF(I$1="","",SUMIF($O172:$O192,MID($H193,3,10),L172:L192))</f>
        <v>0</v>
      </c>
      <c r="M193" s="435">
        <f>IF(I$1="","",SUMIF($O172:$O192,MID($H193,3,10),M172:M192))</f>
        <v>0</v>
      </c>
      <c r="N193" s="383"/>
      <c r="O193" s="271" t="str">
        <f t="shared" si="327"/>
        <v>L</v>
      </c>
      <c r="P193" s="73">
        <f>IF(P$1="","",SUMIF($O173:$O192,MID($H193,3,10),P173:P192))</f>
        <v>0</v>
      </c>
      <c r="Q193" s="73">
        <f>IF(P$1="","",SUMIF($O173:$O192,MID($H193,3,10),Q173:Q192))</f>
        <v>0</v>
      </c>
      <c r="R193" s="73">
        <f t="shared" si="330"/>
        <v>0</v>
      </c>
      <c r="S193" s="435">
        <f>IF(P$1="","",SUMIF($O172:$O192,MID($H193,3,10),S172:S192))</f>
        <v>0</v>
      </c>
      <c r="T193" s="435">
        <f>IF(P$1="","",SUMIF($O172:$O192,MID($H193,3,10),T172:T192))</f>
        <v>0</v>
      </c>
      <c r="U193" s="383"/>
      <c r="V193" s="238"/>
      <c r="W193" s="73">
        <f>IF(W$1="","",SUMIF($O173:$O192,MID($H193,3,10),W173:W192))</f>
        <v>0</v>
      </c>
      <c r="X193" s="73">
        <f>IF(W$1="","",SUMIF($O173:$O192,MID($H193,3,10),X173:X192))</f>
        <v>0</v>
      </c>
      <c r="Y193" s="73">
        <f t="shared" si="333"/>
        <v>0</v>
      </c>
      <c r="Z193" s="435">
        <f>IF(W$1="","",SUMIF($O172:$O192,MID($H193,3,10),Z172:Z192))</f>
        <v>0</v>
      </c>
      <c r="AA193" s="435">
        <f>IF(W$1="","",SUMIF($O172:$O192,MID($H193,3,10),AA172:AA192))</f>
        <v>0</v>
      </c>
      <c r="AB193" s="383"/>
      <c r="AC193" s="238"/>
      <c r="AD193" s="73">
        <f>IF(AD$1="","",SUMIF($O173:$O192,MID($H193,3,10),AD173:AD192))</f>
        <v>0</v>
      </c>
      <c r="AE193" s="73">
        <f>IF(AD$1="","",SUMIF($O173:$O192,MID($H193,3,10),AE173:AE192))</f>
        <v>0</v>
      </c>
      <c r="AF193" s="73">
        <f t="shared" si="336"/>
        <v>0</v>
      </c>
      <c r="AG193" s="435">
        <f>IF(AD$1="","",SUMIF($O172:$O192,MID($H193,3,10),AG172:AG192))</f>
        <v>0</v>
      </c>
      <c r="AH193" s="435">
        <f>IF(AD$1="","",SUMIF($O172:$O192,MID($H193,3,10),AH172:AH192))</f>
        <v>0</v>
      </c>
      <c r="AI193" s="383"/>
      <c r="AJ193" s="238"/>
      <c r="AK193" s="73">
        <f>IF(AK$1="","",SUMIF($O173:$O192,MID($H193,3,10),AK173:AK192))</f>
        <v>0</v>
      </c>
      <c r="AL193" s="73">
        <f>IF(AK$1="","",SUMIF($O173:$O192,MID($H193,3,10),AL173:AL192))</f>
        <v>0</v>
      </c>
      <c r="AM193" s="73">
        <f t="shared" si="339"/>
        <v>0</v>
      </c>
      <c r="AN193" s="435">
        <f>IF(AK$1="","",SUMIF($O172:$O192,MID($H193,3,10),AN172:AN192))</f>
        <v>0</v>
      </c>
      <c r="AO193" s="435">
        <f>IF(AK$1="","",SUMIF($O172:$O192,MID($H193,3,10),AO172:AO192))</f>
        <v>0</v>
      </c>
      <c r="AP193" s="383"/>
      <c r="AQ193" s="238"/>
      <c r="AR193" s="73">
        <f>IF(AR$1="","",SUMIF($O173:$O192,MID($H193,3,10),AR173:AR192))</f>
        <v>0</v>
      </c>
      <c r="AS193" s="73">
        <f>IF(AR$1="","",SUMIF($O173:$O192,MID($H193,3,10),AS173:AS192))</f>
        <v>0</v>
      </c>
      <c r="AT193" s="73">
        <f t="shared" si="342"/>
        <v>0</v>
      </c>
      <c r="AU193" s="435">
        <f>IF(AR$1="","",SUMIF($O172:$O192,MID($H193,3,10),AU172:AU192))</f>
        <v>0</v>
      </c>
      <c r="AV193" s="435">
        <f>IF(AR$1="","",SUMIF($O172:$O192,MID($H193,3,10),AV172:AV192))</f>
        <v>0</v>
      </c>
      <c r="AW193" s="383"/>
      <c r="AX193" s="238"/>
      <c r="AY193" s="73">
        <f>IF(AY$1="","",SUMIF($O173:$O192,MID($H193,3,10),AY173:AY192))</f>
        <v>0</v>
      </c>
      <c r="AZ193" s="73">
        <f>IF(AY$1="","",SUMIF($O173:$O192,MID($H193,3,10),AZ173:AZ192))</f>
        <v>0</v>
      </c>
      <c r="BA193" s="73">
        <f t="shared" si="345"/>
        <v>0</v>
      </c>
      <c r="BB193" s="435">
        <f>IF(AY$1="","",SUMIF($O172:$O192,MID($H193,3,10),BB172:BB192))</f>
        <v>0</v>
      </c>
      <c r="BC193" s="435">
        <f>IF(AY$1="","",SUMIF($O172:$O192,MID($H193,3,10),BC172:BC192))</f>
        <v>0</v>
      </c>
      <c r="BD193" s="383"/>
      <c r="BE193" s="238"/>
      <c r="BF193" s="73">
        <f>IF(BF$1="","",SUMIF($O173:$O192,MID($H193,3,10),BF173:BF192))</f>
        <v>0</v>
      </c>
      <c r="BG193" s="73">
        <f>IF(BF$1="","",SUMIF($O173:$O192,MID($H193,3,10),BG173:BG192))</f>
        <v>0</v>
      </c>
      <c r="BH193" s="73">
        <f t="shared" si="348"/>
        <v>0</v>
      </c>
      <c r="BI193" s="435">
        <f>IF(BF$1="","",SUMIF($O172:$O192,MID($H193,3,10),BI172:BI192))</f>
        <v>0</v>
      </c>
      <c r="BJ193" s="435">
        <f>IF(BF$1="","",SUMIF($O172:$O192,MID($H193,3,10),BJ172:BJ192))</f>
        <v>0</v>
      </c>
      <c r="BK193" s="383"/>
      <c r="BL193" s="238"/>
      <c r="BM193" s="73">
        <f>IF(BM$1="","",SUMIF($O173:$O192,MID($H193,3,10),BM173:BM192))</f>
        <v>0</v>
      </c>
      <c r="BN193" s="73">
        <f>IF(BM$1="","",SUMIF($O173:$O192,MID($H193,3,10),BN173:BN192))</f>
        <v>0</v>
      </c>
      <c r="BO193" s="73">
        <f t="shared" si="351"/>
        <v>0</v>
      </c>
      <c r="BP193" s="435">
        <f>IF(BM$1="","",SUMIF($O172:$O192,MID($H193,3,10),BP172:BP192))</f>
        <v>0</v>
      </c>
      <c r="BQ193" s="435">
        <f>IF(BM$1="","",SUMIF($O172:$O192,MID($H193,3,10),BQ172:BQ192))</f>
        <v>0</v>
      </c>
      <c r="BR193" s="383"/>
      <c r="BS193" s="238"/>
      <c r="BT193" s="73">
        <f>IF(BT$1="","",SUMIF($O173:$O192,MID($H193,3,10),BT173:BT192))</f>
        <v>0</v>
      </c>
      <c r="BU193" s="73">
        <f>IF(BT$1="","",SUMIF($O173:$O192,MID($H193,3,10),BU173:BU192))</f>
        <v>0</v>
      </c>
      <c r="BV193" s="73">
        <f t="shared" si="354"/>
        <v>0</v>
      </c>
      <c r="BW193" s="435">
        <f>IF(BT$1="","",SUMIF($O172:$O192,MID($H193,3,10),BW172:BW192))</f>
        <v>0</v>
      </c>
      <c r="BX193" s="435">
        <f>IF(BT$1="","",SUMIF($O172:$O192,MID($H193,3,10),BX172:BX192))</f>
        <v>0</v>
      </c>
      <c r="BY193" s="383"/>
      <c r="BZ193" s="238"/>
      <c r="CA193" s="73">
        <f>IF(CA$1="","",SUMIF($O173:$O192,MID($H193,3,10),CA173:CA192))</f>
        <v>0</v>
      </c>
      <c r="CB193" s="73">
        <f>IF(CA$1="","",SUMIF($O173:$O192,MID($H193,3,10),CB173:CB192))</f>
        <v>0</v>
      </c>
      <c r="CC193" s="73">
        <f t="shared" si="357"/>
        <v>0</v>
      </c>
      <c r="CD193" s="435">
        <f>IF(CA$1="","",SUMIF($O172:$O192,MID($H193,3,10),CD172:CD192))</f>
        <v>0</v>
      </c>
      <c r="CE193" s="435">
        <f>IF(CA$1="","",SUMIF($O172:$O192,MID($H193,3,10),CE172:CE192))</f>
        <v>0</v>
      </c>
      <c r="CF193" s="383"/>
      <c r="CG193" s="238"/>
      <c r="CH193" s="73">
        <f>IF(CH$1="","",SUMIF($O173:$O192,MID($H193,3,10),CH173:CH192))</f>
        <v>0</v>
      </c>
      <c r="CI193" s="73">
        <f>IF(CH$1="","",SUMIF($O173:$O192,MID($H193,3,10),CI173:CI192))</f>
        <v>0</v>
      </c>
      <c r="CJ193" s="73">
        <f t="shared" si="360"/>
        <v>0</v>
      </c>
      <c r="CK193" s="435">
        <f>IF(CH$1="","",SUMIF($O172:$O192,MID($H193,3,10),CK172:CK192))</f>
        <v>0</v>
      </c>
      <c r="CL193" s="435">
        <f>IF(CH$1="","",SUMIF($O172:$O192,MID($H193,3,10),CL172:CL192))</f>
        <v>0</v>
      </c>
      <c r="CM193" s="383"/>
      <c r="CN193" s="238"/>
      <c r="CO193" s="73">
        <f>IF(CO$1="","",SUMIF($O173:$O192,MID($H193,3,10),CO173:CO192))</f>
        <v>0</v>
      </c>
      <c r="CP193" s="73">
        <f>IF(CO$1="","",SUMIF($O173:$O192,MID($H193,3,10),CP173:CP192))</f>
        <v>0</v>
      </c>
      <c r="CQ193" s="73">
        <f t="shared" si="363"/>
        <v>0</v>
      </c>
      <c r="CR193" s="435">
        <f>IF(CO$1="","",SUMIF($O172:$O192,MID($H193,3,10),CR172:CR192))</f>
        <v>0</v>
      </c>
      <c r="CS193" s="435">
        <f>IF(CO$1="","",SUMIF($O172:$O192,MID($H193,3,10),CS172:CS192))</f>
        <v>0</v>
      </c>
      <c r="CT193" s="383"/>
      <c r="CU193" s="238"/>
      <c r="CV193" s="73">
        <f>IF(CV$1="","",SUMIF($O173:$O192,MID($H193,3,10),CV173:CV192))</f>
        <v>0</v>
      </c>
      <c r="CW193" s="73">
        <f>IF(CV$1="","",SUMIF($O173:$O192,MID($H193,3,10),CW173:CW192))</f>
        <v>0</v>
      </c>
      <c r="CX193" s="73">
        <f t="shared" si="366"/>
        <v>0</v>
      </c>
      <c r="CY193" s="435">
        <f>IF(CV$1="","",SUMIF($O172:$O192,MID($H193,3,10),CY172:CY192))</f>
        <v>0</v>
      </c>
      <c r="CZ193" s="435">
        <f>IF(CV$1="","",SUMIF($O172:$O192,MID($H193,3,10),CZ172:CZ192))</f>
        <v>0</v>
      </c>
      <c r="DA193" s="383"/>
      <c r="DB193" s="238"/>
      <c r="DC193" s="73">
        <f>IF(DC$1="","",SUMIF($O173:$O192,MID($H193,3,10),DC173:DC192))</f>
        <v>0</v>
      </c>
      <c r="DD193" s="73">
        <f>IF(DC$1="","",SUMIF($O173:$O192,MID($H193,3,10),DD173:DD192))</f>
        <v>0</v>
      </c>
      <c r="DE193" s="73">
        <f t="shared" si="369"/>
        <v>0</v>
      </c>
      <c r="DF193" s="435">
        <f>IF(DC$1="","",SUMIF($O172:$O192,MID($H193,3,10),DF172:DF192))</f>
        <v>0</v>
      </c>
      <c r="DG193" s="435">
        <f>IF(DC$1="","",SUMIF($O172:$O192,MID($H193,3,10),DG172:DG192))</f>
        <v>0</v>
      </c>
      <c r="DH193" s="383"/>
      <c r="DI193" s="238"/>
      <c r="DJ193" s="73">
        <f>IF(DJ$1="","",SUMIF($O173:$O192,MID($H193,3,10),DJ173:DJ192))</f>
        <v>0</v>
      </c>
      <c r="DK193" s="73">
        <f>IF(DJ$1="","",SUMIF($O173:$O192,MID($H193,3,10),DK173:DK192))</f>
        <v>0</v>
      </c>
      <c r="DL193" s="73">
        <f t="shared" si="372"/>
        <v>0</v>
      </c>
      <c r="DM193" s="435">
        <f>IF(DJ$1="","",SUMIF($O172:$O192,MID($H193,3,10),DM172:DM192))</f>
        <v>0</v>
      </c>
      <c r="DN193" s="435">
        <f>IF(DJ$1="","",SUMIF($O172:$O192,MID($H193,3,10),DN172:DN192))</f>
        <v>0</v>
      </c>
      <c r="DO193" s="383"/>
      <c r="DP193" s="238"/>
      <c r="DQ193" s="73">
        <f>IF(DQ$1="","",SUMIF($O173:$O192,MID($H193,3,10),DQ173:DQ192))</f>
        <v>0</v>
      </c>
      <c r="DR193" s="73">
        <f>IF(DQ$1="","",SUMIF($O173:$O192,MID($H193,3,10),DR173:DR192))</f>
        <v>0</v>
      </c>
      <c r="DS193" s="73">
        <f t="shared" si="375"/>
        <v>0</v>
      </c>
      <c r="DT193" s="435">
        <f>IF(DQ$1="","",SUMIF($O172:$O192,MID($H193,3,10),DT172:DT192))</f>
        <v>0</v>
      </c>
      <c r="DU193" s="435">
        <f>IF(DQ$1="","",SUMIF($O172:$O192,MID($H193,3,10),DU172:DU192))</f>
        <v>0</v>
      </c>
      <c r="DV193" s="383"/>
    </row>
    <row r="194" spans="1:126" s="238" customFormat="1" x14ac:dyDescent="0.2">
      <c r="A194" s="702" t="s">
        <v>80</v>
      </c>
      <c r="B194" s="703"/>
      <c r="C194" s="703"/>
      <c r="D194" s="703"/>
      <c r="E194" s="703"/>
      <c r="F194" s="704"/>
      <c r="H194" s="303"/>
      <c r="I194" s="421"/>
      <c r="J194" s="421"/>
      <c r="K194" s="421"/>
      <c r="L194" s="425"/>
      <c r="M194" s="425"/>
      <c r="N194" s="384"/>
      <c r="O194" s="271"/>
      <c r="P194" s="421"/>
      <c r="Q194" s="421"/>
      <c r="R194" s="421"/>
      <c r="S194" s="425"/>
      <c r="T194" s="425"/>
      <c r="U194" s="384"/>
      <c r="W194" s="421"/>
      <c r="X194" s="421"/>
      <c r="Y194" s="421"/>
      <c r="Z194" s="253"/>
      <c r="AA194" s="253"/>
      <c r="AB194" s="384"/>
      <c r="AD194" s="421"/>
      <c r="AE194" s="421"/>
      <c r="AF194" s="421"/>
      <c r="AG194" s="253"/>
      <c r="AH194" s="253"/>
      <c r="AI194" s="384"/>
      <c r="AK194" s="421"/>
      <c r="AL194" s="421"/>
      <c r="AM194" s="421"/>
      <c r="AN194" s="253"/>
      <c r="AO194" s="253"/>
      <c r="AP194" s="384"/>
      <c r="AR194" s="421"/>
      <c r="AS194" s="421"/>
      <c r="AT194" s="421"/>
      <c r="AU194" s="253"/>
      <c r="AV194" s="253"/>
      <c r="AW194" s="384"/>
      <c r="AY194" s="421"/>
      <c r="AZ194" s="421"/>
      <c r="BA194" s="421"/>
      <c r="BB194" s="253"/>
      <c r="BC194" s="253"/>
      <c r="BD194" s="384"/>
      <c r="BF194" s="421"/>
      <c r="BG194" s="421"/>
      <c r="BH194" s="421"/>
      <c r="BI194" s="253"/>
      <c r="BJ194" s="253"/>
      <c r="BK194" s="384"/>
      <c r="BM194" s="421"/>
      <c r="BN194" s="421"/>
      <c r="BO194" s="421"/>
      <c r="BP194" s="253"/>
      <c r="BQ194" s="253"/>
      <c r="BR194" s="384"/>
      <c r="BT194" s="421"/>
      <c r="BU194" s="421"/>
      <c r="BV194" s="421"/>
      <c r="BW194" s="253"/>
      <c r="BX194" s="253"/>
      <c r="BY194" s="384"/>
      <c r="CA194" s="421"/>
      <c r="CB194" s="421"/>
      <c r="CC194" s="421"/>
      <c r="CD194" s="253"/>
      <c r="CE194" s="253"/>
      <c r="CF194" s="384"/>
      <c r="CH194" s="421"/>
      <c r="CI194" s="421"/>
      <c r="CJ194" s="421"/>
      <c r="CK194" s="253"/>
      <c r="CL194" s="253"/>
      <c r="CM194" s="384"/>
      <c r="CO194" s="421"/>
      <c r="CP194" s="421"/>
      <c r="CQ194" s="421"/>
      <c r="CR194" s="253"/>
      <c r="CS194" s="253"/>
      <c r="CT194" s="384"/>
      <c r="CV194" s="421"/>
      <c r="CW194" s="421"/>
      <c r="CX194" s="421"/>
      <c r="CY194" s="253"/>
      <c r="CZ194" s="253"/>
      <c r="DA194" s="384"/>
      <c r="DC194" s="421"/>
      <c r="DD194" s="421"/>
      <c r="DE194" s="421"/>
      <c r="DF194" s="253"/>
      <c r="DG194" s="253"/>
      <c r="DH194" s="384"/>
      <c r="DJ194" s="421"/>
      <c r="DK194" s="421"/>
      <c r="DL194" s="421"/>
      <c r="DM194" s="253"/>
      <c r="DN194" s="253"/>
      <c r="DO194" s="384"/>
      <c r="DQ194" s="421"/>
      <c r="DR194" s="421"/>
      <c r="DS194" s="421"/>
      <c r="DT194" s="253"/>
      <c r="DU194" s="253"/>
      <c r="DV194" s="384"/>
    </row>
    <row r="195" spans="1:126" s="20" customFormat="1" outlineLevel="1" x14ac:dyDescent="0.2">
      <c r="A195" s="153" t="s">
        <v>5</v>
      </c>
      <c r="B195" s="181"/>
      <c r="C195" s="77">
        <f>SUMIF($H196:$H199,MID($H195,3,10),C196:C199)</f>
        <v>0</v>
      </c>
      <c r="D195" s="77">
        <f>SUMIF($H196:$H199,MID($H195,3,10),D196:D199)</f>
        <v>0</v>
      </c>
      <c r="E195" s="73">
        <f t="shared" ref="E195:E220" si="376">SUM(C195:D195)</f>
        <v>0</v>
      </c>
      <c r="F195" s="189"/>
      <c r="H195" s="301" t="s">
        <v>314</v>
      </c>
      <c r="I195" s="536">
        <f t="shared" ref="I195:I219" si="377">IF(K$1="Rejected",C195,IF(L195="",C195,SUM(C195,L195)))</f>
        <v>0</v>
      </c>
      <c r="J195" s="536">
        <f t="shared" ref="J195:J219" si="378">IF(K$1="Rejected",D195,IF(M195="",D195,SUM(D195,M195)))</f>
        <v>0</v>
      </c>
      <c r="K195" s="73">
        <f t="shared" ref="K195:K220" si="379">IF(I$1="","",SUM(I195:J195))</f>
        <v>0</v>
      </c>
      <c r="L195" s="437">
        <f>IF(I$1="","",SUMIF($H196:$H199,MID($H195,3,10),L196:L199))</f>
        <v>0</v>
      </c>
      <c r="M195" s="437">
        <f>IF(I$1="","",SUMIF($H196:$H199,MID($H195,3,10),M196:M199))</f>
        <v>0</v>
      </c>
      <c r="N195" s="385"/>
      <c r="O195" s="271" t="str">
        <f t="shared" si="327"/>
        <v>LL</v>
      </c>
      <c r="P195" s="536">
        <f t="shared" ref="P195:P219" si="380">IF(R$1="Rejected",I195,IF(S195="",I195,SUM(I195,S195)))</f>
        <v>0</v>
      </c>
      <c r="Q195" s="73">
        <f t="shared" ref="Q195:Q219" si="381">IF(R$1="Rejected",J195,IF(T195="",J195,SUM(J195,T195)))</f>
        <v>0</v>
      </c>
      <c r="R195" s="73">
        <f t="shared" ref="R195:R220" si="382">IF(P$1="","",SUM(P195:Q195))</f>
        <v>0</v>
      </c>
      <c r="S195" s="437">
        <f>IF(P$1="","",SUMIF($H196:$H199,MID($H195,3,10),S196:S199))</f>
        <v>0</v>
      </c>
      <c r="T195" s="437">
        <f>IF(P$1="","",SUMIF($H196:$H199,MID($H195,3,10),T196:T199))</f>
        <v>0</v>
      </c>
      <c r="U195" s="385"/>
      <c r="V195" s="238"/>
      <c r="W195" s="536">
        <f t="shared" ref="W195:W219" si="383">IF(Y$1="Rejected",P195,IF(Z195="",P195,SUM(P195,Z195)))</f>
        <v>0</v>
      </c>
      <c r="X195" s="73">
        <f t="shared" ref="X195:X219" si="384">IF(Y$1="Rejected",Q195,IF(AA195="",Q195,SUM(Q195,AA195)))</f>
        <v>0</v>
      </c>
      <c r="Y195" s="73">
        <f t="shared" ref="Y195:Y220" si="385">IF(W$1="","",SUM(W195:X195))</f>
        <v>0</v>
      </c>
      <c r="Z195" s="437">
        <f>IF(W$1="","",SUMIF($H196:$H199,MID($H195,3,10),Z196:Z199))</f>
        <v>0</v>
      </c>
      <c r="AA195" s="437">
        <f>IF(W$1="","",SUMIF($H196:$H199,MID($H195,3,10),AA196:AA199))</f>
        <v>0</v>
      </c>
      <c r="AB195" s="385"/>
      <c r="AC195" s="238"/>
      <c r="AD195" s="536">
        <f t="shared" ref="AD195:AD219" si="386">IF(AF$1="Rejected",W195,IF(AG195="",W195,SUM(W195,AG195)))</f>
        <v>0</v>
      </c>
      <c r="AE195" s="73">
        <f t="shared" ref="AE195:AE219" si="387">IF(AF$1="Rejected",X195,IF(AH195="",X195,SUM(X195,AH195)))</f>
        <v>0</v>
      </c>
      <c r="AF195" s="73">
        <f t="shared" ref="AF195:AF220" si="388">IF(AD$1="","",SUM(AD195:AE195))</f>
        <v>0</v>
      </c>
      <c r="AG195" s="437">
        <f>IF(AD$1="","",SUMIF($H196:$H199,MID($H195,3,10),AG196:AG199))</f>
        <v>0</v>
      </c>
      <c r="AH195" s="437">
        <f>IF(AD$1="","",SUMIF($H196:$H199,MID($H195,3,10),AH196:AH199))</f>
        <v>0</v>
      </c>
      <c r="AI195" s="385"/>
      <c r="AJ195" s="238"/>
      <c r="AK195" s="536">
        <f t="shared" ref="AK195:AK219" si="389">IF(AM$1="Rejected",AD195,IF(AN195="",AD195,SUM(AD195,AN195)))</f>
        <v>0</v>
      </c>
      <c r="AL195" s="73">
        <f t="shared" ref="AL195:AL219" si="390">IF(AM$1="Rejected",AE195,IF(AO195="",AE195,SUM(AE195,AO195)))</f>
        <v>0</v>
      </c>
      <c r="AM195" s="73">
        <f t="shared" ref="AM195:AM220" si="391">IF(AK$1="","",SUM(AK195:AL195))</f>
        <v>0</v>
      </c>
      <c r="AN195" s="437">
        <f>IF(AK$1="","",SUMIF($H196:$H199,MID($H195,3,10),AN196:AN199))</f>
        <v>0</v>
      </c>
      <c r="AO195" s="437">
        <f>IF(AK$1="","",SUMIF($H196:$H199,MID($H195,3,10),AO196:AO199))</f>
        <v>0</v>
      </c>
      <c r="AP195" s="385"/>
      <c r="AQ195" s="238"/>
      <c r="AR195" s="536">
        <f t="shared" ref="AR195:AR219" si="392">IF(AT$1="Rejected",AK195,IF(AU195="",AK195,SUM(AK195,AU195)))</f>
        <v>0</v>
      </c>
      <c r="AS195" s="73">
        <f t="shared" ref="AS195:AS219" si="393">IF(AT$1="Rejected",AL195,IF(AV195="",AL195,SUM(AL195,AV195)))</f>
        <v>0</v>
      </c>
      <c r="AT195" s="73">
        <f t="shared" ref="AT195:AT220" si="394">IF(AR$1="","",SUM(AR195:AS195))</f>
        <v>0</v>
      </c>
      <c r="AU195" s="437">
        <f>IF(AR$1="","",SUMIF($H196:$H199,MID($H195,3,10),AU196:AU199))</f>
        <v>0</v>
      </c>
      <c r="AV195" s="437">
        <f>IF(AR$1="","",SUMIF($H196:$H199,MID($H195,3,10),AV196:AV199))</f>
        <v>0</v>
      </c>
      <c r="AW195" s="385"/>
      <c r="AX195" s="238"/>
      <c r="AY195" s="536">
        <f t="shared" ref="AY195:AY219" si="395">IF(BA$1="Rejected",AR195,IF(BB195="",AR195,SUM(AR195,BB195)))</f>
        <v>0</v>
      </c>
      <c r="AZ195" s="73">
        <f t="shared" ref="AZ195:AZ219" si="396">IF(BA$1="Rejected",AS195,IF(BC195="",AS195,SUM(AS195,BC195)))</f>
        <v>0</v>
      </c>
      <c r="BA195" s="73">
        <f t="shared" ref="BA195:BA220" si="397">IF(AY$1="","",SUM(AY195:AZ195))</f>
        <v>0</v>
      </c>
      <c r="BB195" s="437">
        <f>IF(AY$1="","",SUMIF($H196:$H199,MID($H195,3,10),BB196:BB199))</f>
        <v>0</v>
      </c>
      <c r="BC195" s="437">
        <f>IF(AY$1="","",SUMIF($H196:$H199,MID($H195,3,10),BC196:BC199))</f>
        <v>0</v>
      </c>
      <c r="BD195" s="385"/>
      <c r="BE195" s="238"/>
      <c r="BF195" s="536">
        <f t="shared" ref="BF195:BF219" si="398">IF(BH$1="Rejected",AY195,IF(BI195="",AY195,SUM(AY195,BI195)))</f>
        <v>0</v>
      </c>
      <c r="BG195" s="73">
        <f t="shared" ref="BG195:BG219" si="399">IF(BH$1="Rejected",AZ195,IF(BJ195="",AZ195,SUM(AZ195,BJ195)))</f>
        <v>0</v>
      </c>
      <c r="BH195" s="73">
        <f t="shared" ref="BH195:BH220" si="400">IF(BF$1="","",SUM(BF195:BG195))</f>
        <v>0</v>
      </c>
      <c r="BI195" s="437">
        <f>IF(BF$1="","",SUMIF($H196:$H199,MID($H195,3,10),BI196:BI199))</f>
        <v>0</v>
      </c>
      <c r="BJ195" s="437">
        <f>IF(BF$1="","",SUMIF($H196:$H199,MID($H195,3,10),BJ196:BJ199))</f>
        <v>0</v>
      </c>
      <c r="BK195" s="385"/>
      <c r="BL195" s="238"/>
      <c r="BM195" s="536">
        <f t="shared" ref="BM195:BM219" si="401">IF(BO$1="Rejected",BF195,IF(BP195="",BF195,SUM(BF195,BP195)))</f>
        <v>0</v>
      </c>
      <c r="BN195" s="73">
        <f t="shared" ref="BN195:BN219" si="402">IF(BO$1="Rejected",BG195,IF(BQ195="",BG195,SUM(BG195,BQ195)))</f>
        <v>0</v>
      </c>
      <c r="BO195" s="73">
        <f t="shared" ref="BO195:BO220" si="403">IF(BM$1="","",SUM(BM195:BN195))</f>
        <v>0</v>
      </c>
      <c r="BP195" s="437">
        <f>IF(BM$1="","",SUMIF($H196:$H199,MID($H195,3,10),BP196:BP199))</f>
        <v>0</v>
      </c>
      <c r="BQ195" s="437">
        <f>IF(BM$1="","",SUMIF($H196:$H199,MID($H195,3,10),BQ196:BQ199))</f>
        <v>0</v>
      </c>
      <c r="BR195" s="385"/>
      <c r="BS195" s="238"/>
      <c r="BT195" s="536">
        <f t="shared" ref="BT195:BT219" si="404">IF(BV$1="Rejected",BM195,IF(BW195="",BM195,SUM(BM195,BW195)))</f>
        <v>0</v>
      </c>
      <c r="BU195" s="73">
        <f t="shared" ref="BU195:BU219" si="405">IF(BV$1="Rejected",BN195,IF(BX195="",BN195,SUM(BN195,BX195)))</f>
        <v>0</v>
      </c>
      <c r="BV195" s="73">
        <f t="shared" ref="BV195:BV220" si="406">IF(BT$1="","",SUM(BT195:BU195))</f>
        <v>0</v>
      </c>
      <c r="BW195" s="437">
        <f>IF(BT$1="","",SUMIF($H196:$H199,MID($H195,3,10),BW196:BW199))</f>
        <v>0</v>
      </c>
      <c r="BX195" s="437">
        <f>IF(BT$1="","",SUMIF($H196:$H199,MID($H195,3,10),BX196:BX199))</f>
        <v>0</v>
      </c>
      <c r="BY195" s="385"/>
      <c r="BZ195" s="238"/>
      <c r="CA195" s="536">
        <f t="shared" ref="CA195:CA219" si="407">IF(CC$1="Rejected",BT195,IF(CD195="",BT195,SUM(BT195,CD195)))</f>
        <v>0</v>
      </c>
      <c r="CB195" s="73">
        <f t="shared" ref="CB195:CB219" si="408">IF(CC$1="Rejected",BU195,IF(CE195="",BU195,SUM(BU195,CE195)))</f>
        <v>0</v>
      </c>
      <c r="CC195" s="73">
        <f t="shared" ref="CC195:CC220" si="409">IF(CA$1="","",SUM(CA195:CB195))</f>
        <v>0</v>
      </c>
      <c r="CD195" s="437">
        <f>IF(CA$1="","",SUMIF($H196:$H199,MID($H195,3,10),CD196:CD199))</f>
        <v>0</v>
      </c>
      <c r="CE195" s="437">
        <f>IF(CA$1="","",SUMIF($H196:$H199,MID($H195,3,10),CE196:CE199))</f>
        <v>0</v>
      </c>
      <c r="CF195" s="385"/>
      <c r="CG195" s="238"/>
      <c r="CH195" s="536">
        <f t="shared" ref="CH195:CH219" si="410">IF(CJ$1="Rejected",CA195,IF(CK195="",CA195,SUM(CA195,CK195)))</f>
        <v>0</v>
      </c>
      <c r="CI195" s="73">
        <f t="shared" ref="CI195:CI219" si="411">IF(CJ$1="Rejected",CB195,IF(CL195="",CB195,SUM(CB195,CL195)))</f>
        <v>0</v>
      </c>
      <c r="CJ195" s="73">
        <f t="shared" ref="CJ195:CJ220" si="412">IF(CH$1="","",SUM(CH195:CI195))</f>
        <v>0</v>
      </c>
      <c r="CK195" s="437">
        <f>IF(CH$1="","",SUMIF($H196:$H199,MID($H195,3,10),CK196:CK199))</f>
        <v>0</v>
      </c>
      <c r="CL195" s="437">
        <f>IF(CH$1="","",SUMIF($H196:$H199,MID($H195,3,10),CL196:CL199))</f>
        <v>0</v>
      </c>
      <c r="CM195" s="385"/>
      <c r="CN195" s="238"/>
      <c r="CO195" s="536">
        <f t="shared" ref="CO195:CO219" si="413">IF(CQ$1="Rejected",CH195,IF(CR195="",CH195,SUM(CH195,CR195)))</f>
        <v>0</v>
      </c>
      <c r="CP195" s="73">
        <f t="shared" ref="CP195:CP219" si="414">IF(CQ$1="Rejected",CI195,IF(CS195="",CI195,SUM(CI195,CS195)))</f>
        <v>0</v>
      </c>
      <c r="CQ195" s="73">
        <f t="shared" ref="CQ195:CQ220" si="415">IF(CO$1="","",SUM(CO195:CP195))</f>
        <v>0</v>
      </c>
      <c r="CR195" s="437">
        <f>IF(CO$1="","",SUMIF($H196:$H199,MID($H195,3,10),CR196:CR199))</f>
        <v>0</v>
      </c>
      <c r="CS195" s="437">
        <f>IF(CO$1="","",SUMIF($H196:$H199,MID($H195,3,10),CS196:CS199))</f>
        <v>0</v>
      </c>
      <c r="CT195" s="385"/>
      <c r="CU195" s="238"/>
      <c r="CV195" s="536">
        <f t="shared" ref="CV195:CV219" si="416">IF(CX$1="Rejected",CO195,IF(CY195="",CO195,SUM(CO195,CY195)))</f>
        <v>0</v>
      </c>
      <c r="CW195" s="73">
        <f t="shared" ref="CW195:CW219" si="417">IF(CX$1="Rejected",CP195,IF(CZ195="",CP195,SUM(CP195,CZ195)))</f>
        <v>0</v>
      </c>
      <c r="CX195" s="73">
        <f t="shared" ref="CX195:CX220" si="418">IF(CV$1="","",SUM(CV195:CW195))</f>
        <v>0</v>
      </c>
      <c r="CY195" s="437">
        <f>IF(CV$1="","",SUMIF($H196:$H199,MID($H195,3,10),CY196:CY199))</f>
        <v>0</v>
      </c>
      <c r="CZ195" s="437">
        <f>IF(CV$1="","",SUMIF($H196:$H199,MID($H195,3,10),CZ196:CZ199))</f>
        <v>0</v>
      </c>
      <c r="DA195" s="385"/>
      <c r="DB195" s="238"/>
      <c r="DC195" s="536">
        <f t="shared" ref="DC195:DC219" si="419">IF(DE$1="Rejected",CV195,IF(DF195="",CV195,SUM(CV195,DF195)))</f>
        <v>0</v>
      </c>
      <c r="DD195" s="73">
        <f t="shared" ref="DD195:DD219" si="420">IF(DE$1="Rejected",CW195,IF(DG195="",CW195,SUM(CW195,DG195)))</f>
        <v>0</v>
      </c>
      <c r="DE195" s="73">
        <f t="shared" ref="DE195:DE220" si="421">IF(DC$1="","",SUM(DC195:DD195))</f>
        <v>0</v>
      </c>
      <c r="DF195" s="437">
        <f>IF(DC$1="","",SUMIF($H196:$H199,MID($H195,3,10),DF196:DF199))</f>
        <v>0</v>
      </c>
      <c r="DG195" s="437">
        <f>IF(DC$1="","",SUMIF($H196:$H199,MID($H195,3,10),DG196:DG199))</f>
        <v>0</v>
      </c>
      <c r="DH195" s="385"/>
      <c r="DI195" s="238"/>
      <c r="DJ195" s="536">
        <f t="shared" ref="DJ195:DJ219" si="422">IF(DL$1="Rejected",DC195,IF(DM195="",DC195,SUM(DC195,DM195)))</f>
        <v>0</v>
      </c>
      <c r="DK195" s="73">
        <f t="shared" ref="DK195:DK219" si="423">IF(DL$1="Rejected",DD195,IF(DN195="",DD195,SUM(DD195,DN195)))</f>
        <v>0</v>
      </c>
      <c r="DL195" s="73">
        <f t="shared" ref="DL195:DL220" si="424">IF(DJ$1="","",SUM(DJ195:DK195))</f>
        <v>0</v>
      </c>
      <c r="DM195" s="437">
        <f>IF(DJ$1="","",SUMIF($H196:$H199,MID($H195,3,10),DM196:DM199))</f>
        <v>0</v>
      </c>
      <c r="DN195" s="437">
        <f>IF(DJ$1="","",SUMIF($H196:$H199,MID($H195,3,10),DN196:DN199))</f>
        <v>0</v>
      </c>
      <c r="DO195" s="385"/>
      <c r="DP195" s="238"/>
      <c r="DQ195" s="536">
        <f t="shared" ref="DQ195:DQ219" si="425">IF(DS$1="Rejected",DJ195,IF(DT195="",DJ195,SUM(DJ195,DT195)))</f>
        <v>0</v>
      </c>
      <c r="DR195" s="73">
        <f t="shared" ref="DR195:DR219" si="426">IF(DS$1="Rejected",DK195,IF(DU195="",DK195,SUM(DK195,DU195)))</f>
        <v>0</v>
      </c>
      <c r="DS195" s="73">
        <f t="shared" ref="DS195:DS220" si="427">IF(DQ$1="","",SUM(DQ195:DR195))</f>
        <v>0</v>
      </c>
      <c r="DT195" s="437">
        <f>IF(DQ$1="","",SUMIF($H196:$H199,MID($H195,3,10),DT196:DT199))</f>
        <v>0</v>
      </c>
      <c r="DU195" s="437">
        <f>IF(DQ$1="","",SUMIF($H196:$H199,MID($H195,3,10),DU196:DU199))</f>
        <v>0</v>
      </c>
      <c r="DV195" s="385"/>
    </row>
    <row r="196" spans="1:126" s="20" customFormat="1" outlineLevel="1" x14ac:dyDescent="0.2">
      <c r="A196" s="195" t="s">
        <v>21</v>
      </c>
      <c r="B196" s="193"/>
      <c r="C196" s="42"/>
      <c r="D196" s="42"/>
      <c r="E196" s="78">
        <f t="shared" si="376"/>
        <v>0</v>
      </c>
      <c r="F196" s="187"/>
      <c r="H196" s="301" t="s">
        <v>315</v>
      </c>
      <c r="I196" s="538">
        <f t="shared" si="377"/>
        <v>0</v>
      </c>
      <c r="J196" s="538">
        <f t="shared" si="378"/>
        <v>0</v>
      </c>
      <c r="K196" s="78">
        <f t="shared" si="379"/>
        <v>0</v>
      </c>
      <c r="L196" s="537"/>
      <c r="M196" s="537"/>
      <c r="N196" s="382"/>
      <c r="O196" s="271" t="str">
        <f t="shared" si="327"/>
        <v>LLE</v>
      </c>
      <c r="P196" s="538">
        <f t="shared" si="380"/>
        <v>0</v>
      </c>
      <c r="Q196" s="74">
        <f t="shared" si="381"/>
        <v>0</v>
      </c>
      <c r="R196" s="78">
        <f t="shared" si="382"/>
        <v>0</v>
      </c>
      <c r="S196" s="537"/>
      <c r="T196" s="537"/>
      <c r="U196" s="382"/>
      <c r="V196" s="238"/>
      <c r="W196" s="538">
        <f t="shared" si="383"/>
        <v>0</v>
      </c>
      <c r="X196" s="74">
        <f t="shared" si="384"/>
        <v>0</v>
      </c>
      <c r="Y196" s="78">
        <f t="shared" si="385"/>
        <v>0</v>
      </c>
      <c r="Z196" s="537"/>
      <c r="AA196" s="537"/>
      <c r="AB196" s="382"/>
      <c r="AC196" s="238"/>
      <c r="AD196" s="538">
        <f t="shared" si="386"/>
        <v>0</v>
      </c>
      <c r="AE196" s="74">
        <f t="shared" si="387"/>
        <v>0</v>
      </c>
      <c r="AF196" s="78">
        <f t="shared" si="388"/>
        <v>0</v>
      </c>
      <c r="AG196" s="537"/>
      <c r="AH196" s="537"/>
      <c r="AI196" s="382"/>
      <c r="AJ196" s="238"/>
      <c r="AK196" s="538">
        <f t="shared" si="389"/>
        <v>0</v>
      </c>
      <c r="AL196" s="74">
        <f t="shared" si="390"/>
        <v>0</v>
      </c>
      <c r="AM196" s="78">
        <f t="shared" si="391"/>
        <v>0</v>
      </c>
      <c r="AN196" s="537"/>
      <c r="AO196" s="537"/>
      <c r="AP196" s="382"/>
      <c r="AQ196" s="238"/>
      <c r="AR196" s="538">
        <f t="shared" si="392"/>
        <v>0</v>
      </c>
      <c r="AS196" s="74">
        <f t="shared" si="393"/>
        <v>0</v>
      </c>
      <c r="AT196" s="78">
        <f t="shared" si="394"/>
        <v>0</v>
      </c>
      <c r="AU196" s="537"/>
      <c r="AV196" s="537"/>
      <c r="AW196" s="382"/>
      <c r="AX196" s="238"/>
      <c r="AY196" s="538">
        <f t="shared" si="395"/>
        <v>0</v>
      </c>
      <c r="AZ196" s="74">
        <f t="shared" si="396"/>
        <v>0</v>
      </c>
      <c r="BA196" s="78">
        <f t="shared" si="397"/>
        <v>0</v>
      </c>
      <c r="BB196" s="537"/>
      <c r="BC196" s="537"/>
      <c r="BD196" s="382"/>
      <c r="BE196" s="238"/>
      <c r="BF196" s="538">
        <f t="shared" si="398"/>
        <v>0</v>
      </c>
      <c r="BG196" s="74">
        <f t="shared" si="399"/>
        <v>0</v>
      </c>
      <c r="BH196" s="78">
        <f t="shared" si="400"/>
        <v>0</v>
      </c>
      <c r="BI196" s="537"/>
      <c r="BJ196" s="537"/>
      <c r="BK196" s="382"/>
      <c r="BL196" s="238"/>
      <c r="BM196" s="538">
        <f t="shared" si="401"/>
        <v>0</v>
      </c>
      <c r="BN196" s="74">
        <f t="shared" si="402"/>
        <v>0</v>
      </c>
      <c r="BO196" s="78">
        <f t="shared" si="403"/>
        <v>0</v>
      </c>
      <c r="BP196" s="537"/>
      <c r="BQ196" s="537"/>
      <c r="BR196" s="382"/>
      <c r="BS196" s="238"/>
      <c r="BT196" s="538">
        <f t="shared" si="404"/>
        <v>0</v>
      </c>
      <c r="BU196" s="74">
        <f t="shared" si="405"/>
        <v>0</v>
      </c>
      <c r="BV196" s="78">
        <f t="shared" si="406"/>
        <v>0</v>
      </c>
      <c r="BW196" s="537"/>
      <c r="BX196" s="537"/>
      <c r="BY196" s="382"/>
      <c r="BZ196" s="238"/>
      <c r="CA196" s="538">
        <f t="shared" si="407"/>
        <v>0</v>
      </c>
      <c r="CB196" s="74">
        <f t="shared" si="408"/>
        <v>0</v>
      </c>
      <c r="CC196" s="78">
        <f t="shared" si="409"/>
        <v>0</v>
      </c>
      <c r="CD196" s="537"/>
      <c r="CE196" s="537"/>
      <c r="CF196" s="382"/>
      <c r="CG196" s="238"/>
      <c r="CH196" s="538">
        <f t="shared" si="410"/>
        <v>0</v>
      </c>
      <c r="CI196" s="74">
        <f t="shared" si="411"/>
        <v>0</v>
      </c>
      <c r="CJ196" s="78">
        <f t="shared" si="412"/>
        <v>0</v>
      </c>
      <c r="CK196" s="537"/>
      <c r="CL196" s="537"/>
      <c r="CM196" s="382"/>
      <c r="CN196" s="238"/>
      <c r="CO196" s="538">
        <f t="shared" si="413"/>
        <v>0</v>
      </c>
      <c r="CP196" s="74">
        <f t="shared" si="414"/>
        <v>0</v>
      </c>
      <c r="CQ196" s="78">
        <f t="shared" si="415"/>
        <v>0</v>
      </c>
      <c r="CR196" s="537"/>
      <c r="CS196" s="537"/>
      <c r="CT196" s="382"/>
      <c r="CU196" s="238"/>
      <c r="CV196" s="538">
        <f t="shared" si="416"/>
        <v>0</v>
      </c>
      <c r="CW196" s="74">
        <f t="shared" si="417"/>
        <v>0</v>
      </c>
      <c r="CX196" s="78">
        <f t="shared" si="418"/>
        <v>0</v>
      </c>
      <c r="CY196" s="537"/>
      <c r="CZ196" s="537"/>
      <c r="DA196" s="382"/>
      <c r="DB196" s="238"/>
      <c r="DC196" s="538">
        <f t="shared" si="419"/>
        <v>0</v>
      </c>
      <c r="DD196" s="74">
        <f t="shared" si="420"/>
        <v>0</v>
      </c>
      <c r="DE196" s="78">
        <f t="shared" si="421"/>
        <v>0</v>
      </c>
      <c r="DF196" s="537"/>
      <c r="DG196" s="537"/>
      <c r="DH196" s="382"/>
      <c r="DI196" s="238"/>
      <c r="DJ196" s="538">
        <f t="shared" si="422"/>
        <v>0</v>
      </c>
      <c r="DK196" s="74">
        <f t="shared" si="423"/>
        <v>0</v>
      </c>
      <c r="DL196" s="78">
        <f t="shared" si="424"/>
        <v>0</v>
      </c>
      <c r="DM196" s="537"/>
      <c r="DN196" s="537"/>
      <c r="DO196" s="382"/>
      <c r="DP196" s="238"/>
      <c r="DQ196" s="538">
        <f t="shared" si="425"/>
        <v>0</v>
      </c>
      <c r="DR196" s="74">
        <f t="shared" si="426"/>
        <v>0</v>
      </c>
      <c r="DS196" s="78">
        <f t="shared" si="427"/>
        <v>0</v>
      </c>
      <c r="DT196" s="537"/>
      <c r="DU196" s="537"/>
      <c r="DV196" s="382"/>
    </row>
    <row r="197" spans="1:126" s="20" customFormat="1" outlineLevel="1" x14ac:dyDescent="0.2">
      <c r="A197" s="195" t="s">
        <v>18</v>
      </c>
      <c r="B197" s="193"/>
      <c r="C197" s="42"/>
      <c r="D197" s="42"/>
      <c r="E197" s="78">
        <f t="shared" si="376"/>
        <v>0</v>
      </c>
      <c r="F197" s="187"/>
      <c r="H197" s="301" t="s">
        <v>315</v>
      </c>
      <c r="I197" s="399">
        <f t="shared" si="377"/>
        <v>0</v>
      </c>
      <c r="J197" s="399">
        <f t="shared" si="378"/>
        <v>0</v>
      </c>
      <c r="K197" s="78">
        <f t="shared" si="379"/>
        <v>0</v>
      </c>
      <c r="L197" s="537"/>
      <c r="M197" s="537"/>
      <c r="N197" s="382"/>
      <c r="O197" s="271" t="str">
        <f t="shared" si="327"/>
        <v>LLE</v>
      </c>
      <c r="P197" s="538">
        <f t="shared" si="380"/>
        <v>0</v>
      </c>
      <c r="Q197" s="74">
        <f t="shared" si="381"/>
        <v>0</v>
      </c>
      <c r="R197" s="78">
        <f t="shared" si="382"/>
        <v>0</v>
      </c>
      <c r="S197" s="537"/>
      <c r="T197" s="537"/>
      <c r="U197" s="382"/>
      <c r="V197" s="238"/>
      <c r="W197" s="538">
        <f t="shared" si="383"/>
        <v>0</v>
      </c>
      <c r="X197" s="74">
        <f t="shared" si="384"/>
        <v>0</v>
      </c>
      <c r="Y197" s="78">
        <f t="shared" si="385"/>
        <v>0</v>
      </c>
      <c r="Z197" s="537"/>
      <c r="AA197" s="537"/>
      <c r="AB197" s="382"/>
      <c r="AC197" s="238"/>
      <c r="AD197" s="538">
        <f t="shared" si="386"/>
        <v>0</v>
      </c>
      <c r="AE197" s="74">
        <f t="shared" si="387"/>
        <v>0</v>
      </c>
      <c r="AF197" s="78">
        <f t="shared" si="388"/>
        <v>0</v>
      </c>
      <c r="AG197" s="537"/>
      <c r="AH197" s="537"/>
      <c r="AI197" s="382"/>
      <c r="AJ197" s="238"/>
      <c r="AK197" s="538">
        <f t="shared" si="389"/>
        <v>0</v>
      </c>
      <c r="AL197" s="74">
        <f t="shared" si="390"/>
        <v>0</v>
      </c>
      <c r="AM197" s="78">
        <f t="shared" si="391"/>
        <v>0</v>
      </c>
      <c r="AN197" s="537"/>
      <c r="AO197" s="537"/>
      <c r="AP197" s="382"/>
      <c r="AQ197" s="238"/>
      <c r="AR197" s="538">
        <f t="shared" si="392"/>
        <v>0</v>
      </c>
      <c r="AS197" s="74">
        <f t="shared" si="393"/>
        <v>0</v>
      </c>
      <c r="AT197" s="78">
        <f t="shared" si="394"/>
        <v>0</v>
      </c>
      <c r="AU197" s="537"/>
      <c r="AV197" s="537"/>
      <c r="AW197" s="382"/>
      <c r="AX197" s="238"/>
      <c r="AY197" s="538">
        <f t="shared" si="395"/>
        <v>0</v>
      </c>
      <c r="AZ197" s="74">
        <f t="shared" si="396"/>
        <v>0</v>
      </c>
      <c r="BA197" s="78">
        <f t="shared" si="397"/>
        <v>0</v>
      </c>
      <c r="BB197" s="537"/>
      <c r="BC197" s="537"/>
      <c r="BD197" s="382"/>
      <c r="BE197" s="238"/>
      <c r="BF197" s="538">
        <f t="shared" si="398"/>
        <v>0</v>
      </c>
      <c r="BG197" s="74">
        <f t="shared" si="399"/>
        <v>0</v>
      </c>
      <c r="BH197" s="78">
        <f t="shared" si="400"/>
        <v>0</v>
      </c>
      <c r="BI197" s="537"/>
      <c r="BJ197" s="537"/>
      <c r="BK197" s="382"/>
      <c r="BL197" s="238"/>
      <c r="BM197" s="538">
        <f t="shared" si="401"/>
        <v>0</v>
      </c>
      <c r="BN197" s="74">
        <f t="shared" si="402"/>
        <v>0</v>
      </c>
      <c r="BO197" s="78">
        <f t="shared" si="403"/>
        <v>0</v>
      </c>
      <c r="BP197" s="537"/>
      <c r="BQ197" s="537"/>
      <c r="BR197" s="382"/>
      <c r="BS197" s="238"/>
      <c r="BT197" s="538">
        <f t="shared" si="404"/>
        <v>0</v>
      </c>
      <c r="BU197" s="74">
        <f t="shared" si="405"/>
        <v>0</v>
      </c>
      <c r="BV197" s="78">
        <f t="shared" si="406"/>
        <v>0</v>
      </c>
      <c r="BW197" s="537"/>
      <c r="BX197" s="537"/>
      <c r="BY197" s="382"/>
      <c r="BZ197" s="238"/>
      <c r="CA197" s="538">
        <f t="shared" si="407"/>
        <v>0</v>
      </c>
      <c r="CB197" s="74">
        <f t="shared" si="408"/>
        <v>0</v>
      </c>
      <c r="CC197" s="78">
        <f t="shared" si="409"/>
        <v>0</v>
      </c>
      <c r="CD197" s="537"/>
      <c r="CE197" s="537"/>
      <c r="CF197" s="382"/>
      <c r="CG197" s="238"/>
      <c r="CH197" s="538">
        <f t="shared" si="410"/>
        <v>0</v>
      </c>
      <c r="CI197" s="74">
        <f t="shared" si="411"/>
        <v>0</v>
      </c>
      <c r="CJ197" s="78">
        <f t="shared" si="412"/>
        <v>0</v>
      </c>
      <c r="CK197" s="537"/>
      <c r="CL197" s="537"/>
      <c r="CM197" s="382"/>
      <c r="CN197" s="238"/>
      <c r="CO197" s="538">
        <f t="shared" si="413"/>
        <v>0</v>
      </c>
      <c r="CP197" s="74">
        <f t="shared" si="414"/>
        <v>0</v>
      </c>
      <c r="CQ197" s="78">
        <f t="shared" si="415"/>
        <v>0</v>
      </c>
      <c r="CR197" s="537"/>
      <c r="CS197" s="537"/>
      <c r="CT197" s="382"/>
      <c r="CU197" s="238"/>
      <c r="CV197" s="538">
        <f t="shared" si="416"/>
        <v>0</v>
      </c>
      <c r="CW197" s="74">
        <f t="shared" si="417"/>
        <v>0</v>
      </c>
      <c r="CX197" s="78">
        <f t="shared" si="418"/>
        <v>0</v>
      </c>
      <c r="CY197" s="537"/>
      <c r="CZ197" s="537"/>
      <c r="DA197" s="382"/>
      <c r="DB197" s="238"/>
      <c r="DC197" s="538">
        <f t="shared" si="419"/>
        <v>0</v>
      </c>
      <c r="DD197" s="74">
        <f t="shared" si="420"/>
        <v>0</v>
      </c>
      <c r="DE197" s="78">
        <f t="shared" si="421"/>
        <v>0</v>
      </c>
      <c r="DF197" s="537"/>
      <c r="DG197" s="537"/>
      <c r="DH197" s="382"/>
      <c r="DI197" s="238"/>
      <c r="DJ197" s="538">
        <f t="shared" si="422"/>
        <v>0</v>
      </c>
      <c r="DK197" s="74">
        <f t="shared" si="423"/>
        <v>0</v>
      </c>
      <c r="DL197" s="78">
        <f t="shared" si="424"/>
        <v>0</v>
      </c>
      <c r="DM197" s="537"/>
      <c r="DN197" s="537"/>
      <c r="DO197" s="382"/>
      <c r="DP197" s="238"/>
      <c r="DQ197" s="538">
        <f t="shared" si="425"/>
        <v>0</v>
      </c>
      <c r="DR197" s="74">
        <f t="shared" si="426"/>
        <v>0</v>
      </c>
      <c r="DS197" s="78">
        <f t="shared" si="427"/>
        <v>0</v>
      </c>
      <c r="DT197" s="537"/>
      <c r="DU197" s="537"/>
      <c r="DV197" s="382"/>
    </row>
    <row r="198" spans="1:126" s="20" customFormat="1" outlineLevel="1" x14ac:dyDescent="0.2">
      <c r="A198" s="196" t="s">
        <v>58</v>
      </c>
      <c r="B198" s="193"/>
      <c r="C198" s="42"/>
      <c r="D198" s="42"/>
      <c r="E198" s="78">
        <f t="shared" si="376"/>
        <v>0</v>
      </c>
      <c r="F198" s="187"/>
      <c r="H198" s="301" t="s">
        <v>315</v>
      </c>
      <c r="I198" s="399">
        <f t="shared" si="377"/>
        <v>0</v>
      </c>
      <c r="J198" s="399">
        <f t="shared" si="378"/>
        <v>0</v>
      </c>
      <c r="K198" s="78">
        <f t="shared" si="379"/>
        <v>0</v>
      </c>
      <c r="L198" s="537"/>
      <c r="M198" s="537"/>
      <c r="N198" s="382"/>
      <c r="O198" s="271" t="str">
        <f t="shared" si="327"/>
        <v>LLE</v>
      </c>
      <c r="P198" s="538">
        <f t="shared" si="380"/>
        <v>0</v>
      </c>
      <c r="Q198" s="74">
        <f t="shared" si="381"/>
        <v>0</v>
      </c>
      <c r="R198" s="78">
        <f t="shared" si="382"/>
        <v>0</v>
      </c>
      <c r="S198" s="537"/>
      <c r="T198" s="537"/>
      <c r="U198" s="382"/>
      <c r="V198" s="238"/>
      <c r="W198" s="538">
        <f t="shared" si="383"/>
        <v>0</v>
      </c>
      <c r="X198" s="74">
        <f t="shared" si="384"/>
        <v>0</v>
      </c>
      <c r="Y198" s="78">
        <f t="shared" si="385"/>
        <v>0</v>
      </c>
      <c r="Z198" s="537"/>
      <c r="AA198" s="537"/>
      <c r="AB198" s="382"/>
      <c r="AC198" s="238"/>
      <c r="AD198" s="538">
        <f t="shared" si="386"/>
        <v>0</v>
      </c>
      <c r="AE198" s="74">
        <f t="shared" si="387"/>
        <v>0</v>
      </c>
      <c r="AF198" s="78">
        <f t="shared" si="388"/>
        <v>0</v>
      </c>
      <c r="AG198" s="537"/>
      <c r="AH198" s="537"/>
      <c r="AI198" s="382"/>
      <c r="AJ198" s="238"/>
      <c r="AK198" s="538">
        <f t="shared" si="389"/>
        <v>0</v>
      </c>
      <c r="AL198" s="74">
        <f t="shared" si="390"/>
        <v>0</v>
      </c>
      <c r="AM198" s="78">
        <f t="shared" si="391"/>
        <v>0</v>
      </c>
      <c r="AN198" s="537"/>
      <c r="AO198" s="537"/>
      <c r="AP198" s="382"/>
      <c r="AQ198" s="238"/>
      <c r="AR198" s="538">
        <f t="shared" si="392"/>
        <v>0</v>
      </c>
      <c r="AS198" s="74">
        <f t="shared" si="393"/>
        <v>0</v>
      </c>
      <c r="AT198" s="78">
        <f t="shared" si="394"/>
        <v>0</v>
      </c>
      <c r="AU198" s="537"/>
      <c r="AV198" s="537"/>
      <c r="AW198" s="382"/>
      <c r="AX198" s="238"/>
      <c r="AY198" s="538">
        <f t="shared" si="395"/>
        <v>0</v>
      </c>
      <c r="AZ198" s="74">
        <f t="shared" si="396"/>
        <v>0</v>
      </c>
      <c r="BA198" s="78">
        <f t="shared" si="397"/>
        <v>0</v>
      </c>
      <c r="BB198" s="537"/>
      <c r="BC198" s="537"/>
      <c r="BD198" s="382"/>
      <c r="BE198" s="238"/>
      <c r="BF198" s="538">
        <f t="shared" si="398"/>
        <v>0</v>
      </c>
      <c r="BG198" s="74">
        <f t="shared" si="399"/>
        <v>0</v>
      </c>
      <c r="BH198" s="78">
        <f t="shared" si="400"/>
        <v>0</v>
      </c>
      <c r="BI198" s="537"/>
      <c r="BJ198" s="537"/>
      <c r="BK198" s="382"/>
      <c r="BL198" s="238"/>
      <c r="BM198" s="538">
        <f t="shared" si="401"/>
        <v>0</v>
      </c>
      <c r="BN198" s="74">
        <f t="shared" si="402"/>
        <v>0</v>
      </c>
      <c r="BO198" s="78">
        <f t="shared" si="403"/>
        <v>0</v>
      </c>
      <c r="BP198" s="537"/>
      <c r="BQ198" s="537"/>
      <c r="BR198" s="382"/>
      <c r="BS198" s="238"/>
      <c r="BT198" s="538">
        <f t="shared" si="404"/>
        <v>0</v>
      </c>
      <c r="BU198" s="74">
        <f t="shared" si="405"/>
        <v>0</v>
      </c>
      <c r="BV198" s="78">
        <f t="shared" si="406"/>
        <v>0</v>
      </c>
      <c r="BW198" s="537"/>
      <c r="BX198" s="537"/>
      <c r="BY198" s="382"/>
      <c r="BZ198" s="238"/>
      <c r="CA198" s="538">
        <f t="shared" si="407"/>
        <v>0</v>
      </c>
      <c r="CB198" s="74">
        <f t="shared" si="408"/>
        <v>0</v>
      </c>
      <c r="CC198" s="78">
        <f t="shared" si="409"/>
        <v>0</v>
      </c>
      <c r="CD198" s="537"/>
      <c r="CE198" s="537"/>
      <c r="CF198" s="382"/>
      <c r="CG198" s="238"/>
      <c r="CH198" s="538">
        <f t="shared" si="410"/>
        <v>0</v>
      </c>
      <c r="CI198" s="74">
        <f t="shared" si="411"/>
        <v>0</v>
      </c>
      <c r="CJ198" s="78">
        <f t="shared" si="412"/>
        <v>0</v>
      </c>
      <c r="CK198" s="537"/>
      <c r="CL198" s="537"/>
      <c r="CM198" s="382"/>
      <c r="CN198" s="238"/>
      <c r="CO198" s="538">
        <f t="shared" si="413"/>
        <v>0</v>
      </c>
      <c r="CP198" s="74">
        <f t="shared" si="414"/>
        <v>0</v>
      </c>
      <c r="CQ198" s="78">
        <f t="shared" si="415"/>
        <v>0</v>
      </c>
      <c r="CR198" s="537"/>
      <c r="CS198" s="537"/>
      <c r="CT198" s="382"/>
      <c r="CU198" s="238"/>
      <c r="CV198" s="538">
        <f t="shared" si="416"/>
        <v>0</v>
      </c>
      <c r="CW198" s="74">
        <f t="shared" si="417"/>
        <v>0</v>
      </c>
      <c r="CX198" s="78">
        <f t="shared" si="418"/>
        <v>0</v>
      </c>
      <c r="CY198" s="537"/>
      <c r="CZ198" s="537"/>
      <c r="DA198" s="382"/>
      <c r="DB198" s="238"/>
      <c r="DC198" s="538">
        <f t="shared" si="419"/>
        <v>0</v>
      </c>
      <c r="DD198" s="74">
        <f t="shared" si="420"/>
        <v>0</v>
      </c>
      <c r="DE198" s="78">
        <f t="shared" si="421"/>
        <v>0</v>
      </c>
      <c r="DF198" s="537"/>
      <c r="DG198" s="537"/>
      <c r="DH198" s="382"/>
      <c r="DI198" s="238"/>
      <c r="DJ198" s="538">
        <f t="shared" si="422"/>
        <v>0</v>
      </c>
      <c r="DK198" s="74">
        <f t="shared" si="423"/>
        <v>0</v>
      </c>
      <c r="DL198" s="78">
        <f t="shared" si="424"/>
        <v>0</v>
      </c>
      <c r="DM198" s="537"/>
      <c r="DN198" s="537"/>
      <c r="DO198" s="382"/>
      <c r="DP198" s="238"/>
      <c r="DQ198" s="538">
        <f t="shared" si="425"/>
        <v>0</v>
      </c>
      <c r="DR198" s="74">
        <f t="shared" si="426"/>
        <v>0</v>
      </c>
      <c r="DS198" s="78">
        <f t="shared" si="427"/>
        <v>0</v>
      </c>
      <c r="DT198" s="537"/>
      <c r="DU198" s="537"/>
      <c r="DV198" s="382"/>
    </row>
    <row r="199" spans="1:126" s="20" customFormat="1" outlineLevel="1" x14ac:dyDescent="0.2">
      <c r="A199" s="197" t="s">
        <v>6</v>
      </c>
      <c r="B199" s="185"/>
      <c r="C199" s="80">
        <f>SUMIF($H200:$H201,MID($H199,3,10),C200:C201)</f>
        <v>0</v>
      </c>
      <c r="D199" s="80">
        <f>SUMIF($H200:$H201,MID($H199,3,10),D200:D201)</f>
        <v>0</v>
      </c>
      <c r="E199" s="73">
        <f t="shared" si="376"/>
        <v>0</v>
      </c>
      <c r="F199" s="187"/>
      <c r="H199" s="301" t="s">
        <v>304</v>
      </c>
      <c r="I199" s="432">
        <f t="shared" si="377"/>
        <v>0</v>
      </c>
      <c r="J199" s="432">
        <f t="shared" si="378"/>
        <v>0</v>
      </c>
      <c r="K199" s="73">
        <f t="shared" si="379"/>
        <v>0</v>
      </c>
      <c r="L199" s="399">
        <f>IF(I$1="","",SUMIF($H200:$H201,MID($H199,3,10),L200:L201))</f>
        <v>0</v>
      </c>
      <c r="M199" s="399">
        <f>IF(I$1="","",SUMIF($H200:$H201,MID($H199,3,10),M200:M201))</f>
        <v>0</v>
      </c>
      <c r="N199" s="382"/>
      <c r="O199" s="271" t="str">
        <f t="shared" si="327"/>
        <v>LL</v>
      </c>
      <c r="P199" s="536">
        <f t="shared" si="380"/>
        <v>0</v>
      </c>
      <c r="Q199" s="73">
        <f t="shared" si="381"/>
        <v>0</v>
      </c>
      <c r="R199" s="73">
        <f t="shared" si="382"/>
        <v>0</v>
      </c>
      <c r="S199" s="432">
        <f>IF(P$1="","",SUMIF($H200:$H201,MID($H199,3,10),S200:S201))</f>
        <v>0</v>
      </c>
      <c r="T199" s="432">
        <f>IF(P$1="","",SUMIF($H200:$H201,MID($H199,3,10),T200:T201))</f>
        <v>0</v>
      </c>
      <c r="U199" s="382"/>
      <c r="V199" s="238"/>
      <c r="W199" s="536">
        <f t="shared" si="383"/>
        <v>0</v>
      </c>
      <c r="X199" s="73">
        <f t="shared" si="384"/>
        <v>0</v>
      </c>
      <c r="Y199" s="73">
        <f t="shared" si="385"/>
        <v>0</v>
      </c>
      <c r="Z199" s="399">
        <f>IF(W$1="","",SUMIF($H200:$H201,MID($H199,3,10),Z200:Z201))</f>
        <v>0</v>
      </c>
      <c r="AA199" s="399">
        <f>IF(W$1="","",SUMIF($H200:$H201,MID($H199,3,10),AA200:AA201))</f>
        <v>0</v>
      </c>
      <c r="AB199" s="382"/>
      <c r="AC199" s="238"/>
      <c r="AD199" s="536">
        <f t="shared" si="386"/>
        <v>0</v>
      </c>
      <c r="AE199" s="73">
        <f t="shared" si="387"/>
        <v>0</v>
      </c>
      <c r="AF199" s="73">
        <f t="shared" si="388"/>
        <v>0</v>
      </c>
      <c r="AG199" s="399">
        <f>IF(AD$1="","",SUMIF($H200:$H201,MID($H199,3,10),AG200:AG201))</f>
        <v>0</v>
      </c>
      <c r="AH199" s="399">
        <f>IF(AD$1="","",SUMIF($H200:$H201,MID($H199,3,10),AH200:AH201))</f>
        <v>0</v>
      </c>
      <c r="AI199" s="382"/>
      <c r="AJ199" s="238"/>
      <c r="AK199" s="536">
        <f t="shared" si="389"/>
        <v>0</v>
      </c>
      <c r="AL199" s="73">
        <f t="shared" si="390"/>
        <v>0</v>
      </c>
      <c r="AM199" s="73">
        <f t="shared" si="391"/>
        <v>0</v>
      </c>
      <c r="AN199" s="399">
        <f>IF(AK$1="","",SUMIF($H200:$H201,MID($H199,3,10),AN200:AN201))</f>
        <v>0</v>
      </c>
      <c r="AO199" s="399">
        <f>IF(AK$1="","",SUMIF($H200:$H201,MID($H199,3,10),AO200:AO201))</f>
        <v>0</v>
      </c>
      <c r="AP199" s="382"/>
      <c r="AQ199" s="238"/>
      <c r="AR199" s="536">
        <f t="shared" si="392"/>
        <v>0</v>
      </c>
      <c r="AS199" s="73">
        <f t="shared" si="393"/>
        <v>0</v>
      </c>
      <c r="AT199" s="73">
        <f t="shared" si="394"/>
        <v>0</v>
      </c>
      <c r="AU199" s="399">
        <f>IF(AR$1="","",SUMIF($H200:$H201,MID($H199,3,10),AU200:AU201))</f>
        <v>0</v>
      </c>
      <c r="AV199" s="399">
        <f>IF(AR$1="","",SUMIF($H200:$H201,MID($H199,3,10),AV200:AV201))</f>
        <v>0</v>
      </c>
      <c r="AW199" s="382"/>
      <c r="AX199" s="238"/>
      <c r="AY199" s="536">
        <f t="shared" si="395"/>
        <v>0</v>
      </c>
      <c r="AZ199" s="73">
        <f t="shared" si="396"/>
        <v>0</v>
      </c>
      <c r="BA199" s="73">
        <f t="shared" si="397"/>
        <v>0</v>
      </c>
      <c r="BB199" s="399">
        <f>IF(AY$1="","",SUMIF($H200:$H201,MID($H199,3,10),BB200:BB201))</f>
        <v>0</v>
      </c>
      <c r="BC199" s="399">
        <f>IF(AY$1="","",SUMIF($H200:$H201,MID($H199,3,10),BC200:BC201))</f>
        <v>0</v>
      </c>
      <c r="BD199" s="382"/>
      <c r="BE199" s="238"/>
      <c r="BF199" s="536">
        <f t="shared" si="398"/>
        <v>0</v>
      </c>
      <c r="BG199" s="73">
        <f t="shared" si="399"/>
        <v>0</v>
      </c>
      <c r="BH199" s="73">
        <f t="shared" si="400"/>
        <v>0</v>
      </c>
      <c r="BI199" s="399">
        <f>IF(BF$1="","",SUMIF($H200:$H201,MID($H199,3,10),BI200:BI201))</f>
        <v>0</v>
      </c>
      <c r="BJ199" s="399">
        <f>IF(BF$1="","",SUMIF($H200:$H201,MID($H199,3,10),BJ200:BJ201))</f>
        <v>0</v>
      </c>
      <c r="BK199" s="382"/>
      <c r="BL199" s="238"/>
      <c r="BM199" s="536">
        <f t="shared" si="401"/>
        <v>0</v>
      </c>
      <c r="BN199" s="73">
        <f t="shared" si="402"/>
        <v>0</v>
      </c>
      <c r="BO199" s="73">
        <f t="shared" si="403"/>
        <v>0</v>
      </c>
      <c r="BP199" s="399">
        <f>IF(BM$1="","",SUMIF($H200:$H201,MID($H199,3,10),BP200:BP201))</f>
        <v>0</v>
      </c>
      <c r="BQ199" s="399">
        <f>IF(BM$1="","",SUMIF($H200:$H201,MID($H199,3,10),BQ200:BQ201))</f>
        <v>0</v>
      </c>
      <c r="BR199" s="382"/>
      <c r="BS199" s="238"/>
      <c r="BT199" s="536">
        <f t="shared" si="404"/>
        <v>0</v>
      </c>
      <c r="BU199" s="73">
        <f t="shared" si="405"/>
        <v>0</v>
      </c>
      <c r="BV199" s="73">
        <f t="shared" si="406"/>
        <v>0</v>
      </c>
      <c r="BW199" s="399">
        <f>IF(BT$1="","",SUMIF($H200:$H201,MID($H199,3,10),BW200:BW201))</f>
        <v>0</v>
      </c>
      <c r="BX199" s="399">
        <f>IF(BT$1="","",SUMIF($H200:$H201,MID($H199,3,10),BX200:BX201))</f>
        <v>0</v>
      </c>
      <c r="BY199" s="382"/>
      <c r="BZ199" s="238"/>
      <c r="CA199" s="536">
        <f t="shared" si="407"/>
        <v>0</v>
      </c>
      <c r="CB199" s="73">
        <f t="shared" si="408"/>
        <v>0</v>
      </c>
      <c r="CC199" s="73">
        <f t="shared" si="409"/>
        <v>0</v>
      </c>
      <c r="CD199" s="399">
        <f>IF(CA$1="","",SUMIF($H200:$H201,MID($H199,3,10),CD200:CD201))</f>
        <v>0</v>
      </c>
      <c r="CE199" s="399">
        <f>IF(CA$1="","",SUMIF($H200:$H201,MID($H199,3,10),CE200:CE201))</f>
        <v>0</v>
      </c>
      <c r="CF199" s="382"/>
      <c r="CG199" s="238"/>
      <c r="CH199" s="536">
        <f t="shared" si="410"/>
        <v>0</v>
      </c>
      <c r="CI199" s="73">
        <f t="shared" si="411"/>
        <v>0</v>
      </c>
      <c r="CJ199" s="73">
        <f t="shared" si="412"/>
        <v>0</v>
      </c>
      <c r="CK199" s="399">
        <f>IF(CH$1="","",SUMIF($H200:$H201,MID($H199,3,10),CK200:CK201))</f>
        <v>0</v>
      </c>
      <c r="CL199" s="399">
        <f>IF(CH$1="","",SUMIF($H200:$H201,MID($H199,3,10),CL200:CL201))</f>
        <v>0</v>
      </c>
      <c r="CM199" s="382"/>
      <c r="CN199" s="238"/>
      <c r="CO199" s="536">
        <f t="shared" si="413"/>
        <v>0</v>
      </c>
      <c r="CP199" s="73">
        <f t="shared" si="414"/>
        <v>0</v>
      </c>
      <c r="CQ199" s="73">
        <f t="shared" si="415"/>
        <v>0</v>
      </c>
      <c r="CR199" s="399">
        <f>IF(CO$1="","",SUMIF($H200:$H201,MID($H199,3,10),CR200:CR201))</f>
        <v>0</v>
      </c>
      <c r="CS199" s="399">
        <f>IF(CO$1="","",SUMIF($H200:$H201,MID($H199,3,10),CS200:CS201))</f>
        <v>0</v>
      </c>
      <c r="CT199" s="382"/>
      <c r="CU199" s="238"/>
      <c r="CV199" s="536">
        <f t="shared" si="416"/>
        <v>0</v>
      </c>
      <c r="CW199" s="73">
        <f t="shared" si="417"/>
        <v>0</v>
      </c>
      <c r="CX199" s="73">
        <f t="shared" si="418"/>
        <v>0</v>
      </c>
      <c r="CY199" s="399">
        <f>IF(CV$1="","",SUMIF($H200:$H201,MID($H199,3,10),CY200:CY201))</f>
        <v>0</v>
      </c>
      <c r="CZ199" s="399">
        <f>IF(CV$1="","",SUMIF($H200:$H201,MID($H199,3,10),CZ200:CZ201))</f>
        <v>0</v>
      </c>
      <c r="DA199" s="382"/>
      <c r="DB199" s="238"/>
      <c r="DC199" s="536">
        <f t="shared" si="419"/>
        <v>0</v>
      </c>
      <c r="DD199" s="73">
        <f t="shared" si="420"/>
        <v>0</v>
      </c>
      <c r="DE199" s="73">
        <f t="shared" si="421"/>
        <v>0</v>
      </c>
      <c r="DF199" s="399">
        <f>IF(DC$1="","",SUMIF($H200:$H201,MID($H199,3,10),DF200:DF201))</f>
        <v>0</v>
      </c>
      <c r="DG199" s="399">
        <f>IF(DC$1="","",SUMIF($H200:$H201,MID($H199,3,10),DG200:DG201))</f>
        <v>0</v>
      </c>
      <c r="DH199" s="382"/>
      <c r="DI199" s="238"/>
      <c r="DJ199" s="536">
        <f t="shared" si="422"/>
        <v>0</v>
      </c>
      <c r="DK199" s="73">
        <f t="shared" si="423"/>
        <v>0</v>
      </c>
      <c r="DL199" s="73">
        <f t="shared" si="424"/>
        <v>0</v>
      </c>
      <c r="DM199" s="399">
        <f>IF(DJ$1="","",SUMIF($H200:$H201,MID($H199,3,10),DM200:DM201))</f>
        <v>0</v>
      </c>
      <c r="DN199" s="399">
        <f>IF(DJ$1="","",SUMIF($H200:$H201,MID($H199,3,10),DN200:DN201))</f>
        <v>0</v>
      </c>
      <c r="DO199" s="382"/>
      <c r="DP199" s="238"/>
      <c r="DQ199" s="536">
        <f t="shared" si="425"/>
        <v>0</v>
      </c>
      <c r="DR199" s="73">
        <f t="shared" si="426"/>
        <v>0</v>
      </c>
      <c r="DS199" s="73">
        <f t="shared" si="427"/>
        <v>0</v>
      </c>
      <c r="DT199" s="399">
        <f>IF(DQ$1="","",SUMIF($H200:$H201,MID($H199,3,10),DT200:DT201))</f>
        <v>0</v>
      </c>
      <c r="DU199" s="399">
        <f>IF(DQ$1="","",SUMIF($H200:$H201,MID($H199,3,10),DU200:DU201))</f>
        <v>0</v>
      </c>
      <c r="DV199" s="382"/>
    </row>
    <row r="200" spans="1:126" s="20" customFormat="1" ht="25.5" outlineLevel="1" x14ac:dyDescent="0.2">
      <c r="A200" s="198" t="s">
        <v>104</v>
      </c>
      <c r="B200" s="193"/>
      <c r="C200" s="42"/>
      <c r="D200" s="42"/>
      <c r="E200" s="78">
        <f t="shared" si="376"/>
        <v>0</v>
      </c>
      <c r="F200" s="187"/>
      <c r="G200" s="22"/>
      <c r="H200" s="301" t="s">
        <v>303</v>
      </c>
      <c r="I200" s="399">
        <f t="shared" si="377"/>
        <v>0</v>
      </c>
      <c r="J200" s="399">
        <f t="shared" si="378"/>
        <v>0</v>
      </c>
      <c r="K200" s="78">
        <f t="shared" si="379"/>
        <v>0</v>
      </c>
      <c r="L200" s="537"/>
      <c r="M200" s="537"/>
      <c r="N200" s="382"/>
      <c r="O200" s="271" t="str">
        <f t="shared" si="327"/>
        <v>LLS</v>
      </c>
      <c r="P200" s="538">
        <f t="shared" si="380"/>
        <v>0</v>
      </c>
      <c r="Q200" s="74">
        <f t="shared" si="381"/>
        <v>0</v>
      </c>
      <c r="R200" s="78">
        <f t="shared" si="382"/>
        <v>0</v>
      </c>
      <c r="S200" s="537"/>
      <c r="T200" s="537"/>
      <c r="U200" s="382"/>
      <c r="V200" s="238"/>
      <c r="W200" s="538">
        <f t="shared" si="383"/>
        <v>0</v>
      </c>
      <c r="X200" s="74">
        <f t="shared" si="384"/>
        <v>0</v>
      </c>
      <c r="Y200" s="78">
        <f t="shared" si="385"/>
        <v>0</v>
      </c>
      <c r="Z200" s="537"/>
      <c r="AA200" s="537"/>
      <c r="AB200" s="382"/>
      <c r="AC200" s="238"/>
      <c r="AD200" s="538">
        <f t="shared" si="386"/>
        <v>0</v>
      </c>
      <c r="AE200" s="74">
        <f t="shared" si="387"/>
        <v>0</v>
      </c>
      <c r="AF200" s="78">
        <f t="shared" si="388"/>
        <v>0</v>
      </c>
      <c r="AG200" s="537"/>
      <c r="AH200" s="537"/>
      <c r="AI200" s="382"/>
      <c r="AJ200" s="238"/>
      <c r="AK200" s="538">
        <f t="shared" si="389"/>
        <v>0</v>
      </c>
      <c r="AL200" s="74">
        <f t="shared" si="390"/>
        <v>0</v>
      </c>
      <c r="AM200" s="78">
        <f t="shared" si="391"/>
        <v>0</v>
      </c>
      <c r="AN200" s="537"/>
      <c r="AO200" s="537"/>
      <c r="AP200" s="382"/>
      <c r="AQ200" s="238"/>
      <c r="AR200" s="538">
        <f t="shared" si="392"/>
        <v>0</v>
      </c>
      <c r="AS200" s="74">
        <f t="shared" si="393"/>
        <v>0</v>
      </c>
      <c r="AT200" s="78">
        <f t="shared" si="394"/>
        <v>0</v>
      </c>
      <c r="AU200" s="537"/>
      <c r="AV200" s="537"/>
      <c r="AW200" s="382"/>
      <c r="AX200" s="238"/>
      <c r="AY200" s="538">
        <f t="shared" si="395"/>
        <v>0</v>
      </c>
      <c r="AZ200" s="74">
        <f t="shared" si="396"/>
        <v>0</v>
      </c>
      <c r="BA200" s="78">
        <f t="shared" si="397"/>
        <v>0</v>
      </c>
      <c r="BB200" s="537"/>
      <c r="BC200" s="537"/>
      <c r="BD200" s="382"/>
      <c r="BE200" s="238"/>
      <c r="BF200" s="538">
        <f t="shared" si="398"/>
        <v>0</v>
      </c>
      <c r="BG200" s="74">
        <f t="shared" si="399"/>
        <v>0</v>
      </c>
      <c r="BH200" s="78">
        <f t="shared" si="400"/>
        <v>0</v>
      </c>
      <c r="BI200" s="537"/>
      <c r="BJ200" s="537"/>
      <c r="BK200" s="382"/>
      <c r="BL200" s="238"/>
      <c r="BM200" s="538">
        <f t="shared" si="401"/>
        <v>0</v>
      </c>
      <c r="BN200" s="74">
        <f t="shared" si="402"/>
        <v>0</v>
      </c>
      <c r="BO200" s="78">
        <f t="shared" si="403"/>
        <v>0</v>
      </c>
      <c r="BP200" s="537"/>
      <c r="BQ200" s="537"/>
      <c r="BR200" s="382"/>
      <c r="BS200" s="238"/>
      <c r="BT200" s="538">
        <f t="shared" si="404"/>
        <v>0</v>
      </c>
      <c r="BU200" s="74">
        <f t="shared" si="405"/>
        <v>0</v>
      </c>
      <c r="BV200" s="78">
        <f t="shared" si="406"/>
        <v>0</v>
      </c>
      <c r="BW200" s="537"/>
      <c r="BX200" s="537"/>
      <c r="BY200" s="382"/>
      <c r="BZ200" s="238"/>
      <c r="CA200" s="538">
        <f t="shared" si="407"/>
        <v>0</v>
      </c>
      <c r="CB200" s="74">
        <f t="shared" si="408"/>
        <v>0</v>
      </c>
      <c r="CC200" s="78">
        <f t="shared" si="409"/>
        <v>0</v>
      </c>
      <c r="CD200" s="537"/>
      <c r="CE200" s="537"/>
      <c r="CF200" s="382"/>
      <c r="CG200" s="238"/>
      <c r="CH200" s="538">
        <f t="shared" si="410"/>
        <v>0</v>
      </c>
      <c r="CI200" s="74">
        <f t="shared" si="411"/>
        <v>0</v>
      </c>
      <c r="CJ200" s="78">
        <f t="shared" si="412"/>
        <v>0</v>
      </c>
      <c r="CK200" s="537"/>
      <c r="CL200" s="537"/>
      <c r="CM200" s="382"/>
      <c r="CN200" s="238"/>
      <c r="CO200" s="538">
        <f t="shared" si="413"/>
        <v>0</v>
      </c>
      <c r="CP200" s="74">
        <f t="shared" si="414"/>
        <v>0</v>
      </c>
      <c r="CQ200" s="78">
        <f t="shared" si="415"/>
        <v>0</v>
      </c>
      <c r="CR200" s="537"/>
      <c r="CS200" s="537"/>
      <c r="CT200" s="382"/>
      <c r="CU200" s="238"/>
      <c r="CV200" s="538">
        <f t="shared" si="416"/>
        <v>0</v>
      </c>
      <c r="CW200" s="74">
        <f t="shared" si="417"/>
        <v>0</v>
      </c>
      <c r="CX200" s="78">
        <f t="shared" si="418"/>
        <v>0</v>
      </c>
      <c r="CY200" s="537"/>
      <c r="CZ200" s="537"/>
      <c r="DA200" s="382"/>
      <c r="DB200" s="238"/>
      <c r="DC200" s="538">
        <f t="shared" si="419"/>
        <v>0</v>
      </c>
      <c r="DD200" s="74">
        <f t="shared" si="420"/>
        <v>0</v>
      </c>
      <c r="DE200" s="78">
        <f t="shared" si="421"/>
        <v>0</v>
      </c>
      <c r="DF200" s="537"/>
      <c r="DG200" s="537"/>
      <c r="DH200" s="382"/>
      <c r="DI200" s="238"/>
      <c r="DJ200" s="538">
        <f t="shared" si="422"/>
        <v>0</v>
      </c>
      <c r="DK200" s="74">
        <f t="shared" si="423"/>
        <v>0</v>
      </c>
      <c r="DL200" s="78">
        <f t="shared" si="424"/>
        <v>0</v>
      </c>
      <c r="DM200" s="537"/>
      <c r="DN200" s="537"/>
      <c r="DO200" s="382"/>
      <c r="DP200" s="238"/>
      <c r="DQ200" s="538">
        <f t="shared" si="425"/>
        <v>0</v>
      </c>
      <c r="DR200" s="74">
        <f t="shared" si="426"/>
        <v>0</v>
      </c>
      <c r="DS200" s="78">
        <f t="shared" si="427"/>
        <v>0</v>
      </c>
      <c r="DT200" s="537"/>
      <c r="DU200" s="537"/>
      <c r="DV200" s="382"/>
    </row>
    <row r="201" spans="1:126" s="20" customFormat="1" outlineLevel="1" x14ac:dyDescent="0.2">
      <c r="A201" s="199" t="s">
        <v>86</v>
      </c>
      <c r="B201" s="185"/>
      <c r="C201" s="77">
        <f>SUMIF($H202:$H207,MID($H201,3,10),C202:C207)</f>
        <v>0</v>
      </c>
      <c r="D201" s="77">
        <f>SUMIF($H202:$H207,MID($H201,3,10),D202:D207)</f>
        <v>0</v>
      </c>
      <c r="E201" s="73">
        <f t="shared" si="376"/>
        <v>0</v>
      </c>
      <c r="F201" s="187"/>
      <c r="G201" s="22"/>
      <c r="H201" s="301" t="s">
        <v>317</v>
      </c>
      <c r="I201" s="432">
        <f t="shared" si="377"/>
        <v>0</v>
      </c>
      <c r="J201" s="432">
        <f t="shared" si="378"/>
        <v>0</v>
      </c>
      <c r="K201" s="73">
        <f t="shared" si="379"/>
        <v>0</v>
      </c>
      <c r="L201" s="399">
        <f>IF(I$1="","",SUMIF($H202:$H207,MID($H201,3,10),L202:L207))</f>
        <v>0</v>
      </c>
      <c r="M201" s="399">
        <f>IF(I$1="","",SUMIF($H202:$H207,MID($H201,3,10),M202:M207))</f>
        <v>0</v>
      </c>
      <c r="N201" s="382"/>
      <c r="O201" s="271" t="str">
        <f t="shared" si="327"/>
        <v>LL</v>
      </c>
      <c r="P201" s="536">
        <f t="shared" si="380"/>
        <v>0</v>
      </c>
      <c r="Q201" s="73">
        <f t="shared" si="381"/>
        <v>0</v>
      </c>
      <c r="R201" s="73">
        <f t="shared" si="382"/>
        <v>0</v>
      </c>
      <c r="S201" s="432">
        <f>IF(P$1="","",SUMIF($H202:$H207,MID($H201,3,10),S202:S207))</f>
        <v>0</v>
      </c>
      <c r="T201" s="432">
        <f>IF(P$1="","",SUMIF($H202:$H207,MID($H201,3,10),T202:T207))</f>
        <v>0</v>
      </c>
      <c r="U201" s="382"/>
      <c r="V201" s="238"/>
      <c r="W201" s="536">
        <f t="shared" si="383"/>
        <v>0</v>
      </c>
      <c r="X201" s="73">
        <f t="shared" si="384"/>
        <v>0</v>
      </c>
      <c r="Y201" s="73">
        <f t="shared" si="385"/>
        <v>0</v>
      </c>
      <c r="Z201" s="399">
        <f>IF(W$1="","",SUMIF($H202:$H207,MID($H201,3,10),Z202:Z207))</f>
        <v>0</v>
      </c>
      <c r="AA201" s="399">
        <f>IF(W$1="","",SUMIF($H202:$H207,MID($H201,3,10),AA202:AA207))</f>
        <v>0</v>
      </c>
      <c r="AB201" s="382"/>
      <c r="AC201" s="238"/>
      <c r="AD201" s="536">
        <f t="shared" si="386"/>
        <v>0</v>
      </c>
      <c r="AE201" s="73">
        <f t="shared" si="387"/>
        <v>0</v>
      </c>
      <c r="AF201" s="73">
        <f t="shared" si="388"/>
        <v>0</v>
      </c>
      <c r="AG201" s="399">
        <f>IF(AD$1="","",SUMIF($H202:$H207,MID($H201,3,10),AG202:AG207))</f>
        <v>0</v>
      </c>
      <c r="AH201" s="399">
        <f>IF(AD$1="","",SUMIF($H202:$H207,MID($H201,3,10),AH202:AH207))</f>
        <v>0</v>
      </c>
      <c r="AI201" s="382"/>
      <c r="AJ201" s="238"/>
      <c r="AK201" s="536">
        <f t="shared" si="389"/>
        <v>0</v>
      </c>
      <c r="AL201" s="73">
        <f t="shared" si="390"/>
        <v>0</v>
      </c>
      <c r="AM201" s="73">
        <f t="shared" si="391"/>
        <v>0</v>
      </c>
      <c r="AN201" s="399">
        <f>IF(AK$1="","",SUMIF($H202:$H207,MID($H201,3,10),AN202:AN207))</f>
        <v>0</v>
      </c>
      <c r="AO201" s="399">
        <f>IF(AK$1="","",SUMIF($H202:$H207,MID($H201,3,10),AO202:AO207))</f>
        <v>0</v>
      </c>
      <c r="AP201" s="382"/>
      <c r="AQ201" s="238"/>
      <c r="AR201" s="536">
        <f t="shared" si="392"/>
        <v>0</v>
      </c>
      <c r="AS201" s="73">
        <f t="shared" si="393"/>
        <v>0</v>
      </c>
      <c r="AT201" s="73">
        <f t="shared" si="394"/>
        <v>0</v>
      </c>
      <c r="AU201" s="399">
        <f>IF(AR$1="","",SUMIF($H202:$H207,MID($H201,3,10),AU202:AU207))</f>
        <v>0</v>
      </c>
      <c r="AV201" s="399">
        <f>IF(AR$1="","",SUMIF($H202:$H207,MID($H201,3,10),AV202:AV207))</f>
        <v>0</v>
      </c>
      <c r="AW201" s="382"/>
      <c r="AX201" s="238"/>
      <c r="AY201" s="536">
        <f t="shared" si="395"/>
        <v>0</v>
      </c>
      <c r="AZ201" s="73">
        <f t="shared" si="396"/>
        <v>0</v>
      </c>
      <c r="BA201" s="73">
        <f t="shared" si="397"/>
        <v>0</v>
      </c>
      <c r="BB201" s="399">
        <f>IF(AY$1="","",SUMIF($H202:$H207,MID($H201,3,10),BB202:BB207))</f>
        <v>0</v>
      </c>
      <c r="BC201" s="399">
        <f>IF(AY$1="","",SUMIF($H202:$H207,MID($H201,3,10),BC202:BC207))</f>
        <v>0</v>
      </c>
      <c r="BD201" s="382"/>
      <c r="BE201" s="238"/>
      <c r="BF201" s="536">
        <f t="shared" si="398"/>
        <v>0</v>
      </c>
      <c r="BG201" s="73">
        <f t="shared" si="399"/>
        <v>0</v>
      </c>
      <c r="BH201" s="73">
        <f t="shared" si="400"/>
        <v>0</v>
      </c>
      <c r="BI201" s="399">
        <f>IF(BF$1="","",SUMIF($H202:$H207,MID($H201,3,10),BI202:BI207))</f>
        <v>0</v>
      </c>
      <c r="BJ201" s="399">
        <f>IF(BF$1="","",SUMIF($H202:$H207,MID($H201,3,10),BJ202:BJ207))</f>
        <v>0</v>
      </c>
      <c r="BK201" s="382"/>
      <c r="BL201" s="238"/>
      <c r="BM201" s="536">
        <f t="shared" si="401"/>
        <v>0</v>
      </c>
      <c r="BN201" s="73">
        <f t="shared" si="402"/>
        <v>0</v>
      </c>
      <c r="BO201" s="73">
        <f t="shared" si="403"/>
        <v>0</v>
      </c>
      <c r="BP201" s="399">
        <f>IF(BM$1="","",SUMIF($H202:$H207,MID($H201,3,10),BP202:BP207))</f>
        <v>0</v>
      </c>
      <c r="BQ201" s="399">
        <f>IF(BM$1="","",SUMIF($H202:$H207,MID($H201,3,10),BQ202:BQ207))</f>
        <v>0</v>
      </c>
      <c r="BR201" s="382"/>
      <c r="BS201" s="238"/>
      <c r="BT201" s="536">
        <f t="shared" si="404"/>
        <v>0</v>
      </c>
      <c r="BU201" s="73">
        <f t="shared" si="405"/>
        <v>0</v>
      </c>
      <c r="BV201" s="73">
        <f t="shared" si="406"/>
        <v>0</v>
      </c>
      <c r="BW201" s="399">
        <f>IF(BT$1="","",SUMIF($H202:$H207,MID($H201,3,10),BW202:BW207))</f>
        <v>0</v>
      </c>
      <c r="BX201" s="399">
        <f>IF(BT$1="","",SUMIF($H202:$H207,MID($H201,3,10),BX202:BX207))</f>
        <v>0</v>
      </c>
      <c r="BY201" s="382"/>
      <c r="BZ201" s="238"/>
      <c r="CA201" s="536">
        <f t="shared" si="407"/>
        <v>0</v>
      </c>
      <c r="CB201" s="73">
        <f t="shared" si="408"/>
        <v>0</v>
      </c>
      <c r="CC201" s="73">
        <f t="shared" si="409"/>
        <v>0</v>
      </c>
      <c r="CD201" s="399">
        <f>IF(CA$1="","",SUMIF($H202:$H207,MID($H201,3,10),CD202:CD207))</f>
        <v>0</v>
      </c>
      <c r="CE201" s="399">
        <f>IF(CA$1="","",SUMIF($H202:$H207,MID($H201,3,10),CE202:CE207))</f>
        <v>0</v>
      </c>
      <c r="CF201" s="382"/>
      <c r="CG201" s="238"/>
      <c r="CH201" s="536">
        <f t="shared" si="410"/>
        <v>0</v>
      </c>
      <c r="CI201" s="73">
        <f t="shared" si="411"/>
        <v>0</v>
      </c>
      <c r="CJ201" s="73">
        <f t="shared" si="412"/>
        <v>0</v>
      </c>
      <c r="CK201" s="399">
        <f>IF(CH$1="","",SUMIF($H202:$H207,MID($H201,3,10),CK202:CK207))</f>
        <v>0</v>
      </c>
      <c r="CL201" s="399">
        <f>IF(CH$1="","",SUMIF($H202:$H207,MID($H201,3,10),CL202:CL207))</f>
        <v>0</v>
      </c>
      <c r="CM201" s="382"/>
      <c r="CN201" s="238"/>
      <c r="CO201" s="536">
        <f t="shared" si="413"/>
        <v>0</v>
      </c>
      <c r="CP201" s="73">
        <f t="shared" si="414"/>
        <v>0</v>
      </c>
      <c r="CQ201" s="73">
        <f t="shared" si="415"/>
        <v>0</v>
      </c>
      <c r="CR201" s="399">
        <f>IF(CO$1="","",SUMIF($H202:$H207,MID($H201,3,10),CR202:CR207))</f>
        <v>0</v>
      </c>
      <c r="CS201" s="399">
        <f>IF(CO$1="","",SUMIF($H202:$H207,MID($H201,3,10),CS202:CS207))</f>
        <v>0</v>
      </c>
      <c r="CT201" s="382"/>
      <c r="CU201" s="238"/>
      <c r="CV201" s="536">
        <f t="shared" si="416"/>
        <v>0</v>
      </c>
      <c r="CW201" s="73">
        <f t="shared" si="417"/>
        <v>0</v>
      </c>
      <c r="CX201" s="73">
        <f t="shared" si="418"/>
        <v>0</v>
      </c>
      <c r="CY201" s="399">
        <f>IF(CV$1="","",SUMIF($H202:$H207,MID($H201,3,10),CY202:CY207))</f>
        <v>0</v>
      </c>
      <c r="CZ201" s="399">
        <f>IF(CV$1="","",SUMIF($H202:$H207,MID($H201,3,10),CZ202:CZ207))</f>
        <v>0</v>
      </c>
      <c r="DA201" s="382"/>
      <c r="DB201" s="238"/>
      <c r="DC201" s="536">
        <f t="shared" si="419"/>
        <v>0</v>
      </c>
      <c r="DD201" s="73">
        <f t="shared" si="420"/>
        <v>0</v>
      </c>
      <c r="DE201" s="73">
        <f t="shared" si="421"/>
        <v>0</v>
      </c>
      <c r="DF201" s="399">
        <f>IF(DC$1="","",SUMIF($H202:$H207,MID($H201,3,10),DF202:DF207))</f>
        <v>0</v>
      </c>
      <c r="DG201" s="399">
        <f>IF(DC$1="","",SUMIF($H202:$H207,MID($H201,3,10),DG202:DG207))</f>
        <v>0</v>
      </c>
      <c r="DH201" s="382"/>
      <c r="DI201" s="238"/>
      <c r="DJ201" s="536">
        <f t="shared" si="422"/>
        <v>0</v>
      </c>
      <c r="DK201" s="73">
        <f t="shared" si="423"/>
        <v>0</v>
      </c>
      <c r="DL201" s="73">
        <f t="shared" si="424"/>
        <v>0</v>
      </c>
      <c r="DM201" s="399">
        <f>IF(DJ$1="","",SUMIF($H202:$H207,MID($H201,3,10),DM202:DM207))</f>
        <v>0</v>
      </c>
      <c r="DN201" s="399">
        <f>IF(DJ$1="","",SUMIF($H202:$H207,MID($H201,3,10),DN202:DN207))</f>
        <v>0</v>
      </c>
      <c r="DO201" s="382"/>
      <c r="DP201" s="238"/>
      <c r="DQ201" s="536">
        <f t="shared" si="425"/>
        <v>0</v>
      </c>
      <c r="DR201" s="73">
        <f t="shared" si="426"/>
        <v>0</v>
      </c>
      <c r="DS201" s="73">
        <f t="shared" si="427"/>
        <v>0</v>
      </c>
      <c r="DT201" s="399">
        <f>IF(DQ$1="","",SUMIF($H202:$H207,MID($H201,3,10),DT202:DT207))</f>
        <v>0</v>
      </c>
      <c r="DU201" s="399">
        <f>IF(DQ$1="","",SUMIF($H202:$H207,MID($H201,3,10),DU202:DU207))</f>
        <v>0</v>
      </c>
      <c r="DV201" s="382"/>
    </row>
    <row r="202" spans="1:126" s="20" customFormat="1" outlineLevel="1" x14ac:dyDescent="0.2">
      <c r="A202" s="196" t="s">
        <v>25</v>
      </c>
      <c r="B202" s="193" t="s">
        <v>26</v>
      </c>
      <c r="C202" s="42"/>
      <c r="D202" s="42"/>
      <c r="E202" s="78">
        <f t="shared" si="376"/>
        <v>0</v>
      </c>
      <c r="F202" s="190"/>
      <c r="G202" s="22" t="s">
        <v>235</v>
      </c>
      <c r="H202" s="301" t="s">
        <v>316</v>
      </c>
      <c r="I202" s="538">
        <f t="shared" si="377"/>
        <v>0</v>
      </c>
      <c r="J202" s="538">
        <f t="shared" si="378"/>
        <v>0</v>
      </c>
      <c r="K202" s="78">
        <f t="shared" si="379"/>
        <v>0</v>
      </c>
      <c r="L202" s="537"/>
      <c r="M202" s="537"/>
      <c r="N202" s="382"/>
      <c r="O202" s="271" t="str">
        <f t="shared" si="327"/>
        <v>LLR</v>
      </c>
      <c r="P202" s="538">
        <f t="shared" si="380"/>
        <v>0</v>
      </c>
      <c r="Q202" s="74">
        <f t="shared" si="381"/>
        <v>0</v>
      </c>
      <c r="R202" s="78">
        <f t="shared" si="382"/>
        <v>0</v>
      </c>
      <c r="S202" s="537"/>
      <c r="T202" s="537"/>
      <c r="U202" s="382"/>
      <c r="V202" s="238"/>
      <c r="W202" s="538">
        <f t="shared" si="383"/>
        <v>0</v>
      </c>
      <c r="X202" s="74">
        <f t="shared" si="384"/>
        <v>0</v>
      </c>
      <c r="Y202" s="78">
        <f t="shared" si="385"/>
        <v>0</v>
      </c>
      <c r="Z202" s="537"/>
      <c r="AA202" s="537"/>
      <c r="AB202" s="382"/>
      <c r="AC202" s="238"/>
      <c r="AD202" s="538">
        <f t="shared" si="386"/>
        <v>0</v>
      </c>
      <c r="AE202" s="74">
        <f t="shared" si="387"/>
        <v>0</v>
      </c>
      <c r="AF202" s="78">
        <f t="shared" si="388"/>
        <v>0</v>
      </c>
      <c r="AG202" s="537"/>
      <c r="AH202" s="537"/>
      <c r="AI202" s="382"/>
      <c r="AJ202" s="238"/>
      <c r="AK202" s="538">
        <f t="shared" si="389"/>
        <v>0</v>
      </c>
      <c r="AL202" s="74">
        <f t="shared" si="390"/>
        <v>0</v>
      </c>
      <c r="AM202" s="78">
        <f t="shared" si="391"/>
        <v>0</v>
      </c>
      <c r="AN202" s="537"/>
      <c r="AO202" s="537"/>
      <c r="AP202" s="382"/>
      <c r="AQ202" s="238"/>
      <c r="AR202" s="538">
        <f t="shared" si="392"/>
        <v>0</v>
      </c>
      <c r="AS202" s="74">
        <f t="shared" si="393"/>
        <v>0</v>
      </c>
      <c r="AT202" s="78">
        <f t="shared" si="394"/>
        <v>0</v>
      </c>
      <c r="AU202" s="537"/>
      <c r="AV202" s="537"/>
      <c r="AW202" s="382"/>
      <c r="AX202" s="238"/>
      <c r="AY202" s="538">
        <f t="shared" si="395"/>
        <v>0</v>
      </c>
      <c r="AZ202" s="74">
        <f t="shared" si="396"/>
        <v>0</v>
      </c>
      <c r="BA202" s="78">
        <f t="shared" si="397"/>
        <v>0</v>
      </c>
      <c r="BB202" s="537"/>
      <c r="BC202" s="537"/>
      <c r="BD202" s="382"/>
      <c r="BE202" s="238"/>
      <c r="BF202" s="538">
        <f t="shared" si="398"/>
        <v>0</v>
      </c>
      <c r="BG202" s="74">
        <f t="shared" si="399"/>
        <v>0</v>
      </c>
      <c r="BH202" s="78">
        <f t="shared" si="400"/>
        <v>0</v>
      </c>
      <c r="BI202" s="537"/>
      <c r="BJ202" s="537"/>
      <c r="BK202" s="382"/>
      <c r="BL202" s="238"/>
      <c r="BM202" s="538">
        <f t="shared" si="401"/>
        <v>0</v>
      </c>
      <c r="BN202" s="74">
        <f t="shared" si="402"/>
        <v>0</v>
      </c>
      <c r="BO202" s="78">
        <f t="shared" si="403"/>
        <v>0</v>
      </c>
      <c r="BP202" s="537"/>
      <c r="BQ202" s="537"/>
      <c r="BR202" s="382"/>
      <c r="BS202" s="238"/>
      <c r="BT202" s="538">
        <f t="shared" si="404"/>
        <v>0</v>
      </c>
      <c r="BU202" s="74">
        <f t="shared" si="405"/>
        <v>0</v>
      </c>
      <c r="BV202" s="78">
        <f t="shared" si="406"/>
        <v>0</v>
      </c>
      <c r="BW202" s="537"/>
      <c r="BX202" s="537"/>
      <c r="BY202" s="382"/>
      <c r="BZ202" s="238"/>
      <c r="CA202" s="538">
        <f t="shared" si="407"/>
        <v>0</v>
      </c>
      <c r="CB202" s="74">
        <f t="shared" si="408"/>
        <v>0</v>
      </c>
      <c r="CC202" s="78">
        <f t="shared" si="409"/>
        <v>0</v>
      </c>
      <c r="CD202" s="537"/>
      <c r="CE202" s="537"/>
      <c r="CF202" s="382"/>
      <c r="CG202" s="238"/>
      <c r="CH202" s="538">
        <f t="shared" si="410"/>
        <v>0</v>
      </c>
      <c r="CI202" s="74">
        <f t="shared" si="411"/>
        <v>0</v>
      </c>
      <c r="CJ202" s="78">
        <f t="shared" si="412"/>
        <v>0</v>
      </c>
      <c r="CK202" s="537"/>
      <c r="CL202" s="537"/>
      <c r="CM202" s="382"/>
      <c r="CN202" s="238"/>
      <c r="CO202" s="538">
        <f t="shared" si="413"/>
        <v>0</v>
      </c>
      <c r="CP202" s="74">
        <f t="shared" si="414"/>
        <v>0</v>
      </c>
      <c r="CQ202" s="78">
        <f t="shared" si="415"/>
        <v>0</v>
      </c>
      <c r="CR202" s="537"/>
      <c r="CS202" s="537"/>
      <c r="CT202" s="382"/>
      <c r="CU202" s="238"/>
      <c r="CV202" s="538">
        <f t="shared" si="416"/>
        <v>0</v>
      </c>
      <c r="CW202" s="74">
        <f t="shared" si="417"/>
        <v>0</v>
      </c>
      <c r="CX202" s="78">
        <f t="shared" si="418"/>
        <v>0</v>
      </c>
      <c r="CY202" s="537"/>
      <c r="CZ202" s="537"/>
      <c r="DA202" s="382"/>
      <c r="DB202" s="238"/>
      <c r="DC202" s="538">
        <f t="shared" si="419"/>
        <v>0</v>
      </c>
      <c r="DD202" s="74">
        <f t="shared" si="420"/>
        <v>0</v>
      </c>
      <c r="DE202" s="78">
        <f t="shared" si="421"/>
        <v>0</v>
      </c>
      <c r="DF202" s="537"/>
      <c r="DG202" s="537"/>
      <c r="DH202" s="382"/>
      <c r="DI202" s="238"/>
      <c r="DJ202" s="538">
        <f t="shared" si="422"/>
        <v>0</v>
      </c>
      <c r="DK202" s="74">
        <f t="shared" si="423"/>
        <v>0</v>
      </c>
      <c r="DL202" s="78">
        <f t="shared" si="424"/>
        <v>0</v>
      </c>
      <c r="DM202" s="537"/>
      <c r="DN202" s="537"/>
      <c r="DO202" s="382"/>
      <c r="DP202" s="238"/>
      <c r="DQ202" s="538">
        <f t="shared" si="425"/>
        <v>0</v>
      </c>
      <c r="DR202" s="74">
        <f t="shared" si="426"/>
        <v>0</v>
      </c>
      <c r="DS202" s="78">
        <f t="shared" si="427"/>
        <v>0</v>
      </c>
      <c r="DT202" s="537"/>
      <c r="DU202" s="537"/>
      <c r="DV202" s="382"/>
    </row>
    <row r="203" spans="1:126" s="20" customFormat="1" outlineLevel="1" x14ac:dyDescent="0.2">
      <c r="A203" s="196" t="s">
        <v>236</v>
      </c>
      <c r="B203" s="193"/>
      <c r="C203" s="42"/>
      <c r="D203" s="42"/>
      <c r="E203" s="78">
        <f t="shared" si="376"/>
        <v>0</v>
      </c>
      <c r="F203" s="190"/>
      <c r="G203" s="22" t="s">
        <v>275</v>
      </c>
      <c r="H203" s="301" t="s">
        <v>316</v>
      </c>
      <c r="I203" s="399">
        <f t="shared" si="377"/>
        <v>0</v>
      </c>
      <c r="J203" s="399">
        <f t="shared" si="378"/>
        <v>0</v>
      </c>
      <c r="K203" s="78">
        <f t="shared" si="379"/>
        <v>0</v>
      </c>
      <c r="L203" s="537"/>
      <c r="M203" s="537"/>
      <c r="N203" s="382"/>
      <c r="O203" s="271" t="str">
        <f t="shared" si="327"/>
        <v>LLR</v>
      </c>
      <c r="P203" s="538">
        <f t="shared" si="380"/>
        <v>0</v>
      </c>
      <c r="Q203" s="74">
        <f t="shared" si="381"/>
        <v>0</v>
      </c>
      <c r="R203" s="78">
        <f t="shared" si="382"/>
        <v>0</v>
      </c>
      <c r="S203" s="537"/>
      <c r="T203" s="537"/>
      <c r="U203" s="382"/>
      <c r="V203" s="238"/>
      <c r="W203" s="538">
        <f t="shared" si="383"/>
        <v>0</v>
      </c>
      <c r="X203" s="74">
        <f t="shared" si="384"/>
        <v>0</v>
      </c>
      <c r="Y203" s="78">
        <f t="shared" si="385"/>
        <v>0</v>
      </c>
      <c r="Z203" s="537"/>
      <c r="AA203" s="537"/>
      <c r="AB203" s="382"/>
      <c r="AC203" s="238"/>
      <c r="AD203" s="538">
        <f t="shared" si="386"/>
        <v>0</v>
      </c>
      <c r="AE203" s="74">
        <f t="shared" si="387"/>
        <v>0</v>
      </c>
      <c r="AF203" s="78">
        <f t="shared" si="388"/>
        <v>0</v>
      </c>
      <c r="AG203" s="537"/>
      <c r="AH203" s="537"/>
      <c r="AI203" s="382"/>
      <c r="AJ203" s="238"/>
      <c r="AK203" s="538">
        <f t="shared" si="389"/>
        <v>0</v>
      </c>
      <c r="AL203" s="74">
        <f t="shared" si="390"/>
        <v>0</v>
      </c>
      <c r="AM203" s="78">
        <f t="shared" si="391"/>
        <v>0</v>
      </c>
      <c r="AN203" s="537"/>
      <c r="AO203" s="537"/>
      <c r="AP203" s="382"/>
      <c r="AQ203" s="238"/>
      <c r="AR203" s="538">
        <f t="shared" si="392"/>
        <v>0</v>
      </c>
      <c r="AS203" s="74">
        <f t="shared" si="393"/>
        <v>0</v>
      </c>
      <c r="AT203" s="78">
        <f t="shared" si="394"/>
        <v>0</v>
      </c>
      <c r="AU203" s="537"/>
      <c r="AV203" s="537"/>
      <c r="AW203" s="382"/>
      <c r="AX203" s="238"/>
      <c r="AY203" s="538">
        <f t="shared" si="395"/>
        <v>0</v>
      </c>
      <c r="AZ203" s="74">
        <f t="shared" si="396"/>
        <v>0</v>
      </c>
      <c r="BA203" s="78">
        <f t="shared" si="397"/>
        <v>0</v>
      </c>
      <c r="BB203" s="537"/>
      <c r="BC203" s="537"/>
      <c r="BD203" s="382"/>
      <c r="BE203" s="238"/>
      <c r="BF203" s="538">
        <f t="shared" si="398"/>
        <v>0</v>
      </c>
      <c r="BG203" s="74">
        <f t="shared" si="399"/>
        <v>0</v>
      </c>
      <c r="BH203" s="78">
        <f t="shared" si="400"/>
        <v>0</v>
      </c>
      <c r="BI203" s="537"/>
      <c r="BJ203" s="537"/>
      <c r="BK203" s="382"/>
      <c r="BL203" s="238"/>
      <c r="BM203" s="538">
        <f t="shared" si="401"/>
        <v>0</v>
      </c>
      <c r="BN203" s="74">
        <f t="shared" si="402"/>
        <v>0</v>
      </c>
      <c r="BO203" s="78">
        <f t="shared" si="403"/>
        <v>0</v>
      </c>
      <c r="BP203" s="537"/>
      <c r="BQ203" s="537"/>
      <c r="BR203" s="382"/>
      <c r="BS203" s="238"/>
      <c r="BT203" s="538">
        <f t="shared" si="404"/>
        <v>0</v>
      </c>
      <c r="BU203" s="74">
        <f t="shared" si="405"/>
        <v>0</v>
      </c>
      <c r="BV203" s="78">
        <f t="shared" si="406"/>
        <v>0</v>
      </c>
      <c r="BW203" s="537"/>
      <c r="BX203" s="537"/>
      <c r="BY203" s="382"/>
      <c r="BZ203" s="238"/>
      <c r="CA203" s="538">
        <f t="shared" si="407"/>
        <v>0</v>
      </c>
      <c r="CB203" s="74">
        <f t="shared" si="408"/>
        <v>0</v>
      </c>
      <c r="CC203" s="78">
        <f t="shared" si="409"/>
        <v>0</v>
      </c>
      <c r="CD203" s="537"/>
      <c r="CE203" s="537"/>
      <c r="CF203" s="382"/>
      <c r="CG203" s="238"/>
      <c r="CH203" s="538">
        <f t="shared" si="410"/>
        <v>0</v>
      </c>
      <c r="CI203" s="74">
        <f t="shared" si="411"/>
        <v>0</v>
      </c>
      <c r="CJ203" s="78">
        <f t="shared" si="412"/>
        <v>0</v>
      </c>
      <c r="CK203" s="537"/>
      <c r="CL203" s="537"/>
      <c r="CM203" s="382"/>
      <c r="CN203" s="238"/>
      <c r="CO203" s="538">
        <f t="shared" si="413"/>
        <v>0</v>
      </c>
      <c r="CP203" s="74">
        <f t="shared" si="414"/>
        <v>0</v>
      </c>
      <c r="CQ203" s="78">
        <f t="shared" si="415"/>
        <v>0</v>
      </c>
      <c r="CR203" s="537"/>
      <c r="CS203" s="537"/>
      <c r="CT203" s="382"/>
      <c r="CU203" s="238"/>
      <c r="CV203" s="538">
        <f t="shared" si="416"/>
        <v>0</v>
      </c>
      <c r="CW203" s="74">
        <f t="shared" si="417"/>
        <v>0</v>
      </c>
      <c r="CX203" s="78">
        <f t="shared" si="418"/>
        <v>0</v>
      </c>
      <c r="CY203" s="537"/>
      <c r="CZ203" s="537"/>
      <c r="DA203" s="382"/>
      <c r="DB203" s="238"/>
      <c r="DC203" s="538">
        <f t="shared" si="419"/>
        <v>0</v>
      </c>
      <c r="DD203" s="74">
        <f t="shared" si="420"/>
        <v>0</v>
      </c>
      <c r="DE203" s="78">
        <f t="shared" si="421"/>
        <v>0</v>
      </c>
      <c r="DF203" s="537"/>
      <c r="DG203" s="537"/>
      <c r="DH203" s="382"/>
      <c r="DI203" s="238"/>
      <c r="DJ203" s="538">
        <f t="shared" si="422"/>
        <v>0</v>
      </c>
      <c r="DK203" s="74">
        <f t="shared" si="423"/>
        <v>0</v>
      </c>
      <c r="DL203" s="78">
        <f t="shared" si="424"/>
        <v>0</v>
      </c>
      <c r="DM203" s="537"/>
      <c r="DN203" s="537"/>
      <c r="DO203" s="382"/>
      <c r="DP203" s="238"/>
      <c r="DQ203" s="538">
        <f t="shared" si="425"/>
        <v>0</v>
      </c>
      <c r="DR203" s="74">
        <f t="shared" si="426"/>
        <v>0</v>
      </c>
      <c r="DS203" s="78">
        <f t="shared" si="427"/>
        <v>0</v>
      </c>
      <c r="DT203" s="537"/>
      <c r="DU203" s="537"/>
      <c r="DV203" s="382"/>
    </row>
    <row r="204" spans="1:126" s="20" customFormat="1" outlineLevel="1" x14ac:dyDescent="0.2">
      <c r="A204" s="196" t="s">
        <v>82</v>
      </c>
      <c r="B204" s="193" t="s">
        <v>27</v>
      </c>
      <c r="C204" s="42"/>
      <c r="D204" s="42"/>
      <c r="E204" s="78">
        <f t="shared" si="376"/>
        <v>0</v>
      </c>
      <c r="F204" s="190"/>
      <c r="G204" s="22" t="s">
        <v>55</v>
      </c>
      <c r="H204" s="301" t="s">
        <v>316</v>
      </c>
      <c r="I204" s="538">
        <f t="shared" si="377"/>
        <v>0</v>
      </c>
      <c r="J204" s="538">
        <f t="shared" si="378"/>
        <v>0</v>
      </c>
      <c r="K204" s="78">
        <f t="shared" si="379"/>
        <v>0</v>
      </c>
      <c r="L204" s="537"/>
      <c r="M204" s="537"/>
      <c r="N204" s="382"/>
      <c r="O204" s="271" t="str">
        <f t="shared" si="327"/>
        <v>LLR</v>
      </c>
      <c r="P204" s="538">
        <f t="shared" si="380"/>
        <v>0</v>
      </c>
      <c r="Q204" s="74">
        <f t="shared" si="381"/>
        <v>0</v>
      </c>
      <c r="R204" s="78">
        <f t="shared" si="382"/>
        <v>0</v>
      </c>
      <c r="S204" s="537"/>
      <c r="T204" s="537"/>
      <c r="U204" s="382"/>
      <c r="V204" s="238"/>
      <c r="W204" s="538">
        <f t="shared" si="383"/>
        <v>0</v>
      </c>
      <c r="X204" s="74">
        <f t="shared" si="384"/>
        <v>0</v>
      </c>
      <c r="Y204" s="78">
        <f t="shared" si="385"/>
        <v>0</v>
      </c>
      <c r="Z204" s="537"/>
      <c r="AA204" s="537"/>
      <c r="AB204" s="382"/>
      <c r="AC204" s="238"/>
      <c r="AD204" s="538">
        <f t="shared" si="386"/>
        <v>0</v>
      </c>
      <c r="AE204" s="74">
        <f t="shared" si="387"/>
        <v>0</v>
      </c>
      <c r="AF204" s="78">
        <f t="shared" si="388"/>
        <v>0</v>
      </c>
      <c r="AG204" s="537"/>
      <c r="AH204" s="537"/>
      <c r="AI204" s="382"/>
      <c r="AJ204" s="238"/>
      <c r="AK204" s="538">
        <f t="shared" si="389"/>
        <v>0</v>
      </c>
      <c r="AL204" s="74">
        <f t="shared" si="390"/>
        <v>0</v>
      </c>
      <c r="AM204" s="78">
        <f t="shared" si="391"/>
        <v>0</v>
      </c>
      <c r="AN204" s="537"/>
      <c r="AO204" s="537"/>
      <c r="AP204" s="382"/>
      <c r="AQ204" s="238"/>
      <c r="AR204" s="538">
        <f t="shared" si="392"/>
        <v>0</v>
      </c>
      <c r="AS204" s="74">
        <f t="shared" si="393"/>
        <v>0</v>
      </c>
      <c r="AT204" s="78">
        <f t="shared" si="394"/>
        <v>0</v>
      </c>
      <c r="AU204" s="537"/>
      <c r="AV204" s="537"/>
      <c r="AW204" s="382"/>
      <c r="AX204" s="238"/>
      <c r="AY204" s="538">
        <f t="shared" si="395"/>
        <v>0</v>
      </c>
      <c r="AZ204" s="74">
        <f t="shared" si="396"/>
        <v>0</v>
      </c>
      <c r="BA204" s="78">
        <f t="shared" si="397"/>
        <v>0</v>
      </c>
      <c r="BB204" s="537"/>
      <c r="BC204" s="537"/>
      <c r="BD204" s="382"/>
      <c r="BE204" s="238"/>
      <c r="BF204" s="538">
        <f t="shared" si="398"/>
        <v>0</v>
      </c>
      <c r="BG204" s="74">
        <f t="shared" si="399"/>
        <v>0</v>
      </c>
      <c r="BH204" s="78">
        <f t="shared" si="400"/>
        <v>0</v>
      </c>
      <c r="BI204" s="537"/>
      <c r="BJ204" s="537"/>
      <c r="BK204" s="382"/>
      <c r="BL204" s="238"/>
      <c r="BM204" s="538">
        <f t="shared" si="401"/>
        <v>0</v>
      </c>
      <c r="BN204" s="74">
        <f t="shared" si="402"/>
        <v>0</v>
      </c>
      <c r="BO204" s="78">
        <f t="shared" si="403"/>
        <v>0</v>
      </c>
      <c r="BP204" s="537"/>
      <c r="BQ204" s="537"/>
      <c r="BR204" s="382"/>
      <c r="BS204" s="238"/>
      <c r="BT204" s="538">
        <f t="shared" si="404"/>
        <v>0</v>
      </c>
      <c r="BU204" s="74">
        <f t="shared" si="405"/>
        <v>0</v>
      </c>
      <c r="BV204" s="78">
        <f t="shared" si="406"/>
        <v>0</v>
      </c>
      <c r="BW204" s="537"/>
      <c r="BX204" s="537"/>
      <c r="BY204" s="382"/>
      <c r="BZ204" s="238"/>
      <c r="CA204" s="538">
        <f t="shared" si="407"/>
        <v>0</v>
      </c>
      <c r="CB204" s="74">
        <f t="shared" si="408"/>
        <v>0</v>
      </c>
      <c r="CC204" s="78">
        <f t="shared" si="409"/>
        <v>0</v>
      </c>
      <c r="CD204" s="537"/>
      <c r="CE204" s="537"/>
      <c r="CF204" s="382"/>
      <c r="CG204" s="238"/>
      <c r="CH204" s="538">
        <f t="shared" si="410"/>
        <v>0</v>
      </c>
      <c r="CI204" s="74">
        <f t="shared" si="411"/>
        <v>0</v>
      </c>
      <c r="CJ204" s="78">
        <f t="shared" si="412"/>
        <v>0</v>
      </c>
      <c r="CK204" s="537"/>
      <c r="CL204" s="537"/>
      <c r="CM204" s="382"/>
      <c r="CN204" s="238"/>
      <c r="CO204" s="538">
        <f t="shared" si="413"/>
        <v>0</v>
      </c>
      <c r="CP204" s="74">
        <f t="shared" si="414"/>
        <v>0</v>
      </c>
      <c r="CQ204" s="78">
        <f t="shared" si="415"/>
        <v>0</v>
      </c>
      <c r="CR204" s="537"/>
      <c r="CS204" s="537"/>
      <c r="CT204" s="382"/>
      <c r="CU204" s="238"/>
      <c r="CV204" s="538">
        <f t="shared" si="416"/>
        <v>0</v>
      </c>
      <c r="CW204" s="74">
        <f t="shared" si="417"/>
        <v>0</v>
      </c>
      <c r="CX204" s="78">
        <f t="shared" si="418"/>
        <v>0</v>
      </c>
      <c r="CY204" s="537"/>
      <c r="CZ204" s="537"/>
      <c r="DA204" s="382"/>
      <c r="DB204" s="238"/>
      <c r="DC204" s="538">
        <f t="shared" si="419"/>
        <v>0</v>
      </c>
      <c r="DD204" s="74">
        <f t="shared" si="420"/>
        <v>0</v>
      </c>
      <c r="DE204" s="78">
        <f t="shared" si="421"/>
        <v>0</v>
      </c>
      <c r="DF204" s="537"/>
      <c r="DG204" s="537"/>
      <c r="DH204" s="382"/>
      <c r="DI204" s="238"/>
      <c r="DJ204" s="538">
        <f t="shared" si="422"/>
        <v>0</v>
      </c>
      <c r="DK204" s="74">
        <f t="shared" si="423"/>
        <v>0</v>
      </c>
      <c r="DL204" s="78">
        <f t="shared" si="424"/>
        <v>0</v>
      </c>
      <c r="DM204" s="537"/>
      <c r="DN204" s="537"/>
      <c r="DO204" s="382"/>
      <c r="DP204" s="238"/>
      <c r="DQ204" s="538">
        <f t="shared" si="425"/>
        <v>0</v>
      </c>
      <c r="DR204" s="74">
        <f t="shared" si="426"/>
        <v>0</v>
      </c>
      <c r="DS204" s="78">
        <f t="shared" si="427"/>
        <v>0</v>
      </c>
      <c r="DT204" s="537"/>
      <c r="DU204" s="537"/>
      <c r="DV204" s="382"/>
    </row>
    <row r="205" spans="1:126" s="20" customFormat="1" outlineLevel="1" x14ac:dyDescent="0.2">
      <c r="A205" s="196" t="s">
        <v>231</v>
      </c>
      <c r="B205" s="182" t="s">
        <v>232</v>
      </c>
      <c r="C205" s="42"/>
      <c r="D205" s="42"/>
      <c r="E205" s="78">
        <f t="shared" si="376"/>
        <v>0</v>
      </c>
      <c r="F205" s="190"/>
      <c r="G205" s="22"/>
      <c r="H205" s="301" t="s">
        <v>316</v>
      </c>
      <c r="I205" s="538">
        <f t="shared" si="377"/>
        <v>0</v>
      </c>
      <c r="J205" s="538">
        <f t="shared" si="378"/>
        <v>0</v>
      </c>
      <c r="K205" s="78">
        <f t="shared" si="379"/>
        <v>0</v>
      </c>
      <c r="L205" s="537"/>
      <c r="M205" s="537"/>
      <c r="N205" s="382"/>
      <c r="O205" s="271" t="str">
        <f t="shared" si="327"/>
        <v>LLR</v>
      </c>
      <c r="P205" s="538">
        <f t="shared" si="380"/>
        <v>0</v>
      </c>
      <c r="Q205" s="74">
        <f t="shared" si="381"/>
        <v>0</v>
      </c>
      <c r="R205" s="78">
        <f t="shared" si="382"/>
        <v>0</v>
      </c>
      <c r="S205" s="537"/>
      <c r="T205" s="537"/>
      <c r="U205" s="382"/>
      <c r="V205" s="238"/>
      <c r="W205" s="538">
        <f t="shared" si="383"/>
        <v>0</v>
      </c>
      <c r="X205" s="74">
        <f t="shared" si="384"/>
        <v>0</v>
      </c>
      <c r="Y205" s="78">
        <f t="shared" si="385"/>
        <v>0</v>
      </c>
      <c r="Z205" s="537"/>
      <c r="AA205" s="537"/>
      <c r="AB205" s="382"/>
      <c r="AC205" s="238"/>
      <c r="AD205" s="538">
        <f t="shared" si="386"/>
        <v>0</v>
      </c>
      <c r="AE205" s="74">
        <f t="shared" si="387"/>
        <v>0</v>
      </c>
      <c r="AF205" s="78">
        <f t="shared" si="388"/>
        <v>0</v>
      </c>
      <c r="AG205" s="537"/>
      <c r="AH205" s="537"/>
      <c r="AI205" s="382"/>
      <c r="AJ205" s="238"/>
      <c r="AK205" s="538">
        <f t="shared" si="389"/>
        <v>0</v>
      </c>
      <c r="AL205" s="74">
        <f t="shared" si="390"/>
        <v>0</v>
      </c>
      <c r="AM205" s="78">
        <f t="shared" si="391"/>
        <v>0</v>
      </c>
      <c r="AN205" s="537"/>
      <c r="AO205" s="537"/>
      <c r="AP205" s="382"/>
      <c r="AQ205" s="238"/>
      <c r="AR205" s="538">
        <f t="shared" si="392"/>
        <v>0</v>
      </c>
      <c r="AS205" s="74">
        <f t="shared" si="393"/>
        <v>0</v>
      </c>
      <c r="AT205" s="78">
        <f t="shared" si="394"/>
        <v>0</v>
      </c>
      <c r="AU205" s="537"/>
      <c r="AV205" s="537"/>
      <c r="AW205" s="382"/>
      <c r="AX205" s="238"/>
      <c r="AY205" s="538">
        <f t="shared" si="395"/>
        <v>0</v>
      </c>
      <c r="AZ205" s="74">
        <f t="shared" si="396"/>
        <v>0</v>
      </c>
      <c r="BA205" s="78">
        <f t="shared" si="397"/>
        <v>0</v>
      </c>
      <c r="BB205" s="537"/>
      <c r="BC205" s="537"/>
      <c r="BD205" s="382"/>
      <c r="BE205" s="238"/>
      <c r="BF205" s="538">
        <f t="shared" si="398"/>
        <v>0</v>
      </c>
      <c r="BG205" s="74">
        <f t="shared" si="399"/>
        <v>0</v>
      </c>
      <c r="BH205" s="78">
        <f t="shared" si="400"/>
        <v>0</v>
      </c>
      <c r="BI205" s="537"/>
      <c r="BJ205" s="537"/>
      <c r="BK205" s="382"/>
      <c r="BL205" s="238"/>
      <c r="BM205" s="538">
        <f t="shared" si="401"/>
        <v>0</v>
      </c>
      <c r="BN205" s="74">
        <f t="shared" si="402"/>
        <v>0</v>
      </c>
      <c r="BO205" s="78">
        <f t="shared" si="403"/>
        <v>0</v>
      </c>
      <c r="BP205" s="537"/>
      <c r="BQ205" s="537"/>
      <c r="BR205" s="382"/>
      <c r="BS205" s="238"/>
      <c r="BT205" s="538">
        <f t="shared" si="404"/>
        <v>0</v>
      </c>
      <c r="BU205" s="74">
        <f t="shared" si="405"/>
        <v>0</v>
      </c>
      <c r="BV205" s="78">
        <f t="shared" si="406"/>
        <v>0</v>
      </c>
      <c r="BW205" s="537"/>
      <c r="BX205" s="537"/>
      <c r="BY205" s="382"/>
      <c r="BZ205" s="238"/>
      <c r="CA205" s="538">
        <f t="shared" si="407"/>
        <v>0</v>
      </c>
      <c r="CB205" s="74">
        <f t="shared" si="408"/>
        <v>0</v>
      </c>
      <c r="CC205" s="78">
        <f t="shared" si="409"/>
        <v>0</v>
      </c>
      <c r="CD205" s="537"/>
      <c r="CE205" s="537"/>
      <c r="CF205" s="382"/>
      <c r="CG205" s="238"/>
      <c r="CH205" s="538">
        <f t="shared" si="410"/>
        <v>0</v>
      </c>
      <c r="CI205" s="74">
        <f t="shared" si="411"/>
        <v>0</v>
      </c>
      <c r="CJ205" s="78">
        <f t="shared" si="412"/>
        <v>0</v>
      </c>
      <c r="CK205" s="537"/>
      <c r="CL205" s="537"/>
      <c r="CM205" s="382"/>
      <c r="CN205" s="238"/>
      <c r="CO205" s="538">
        <f t="shared" si="413"/>
        <v>0</v>
      </c>
      <c r="CP205" s="74">
        <f t="shared" si="414"/>
        <v>0</v>
      </c>
      <c r="CQ205" s="78">
        <f t="shared" si="415"/>
        <v>0</v>
      </c>
      <c r="CR205" s="537"/>
      <c r="CS205" s="537"/>
      <c r="CT205" s="382"/>
      <c r="CU205" s="238"/>
      <c r="CV205" s="538">
        <f t="shared" si="416"/>
        <v>0</v>
      </c>
      <c r="CW205" s="74">
        <f t="shared" si="417"/>
        <v>0</v>
      </c>
      <c r="CX205" s="78">
        <f t="shared" si="418"/>
        <v>0</v>
      </c>
      <c r="CY205" s="537"/>
      <c r="CZ205" s="537"/>
      <c r="DA205" s="382"/>
      <c r="DB205" s="238"/>
      <c r="DC205" s="538">
        <f t="shared" si="419"/>
        <v>0</v>
      </c>
      <c r="DD205" s="74">
        <f t="shared" si="420"/>
        <v>0</v>
      </c>
      <c r="DE205" s="78">
        <f t="shared" si="421"/>
        <v>0</v>
      </c>
      <c r="DF205" s="537"/>
      <c r="DG205" s="537"/>
      <c r="DH205" s="382"/>
      <c r="DI205" s="238"/>
      <c r="DJ205" s="538">
        <f t="shared" si="422"/>
        <v>0</v>
      </c>
      <c r="DK205" s="74">
        <f t="shared" si="423"/>
        <v>0</v>
      </c>
      <c r="DL205" s="78">
        <f t="shared" si="424"/>
        <v>0</v>
      </c>
      <c r="DM205" s="537"/>
      <c r="DN205" s="537"/>
      <c r="DO205" s="382"/>
      <c r="DP205" s="238"/>
      <c r="DQ205" s="538">
        <f t="shared" si="425"/>
        <v>0</v>
      </c>
      <c r="DR205" s="74">
        <f t="shared" si="426"/>
        <v>0</v>
      </c>
      <c r="DS205" s="78">
        <f t="shared" si="427"/>
        <v>0</v>
      </c>
      <c r="DT205" s="537"/>
      <c r="DU205" s="537"/>
      <c r="DV205" s="382"/>
    </row>
    <row r="206" spans="1:126" s="20" customFormat="1" outlineLevel="1" x14ac:dyDescent="0.2">
      <c r="A206" s="196" t="s">
        <v>233</v>
      </c>
      <c r="B206" s="182" t="s">
        <v>220</v>
      </c>
      <c r="C206" s="42"/>
      <c r="D206" s="42"/>
      <c r="E206" s="78">
        <f t="shared" si="376"/>
        <v>0</v>
      </c>
      <c r="F206" s="187"/>
      <c r="G206" s="22"/>
      <c r="H206" s="301" t="s">
        <v>316</v>
      </c>
      <c r="I206" s="538">
        <f t="shared" si="377"/>
        <v>0</v>
      </c>
      <c r="J206" s="538">
        <f t="shared" si="378"/>
        <v>0</v>
      </c>
      <c r="K206" s="78">
        <f t="shared" si="379"/>
        <v>0</v>
      </c>
      <c r="L206" s="537"/>
      <c r="M206" s="537"/>
      <c r="N206" s="382"/>
      <c r="O206" s="271" t="str">
        <f t="shared" si="327"/>
        <v>LLR</v>
      </c>
      <c r="P206" s="538">
        <f t="shared" si="380"/>
        <v>0</v>
      </c>
      <c r="Q206" s="74">
        <f t="shared" si="381"/>
        <v>0</v>
      </c>
      <c r="R206" s="78">
        <f t="shared" si="382"/>
        <v>0</v>
      </c>
      <c r="S206" s="537"/>
      <c r="T206" s="537"/>
      <c r="U206" s="382"/>
      <c r="V206" s="238"/>
      <c r="W206" s="538">
        <f t="shared" si="383"/>
        <v>0</v>
      </c>
      <c r="X206" s="74">
        <f t="shared" si="384"/>
        <v>0</v>
      </c>
      <c r="Y206" s="78">
        <f t="shared" si="385"/>
        <v>0</v>
      </c>
      <c r="Z206" s="537"/>
      <c r="AA206" s="537"/>
      <c r="AB206" s="382"/>
      <c r="AC206" s="238"/>
      <c r="AD206" s="538">
        <f t="shared" si="386"/>
        <v>0</v>
      </c>
      <c r="AE206" s="74">
        <f t="shared" si="387"/>
        <v>0</v>
      </c>
      <c r="AF206" s="78">
        <f t="shared" si="388"/>
        <v>0</v>
      </c>
      <c r="AG206" s="537"/>
      <c r="AH206" s="537"/>
      <c r="AI206" s="382"/>
      <c r="AJ206" s="238"/>
      <c r="AK206" s="538">
        <f t="shared" si="389"/>
        <v>0</v>
      </c>
      <c r="AL206" s="74">
        <f t="shared" si="390"/>
        <v>0</v>
      </c>
      <c r="AM206" s="78">
        <f t="shared" si="391"/>
        <v>0</v>
      </c>
      <c r="AN206" s="537"/>
      <c r="AO206" s="537"/>
      <c r="AP206" s="382"/>
      <c r="AQ206" s="238"/>
      <c r="AR206" s="538">
        <f t="shared" si="392"/>
        <v>0</v>
      </c>
      <c r="AS206" s="74">
        <f t="shared" si="393"/>
        <v>0</v>
      </c>
      <c r="AT206" s="78">
        <f t="shared" si="394"/>
        <v>0</v>
      </c>
      <c r="AU206" s="537"/>
      <c r="AV206" s="537"/>
      <c r="AW206" s="382"/>
      <c r="AX206" s="238"/>
      <c r="AY206" s="538">
        <f t="shared" si="395"/>
        <v>0</v>
      </c>
      <c r="AZ206" s="74">
        <f t="shared" si="396"/>
        <v>0</v>
      </c>
      <c r="BA206" s="78">
        <f t="shared" si="397"/>
        <v>0</v>
      </c>
      <c r="BB206" s="537"/>
      <c r="BC206" s="537"/>
      <c r="BD206" s="382"/>
      <c r="BE206" s="238"/>
      <c r="BF206" s="538">
        <f t="shared" si="398"/>
        <v>0</v>
      </c>
      <c r="BG206" s="74">
        <f t="shared" si="399"/>
        <v>0</v>
      </c>
      <c r="BH206" s="78">
        <f t="shared" si="400"/>
        <v>0</v>
      </c>
      <c r="BI206" s="537"/>
      <c r="BJ206" s="537"/>
      <c r="BK206" s="382"/>
      <c r="BL206" s="238"/>
      <c r="BM206" s="538">
        <f t="shared" si="401"/>
        <v>0</v>
      </c>
      <c r="BN206" s="74">
        <f t="shared" si="402"/>
        <v>0</v>
      </c>
      <c r="BO206" s="78">
        <f t="shared" si="403"/>
        <v>0</v>
      </c>
      <c r="BP206" s="537"/>
      <c r="BQ206" s="537"/>
      <c r="BR206" s="382"/>
      <c r="BS206" s="238"/>
      <c r="BT206" s="538">
        <f t="shared" si="404"/>
        <v>0</v>
      </c>
      <c r="BU206" s="74">
        <f t="shared" si="405"/>
        <v>0</v>
      </c>
      <c r="BV206" s="78">
        <f t="shared" si="406"/>
        <v>0</v>
      </c>
      <c r="BW206" s="537"/>
      <c r="BX206" s="537"/>
      <c r="BY206" s="382"/>
      <c r="BZ206" s="238"/>
      <c r="CA206" s="538">
        <f t="shared" si="407"/>
        <v>0</v>
      </c>
      <c r="CB206" s="74">
        <f t="shared" si="408"/>
        <v>0</v>
      </c>
      <c r="CC206" s="78">
        <f t="shared" si="409"/>
        <v>0</v>
      </c>
      <c r="CD206" s="537"/>
      <c r="CE206" s="537"/>
      <c r="CF206" s="382"/>
      <c r="CG206" s="238"/>
      <c r="CH206" s="538">
        <f t="shared" si="410"/>
        <v>0</v>
      </c>
      <c r="CI206" s="74">
        <f t="shared" si="411"/>
        <v>0</v>
      </c>
      <c r="CJ206" s="78">
        <f t="shared" si="412"/>
        <v>0</v>
      </c>
      <c r="CK206" s="537"/>
      <c r="CL206" s="537"/>
      <c r="CM206" s="382"/>
      <c r="CN206" s="238"/>
      <c r="CO206" s="538">
        <f t="shared" si="413"/>
        <v>0</v>
      </c>
      <c r="CP206" s="74">
        <f t="shared" si="414"/>
        <v>0</v>
      </c>
      <c r="CQ206" s="78">
        <f t="shared" si="415"/>
        <v>0</v>
      </c>
      <c r="CR206" s="537"/>
      <c r="CS206" s="537"/>
      <c r="CT206" s="382"/>
      <c r="CU206" s="238"/>
      <c r="CV206" s="538">
        <f t="shared" si="416"/>
        <v>0</v>
      </c>
      <c r="CW206" s="74">
        <f t="shared" si="417"/>
        <v>0</v>
      </c>
      <c r="CX206" s="78">
        <f t="shared" si="418"/>
        <v>0</v>
      </c>
      <c r="CY206" s="537"/>
      <c r="CZ206" s="537"/>
      <c r="DA206" s="382"/>
      <c r="DB206" s="238"/>
      <c r="DC206" s="538">
        <f t="shared" si="419"/>
        <v>0</v>
      </c>
      <c r="DD206" s="74">
        <f t="shared" si="420"/>
        <v>0</v>
      </c>
      <c r="DE206" s="78">
        <f t="shared" si="421"/>
        <v>0</v>
      </c>
      <c r="DF206" s="537"/>
      <c r="DG206" s="537"/>
      <c r="DH206" s="382"/>
      <c r="DI206" s="238"/>
      <c r="DJ206" s="538">
        <f t="shared" si="422"/>
        <v>0</v>
      </c>
      <c r="DK206" s="74">
        <f t="shared" si="423"/>
        <v>0</v>
      </c>
      <c r="DL206" s="78">
        <f t="shared" si="424"/>
        <v>0</v>
      </c>
      <c r="DM206" s="537"/>
      <c r="DN206" s="537"/>
      <c r="DO206" s="382"/>
      <c r="DP206" s="238"/>
      <c r="DQ206" s="538">
        <f t="shared" si="425"/>
        <v>0</v>
      </c>
      <c r="DR206" s="74">
        <f t="shared" si="426"/>
        <v>0</v>
      </c>
      <c r="DS206" s="78">
        <f t="shared" si="427"/>
        <v>0</v>
      </c>
      <c r="DT206" s="537"/>
      <c r="DU206" s="537"/>
      <c r="DV206" s="382"/>
    </row>
    <row r="207" spans="1:126" s="20" customFormat="1" outlineLevel="1" x14ac:dyDescent="0.2">
      <c r="A207" s="199" t="s">
        <v>87</v>
      </c>
      <c r="B207" s="185"/>
      <c r="C207" s="77">
        <f>SUMIF($H208:$H218,MID($H207,3,10),C208:C218)</f>
        <v>0</v>
      </c>
      <c r="D207" s="77">
        <f>SUMIF($H208:$H218,MID($H207,3,10),D208:D218)</f>
        <v>0</v>
      </c>
      <c r="E207" s="73">
        <f t="shared" si="376"/>
        <v>0</v>
      </c>
      <c r="F207" s="187"/>
      <c r="G207" s="22"/>
      <c r="H207" s="301" t="s">
        <v>319</v>
      </c>
      <c r="I207" s="432">
        <f t="shared" si="377"/>
        <v>0</v>
      </c>
      <c r="J207" s="432">
        <f t="shared" si="378"/>
        <v>0</v>
      </c>
      <c r="K207" s="73">
        <f t="shared" si="379"/>
        <v>0</v>
      </c>
      <c r="L207" s="399">
        <f>IF(I$1="","",SUMIF($H208:$H218,MID($H207,3,10),L208:L218))</f>
        <v>0</v>
      </c>
      <c r="M207" s="399">
        <f>IF(I$1="","",SUMIF($H208:$H218,MID($H207,3,10),M208:M218))</f>
        <v>0</v>
      </c>
      <c r="N207" s="382"/>
      <c r="O207" s="271" t="str">
        <f t="shared" si="327"/>
        <v>LL</v>
      </c>
      <c r="P207" s="536">
        <f t="shared" si="380"/>
        <v>0</v>
      </c>
      <c r="Q207" s="73">
        <f t="shared" si="381"/>
        <v>0</v>
      </c>
      <c r="R207" s="73">
        <f t="shared" si="382"/>
        <v>0</v>
      </c>
      <c r="S207" s="432">
        <f>IF(P$1="","",SUMIF($H208:$H218,MID($H207,3,10),S208:S218))</f>
        <v>0</v>
      </c>
      <c r="T207" s="432">
        <f>IF(P$1="","",SUMIF($H208:$H218,MID($H207,3,10),T208:T218))</f>
        <v>0</v>
      </c>
      <c r="U207" s="382"/>
      <c r="V207" s="238"/>
      <c r="W207" s="536">
        <f t="shared" si="383"/>
        <v>0</v>
      </c>
      <c r="X207" s="73">
        <f t="shared" si="384"/>
        <v>0</v>
      </c>
      <c r="Y207" s="73">
        <f t="shared" si="385"/>
        <v>0</v>
      </c>
      <c r="Z207" s="399">
        <f>IF(W$1="","",SUMIF($H208:$H218,MID($H207,3,10),Z208:Z218))</f>
        <v>0</v>
      </c>
      <c r="AA207" s="399">
        <f>IF(W$1="","",SUMIF($H208:$H218,MID($H207,3,10),AA208:AA218))</f>
        <v>0</v>
      </c>
      <c r="AB207" s="382"/>
      <c r="AC207" s="238"/>
      <c r="AD207" s="536">
        <f t="shared" si="386"/>
        <v>0</v>
      </c>
      <c r="AE207" s="73">
        <f t="shared" si="387"/>
        <v>0</v>
      </c>
      <c r="AF207" s="73">
        <f t="shared" si="388"/>
        <v>0</v>
      </c>
      <c r="AG207" s="399">
        <f>IF(AD$1="","",SUMIF($H208:$H218,MID($H207,3,10),AG208:AG218))</f>
        <v>0</v>
      </c>
      <c r="AH207" s="399">
        <f>IF(AD$1="","",SUMIF($H208:$H218,MID($H207,3,10),AH208:AH218))</f>
        <v>0</v>
      </c>
      <c r="AI207" s="382"/>
      <c r="AJ207" s="238"/>
      <c r="AK207" s="536">
        <f t="shared" si="389"/>
        <v>0</v>
      </c>
      <c r="AL207" s="73">
        <f t="shared" si="390"/>
        <v>0</v>
      </c>
      <c r="AM207" s="73">
        <f t="shared" si="391"/>
        <v>0</v>
      </c>
      <c r="AN207" s="399">
        <f>IF(AK$1="","",SUMIF($H208:$H218,MID($H207,3,10),AN208:AN218))</f>
        <v>0</v>
      </c>
      <c r="AO207" s="399">
        <f>IF(AK$1="","",SUMIF($H208:$H218,MID($H207,3,10),AO208:AO218))</f>
        <v>0</v>
      </c>
      <c r="AP207" s="382"/>
      <c r="AQ207" s="238"/>
      <c r="AR207" s="536">
        <f t="shared" si="392"/>
        <v>0</v>
      </c>
      <c r="AS207" s="73">
        <f t="shared" si="393"/>
        <v>0</v>
      </c>
      <c r="AT207" s="73">
        <f t="shared" si="394"/>
        <v>0</v>
      </c>
      <c r="AU207" s="399">
        <f>IF(AR$1="","",SUMIF($H208:$H218,MID($H207,3,10),AU208:AU218))</f>
        <v>0</v>
      </c>
      <c r="AV207" s="399">
        <f>IF(AR$1="","",SUMIF($H208:$H218,MID($H207,3,10),AV208:AV218))</f>
        <v>0</v>
      </c>
      <c r="AW207" s="382"/>
      <c r="AX207" s="238"/>
      <c r="AY207" s="536">
        <f t="shared" si="395"/>
        <v>0</v>
      </c>
      <c r="AZ207" s="73">
        <f t="shared" si="396"/>
        <v>0</v>
      </c>
      <c r="BA207" s="73">
        <f t="shared" si="397"/>
        <v>0</v>
      </c>
      <c r="BB207" s="399">
        <f>IF(AY$1="","",SUMIF($H208:$H218,MID($H207,3,10),BB208:BB218))</f>
        <v>0</v>
      </c>
      <c r="BC207" s="399">
        <f>IF(AY$1="","",SUMIF($H208:$H218,MID($H207,3,10),BC208:BC218))</f>
        <v>0</v>
      </c>
      <c r="BD207" s="382"/>
      <c r="BE207" s="238"/>
      <c r="BF207" s="536">
        <f t="shared" si="398"/>
        <v>0</v>
      </c>
      <c r="BG207" s="73">
        <f t="shared" si="399"/>
        <v>0</v>
      </c>
      <c r="BH207" s="73">
        <f t="shared" si="400"/>
        <v>0</v>
      </c>
      <c r="BI207" s="399">
        <f>IF(BF$1="","",SUMIF($H208:$H218,MID($H207,3,10),BI208:BI218))</f>
        <v>0</v>
      </c>
      <c r="BJ207" s="399">
        <f>IF(BF$1="","",SUMIF($H208:$H218,MID($H207,3,10),BJ208:BJ218))</f>
        <v>0</v>
      </c>
      <c r="BK207" s="382"/>
      <c r="BL207" s="238"/>
      <c r="BM207" s="536">
        <f t="shared" si="401"/>
        <v>0</v>
      </c>
      <c r="BN207" s="73">
        <f t="shared" si="402"/>
        <v>0</v>
      </c>
      <c r="BO207" s="73">
        <f t="shared" si="403"/>
        <v>0</v>
      </c>
      <c r="BP207" s="399">
        <f>IF(BM$1="","",SUMIF($H208:$H218,MID($H207,3,10),BP208:BP218))</f>
        <v>0</v>
      </c>
      <c r="BQ207" s="399">
        <f>IF(BM$1="","",SUMIF($H208:$H218,MID($H207,3,10),BQ208:BQ218))</f>
        <v>0</v>
      </c>
      <c r="BR207" s="382"/>
      <c r="BS207" s="238"/>
      <c r="BT207" s="536">
        <f t="shared" si="404"/>
        <v>0</v>
      </c>
      <c r="BU207" s="73">
        <f t="shared" si="405"/>
        <v>0</v>
      </c>
      <c r="BV207" s="73">
        <f t="shared" si="406"/>
        <v>0</v>
      </c>
      <c r="BW207" s="399">
        <f>IF(BT$1="","",SUMIF($H208:$H218,MID($H207,3,10),BW208:BW218))</f>
        <v>0</v>
      </c>
      <c r="BX207" s="399">
        <f>IF(BT$1="","",SUMIF($H208:$H218,MID($H207,3,10),BX208:BX218))</f>
        <v>0</v>
      </c>
      <c r="BY207" s="382"/>
      <c r="BZ207" s="238"/>
      <c r="CA207" s="536">
        <f t="shared" si="407"/>
        <v>0</v>
      </c>
      <c r="CB207" s="73">
        <f t="shared" si="408"/>
        <v>0</v>
      </c>
      <c r="CC207" s="73">
        <f t="shared" si="409"/>
        <v>0</v>
      </c>
      <c r="CD207" s="399">
        <f>IF(CA$1="","",SUMIF($H208:$H218,MID($H207,3,10),CD208:CD218))</f>
        <v>0</v>
      </c>
      <c r="CE207" s="399">
        <f>IF(CA$1="","",SUMIF($H208:$H218,MID($H207,3,10),CE208:CE218))</f>
        <v>0</v>
      </c>
      <c r="CF207" s="382"/>
      <c r="CG207" s="238"/>
      <c r="CH207" s="536">
        <f t="shared" si="410"/>
        <v>0</v>
      </c>
      <c r="CI207" s="73">
        <f t="shared" si="411"/>
        <v>0</v>
      </c>
      <c r="CJ207" s="73">
        <f t="shared" si="412"/>
        <v>0</v>
      </c>
      <c r="CK207" s="399">
        <f>IF(CH$1="","",SUMIF($H208:$H218,MID($H207,3,10),CK208:CK218))</f>
        <v>0</v>
      </c>
      <c r="CL207" s="399">
        <f>IF(CH$1="","",SUMIF($H208:$H218,MID($H207,3,10),CL208:CL218))</f>
        <v>0</v>
      </c>
      <c r="CM207" s="382"/>
      <c r="CN207" s="238"/>
      <c r="CO207" s="536">
        <f t="shared" si="413"/>
        <v>0</v>
      </c>
      <c r="CP207" s="73">
        <f t="shared" si="414"/>
        <v>0</v>
      </c>
      <c r="CQ207" s="73">
        <f t="shared" si="415"/>
        <v>0</v>
      </c>
      <c r="CR207" s="399">
        <f>IF(CO$1="","",SUMIF($H208:$H218,MID($H207,3,10),CR208:CR218))</f>
        <v>0</v>
      </c>
      <c r="CS207" s="399">
        <f>IF(CO$1="","",SUMIF($H208:$H218,MID($H207,3,10),CS208:CS218))</f>
        <v>0</v>
      </c>
      <c r="CT207" s="382"/>
      <c r="CU207" s="238"/>
      <c r="CV207" s="536">
        <f t="shared" si="416"/>
        <v>0</v>
      </c>
      <c r="CW207" s="73">
        <f t="shared" si="417"/>
        <v>0</v>
      </c>
      <c r="CX207" s="73">
        <f t="shared" si="418"/>
        <v>0</v>
      </c>
      <c r="CY207" s="399">
        <f>IF(CV$1="","",SUMIF($H208:$H218,MID($H207,3,10),CY208:CY218))</f>
        <v>0</v>
      </c>
      <c r="CZ207" s="399">
        <f>IF(CV$1="","",SUMIF($H208:$H218,MID($H207,3,10),CZ208:CZ218))</f>
        <v>0</v>
      </c>
      <c r="DA207" s="382"/>
      <c r="DB207" s="238"/>
      <c r="DC207" s="536">
        <f t="shared" si="419"/>
        <v>0</v>
      </c>
      <c r="DD207" s="73">
        <f t="shared" si="420"/>
        <v>0</v>
      </c>
      <c r="DE207" s="73">
        <f t="shared" si="421"/>
        <v>0</v>
      </c>
      <c r="DF207" s="399">
        <f>IF(DC$1="","",SUMIF($H208:$H218,MID($H207,3,10),DF208:DF218))</f>
        <v>0</v>
      </c>
      <c r="DG207" s="399">
        <f>IF(DC$1="","",SUMIF($H208:$H218,MID($H207,3,10),DG208:DG218))</f>
        <v>0</v>
      </c>
      <c r="DH207" s="382"/>
      <c r="DI207" s="238"/>
      <c r="DJ207" s="536">
        <f t="shared" si="422"/>
        <v>0</v>
      </c>
      <c r="DK207" s="73">
        <f t="shared" si="423"/>
        <v>0</v>
      </c>
      <c r="DL207" s="73">
        <f t="shared" si="424"/>
        <v>0</v>
      </c>
      <c r="DM207" s="399">
        <f>IF(DJ$1="","",SUMIF($H208:$H218,MID($H207,3,10),DM208:DM218))</f>
        <v>0</v>
      </c>
      <c r="DN207" s="399">
        <f>IF(DJ$1="","",SUMIF($H208:$H218,MID($H207,3,10),DN208:DN218))</f>
        <v>0</v>
      </c>
      <c r="DO207" s="382"/>
      <c r="DP207" s="238"/>
      <c r="DQ207" s="536">
        <f t="shared" si="425"/>
        <v>0</v>
      </c>
      <c r="DR207" s="73">
        <f t="shared" si="426"/>
        <v>0</v>
      </c>
      <c r="DS207" s="73">
        <f t="shared" si="427"/>
        <v>0</v>
      </c>
      <c r="DT207" s="399">
        <f>IF(DQ$1="","",SUMIF($H208:$H218,MID($H207,3,10),DT208:DT218))</f>
        <v>0</v>
      </c>
      <c r="DU207" s="399">
        <f>IF(DQ$1="","",SUMIF($H208:$H218,MID($H207,3,10),DU208:DU218))</f>
        <v>0</v>
      </c>
      <c r="DV207" s="382"/>
    </row>
    <row r="208" spans="1:126" s="20" customFormat="1" outlineLevel="1" x14ac:dyDescent="0.2">
      <c r="A208" s="201" t="s">
        <v>23</v>
      </c>
      <c r="B208" s="193"/>
      <c r="C208" s="42"/>
      <c r="D208" s="42"/>
      <c r="E208" s="78">
        <f t="shared" si="376"/>
        <v>0</v>
      </c>
      <c r="F208" s="191"/>
      <c r="G208" s="22" t="s">
        <v>68</v>
      </c>
      <c r="H208" s="301" t="s">
        <v>318</v>
      </c>
      <c r="I208" s="399">
        <f t="shared" si="377"/>
        <v>0</v>
      </c>
      <c r="J208" s="399">
        <f t="shared" si="378"/>
        <v>0</v>
      </c>
      <c r="K208" s="78">
        <f t="shared" si="379"/>
        <v>0</v>
      </c>
      <c r="L208" s="537"/>
      <c r="M208" s="537"/>
      <c r="N208" s="382"/>
      <c r="O208" s="271" t="str">
        <f t="shared" si="327"/>
        <v>LLC</v>
      </c>
      <c r="P208" s="538">
        <f t="shared" si="380"/>
        <v>0</v>
      </c>
      <c r="Q208" s="74">
        <f t="shared" si="381"/>
        <v>0</v>
      </c>
      <c r="R208" s="78">
        <f t="shared" si="382"/>
        <v>0</v>
      </c>
      <c r="S208" s="537"/>
      <c r="T208" s="537"/>
      <c r="U208" s="382"/>
      <c r="V208" s="238"/>
      <c r="W208" s="538">
        <f t="shared" si="383"/>
        <v>0</v>
      </c>
      <c r="X208" s="74">
        <f t="shared" si="384"/>
        <v>0</v>
      </c>
      <c r="Y208" s="78">
        <f t="shared" si="385"/>
        <v>0</v>
      </c>
      <c r="Z208" s="537"/>
      <c r="AA208" s="537"/>
      <c r="AB208" s="382"/>
      <c r="AC208" s="238"/>
      <c r="AD208" s="538">
        <f t="shared" si="386"/>
        <v>0</v>
      </c>
      <c r="AE208" s="74">
        <f t="shared" si="387"/>
        <v>0</v>
      </c>
      <c r="AF208" s="78">
        <f t="shared" si="388"/>
        <v>0</v>
      </c>
      <c r="AG208" s="537"/>
      <c r="AH208" s="537"/>
      <c r="AI208" s="382"/>
      <c r="AJ208" s="238"/>
      <c r="AK208" s="538">
        <f t="shared" si="389"/>
        <v>0</v>
      </c>
      <c r="AL208" s="74">
        <f t="shared" si="390"/>
        <v>0</v>
      </c>
      <c r="AM208" s="78">
        <f t="shared" si="391"/>
        <v>0</v>
      </c>
      <c r="AN208" s="537"/>
      <c r="AO208" s="537"/>
      <c r="AP208" s="382"/>
      <c r="AQ208" s="238"/>
      <c r="AR208" s="538">
        <f t="shared" si="392"/>
        <v>0</v>
      </c>
      <c r="AS208" s="74">
        <f t="shared" si="393"/>
        <v>0</v>
      </c>
      <c r="AT208" s="78">
        <f t="shared" si="394"/>
        <v>0</v>
      </c>
      <c r="AU208" s="537"/>
      <c r="AV208" s="537"/>
      <c r="AW208" s="382"/>
      <c r="AX208" s="238"/>
      <c r="AY208" s="538">
        <f t="shared" si="395"/>
        <v>0</v>
      </c>
      <c r="AZ208" s="74">
        <f t="shared" si="396"/>
        <v>0</v>
      </c>
      <c r="BA208" s="78">
        <f t="shared" si="397"/>
        <v>0</v>
      </c>
      <c r="BB208" s="537"/>
      <c r="BC208" s="537"/>
      <c r="BD208" s="382"/>
      <c r="BE208" s="238"/>
      <c r="BF208" s="538">
        <f t="shared" si="398"/>
        <v>0</v>
      </c>
      <c r="BG208" s="74">
        <f t="shared" si="399"/>
        <v>0</v>
      </c>
      <c r="BH208" s="78">
        <f t="shared" si="400"/>
        <v>0</v>
      </c>
      <c r="BI208" s="537"/>
      <c r="BJ208" s="537"/>
      <c r="BK208" s="382"/>
      <c r="BL208" s="238"/>
      <c r="BM208" s="538">
        <f t="shared" si="401"/>
        <v>0</v>
      </c>
      <c r="BN208" s="74">
        <f t="shared" si="402"/>
        <v>0</v>
      </c>
      <c r="BO208" s="78">
        <f t="shared" si="403"/>
        <v>0</v>
      </c>
      <c r="BP208" s="537"/>
      <c r="BQ208" s="537"/>
      <c r="BR208" s="382"/>
      <c r="BS208" s="238"/>
      <c r="BT208" s="538">
        <f t="shared" si="404"/>
        <v>0</v>
      </c>
      <c r="BU208" s="74">
        <f t="shared" si="405"/>
        <v>0</v>
      </c>
      <c r="BV208" s="78">
        <f t="shared" si="406"/>
        <v>0</v>
      </c>
      <c r="BW208" s="537"/>
      <c r="BX208" s="537"/>
      <c r="BY208" s="382"/>
      <c r="BZ208" s="238"/>
      <c r="CA208" s="538">
        <f t="shared" si="407"/>
        <v>0</v>
      </c>
      <c r="CB208" s="74">
        <f t="shared" si="408"/>
        <v>0</v>
      </c>
      <c r="CC208" s="78">
        <f t="shared" si="409"/>
        <v>0</v>
      </c>
      <c r="CD208" s="537"/>
      <c r="CE208" s="537"/>
      <c r="CF208" s="382"/>
      <c r="CG208" s="238"/>
      <c r="CH208" s="538">
        <f t="shared" si="410"/>
        <v>0</v>
      </c>
      <c r="CI208" s="74">
        <f t="shared" si="411"/>
        <v>0</v>
      </c>
      <c r="CJ208" s="78">
        <f t="shared" si="412"/>
        <v>0</v>
      </c>
      <c r="CK208" s="537"/>
      <c r="CL208" s="537"/>
      <c r="CM208" s="382"/>
      <c r="CN208" s="238"/>
      <c r="CO208" s="538">
        <f t="shared" si="413"/>
        <v>0</v>
      </c>
      <c r="CP208" s="74">
        <f t="shared" si="414"/>
        <v>0</v>
      </c>
      <c r="CQ208" s="78">
        <f t="shared" si="415"/>
        <v>0</v>
      </c>
      <c r="CR208" s="537"/>
      <c r="CS208" s="537"/>
      <c r="CT208" s="382"/>
      <c r="CU208" s="238"/>
      <c r="CV208" s="538">
        <f t="shared" si="416"/>
        <v>0</v>
      </c>
      <c r="CW208" s="74">
        <f t="shared" si="417"/>
        <v>0</v>
      </c>
      <c r="CX208" s="78">
        <f t="shared" si="418"/>
        <v>0</v>
      </c>
      <c r="CY208" s="537"/>
      <c r="CZ208" s="537"/>
      <c r="DA208" s="382"/>
      <c r="DB208" s="238"/>
      <c r="DC208" s="538">
        <f t="shared" si="419"/>
        <v>0</v>
      </c>
      <c r="DD208" s="74">
        <f t="shared" si="420"/>
        <v>0</v>
      </c>
      <c r="DE208" s="78">
        <f t="shared" si="421"/>
        <v>0</v>
      </c>
      <c r="DF208" s="537"/>
      <c r="DG208" s="537"/>
      <c r="DH208" s="382"/>
      <c r="DI208" s="238"/>
      <c r="DJ208" s="538">
        <f t="shared" si="422"/>
        <v>0</v>
      </c>
      <c r="DK208" s="74">
        <f t="shared" si="423"/>
        <v>0</v>
      </c>
      <c r="DL208" s="78">
        <f t="shared" si="424"/>
        <v>0</v>
      </c>
      <c r="DM208" s="537"/>
      <c r="DN208" s="537"/>
      <c r="DO208" s="382"/>
      <c r="DP208" s="238"/>
      <c r="DQ208" s="538">
        <f t="shared" si="425"/>
        <v>0</v>
      </c>
      <c r="DR208" s="74">
        <f t="shared" si="426"/>
        <v>0</v>
      </c>
      <c r="DS208" s="78">
        <f t="shared" si="427"/>
        <v>0</v>
      </c>
      <c r="DT208" s="537"/>
      <c r="DU208" s="537"/>
      <c r="DV208" s="382"/>
    </row>
    <row r="209" spans="1:126" s="20" customFormat="1" outlineLevel="1" x14ac:dyDescent="0.2">
      <c r="A209" s="201" t="s">
        <v>24</v>
      </c>
      <c r="B209" s="193"/>
      <c r="C209" s="42"/>
      <c r="D209" s="42"/>
      <c r="E209" s="78">
        <f t="shared" si="376"/>
        <v>0</v>
      </c>
      <c r="F209" s="187"/>
      <c r="G209" s="22"/>
      <c r="H209" s="301" t="s">
        <v>318</v>
      </c>
      <c r="I209" s="399">
        <f t="shared" si="377"/>
        <v>0</v>
      </c>
      <c r="J209" s="399">
        <f t="shared" si="378"/>
        <v>0</v>
      </c>
      <c r="K209" s="78">
        <f t="shared" si="379"/>
        <v>0</v>
      </c>
      <c r="L209" s="537"/>
      <c r="M209" s="537"/>
      <c r="N209" s="382"/>
      <c r="O209" s="271" t="str">
        <f t="shared" si="327"/>
        <v>LLC</v>
      </c>
      <c r="P209" s="538">
        <f t="shared" si="380"/>
        <v>0</v>
      </c>
      <c r="Q209" s="74">
        <f t="shared" si="381"/>
        <v>0</v>
      </c>
      <c r="R209" s="78">
        <f t="shared" si="382"/>
        <v>0</v>
      </c>
      <c r="S209" s="537"/>
      <c r="T209" s="537"/>
      <c r="U209" s="382"/>
      <c r="V209" s="238"/>
      <c r="W209" s="538">
        <f t="shared" si="383"/>
        <v>0</v>
      </c>
      <c r="X209" s="74">
        <f t="shared" si="384"/>
        <v>0</v>
      </c>
      <c r="Y209" s="78">
        <f t="shared" si="385"/>
        <v>0</v>
      </c>
      <c r="Z209" s="537"/>
      <c r="AA209" s="537"/>
      <c r="AB209" s="382"/>
      <c r="AC209" s="238"/>
      <c r="AD209" s="538">
        <f t="shared" si="386"/>
        <v>0</v>
      </c>
      <c r="AE209" s="74">
        <f t="shared" si="387"/>
        <v>0</v>
      </c>
      <c r="AF209" s="78">
        <f t="shared" si="388"/>
        <v>0</v>
      </c>
      <c r="AG209" s="537"/>
      <c r="AH209" s="537"/>
      <c r="AI209" s="382"/>
      <c r="AJ209" s="238"/>
      <c r="AK209" s="538">
        <f t="shared" si="389"/>
        <v>0</v>
      </c>
      <c r="AL209" s="74">
        <f t="shared" si="390"/>
        <v>0</v>
      </c>
      <c r="AM209" s="78">
        <f t="shared" si="391"/>
        <v>0</v>
      </c>
      <c r="AN209" s="537"/>
      <c r="AO209" s="537"/>
      <c r="AP209" s="382"/>
      <c r="AQ209" s="238"/>
      <c r="AR209" s="538">
        <f t="shared" si="392"/>
        <v>0</v>
      </c>
      <c r="AS209" s="74">
        <f t="shared" si="393"/>
        <v>0</v>
      </c>
      <c r="AT209" s="78">
        <f t="shared" si="394"/>
        <v>0</v>
      </c>
      <c r="AU209" s="537"/>
      <c r="AV209" s="537"/>
      <c r="AW209" s="382"/>
      <c r="AX209" s="238"/>
      <c r="AY209" s="538">
        <f t="shared" si="395"/>
        <v>0</v>
      </c>
      <c r="AZ209" s="74">
        <f t="shared" si="396"/>
        <v>0</v>
      </c>
      <c r="BA209" s="78">
        <f t="shared" si="397"/>
        <v>0</v>
      </c>
      <c r="BB209" s="537"/>
      <c r="BC209" s="537"/>
      <c r="BD209" s="382"/>
      <c r="BE209" s="238"/>
      <c r="BF209" s="538">
        <f t="shared" si="398"/>
        <v>0</v>
      </c>
      <c r="BG209" s="74">
        <f t="shared" si="399"/>
        <v>0</v>
      </c>
      <c r="BH209" s="78">
        <f t="shared" si="400"/>
        <v>0</v>
      </c>
      <c r="BI209" s="537"/>
      <c r="BJ209" s="537"/>
      <c r="BK209" s="382"/>
      <c r="BL209" s="238"/>
      <c r="BM209" s="538">
        <f t="shared" si="401"/>
        <v>0</v>
      </c>
      <c r="BN209" s="74">
        <f t="shared" si="402"/>
        <v>0</v>
      </c>
      <c r="BO209" s="78">
        <f t="shared" si="403"/>
        <v>0</v>
      </c>
      <c r="BP209" s="537"/>
      <c r="BQ209" s="537"/>
      <c r="BR209" s="382"/>
      <c r="BS209" s="238"/>
      <c r="BT209" s="538">
        <f t="shared" si="404"/>
        <v>0</v>
      </c>
      <c r="BU209" s="74">
        <f t="shared" si="405"/>
        <v>0</v>
      </c>
      <c r="BV209" s="78">
        <f t="shared" si="406"/>
        <v>0</v>
      </c>
      <c r="BW209" s="537"/>
      <c r="BX209" s="537"/>
      <c r="BY209" s="382"/>
      <c r="BZ209" s="238"/>
      <c r="CA209" s="538">
        <f t="shared" si="407"/>
        <v>0</v>
      </c>
      <c r="CB209" s="74">
        <f t="shared" si="408"/>
        <v>0</v>
      </c>
      <c r="CC209" s="78">
        <f t="shared" si="409"/>
        <v>0</v>
      </c>
      <c r="CD209" s="537"/>
      <c r="CE209" s="537"/>
      <c r="CF209" s="382"/>
      <c r="CG209" s="238"/>
      <c r="CH209" s="538">
        <f t="shared" si="410"/>
        <v>0</v>
      </c>
      <c r="CI209" s="74">
        <f t="shared" si="411"/>
        <v>0</v>
      </c>
      <c r="CJ209" s="78">
        <f t="shared" si="412"/>
        <v>0</v>
      </c>
      <c r="CK209" s="537"/>
      <c r="CL209" s="537"/>
      <c r="CM209" s="382"/>
      <c r="CN209" s="238"/>
      <c r="CO209" s="538">
        <f t="shared" si="413"/>
        <v>0</v>
      </c>
      <c r="CP209" s="74">
        <f t="shared" si="414"/>
        <v>0</v>
      </c>
      <c r="CQ209" s="78">
        <f t="shared" si="415"/>
        <v>0</v>
      </c>
      <c r="CR209" s="537"/>
      <c r="CS209" s="537"/>
      <c r="CT209" s="382"/>
      <c r="CU209" s="238"/>
      <c r="CV209" s="538">
        <f t="shared" si="416"/>
        <v>0</v>
      </c>
      <c r="CW209" s="74">
        <f t="shared" si="417"/>
        <v>0</v>
      </c>
      <c r="CX209" s="78">
        <f t="shared" si="418"/>
        <v>0</v>
      </c>
      <c r="CY209" s="537"/>
      <c r="CZ209" s="537"/>
      <c r="DA209" s="382"/>
      <c r="DB209" s="238"/>
      <c r="DC209" s="538">
        <f t="shared" si="419"/>
        <v>0</v>
      </c>
      <c r="DD209" s="74">
        <f t="shared" si="420"/>
        <v>0</v>
      </c>
      <c r="DE209" s="78">
        <f t="shared" si="421"/>
        <v>0</v>
      </c>
      <c r="DF209" s="537"/>
      <c r="DG209" s="537"/>
      <c r="DH209" s="382"/>
      <c r="DI209" s="238"/>
      <c r="DJ209" s="538">
        <f t="shared" si="422"/>
        <v>0</v>
      </c>
      <c r="DK209" s="74">
        <f t="shared" si="423"/>
        <v>0</v>
      </c>
      <c r="DL209" s="78">
        <f t="shared" si="424"/>
        <v>0</v>
      </c>
      <c r="DM209" s="537"/>
      <c r="DN209" s="537"/>
      <c r="DO209" s="382"/>
      <c r="DP209" s="238"/>
      <c r="DQ209" s="538">
        <f t="shared" si="425"/>
        <v>0</v>
      </c>
      <c r="DR209" s="74">
        <f t="shared" si="426"/>
        <v>0</v>
      </c>
      <c r="DS209" s="78">
        <f t="shared" si="427"/>
        <v>0</v>
      </c>
      <c r="DT209" s="537"/>
      <c r="DU209" s="537"/>
      <c r="DV209" s="382"/>
    </row>
    <row r="210" spans="1:126" s="20" customFormat="1" ht="25.5" outlineLevel="1" x14ac:dyDescent="0.2">
      <c r="A210" s="198" t="s">
        <v>83</v>
      </c>
      <c r="B210" s="193"/>
      <c r="C210" s="42"/>
      <c r="D210" s="42"/>
      <c r="E210" s="78">
        <f t="shared" si="376"/>
        <v>0</v>
      </c>
      <c r="F210" s="190"/>
      <c r="G210" s="22" t="s">
        <v>56</v>
      </c>
      <c r="H210" s="301" t="s">
        <v>318</v>
      </c>
      <c r="I210" s="399">
        <f t="shared" si="377"/>
        <v>0</v>
      </c>
      <c r="J210" s="399">
        <f t="shared" si="378"/>
        <v>0</v>
      </c>
      <c r="K210" s="78">
        <f t="shared" si="379"/>
        <v>0</v>
      </c>
      <c r="L210" s="537"/>
      <c r="M210" s="537"/>
      <c r="N210" s="382"/>
      <c r="O210" s="271" t="str">
        <f t="shared" si="327"/>
        <v>LLC</v>
      </c>
      <c r="P210" s="538">
        <f t="shared" si="380"/>
        <v>0</v>
      </c>
      <c r="Q210" s="74">
        <f t="shared" si="381"/>
        <v>0</v>
      </c>
      <c r="R210" s="78">
        <f t="shared" si="382"/>
        <v>0</v>
      </c>
      <c r="S210" s="537"/>
      <c r="T210" s="537"/>
      <c r="U210" s="382"/>
      <c r="V210" s="238"/>
      <c r="W210" s="538">
        <f t="shared" si="383"/>
        <v>0</v>
      </c>
      <c r="X210" s="74">
        <f t="shared" si="384"/>
        <v>0</v>
      </c>
      <c r="Y210" s="78">
        <f t="shared" si="385"/>
        <v>0</v>
      </c>
      <c r="Z210" s="537"/>
      <c r="AA210" s="537"/>
      <c r="AB210" s="382"/>
      <c r="AC210" s="238"/>
      <c r="AD210" s="538">
        <f t="shared" si="386"/>
        <v>0</v>
      </c>
      <c r="AE210" s="74">
        <f t="shared" si="387"/>
        <v>0</v>
      </c>
      <c r="AF210" s="78">
        <f t="shared" si="388"/>
        <v>0</v>
      </c>
      <c r="AG210" s="537"/>
      <c r="AH210" s="537"/>
      <c r="AI210" s="382"/>
      <c r="AJ210" s="238"/>
      <c r="AK210" s="538">
        <f t="shared" si="389"/>
        <v>0</v>
      </c>
      <c r="AL210" s="74">
        <f t="shared" si="390"/>
        <v>0</v>
      </c>
      <c r="AM210" s="78">
        <f t="shared" si="391"/>
        <v>0</v>
      </c>
      <c r="AN210" s="537"/>
      <c r="AO210" s="537"/>
      <c r="AP210" s="382"/>
      <c r="AQ210" s="238"/>
      <c r="AR210" s="538">
        <f t="shared" si="392"/>
        <v>0</v>
      </c>
      <c r="AS210" s="74">
        <f t="shared" si="393"/>
        <v>0</v>
      </c>
      <c r="AT210" s="78">
        <f t="shared" si="394"/>
        <v>0</v>
      </c>
      <c r="AU210" s="537"/>
      <c r="AV210" s="537"/>
      <c r="AW210" s="382"/>
      <c r="AX210" s="238"/>
      <c r="AY210" s="538">
        <f t="shared" si="395"/>
        <v>0</v>
      </c>
      <c r="AZ210" s="74">
        <f t="shared" si="396"/>
        <v>0</v>
      </c>
      <c r="BA210" s="78">
        <f t="shared" si="397"/>
        <v>0</v>
      </c>
      <c r="BB210" s="537"/>
      <c r="BC210" s="537"/>
      <c r="BD210" s="382"/>
      <c r="BE210" s="238"/>
      <c r="BF210" s="538">
        <f t="shared" si="398"/>
        <v>0</v>
      </c>
      <c r="BG210" s="74">
        <f t="shared" si="399"/>
        <v>0</v>
      </c>
      <c r="BH210" s="78">
        <f t="shared" si="400"/>
        <v>0</v>
      </c>
      <c r="BI210" s="537"/>
      <c r="BJ210" s="537"/>
      <c r="BK210" s="382"/>
      <c r="BL210" s="238"/>
      <c r="BM210" s="538">
        <f t="shared" si="401"/>
        <v>0</v>
      </c>
      <c r="BN210" s="74">
        <f t="shared" si="402"/>
        <v>0</v>
      </c>
      <c r="BO210" s="78">
        <f t="shared" si="403"/>
        <v>0</v>
      </c>
      <c r="BP210" s="537"/>
      <c r="BQ210" s="537"/>
      <c r="BR210" s="382"/>
      <c r="BS210" s="238"/>
      <c r="BT210" s="538">
        <f t="shared" si="404"/>
        <v>0</v>
      </c>
      <c r="BU210" s="74">
        <f t="shared" si="405"/>
        <v>0</v>
      </c>
      <c r="BV210" s="78">
        <f t="shared" si="406"/>
        <v>0</v>
      </c>
      <c r="BW210" s="537"/>
      <c r="BX210" s="537"/>
      <c r="BY210" s="382"/>
      <c r="BZ210" s="238"/>
      <c r="CA210" s="538">
        <f t="shared" si="407"/>
        <v>0</v>
      </c>
      <c r="CB210" s="74">
        <f t="shared" si="408"/>
        <v>0</v>
      </c>
      <c r="CC210" s="78">
        <f t="shared" si="409"/>
        <v>0</v>
      </c>
      <c r="CD210" s="537"/>
      <c r="CE210" s="537"/>
      <c r="CF210" s="382"/>
      <c r="CG210" s="238"/>
      <c r="CH210" s="538">
        <f t="shared" si="410"/>
        <v>0</v>
      </c>
      <c r="CI210" s="74">
        <f t="shared" si="411"/>
        <v>0</v>
      </c>
      <c r="CJ210" s="78">
        <f t="shared" si="412"/>
        <v>0</v>
      </c>
      <c r="CK210" s="537"/>
      <c r="CL210" s="537"/>
      <c r="CM210" s="382"/>
      <c r="CN210" s="238"/>
      <c r="CO210" s="538">
        <f t="shared" si="413"/>
        <v>0</v>
      </c>
      <c r="CP210" s="74">
        <f t="shared" si="414"/>
        <v>0</v>
      </c>
      <c r="CQ210" s="78">
        <f t="shared" si="415"/>
        <v>0</v>
      </c>
      <c r="CR210" s="537"/>
      <c r="CS210" s="537"/>
      <c r="CT210" s="382"/>
      <c r="CU210" s="238"/>
      <c r="CV210" s="538">
        <f t="shared" si="416"/>
        <v>0</v>
      </c>
      <c r="CW210" s="74">
        <f t="shared" si="417"/>
        <v>0</v>
      </c>
      <c r="CX210" s="78">
        <f t="shared" si="418"/>
        <v>0</v>
      </c>
      <c r="CY210" s="537"/>
      <c r="CZ210" s="537"/>
      <c r="DA210" s="382"/>
      <c r="DB210" s="238"/>
      <c r="DC210" s="538">
        <f t="shared" si="419"/>
        <v>0</v>
      </c>
      <c r="DD210" s="74">
        <f t="shared" si="420"/>
        <v>0</v>
      </c>
      <c r="DE210" s="78">
        <f t="shared" si="421"/>
        <v>0</v>
      </c>
      <c r="DF210" s="537"/>
      <c r="DG210" s="537"/>
      <c r="DH210" s="382"/>
      <c r="DI210" s="238"/>
      <c r="DJ210" s="538">
        <f t="shared" si="422"/>
        <v>0</v>
      </c>
      <c r="DK210" s="74">
        <f t="shared" si="423"/>
        <v>0</v>
      </c>
      <c r="DL210" s="78">
        <f t="shared" si="424"/>
        <v>0</v>
      </c>
      <c r="DM210" s="537"/>
      <c r="DN210" s="537"/>
      <c r="DO210" s="382"/>
      <c r="DP210" s="238"/>
      <c r="DQ210" s="538">
        <f t="shared" si="425"/>
        <v>0</v>
      </c>
      <c r="DR210" s="74">
        <f t="shared" si="426"/>
        <v>0</v>
      </c>
      <c r="DS210" s="78">
        <f t="shared" si="427"/>
        <v>0</v>
      </c>
      <c r="DT210" s="537"/>
      <c r="DU210" s="537"/>
      <c r="DV210" s="382"/>
    </row>
    <row r="211" spans="1:126" s="20" customFormat="1" outlineLevel="1" x14ac:dyDescent="0.2">
      <c r="A211" s="198" t="s">
        <v>247</v>
      </c>
      <c r="B211" s="193"/>
      <c r="C211" s="42"/>
      <c r="D211" s="42"/>
      <c r="E211" s="78">
        <f t="shared" si="376"/>
        <v>0</v>
      </c>
      <c r="F211" s="150"/>
      <c r="G211" s="22" t="s">
        <v>290</v>
      </c>
      <c r="H211" s="301" t="s">
        <v>318</v>
      </c>
      <c r="I211" s="399">
        <f t="shared" si="377"/>
        <v>0</v>
      </c>
      <c r="J211" s="399">
        <f t="shared" si="378"/>
        <v>0</v>
      </c>
      <c r="K211" s="78">
        <f t="shared" si="379"/>
        <v>0</v>
      </c>
      <c r="L211" s="537"/>
      <c r="M211" s="537"/>
      <c r="N211" s="382"/>
      <c r="O211" s="271" t="str">
        <f t="shared" si="327"/>
        <v>LLC</v>
      </c>
      <c r="P211" s="538">
        <f t="shared" si="380"/>
        <v>0</v>
      </c>
      <c r="Q211" s="74">
        <f t="shared" si="381"/>
        <v>0</v>
      </c>
      <c r="R211" s="78">
        <f t="shared" si="382"/>
        <v>0</v>
      </c>
      <c r="S211" s="537"/>
      <c r="T211" s="537"/>
      <c r="U211" s="382"/>
      <c r="V211" s="238"/>
      <c r="W211" s="538">
        <f t="shared" si="383"/>
        <v>0</v>
      </c>
      <c r="X211" s="74">
        <f t="shared" si="384"/>
        <v>0</v>
      </c>
      <c r="Y211" s="78">
        <f t="shared" si="385"/>
        <v>0</v>
      </c>
      <c r="Z211" s="537"/>
      <c r="AA211" s="537"/>
      <c r="AB211" s="382"/>
      <c r="AC211" s="238"/>
      <c r="AD211" s="538">
        <f t="shared" si="386"/>
        <v>0</v>
      </c>
      <c r="AE211" s="74">
        <f t="shared" si="387"/>
        <v>0</v>
      </c>
      <c r="AF211" s="78">
        <f t="shared" si="388"/>
        <v>0</v>
      </c>
      <c r="AG211" s="537"/>
      <c r="AH211" s="537"/>
      <c r="AI211" s="382"/>
      <c r="AJ211" s="238"/>
      <c r="AK211" s="538">
        <f t="shared" si="389"/>
        <v>0</v>
      </c>
      <c r="AL211" s="74">
        <f t="shared" si="390"/>
        <v>0</v>
      </c>
      <c r="AM211" s="78">
        <f t="shared" si="391"/>
        <v>0</v>
      </c>
      <c r="AN211" s="537"/>
      <c r="AO211" s="537"/>
      <c r="AP211" s="382"/>
      <c r="AQ211" s="238"/>
      <c r="AR211" s="538">
        <f t="shared" si="392"/>
        <v>0</v>
      </c>
      <c r="AS211" s="74">
        <f t="shared" si="393"/>
        <v>0</v>
      </c>
      <c r="AT211" s="78">
        <f t="shared" si="394"/>
        <v>0</v>
      </c>
      <c r="AU211" s="537"/>
      <c r="AV211" s="537"/>
      <c r="AW211" s="382"/>
      <c r="AX211" s="238"/>
      <c r="AY211" s="538">
        <f t="shared" si="395"/>
        <v>0</v>
      </c>
      <c r="AZ211" s="74">
        <f t="shared" si="396"/>
        <v>0</v>
      </c>
      <c r="BA211" s="78">
        <f t="shared" si="397"/>
        <v>0</v>
      </c>
      <c r="BB211" s="537"/>
      <c r="BC211" s="537"/>
      <c r="BD211" s="382"/>
      <c r="BE211" s="238"/>
      <c r="BF211" s="538">
        <f t="shared" si="398"/>
        <v>0</v>
      </c>
      <c r="BG211" s="74">
        <f t="shared" si="399"/>
        <v>0</v>
      </c>
      <c r="BH211" s="78">
        <f t="shared" si="400"/>
        <v>0</v>
      </c>
      <c r="BI211" s="537"/>
      <c r="BJ211" s="537"/>
      <c r="BK211" s="382"/>
      <c r="BL211" s="238"/>
      <c r="BM211" s="538">
        <f t="shared" si="401"/>
        <v>0</v>
      </c>
      <c r="BN211" s="74">
        <f t="shared" si="402"/>
        <v>0</v>
      </c>
      <c r="BO211" s="78">
        <f t="shared" si="403"/>
        <v>0</v>
      </c>
      <c r="BP211" s="537"/>
      <c r="BQ211" s="537"/>
      <c r="BR211" s="382"/>
      <c r="BS211" s="238"/>
      <c r="BT211" s="538">
        <f t="shared" si="404"/>
        <v>0</v>
      </c>
      <c r="BU211" s="74">
        <f t="shared" si="405"/>
        <v>0</v>
      </c>
      <c r="BV211" s="78">
        <f t="shared" si="406"/>
        <v>0</v>
      </c>
      <c r="BW211" s="537"/>
      <c r="BX211" s="537"/>
      <c r="BY211" s="382"/>
      <c r="BZ211" s="238"/>
      <c r="CA211" s="538">
        <f t="shared" si="407"/>
        <v>0</v>
      </c>
      <c r="CB211" s="74">
        <f t="shared" si="408"/>
        <v>0</v>
      </c>
      <c r="CC211" s="78">
        <f t="shared" si="409"/>
        <v>0</v>
      </c>
      <c r="CD211" s="537"/>
      <c r="CE211" s="537"/>
      <c r="CF211" s="382"/>
      <c r="CG211" s="238"/>
      <c r="CH211" s="538">
        <f t="shared" si="410"/>
        <v>0</v>
      </c>
      <c r="CI211" s="74">
        <f t="shared" si="411"/>
        <v>0</v>
      </c>
      <c r="CJ211" s="78">
        <f t="shared" si="412"/>
        <v>0</v>
      </c>
      <c r="CK211" s="537"/>
      <c r="CL211" s="537"/>
      <c r="CM211" s="382"/>
      <c r="CN211" s="238"/>
      <c r="CO211" s="538">
        <f t="shared" si="413"/>
        <v>0</v>
      </c>
      <c r="CP211" s="74">
        <f t="shared" si="414"/>
        <v>0</v>
      </c>
      <c r="CQ211" s="78">
        <f t="shared" si="415"/>
        <v>0</v>
      </c>
      <c r="CR211" s="537"/>
      <c r="CS211" s="537"/>
      <c r="CT211" s="382"/>
      <c r="CU211" s="238"/>
      <c r="CV211" s="538">
        <f t="shared" si="416"/>
        <v>0</v>
      </c>
      <c r="CW211" s="74">
        <f t="shared" si="417"/>
        <v>0</v>
      </c>
      <c r="CX211" s="78">
        <f t="shared" si="418"/>
        <v>0</v>
      </c>
      <c r="CY211" s="537"/>
      <c r="CZ211" s="537"/>
      <c r="DA211" s="382"/>
      <c r="DB211" s="238"/>
      <c r="DC211" s="538">
        <f t="shared" si="419"/>
        <v>0</v>
      </c>
      <c r="DD211" s="74">
        <f t="shared" si="420"/>
        <v>0</v>
      </c>
      <c r="DE211" s="78">
        <f t="shared" si="421"/>
        <v>0</v>
      </c>
      <c r="DF211" s="537"/>
      <c r="DG211" s="537"/>
      <c r="DH211" s="382"/>
      <c r="DI211" s="238"/>
      <c r="DJ211" s="538">
        <f t="shared" si="422"/>
        <v>0</v>
      </c>
      <c r="DK211" s="74">
        <f t="shared" si="423"/>
        <v>0</v>
      </c>
      <c r="DL211" s="78">
        <f t="shared" si="424"/>
        <v>0</v>
      </c>
      <c r="DM211" s="537"/>
      <c r="DN211" s="537"/>
      <c r="DO211" s="382"/>
      <c r="DP211" s="238"/>
      <c r="DQ211" s="538">
        <f t="shared" si="425"/>
        <v>0</v>
      </c>
      <c r="DR211" s="74">
        <f t="shared" si="426"/>
        <v>0</v>
      </c>
      <c r="DS211" s="78">
        <f t="shared" si="427"/>
        <v>0</v>
      </c>
      <c r="DT211" s="537"/>
      <c r="DU211" s="537"/>
      <c r="DV211" s="382"/>
    </row>
    <row r="212" spans="1:126" s="20" customFormat="1" outlineLevel="1" x14ac:dyDescent="0.2">
      <c r="A212" s="196" t="s">
        <v>234</v>
      </c>
      <c r="B212" s="182" t="s">
        <v>64</v>
      </c>
      <c r="C212" s="42"/>
      <c r="D212" s="42"/>
      <c r="E212" s="78">
        <f t="shared" si="376"/>
        <v>0</v>
      </c>
      <c r="F212" s="190"/>
      <c r="G212" s="22" t="s">
        <v>248</v>
      </c>
      <c r="H212" s="301" t="s">
        <v>318</v>
      </c>
      <c r="I212" s="538">
        <f t="shared" si="377"/>
        <v>0</v>
      </c>
      <c r="J212" s="538">
        <f t="shared" si="378"/>
        <v>0</v>
      </c>
      <c r="K212" s="78">
        <f t="shared" si="379"/>
        <v>0</v>
      </c>
      <c r="L212" s="537"/>
      <c r="M212" s="537"/>
      <c r="N212" s="382"/>
      <c r="O212" s="271" t="str">
        <f t="shared" si="327"/>
        <v>LLC</v>
      </c>
      <c r="P212" s="538">
        <f t="shared" si="380"/>
        <v>0</v>
      </c>
      <c r="Q212" s="74">
        <f t="shared" si="381"/>
        <v>0</v>
      </c>
      <c r="R212" s="78">
        <f t="shared" si="382"/>
        <v>0</v>
      </c>
      <c r="S212" s="537"/>
      <c r="T212" s="537"/>
      <c r="U212" s="382"/>
      <c r="V212" s="238"/>
      <c r="W212" s="538">
        <f t="shared" si="383"/>
        <v>0</v>
      </c>
      <c r="X212" s="74">
        <f t="shared" si="384"/>
        <v>0</v>
      </c>
      <c r="Y212" s="78">
        <f t="shared" si="385"/>
        <v>0</v>
      </c>
      <c r="Z212" s="537"/>
      <c r="AA212" s="537"/>
      <c r="AB212" s="382"/>
      <c r="AC212" s="238"/>
      <c r="AD212" s="538">
        <f t="shared" si="386"/>
        <v>0</v>
      </c>
      <c r="AE212" s="74">
        <f t="shared" si="387"/>
        <v>0</v>
      </c>
      <c r="AF212" s="78">
        <f t="shared" si="388"/>
        <v>0</v>
      </c>
      <c r="AG212" s="537"/>
      <c r="AH212" s="537"/>
      <c r="AI212" s="382"/>
      <c r="AJ212" s="238"/>
      <c r="AK212" s="538">
        <f t="shared" si="389"/>
        <v>0</v>
      </c>
      <c r="AL212" s="74">
        <f t="shared" si="390"/>
        <v>0</v>
      </c>
      <c r="AM212" s="78">
        <f t="shared" si="391"/>
        <v>0</v>
      </c>
      <c r="AN212" s="537"/>
      <c r="AO212" s="537"/>
      <c r="AP212" s="382"/>
      <c r="AQ212" s="238"/>
      <c r="AR212" s="538">
        <f t="shared" si="392"/>
        <v>0</v>
      </c>
      <c r="AS212" s="74">
        <f t="shared" si="393"/>
        <v>0</v>
      </c>
      <c r="AT212" s="78">
        <f t="shared" si="394"/>
        <v>0</v>
      </c>
      <c r="AU212" s="537"/>
      <c r="AV212" s="537"/>
      <c r="AW212" s="382"/>
      <c r="AX212" s="238"/>
      <c r="AY212" s="538">
        <f t="shared" si="395"/>
        <v>0</v>
      </c>
      <c r="AZ212" s="74">
        <f t="shared" si="396"/>
        <v>0</v>
      </c>
      <c r="BA212" s="78">
        <f t="shared" si="397"/>
        <v>0</v>
      </c>
      <c r="BB212" s="537"/>
      <c r="BC212" s="537"/>
      <c r="BD212" s="382"/>
      <c r="BE212" s="238"/>
      <c r="BF212" s="538">
        <f t="shared" si="398"/>
        <v>0</v>
      </c>
      <c r="BG212" s="74">
        <f t="shared" si="399"/>
        <v>0</v>
      </c>
      <c r="BH212" s="78">
        <f t="shared" si="400"/>
        <v>0</v>
      </c>
      <c r="BI212" s="537"/>
      <c r="BJ212" s="537"/>
      <c r="BK212" s="382"/>
      <c r="BL212" s="238"/>
      <c r="BM212" s="538">
        <f t="shared" si="401"/>
        <v>0</v>
      </c>
      <c r="BN212" s="74">
        <f t="shared" si="402"/>
        <v>0</v>
      </c>
      <c r="BO212" s="78">
        <f t="shared" si="403"/>
        <v>0</v>
      </c>
      <c r="BP212" s="537"/>
      <c r="BQ212" s="537"/>
      <c r="BR212" s="382"/>
      <c r="BS212" s="238"/>
      <c r="BT212" s="538">
        <f t="shared" si="404"/>
        <v>0</v>
      </c>
      <c r="BU212" s="74">
        <f t="shared" si="405"/>
        <v>0</v>
      </c>
      <c r="BV212" s="78">
        <f t="shared" si="406"/>
        <v>0</v>
      </c>
      <c r="BW212" s="537"/>
      <c r="BX212" s="537"/>
      <c r="BY212" s="382"/>
      <c r="BZ212" s="238"/>
      <c r="CA212" s="538">
        <f t="shared" si="407"/>
        <v>0</v>
      </c>
      <c r="CB212" s="74">
        <f t="shared" si="408"/>
        <v>0</v>
      </c>
      <c r="CC212" s="78">
        <f t="shared" si="409"/>
        <v>0</v>
      </c>
      <c r="CD212" s="537"/>
      <c r="CE212" s="537"/>
      <c r="CF212" s="382"/>
      <c r="CG212" s="238"/>
      <c r="CH212" s="538">
        <f t="shared" si="410"/>
        <v>0</v>
      </c>
      <c r="CI212" s="74">
        <f t="shared" si="411"/>
        <v>0</v>
      </c>
      <c r="CJ212" s="78">
        <f t="shared" si="412"/>
        <v>0</v>
      </c>
      <c r="CK212" s="537"/>
      <c r="CL212" s="537"/>
      <c r="CM212" s="382"/>
      <c r="CN212" s="238"/>
      <c r="CO212" s="538">
        <f t="shared" si="413"/>
        <v>0</v>
      </c>
      <c r="CP212" s="74">
        <f t="shared" si="414"/>
        <v>0</v>
      </c>
      <c r="CQ212" s="78">
        <f t="shared" si="415"/>
        <v>0</v>
      </c>
      <c r="CR212" s="537"/>
      <c r="CS212" s="537"/>
      <c r="CT212" s="382"/>
      <c r="CU212" s="238"/>
      <c r="CV212" s="538">
        <f t="shared" si="416"/>
        <v>0</v>
      </c>
      <c r="CW212" s="74">
        <f t="shared" si="417"/>
        <v>0</v>
      </c>
      <c r="CX212" s="78">
        <f t="shared" si="418"/>
        <v>0</v>
      </c>
      <c r="CY212" s="537"/>
      <c r="CZ212" s="537"/>
      <c r="DA212" s="382"/>
      <c r="DB212" s="238"/>
      <c r="DC212" s="538">
        <f t="shared" si="419"/>
        <v>0</v>
      </c>
      <c r="DD212" s="74">
        <f t="shared" si="420"/>
        <v>0</v>
      </c>
      <c r="DE212" s="78">
        <f t="shared" si="421"/>
        <v>0</v>
      </c>
      <c r="DF212" s="537"/>
      <c r="DG212" s="537"/>
      <c r="DH212" s="382"/>
      <c r="DI212" s="238"/>
      <c r="DJ212" s="538">
        <f t="shared" si="422"/>
        <v>0</v>
      </c>
      <c r="DK212" s="74">
        <f t="shared" si="423"/>
        <v>0</v>
      </c>
      <c r="DL212" s="78">
        <f t="shared" si="424"/>
        <v>0</v>
      </c>
      <c r="DM212" s="537"/>
      <c r="DN212" s="537"/>
      <c r="DO212" s="382"/>
      <c r="DP212" s="238"/>
      <c r="DQ212" s="538">
        <f t="shared" si="425"/>
        <v>0</v>
      </c>
      <c r="DR212" s="74">
        <f t="shared" si="426"/>
        <v>0</v>
      </c>
      <c r="DS212" s="78">
        <f t="shared" si="427"/>
        <v>0</v>
      </c>
      <c r="DT212" s="537"/>
      <c r="DU212" s="537"/>
      <c r="DV212" s="382"/>
    </row>
    <row r="213" spans="1:126" s="20" customFormat="1" outlineLevel="1" x14ac:dyDescent="0.2">
      <c r="A213" s="196" t="s">
        <v>274</v>
      </c>
      <c r="B213" s="182"/>
      <c r="C213" s="42"/>
      <c r="D213" s="42"/>
      <c r="E213" s="78">
        <f t="shared" si="376"/>
        <v>0</v>
      </c>
      <c r="F213" s="190"/>
      <c r="G213" s="22" t="s">
        <v>276</v>
      </c>
      <c r="H213" s="301" t="s">
        <v>318</v>
      </c>
      <c r="I213" s="538">
        <f t="shared" si="377"/>
        <v>0</v>
      </c>
      <c r="J213" s="538">
        <f t="shared" si="378"/>
        <v>0</v>
      </c>
      <c r="K213" s="78">
        <f t="shared" si="379"/>
        <v>0</v>
      </c>
      <c r="L213" s="537"/>
      <c r="M213" s="537"/>
      <c r="N213" s="382"/>
      <c r="O213" s="271" t="str">
        <f t="shared" si="327"/>
        <v>LLC</v>
      </c>
      <c r="P213" s="538">
        <f t="shared" si="380"/>
        <v>0</v>
      </c>
      <c r="Q213" s="74">
        <f t="shared" si="381"/>
        <v>0</v>
      </c>
      <c r="R213" s="78">
        <f t="shared" si="382"/>
        <v>0</v>
      </c>
      <c r="S213" s="537"/>
      <c r="T213" s="537"/>
      <c r="U213" s="382"/>
      <c r="V213" s="238"/>
      <c r="W213" s="538">
        <f t="shared" si="383"/>
        <v>0</v>
      </c>
      <c r="X213" s="74">
        <f t="shared" si="384"/>
        <v>0</v>
      </c>
      <c r="Y213" s="78">
        <f t="shared" si="385"/>
        <v>0</v>
      </c>
      <c r="Z213" s="537"/>
      <c r="AA213" s="537"/>
      <c r="AB213" s="382"/>
      <c r="AC213" s="238"/>
      <c r="AD213" s="538">
        <f t="shared" si="386"/>
        <v>0</v>
      </c>
      <c r="AE213" s="74">
        <f t="shared" si="387"/>
        <v>0</v>
      </c>
      <c r="AF213" s="78">
        <f t="shared" si="388"/>
        <v>0</v>
      </c>
      <c r="AG213" s="537"/>
      <c r="AH213" s="537"/>
      <c r="AI213" s="382"/>
      <c r="AJ213" s="238"/>
      <c r="AK213" s="538">
        <f t="shared" si="389"/>
        <v>0</v>
      </c>
      <c r="AL213" s="74">
        <f t="shared" si="390"/>
        <v>0</v>
      </c>
      <c r="AM213" s="78">
        <f t="shared" si="391"/>
        <v>0</v>
      </c>
      <c r="AN213" s="537"/>
      <c r="AO213" s="537"/>
      <c r="AP213" s="382"/>
      <c r="AQ213" s="238"/>
      <c r="AR213" s="538">
        <f t="shared" si="392"/>
        <v>0</v>
      </c>
      <c r="AS213" s="74">
        <f t="shared" si="393"/>
        <v>0</v>
      </c>
      <c r="AT213" s="78">
        <f t="shared" si="394"/>
        <v>0</v>
      </c>
      <c r="AU213" s="537"/>
      <c r="AV213" s="537"/>
      <c r="AW213" s="382"/>
      <c r="AX213" s="238"/>
      <c r="AY213" s="538">
        <f t="shared" si="395"/>
        <v>0</v>
      </c>
      <c r="AZ213" s="74">
        <f t="shared" si="396"/>
        <v>0</v>
      </c>
      <c r="BA213" s="78">
        <f t="shared" si="397"/>
        <v>0</v>
      </c>
      <c r="BB213" s="537"/>
      <c r="BC213" s="537"/>
      <c r="BD213" s="382"/>
      <c r="BE213" s="238"/>
      <c r="BF213" s="538">
        <f t="shared" si="398"/>
        <v>0</v>
      </c>
      <c r="BG213" s="74">
        <f t="shared" si="399"/>
        <v>0</v>
      </c>
      <c r="BH213" s="78">
        <f t="shared" si="400"/>
        <v>0</v>
      </c>
      <c r="BI213" s="537"/>
      <c r="BJ213" s="537"/>
      <c r="BK213" s="382"/>
      <c r="BL213" s="238"/>
      <c r="BM213" s="538">
        <f t="shared" si="401"/>
        <v>0</v>
      </c>
      <c r="BN213" s="74">
        <f t="shared" si="402"/>
        <v>0</v>
      </c>
      <c r="BO213" s="78">
        <f t="shared" si="403"/>
        <v>0</v>
      </c>
      <c r="BP213" s="537"/>
      <c r="BQ213" s="537"/>
      <c r="BR213" s="382"/>
      <c r="BS213" s="238"/>
      <c r="BT213" s="538">
        <f t="shared" si="404"/>
        <v>0</v>
      </c>
      <c r="BU213" s="74">
        <f t="shared" si="405"/>
        <v>0</v>
      </c>
      <c r="BV213" s="78">
        <f t="shared" si="406"/>
        <v>0</v>
      </c>
      <c r="BW213" s="537"/>
      <c r="BX213" s="537"/>
      <c r="BY213" s="382"/>
      <c r="BZ213" s="238"/>
      <c r="CA213" s="538">
        <f t="shared" si="407"/>
        <v>0</v>
      </c>
      <c r="CB213" s="74">
        <f t="shared" si="408"/>
        <v>0</v>
      </c>
      <c r="CC213" s="78">
        <f t="shared" si="409"/>
        <v>0</v>
      </c>
      <c r="CD213" s="537"/>
      <c r="CE213" s="537"/>
      <c r="CF213" s="382"/>
      <c r="CG213" s="238"/>
      <c r="CH213" s="538">
        <f t="shared" si="410"/>
        <v>0</v>
      </c>
      <c r="CI213" s="74">
        <f t="shared" si="411"/>
        <v>0</v>
      </c>
      <c r="CJ213" s="78">
        <f t="shared" si="412"/>
        <v>0</v>
      </c>
      <c r="CK213" s="537"/>
      <c r="CL213" s="537"/>
      <c r="CM213" s="382"/>
      <c r="CN213" s="238"/>
      <c r="CO213" s="538">
        <f t="shared" si="413"/>
        <v>0</v>
      </c>
      <c r="CP213" s="74">
        <f t="shared" si="414"/>
        <v>0</v>
      </c>
      <c r="CQ213" s="78">
        <f t="shared" si="415"/>
        <v>0</v>
      </c>
      <c r="CR213" s="537"/>
      <c r="CS213" s="537"/>
      <c r="CT213" s="382"/>
      <c r="CU213" s="238"/>
      <c r="CV213" s="538">
        <f t="shared" si="416"/>
        <v>0</v>
      </c>
      <c r="CW213" s="74">
        <f t="shared" si="417"/>
        <v>0</v>
      </c>
      <c r="CX213" s="78">
        <f t="shared" si="418"/>
        <v>0</v>
      </c>
      <c r="CY213" s="537"/>
      <c r="CZ213" s="537"/>
      <c r="DA213" s="382"/>
      <c r="DB213" s="238"/>
      <c r="DC213" s="538">
        <f t="shared" si="419"/>
        <v>0</v>
      </c>
      <c r="DD213" s="74">
        <f t="shared" si="420"/>
        <v>0</v>
      </c>
      <c r="DE213" s="78">
        <f t="shared" si="421"/>
        <v>0</v>
      </c>
      <c r="DF213" s="537"/>
      <c r="DG213" s="537"/>
      <c r="DH213" s="382"/>
      <c r="DI213" s="238"/>
      <c r="DJ213" s="538">
        <f t="shared" si="422"/>
        <v>0</v>
      </c>
      <c r="DK213" s="74">
        <f t="shared" si="423"/>
        <v>0</v>
      </c>
      <c r="DL213" s="78">
        <f t="shared" si="424"/>
        <v>0</v>
      </c>
      <c r="DM213" s="537"/>
      <c r="DN213" s="537"/>
      <c r="DO213" s="382"/>
      <c r="DP213" s="238"/>
      <c r="DQ213" s="538">
        <f t="shared" si="425"/>
        <v>0</v>
      </c>
      <c r="DR213" s="74">
        <f t="shared" si="426"/>
        <v>0</v>
      </c>
      <c r="DS213" s="78">
        <f t="shared" si="427"/>
        <v>0</v>
      </c>
      <c r="DT213" s="537"/>
      <c r="DU213" s="537"/>
      <c r="DV213" s="382"/>
    </row>
    <row r="214" spans="1:126" s="20" customFormat="1" outlineLevel="1" x14ac:dyDescent="0.2">
      <c r="A214" s="196" t="s">
        <v>249</v>
      </c>
      <c r="B214" s="182"/>
      <c r="C214" s="42"/>
      <c r="D214" s="42"/>
      <c r="E214" s="78">
        <f t="shared" si="376"/>
        <v>0</v>
      </c>
      <c r="F214" s="190"/>
      <c r="G214" s="22" t="s">
        <v>278</v>
      </c>
      <c r="H214" s="301" t="s">
        <v>318</v>
      </c>
      <c r="I214" s="538">
        <f t="shared" si="377"/>
        <v>0</v>
      </c>
      <c r="J214" s="538">
        <f t="shared" si="378"/>
        <v>0</v>
      </c>
      <c r="K214" s="78">
        <f t="shared" si="379"/>
        <v>0</v>
      </c>
      <c r="L214" s="537"/>
      <c r="M214" s="537"/>
      <c r="N214" s="382"/>
      <c r="O214" s="271" t="str">
        <f t="shared" si="327"/>
        <v>LLC</v>
      </c>
      <c r="P214" s="538">
        <f t="shared" si="380"/>
        <v>0</v>
      </c>
      <c r="Q214" s="74">
        <f t="shared" si="381"/>
        <v>0</v>
      </c>
      <c r="R214" s="78">
        <f t="shared" si="382"/>
        <v>0</v>
      </c>
      <c r="S214" s="537"/>
      <c r="T214" s="537"/>
      <c r="U214" s="382"/>
      <c r="V214" s="238"/>
      <c r="W214" s="538">
        <f t="shared" si="383"/>
        <v>0</v>
      </c>
      <c r="X214" s="74">
        <f t="shared" si="384"/>
        <v>0</v>
      </c>
      <c r="Y214" s="78">
        <f t="shared" si="385"/>
        <v>0</v>
      </c>
      <c r="Z214" s="537"/>
      <c r="AA214" s="537"/>
      <c r="AB214" s="382"/>
      <c r="AC214" s="238"/>
      <c r="AD214" s="538">
        <f t="shared" si="386"/>
        <v>0</v>
      </c>
      <c r="AE214" s="74">
        <f t="shared" si="387"/>
        <v>0</v>
      </c>
      <c r="AF214" s="78">
        <f t="shared" si="388"/>
        <v>0</v>
      </c>
      <c r="AG214" s="537"/>
      <c r="AH214" s="537"/>
      <c r="AI214" s="382"/>
      <c r="AJ214" s="238"/>
      <c r="AK214" s="538">
        <f t="shared" si="389"/>
        <v>0</v>
      </c>
      <c r="AL214" s="74">
        <f t="shared" si="390"/>
        <v>0</v>
      </c>
      <c r="AM214" s="78">
        <f t="shared" si="391"/>
        <v>0</v>
      </c>
      <c r="AN214" s="537"/>
      <c r="AO214" s="537"/>
      <c r="AP214" s="382"/>
      <c r="AQ214" s="238"/>
      <c r="AR214" s="538">
        <f t="shared" si="392"/>
        <v>0</v>
      </c>
      <c r="AS214" s="74">
        <f t="shared" si="393"/>
        <v>0</v>
      </c>
      <c r="AT214" s="78">
        <f t="shared" si="394"/>
        <v>0</v>
      </c>
      <c r="AU214" s="537"/>
      <c r="AV214" s="537"/>
      <c r="AW214" s="382"/>
      <c r="AX214" s="238"/>
      <c r="AY214" s="538">
        <f t="shared" si="395"/>
        <v>0</v>
      </c>
      <c r="AZ214" s="74">
        <f t="shared" si="396"/>
        <v>0</v>
      </c>
      <c r="BA214" s="78">
        <f t="shared" si="397"/>
        <v>0</v>
      </c>
      <c r="BB214" s="537"/>
      <c r="BC214" s="537"/>
      <c r="BD214" s="382"/>
      <c r="BE214" s="238"/>
      <c r="BF214" s="538">
        <f t="shared" si="398"/>
        <v>0</v>
      </c>
      <c r="BG214" s="74">
        <f t="shared" si="399"/>
        <v>0</v>
      </c>
      <c r="BH214" s="78">
        <f t="shared" si="400"/>
        <v>0</v>
      </c>
      <c r="BI214" s="537"/>
      <c r="BJ214" s="537"/>
      <c r="BK214" s="382"/>
      <c r="BL214" s="238"/>
      <c r="BM214" s="538">
        <f t="shared" si="401"/>
        <v>0</v>
      </c>
      <c r="BN214" s="74">
        <f t="shared" si="402"/>
        <v>0</v>
      </c>
      <c r="BO214" s="78">
        <f t="shared" si="403"/>
        <v>0</v>
      </c>
      <c r="BP214" s="537"/>
      <c r="BQ214" s="537"/>
      <c r="BR214" s="382"/>
      <c r="BS214" s="238"/>
      <c r="BT214" s="538">
        <f t="shared" si="404"/>
        <v>0</v>
      </c>
      <c r="BU214" s="74">
        <f t="shared" si="405"/>
        <v>0</v>
      </c>
      <c r="BV214" s="78">
        <f t="shared" si="406"/>
        <v>0</v>
      </c>
      <c r="BW214" s="537"/>
      <c r="BX214" s="537"/>
      <c r="BY214" s="382"/>
      <c r="BZ214" s="238"/>
      <c r="CA214" s="538">
        <f t="shared" si="407"/>
        <v>0</v>
      </c>
      <c r="CB214" s="74">
        <f t="shared" si="408"/>
        <v>0</v>
      </c>
      <c r="CC214" s="78">
        <f t="shared" si="409"/>
        <v>0</v>
      </c>
      <c r="CD214" s="537"/>
      <c r="CE214" s="537"/>
      <c r="CF214" s="382"/>
      <c r="CG214" s="238"/>
      <c r="CH214" s="538">
        <f t="shared" si="410"/>
        <v>0</v>
      </c>
      <c r="CI214" s="74">
        <f t="shared" si="411"/>
        <v>0</v>
      </c>
      <c r="CJ214" s="78">
        <f t="shared" si="412"/>
        <v>0</v>
      </c>
      <c r="CK214" s="537"/>
      <c r="CL214" s="537"/>
      <c r="CM214" s="382"/>
      <c r="CN214" s="238"/>
      <c r="CO214" s="538">
        <f t="shared" si="413"/>
        <v>0</v>
      </c>
      <c r="CP214" s="74">
        <f t="shared" si="414"/>
        <v>0</v>
      </c>
      <c r="CQ214" s="78">
        <f t="shared" si="415"/>
        <v>0</v>
      </c>
      <c r="CR214" s="537"/>
      <c r="CS214" s="537"/>
      <c r="CT214" s="382"/>
      <c r="CU214" s="238"/>
      <c r="CV214" s="538">
        <f t="shared" si="416"/>
        <v>0</v>
      </c>
      <c r="CW214" s="74">
        <f t="shared" si="417"/>
        <v>0</v>
      </c>
      <c r="CX214" s="78">
        <f t="shared" si="418"/>
        <v>0</v>
      </c>
      <c r="CY214" s="537"/>
      <c r="CZ214" s="537"/>
      <c r="DA214" s="382"/>
      <c r="DB214" s="238"/>
      <c r="DC214" s="538">
        <f t="shared" si="419"/>
        <v>0</v>
      </c>
      <c r="DD214" s="74">
        <f t="shared" si="420"/>
        <v>0</v>
      </c>
      <c r="DE214" s="78">
        <f t="shared" si="421"/>
        <v>0</v>
      </c>
      <c r="DF214" s="537"/>
      <c r="DG214" s="537"/>
      <c r="DH214" s="382"/>
      <c r="DI214" s="238"/>
      <c r="DJ214" s="538">
        <f t="shared" si="422"/>
        <v>0</v>
      </c>
      <c r="DK214" s="74">
        <f t="shared" si="423"/>
        <v>0</v>
      </c>
      <c r="DL214" s="78">
        <f t="shared" si="424"/>
        <v>0</v>
      </c>
      <c r="DM214" s="537"/>
      <c r="DN214" s="537"/>
      <c r="DO214" s="382"/>
      <c r="DP214" s="238"/>
      <c r="DQ214" s="538">
        <f t="shared" si="425"/>
        <v>0</v>
      </c>
      <c r="DR214" s="74">
        <f t="shared" si="426"/>
        <v>0</v>
      </c>
      <c r="DS214" s="78">
        <f t="shared" si="427"/>
        <v>0</v>
      </c>
      <c r="DT214" s="537"/>
      <c r="DU214" s="537"/>
      <c r="DV214" s="382"/>
    </row>
    <row r="215" spans="1:126" s="20" customFormat="1" outlineLevel="1" x14ac:dyDescent="0.2">
      <c r="A215" s="200" t="s">
        <v>255</v>
      </c>
      <c r="B215" s="182" t="s">
        <v>34</v>
      </c>
      <c r="C215" s="42"/>
      <c r="D215" s="42"/>
      <c r="E215" s="78">
        <f t="shared" si="376"/>
        <v>0</v>
      </c>
      <c r="F215" s="187"/>
      <c r="G215" s="22"/>
      <c r="H215" s="301" t="s">
        <v>318</v>
      </c>
      <c r="I215" s="538">
        <f t="shared" si="377"/>
        <v>0</v>
      </c>
      <c r="J215" s="538">
        <f t="shared" si="378"/>
        <v>0</v>
      </c>
      <c r="K215" s="78">
        <f t="shared" si="379"/>
        <v>0</v>
      </c>
      <c r="L215" s="537"/>
      <c r="M215" s="537"/>
      <c r="N215" s="382"/>
      <c r="O215" s="271" t="str">
        <f t="shared" si="327"/>
        <v>LLC</v>
      </c>
      <c r="P215" s="74">
        <f t="shared" si="380"/>
        <v>0</v>
      </c>
      <c r="Q215" s="74">
        <f t="shared" si="381"/>
        <v>0</v>
      </c>
      <c r="R215" s="78">
        <f t="shared" si="382"/>
        <v>0</v>
      </c>
      <c r="S215" s="537"/>
      <c r="T215" s="537"/>
      <c r="U215" s="382"/>
      <c r="V215" s="238"/>
      <c r="W215" s="74">
        <f t="shared" si="383"/>
        <v>0</v>
      </c>
      <c r="X215" s="74">
        <f t="shared" si="384"/>
        <v>0</v>
      </c>
      <c r="Y215" s="78">
        <f t="shared" si="385"/>
        <v>0</v>
      </c>
      <c r="Z215" s="537"/>
      <c r="AA215" s="537"/>
      <c r="AB215" s="382"/>
      <c r="AC215" s="238"/>
      <c r="AD215" s="74">
        <f t="shared" si="386"/>
        <v>0</v>
      </c>
      <c r="AE215" s="74">
        <f t="shared" si="387"/>
        <v>0</v>
      </c>
      <c r="AF215" s="78">
        <f t="shared" si="388"/>
        <v>0</v>
      </c>
      <c r="AG215" s="537"/>
      <c r="AH215" s="537"/>
      <c r="AI215" s="382"/>
      <c r="AJ215" s="238"/>
      <c r="AK215" s="74">
        <f t="shared" si="389"/>
        <v>0</v>
      </c>
      <c r="AL215" s="74">
        <f t="shared" si="390"/>
        <v>0</v>
      </c>
      <c r="AM215" s="78">
        <f t="shared" si="391"/>
        <v>0</v>
      </c>
      <c r="AN215" s="537"/>
      <c r="AO215" s="537"/>
      <c r="AP215" s="382"/>
      <c r="AQ215" s="238"/>
      <c r="AR215" s="74">
        <f t="shared" si="392"/>
        <v>0</v>
      </c>
      <c r="AS215" s="74">
        <f t="shared" si="393"/>
        <v>0</v>
      </c>
      <c r="AT215" s="78">
        <f t="shared" si="394"/>
        <v>0</v>
      </c>
      <c r="AU215" s="537"/>
      <c r="AV215" s="537"/>
      <c r="AW215" s="382"/>
      <c r="AX215" s="238"/>
      <c r="AY215" s="74">
        <f t="shared" si="395"/>
        <v>0</v>
      </c>
      <c r="AZ215" s="74">
        <f t="shared" si="396"/>
        <v>0</v>
      </c>
      <c r="BA215" s="78">
        <f t="shared" si="397"/>
        <v>0</v>
      </c>
      <c r="BB215" s="537"/>
      <c r="BC215" s="537"/>
      <c r="BD215" s="382"/>
      <c r="BE215" s="238"/>
      <c r="BF215" s="74">
        <f t="shared" si="398"/>
        <v>0</v>
      </c>
      <c r="BG215" s="74">
        <f t="shared" si="399"/>
        <v>0</v>
      </c>
      <c r="BH215" s="78">
        <f t="shared" si="400"/>
        <v>0</v>
      </c>
      <c r="BI215" s="537"/>
      <c r="BJ215" s="537"/>
      <c r="BK215" s="382"/>
      <c r="BL215" s="238"/>
      <c r="BM215" s="74">
        <f t="shared" si="401"/>
        <v>0</v>
      </c>
      <c r="BN215" s="74">
        <f t="shared" si="402"/>
        <v>0</v>
      </c>
      <c r="BO215" s="78">
        <f t="shared" si="403"/>
        <v>0</v>
      </c>
      <c r="BP215" s="537"/>
      <c r="BQ215" s="537"/>
      <c r="BR215" s="382"/>
      <c r="BS215" s="238"/>
      <c r="BT215" s="74">
        <f t="shared" si="404"/>
        <v>0</v>
      </c>
      <c r="BU215" s="74">
        <f t="shared" si="405"/>
        <v>0</v>
      </c>
      <c r="BV215" s="78">
        <f t="shared" si="406"/>
        <v>0</v>
      </c>
      <c r="BW215" s="537"/>
      <c r="BX215" s="537"/>
      <c r="BY215" s="382"/>
      <c r="BZ215" s="238"/>
      <c r="CA215" s="74">
        <f t="shared" si="407"/>
        <v>0</v>
      </c>
      <c r="CB215" s="74">
        <f t="shared" si="408"/>
        <v>0</v>
      </c>
      <c r="CC215" s="78">
        <f t="shared" si="409"/>
        <v>0</v>
      </c>
      <c r="CD215" s="537"/>
      <c r="CE215" s="537"/>
      <c r="CF215" s="382"/>
      <c r="CG215" s="238"/>
      <c r="CH215" s="74">
        <f t="shared" si="410"/>
        <v>0</v>
      </c>
      <c r="CI215" s="74">
        <f t="shared" si="411"/>
        <v>0</v>
      </c>
      <c r="CJ215" s="78">
        <f t="shared" si="412"/>
        <v>0</v>
      </c>
      <c r="CK215" s="537"/>
      <c r="CL215" s="537"/>
      <c r="CM215" s="382"/>
      <c r="CN215" s="238"/>
      <c r="CO215" s="74">
        <f t="shared" si="413"/>
        <v>0</v>
      </c>
      <c r="CP215" s="74">
        <f t="shared" si="414"/>
        <v>0</v>
      </c>
      <c r="CQ215" s="78">
        <f t="shared" si="415"/>
        <v>0</v>
      </c>
      <c r="CR215" s="537"/>
      <c r="CS215" s="537"/>
      <c r="CT215" s="382"/>
      <c r="CU215" s="238"/>
      <c r="CV215" s="74">
        <f t="shared" si="416"/>
        <v>0</v>
      </c>
      <c r="CW215" s="74">
        <f t="shared" si="417"/>
        <v>0</v>
      </c>
      <c r="CX215" s="78">
        <f t="shared" si="418"/>
        <v>0</v>
      </c>
      <c r="CY215" s="537"/>
      <c r="CZ215" s="537"/>
      <c r="DA215" s="382"/>
      <c r="DB215" s="238"/>
      <c r="DC215" s="74">
        <f t="shared" si="419"/>
        <v>0</v>
      </c>
      <c r="DD215" s="74">
        <f t="shared" si="420"/>
        <v>0</v>
      </c>
      <c r="DE215" s="78">
        <f t="shared" si="421"/>
        <v>0</v>
      </c>
      <c r="DF215" s="537"/>
      <c r="DG215" s="537"/>
      <c r="DH215" s="382"/>
      <c r="DI215" s="238"/>
      <c r="DJ215" s="74">
        <f t="shared" si="422"/>
        <v>0</v>
      </c>
      <c r="DK215" s="74">
        <f t="shared" si="423"/>
        <v>0</v>
      </c>
      <c r="DL215" s="78">
        <f t="shared" si="424"/>
        <v>0</v>
      </c>
      <c r="DM215" s="537"/>
      <c r="DN215" s="537"/>
      <c r="DO215" s="382"/>
      <c r="DP215" s="238"/>
      <c r="DQ215" s="74">
        <f t="shared" si="425"/>
        <v>0</v>
      </c>
      <c r="DR215" s="74">
        <f t="shared" si="426"/>
        <v>0</v>
      </c>
      <c r="DS215" s="78">
        <f t="shared" si="427"/>
        <v>0</v>
      </c>
      <c r="DT215" s="537"/>
      <c r="DU215" s="537"/>
      <c r="DV215" s="382"/>
    </row>
    <row r="216" spans="1:126" s="20" customFormat="1" outlineLevel="1" x14ac:dyDescent="0.2">
      <c r="A216" s="200" t="s">
        <v>22</v>
      </c>
      <c r="B216" s="193" t="s">
        <v>34</v>
      </c>
      <c r="C216" s="42"/>
      <c r="D216" s="42"/>
      <c r="E216" s="78">
        <f t="shared" si="376"/>
        <v>0</v>
      </c>
      <c r="F216" s="150"/>
      <c r="G216" s="22" t="s">
        <v>88</v>
      </c>
      <c r="H216" s="301" t="s">
        <v>318</v>
      </c>
      <c r="I216" s="538">
        <f t="shared" si="377"/>
        <v>0</v>
      </c>
      <c r="J216" s="538">
        <f t="shared" si="378"/>
        <v>0</v>
      </c>
      <c r="K216" s="78">
        <f t="shared" si="379"/>
        <v>0</v>
      </c>
      <c r="L216" s="537"/>
      <c r="M216" s="537"/>
      <c r="N216" s="382"/>
      <c r="O216" s="271" t="str">
        <f t="shared" si="327"/>
        <v>LLC</v>
      </c>
      <c r="P216" s="538">
        <f t="shared" si="380"/>
        <v>0</v>
      </c>
      <c r="Q216" s="74">
        <f t="shared" si="381"/>
        <v>0</v>
      </c>
      <c r="R216" s="78">
        <f t="shared" si="382"/>
        <v>0</v>
      </c>
      <c r="S216" s="537"/>
      <c r="T216" s="537"/>
      <c r="U216" s="382"/>
      <c r="V216" s="238"/>
      <c r="W216" s="538">
        <f t="shared" si="383"/>
        <v>0</v>
      </c>
      <c r="X216" s="74">
        <f t="shared" si="384"/>
        <v>0</v>
      </c>
      <c r="Y216" s="78">
        <f t="shared" si="385"/>
        <v>0</v>
      </c>
      <c r="Z216" s="537"/>
      <c r="AA216" s="537"/>
      <c r="AB216" s="382"/>
      <c r="AC216" s="238"/>
      <c r="AD216" s="538">
        <f t="shared" si="386"/>
        <v>0</v>
      </c>
      <c r="AE216" s="74">
        <f t="shared" si="387"/>
        <v>0</v>
      </c>
      <c r="AF216" s="78">
        <f t="shared" si="388"/>
        <v>0</v>
      </c>
      <c r="AG216" s="537"/>
      <c r="AH216" s="537"/>
      <c r="AI216" s="382"/>
      <c r="AJ216" s="238"/>
      <c r="AK216" s="538">
        <f t="shared" si="389"/>
        <v>0</v>
      </c>
      <c r="AL216" s="74">
        <f t="shared" si="390"/>
        <v>0</v>
      </c>
      <c r="AM216" s="78">
        <f t="shared" si="391"/>
        <v>0</v>
      </c>
      <c r="AN216" s="537"/>
      <c r="AO216" s="537"/>
      <c r="AP216" s="382"/>
      <c r="AQ216" s="238"/>
      <c r="AR216" s="538">
        <f t="shared" si="392"/>
        <v>0</v>
      </c>
      <c r="AS216" s="74">
        <f t="shared" si="393"/>
        <v>0</v>
      </c>
      <c r="AT216" s="78">
        <f t="shared" si="394"/>
        <v>0</v>
      </c>
      <c r="AU216" s="537"/>
      <c r="AV216" s="537"/>
      <c r="AW216" s="382"/>
      <c r="AX216" s="238"/>
      <c r="AY216" s="538">
        <f t="shared" si="395"/>
        <v>0</v>
      </c>
      <c r="AZ216" s="74">
        <f t="shared" si="396"/>
        <v>0</v>
      </c>
      <c r="BA216" s="78">
        <f t="shared" si="397"/>
        <v>0</v>
      </c>
      <c r="BB216" s="537"/>
      <c r="BC216" s="537"/>
      <c r="BD216" s="382"/>
      <c r="BE216" s="238"/>
      <c r="BF216" s="538">
        <f t="shared" si="398"/>
        <v>0</v>
      </c>
      <c r="BG216" s="74">
        <f t="shared" si="399"/>
        <v>0</v>
      </c>
      <c r="BH216" s="78">
        <f t="shared" si="400"/>
        <v>0</v>
      </c>
      <c r="BI216" s="537"/>
      <c r="BJ216" s="537"/>
      <c r="BK216" s="382"/>
      <c r="BL216" s="238"/>
      <c r="BM216" s="538">
        <f t="shared" si="401"/>
        <v>0</v>
      </c>
      <c r="BN216" s="74">
        <f t="shared" si="402"/>
        <v>0</v>
      </c>
      <c r="BO216" s="78">
        <f t="shared" si="403"/>
        <v>0</v>
      </c>
      <c r="BP216" s="537"/>
      <c r="BQ216" s="537"/>
      <c r="BR216" s="382"/>
      <c r="BS216" s="238"/>
      <c r="BT216" s="538">
        <f t="shared" si="404"/>
        <v>0</v>
      </c>
      <c r="BU216" s="74">
        <f t="shared" si="405"/>
        <v>0</v>
      </c>
      <c r="BV216" s="78">
        <f t="shared" si="406"/>
        <v>0</v>
      </c>
      <c r="BW216" s="537"/>
      <c r="BX216" s="537"/>
      <c r="BY216" s="382"/>
      <c r="BZ216" s="238"/>
      <c r="CA216" s="538">
        <f t="shared" si="407"/>
        <v>0</v>
      </c>
      <c r="CB216" s="74">
        <f t="shared" si="408"/>
        <v>0</v>
      </c>
      <c r="CC216" s="78">
        <f t="shared" si="409"/>
        <v>0</v>
      </c>
      <c r="CD216" s="537"/>
      <c r="CE216" s="537"/>
      <c r="CF216" s="382"/>
      <c r="CG216" s="238"/>
      <c r="CH216" s="538">
        <f t="shared" si="410"/>
        <v>0</v>
      </c>
      <c r="CI216" s="74">
        <f t="shared" si="411"/>
        <v>0</v>
      </c>
      <c r="CJ216" s="78">
        <f t="shared" si="412"/>
        <v>0</v>
      </c>
      <c r="CK216" s="537"/>
      <c r="CL216" s="537"/>
      <c r="CM216" s="382"/>
      <c r="CN216" s="238"/>
      <c r="CO216" s="538">
        <f t="shared" si="413"/>
        <v>0</v>
      </c>
      <c r="CP216" s="74">
        <f t="shared" si="414"/>
        <v>0</v>
      </c>
      <c r="CQ216" s="78">
        <f t="shared" si="415"/>
        <v>0</v>
      </c>
      <c r="CR216" s="537"/>
      <c r="CS216" s="537"/>
      <c r="CT216" s="382"/>
      <c r="CU216" s="238"/>
      <c r="CV216" s="538">
        <f t="shared" si="416"/>
        <v>0</v>
      </c>
      <c r="CW216" s="74">
        <f t="shared" si="417"/>
        <v>0</v>
      </c>
      <c r="CX216" s="78">
        <f t="shared" si="418"/>
        <v>0</v>
      </c>
      <c r="CY216" s="537"/>
      <c r="CZ216" s="537"/>
      <c r="DA216" s="382"/>
      <c r="DB216" s="238"/>
      <c r="DC216" s="538">
        <f t="shared" si="419"/>
        <v>0</v>
      </c>
      <c r="DD216" s="74">
        <f t="shared" si="420"/>
        <v>0</v>
      </c>
      <c r="DE216" s="78">
        <f t="shared" si="421"/>
        <v>0</v>
      </c>
      <c r="DF216" s="537"/>
      <c r="DG216" s="537"/>
      <c r="DH216" s="382"/>
      <c r="DI216" s="238"/>
      <c r="DJ216" s="538">
        <f t="shared" si="422"/>
        <v>0</v>
      </c>
      <c r="DK216" s="74">
        <f t="shared" si="423"/>
        <v>0</v>
      </c>
      <c r="DL216" s="78">
        <f t="shared" si="424"/>
        <v>0</v>
      </c>
      <c r="DM216" s="537"/>
      <c r="DN216" s="537"/>
      <c r="DO216" s="382"/>
      <c r="DP216" s="238"/>
      <c r="DQ216" s="538">
        <f t="shared" si="425"/>
        <v>0</v>
      </c>
      <c r="DR216" s="74">
        <f t="shared" si="426"/>
        <v>0</v>
      </c>
      <c r="DS216" s="78">
        <f t="shared" si="427"/>
        <v>0</v>
      </c>
      <c r="DT216" s="537"/>
      <c r="DU216" s="537"/>
      <c r="DV216" s="382"/>
    </row>
    <row r="217" spans="1:126" s="20" customFormat="1" outlineLevel="1" x14ac:dyDescent="0.2">
      <c r="A217" s="196" t="s">
        <v>89</v>
      </c>
      <c r="B217" s="193" t="s">
        <v>35</v>
      </c>
      <c r="C217" s="42"/>
      <c r="D217" s="42"/>
      <c r="E217" s="78">
        <f t="shared" si="376"/>
        <v>0</v>
      </c>
      <c r="F217" s="150"/>
      <c r="G217" s="22" t="s">
        <v>90</v>
      </c>
      <c r="H217" s="301" t="s">
        <v>318</v>
      </c>
      <c r="I217" s="538">
        <f t="shared" si="377"/>
        <v>0</v>
      </c>
      <c r="J217" s="538">
        <f t="shared" si="378"/>
        <v>0</v>
      </c>
      <c r="K217" s="78">
        <f t="shared" si="379"/>
        <v>0</v>
      </c>
      <c r="L217" s="537"/>
      <c r="M217" s="537"/>
      <c r="N217" s="382"/>
      <c r="O217" s="271" t="str">
        <f t="shared" si="327"/>
        <v>LLC</v>
      </c>
      <c r="P217" s="538">
        <f t="shared" si="380"/>
        <v>0</v>
      </c>
      <c r="Q217" s="74">
        <f t="shared" si="381"/>
        <v>0</v>
      </c>
      <c r="R217" s="78">
        <f t="shared" si="382"/>
        <v>0</v>
      </c>
      <c r="S217" s="537"/>
      <c r="T217" s="537"/>
      <c r="U217" s="382"/>
      <c r="V217" s="238"/>
      <c r="W217" s="538">
        <f t="shared" si="383"/>
        <v>0</v>
      </c>
      <c r="X217" s="74">
        <f t="shared" si="384"/>
        <v>0</v>
      </c>
      <c r="Y217" s="78">
        <f t="shared" si="385"/>
        <v>0</v>
      </c>
      <c r="Z217" s="537"/>
      <c r="AA217" s="537"/>
      <c r="AB217" s="382"/>
      <c r="AC217" s="238"/>
      <c r="AD217" s="538">
        <f t="shared" si="386"/>
        <v>0</v>
      </c>
      <c r="AE217" s="74">
        <f t="shared" si="387"/>
        <v>0</v>
      </c>
      <c r="AF217" s="78">
        <f t="shared" si="388"/>
        <v>0</v>
      </c>
      <c r="AG217" s="537"/>
      <c r="AH217" s="537"/>
      <c r="AI217" s="382"/>
      <c r="AJ217" s="238"/>
      <c r="AK217" s="538">
        <f t="shared" si="389"/>
        <v>0</v>
      </c>
      <c r="AL217" s="74">
        <f t="shared" si="390"/>
        <v>0</v>
      </c>
      <c r="AM217" s="78">
        <f t="shared" si="391"/>
        <v>0</v>
      </c>
      <c r="AN217" s="537"/>
      <c r="AO217" s="537"/>
      <c r="AP217" s="382"/>
      <c r="AQ217" s="238"/>
      <c r="AR217" s="538">
        <f t="shared" si="392"/>
        <v>0</v>
      </c>
      <c r="AS217" s="74">
        <f t="shared" si="393"/>
        <v>0</v>
      </c>
      <c r="AT217" s="78">
        <f t="shared" si="394"/>
        <v>0</v>
      </c>
      <c r="AU217" s="537"/>
      <c r="AV217" s="537"/>
      <c r="AW217" s="382"/>
      <c r="AX217" s="238"/>
      <c r="AY217" s="538">
        <f t="shared" si="395"/>
        <v>0</v>
      </c>
      <c r="AZ217" s="74">
        <f t="shared" si="396"/>
        <v>0</v>
      </c>
      <c r="BA217" s="78">
        <f t="shared" si="397"/>
        <v>0</v>
      </c>
      <c r="BB217" s="537"/>
      <c r="BC217" s="537"/>
      <c r="BD217" s="382"/>
      <c r="BE217" s="238"/>
      <c r="BF217" s="538">
        <f t="shared" si="398"/>
        <v>0</v>
      </c>
      <c r="BG217" s="74">
        <f t="shared" si="399"/>
        <v>0</v>
      </c>
      <c r="BH217" s="78">
        <f t="shared" si="400"/>
        <v>0</v>
      </c>
      <c r="BI217" s="537"/>
      <c r="BJ217" s="537"/>
      <c r="BK217" s="382"/>
      <c r="BL217" s="238"/>
      <c r="BM217" s="538">
        <f t="shared" si="401"/>
        <v>0</v>
      </c>
      <c r="BN217" s="74">
        <f t="shared" si="402"/>
        <v>0</v>
      </c>
      <c r="BO217" s="78">
        <f t="shared" si="403"/>
        <v>0</v>
      </c>
      <c r="BP217" s="537"/>
      <c r="BQ217" s="537"/>
      <c r="BR217" s="382"/>
      <c r="BS217" s="238"/>
      <c r="BT217" s="538">
        <f t="shared" si="404"/>
        <v>0</v>
      </c>
      <c r="BU217" s="74">
        <f t="shared" si="405"/>
        <v>0</v>
      </c>
      <c r="BV217" s="78">
        <f t="shared" si="406"/>
        <v>0</v>
      </c>
      <c r="BW217" s="537"/>
      <c r="BX217" s="537"/>
      <c r="BY217" s="382"/>
      <c r="BZ217" s="238"/>
      <c r="CA217" s="538">
        <f t="shared" si="407"/>
        <v>0</v>
      </c>
      <c r="CB217" s="74">
        <f t="shared" si="408"/>
        <v>0</v>
      </c>
      <c r="CC217" s="78">
        <f t="shared" si="409"/>
        <v>0</v>
      </c>
      <c r="CD217" s="537"/>
      <c r="CE217" s="537"/>
      <c r="CF217" s="382"/>
      <c r="CG217" s="238"/>
      <c r="CH217" s="538">
        <f t="shared" si="410"/>
        <v>0</v>
      </c>
      <c r="CI217" s="74">
        <f t="shared" si="411"/>
        <v>0</v>
      </c>
      <c r="CJ217" s="78">
        <f t="shared" si="412"/>
        <v>0</v>
      </c>
      <c r="CK217" s="537"/>
      <c r="CL217" s="537"/>
      <c r="CM217" s="382"/>
      <c r="CN217" s="238"/>
      <c r="CO217" s="538">
        <f t="shared" si="413"/>
        <v>0</v>
      </c>
      <c r="CP217" s="74">
        <f t="shared" si="414"/>
        <v>0</v>
      </c>
      <c r="CQ217" s="78">
        <f t="shared" si="415"/>
        <v>0</v>
      </c>
      <c r="CR217" s="537"/>
      <c r="CS217" s="537"/>
      <c r="CT217" s="382"/>
      <c r="CU217" s="238"/>
      <c r="CV217" s="538">
        <f t="shared" si="416"/>
        <v>0</v>
      </c>
      <c r="CW217" s="74">
        <f t="shared" si="417"/>
        <v>0</v>
      </c>
      <c r="CX217" s="78">
        <f t="shared" si="418"/>
        <v>0</v>
      </c>
      <c r="CY217" s="537"/>
      <c r="CZ217" s="537"/>
      <c r="DA217" s="382"/>
      <c r="DB217" s="238"/>
      <c r="DC217" s="538">
        <f t="shared" si="419"/>
        <v>0</v>
      </c>
      <c r="DD217" s="74">
        <f t="shared" si="420"/>
        <v>0</v>
      </c>
      <c r="DE217" s="78">
        <f t="shared" si="421"/>
        <v>0</v>
      </c>
      <c r="DF217" s="537"/>
      <c r="DG217" s="537"/>
      <c r="DH217" s="382"/>
      <c r="DI217" s="238"/>
      <c r="DJ217" s="538">
        <f t="shared" si="422"/>
        <v>0</v>
      </c>
      <c r="DK217" s="74">
        <f t="shared" si="423"/>
        <v>0</v>
      </c>
      <c r="DL217" s="78">
        <f t="shared" si="424"/>
        <v>0</v>
      </c>
      <c r="DM217" s="537"/>
      <c r="DN217" s="537"/>
      <c r="DO217" s="382"/>
      <c r="DP217" s="238"/>
      <c r="DQ217" s="538">
        <f t="shared" si="425"/>
        <v>0</v>
      </c>
      <c r="DR217" s="74">
        <f t="shared" si="426"/>
        <v>0</v>
      </c>
      <c r="DS217" s="78">
        <f t="shared" si="427"/>
        <v>0</v>
      </c>
      <c r="DT217" s="537"/>
      <c r="DU217" s="537"/>
      <c r="DV217" s="382"/>
    </row>
    <row r="218" spans="1:126" s="21" customFormat="1" outlineLevel="1" x14ac:dyDescent="0.2">
      <c r="A218" s="75" t="s">
        <v>8</v>
      </c>
      <c r="B218" s="184"/>
      <c r="C218" s="77">
        <f>SUMIF($H219:$H220,MID($H218,3,10),C219:C220)</f>
        <v>0</v>
      </c>
      <c r="D218" s="77">
        <f>SUMIF($H219:$H220,MID($H218,3,10),D219:D220)</f>
        <v>0</v>
      </c>
      <c r="E218" s="77">
        <f t="shared" si="376"/>
        <v>0</v>
      </c>
      <c r="F218" s="150"/>
      <c r="G218" s="22"/>
      <c r="H218" s="301" t="s">
        <v>321</v>
      </c>
      <c r="I218" s="432">
        <f t="shared" si="377"/>
        <v>0</v>
      </c>
      <c r="J218" s="432">
        <f t="shared" si="378"/>
        <v>0</v>
      </c>
      <c r="K218" s="73">
        <f t="shared" si="379"/>
        <v>0</v>
      </c>
      <c r="L218" s="432">
        <f>IF(I$1="","",SUMIF($H219:$H220,MID($H218,3,10),L219:L220))</f>
        <v>0</v>
      </c>
      <c r="M218" s="432">
        <f>IF(I$1="","",SUMIF($H219:$H220,MID($H218,3,10),M219:M220))</f>
        <v>0</v>
      </c>
      <c r="N218" s="62"/>
      <c r="O218" s="271" t="str">
        <f t="shared" si="327"/>
        <v>LL</v>
      </c>
      <c r="P218" s="536">
        <f t="shared" si="380"/>
        <v>0</v>
      </c>
      <c r="Q218" s="73">
        <f t="shared" si="381"/>
        <v>0</v>
      </c>
      <c r="R218" s="73">
        <f t="shared" si="382"/>
        <v>0</v>
      </c>
      <c r="S218" s="432">
        <f>IF(P$1="","",SUMIF($H219:$H220,MID($H218,3,10),S219:S220))</f>
        <v>0</v>
      </c>
      <c r="T218" s="432">
        <f>IF(P$1="","",SUMIF($H219:$H220,MID($H218,3,10),T219:T220))</f>
        <v>0</v>
      </c>
      <c r="U218" s="62"/>
      <c r="V218" s="239"/>
      <c r="W218" s="536">
        <f t="shared" si="383"/>
        <v>0</v>
      </c>
      <c r="X218" s="73">
        <f t="shared" si="384"/>
        <v>0</v>
      </c>
      <c r="Y218" s="73">
        <f t="shared" si="385"/>
        <v>0</v>
      </c>
      <c r="Z218" s="432">
        <f>IF(W$1="","",SUMIF($H219:$H220,MID($H218,3,10),Z219:Z220))</f>
        <v>0</v>
      </c>
      <c r="AA218" s="432">
        <f>IF(W$1="","",SUMIF($H219:$H220,MID($H218,3,10),AA219:AA220))</f>
        <v>0</v>
      </c>
      <c r="AB218" s="62"/>
      <c r="AC218" s="239"/>
      <c r="AD218" s="536">
        <f t="shared" si="386"/>
        <v>0</v>
      </c>
      <c r="AE218" s="73">
        <f t="shared" si="387"/>
        <v>0</v>
      </c>
      <c r="AF218" s="73">
        <f t="shared" si="388"/>
        <v>0</v>
      </c>
      <c r="AG218" s="432">
        <f>IF(AD$1="","",SUMIF($H219:$H220,MID($H218,3,10),AG219:AG220))</f>
        <v>0</v>
      </c>
      <c r="AH218" s="432">
        <f>IF(AD$1="","",SUMIF($H219:$H220,MID($H218,3,10),AH219:AH220))</f>
        <v>0</v>
      </c>
      <c r="AI218" s="62"/>
      <c r="AJ218" s="239"/>
      <c r="AK218" s="536">
        <f t="shared" si="389"/>
        <v>0</v>
      </c>
      <c r="AL218" s="73">
        <f t="shared" si="390"/>
        <v>0</v>
      </c>
      <c r="AM218" s="73">
        <f t="shared" si="391"/>
        <v>0</v>
      </c>
      <c r="AN218" s="432">
        <f>IF(AK$1="","",SUMIF($H219:$H220,MID($H218,3,10),AN219:AN220))</f>
        <v>0</v>
      </c>
      <c r="AO218" s="432">
        <f>IF(AK$1="","",SUMIF($H219:$H220,MID($H218,3,10),AO219:AO220))</f>
        <v>0</v>
      </c>
      <c r="AP218" s="62"/>
      <c r="AQ218" s="239"/>
      <c r="AR218" s="536">
        <f t="shared" si="392"/>
        <v>0</v>
      </c>
      <c r="AS218" s="73">
        <f t="shared" si="393"/>
        <v>0</v>
      </c>
      <c r="AT218" s="73">
        <f t="shared" si="394"/>
        <v>0</v>
      </c>
      <c r="AU218" s="432">
        <f>IF(AR$1="","",SUMIF($H219:$H220,MID($H218,3,10),AU219:AU220))</f>
        <v>0</v>
      </c>
      <c r="AV218" s="432">
        <f>IF(AR$1="","",SUMIF($H219:$H220,MID($H218,3,10),AV219:AV220))</f>
        <v>0</v>
      </c>
      <c r="AW218" s="62"/>
      <c r="AX218" s="239"/>
      <c r="AY218" s="536">
        <f t="shared" si="395"/>
        <v>0</v>
      </c>
      <c r="AZ218" s="73">
        <f t="shared" si="396"/>
        <v>0</v>
      </c>
      <c r="BA218" s="73">
        <f t="shared" si="397"/>
        <v>0</v>
      </c>
      <c r="BB218" s="432">
        <f>IF(AY$1="","",SUMIF($H219:$H220,MID($H218,3,10),BB219:BB220))</f>
        <v>0</v>
      </c>
      <c r="BC218" s="432">
        <f>IF(AY$1="","",SUMIF($H219:$H220,MID($H218,3,10),BC219:BC220))</f>
        <v>0</v>
      </c>
      <c r="BD218" s="62"/>
      <c r="BE218" s="239"/>
      <c r="BF218" s="536">
        <f t="shared" si="398"/>
        <v>0</v>
      </c>
      <c r="BG218" s="73">
        <f t="shared" si="399"/>
        <v>0</v>
      </c>
      <c r="BH218" s="73">
        <f t="shared" si="400"/>
        <v>0</v>
      </c>
      <c r="BI218" s="432">
        <f>IF(BF$1="","",SUMIF($H219:$H220,MID($H218,3,10),BI219:BI220))</f>
        <v>0</v>
      </c>
      <c r="BJ218" s="432">
        <f>IF(BF$1="","",SUMIF($H219:$H220,MID($H218,3,10),BJ219:BJ220))</f>
        <v>0</v>
      </c>
      <c r="BK218" s="62"/>
      <c r="BL218" s="239"/>
      <c r="BM218" s="536">
        <f t="shared" si="401"/>
        <v>0</v>
      </c>
      <c r="BN218" s="73">
        <f t="shared" si="402"/>
        <v>0</v>
      </c>
      <c r="BO218" s="73">
        <f t="shared" si="403"/>
        <v>0</v>
      </c>
      <c r="BP218" s="432">
        <f>IF(BM$1="","",SUMIF($H219:$H220,MID($H218,3,10),BP219:BP220))</f>
        <v>0</v>
      </c>
      <c r="BQ218" s="432">
        <f>IF(BM$1="","",SUMIF($H219:$H220,MID($H218,3,10),BQ219:BQ220))</f>
        <v>0</v>
      </c>
      <c r="BR218" s="62"/>
      <c r="BS218" s="239"/>
      <c r="BT218" s="536">
        <f t="shared" si="404"/>
        <v>0</v>
      </c>
      <c r="BU218" s="73">
        <f t="shared" si="405"/>
        <v>0</v>
      </c>
      <c r="BV218" s="73">
        <f t="shared" si="406"/>
        <v>0</v>
      </c>
      <c r="BW218" s="432">
        <f>IF(BT$1="","",SUMIF($H219:$H220,MID($H218,3,10),BW219:BW220))</f>
        <v>0</v>
      </c>
      <c r="BX218" s="432">
        <f>IF(BT$1="","",SUMIF($H219:$H220,MID($H218,3,10),BX219:BX220))</f>
        <v>0</v>
      </c>
      <c r="BY218" s="62"/>
      <c r="BZ218" s="239"/>
      <c r="CA218" s="536">
        <f t="shared" si="407"/>
        <v>0</v>
      </c>
      <c r="CB218" s="73">
        <f t="shared" si="408"/>
        <v>0</v>
      </c>
      <c r="CC218" s="73">
        <f t="shared" si="409"/>
        <v>0</v>
      </c>
      <c r="CD218" s="432">
        <f>IF(CA$1="","",SUMIF($H219:$H220,MID($H218,3,10),CD219:CD220))</f>
        <v>0</v>
      </c>
      <c r="CE218" s="432">
        <f>IF(CA$1="","",SUMIF($H219:$H220,MID($H218,3,10),CE219:CE220))</f>
        <v>0</v>
      </c>
      <c r="CF218" s="62"/>
      <c r="CG218" s="239"/>
      <c r="CH218" s="536">
        <f t="shared" si="410"/>
        <v>0</v>
      </c>
      <c r="CI218" s="73">
        <f t="shared" si="411"/>
        <v>0</v>
      </c>
      <c r="CJ218" s="73">
        <f t="shared" si="412"/>
        <v>0</v>
      </c>
      <c r="CK218" s="432">
        <f>IF(CH$1="","",SUMIF($H219:$H220,MID($H218,3,10),CK219:CK220))</f>
        <v>0</v>
      </c>
      <c r="CL218" s="432">
        <f>IF(CH$1="","",SUMIF($H219:$H220,MID($H218,3,10),CL219:CL220))</f>
        <v>0</v>
      </c>
      <c r="CM218" s="62"/>
      <c r="CN218" s="239"/>
      <c r="CO218" s="536">
        <f t="shared" si="413"/>
        <v>0</v>
      </c>
      <c r="CP218" s="73">
        <f t="shared" si="414"/>
        <v>0</v>
      </c>
      <c r="CQ218" s="73">
        <f t="shared" si="415"/>
        <v>0</v>
      </c>
      <c r="CR218" s="432">
        <f>IF(CO$1="","",SUMIF($H219:$H220,MID($H218,3,10),CR219:CR220))</f>
        <v>0</v>
      </c>
      <c r="CS218" s="432">
        <f>IF(CO$1="","",SUMIF($H219:$H220,MID($H218,3,10),CS219:CS220))</f>
        <v>0</v>
      </c>
      <c r="CT218" s="62"/>
      <c r="CU218" s="239"/>
      <c r="CV218" s="536">
        <f t="shared" si="416"/>
        <v>0</v>
      </c>
      <c r="CW218" s="73">
        <f t="shared" si="417"/>
        <v>0</v>
      </c>
      <c r="CX218" s="73">
        <f t="shared" si="418"/>
        <v>0</v>
      </c>
      <c r="CY218" s="432">
        <f>IF(CV$1="","",SUMIF($H219:$H220,MID($H218,3,10),CY219:CY220))</f>
        <v>0</v>
      </c>
      <c r="CZ218" s="432">
        <f>IF(CV$1="","",SUMIF($H219:$H220,MID($H218,3,10),CZ219:CZ220))</f>
        <v>0</v>
      </c>
      <c r="DA218" s="62"/>
      <c r="DB218" s="239"/>
      <c r="DC218" s="536">
        <f t="shared" si="419"/>
        <v>0</v>
      </c>
      <c r="DD218" s="73">
        <f t="shared" si="420"/>
        <v>0</v>
      </c>
      <c r="DE218" s="73">
        <f t="shared" si="421"/>
        <v>0</v>
      </c>
      <c r="DF218" s="432">
        <f>IF(DC$1="","",SUMIF($H219:$H220,MID($H218,3,10),DF219:DF220))</f>
        <v>0</v>
      </c>
      <c r="DG218" s="432">
        <f>IF(DC$1="","",SUMIF($H219:$H220,MID($H218,3,10),DG219:DG220))</f>
        <v>0</v>
      </c>
      <c r="DH218" s="62"/>
      <c r="DI218" s="239"/>
      <c r="DJ218" s="536">
        <f t="shared" si="422"/>
        <v>0</v>
      </c>
      <c r="DK218" s="73">
        <f t="shared" si="423"/>
        <v>0</v>
      </c>
      <c r="DL218" s="73">
        <f t="shared" si="424"/>
        <v>0</v>
      </c>
      <c r="DM218" s="432">
        <f>IF(DJ$1="","",SUMIF($H219:$H220,MID($H218,3,10),DM219:DM220))</f>
        <v>0</v>
      </c>
      <c r="DN218" s="432">
        <f>IF(DJ$1="","",SUMIF($H219:$H220,MID($H218,3,10),DN219:DN220))</f>
        <v>0</v>
      </c>
      <c r="DO218" s="62"/>
      <c r="DP218" s="239"/>
      <c r="DQ218" s="536">
        <f t="shared" si="425"/>
        <v>0</v>
      </c>
      <c r="DR218" s="73">
        <f t="shared" si="426"/>
        <v>0</v>
      </c>
      <c r="DS218" s="73">
        <f t="shared" si="427"/>
        <v>0</v>
      </c>
      <c r="DT218" s="432">
        <f>IF(DQ$1="","",SUMIF($H219:$H220,MID($H218,3,10),DT219:DT220))</f>
        <v>0</v>
      </c>
      <c r="DU218" s="432">
        <f>IF(DQ$1="","",SUMIF($H219:$H220,MID($H218,3,10),DU219:DU220))</f>
        <v>0</v>
      </c>
      <c r="DV218" s="62"/>
    </row>
    <row r="219" spans="1:126" s="21" customFormat="1" outlineLevel="1" x14ac:dyDescent="0.2">
      <c r="A219" s="152" t="s">
        <v>8</v>
      </c>
      <c r="B219" s="182"/>
      <c r="C219" s="43"/>
      <c r="D219" s="43"/>
      <c r="E219" s="79">
        <f t="shared" si="376"/>
        <v>0</v>
      </c>
      <c r="F219" s="150"/>
      <c r="G219" s="22"/>
      <c r="H219" s="301" t="s">
        <v>320</v>
      </c>
      <c r="I219" s="399">
        <f t="shared" si="377"/>
        <v>0</v>
      </c>
      <c r="J219" s="399">
        <f t="shared" si="378"/>
        <v>0</v>
      </c>
      <c r="K219" s="79">
        <f t="shared" si="379"/>
        <v>0</v>
      </c>
      <c r="L219" s="534"/>
      <c r="M219" s="534"/>
      <c r="N219" s="62"/>
      <c r="O219" s="271" t="str">
        <f t="shared" si="327"/>
        <v>LLM</v>
      </c>
      <c r="P219" s="538">
        <f t="shared" si="380"/>
        <v>0</v>
      </c>
      <c r="Q219" s="74">
        <f t="shared" si="381"/>
        <v>0</v>
      </c>
      <c r="R219" s="79">
        <f t="shared" si="382"/>
        <v>0</v>
      </c>
      <c r="S219" s="534"/>
      <c r="T219" s="534"/>
      <c r="U219" s="62"/>
      <c r="V219" s="239"/>
      <c r="W219" s="538">
        <f t="shared" si="383"/>
        <v>0</v>
      </c>
      <c r="X219" s="74">
        <f t="shared" si="384"/>
        <v>0</v>
      </c>
      <c r="Y219" s="79">
        <f t="shared" si="385"/>
        <v>0</v>
      </c>
      <c r="Z219" s="534"/>
      <c r="AA219" s="534"/>
      <c r="AB219" s="62"/>
      <c r="AC219" s="239"/>
      <c r="AD219" s="538">
        <f t="shared" si="386"/>
        <v>0</v>
      </c>
      <c r="AE219" s="74">
        <f t="shared" si="387"/>
        <v>0</v>
      </c>
      <c r="AF219" s="79">
        <f t="shared" si="388"/>
        <v>0</v>
      </c>
      <c r="AG219" s="534"/>
      <c r="AH219" s="534"/>
      <c r="AI219" s="62"/>
      <c r="AJ219" s="239"/>
      <c r="AK219" s="538">
        <f t="shared" si="389"/>
        <v>0</v>
      </c>
      <c r="AL219" s="74">
        <f t="shared" si="390"/>
        <v>0</v>
      </c>
      <c r="AM219" s="79">
        <f t="shared" si="391"/>
        <v>0</v>
      </c>
      <c r="AN219" s="534"/>
      <c r="AO219" s="534"/>
      <c r="AP219" s="62"/>
      <c r="AQ219" s="239"/>
      <c r="AR219" s="538">
        <f t="shared" si="392"/>
        <v>0</v>
      </c>
      <c r="AS219" s="74">
        <f t="shared" si="393"/>
        <v>0</v>
      </c>
      <c r="AT219" s="79">
        <f t="shared" si="394"/>
        <v>0</v>
      </c>
      <c r="AU219" s="534"/>
      <c r="AV219" s="534"/>
      <c r="AW219" s="62"/>
      <c r="AX219" s="239"/>
      <c r="AY219" s="538">
        <f t="shared" si="395"/>
        <v>0</v>
      </c>
      <c r="AZ219" s="74">
        <f t="shared" si="396"/>
        <v>0</v>
      </c>
      <c r="BA219" s="79">
        <f t="shared" si="397"/>
        <v>0</v>
      </c>
      <c r="BB219" s="534"/>
      <c r="BC219" s="534"/>
      <c r="BD219" s="62"/>
      <c r="BE219" s="239"/>
      <c r="BF219" s="538">
        <f t="shared" si="398"/>
        <v>0</v>
      </c>
      <c r="BG219" s="74">
        <f t="shared" si="399"/>
        <v>0</v>
      </c>
      <c r="BH219" s="79">
        <f t="shared" si="400"/>
        <v>0</v>
      </c>
      <c r="BI219" s="534"/>
      <c r="BJ219" s="534"/>
      <c r="BK219" s="62"/>
      <c r="BL219" s="239"/>
      <c r="BM219" s="538">
        <f t="shared" si="401"/>
        <v>0</v>
      </c>
      <c r="BN219" s="74">
        <f t="shared" si="402"/>
        <v>0</v>
      </c>
      <c r="BO219" s="79">
        <f t="shared" si="403"/>
        <v>0</v>
      </c>
      <c r="BP219" s="534"/>
      <c r="BQ219" s="534"/>
      <c r="BR219" s="62"/>
      <c r="BS219" s="239"/>
      <c r="BT219" s="538">
        <f t="shared" si="404"/>
        <v>0</v>
      </c>
      <c r="BU219" s="74">
        <f t="shared" si="405"/>
        <v>0</v>
      </c>
      <c r="BV219" s="79">
        <f t="shared" si="406"/>
        <v>0</v>
      </c>
      <c r="BW219" s="534"/>
      <c r="BX219" s="534"/>
      <c r="BY219" s="62"/>
      <c r="BZ219" s="239"/>
      <c r="CA219" s="538">
        <f t="shared" si="407"/>
        <v>0</v>
      </c>
      <c r="CB219" s="74">
        <f t="shared" si="408"/>
        <v>0</v>
      </c>
      <c r="CC219" s="79">
        <f t="shared" si="409"/>
        <v>0</v>
      </c>
      <c r="CD219" s="534"/>
      <c r="CE219" s="534"/>
      <c r="CF219" s="62"/>
      <c r="CG219" s="239"/>
      <c r="CH219" s="538">
        <f t="shared" si="410"/>
        <v>0</v>
      </c>
      <c r="CI219" s="74">
        <f t="shared" si="411"/>
        <v>0</v>
      </c>
      <c r="CJ219" s="79">
        <f t="shared" si="412"/>
        <v>0</v>
      </c>
      <c r="CK219" s="534"/>
      <c r="CL219" s="534"/>
      <c r="CM219" s="62"/>
      <c r="CN219" s="239"/>
      <c r="CO219" s="538">
        <f t="shared" si="413"/>
        <v>0</v>
      </c>
      <c r="CP219" s="74">
        <f t="shared" si="414"/>
        <v>0</v>
      </c>
      <c r="CQ219" s="79">
        <f t="shared" si="415"/>
        <v>0</v>
      </c>
      <c r="CR219" s="534"/>
      <c r="CS219" s="534"/>
      <c r="CT219" s="62"/>
      <c r="CU219" s="239"/>
      <c r="CV219" s="538">
        <f t="shared" si="416"/>
        <v>0</v>
      </c>
      <c r="CW219" s="74">
        <f t="shared" si="417"/>
        <v>0</v>
      </c>
      <c r="CX219" s="79">
        <f t="shared" si="418"/>
        <v>0</v>
      </c>
      <c r="CY219" s="534"/>
      <c r="CZ219" s="534"/>
      <c r="DA219" s="62"/>
      <c r="DB219" s="239"/>
      <c r="DC219" s="538">
        <f t="shared" si="419"/>
        <v>0</v>
      </c>
      <c r="DD219" s="74">
        <f t="shared" si="420"/>
        <v>0</v>
      </c>
      <c r="DE219" s="79">
        <f t="shared" si="421"/>
        <v>0</v>
      </c>
      <c r="DF219" s="534"/>
      <c r="DG219" s="534"/>
      <c r="DH219" s="62"/>
      <c r="DI219" s="239"/>
      <c r="DJ219" s="538">
        <f t="shared" si="422"/>
        <v>0</v>
      </c>
      <c r="DK219" s="74">
        <f t="shared" si="423"/>
        <v>0</v>
      </c>
      <c r="DL219" s="79">
        <f t="shared" si="424"/>
        <v>0</v>
      </c>
      <c r="DM219" s="534"/>
      <c r="DN219" s="534"/>
      <c r="DO219" s="62"/>
      <c r="DP219" s="239"/>
      <c r="DQ219" s="538">
        <f t="shared" si="425"/>
        <v>0</v>
      </c>
      <c r="DR219" s="74">
        <f t="shared" si="426"/>
        <v>0</v>
      </c>
      <c r="DS219" s="79">
        <f t="shared" si="427"/>
        <v>0</v>
      </c>
      <c r="DT219" s="534"/>
      <c r="DU219" s="534"/>
      <c r="DV219" s="62"/>
    </row>
    <row r="220" spans="1:126" s="20" customFormat="1" x14ac:dyDescent="0.2">
      <c r="A220" s="76" t="s">
        <v>153</v>
      </c>
      <c r="B220" s="194"/>
      <c r="C220" s="73">
        <f>SUMIF($O194:$O219,MID($H220,3,10),C194:C219)</f>
        <v>0</v>
      </c>
      <c r="D220" s="73">
        <f>SUMIF($O194:$O219,MID($H220,3,10),D194:D219)</f>
        <v>0</v>
      </c>
      <c r="E220" s="73">
        <f t="shared" si="376"/>
        <v>0</v>
      </c>
      <c r="F220" s="187"/>
      <c r="H220" s="301" t="s">
        <v>322</v>
      </c>
      <c r="I220" s="536">
        <f>IF(I$1="","",SUMIF($O195:$O219,MID($H220,3,10),I195:I219))</f>
        <v>0</v>
      </c>
      <c r="J220" s="536">
        <f>IF(J$1="","",SUMIF($O195:$O219,MID($H220,3,10),J195:J219))</f>
        <v>0</v>
      </c>
      <c r="K220" s="73">
        <f t="shared" si="379"/>
        <v>0</v>
      </c>
      <c r="L220" s="435">
        <f>IF(I$1="","",SUMIF($O194:$O219,MID($H220,3,10),L194:L219))</f>
        <v>0</v>
      </c>
      <c r="M220" s="435">
        <f>IF(I$1="","",SUMIF($O194:$O219,MID($H220,3,10),M194:M219))</f>
        <v>0</v>
      </c>
      <c r="N220" s="383"/>
      <c r="O220" s="271" t="str">
        <f t="shared" si="327"/>
        <v>L</v>
      </c>
      <c r="P220" s="536">
        <f>IF(P$1="","",SUMIF($O195:$O219,MID($H220,3,10),P195:P219))</f>
        <v>0</v>
      </c>
      <c r="Q220" s="73">
        <f>IF(P$1="","",SUMIF($O195:$O219,MID($H220,3,10),Q195:Q219))</f>
        <v>0</v>
      </c>
      <c r="R220" s="73">
        <f t="shared" si="382"/>
        <v>0</v>
      </c>
      <c r="S220" s="435">
        <f>IF(P$1="","",SUMIF($O194:$O219,MID($H220,3,10),S194:S219))</f>
        <v>0</v>
      </c>
      <c r="T220" s="435">
        <f>IF(P$1="","",SUMIF($O194:$O219,MID($H220,3,10),T194:T219))</f>
        <v>0</v>
      </c>
      <c r="U220" s="383"/>
      <c r="V220" s="238"/>
      <c r="W220" s="536">
        <f>IF(W$1="","",SUMIF($O195:$O219,MID($H220,3,10),W195:W219))</f>
        <v>0</v>
      </c>
      <c r="X220" s="73">
        <f>IF(W$1="","",SUMIF($O195:$O219,MID($H220,3,10),X195:X219))</f>
        <v>0</v>
      </c>
      <c r="Y220" s="73">
        <f t="shared" si="385"/>
        <v>0</v>
      </c>
      <c r="Z220" s="435">
        <f>IF(W$1="","",SUMIF($O194:$O219,MID($H220,3,10),Z194:Z219))</f>
        <v>0</v>
      </c>
      <c r="AA220" s="435">
        <f>IF(W$1="","",SUMIF($O194:$O219,MID($H220,3,10),AA194:AA219))</f>
        <v>0</v>
      </c>
      <c r="AB220" s="383"/>
      <c r="AC220" s="238"/>
      <c r="AD220" s="536">
        <f>IF(AD$1="","",SUMIF($O195:$O219,MID($H220,3,10),AD195:AD219))</f>
        <v>0</v>
      </c>
      <c r="AE220" s="73">
        <f>IF(AD$1="","",SUMIF($O195:$O219,MID($H220,3,10),AE195:AE219))</f>
        <v>0</v>
      </c>
      <c r="AF220" s="73">
        <f t="shared" si="388"/>
        <v>0</v>
      </c>
      <c r="AG220" s="435">
        <f>IF(AD$1="","",SUMIF($O194:$O219,MID($H220,3,10),AG194:AG219))</f>
        <v>0</v>
      </c>
      <c r="AH220" s="435">
        <f>IF(AD$1="","",SUMIF($O194:$O219,MID($H220,3,10),AH194:AH219))</f>
        <v>0</v>
      </c>
      <c r="AI220" s="383"/>
      <c r="AJ220" s="238"/>
      <c r="AK220" s="536">
        <f>IF(AK$1="","",SUMIF($O195:$O219,MID($H220,3,10),AK195:AK219))</f>
        <v>0</v>
      </c>
      <c r="AL220" s="73">
        <f>IF(AK$1="","",SUMIF($O195:$O219,MID($H220,3,10),AL195:AL219))</f>
        <v>0</v>
      </c>
      <c r="AM220" s="73">
        <f t="shared" si="391"/>
        <v>0</v>
      </c>
      <c r="AN220" s="435">
        <f>IF(AK$1="","",SUMIF($O194:$O219,MID($H220,3,10),AN194:AN219))</f>
        <v>0</v>
      </c>
      <c r="AO220" s="435">
        <f>IF(AK$1="","",SUMIF($O194:$O219,MID($H220,3,10),AO194:AO219))</f>
        <v>0</v>
      </c>
      <c r="AP220" s="383"/>
      <c r="AQ220" s="238"/>
      <c r="AR220" s="536">
        <f>IF(AR$1="","",SUMIF($O195:$O219,MID($H220,3,10),AR195:AR219))</f>
        <v>0</v>
      </c>
      <c r="AS220" s="73">
        <f>IF(AR$1="","",SUMIF($O195:$O219,MID($H220,3,10),AS195:AS219))</f>
        <v>0</v>
      </c>
      <c r="AT220" s="73">
        <f t="shared" si="394"/>
        <v>0</v>
      </c>
      <c r="AU220" s="435">
        <f>IF(AR$1="","",SUMIF($O194:$O219,MID($H220,3,10),AU194:AU219))</f>
        <v>0</v>
      </c>
      <c r="AV220" s="435">
        <f>IF(AR$1="","",SUMIF($O194:$O219,MID($H220,3,10),AV194:AV219))</f>
        <v>0</v>
      </c>
      <c r="AW220" s="383"/>
      <c r="AX220" s="238"/>
      <c r="AY220" s="536">
        <f>IF(AY$1="","",SUMIF($O195:$O219,MID($H220,3,10),AY195:AY219))</f>
        <v>0</v>
      </c>
      <c r="AZ220" s="73">
        <f>IF(AY$1="","",SUMIF($O195:$O219,MID($H220,3,10),AZ195:AZ219))</f>
        <v>0</v>
      </c>
      <c r="BA220" s="73">
        <f t="shared" si="397"/>
        <v>0</v>
      </c>
      <c r="BB220" s="435">
        <f>IF(AY$1="","",SUMIF($O194:$O219,MID($H220,3,10),BB194:BB219))</f>
        <v>0</v>
      </c>
      <c r="BC220" s="435">
        <f>IF(AY$1="","",SUMIF($O194:$O219,MID($H220,3,10),BC194:BC219))</f>
        <v>0</v>
      </c>
      <c r="BD220" s="383"/>
      <c r="BE220" s="238"/>
      <c r="BF220" s="536">
        <f>IF(BF$1="","",SUMIF($O195:$O219,MID($H220,3,10),BF195:BF219))</f>
        <v>0</v>
      </c>
      <c r="BG220" s="73">
        <f>IF(BF$1="","",SUMIF($O195:$O219,MID($H220,3,10),BG195:BG219))</f>
        <v>0</v>
      </c>
      <c r="BH220" s="73">
        <f t="shared" si="400"/>
        <v>0</v>
      </c>
      <c r="BI220" s="435">
        <f>IF(BF$1="","",SUMIF($O194:$O219,MID($H220,3,10),BI194:BI219))</f>
        <v>0</v>
      </c>
      <c r="BJ220" s="435">
        <f>IF(BF$1="","",SUMIF($O194:$O219,MID($H220,3,10),BJ194:BJ219))</f>
        <v>0</v>
      </c>
      <c r="BK220" s="383"/>
      <c r="BL220" s="238"/>
      <c r="BM220" s="536">
        <f>IF(BM$1="","",SUMIF($O195:$O219,MID($H220,3,10),BM195:BM219))</f>
        <v>0</v>
      </c>
      <c r="BN220" s="73">
        <f>IF(BM$1="","",SUMIF($O195:$O219,MID($H220,3,10),BN195:BN219))</f>
        <v>0</v>
      </c>
      <c r="BO220" s="73">
        <f t="shared" si="403"/>
        <v>0</v>
      </c>
      <c r="BP220" s="435">
        <f>IF(BM$1="","",SUMIF($O194:$O219,MID($H220,3,10),BP194:BP219))</f>
        <v>0</v>
      </c>
      <c r="BQ220" s="435">
        <f>IF(BM$1="","",SUMIF($O194:$O219,MID($H220,3,10),BQ194:BQ219))</f>
        <v>0</v>
      </c>
      <c r="BR220" s="383"/>
      <c r="BS220" s="238"/>
      <c r="BT220" s="536">
        <f>IF(BT$1="","",SUMIF($O195:$O219,MID($H220,3,10),BT195:BT219))</f>
        <v>0</v>
      </c>
      <c r="BU220" s="73">
        <f>IF(BT$1="","",SUMIF($O195:$O219,MID($H220,3,10),BU195:BU219))</f>
        <v>0</v>
      </c>
      <c r="BV220" s="73">
        <f t="shared" si="406"/>
        <v>0</v>
      </c>
      <c r="BW220" s="435">
        <f>IF(BT$1="","",SUMIF($O194:$O219,MID($H220,3,10),BW194:BW219))</f>
        <v>0</v>
      </c>
      <c r="BX220" s="435">
        <f>IF(BT$1="","",SUMIF($O194:$O219,MID($H220,3,10),BX194:BX219))</f>
        <v>0</v>
      </c>
      <c r="BY220" s="383"/>
      <c r="BZ220" s="238"/>
      <c r="CA220" s="536">
        <f>IF(CA$1="","",SUMIF($O195:$O219,MID($H220,3,10),CA195:CA219))</f>
        <v>0</v>
      </c>
      <c r="CB220" s="73">
        <f>IF(CA$1="","",SUMIF($O195:$O219,MID($H220,3,10),CB195:CB219))</f>
        <v>0</v>
      </c>
      <c r="CC220" s="73">
        <f t="shared" si="409"/>
        <v>0</v>
      </c>
      <c r="CD220" s="435">
        <f>IF(CA$1="","",SUMIF($O194:$O219,MID($H220,3,10),CD194:CD219))</f>
        <v>0</v>
      </c>
      <c r="CE220" s="435">
        <f>IF(CA$1="","",SUMIF($O194:$O219,MID($H220,3,10),CE194:CE219))</f>
        <v>0</v>
      </c>
      <c r="CF220" s="383"/>
      <c r="CG220" s="238"/>
      <c r="CH220" s="536">
        <f>IF(CH$1="","",SUMIF($O195:$O219,MID($H220,3,10),CH195:CH219))</f>
        <v>0</v>
      </c>
      <c r="CI220" s="73">
        <f>IF(CH$1="","",SUMIF($O195:$O219,MID($H220,3,10),CI195:CI219))</f>
        <v>0</v>
      </c>
      <c r="CJ220" s="73">
        <f t="shared" si="412"/>
        <v>0</v>
      </c>
      <c r="CK220" s="435">
        <f>IF(CH$1="","",SUMIF($O194:$O219,MID($H220,3,10),CK194:CK219))</f>
        <v>0</v>
      </c>
      <c r="CL220" s="435">
        <f>IF(CH$1="","",SUMIF($O194:$O219,MID($H220,3,10),CL194:CL219))</f>
        <v>0</v>
      </c>
      <c r="CM220" s="383"/>
      <c r="CN220" s="238"/>
      <c r="CO220" s="536">
        <f>IF(CO$1="","",SUMIF($O195:$O219,MID($H220,3,10),CO195:CO219))</f>
        <v>0</v>
      </c>
      <c r="CP220" s="73">
        <f>IF(CO$1="","",SUMIF($O195:$O219,MID($H220,3,10),CP195:CP219))</f>
        <v>0</v>
      </c>
      <c r="CQ220" s="73">
        <f t="shared" si="415"/>
        <v>0</v>
      </c>
      <c r="CR220" s="435">
        <f>IF(CO$1="","",SUMIF($O194:$O219,MID($H220,3,10),CR194:CR219))</f>
        <v>0</v>
      </c>
      <c r="CS220" s="435">
        <f>IF(CO$1="","",SUMIF($O194:$O219,MID($H220,3,10),CS194:CS219))</f>
        <v>0</v>
      </c>
      <c r="CT220" s="383"/>
      <c r="CU220" s="238"/>
      <c r="CV220" s="536">
        <f>IF(CV$1="","",SUMIF($O195:$O219,MID($H220,3,10),CV195:CV219))</f>
        <v>0</v>
      </c>
      <c r="CW220" s="73">
        <f>IF(CV$1="","",SUMIF($O195:$O219,MID($H220,3,10),CW195:CW219))</f>
        <v>0</v>
      </c>
      <c r="CX220" s="73">
        <f t="shared" si="418"/>
        <v>0</v>
      </c>
      <c r="CY220" s="435">
        <f>IF(CV$1="","",SUMIF($O194:$O219,MID($H220,3,10),CY194:CY219))</f>
        <v>0</v>
      </c>
      <c r="CZ220" s="435">
        <f>IF(CV$1="","",SUMIF($O194:$O219,MID($H220,3,10),CZ194:CZ219))</f>
        <v>0</v>
      </c>
      <c r="DA220" s="383"/>
      <c r="DB220" s="238"/>
      <c r="DC220" s="536">
        <f>IF(DC$1="","",SUMIF($O195:$O219,MID($H220,3,10),DC195:DC219))</f>
        <v>0</v>
      </c>
      <c r="DD220" s="73">
        <f>IF(DC$1="","",SUMIF($O195:$O219,MID($H220,3,10),DD195:DD219))</f>
        <v>0</v>
      </c>
      <c r="DE220" s="73">
        <f t="shared" si="421"/>
        <v>0</v>
      </c>
      <c r="DF220" s="435">
        <f>IF(DC$1="","",SUMIF($O194:$O219,MID($H220,3,10),DF194:DF219))</f>
        <v>0</v>
      </c>
      <c r="DG220" s="435">
        <f>IF(DC$1="","",SUMIF($O194:$O219,MID($H220,3,10),DG194:DG219))</f>
        <v>0</v>
      </c>
      <c r="DH220" s="383"/>
      <c r="DI220" s="238"/>
      <c r="DJ220" s="536">
        <f>IF(DJ$1="","",SUMIF($O195:$O219,MID($H220,3,10),DJ195:DJ219))</f>
        <v>0</v>
      </c>
      <c r="DK220" s="73">
        <f>IF(DJ$1="","",SUMIF($O195:$O219,MID($H220,3,10),DK195:DK219))</f>
        <v>0</v>
      </c>
      <c r="DL220" s="73">
        <f t="shared" si="424"/>
        <v>0</v>
      </c>
      <c r="DM220" s="435">
        <f>IF(DJ$1="","",SUMIF($O194:$O219,MID($H220,3,10),DM194:DM219))</f>
        <v>0</v>
      </c>
      <c r="DN220" s="435">
        <f>IF(DJ$1="","",SUMIF($O194:$O219,MID($H220,3,10),DN194:DN219))</f>
        <v>0</v>
      </c>
      <c r="DO220" s="383"/>
      <c r="DP220" s="238"/>
      <c r="DQ220" s="536">
        <f>IF(DQ$1="","",SUMIF($O195:$O219,MID($H220,3,10),DQ195:DQ219))</f>
        <v>0</v>
      </c>
      <c r="DR220" s="73">
        <f>IF(DQ$1="","",SUMIF($O195:$O219,MID($H220,3,10),DR195:DR219))</f>
        <v>0</v>
      </c>
      <c r="DS220" s="73">
        <f t="shared" si="427"/>
        <v>0</v>
      </c>
      <c r="DT220" s="435">
        <f>IF(DQ$1="","",SUMIF($O194:$O219,MID($H220,3,10),DT194:DT219))</f>
        <v>0</v>
      </c>
      <c r="DU220" s="435">
        <f>IF(DQ$1="","",SUMIF($O194:$O219,MID($H220,3,10),DU194:DU219))</f>
        <v>0</v>
      </c>
      <c r="DV220" s="383"/>
    </row>
    <row r="221" spans="1:126" s="238" customFormat="1" x14ac:dyDescent="0.2">
      <c r="A221" s="702" t="s">
        <v>148</v>
      </c>
      <c r="B221" s="703"/>
      <c r="C221" s="703"/>
      <c r="D221" s="703"/>
      <c r="E221" s="703"/>
      <c r="F221" s="704"/>
      <c r="H221" s="303"/>
      <c r="I221" s="421"/>
      <c r="J221" s="421"/>
      <c r="K221" s="421"/>
      <c r="L221" s="425"/>
      <c r="M221" s="425"/>
      <c r="N221" s="384"/>
      <c r="O221" s="271"/>
      <c r="P221" s="421"/>
      <c r="Q221" s="421"/>
      <c r="R221" s="421"/>
      <c r="S221" s="425"/>
      <c r="T221" s="425"/>
      <c r="U221" s="384"/>
      <c r="W221" s="421"/>
      <c r="X221" s="421"/>
      <c r="Y221" s="421"/>
      <c r="Z221" s="253"/>
      <c r="AA221" s="253"/>
      <c r="AB221" s="384"/>
      <c r="AD221" s="421"/>
      <c r="AE221" s="421"/>
      <c r="AF221" s="421"/>
      <c r="AG221" s="253"/>
      <c r="AH221" s="253"/>
      <c r="AI221" s="384"/>
      <c r="AK221" s="421"/>
      <c r="AL221" s="421"/>
      <c r="AM221" s="421"/>
      <c r="AN221" s="253"/>
      <c r="AO221" s="253"/>
      <c r="AP221" s="384"/>
      <c r="AR221" s="421"/>
      <c r="AS221" s="421"/>
      <c r="AT221" s="421"/>
      <c r="AU221" s="253"/>
      <c r="AV221" s="253"/>
      <c r="AW221" s="384"/>
      <c r="AY221" s="421"/>
      <c r="AZ221" s="421"/>
      <c r="BA221" s="421"/>
      <c r="BB221" s="253"/>
      <c r="BC221" s="253"/>
      <c r="BD221" s="384"/>
      <c r="BF221" s="421"/>
      <c r="BG221" s="421"/>
      <c r="BH221" s="421"/>
      <c r="BI221" s="253"/>
      <c r="BJ221" s="253"/>
      <c r="BK221" s="384"/>
      <c r="BM221" s="421"/>
      <c r="BN221" s="421"/>
      <c r="BO221" s="421"/>
      <c r="BP221" s="253"/>
      <c r="BQ221" s="253"/>
      <c r="BR221" s="384"/>
      <c r="BT221" s="421"/>
      <c r="BU221" s="421"/>
      <c r="BV221" s="421"/>
      <c r="BW221" s="253"/>
      <c r="BX221" s="253"/>
      <c r="BY221" s="384"/>
      <c r="CA221" s="421"/>
      <c r="CB221" s="421"/>
      <c r="CC221" s="421"/>
      <c r="CD221" s="253"/>
      <c r="CE221" s="253"/>
      <c r="CF221" s="384"/>
      <c r="CH221" s="421"/>
      <c r="CI221" s="421"/>
      <c r="CJ221" s="421"/>
      <c r="CK221" s="253"/>
      <c r="CL221" s="253"/>
      <c r="CM221" s="384"/>
      <c r="CO221" s="421"/>
      <c r="CP221" s="421"/>
      <c r="CQ221" s="421"/>
      <c r="CR221" s="253"/>
      <c r="CS221" s="253"/>
      <c r="CT221" s="384"/>
      <c r="CV221" s="421"/>
      <c r="CW221" s="421"/>
      <c r="CX221" s="421"/>
      <c r="CY221" s="253"/>
      <c r="CZ221" s="253"/>
      <c r="DA221" s="384"/>
      <c r="DC221" s="421"/>
      <c r="DD221" s="421"/>
      <c r="DE221" s="421"/>
      <c r="DF221" s="253"/>
      <c r="DG221" s="253"/>
      <c r="DH221" s="384"/>
      <c r="DJ221" s="421"/>
      <c r="DK221" s="421"/>
      <c r="DL221" s="421"/>
      <c r="DM221" s="253"/>
      <c r="DN221" s="253"/>
      <c r="DO221" s="384"/>
      <c r="DQ221" s="421"/>
      <c r="DR221" s="421"/>
      <c r="DS221" s="421"/>
      <c r="DT221" s="253"/>
      <c r="DU221" s="253"/>
      <c r="DV221" s="384"/>
    </row>
    <row r="222" spans="1:126" s="20" customFormat="1" outlineLevel="1" x14ac:dyDescent="0.2">
      <c r="A222" s="152" t="s">
        <v>150</v>
      </c>
      <c r="B222" s="182" t="s">
        <v>61</v>
      </c>
      <c r="C222" s="66"/>
      <c r="D222" s="66"/>
      <c r="E222" s="74">
        <f>SUM(C222:D222)</f>
        <v>0</v>
      </c>
      <c r="F222" s="187"/>
      <c r="H222" s="301" t="s">
        <v>299</v>
      </c>
      <c r="I222" s="538">
        <f>IF(K$1="Rejected",C222,IF(L222="",C222,SUM(C222,L222)))</f>
        <v>0</v>
      </c>
      <c r="J222" s="538">
        <f>IF(K$1="Rejected",D222,IF(M222="",D222,SUM(D222,M222)))</f>
        <v>0</v>
      </c>
      <c r="K222" s="257">
        <f>IF(I$1="","",SUM(I222:J222))</f>
        <v>0</v>
      </c>
      <c r="L222" s="537"/>
      <c r="M222" s="537"/>
      <c r="N222" s="382"/>
      <c r="O222" s="271" t="str">
        <f t="shared" si="327"/>
        <v>LS</v>
      </c>
      <c r="P222" s="539">
        <f>IF(R$1="Rejected",I222,IF(S222="",I222,SUM(I222,S222)))</f>
        <v>0</v>
      </c>
      <c r="Q222" s="539">
        <f>IF(R$1="Rejected",J222,IF(T222="",J222,SUM(J222,T222)))</f>
        <v>0</v>
      </c>
      <c r="R222" s="257">
        <f>IF(P$1="","",SUM(P222:Q222))</f>
        <v>0</v>
      </c>
      <c r="S222" s="537"/>
      <c r="T222" s="537"/>
      <c r="U222" s="382"/>
      <c r="V222" s="238"/>
      <c r="W222" s="539">
        <f>IF(Y$1="Rejected",P222,IF(Z222="",P222,SUM(P222,Z222)))</f>
        <v>0</v>
      </c>
      <c r="X222" s="539">
        <f>IF(Y$1="Rejected",Q222,IF(AA222="",Q222,SUM(Q222,AA222)))</f>
        <v>0</v>
      </c>
      <c r="Y222" s="257">
        <f>IF(W$1="","",SUM(W222:X222))</f>
        <v>0</v>
      </c>
      <c r="Z222" s="537"/>
      <c r="AA222" s="537"/>
      <c r="AB222" s="382"/>
      <c r="AC222" s="238"/>
      <c r="AD222" s="539">
        <f>IF(AF$1="Rejected",W222,IF(AG222="",W222,SUM(W222,AG222)))</f>
        <v>0</v>
      </c>
      <c r="AE222" s="539">
        <f>IF(AF$1="Rejected",X222,IF(AH222="",X222,SUM(X222,AH222)))</f>
        <v>0</v>
      </c>
      <c r="AF222" s="257">
        <f>IF(AD$1="","",SUM(AD222:AE222))</f>
        <v>0</v>
      </c>
      <c r="AG222" s="537"/>
      <c r="AH222" s="537"/>
      <c r="AI222" s="382"/>
      <c r="AJ222" s="238"/>
      <c r="AK222" s="539">
        <f>IF(AM$1="Rejected",AD222,IF(AN222="",AD222,SUM(AD222,AN222)))</f>
        <v>0</v>
      </c>
      <c r="AL222" s="539">
        <f>IF(AM$1="Rejected",AE222,IF(AO222="",AE222,SUM(AE222,AO222)))</f>
        <v>0</v>
      </c>
      <c r="AM222" s="257">
        <f>IF(AK$1="","",SUM(AK222:AL222))</f>
        <v>0</v>
      </c>
      <c r="AN222" s="537"/>
      <c r="AO222" s="537"/>
      <c r="AP222" s="382"/>
      <c r="AQ222" s="238"/>
      <c r="AR222" s="539">
        <f>IF(AT$1="Rejected",AK222,IF(AU222="",AK222,SUM(AK222,AU222)))</f>
        <v>0</v>
      </c>
      <c r="AS222" s="539">
        <f>IF(AT$1="Rejected",AL222,IF(AV222="",AL222,SUM(AL222,AV222)))</f>
        <v>0</v>
      </c>
      <c r="AT222" s="257">
        <f>IF(AR$1="","",SUM(AR222:AS222))</f>
        <v>0</v>
      </c>
      <c r="AU222" s="537"/>
      <c r="AV222" s="537"/>
      <c r="AW222" s="382"/>
      <c r="AX222" s="238"/>
      <c r="AY222" s="539">
        <f>IF(BA$1="Rejected",AR222,IF(BB222="",AR222,SUM(AR222,BB222)))</f>
        <v>0</v>
      </c>
      <c r="AZ222" s="539">
        <f>IF(BA$1="Rejected",AS222,IF(BC222="",AS222,SUM(AS222,BC222)))</f>
        <v>0</v>
      </c>
      <c r="BA222" s="257">
        <f>IF(AY$1="","",SUM(AY222:AZ222))</f>
        <v>0</v>
      </c>
      <c r="BB222" s="537"/>
      <c r="BC222" s="537"/>
      <c r="BD222" s="382"/>
      <c r="BE222" s="238"/>
      <c r="BF222" s="539">
        <f>IF(BH$1="Rejected",AY222,IF(BI222="",AY222,SUM(AY222,BI222)))</f>
        <v>0</v>
      </c>
      <c r="BG222" s="539">
        <f>IF(BH$1="Rejected",AZ222,IF(BJ222="",AZ222,SUM(AZ222,BJ222)))</f>
        <v>0</v>
      </c>
      <c r="BH222" s="257">
        <f>IF(BF$1="","",SUM(BF222:BG222))</f>
        <v>0</v>
      </c>
      <c r="BI222" s="537"/>
      <c r="BJ222" s="537"/>
      <c r="BK222" s="382"/>
      <c r="BL222" s="238"/>
      <c r="BM222" s="539">
        <f>IF(BO$1="Rejected",BF222,IF(BP222="",BF222,SUM(BF222,BP222)))</f>
        <v>0</v>
      </c>
      <c r="BN222" s="539">
        <f>IF(BO$1="Rejected",BG222,IF(BQ222="",BG222,SUM(BG222,BQ222)))</f>
        <v>0</v>
      </c>
      <c r="BO222" s="257">
        <f>IF(BM$1="","",SUM(BM222:BN222))</f>
        <v>0</v>
      </c>
      <c r="BP222" s="537"/>
      <c r="BQ222" s="537"/>
      <c r="BR222" s="382"/>
      <c r="BS222" s="238"/>
      <c r="BT222" s="539">
        <f>IF(BV$1="Rejected",BM222,IF(BW222="",BM222,SUM(BM222,BW222)))</f>
        <v>0</v>
      </c>
      <c r="BU222" s="539">
        <f>IF(BV$1="Rejected",BN222,IF(BX222="",BN222,SUM(BN222,BX222)))</f>
        <v>0</v>
      </c>
      <c r="BV222" s="257">
        <f>IF(BT$1="","",SUM(BT222:BU222))</f>
        <v>0</v>
      </c>
      <c r="BW222" s="537"/>
      <c r="BX222" s="537"/>
      <c r="BY222" s="382"/>
      <c r="BZ222" s="238"/>
      <c r="CA222" s="539">
        <f>IF(CC$1="Rejected",BT222,IF(CD222="",BT222,SUM(BT222,CD222)))</f>
        <v>0</v>
      </c>
      <c r="CB222" s="539">
        <f>IF(CC$1="Rejected",BU222,IF(CE222="",BU222,SUM(BU222,CE222)))</f>
        <v>0</v>
      </c>
      <c r="CC222" s="257">
        <f>IF(CA$1="","",SUM(CA222:CB222))</f>
        <v>0</v>
      </c>
      <c r="CD222" s="537"/>
      <c r="CE222" s="537"/>
      <c r="CF222" s="382"/>
      <c r="CG222" s="238"/>
      <c r="CH222" s="539">
        <f>IF(CJ$1="Rejected",CA222,IF(CK222="",CA222,SUM(CA222,CK222)))</f>
        <v>0</v>
      </c>
      <c r="CI222" s="539">
        <f>IF(CJ$1="Rejected",CB222,IF(CL222="",CB222,SUM(CB222,CL222)))</f>
        <v>0</v>
      </c>
      <c r="CJ222" s="257">
        <f>IF(CH$1="","",SUM(CH222:CI222))</f>
        <v>0</v>
      </c>
      <c r="CK222" s="537"/>
      <c r="CL222" s="537"/>
      <c r="CM222" s="382"/>
      <c r="CN222" s="238"/>
      <c r="CO222" s="539">
        <f>IF(CQ$1="Rejected",CH222,IF(CR222="",CH222,SUM(CH222,CR222)))</f>
        <v>0</v>
      </c>
      <c r="CP222" s="539">
        <f>IF(CQ$1="Rejected",CI222,IF(CS222="",CI222,SUM(CI222,CS222)))</f>
        <v>0</v>
      </c>
      <c r="CQ222" s="257">
        <f>IF(CO$1="","",SUM(CO222:CP222))</f>
        <v>0</v>
      </c>
      <c r="CR222" s="537"/>
      <c r="CS222" s="537"/>
      <c r="CT222" s="382"/>
      <c r="CU222" s="238"/>
      <c r="CV222" s="539">
        <f>IF(CX$1="Rejected",CO222,IF(CY222="",CO222,SUM(CO222,CY222)))</f>
        <v>0</v>
      </c>
      <c r="CW222" s="539">
        <f>IF(CX$1="Rejected",CP222,IF(CZ222="",CP222,SUM(CP222,CZ222)))</f>
        <v>0</v>
      </c>
      <c r="CX222" s="257">
        <f>IF(CV$1="","",SUM(CV222:CW222))</f>
        <v>0</v>
      </c>
      <c r="CY222" s="537"/>
      <c r="CZ222" s="537"/>
      <c r="DA222" s="382"/>
      <c r="DB222" s="238"/>
      <c r="DC222" s="539">
        <f>IF(DE$1="Rejected",CV222,IF(DF222="",CV222,SUM(CV222,DF222)))</f>
        <v>0</v>
      </c>
      <c r="DD222" s="539">
        <f>IF(DE$1="Rejected",CW222,IF(DG222="",CW222,SUM(CW222,DG222)))</f>
        <v>0</v>
      </c>
      <c r="DE222" s="257">
        <f>IF(DC$1="","",SUM(DC222:DD222))</f>
        <v>0</v>
      </c>
      <c r="DF222" s="537"/>
      <c r="DG222" s="537"/>
      <c r="DH222" s="382"/>
      <c r="DI222" s="238"/>
      <c r="DJ222" s="539">
        <f>IF(DL$1="Rejected",DC222,IF(DM222="",DC222,SUM(DC222,DM222)))</f>
        <v>0</v>
      </c>
      <c r="DK222" s="539">
        <f>IF(DL$1="Rejected",DD222,IF(DN222="",DD222,SUM(DD222,DN222)))</f>
        <v>0</v>
      </c>
      <c r="DL222" s="257">
        <f>IF(DJ$1="","",SUM(DJ222:DK222))</f>
        <v>0</v>
      </c>
      <c r="DM222" s="537"/>
      <c r="DN222" s="537"/>
      <c r="DO222" s="382"/>
      <c r="DP222" s="238"/>
      <c r="DQ222" s="539">
        <f>IF(DS$1="Rejected",DJ222,IF(DT222="",DJ222,SUM(DJ222,DT222)))</f>
        <v>0</v>
      </c>
      <c r="DR222" s="539">
        <f>IF(DS$1="Rejected",DK222,IF(DU222="",DK222,SUM(DK222,DU222)))</f>
        <v>0</v>
      </c>
      <c r="DS222" s="257">
        <f>IF(DQ$1="","",SUM(DQ222:DR222))</f>
        <v>0</v>
      </c>
      <c r="DT222" s="537"/>
      <c r="DU222" s="537"/>
      <c r="DV222" s="382"/>
    </row>
    <row r="223" spans="1:126" s="20" customFormat="1" outlineLevel="1" x14ac:dyDescent="0.2">
      <c r="A223" s="152" t="s">
        <v>150</v>
      </c>
      <c r="B223" s="182" t="s">
        <v>61</v>
      </c>
      <c r="C223" s="66"/>
      <c r="D223" s="66"/>
      <c r="E223" s="74">
        <f>SUM(C223:D223)</f>
        <v>0</v>
      </c>
      <c r="F223" s="187"/>
      <c r="H223" s="301" t="s">
        <v>299</v>
      </c>
      <c r="I223" s="538">
        <f>IF(K$1="Rejected",C223,IF(L223="",C223,SUM(C223,L223)))</f>
        <v>0</v>
      </c>
      <c r="J223" s="538">
        <f>IF(K$1="Rejected",D223,IF(M223="",D223,SUM(D223,M223)))</f>
        <v>0</v>
      </c>
      <c r="K223" s="74">
        <f>IF(I$1="","",SUM(I223:J223))</f>
        <v>0</v>
      </c>
      <c r="L223" s="537"/>
      <c r="M223" s="537"/>
      <c r="N223" s="382"/>
      <c r="O223" s="271" t="str">
        <f t="shared" si="327"/>
        <v>LS</v>
      </c>
      <c r="P223" s="539">
        <f>IF(R$1="Rejected",I223,IF(S223="",I223,SUM(I223,S223)))</f>
        <v>0</v>
      </c>
      <c r="Q223" s="538">
        <f>IF(R$1="Rejected",J223,IF(T223="",J223,SUM(J223,T223)))</f>
        <v>0</v>
      </c>
      <c r="R223" s="74">
        <f>IF(P$1="","",SUM(P223:Q223))</f>
        <v>0</v>
      </c>
      <c r="S223" s="537"/>
      <c r="T223" s="537"/>
      <c r="U223" s="382"/>
      <c r="V223" s="238"/>
      <c r="W223" s="539">
        <f>IF(Y$1="Rejected",P223,IF(Z223="",P223,SUM(P223,Z223)))</f>
        <v>0</v>
      </c>
      <c r="X223" s="538">
        <f>IF(Y$1="Rejected",Q223,IF(AA223="",Q223,SUM(Q223,AA223)))</f>
        <v>0</v>
      </c>
      <c r="Y223" s="74">
        <f>IF(W$1="","",SUM(W223:X223))</f>
        <v>0</v>
      </c>
      <c r="Z223" s="537"/>
      <c r="AA223" s="537"/>
      <c r="AB223" s="382"/>
      <c r="AC223" s="238"/>
      <c r="AD223" s="539">
        <f>IF(AF$1="Rejected",W223,IF(AG223="",W223,SUM(W223,AG223)))</f>
        <v>0</v>
      </c>
      <c r="AE223" s="538">
        <f>IF(AF$1="Rejected",X223,IF(AH223="",X223,SUM(X223,AH223)))</f>
        <v>0</v>
      </c>
      <c r="AF223" s="74">
        <f>IF(AD$1="","",SUM(AD223:AE223))</f>
        <v>0</v>
      </c>
      <c r="AG223" s="537"/>
      <c r="AH223" s="537"/>
      <c r="AI223" s="382"/>
      <c r="AJ223" s="238"/>
      <c r="AK223" s="539">
        <f>IF(AM$1="Rejected",AD223,IF(AN223="",AD223,SUM(AD223,AN223)))</f>
        <v>0</v>
      </c>
      <c r="AL223" s="538">
        <f>IF(AM$1="Rejected",AE223,IF(AO223="",AE223,SUM(AE223,AO223)))</f>
        <v>0</v>
      </c>
      <c r="AM223" s="74">
        <f>IF(AK$1="","",SUM(AK223:AL223))</f>
        <v>0</v>
      </c>
      <c r="AN223" s="537"/>
      <c r="AO223" s="537"/>
      <c r="AP223" s="382"/>
      <c r="AQ223" s="238"/>
      <c r="AR223" s="539">
        <f>IF(AT$1="Rejected",AK223,IF(AU223="",AK223,SUM(AK223,AU223)))</f>
        <v>0</v>
      </c>
      <c r="AS223" s="538">
        <f>IF(AT$1="Rejected",AL223,IF(AV223="",AL223,SUM(AL223,AV223)))</f>
        <v>0</v>
      </c>
      <c r="AT223" s="74">
        <f>IF(AR$1="","",SUM(AR223:AS223))</f>
        <v>0</v>
      </c>
      <c r="AU223" s="537"/>
      <c r="AV223" s="537"/>
      <c r="AW223" s="382"/>
      <c r="AX223" s="238"/>
      <c r="AY223" s="539">
        <f>IF(BA$1="Rejected",AR223,IF(BB223="",AR223,SUM(AR223,BB223)))</f>
        <v>0</v>
      </c>
      <c r="AZ223" s="538">
        <f>IF(BA$1="Rejected",AS223,IF(BC223="",AS223,SUM(AS223,BC223)))</f>
        <v>0</v>
      </c>
      <c r="BA223" s="74">
        <f>IF(AY$1="","",SUM(AY223:AZ223))</f>
        <v>0</v>
      </c>
      <c r="BB223" s="537"/>
      <c r="BC223" s="537"/>
      <c r="BD223" s="382"/>
      <c r="BE223" s="238"/>
      <c r="BF223" s="539">
        <f>IF(BH$1="Rejected",AY223,IF(BI223="",AY223,SUM(AY223,BI223)))</f>
        <v>0</v>
      </c>
      <c r="BG223" s="538">
        <f>IF(BH$1="Rejected",AZ223,IF(BJ223="",AZ223,SUM(AZ223,BJ223)))</f>
        <v>0</v>
      </c>
      <c r="BH223" s="74">
        <f>IF(BF$1="","",SUM(BF223:BG223))</f>
        <v>0</v>
      </c>
      <c r="BI223" s="537"/>
      <c r="BJ223" s="537"/>
      <c r="BK223" s="382"/>
      <c r="BL223" s="238"/>
      <c r="BM223" s="539">
        <f>IF(BO$1="Rejected",BF223,IF(BP223="",BF223,SUM(BF223,BP223)))</f>
        <v>0</v>
      </c>
      <c r="BN223" s="538">
        <f>IF(BO$1="Rejected",BG223,IF(BQ223="",BG223,SUM(BG223,BQ223)))</f>
        <v>0</v>
      </c>
      <c r="BO223" s="74">
        <f>IF(BM$1="","",SUM(BM223:BN223))</f>
        <v>0</v>
      </c>
      <c r="BP223" s="537"/>
      <c r="BQ223" s="537"/>
      <c r="BR223" s="382"/>
      <c r="BS223" s="238"/>
      <c r="BT223" s="539">
        <f>IF(BV$1="Rejected",BM223,IF(BW223="",BM223,SUM(BM223,BW223)))</f>
        <v>0</v>
      </c>
      <c r="BU223" s="538">
        <f>IF(BV$1="Rejected",BN223,IF(BX223="",BN223,SUM(BN223,BX223)))</f>
        <v>0</v>
      </c>
      <c r="BV223" s="74">
        <f>IF(BT$1="","",SUM(BT223:BU223))</f>
        <v>0</v>
      </c>
      <c r="BW223" s="537"/>
      <c r="BX223" s="537"/>
      <c r="BY223" s="382"/>
      <c r="BZ223" s="238"/>
      <c r="CA223" s="539">
        <f>IF(CC$1="Rejected",BT223,IF(CD223="",BT223,SUM(BT223,CD223)))</f>
        <v>0</v>
      </c>
      <c r="CB223" s="538">
        <f>IF(CC$1="Rejected",BU223,IF(CE223="",BU223,SUM(BU223,CE223)))</f>
        <v>0</v>
      </c>
      <c r="CC223" s="74">
        <f>IF(CA$1="","",SUM(CA223:CB223))</f>
        <v>0</v>
      </c>
      <c r="CD223" s="537"/>
      <c r="CE223" s="537"/>
      <c r="CF223" s="382"/>
      <c r="CG223" s="238"/>
      <c r="CH223" s="539">
        <f>IF(CJ$1="Rejected",CA223,IF(CK223="",CA223,SUM(CA223,CK223)))</f>
        <v>0</v>
      </c>
      <c r="CI223" s="538">
        <f>IF(CJ$1="Rejected",CB223,IF(CL223="",CB223,SUM(CB223,CL223)))</f>
        <v>0</v>
      </c>
      <c r="CJ223" s="74">
        <f>IF(CH$1="","",SUM(CH223:CI223))</f>
        <v>0</v>
      </c>
      <c r="CK223" s="537"/>
      <c r="CL223" s="537"/>
      <c r="CM223" s="382"/>
      <c r="CN223" s="238"/>
      <c r="CO223" s="539">
        <f>IF(CQ$1="Rejected",CH223,IF(CR223="",CH223,SUM(CH223,CR223)))</f>
        <v>0</v>
      </c>
      <c r="CP223" s="538">
        <f>IF(CQ$1="Rejected",CI223,IF(CS223="",CI223,SUM(CI223,CS223)))</f>
        <v>0</v>
      </c>
      <c r="CQ223" s="74">
        <f>IF(CO$1="","",SUM(CO223:CP223))</f>
        <v>0</v>
      </c>
      <c r="CR223" s="537"/>
      <c r="CS223" s="537"/>
      <c r="CT223" s="382"/>
      <c r="CU223" s="238"/>
      <c r="CV223" s="539">
        <f>IF(CX$1="Rejected",CO223,IF(CY223="",CO223,SUM(CO223,CY223)))</f>
        <v>0</v>
      </c>
      <c r="CW223" s="538">
        <f>IF(CX$1="Rejected",CP223,IF(CZ223="",CP223,SUM(CP223,CZ223)))</f>
        <v>0</v>
      </c>
      <c r="CX223" s="74">
        <f>IF(CV$1="","",SUM(CV223:CW223))</f>
        <v>0</v>
      </c>
      <c r="CY223" s="537"/>
      <c r="CZ223" s="537"/>
      <c r="DA223" s="382"/>
      <c r="DB223" s="238"/>
      <c r="DC223" s="539">
        <f>IF(DE$1="Rejected",CV223,IF(DF223="",CV223,SUM(CV223,DF223)))</f>
        <v>0</v>
      </c>
      <c r="DD223" s="538">
        <f>IF(DE$1="Rejected",CW223,IF(DG223="",CW223,SUM(CW223,DG223)))</f>
        <v>0</v>
      </c>
      <c r="DE223" s="74">
        <f>IF(DC$1="","",SUM(DC223:DD223))</f>
        <v>0</v>
      </c>
      <c r="DF223" s="537"/>
      <c r="DG223" s="537"/>
      <c r="DH223" s="382"/>
      <c r="DI223" s="238"/>
      <c r="DJ223" s="539">
        <f>IF(DL$1="Rejected",DC223,IF(DM223="",DC223,SUM(DC223,DM223)))</f>
        <v>0</v>
      </c>
      <c r="DK223" s="538">
        <f>IF(DL$1="Rejected",DD223,IF(DN223="",DD223,SUM(DD223,DN223)))</f>
        <v>0</v>
      </c>
      <c r="DL223" s="74">
        <f>IF(DJ$1="","",SUM(DJ223:DK223))</f>
        <v>0</v>
      </c>
      <c r="DM223" s="537"/>
      <c r="DN223" s="537"/>
      <c r="DO223" s="382"/>
      <c r="DP223" s="238"/>
      <c r="DQ223" s="539">
        <f>IF(DS$1="Rejected",DJ223,IF(DT223="",DJ223,SUM(DJ223,DT223)))</f>
        <v>0</v>
      </c>
      <c r="DR223" s="538">
        <f>IF(DS$1="Rejected",DK223,IF(DU223="",DK223,SUM(DK223,DU223)))</f>
        <v>0</v>
      </c>
      <c r="DS223" s="74">
        <f>IF(DQ$1="","",SUM(DQ223:DR223))</f>
        <v>0</v>
      </c>
      <c r="DT223" s="537"/>
      <c r="DU223" s="537"/>
      <c r="DV223" s="382"/>
    </row>
    <row r="224" spans="1:126" s="20" customFormat="1" outlineLevel="1" x14ac:dyDescent="0.2">
      <c r="A224" s="152" t="s">
        <v>150</v>
      </c>
      <c r="B224" s="182" t="s">
        <v>61</v>
      </c>
      <c r="C224" s="66"/>
      <c r="D224" s="66"/>
      <c r="E224" s="74">
        <f>SUM(C224:D224)</f>
        <v>0</v>
      </c>
      <c r="F224" s="187"/>
      <c r="H224" s="301" t="s">
        <v>299</v>
      </c>
      <c r="I224" s="538">
        <f>IF(K$1="Rejected",C224,IF(L224="",C224,SUM(C224,L224)))</f>
        <v>0</v>
      </c>
      <c r="J224" s="538">
        <f>IF(K$1="Rejected",D224,IF(M224="",D224,SUM(D224,M224)))</f>
        <v>0</v>
      </c>
      <c r="K224" s="74">
        <f>IF(I$1="","",SUM(I224:J224))</f>
        <v>0</v>
      </c>
      <c r="L224" s="537"/>
      <c r="M224" s="537"/>
      <c r="N224" s="382"/>
      <c r="O224" s="271" t="str">
        <f t="shared" si="327"/>
        <v>LS</v>
      </c>
      <c r="P224" s="538">
        <f>IF(R$1="Rejected",I224,IF(S224="",I224,SUM(I224,S224)))</f>
        <v>0</v>
      </c>
      <c r="Q224" s="538">
        <f>IF(R$1="Rejected",J224,IF(T224="",J224,SUM(J224,T224)))</f>
        <v>0</v>
      </c>
      <c r="R224" s="74">
        <f>IF(P$1="","",SUM(P224:Q224))</f>
        <v>0</v>
      </c>
      <c r="S224" s="537"/>
      <c r="T224" s="537"/>
      <c r="U224" s="382"/>
      <c r="V224" s="238"/>
      <c r="W224" s="538">
        <f>IF(Y$1="Rejected",P224,IF(Z224="",P224,SUM(P224,Z224)))</f>
        <v>0</v>
      </c>
      <c r="X224" s="538">
        <f>IF(Y$1="Rejected",Q224,IF(AA224="",Q224,SUM(Q224,AA224)))</f>
        <v>0</v>
      </c>
      <c r="Y224" s="74">
        <f>IF(W$1="","",SUM(W224:X224))</f>
        <v>0</v>
      </c>
      <c r="Z224" s="537"/>
      <c r="AA224" s="537"/>
      <c r="AB224" s="382"/>
      <c r="AC224" s="238"/>
      <c r="AD224" s="538">
        <f>IF(AF$1="Rejected",W224,IF(AG224="",W224,SUM(W224,AG224)))</f>
        <v>0</v>
      </c>
      <c r="AE224" s="538">
        <f>IF(AF$1="Rejected",X224,IF(AH224="",X224,SUM(X224,AH224)))</f>
        <v>0</v>
      </c>
      <c r="AF224" s="74">
        <f>IF(AD$1="","",SUM(AD224:AE224))</f>
        <v>0</v>
      </c>
      <c r="AG224" s="537"/>
      <c r="AH224" s="537"/>
      <c r="AI224" s="382"/>
      <c r="AJ224" s="238"/>
      <c r="AK224" s="538">
        <f>IF(AM$1="Rejected",AD224,IF(AN224="",AD224,SUM(AD224,AN224)))</f>
        <v>0</v>
      </c>
      <c r="AL224" s="538">
        <f>IF(AM$1="Rejected",AE224,IF(AO224="",AE224,SUM(AE224,AO224)))</f>
        <v>0</v>
      </c>
      <c r="AM224" s="74">
        <f>IF(AK$1="","",SUM(AK224:AL224))</f>
        <v>0</v>
      </c>
      <c r="AN224" s="537"/>
      <c r="AO224" s="537"/>
      <c r="AP224" s="382"/>
      <c r="AQ224" s="238"/>
      <c r="AR224" s="538">
        <f>IF(AT$1="Rejected",AK224,IF(AU224="",AK224,SUM(AK224,AU224)))</f>
        <v>0</v>
      </c>
      <c r="AS224" s="538">
        <f>IF(AT$1="Rejected",AL224,IF(AV224="",AL224,SUM(AL224,AV224)))</f>
        <v>0</v>
      </c>
      <c r="AT224" s="74">
        <f>IF(AR$1="","",SUM(AR224:AS224))</f>
        <v>0</v>
      </c>
      <c r="AU224" s="537"/>
      <c r="AV224" s="537"/>
      <c r="AW224" s="382"/>
      <c r="AX224" s="238"/>
      <c r="AY224" s="538">
        <f>IF(BA$1="Rejected",AR224,IF(BB224="",AR224,SUM(AR224,BB224)))</f>
        <v>0</v>
      </c>
      <c r="AZ224" s="538">
        <f>IF(BA$1="Rejected",AS224,IF(BC224="",AS224,SUM(AS224,BC224)))</f>
        <v>0</v>
      </c>
      <c r="BA224" s="74">
        <f>IF(AY$1="","",SUM(AY224:AZ224))</f>
        <v>0</v>
      </c>
      <c r="BB224" s="537"/>
      <c r="BC224" s="537"/>
      <c r="BD224" s="382"/>
      <c r="BE224" s="238"/>
      <c r="BF224" s="538">
        <f>IF(BH$1="Rejected",AY224,IF(BI224="",AY224,SUM(AY224,BI224)))</f>
        <v>0</v>
      </c>
      <c r="BG224" s="538">
        <f>IF(BH$1="Rejected",AZ224,IF(BJ224="",AZ224,SUM(AZ224,BJ224)))</f>
        <v>0</v>
      </c>
      <c r="BH224" s="74">
        <f>IF(BF$1="","",SUM(BF224:BG224))</f>
        <v>0</v>
      </c>
      <c r="BI224" s="537"/>
      <c r="BJ224" s="537"/>
      <c r="BK224" s="382"/>
      <c r="BL224" s="238"/>
      <c r="BM224" s="538">
        <f>IF(BO$1="Rejected",BF224,IF(BP224="",BF224,SUM(BF224,BP224)))</f>
        <v>0</v>
      </c>
      <c r="BN224" s="538">
        <f>IF(BO$1="Rejected",BG224,IF(BQ224="",BG224,SUM(BG224,BQ224)))</f>
        <v>0</v>
      </c>
      <c r="BO224" s="74">
        <f>IF(BM$1="","",SUM(BM224:BN224))</f>
        <v>0</v>
      </c>
      <c r="BP224" s="537"/>
      <c r="BQ224" s="537"/>
      <c r="BR224" s="382"/>
      <c r="BS224" s="238"/>
      <c r="BT224" s="538">
        <f>IF(BV$1="Rejected",BM224,IF(BW224="",BM224,SUM(BM224,BW224)))</f>
        <v>0</v>
      </c>
      <c r="BU224" s="538">
        <f>IF(BV$1="Rejected",BN224,IF(BX224="",BN224,SUM(BN224,BX224)))</f>
        <v>0</v>
      </c>
      <c r="BV224" s="74">
        <f>IF(BT$1="","",SUM(BT224:BU224))</f>
        <v>0</v>
      </c>
      <c r="BW224" s="537"/>
      <c r="BX224" s="537"/>
      <c r="BY224" s="382"/>
      <c r="BZ224" s="238"/>
      <c r="CA224" s="538">
        <f>IF(CC$1="Rejected",BT224,IF(CD224="",BT224,SUM(BT224,CD224)))</f>
        <v>0</v>
      </c>
      <c r="CB224" s="538">
        <f>IF(CC$1="Rejected",BU224,IF(CE224="",BU224,SUM(BU224,CE224)))</f>
        <v>0</v>
      </c>
      <c r="CC224" s="74">
        <f>IF(CA$1="","",SUM(CA224:CB224))</f>
        <v>0</v>
      </c>
      <c r="CD224" s="537"/>
      <c r="CE224" s="537"/>
      <c r="CF224" s="382"/>
      <c r="CG224" s="238"/>
      <c r="CH224" s="538">
        <f>IF(CJ$1="Rejected",CA224,IF(CK224="",CA224,SUM(CA224,CK224)))</f>
        <v>0</v>
      </c>
      <c r="CI224" s="538">
        <f>IF(CJ$1="Rejected",CB224,IF(CL224="",CB224,SUM(CB224,CL224)))</f>
        <v>0</v>
      </c>
      <c r="CJ224" s="74">
        <f>IF(CH$1="","",SUM(CH224:CI224))</f>
        <v>0</v>
      </c>
      <c r="CK224" s="537"/>
      <c r="CL224" s="537"/>
      <c r="CM224" s="382"/>
      <c r="CN224" s="238"/>
      <c r="CO224" s="538">
        <f>IF(CQ$1="Rejected",CH224,IF(CR224="",CH224,SUM(CH224,CR224)))</f>
        <v>0</v>
      </c>
      <c r="CP224" s="538">
        <f>IF(CQ$1="Rejected",CI224,IF(CS224="",CI224,SUM(CI224,CS224)))</f>
        <v>0</v>
      </c>
      <c r="CQ224" s="74">
        <f>IF(CO$1="","",SUM(CO224:CP224))</f>
        <v>0</v>
      </c>
      <c r="CR224" s="537"/>
      <c r="CS224" s="537"/>
      <c r="CT224" s="382"/>
      <c r="CU224" s="238"/>
      <c r="CV224" s="538">
        <f>IF(CX$1="Rejected",CO224,IF(CY224="",CO224,SUM(CO224,CY224)))</f>
        <v>0</v>
      </c>
      <c r="CW224" s="538">
        <f>IF(CX$1="Rejected",CP224,IF(CZ224="",CP224,SUM(CP224,CZ224)))</f>
        <v>0</v>
      </c>
      <c r="CX224" s="74">
        <f>IF(CV$1="","",SUM(CV224:CW224))</f>
        <v>0</v>
      </c>
      <c r="CY224" s="537"/>
      <c r="CZ224" s="537"/>
      <c r="DA224" s="382"/>
      <c r="DB224" s="238"/>
      <c r="DC224" s="538">
        <f>IF(DE$1="Rejected",CV224,IF(DF224="",CV224,SUM(CV224,DF224)))</f>
        <v>0</v>
      </c>
      <c r="DD224" s="538">
        <f>IF(DE$1="Rejected",CW224,IF(DG224="",CW224,SUM(CW224,DG224)))</f>
        <v>0</v>
      </c>
      <c r="DE224" s="74">
        <f>IF(DC$1="","",SUM(DC224:DD224))</f>
        <v>0</v>
      </c>
      <c r="DF224" s="537"/>
      <c r="DG224" s="537"/>
      <c r="DH224" s="382"/>
      <c r="DI224" s="238"/>
      <c r="DJ224" s="538">
        <f>IF(DL$1="Rejected",DC224,IF(DM224="",DC224,SUM(DC224,DM224)))</f>
        <v>0</v>
      </c>
      <c r="DK224" s="538">
        <f>IF(DL$1="Rejected",DD224,IF(DN224="",DD224,SUM(DD224,DN224)))</f>
        <v>0</v>
      </c>
      <c r="DL224" s="74">
        <f>IF(DJ$1="","",SUM(DJ224:DK224))</f>
        <v>0</v>
      </c>
      <c r="DM224" s="537"/>
      <c r="DN224" s="537"/>
      <c r="DO224" s="382"/>
      <c r="DP224" s="238"/>
      <c r="DQ224" s="538">
        <f>IF(DS$1="Rejected",DJ224,IF(DT224="",DJ224,SUM(DJ224,DT224)))</f>
        <v>0</v>
      </c>
      <c r="DR224" s="538">
        <f>IF(DS$1="Rejected",DK224,IF(DU224="",DK224,SUM(DK224,DU224)))</f>
        <v>0</v>
      </c>
      <c r="DS224" s="74">
        <f>IF(DQ$1="","",SUM(DQ224:DR224))</f>
        <v>0</v>
      </c>
      <c r="DT224" s="537"/>
      <c r="DU224" s="537"/>
      <c r="DV224" s="382"/>
    </row>
    <row r="225" spans="1:126" s="20" customFormat="1" x14ac:dyDescent="0.2">
      <c r="A225" s="75" t="s">
        <v>154</v>
      </c>
      <c r="B225" s="150"/>
      <c r="C225" s="73">
        <f>SUM(C222:C224)</f>
        <v>0</v>
      </c>
      <c r="D225" s="73">
        <f>SUM(D222:D224)</f>
        <v>0</v>
      </c>
      <c r="E225" s="73">
        <f>SUM(C225:D225)</f>
        <v>0</v>
      </c>
      <c r="F225" s="187"/>
      <c r="H225" s="301" t="s">
        <v>323</v>
      </c>
      <c r="I225" s="536">
        <f>IF(I$1="","",SUMIF($O222:$O224,MID($H225,3,10),I222:I224))</f>
        <v>0</v>
      </c>
      <c r="J225" s="536">
        <f>IF(I$1="","",SUMIF($O222:$O224,MID($H225,3,10),J222:J224))</f>
        <v>0</v>
      </c>
      <c r="K225" s="73">
        <f>IF(I$1="","",SUM(I225:J225))</f>
        <v>0</v>
      </c>
      <c r="L225" s="435">
        <f>IF(I$1="","",SUM(L222:L224))</f>
        <v>0</v>
      </c>
      <c r="M225" s="435">
        <f>IF(I$1="","",SUM(M222:M224))</f>
        <v>0</v>
      </c>
      <c r="N225" s="382"/>
      <c r="O225" s="271" t="str">
        <f t="shared" si="327"/>
        <v>L</v>
      </c>
      <c r="P225" s="536">
        <f>IF(P$1="","",SUMIF($O222:$O224,MID($H225,3,10),P222:P224))</f>
        <v>0</v>
      </c>
      <c r="Q225" s="536">
        <f>IF(Q$1="","",SUMIF($O222:$O224,MID($H225,3,10),Q222:Q224))</f>
        <v>0</v>
      </c>
      <c r="R225" s="73">
        <f>IF(P$1="","",SUM(P225:Q225))</f>
        <v>0</v>
      </c>
      <c r="S225" s="432">
        <f>IF(P$1="","",SUM(S222:S224))</f>
        <v>0</v>
      </c>
      <c r="T225" s="432">
        <f>IF(P$1="","",SUM(T222:T224))</f>
        <v>0</v>
      </c>
      <c r="U225" s="382"/>
      <c r="V225" s="238"/>
      <c r="W225" s="536">
        <f>IF(W$1="","",SUMIF($O222:$O224,MID($H225,3,10),W222:W224))</f>
        <v>0</v>
      </c>
      <c r="X225" s="536">
        <f>IF(X$1="","",SUMIF($O222:$O224,MID($H225,3,10),X222:X224))</f>
        <v>0</v>
      </c>
      <c r="Y225" s="73">
        <f>IF(W$1="","",SUM(W225:X225))</f>
        <v>0</v>
      </c>
      <c r="Z225" s="436">
        <f>IF(W$1="","",SUM(Z222:Z224))</f>
        <v>0</v>
      </c>
      <c r="AA225" s="436">
        <f>IF(W$1="","",SUM(AA222:AA224))</f>
        <v>0</v>
      </c>
      <c r="AB225" s="382"/>
      <c r="AC225" s="238"/>
      <c r="AD225" s="536">
        <f>IF(AD$1="","",SUMIF($O222:$O224,MID($H225,3,10),AD222:AD224))</f>
        <v>0</v>
      </c>
      <c r="AE225" s="536">
        <f>IF(AE$1="","",SUMIF($O222:$O224,MID($H225,3,10),AE222:AE224))</f>
        <v>0</v>
      </c>
      <c r="AF225" s="73">
        <f>IF(AD$1="","",SUM(AD225:AE225))</f>
        <v>0</v>
      </c>
      <c r="AG225" s="436">
        <f>IF(AD$1="","",SUM(AG222:AG224))</f>
        <v>0</v>
      </c>
      <c r="AH225" s="436">
        <f>IF(AD$1="","",SUM(AH222:AH224))</f>
        <v>0</v>
      </c>
      <c r="AI225" s="382"/>
      <c r="AJ225" s="238"/>
      <c r="AK225" s="536">
        <f>IF(AK$1="","",SUMIF($O222:$O224,MID($H225,3,10),AK222:AK224))</f>
        <v>0</v>
      </c>
      <c r="AL225" s="536">
        <f>IF(AL$1="","",SUMIF($O222:$O224,MID($H225,3,10),AL222:AL224))</f>
        <v>0</v>
      </c>
      <c r="AM225" s="73">
        <f>IF(AK$1="","",SUM(AK225:AL225))</f>
        <v>0</v>
      </c>
      <c r="AN225" s="436">
        <f>IF(AK$1="","",SUM(AN222:AN224))</f>
        <v>0</v>
      </c>
      <c r="AO225" s="436">
        <f>IF(AK$1="","",SUM(AO222:AO224))</f>
        <v>0</v>
      </c>
      <c r="AP225" s="382"/>
      <c r="AQ225" s="238"/>
      <c r="AR225" s="536">
        <f>IF(AR$1="","",SUMIF($O222:$O224,MID($H225,3,10),AR222:AR224))</f>
        <v>0</v>
      </c>
      <c r="AS225" s="536">
        <f>IF(AS$1="","",SUMIF($O222:$O224,MID($H225,3,10),AS222:AS224))</f>
        <v>0</v>
      </c>
      <c r="AT225" s="73">
        <f>IF(AR$1="","",SUM(AR225:AS225))</f>
        <v>0</v>
      </c>
      <c r="AU225" s="436">
        <f>IF(AR$1="","",SUM(AU222:AU224))</f>
        <v>0</v>
      </c>
      <c r="AV225" s="436">
        <f>IF(AR$1="","",SUM(AV222:AV224))</f>
        <v>0</v>
      </c>
      <c r="AW225" s="382"/>
      <c r="AX225" s="238"/>
      <c r="AY225" s="536">
        <f>IF(AY$1="","",SUMIF($O222:$O224,MID($H225,3,10),AY222:AY224))</f>
        <v>0</v>
      </c>
      <c r="AZ225" s="536">
        <f>IF(AZ$1="","",SUMIF($O222:$O224,MID($H225,3,10),AZ222:AZ224))</f>
        <v>0</v>
      </c>
      <c r="BA225" s="73">
        <f>IF(AY$1="","",SUM(AY225:AZ225))</f>
        <v>0</v>
      </c>
      <c r="BB225" s="436">
        <f>IF(AY$1="","",SUM(BB222:BB224))</f>
        <v>0</v>
      </c>
      <c r="BC225" s="436">
        <f>IF(AY$1="","",SUM(BC222:BC224))</f>
        <v>0</v>
      </c>
      <c r="BD225" s="382"/>
      <c r="BE225" s="238"/>
      <c r="BF225" s="536">
        <f>IF(BF$1="","",SUMIF($O222:$O224,MID($H225,3,10),BF222:BF224))</f>
        <v>0</v>
      </c>
      <c r="BG225" s="536">
        <f>IF(BG$1="","",SUMIF($O222:$O224,MID($H225,3,10),BG222:BG224))</f>
        <v>0</v>
      </c>
      <c r="BH225" s="73">
        <f>IF(BF$1="","",SUM(BF225:BG225))</f>
        <v>0</v>
      </c>
      <c r="BI225" s="436">
        <f>IF(BF$1="","",SUM(BI222:BI224))</f>
        <v>0</v>
      </c>
      <c r="BJ225" s="436">
        <f>IF(BF$1="","",SUM(BJ222:BJ224))</f>
        <v>0</v>
      </c>
      <c r="BK225" s="382"/>
      <c r="BL225" s="238"/>
      <c r="BM225" s="536">
        <f>IF(BM$1="","",SUMIF($O222:$O224,MID($H225,3,10),BM222:BM224))</f>
        <v>0</v>
      </c>
      <c r="BN225" s="536">
        <f>IF(BN$1="","",SUMIF($O222:$O224,MID($H225,3,10),BN222:BN224))</f>
        <v>0</v>
      </c>
      <c r="BO225" s="73">
        <f>IF(BM$1="","",SUM(BM225:BN225))</f>
        <v>0</v>
      </c>
      <c r="BP225" s="436">
        <f>IF(BM$1="","",SUM(BP222:BP224))</f>
        <v>0</v>
      </c>
      <c r="BQ225" s="436">
        <f>IF(BM$1="","",SUM(BQ222:BQ224))</f>
        <v>0</v>
      </c>
      <c r="BR225" s="382"/>
      <c r="BS225" s="238"/>
      <c r="BT225" s="536">
        <f>IF(BT$1="","",SUMIF($O222:$O224,MID($H225,3,10),BT222:BT224))</f>
        <v>0</v>
      </c>
      <c r="BU225" s="536">
        <f>IF(BU$1="","",SUMIF($O222:$O224,MID($H225,3,10),BU222:BU224))</f>
        <v>0</v>
      </c>
      <c r="BV225" s="73">
        <f>IF(BT$1="","",SUM(BT225:BU225))</f>
        <v>0</v>
      </c>
      <c r="BW225" s="436">
        <f>IF(BT$1="","",SUM(BW222:BW224))</f>
        <v>0</v>
      </c>
      <c r="BX225" s="436">
        <f>IF(BT$1="","",SUM(BX222:BX224))</f>
        <v>0</v>
      </c>
      <c r="BY225" s="382"/>
      <c r="BZ225" s="238"/>
      <c r="CA225" s="536">
        <f>IF(CA$1="","",SUMIF($O222:$O224,MID($H225,3,10),CA222:CA224))</f>
        <v>0</v>
      </c>
      <c r="CB225" s="536">
        <f>IF(CB$1="","",SUMIF($O222:$O224,MID($H225,3,10),CB222:CB224))</f>
        <v>0</v>
      </c>
      <c r="CC225" s="73">
        <f>IF(CA$1="","",SUM(CA225:CB225))</f>
        <v>0</v>
      </c>
      <c r="CD225" s="436">
        <f>IF(CA$1="","",SUM(CD222:CD224))</f>
        <v>0</v>
      </c>
      <c r="CE225" s="436">
        <f>IF(CA$1="","",SUM(CE222:CE224))</f>
        <v>0</v>
      </c>
      <c r="CF225" s="382"/>
      <c r="CG225" s="238"/>
      <c r="CH225" s="536">
        <f>IF(CH$1="","",SUMIF($O222:$O224,MID($H225,3,10),CH222:CH224))</f>
        <v>0</v>
      </c>
      <c r="CI225" s="536">
        <f>IF(CI$1="","",SUMIF($O222:$O224,MID($H225,3,10),CI222:CI224))</f>
        <v>0</v>
      </c>
      <c r="CJ225" s="73">
        <f>IF(CH$1="","",SUM(CH225:CI225))</f>
        <v>0</v>
      </c>
      <c r="CK225" s="436">
        <f>IF(CH$1="","",SUM(CK222:CK224))</f>
        <v>0</v>
      </c>
      <c r="CL225" s="436">
        <f>IF(CH$1="","",SUM(CL222:CL224))</f>
        <v>0</v>
      </c>
      <c r="CM225" s="382"/>
      <c r="CN225" s="238"/>
      <c r="CO225" s="536">
        <f>IF(CO$1="","",SUMIF($O222:$O224,MID($H225,3,10),CO222:CO224))</f>
        <v>0</v>
      </c>
      <c r="CP225" s="536">
        <f>IF(CP$1="","",SUMIF($O222:$O224,MID($H225,3,10),CP222:CP224))</f>
        <v>0</v>
      </c>
      <c r="CQ225" s="73">
        <f>IF(CO$1="","",SUM(CO225:CP225))</f>
        <v>0</v>
      </c>
      <c r="CR225" s="436">
        <f>IF(CO$1="","",SUM(CR222:CR224))</f>
        <v>0</v>
      </c>
      <c r="CS225" s="436">
        <f>IF(CO$1="","",SUM(CS222:CS224))</f>
        <v>0</v>
      </c>
      <c r="CT225" s="382"/>
      <c r="CU225" s="238"/>
      <c r="CV225" s="536">
        <f>IF(CV$1="","",SUMIF($O222:$O224,MID($H225,3,10),CV222:CV224))</f>
        <v>0</v>
      </c>
      <c r="CW225" s="536">
        <f>IF(CW$1="","",SUMIF($O222:$O224,MID($H225,3,10),CW222:CW224))</f>
        <v>0</v>
      </c>
      <c r="CX225" s="73">
        <f>IF(CV$1="","",SUM(CV225:CW225))</f>
        <v>0</v>
      </c>
      <c r="CY225" s="436">
        <f>IF(CV$1="","",SUM(CY222:CY224))</f>
        <v>0</v>
      </c>
      <c r="CZ225" s="436">
        <f>IF(CV$1="","",SUM(CZ222:CZ224))</f>
        <v>0</v>
      </c>
      <c r="DA225" s="382"/>
      <c r="DB225" s="238"/>
      <c r="DC225" s="536">
        <f>IF(DC$1="","",SUMIF($O222:$O224,MID($H225,3,10),DC222:DC224))</f>
        <v>0</v>
      </c>
      <c r="DD225" s="536">
        <f>IF(DD$1="","",SUMIF($O222:$O224,MID($H225,3,10),DD222:DD224))</f>
        <v>0</v>
      </c>
      <c r="DE225" s="73">
        <f>IF(DC$1="","",SUM(DC225:DD225))</f>
        <v>0</v>
      </c>
      <c r="DF225" s="436">
        <f>IF(DC$1="","",SUM(DF222:DF224))</f>
        <v>0</v>
      </c>
      <c r="DG225" s="436">
        <f>IF(DC$1="","",SUM(DG222:DG224))</f>
        <v>0</v>
      </c>
      <c r="DH225" s="382"/>
      <c r="DI225" s="238"/>
      <c r="DJ225" s="536">
        <f>IF(DJ$1="","",SUMIF($O222:$O224,MID($H225,3,10),DJ222:DJ224))</f>
        <v>0</v>
      </c>
      <c r="DK225" s="536">
        <f>IF(DK$1="","",SUMIF($O222:$O224,MID($H225,3,10),DK222:DK224))</f>
        <v>0</v>
      </c>
      <c r="DL225" s="73">
        <f>IF(DJ$1="","",SUM(DJ225:DK225))</f>
        <v>0</v>
      </c>
      <c r="DM225" s="436">
        <f>IF(DJ$1="","",SUM(DM222:DM224))</f>
        <v>0</v>
      </c>
      <c r="DN225" s="436">
        <f>IF(DJ$1="","",SUM(DN222:DN224))</f>
        <v>0</v>
      </c>
      <c r="DO225" s="382"/>
      <c r="DP225" s="238"/>
      <c r="DQ225" s="536">
        <f>IF(DQ$1="","",SUMIF($O222:$O224,MID($H225,3,10),DQ222:DQ224))</f>
        <v>0</v>
      </c>
      <c r="DR225" s="536">
        <f>IF(DR$1="","",SUMIF($O222:$O224,MID($H225,3,10),DR222:DR224))</f>
        <v>0</v>
      </c>
      <c r="DS225" s="73">
        <f>IF(DQ$1="","",SUM(DQ225:DR225))</f>
        <v>0</v>
      </c>
      <c r="DT225" s="436">
        <f>IF(DQ$1="","",SUM(DT222:DT224))</f>
        <v>0</v>
      </c>
      <c r="DU225" s="436">
        <f>IF(DQ$1="","",SUM(DU222:DU224))</f>
        <v>0</v>
      </c>
      <c r="DV225" s="382"/>
    </row>
    <row r="226" spans="1:126" s="238" customFormat="1" ht="15.75" thickBot="1" x14ac:dyDescent="0.25">
      <c r="A226" s="67" t="s">
        <v>428</v>
      </c>
      <c r="B226" s="68"/>
      <c r="C226" s="69">
        <f>SUM(C193,C220,C225)</f>
        <v>0</v>
      </c>
      <c r="D226" s="69">
        <f>SUM(D193,D220,D225)</f>
        <v>0</v>
      </c>
      <c r="E226" s="69">
        <f>SUM(C226:D226)</f>
        <v>0</v>
      </c>
      <c r="F226" s="70"/>
      <c r="H226" s="301" t="s">
        <v>300</v>
      </c>
      <c r="I226" s="72">
        <f>IF(I$1="","",SUM(I193,I220,I225))</f>
        <v>0</v>
      </c>
      <c r="J226" s="72">
        <f>IF(I$1="","",SUM(J193,J220,J225))</f>
        <v>0</v>
      </c>
      <c r="K226" s="72">
        <f>IF(I$1="","",SUM(I226:J226))</f>
        <v>0</v>
      </c>
      <c r="L226" s="438">
        <f>IF(I$1="","",SUM(L193,L220,L225))</f>
        <v>0</v>
      </c>
      <c r="M226" s="438">
        <f>IF(I$1="","",SUM(M193,M220,M225))</f>
        <v>0</v>
      </c>
      <c r="N226" s="386"/>
      <c r="O226" s="271" t="str">
        <f t="shared" si="327"/>
        <v>LT</v>
      </c>
      <c r="P226" s="72">
        <f>IF(P$1="","",SUM(P193,P220,P225))</f>
        <v>0</v>
      </c>
      <c r="Q226" s="72">
        <f>IF(P$1="","",SUM(Q193,Q220,Q225))</f>
        <v>0</v>
      </c>
      <c r="R226" s="72">
        <f>IF(P$1="","",SUM(P226:Q226))</f>
        <v>0</v>
      </c>
      <c r="S226" s="442">
        <f>IF(P$1="","",SUM(S193,S220,S225))</f>
        <v>0</v>
      </c>
      <c r="T226" s="442">
        <f>IF(P$1="","",SUM(T193,T220,T225))</f>
        <v>0</v>
      </c>
      <c r="U226" s="386"/>
      <c r="W226" s="72">
        <f>IF(W$1="","",SUM(W193,W220,W225))</f>
        <v>0</v>
      </c>
      <c r="X226" s="72">
        <f>IF(W$1="","",SUM(X193,X220,X225))</f>
        <v>0</v>
      </c>
      <c r="Y226" s="72">
        <f>IF(W$1="","",SUM(W226:X226))</f>
        <v>0</v>
      </c>
      <c r="Z226" s="438">
        <f>IF(W$1="","",SUM(Z193,Z220,Z225))</f>
        <v>0</v>
      </c>
      <c r="AA226" s="438">
        <f>IF(W$1="","",SUM(AA193,AA220,AA225))</f>
        <v>0</v>
      </c>
      <c r="AB226" s="386"/>
      <c r="AD226" s="72">
        <f>IF(AD$1="","",SUM(AD193,AD220,AD225))</f>
        <v>0</v>
      </c>
      <c r="AE226" s="72">
        <f>IF(AD$1="","",SUM(AE193,AE220,AE225))</f>
        <v>0</v>
      </c>
      <c r="AF226" s="72">
        <f>IF(AD$1="","",SUM(AD226:AE226))</f>
        <v>0</v>
      </c>
      <c r="AG226" s="438">
        <f>IF(AD$1="","",SUM(AG193,AG220,AG225))</f>
        <v>0</v>
      </c>
      <c r="AH226" s="438">
        <f>IF(AD$1="","",SUM(AH193,AH220,AH225))</f>
        <v>0</v>
      </c>
      <c r="AI226" s="386"/>
      <c r="AK226" s="72">
        <f>IF(AK$1="","",SUM(AK193,AK220,AK225))</f>
        <v>0</v>
      </c>
      <c r="AL226" s="72">
        <f>IF(AK$1="","",SUM(AL193,AL220,AL225))</f>
        <v>0</v>
      </c>
      <c r="AM226" s="72">
        <f>IF(AK$1="","",SUM(AK226:AL226))</f>
        <v>0</v>
      </c>
      <c r="AN226" s="438">
        <f>IF(AK$1="","",SUM(AN193,AN220,AN225))</f>
        <v>0</v>
      </c>
      <c r="AO226" s="438">
        <f>IF(AK$1="","",SUM(AO193,AO220,AO225))</f>
        <v>0</v>
      </c>
      <c r="AP226" s="386"/>
      <c r="AR226" s="72">
        <f>IF(AR$1="","",SUM(AR193,AR220,AR225))</f>
        <v>0</v>
      </c>
      <c r="AS226" s="72">
        <f>IF(AR$1="","",SUM(AS193,AS220,AS225))</f>
        <v>0</v>
      </c>
      <c r="AT226" s="72">
        <f>IF(AR$1="","",SUM(AR226:AS226))</f>
        <v>0</v>
      </c>
      <c r="AU226" s="438">
        <f>IF(AR$1="","",SUM(AU193,AU220,AU225))</f>
        <v>0</v>
      </c>
      <c r="AV226" s="438">
        <f>IF(AR$1="","",SUM(AV193,AV220,AV225))</f>
        <v>0</v>
      </c>
      <c r="AW226" s="386"/>
      <c r="AY226" s="72">
        <f>IF(AY$1="","",SUM(AY193,AY220,AY225))</f>
        <v>0</v>
      </c>
      <c r="AZ226" s="72">
        <f>IF(AY$1="","",SUM(AZ193,AZ220,AZ225))</f>
        <v>0</v>
      </c>
      <c r="BA226" s="72">
        <f>IF(AY$1="","",SUM(AY226:AZ226))</f>
        <v>0</v>
      </c>
      <c r="BB226" s="438">
        <f>IF(AY$1="","",SUM(BB193,BB220,BB225))</f>
        <v>0</v>
      </c>
      <c r="BC226" s="438">
        <f>IF(AY$1="","",SUM(BC193,BC220,BC225))</f>
        <v>0</v>
      </c>
      <c r="BD226" s="386"/>
      <c r="BF226" s="72">
        <f>IF(BF$1="","",SUM(BF193,BF220,BF225))</f>
        <v>0</v>
      </c>
      <c r="BG226" s="72">
        <f>IF(BF$1="","",SUM(BG193,BG220,BG225))</f>
        <v>0</v>
      </c>
      <c r="BH226" s="72">
        <f>IF(BF$1="","",SUM(BF226:BG226))</f>
        <v>0</v>
      </c>
      <c r="BI226" s="438">
        <f>IF(BF$1="","",SUM(BI193,BI220,BI225))</f>
        <v>0</v>
      </c>
      <c r="BJ226" s="438">
        <f>IF(BF$1="","",SUM(BJ193,BJ220,BJ225))</f>
        <v>0</v>
      </c>
      <c r="BK226" s="386"/>
      <c r="BM226" s="72">
        <f>IF(BM$1="","",SUM(BM193,BM220,BM225))</f>
        <v>0</v>
      </c>
      <c r="BN226" s="72">
        <f>IF(BM$1="","",SUM(BN193,BN220,BN225))</f>
        <v>0</v>
      </c>
      <c r="BO226" s="72">
        <f>IF(BM$1="","",SUM(BM226:BN226))</f>
        <v>0</v>
      </c>
      <c r="BP226" s="438">
        <f>IF(BM$1="","",SUM(BP193,BP220,BP225))</f>
        <v>0</v>
      </c>
      <c r="BQ226" s="438">
        <f>IF(BM$1="","",SUM(BQ193,BQ220,BQ225))</f>
        <v>0</v>
      </c>
      <c r="BR226" s="386"/>
      <c r="BT226" s="72">
        <f>IF(BT$1="","",SUM(BT193,BT220,BT225))</f>
        <v>0</v>
      </c>
      <c r="BU226" s="72">
        <f>IF(BT$1="","",SUM(BU193,BU220,BU225))</f>
        <v>0</v>
      </c>
      <c r="BV226" s="72">
        <f>IF(BT$1="","",SUM(BT226:BU226))</f>
        <v>0</v>
      </c>
      <c r="BW226" s="438">
        <f>IF(BT$1="","",SUM(BW193,BW220,BW225))</f>
        <v>0</v>
      </c>
      <c r="BX226" s="438">
        <f>IF(BT$1="","",SUM(BX193,BX220,BX225))</f>
        <v>0</v>
      </c>
      <c r="BY226" s="386"/>
      <c r="CA226" s="72">
        <f>IF(CA$1="","",SUM(CA193,CA220,CA225))</f>
        <v>0</v>
      </c>
      <c r="CB226" s="72">
        <f>IF(CA$1="","",SUM(CB193,CB220,CB225))</f>
        <v>0</v>
      </c>
      <c r="CC226" s="72">
        <f>IF(CA$1="","",SUM(CA226:CB226))</f>
        <v>0</v>
      </c>
      <c r="CD226" s="438">
        <f>IF(CA$1="","",SUM(CD193,CD220,CD225))</f>
        <v>0</v>
      </c>
      <c r="CE226" s="438">
        <f>IF(CA$1="","",SUM(CE193,CE220,CE225))</f>
        <v>0</v>
      </c>
      <c r="CF226" s="386"/>
      <c r="CH226" s="72">
        <f>IF(CH$1="","",SUM(CH193,CH220,CH225))</f>
        <v>0</v>
      </c>
      <c r="CI226" s="72">
        <f>IF(CH$1="","",SUM(CI193,CI220,CI225))</f>
        <v>0</v>
      </c>
      <c r="CJ226" s="72">
        <f>IF(CH$1="","",SUM(CH226:CI226))</f>
        <v>0</v>
      </c>
      <c r="CK226" s="438">
        <f>IF(CH$1="","",SUM(CK193,CK220,CK225))</f>
        <v>0</v>
      </c>
      <c r="CL226" s="438">
        <f>IF(CH$1="","",SUM(CL193,CL220,CL225))</f>
        <v>0</v>
      </c>
      <c r="CM226" s="386"/>
      <c r="CO226" s="72">
        <f>IF(CO$1="","",SUM(CO193,CO220,CO225))</f>
        <v>0</v>
      </c>
      <c r="CP226" s="72">
        <f>IF(CO$1="","",SUM(CP193,CP220,CP225))</f>
        <v>0</v>
      </c>
      <c r="CQ226" s="72">
        <f>IF(CO$1="","",SUM(CO226:CP226))</f>
        <v>0</v>
      </c>
      <c r="CR226" s="438">
        <f>IF(CO$1="","",SUM(CR193,CR220,CR225))</f>
        <v>0</v>
      </c>
      <c r="CS226" s="438">
        <f>IF(CO$1="","",SUM(CS193,CS220,CS225))</f>
        <v>0</v>
      </c>
      <c r="CT226" s="386"/>
      <c r="CV226" s="72">
        <f>IF(CV$1="","",SUM(CV193,CV220,CV225))</f>
        <v>0</v>
      </c>
      <c r="CW226" s="72">
        <f>IF(CV$1="","",SUM(CW193,CW220,CW225))</f>
        <v>0</v>
      </c>
      <c r="CX226" s="72">
        <f>IF(CV$1="","",SUM(CV226:CW226))</f>
        <v>0</v>
      </c>
      <c r="CY226" s="438">
        <f>IF(CV$1="","",SUM(CY193,CY220,CY225))</f>
        <v>0</v>
      </c>
      <c r="CZ226" s="438">
        <f>IF(CV$1="","",SUM(CZ193,CZ220,CZ225))</f>
        <v>0</v>
      </c>
      <c r="DA226" s="386"/>
      <c r="DC226" s="72">
        <f>IF(DC$1="","",SUM(DC193,DC220,DC225))</f>
        <v>0</v>
      </c>
      <c r="DD226" s="72">
        <f>IF(DC$1="","",SUM(DD193,DD220,DD225))</f>
        <v>0</v>
      </c>
      <c r="DE226" s="72">
        <f>IF(DC$1="","",SUM(DC226:DD226))</f>
        <v>0</v>
      </c>
      <c r="DF226" s="438">
        <f>IF(DC$1="","",SUM(DF193,DF220,DF225))</f>
        <v>0</v>
      </c>
      <c r="DG226" s="438">
        <f>IF(DC$1="","",SUM(DG193,DG220,DG225))</f>
        <v>0</v>
      </c>
      <c r="DH226" s="386"/>
      <c r="DJ226" s="72">
        <f>IF(DJ$1="","",SUM(DJ193,DJ220,DJ225))</f>
        <v>0</v>
      </c>
      <c r="DK226" s="72">
        <f>IF(DJ$1="","",SUM(DK193,DK220,DK225))</f>
        <v>0</v>
      </c>
      <c r="DL226" s="72">
        <f>IF(DJ$1="","",SUM(DJ226:DK226))</f>
        <v>0</v>
      </c>
      <c r="DM226" s="438">
        <f>IF(DJ$1="","",SUM(DM193,DM220,DM225))</f>
        <v>0</v>
      </c>
      <c r="DN226" s="438">
        <f>IF(DJ$1="","",SUM(DN193,DN220,DN225))</f>
        <v>0</v>
      </c>
      <c r="DO226" s="386"/>
      <c r="DQ226" s="72">
        <f>IF(DQ$1="","",SUM(DQ193,DQ220,DQ225))</f>
        <v>0</v>
      </c>
      <c r="DR226" s="72">
        <f>IF(DQ$1="","",SUM(DR193,DR220,DR225))</f>
        <v>0</v>
      </c>
      <c r="DS226" s="72">
        <f>IF(DQ$1="","",SUM(DQ226:DR226))</f>
        <v>0</v>
      </c>
      <c r="DT226" s="438">
        <f>IF(DQ$1="","",SUM(DT193,DT220,DT225))</f>
        <v>0</v>
      </c>
      <c r="DU226" s="438">
        <f>IF(DQ$1="","",SUM(DU193,DU220,DU225))</f>
        <v>0</v>
      </c>
      <c r="DV226" s="386"/>
    </row>
    <row r="227" spans="1:126" s="241" customFormat="1" ht="18" customHeight="1" x14ac:dyDescent="0.25">
      <c r="A227" s="705" t="s">
        <v>187</v>
      </c>
      <c r="B227" s="706"/>
      <c r="C227" s="706"/>
      <c r="D227" s="706"/>
      <c r="E227" s="706"/>
      <c r="F227" s="707"/>
      <c r="H227" s="302"/>
      <c r="I227" s="433"/>
      <c r="J227" s="433"/>
      <c r="K227" s="433"/>
      <c r="L227" s="711" t="str">
        <f>$A227</f>
        <v>Line &lt;Line#, Location - from substation to substation&gt;</v>
      </c>
      <c r="M227" s="712"/>
      <c r="N227" s="712"/>
      <c r="O227" s="297"/>
      <c r="P227" s="433"/>
      <c r="Q227" s="433"/>
      <c r="R227" s="433"/>
      <c r="S227" s="711" t="str">
        <f>$A227</f>
        <v>Line &lt;Line#, Location - from substation to substation&gt;</v>
      </c>
      <c r="T227" s="712"/>
      <c r="U227" s="712"/>
      <c r="W227" s="433"/>
      <c r="X227" s="433"/>
      <c r="Y227" s="433"/>
      <c r="Z227" s="711" t="str">
        <f>$A227</f>
        <v>Line &lt;Line#, Location - from substation to substation&gt;</v>
      </c>
      <c r="AA227" s="712"/>
      <c r="AB227" s="712"/>
      <c r="AD227" s="433"/>
      <c r="AE227" s="433"/>
      <c r="AF227" s="433"/>
      <c r="AG227" s="711" t="str">
        <f>$A227</f>
        <v>Line &lt;Line#, Location - from substation to substation&gt;</v>
      </c>
      <c r="AH227" s="712"/>
      <c r="AI227" s="712"/>
      <c r="AK227" s="433"/>
      <c r="AL227" s="433"/>
      <c r="AM227" s="433"/>
      <c r="AN227" s="711" t="str">
        <f>$A227</f>
        <v>Line &lt;Line#, Location - from substation to substation&gt;</v>
      </c>
      <c r="AO227" s="712"/>
      <c r="AP227" s="712"/>
      <c r="AR227" s="433"/>
      <c r="AS227" s="433"/>
      <c r="AT227" s="433"/>
      <c r="AU227" s="711" t="str">
        <f>$A227</f>
        <v>Line &lt;Line#, Location - from substation to substation&gt;</v>
      </c>
      <c r="AV227" s="712"/>
      <c r="AW227" s="712"/>
      <c r="AY227" s="433"/>
      <c r="AZ227" s="433"/>
      <c r="BA227" s="433"/>
      <c r="BB227" s="711" t="str">
        <f>$A227</f>
        <v>Line &lt;Line#, Location - from substation to substation&gt;</v>
      </c>
      <c r="BC227" s="712"/>
      <c r="BD227" s="712"/>
      <c r="BF227" s="433"/>
      <c r="BG227" s="433"/>
      <c r="BH227" s="433"/>
      <c r="BI227" s="711" t="str">
        <f>$A227</f>
        <v>Line &lt;Line#, Location - from substation to substation&gt;</v>
      </c>
      <c r="BJ227" s="712"/>
      <c r="BK227" s="712"/>
      <c r="BM227" s="433"/>
      <c r="BN227" s="433"/>
      <c r="BO227" s="433"/>
      <c r="BP227" s="711" t="str">
        <f>$A227</f>
        <v>Line &lt;Line#, Location - from substation to substation&gt;</v>
      </c>
      <c r="BQ227" s="712"/>
      <c r="BR227" s="712"/>
      <c r="BT227" s="433"/>
      <c r="BU227" s="433"/>
      <c r="BV227" s="433"/>
      <c r="BW227" s="711" t="str">
        <f>$A227</f>
        <v>Line &lt;Line#, Location - from substation to substation&gt;</v>
      </c>
      <c r="BX227" s="712"/>
      <c r="BY227" s="712"/>
      <c r="CA227" s="433"/>
      <c r="CB227" s="433"/>
      <c r="CC227" s="433"/>
      <c r="CD227" s="711" t="str">
        <f>$A227</f>
        <v>Line &lt;Line#, Location - from substation to substation&gt;</v>
      </c>
      <c r="CE227" s="712"/>
      <c r="CF227" s="712"/>
      <c r="CH227" s="433"/>
      <c r="CI227" s="433"/>
      <c r="CJ227" s="433"/>
      <c r="CK227" s="711" t="str">
        <f>$A227</f>
        <v>Line &lt;Line#, Location - from substation to substation&gt;</v>
      </c>
      <c r="CL227" s="712"/>
      <c r="CM227" s="712"/>
      <c r="CO227" s="433"/>
      <c r="CP227" s="433"/>
      <c r="CQ227" s="433"/>
      <c r="CR227" s="711" t="str">
        <f>$A227</f>
        <v>Line &lt;Line#, Location - from substation to substation&gt;</v>
      </c>
      <c r="CS227" s="712"/>
      <c r="CT227" s="712"/>
      <c r="CV227" s="433"/>
      <c r="CW227" s="433"/>
      <c r="CX227" s="433"/>
      <c r="CY227" s="711" t="str">
        <f>$A227</f>
        <v>Line &lt;Line#, Location - from substation to substation&gt;</v>
      </c>
      <c r="CZ227" s="712"/>
      <c r="DA227" s="712"/>
      <c r="DC227" s="433"/>
      <c r="DD227" s="433"/>
      <c r="DE227" s="433"/>
      <c r="DF227" s="711" t="str">
        <f>$A227</f>
        <v>Line &lt;Line#, Location - from substation to substation&gt;</v>
      </c>
      <c r="DG227" s="712"/>
      <c r="DH227" s="712"/>
      <c r="DJ227" s="433"/>
      <c r="DK227" s="433"/>
      <c r="DL227" s="433"/>
      <c r="DM227" s="711" t="str">
        <f>$A227</f>
        <v>Line &lt;Line#, Location - from substation to substation&gt;</v>
      </c>
      <c r="DN227" s="712"/>
      <c r="DO227" s="712"/>
      <c r="DQ227" s="433"/>
      <c r="DR227" s="433"/>
      <c r="DS227" s="433"/>
      <c r="DT227" s="711" t="str">
        <f>$A227</f>
        <v>Line &lt;Line#, Location - from substation to substation&gt;</v>
      </c>
      <c r="DU227" s="712"/>
      <c r="DV227" s="712"/>
    </row>
    <row r="228" spans="1:126" s="238" customFormat="1" x14ac:dyDescent="0.2">
      <c r="A228" s="702" t="s">
        <v>79</v>
      </c>
      <c r="B228" s="703"/>
      <c r="C228" s="703"/>
      <c r="D228" s="703"/>
      <c r="E228" s="703"/>
      <c r="F228" s="704"/>
      <c r="H228" s="301"/>
      <c r="I228" s="431"/>
      <c r="J228" s="431"/>
      <c r="K228" s="431"/>
      <c r="L228" s="424"/>
      <c r="M228" s="424"/>
      <c r="N228" s="387"/>
      <c r="O228" s="271"/>
      <c r="P228" s="431"/>
      <c r="Q228" s="431"/>
      <c r="R228" s="431"/>
      <c r="S228" s="424"/>
      <c r="T228" s="424"/>
      <c r="U228" s="387"/>
      <c r="W228" s="431"/>
      <c r="X228" s="431"/>
      <c r="Y228" s="431"/>
      <c r="Z228" s="262"/>
      <c r="AA228" s="262"/>
      <c r="AB228" s="387"/>
      <c r="AD228" s="431"/>
      <c r="AE228" s="431"/>
      <c r="AF228" s="431"/>
      <c r="AG228" s="262"/>
      <c r="AH228" s="262"/>
      <c r="AI228" s="387"/>
      <c r="AK228" s="431"/>
      <c r="AL228" s="431"/>
      <c r="AM228" s="431"/>
      <c r="AN228" s="262"/>
      <c r="AO228" s="262"/>
      <c r="AP228" s="387"/>
      <c r="AR228" s="431"/>
      <c r="AS228" s="431"/>
      <c r="AT228" s="431"/>
      <c r="AU228" s="262"/>
      <c r="AV228" s="262"/>
      <c r="AW228" s="387"/>
      <c r="AY228" s="431"/>
      <c r="AZ228" s="431"/>
      <c r="BA228" s="431"/>
      <c r="BB228" s="262"/>
      <c r="BC228" s="262"/>
      <c r="BD228" s="387"/>
      <c r="BF228" s="431"/>
      <c r="BG228" s="431"/>
      <c r="BH228" s="431"/>
      <c r="BI228" s="262"/>
      <c r="BJ228" s="262"/>
      <c r="BK228" s="387"/>
      <c r="BM228" s="431"/>
      <c r="BN228" s="431"/>
      <c r="BO228" s="431"/>
      <c r="BP228" s="262"/>
      <c r="BQ228" s="262"/>
      <c r="BR228" s="387"/>
      <c r="BT228" s="431"/>
      <c r="BU228" s="431"/>
      <c r="BV228" s="431"/>
      <c r="BW228" s="262"/>
      <c r="BX228" s="262"/>
      <c r="BY228" s="387"/>
      <c r="CA228" s="431"/>
      <c r="CB228" s="431"/>
      <c r="CC228" s="431"/>
      <c r="CD228" s="262"/>
      <c r="CE228" s="262"/>
      <c r="CF228" s="387"/>
      <c r="CH228" s="431"/>
      <c r="CI228" s="431"/>
      <c r="CJ228" s="431"/>
      <c r="CK228" s="262"/>
      <c r="CL228" s="262"/>
      <c r="CM228" s="387"/>
      <c r="CO228" s="431"/>
      <c r="CP228" s="431"/>
      <c r="CQ228" s="431"/>
      <c r="CR228" s="262"/>
      <c r="CS228" s="262"/>
      <c r="CT228" s="387"/>
      <c r="CV228" s="431"/>
      <c r="CW228" s="431"/>
      <c r="CX228" s="431"/>
      <c r="CY228" s="262"/>
      <c r="CZ228" s="262"/>
      <c r="DA228" s="387"/>
      <c r="DC228" s="431"/>
      <c r="DD228" s="431"/>
      <c r="DE228" s="431"/>
      <c r="DF228" s="262"/>
      <c r="DG228" s="262"/>
      <c r="DH228" s="387"/>
      <c r="DJ228" s="431"/>
      <c r="DK228" s="431"/>
      <c r="DL228" s="431"/>
      <c r="DM228" s="262"/>
      <c r="DN228" s="262"/>
      <c r="DO228" s="387"/>
      <c r="DQ228" s="431"/>
      <c r="DR228" s="431"/>
      <c r="DS228" s="431"/>
      <c r="DT228" s="262"/>
      <c r="DU228" s="262"/>
      <c r="DV228" s="387"/>
    </row>
    <row r="229" spans="1:126" s="20" customFormat="1" outlineLevel="1" x14ac:dyDescent="0.2">
      <c r="A229" s="81" t="s">
        <v>1</v>
      </c>
      <c r="B229" s="185"/>
      <c r="C229" s="73">
        <f>SUMIF($H230:$H235,MID($H229,3,10),C230:C235)</f>
        <v>0</v>
      </c>
      <c r="D229" s="73">
        <f>SUMIF($H230:$H235,MID($H229,3,10),D230:D235)</f>
        <v>0</v>
      </c>
      <c r="E229" s="73">
        <f t="shared" ref="E229:E249" si="428">SUM(C229:D229)</f>
        <v>0</v>
      </c>
      <c r="F229" s="187"/>
      <c r="G229" s="22" t="s">
        <v>217</v>
      </c>
      <c r="H229" s="301" t="s">
        <v>306</v>
      </c>
      <c r="I229" s="536">
        <f t="shared" ref="I229:I246" si="429">IF(K$1="Rejected",C229,IF(L229="",C229,SUM(C229,L229)))</f>
        <v>0</v>
      </c>
      <c r="J229" s="536">
        <f t="shared" ref="J229:J248" si="430">IF(K$1="Rejected",D229,IF(M229="",D229,SUM(D229,M229)))</f>
        <v>0</v>
      </c>
      <c r="K229" s="73">
        <f t="shared" ref="K229:K249" si="431">IF(I$1="","",SUM(I229:J229))</f>
        <v>0</v>
      </c>
      <c r="L229" s="432">
        <f>IF(I$1="","",SUMIF($H230:$H235,MID($H229,3,10),L230:L235))</f>
        <v>0</v>
      </c>
      <c r="M229" s="432">
        <f>IF(I$1="","",SUMIF($H230:$H235,MID($H229,3,10),M230:M235))</f>
        <v>0</v>
      </c>
      <c r="N229" s="382"/>
      <c r="O229" s="271" t="str">
        <f t="shared" ref="O229:O282" si="432">IF(LEFT($H229,2)="s_",MID($H229,3,LEN($H229)-3),$H229)</f>
        <v>LM</v>
      </c>
      <c r="P229" s="536">
        <f t="shared" ref="P229:P248" si="433">IF(R$1="Rejected",I229,IF(S229="",I229,SUM(I229,S229)))</f>
        <v>0</v>
      </c>
      <c r="Q229" s="73">
        <f t="shared" ref="Q229:Q248" si="434">IF(R$1="Rejected",J229,IF(T229="",J229,SUM(J229,T229)))</f>
        <v>0</v>
      </c>
      <c r="R229" s="73">
        <f t="shared" ref="R229:R249" si="435">IF(P$1="","",SUM(P229:Q229))</f>
        <v>0</v>
      </c>
      <c r="S229" s="432">
        <f>IF(P$1="","",SUMIF($H230:$H235,MID($H229,3,10),S230:S235))</f>
        <v>0</v>
      </c>
      <c r="T229" s="432">
        <f>IF(P$1="","",SUMIF($H230:$H235,MID($H229,3,10),T230:T235))</f>
        <v>0</v>
      </c>
      <c r="U229" s="382"/>
      <c r="V229" s="238"/>
      <c r="W229" s="536">
        <f t="shared" ref="W229:W248" si="436">IF(Y$1="Rejected",P229,IF(Z229="",P229,SUM(P229,Z229)))</f>
        <v>0</v>
      </c>
      <c r="X229" s="73">
        <f t="shared" ref="X229:X248" si="437">IF(Y$1="Rejected",Q229,IF(AA229="",Q229,SUM(Q229,AA229)))</f>
        <v>0</v>
      </c>
      <c r="Y229" s="73">
        <f t="shared" ref="Y229:Y249" si="438">IF(W$1="","",SUM(W229:X229))</f>
        <v>0</v>
      </c>
      <c r="Z229" s="432">
        <f>IF(W$1="","",SUMIF($H230:$H235,MID($H229,3,10),Z230:Z235))</f>
        <v>0</v>
      </c>
      <c r="AA229" s="432">
        <f>IF(W$1="","",SUMIF($H230:$H235,MID($H229,3,10),AA230:AA235))</f>
        <v>0</v>
      </c>
      <c r="AB229" s="382"/>
      <c r="AC229" s="238"/>
      <c r="AD229" s="536">
        <f t="shared" ref="AD229:AD248" si="439">IF(AF$1="Rejected",W229,IF(AG229="",W229,SUM(W229,AG229)))</f>
        <v>0</v>
      </c>
      <c r="AE229" s="73">
        <f t="shared" ref="AE229:AE248" si="440">IF(AF$1="Rejected",X229,IF(AH229="",X229,SUM(X229,AH229)))</f>
        <v>0</v>
      </c>
      <c r="AF229" s="73">
        <f t="shared" ref="AF229:AF249" si="441">IF(AD$1="","",SUM(AD229:AE229))</f>
        <v>0</v>
      </c>
      <c r="AG229" s="432">
        <f>IF(AD$1="","",SUMIF($H230:$H235,MID($H229,3,10),AG230:AG235))</f>
        <v>0</v>
      </c>
      <c r="AH229" s="432">
        <f>IF(AD$1="","",SUMIF($H230:$H235,MID($H229,3,10),AH230:AH235))</f>
        <v>0</v>
      </c>
      <c r="AI229" s="382"/>
      <c r="AJ229" s="238"/>
      <c r="AK229" s="536">
        <f t="shared" ref="AK229:AK248" si="442">IF(AM$1="Rejected",AD229,IF(AN229="",AD229,SUM(AD229,AN229)))</f>
        <v>0</v>
      </c>
      <c r="AL229" s="73">
        <f t="shared" ref="AL229:AL248" si="443">IF(AM$1="Rejected",AE229,IF(AO229="",AE229,SUM(AE229,AO229)))</f>
        <v>0</v>
      </c>
      <c r="AM229" s="73">
        <f t="shared" ref="AM229:AM249" si="444">IF(AK$1="","",SUM(AK229:AL229))</f>
        <v>0</v>
      </c>
      <c r="AN229" s="432">
        <f>IF(AK$1="","",SUMIF($H230:$H235,MID($H229,3,10),AN230:AN235))</f>
        <v>0</v>
      </c>
      <c r="AO229" s="432">
        <f>IF(AK$1="","",SUMIF($H230:$H235,MID($H229,3,10),AO230:AO235))</f>
        <v>0</v>
      </c>
      <c r="AP229" s="382"/>
      <c r="AQ229" s="238"/>
      <c r="AR229" s="536">
        <f t="shared" ref="AR229:AR248" si="445">IF(AT$1="Rejected",AK229,IF(AU229="",AK229,SUM(AK229,AU229)))</f>
        <v>0</v>
      </c>
      <c r="AS229" s="73">
        <f t="shared" ref="AS229:AS248" si="446">IF(AT$1="Rejected",AL229,IF(AV229="",AL229,SUM(AL229,AV229)))</f>
        <v>0</v>
      </c>
      <c r="AT229" s="73">
        <f t="shared" ref="AT229:AT249" si="447">IF(AR$1="","",SUM(AR229:AS229))</f>
        <v>0</v>
      </c>
      <c r="AU229" s="432">
        <f>IF(AR$1="","",SUMIF($H230:$H235,MID($H229,3,10),AU230:AU235))</f>
        <v>0</v>
      </c>
      <c r="AV229" s="432">
        <f>IF(AR$1="","",SUMIF($H230:$H235,MID($H229,3,10),AV230:AV235))</f>
        <v>0</v>
      </c>
      <c r="AW229" s="382"/>
      <c r="AX229" s="238"/>
      <c r="AY229" s="536">
        <f t="shared" ref="AY229:AY248" si="448">IF(BA$1="Rejected",AR229,IF(BB229="",AR229,SUM(AR229,BB229)))</f>
        <v>0</v>
      </c>
      <c r="AZ229" s="73">
        <f t="shared" ref="AZ229:AZ248" si="449">IF(BA$1="Rejected",AS229,IF(BC229="",AS229,SUM(AS229,BC229)))</f>
        <v>0</v>
      </c>
      <c r="BA229" s="73">
        <f t="shared" ref="BA229:BA249" si="450">IF(AY$1="","",SUM(AY229:AZ229))</f>
        <v>0</v>
      </c>
      <c r="BB229" s="432">
        <f>IF(AY$1="","",SUMIF($H230:$H235,MID($H229,3,10),BB230:BB235))</f>
        <v>0</v>
      </c>
      <c r="BC229" s="432">
        <f>IF(AY$1="","",SUMIF($H230:$H235,MID($H229,3,10),BC230:BC235))</f>
        <v>0</v>
      </c>
      <c r="BD229" s="382"/>
      <c r="BE229" s="238"/>
      <c r="BF229" s="536">
        <f t="shared" ref="BF229:BF248" si="451">IF(BH$1="Rejected",AY229,IF(BI229="",AY229,SUM(AY229,BI229)))</f>
        <v>0</v>
      </c>
      <c r="BG229" s="73">
        <f t="shared" ref="BG229:BG248" si="452">IF(BH$1="Rejected",AZ229,IF(BJ229="",AZ229,SUM(AZ229,BJ229)))</f>
        <v>0</v>
      </c>
      <c r="BH229" s="73">
        <f t="shared" ref="BH229:BH249" si="453">IF(BF$1="","",SUM(BF229:BG229))</f>
        <v>0</v>
      </c>
      <c r="BI229" s="432">
        <f>IF(BF$1="","",SUMIF($H230:$H235,MID($H229,3,10),BI230:BI235))</f>
        <v>0</v>
      </c>
      <c r="BJ229" s="432">
        <f>IF(BF$1="","",SUMIF($H230:$H235,MID($H229,3,10),BJ230:BJ235))</f>
        <v>0</v>
      </c>
      <c r="BK229" s="382"/>
      <c r="BL229" s="238"/>
      <c r="BM229" s="536">
        <f t="shared" ref="BM229:BM248" si="454">IF(BO$1="Rejected",BF229,IF(BP229="",BF229,SUM(BF229,BP229)))</f>
        <v>0</v>
      </c>
      <c r="BN229" s="73">
        <f t="shared" ref="BN229:BN248" si="455">IF(BO$1="Rejected",BG229,IF(BQ229="",BG229,SUM(BG229,BQ229)))</f>
        <v>0</v>
      </c>
      <c r="BO229" s="73">
        <f t="shared" ref="BO229:BO249" si="456">IF(BM$1="","",SUM(BM229:BN229))</f>
        <v>0</v>
      </c>
      <c r="BP229" s="432">
        <f>IF(BM$1="","",SUMIF($H230:$H235,MID($H229,3,10),BP230:BP235))</f>
        <v>0</v>
      </c>
      <c r="BQ229" s="432">
        <f>IF(BM$1="","",SUMIF($H230:$H235,MID($H229,3,10),BQ230:BQ235))</f>
        <v>0</v>
      </c>
      <c r="BR229" s="382"/>
      <c r="BS229" s="238"/>
      <c r="BT229" s="536">
        <f t="shared" ref="BT229:BT248" si="457">IF(BV$1="Rejected",BM229,IF(BW229="",BM229,SUM(BM229,BW229)))</f>
        <v>0</v>
      </c>
      <c r="BU229" s="73">
        <f t="shared" ref="BU229:BU248" si="458">IF(BV$1="Rejected",BN229,IF(BX229="",BN229,SUM(BN229,BX229)))</f>
        <v>0</v>
      </c>
      <c r="BV229" s="73">
        <f t="shared" ref="BV229:BV249" si="459">IF(BT$1="","",SUM(BT229:BU229))</f>
        <v>0</v>
      </c>
      <c r="BW229" s="432">
        <f>IF(BT$1="","",SUMIF($H230:$H235,MID($H229,3,10),BW230:BW235))</f>
        <v>0</v>
      </c>
      <c r="BX229" s="432">
        <f>IF(BT$1="","",SUMIF($H230:$H235,MID($H229,3,10),BX230:BX235))</f>
        <v>0</v>
      </c>
      <c r="BY229" s="382"/>
      <c r="BZ229" s="238"/>
      <c r="CA229" s="536">
        <f t="shared" ref="CA229:CA248" si="460">IF(CC$1="Rejected",BT229,IF(CD229="",BT229,SUM(BT229,CD229)))</f>
        <v>0</v>
      </c>
      <c r="CB229" s="73">
        <f t="shared" ref="CB229:CB248" si="461">IF(CC$1="Rejected",BU229,IF(CE229="",BU229,SUM(BU229,CE229)))</f>
        <v>0</v>
      </c>
      <c r="CC229" s="73">
        <f t="shared" ref="CC229:CC249" si="462">IF(CA$1="","",SUM(CA229:CB229))</f>
        <v>0</v>
      </c>
      <c r="CD229" s="432">
        <f>IF(CA$1="","",SUMIF($H230:$H235,MID($H229,3,10),CD230:CD235))</f>
        <v>0</v>
      </c>
      <c r="CE229" s="432">
        <f>IF(CA$1="","",SUMIF($H230:$H235,MID($H229,3,10),CE230:CE235))</f>
        <v>0</v>
      </c>
      <c r="CF229" s="382"/>
      <c r="CG229" s="238"/>
      <c r="CH229" s="536">
        <f t="shared" ref="CH229:CH248" si="463">IF(CJ$1="Rejected",CA229,IF(CK229="",CA229,SUM(CA229,CK229)))</f>
        <v>0</v>
      </c>
      <c r="CI229" s="73">
        <f t="shared" ref="CI229:CI248" si="464">IF(CJ$1="Rejected",CB229,IF(CL229="",CB229,SUM(CB229,CL229)))</f>
        <v>0</v>
      </c>
      <c r="CJ229" s="73">
        <f t="shared" ref="CJ229:CJ249" si="465">IF(CH$1="","",SUM(CH229:CI229))</f>
        <v>0</v>
      </c>
      <c r="CK229" s="432">
        <f>IF(CH$1="","",SUMIF($H230:$H235,MID($H229,3,10),CK230:CK235))</f>
        <v>0</v>
      </c>
      <c r="CL229" s="432">
        <f>IF(CH$1="","",SUMIF($H230:$H235,MID($H229,3,10),CL230:CL235))</f>
        <v>0</v>
      </c>
      <c r="CM229" s="382"/>
      <c r="CN229" s="238"/>
      <c r="CO229" s="536">
        <f t="shared" ref="CO229:CO248" si="466">IF(CQ$1="Rejected",CH229,IF(CR229="",CH229,SUM(CH229,CR229)))</f>
        <v>0</v>
      </c>
      <c r="CP229" s="73">
        <f t="shared" ref="CP229:CP248" si="467">IF(CQ$1="Rejected",CI229,IF(CS229="",CI229,SUM(CI229,CS229)))</f>
        <v>0</v>
      </c>
      <c r="CQ229" s="73">
        <f t="shared" ref="CQ229:CQ249" si="468">IF(CO$1="","",SUM(CO229:CP229))</f>
        <v>0</v>
      </c>
      <c r="CR229" s="432">
        <f>IF(CO$1="","",SUMIF($H230:$H235,MID($H229,3,10),CR230:CR235))</f>
        <v>0</v>
      </c>
      <c r="CS229" s="432">
        <f>IF(CO$1="","",SUMIF($H230:$H235,MID($H229,3,10),CS230:CS235))</f>
        <v>0</v>
      </c>
      <c r="CT229" s="382"/>
      <c r="CU229" s="238"/>
      <c r="CV229" s="536">
        <f t="shared" ref="CV229:CV248" si="469">IF(CX$1="Rejected",CO229,IF(CY229="",CO229,SUM(CO229,CY229)))</f>
        <v>0</v>
      </c>
      <c r="CW229" s="73">
        <f t="shared" ref="CW229:CW248" si="470">IF(CX$1="Rejected",CP229,IF(CZ229="",CP229,SUM(CP229,CZ229)))</f>
        <v>0</v>
      </c>
      <c r="CX229" s="73">
        <f t="shared" ref="CX229:CX249" si="471">IF(CV$1="","",SUM(CV229:CW229))</f>
        <v>0</v>
      </c>
      <c r="CY229" s="432">
        <f>IF(CV$1="","",SUMIF($H230:$H235,MID($H229,3,10),CY230:CY235))</f>
        <v>0</v>
      </c>
      <c r="CZ229" s="432">
        <f>IF(CV$1="","",SUMIF($H230:$H235,MID($H229,3,10),CZ230:CZ235))</f>
        <v>0</v>
      </c>
      <c r="DA229" s="382"/>
      <c r="DB229" s="238"/>
      <c r="DC229" s="536">
        <f t="shared" ref="DC229:DC248" si="472">IF(DE$1="Rejected",CV229,IF(DF229="",CV229,SUM(CV229,DF229)))</f>
        <v>0</v>
      </c>
      <c r="DD229" s="73">
        <f t="shared" ref="DD229:DD248" si="473">IF(DE$1="Rejected",CW229,IF(DG229="",CW229,SUM(CW229,DG229)))</f>
        <v>0</v>
      </c>
      <c r="DE229" s="73">
        <f t="shared" ref="DE229:DE249" si="474">IF(DC$1="","",SUM(DC229:DD229))</f>
        <v>0</v>
      </c>
      <c r="DF229" s="432">
        <f>IF(DC$1="","",SUMIF($H230:$H235,MID($H229,3,10),DF230:DF235))</f>
        <v>0</v>
      </c>
      <c r="DG229" s="432">
        <f>IF(DC$1="","",SUMIF($H230:$H235,MID($H229,3,10),DG230:DG235))</f>
        <v>0</v>
      </c>
      <c r="DH229" s="382"/>
      <c r="DI229" s="238"/>
      <c r="DJ229" s="536">
        <f t="shared" ref="DJ229:DJ248" si="475">IF(DL$1="Rejected",DC229,IF(DM229="",DC229,SUM(DC229,DM229)))</f>
        <v>0</v>
      </c>
      <c r="DK229" s="73">
        <f t="shared" ref="DK229:DK248" si="476">IF(DL$1="Rejected",DD229,IF(DN229="",DD229,SUM(DD229,DN229)))</f>
        <v>0</v>
      </c>
      <c r="DL229" s="73">
        <f t="shared" ref="DL229:DL249" si="477">IF(DJ$1="","",SUM(DJ229:DK229))</f>
        <v>0</v>
      </c>
      <c r="DM229" s="432">
        <f>IF(DJ$1="","",SUMIF($H230:$H235,MID($H229,3,10),DM230:DM235))</f>
        <v>0</v>
      </c>
      <c r="DN229" s="432">
        <f>IF(DJ$1="","",SUMIF($H230:$H235,MID($H229,3,10),DN230:DN235))</f>
        <v>0</v>
      </c>
      <c r="DO229" s="382"/>
      <c r="DP229" s="238"/>
      <c r="DQ229" s="536">
        <f t="shared" ref="DQ229:DQ248" si="478">IF(DS$1="Rejected",DJ229,IF(DT229="",DJ229,SUM(DJ229,DT229)))</f>
        <v>0</v>
      </c>
      <c r="DR229" s="73">
        <f t="shared" ref="DR229:DR248" si="479">IF(DS$1="Rejected",DK229,IF(DU229="",DK229,SUM(DK229,DU229)))</f>
        <v>0</v>
      </c>
      <c r="DS229" s="73">
        <f t="shared" ref="DS229:DS249" si="480">IF(DQ$1="","",SUM(DQ229:DR229))</f>
        <v>0</v>
      </c>
      <c r="DT229" s="432">
        <f>IF(DQ$1="","",SUMIF($H230:$H235,MID($H229,3,10),DT230:DT235))</f>
        <v>0</v>
      </c>
      <c r="DU229" s="432">
        <f>IF(DQ$1="","",SUMIF($H230:$H235,MID($H229,3,10),DU230:DU235))</f>
        <v>0</v>
      </c>
      <c r="DV229" s="382"/>
    </row>
    <row r="230" spans="1:126" s="20" customFormat="1" outlineLevel="1" x14ac:dyDescent="0.2">
      <c r="A230" s="186" t="s">
        <v>69</v>
      </c>
      <c r="B230" s="182" t="s">
        <v>85</v>
      </c>
      <c r="C230" s="42"/>
      <c r="D230" s="42"/>
      <c r="E230" s="78">
        <f t="shared" si="428"/>
        <v>0</v>
      </c>
      <c r="F230" s="187"/>
      <c r="H230" s="301" t="s">
        <v>305</v>
      </c>
      <c r="I230" s="538">
        <f t="shared" si="429"/>
        <v>0</v>
      </c>
      <c r="J230" s="538">
        <f t="shared" si="430"/>
        <v>0</v>
      </c>
      <c r="K230" s="78">
        <f t="shared" si="431"/>
        <v>0</v>
      </c>
      <c r="L230" s="537"/>
      <c r="M230" s="537"/>
      <c r="N230" s="382"/>
      <c r="O230" s="271" t="str">
        <f t="shared" si="432"/>
        <v>LMF</v>
      </c>
      <c r="P230" s="538">
        <f t="shared" si="433"/>
        <v>0</v>
      </c>
      <c r="Q230" s="74">
        <f t="shared" si="434"/>
        <v>0</v>
      </c>
      <c r="R230" s="78">
        <f t="shared" si="435"/>
        <v>0</v>
      </c>
      <c r="S230" s="537"/>
      <c r="T230" s="537"/>
      <c r="U230" s="382"/>
      <c r="V230" s="238"/>
      <c r="W230" s="538">
        <f t="shared" si="436"/>
        <v>0</v>
      </c>
      <c r="X230" s="74">
        <f t="shared" si="437"/>
        <v>0</v>
      </c>
      <c r="Y230" s="78">
        <f t="shared" si="438"/>
        <v>0</v>
      </c>
      <c r="Z230" s="537"/>
      <c r="AA230" s="537"/>
      <c r="AB230" s="382"/>
      <c r="AC230" s="238"/>
      <c r="AD230" s="538">
        <f t="shared" si="439"/>
        <v>0</v>
      </c>
      <c r="AE230" s="74">
        <f t="shared" si="440"/>
        <v>0</v>
      </c>
      <c r="AF230" s="78">
        <f t="shared" si="441"/>
        <v>0</v>
      </c>
      <c r="AG230" s="537"/>
      <c r="AH230" s="537"/>
      <c r="AI230" s="382"/>
      <c r="AJ230" s="238"/>
      <c r="AK230" s="538">
        <f t="shared" si="442"/>
        <v>0</v>
      </c>
      <c r="AL230" s="74">
        <f t="shared" si="443"/>
        <v>0</v>
      </c>
      <c r="AM230" s="78">
        <f t="shared" si="444"/>
        <v>0</v>
      </c>
      <c r="AN230" s="537"/>
      <c r="AO230" s="537"/>
      <c r="AP230" s="382"/>
      <c r="AQ230" s="238"/>
      <c r="AR230" s="538">
        <f t="shared" si="445"/>
        <v>0</v>
      </c>
      <c r="AS230" s="74">
        <f t="shared" si="446"/>
        <v>0</v>
      </c>
      <c r="AT230" s="78">
        <f t="shared" si="447"/>
        <v>0</v>
      </c>
      <c r="AU230" s="537"/>
      <c r="AV230" s="537"/>
      <c r="AW230" s="382"/>
      <c r="AX230" s="238"/>
      <c r="AY230" s="538">
        <f t="shared" si="448"/>
        <v>0</v>
      </c>
      <c r="AZ230" s="74">
        <f t="shared" si="449"/>
        <v>0</v>
      </c>
      <c r="BA230" s="78">
        <f t="shared" si="450"/>
        <v>0</v>
      </c>
      <c r="BB230" s="537"/>
      <c r="BC230" s="537"/>
      <c r="BD230" s="382"/>
      <c r="BE230" s="238"/>
      <c r="BF230" s="538">
        <f t="shared" si="451"/>
        <v>0</v>
      </c>
      <c r="BG230" s="74">
        <f t="shared" si="452"/>
        <v>0</v>
      </c>
      <c r="BH230" s="78">
        <f t="shared" si="453"/>
        <v>0</v>
      </c>
      <c r="BI230" s="537"/>
      <c r="BJ230" s="537"/>
      <c r="BK230" s="382"/>
      <c r="BL230" s="238"/>
      <c r="BM230" s="538">
        <f t="shared" si="454"/>
        <v>0</v>
      </c>
      <c r="BN230" s="74">
        <f t="shared" si="455"/>
        <v>0</v>
      </c>
      <c r="BO230" s="78">
        <f t="shared" si="456"/>
        <v>0</v>
      </c>
      <c r="BP230" s="537"/>
      <c r="BQ230" s="537"/>
      <c r="BR230" s="382"/>
      <c r="BS230" s="238"/>
      <c r="BT230" s="538">
        <f t="shared" si="457"/>
        <v>0</v>
      </c>
      <c r="BU230" s="74">
        <f t="shared" si="458"/>
        <v>0</v>
      </c>
      <c r="BV230" s="78">
        <f t="shared" si="459"/>
        <v>0</v>
      </c>
      <c r="BW230" s="537"/>
      <c r="BX230" s="537"/>
      <c r="BY230" s="382"/>
      <c r="BZ230" s="238"/>
      <c r="CA230" s="538">
        <f t="shared" si="460"/>
        <v>0</v>
      </c>
      <c r="CB230" s="74">
        <f t="shared" si="461"/>
        <v>0</v>
      </c>
      <c r="CC230" s="78">
        <f t="shared" si="462"/>
        <v>0</v>
      </c>
      <c r="CD230" s="537"/>
      <c r="CE230" s="537"/>
      <c r="CF230" s="382"/>
      <c r="CG230" s="238"/>
      <c r="CH230" s="538">
        <f t="shared" si="463"/>
        <v>0</v>
      </c>
      <c r="CI230" s="74">
        <f t="shared" si="464"/>
        <v>0</v>
      </c>
      <c r="CJ230" s="78">
        <f t="shared" si="465"/>
        <v>0</v>
      </c>
      <c r="CK230" s="537"/>
      <c r="CL230" s="537"/>
      <c r="CM230" s="382"/>
      <c r="CN230" s="238"/>
      <c r="CO230" s="538">
        <f t="shared" si="466"/>
        <v>0</v>
      </c>
      <c r="CP230" s="74">
        <f t="shared" si="467"/>
        <v>0</v>
      </c>
      <c r="CQ230" s="78">
        <f t="shared" si="468"/>
        <v>0</v>
      </c>
      <c r="CR230" s="537"/>
      <c r="CS230" s="537"/>
      <c r="CT230" s="382"/>
      <c r="CU230" s="238"/>
      <c r="CV230" s="538">
        <f t="shared" si="469"/>
        <v>0</v>
      </c>
      <c r="CW230" s="74">
        <f t="shared" si="470"/>
        <v>0</v>
      </c>
      <c r="CX230" s="78">
        <f t="shared" si="471"/>
        <v>0</v>
      </c>
      <c r="CY230" s="537"/>
      <c r="CZ230" s="537"/>
      <c r="DA230" s="382"/>
      <c r="DB230" s="238"/>
      <c r="DC230" s="538">
        <f t="shared" si="472"/>
        <v>0</v>
      </c>
      <c r="DD230" s="74">
        <f t="shared" si="473"/>
        <v>0</v>
      </c>
      <c r="DE230" s="78">
        <f t="shared" si="474"/>
        <v>0</v>
      </c>
      <c r="DF230" s="537"/>
      <c r="DG230" s="537"/>
      <c r="DH230" s="382"/>
      <c r="DI230" s="238"/>
      <c r="DJ230" s="538">
        <f t="shared" si="475"/>
        <v>0</v>
      </c>
      <c r="DK230" s="74">
        <f t="shared" si="476"/>
        <v>0</v>
      </c>
      <c r="DL230" s="78">
        <f t="shared" si="477"/>
        <v>0</v>
      </c>
      <c r="DM230" s="537"/>
      <c r="DN230" s="537"/>
      <c r="DO230" s="382"/>
      <c r="DP230" s="238"/>
      <c r="DQ230" s="538">
        <f t="shared" si="478"/>
        <v>0</v>
      </c>
      <c r="DR230" s="74">
        <f t="shared" si="479"/>
        <v>0</v>
      </c>
      <c r="DS230" s="78">
        <f t="shared" si="480"/>
        <v>0</v>
      </c>
      <c r="DT230" s="537"/>
      <c r="DU230" s="537"/>
      <c r="DV230" s="382"/>
    </row>
    <row r="231" spans="1:126" s="20" customFormat="1" outlineLevel="1" x14ac:dyDescent="0.2">
      <c r="A231" s="186" t="s">
        <v>70</v>
      </c>
      <c r="B231" s="182" t="s">
        <v>85</v>
      </c>
      <c r="C231" s="42"/>
      <c r="D231" s="42"/>
      <c r="E231" s="78">
        <f t="shared" si="428"/>
        <v>0</v>
      </c>
      <c r="F231" s="187"/>
      <c r="H231" s="301" t="s">
        <v>305</v>
      </c>
      <c r="I231" s="538">
        <f t="shared" si="429"/>
        <v>0</v>
      </c>
      <c r="J231" s="538">
        <f t="shared" si="430"/>
        <v>0</v>
      </c>
      <c r="K231" s="78">
        <f t="shared" si="431"/>
        <v>0</v>
      </c>
      <c r="L231" s="537"/>
      <c r="M231" s="537"/>
      <c r="N231" s="382"/>
      <c r="O231" s="271" t="str">
        <f t="shared" si="432"/>
        <v>LMF</v>
      </c>
      <c r="P231" s="538">
        <f t="shared" si="433"/>
        <v>0</v>
      </c>
      <c r="Q231" s="74">
        <f t="shared" si="434"/>
        <v>0</v>
      </c>
      <c r="R231" s="78">
        <f t="shared" si="435"/>
        <v>0</v>
      </c>
      <c r="S231" s="537"/>
      <c r="T231" s="537"/>
      <c r="U231" s="382"/>
      <c r="V231" s="238"/>
      <c r="W231" s="538">
        <f t="shared" si="436"/>
        <v>0</v>
      </c>
      <c r="X231" s="74">
        <f t="shared" si="437"/>
        <v>0</v>
      </c>
      <c r="Y231" s="78">
        <f t="shared" si="438"/>
        <v>0</v>
      </c>
      <c r="Z231" s="537"/>
      <c r="AA231" s="537"/>
      <c r="AB231" s="382"/>
      <c r="AC231" s="238"/>
      <c r="AD231" s="538">
        <f t="shared" si="439"/>
        <v>0</v>
      </c>
      <c r="AE231" s="74">
        <f t="shared" si="440"/>
        <v>0</v>
      </c>
      <c r="AF231" s="78">
        <f t="shared" si="441"/>
        <v>0</v>
      </c>
      <c r="AG231" s="537"/>
      <c r="AH231" s="537"/>
      <c r="AI231" s="382"/>
      <c r="AJ231" s="238"/>
      <c r="AK231" s="538">
        <f t="shared" si="442"/>
        <v>0</v>
      </c>
      <c r="AL231" s="74">
        <f t="shared" si="443"/>
        <v>0</v>
      </c>
      <c r="AM231" s="78">
        <f t="shared" si="444"/>
        <v>0</v>
      </c>
      <c r="AN231" s="537"/>
      <c r="AO231" s="537"/>
      <c r="AP231" s="382"/>
      <c r="AQ231" s="238"/>
      <c r="AR231" s="538">
        <f t="shared" si="445"/>
        <v>0</v>
      </c>
      <c r="AS231" s="74">
        <f t="shared" si="446"/>
        <v>0</v>
      </c>
      <c r="AT231" s="78">
        <f t="shared" si="447"/>
        <v>0</v>
      </c>
      <c r="AU231" s="537"/>
      <c r="AV231" s="537"/>
      <c r="AW231" s="382"/>
      <c r="AX231" s="238"/>
      <c r="AY231" s="538">
        <f t="shared" si="448"/>
        <v>0</v>
      </c>
      <c r="AZ231" s="74">
        <f t="shared" si="449"/>
        <v>0</v>
      </c>
      <c r="BA231" s="78">
        <f t="shared" si="450"/>
        <v>0</v>
      </c>
      <c r="BB231" s="537"/>
      <c r="BC231" s="537"/>
      <c r="BD231" s="382"/>
      <c r="BE231" s="238"/>
      <c r="BF231" s="538">
        <f t="shared" si="451"/>
        <v>0</v>
      </c>
      <c r="BG231" s="74">
        <f t="shared" si="452"/>
        <v>0</v>
      </c>
      <c r="BH231" s="78">
        <f t="shared" si="453"/>
        <v>0</v>
      </c>
      <c r="BI231" s="537"/>
      <c r="BJ231" s="537"/>
      <c r="BK231" s="382"/>
      <c r="BL231" s="238"/>
      <c r="BM231" s="538">
        <f t="shared" si="454"/>
        <v>0</v>
      </c>
      <c r="BN231" s="74">
        <f t="shared" si="455"/>
        <v>0</v>
      </c>
      <c r="BO231" s="78">
        <f t="shared" si="456"/>
        <v>0</v>
      </c>
      <c r="BP231" s="537"/>
      <c r="BQ231" s="537"/>
      <c r="BR231" s="382"/>
      <c r="BS231" s="238"/>
      <c r="BT231" s="538">
        <f t="shared" si="457"/>
        <v>0</v>
      </c>
      <c r="BU231" s="74">
        <f t="shared" si="458"/>
        <v>0</v>
      </c>
      <c r="BV231" s="78">
        <f t="shared" si="459"/>
        <v>0</v>
      </c>
      <c r="BW231" s="537"/>
      <c r="BX231" s="537"/>
      <c r="BY231" s="382"/>
      <c r="BZ231" s="238"/>
      <c r="CA231" s="538">
        <f t="shared" si="460"/>
        <v>0</v>
      </c>
      <c r="CB231" s="74">
        <f t="shared" si="461"/>
        <v>0</v>
      </c>
      <c r="CC231" s="78">
        <f t="shared" si="462"/>
        <v>0</v>
      </c>
      <c r="CD231" s="537"/>
      <c r="CE231" s="537"/>
      <c r="CF231" s="382"/>
      <c r="CG231" s="238"/>
      <c r="CH231" s="538">
        <f t="shared" si="463"/>
        <v>0</v>
      </c>
      <c r="CI231" s="74">
        <f t="shared" si="464"/>
        <v>0</v>
      </c>
      <c r="CJ231" s="78">
        <f t="shared" si="465"/>
        <v>0</v>
      </c>
      <c r="CK231" s="537"/>
      <c r="CL231" s="537"/>
      <c r="CM231" s="382"/>
      <c r="CN231" s="238"/>
      <c r="CO231" s="538">
        <f t="shared" si="466"/>
        <v>0</v>
      </c>
      <c r="CP231" s="74">
        <f t="shared" si="467"/>
        <v>0</v>
      </c>
      <c r="CQ231" s="78">
        <f t="shared" si="468"/>
        <v>0</v>
      </c>
      <c r="CR231" s="537"/>
      <c r="CS231" s="537"/>
      <c r="CT231" s="382"/>
      <c r="CU231" s="238"/>
      <c r="CV231" s="538">
        <f t="shared" si="469"/>
        <v>0</v>
      </c>
      <c r="CW231" s="74">
        <f t="shared" si="470"/>
        <v>0</v>
      </c>
      <c r="CX231" s="78">
        <f t="shared" si="471"/>
        <v>0</v>
      </c>
      <c r="CY231" s="537"/>
      <c r="CZ231" s="537"/>
      <c r="DA231" s="382"/>
      <c r="DB231" s="238"/>
      <c r="DC231" s="538">
        <f t="shared" si="472"/>
        <v>0</v>
      </c>
      <c r="DD231" s="74">
        <f t="shared" si="473"/>
        <v>0</v>
      </c>
      <c r="DE231" s="78">
        <f t="shared" si="474"/>
        <v>0</v>
      </c>
      <c r="DF231" s="537"/>
      <c r="DG231" s="537"/>
      <c r="DH231" s="382"/>
      <c r="DI231" s="238"/>
      <c r="DJ231" s="538">
        <f t="shared" si="475"/>
        <v>0</v>
      </c>
      <c r="DK231" s="74">
        <f t="shared" si="476"/>
        <v>0</v>
      </c>
      <c r="DL231" s="78">
        <f t="shared" si="477"/>
        <v>0</v>
      </c>
      <c r="DM231" s="537"/>
      <c r="DN231" s="537"/>
      <c r="DO231" s="382"/>
      <c r="DP231" s="238"/>
      <c r="DQ231" s="538">
        <f t="shared" si="478"/>
        <v>0</v>
      </c>
      <c r="DR231" s="74">
        <f t="shared" si="479"/>
        <v>0</v>
      </c>
      <c r="DS231" s="78">
        <f t="shared" si="480"/>
        <v>0</v>
      </c>
      <c r="DT231" s="537"/>
      <c r="DU231" s="537"/>
      <c r="DV231" s="382"/>
    </row>
    <row r="232" spans="1:126" s="20" customFormat="1" outlineLevel="1" x14ac:dyDescent="0.2">
      <c r="A232" s="186" t="s">
        <v>81</v>
      </c>
      <c r="B232" s="182" t="s">
        <v>85</v>
      </c>
      <c r="C232" s="42"/>
      <c r="D232" s="42"/>
      <c r="E232" s="78">
        <f t="shared" si="428"/>
        <v>0</v>
      </c>
      <c r="F232" s="187"/>
      <c r="H232" s="301" t="s">
        <v>305</v>
      </c>
      <c r="I232" s="538">
        <f t="shared" si="429"/>
        <v>0</v>
      </c>
      <c r="J232" s="538">
        <f t="shared" si="430"/>
        <v>0</v>
      </c>
      <c r="K232" s="78">
        <f t="shared" si="431"/>
        <v>0</v>
      </c>
      <c r="L232" s="537"/>
      <c r="M232" s="537"/>
      <c r="N232" s="382"/>
      <c r="O232" s="271" t="str">
        <f t="shared" si="432"/>
        <v>LMF</v>
      </c>
      <c r="P232" s="538">
        <f t="shared" si="433"/>
        <v>0</v>
      </c>
      <c r="Q232" s="74">
        <f t="shared" si="434"/>
        <v>0</v>
      </c>
      <c r="R232" s="78">
        <f t="shared" si="435"/>
        <v>0</v>
      </c>
      <c r="S232" s="537"/>
      <c r="T232" s="537"/>
      <c r="U232" s="382"/>
      <c r="V232" s="238"/>
      <c r="W232" s="538">
        <f t="shared" si="436"/>
        <v>0</v>
      </c>
      <c r="X232" s="74">
        <f t="shared" si="437"/>
        <v>0</v>
      </c>
      <c r="Y232" s="78">
        <f t="shared" si="438"/>
        <v>0</v>
      </c>
      <c r="Z232" s="537"/>
      <c r="AA232" s="537"/>
      <c r="AB232" s="382"/>
      <c r="AC232" s="238"/>
      <c r="AD232" s="538">
        <f t="shared" si="439"/>
        <v>0</v>
      </c>
      <c r="AE232" s="74">
        <f t="shared" si="440"/>
        <v>0</v>
      </c>
      <c r="AF232" s="78">
        <f t="shared" si="441"/>
        <v>0</v>
      </c>
      <c r="AG232" s="537"/>
      <c r="AH232" s="537"/>
      <c r="AI232" s="382"/>
      <c r="AJ232" s="238"/>
      <c r="AK232" s="538">
        <f t="shared" si="442"/>
        <v>0</v>
      </c>
      <c r="AL232" s="74">
        <f t="shared" si="443"/>
        <v>0</v>
      </c>
      <c r="AM232" s="78">
        <f t="shared" si="444"/>
        <v>0</v>
      </c>
      <c r="AN232" s="537"/>
      <c r="AO232" s="537"/>
      <c r="AP232" s="382"/>
      <c r="AQ232" s="238"/>
      <c r="AR232" s="538">
        <f t="shared" si="445"/>
        <v>0</v>
      </c>
      <c r="AS232" s="74">
        <f t="shared" si="446"/>
        <v>0</v>
      </c>
      <c r="AT232" s="78">
        <f t="shared" si="447"/>
        <v>0</v>
      </c>
      <c r="AU232" s="537"/>
      <c r="AV232" s="537"/>
      <c r="AW232" s="382"/>
      <c r="AX232" s="238"/>
      <c r="AY232" s="538">
        <f t="shared" si="448"/>
        <v>0</v>
      </c>
      <c r="AZ232" s="74">
        <f t="shared" si="449"/>
        <v>0</v>
      </c>
      <c r="BA232" s="78">
        <f t="shared" si="450"/>
        <v>0</v>
      </c>
      <c r="BB232" s="537"/>
      <c r="BC232" s="537"/>
      <c r="BD232" s="382"/>
      <c r="BE232" s="238"/>
      <c r="BF232" s="538">
        <f t="shared" si="451"/>
        <v>0</v>
      </c>
      <c r="BG232" s="74">
        <f t="shared" si="452"/>
        <v>0</v>
      </c>
      <c r="BH232" s="78">
        <f t="shared" si="453"/>
        <v>0</v>
      </c>
      <c r="BI232" s="537"/>
      <c r="BJ232" s="537"/>
      <c r="BK232" s="382"/>
      <c r="BL232" s="238"/>
      <c r="BM232" s="538">
        <f t="shared" si="454"/>
        <v>0</v>
      </c>
      <c r="BN232" s="74">
        <f t="shared" si="455"/>
        <v>0</v>
      </c>
      <c r="BO232" s="78">
        <f t="shared" si="456"/>
        <v>0</v>
      </c>
      <c r="BP232" s="537"/>
      <c r="BQ232" s="537"/>
      <c r="BR232" s="382"/>
      <c r="BS232" s="238"/>
      <c r="BT232" s="538">
        <f t="shared" si="457"/>
        <v>0</v>
      </c>
      <c r="BU232" s="74">
        <f t="shared" si="458"/>
        <v>0</v>
      </c>
      <c r="BV232" s="78">
        <f t="shared" si="459"/>
        <v>0</v>
      </c>
      <c r="BW232" s="537"/>
      <c r="BX232" s="537"/>
      <c r="BY232" s="382"/>
      <c r="BZ232" s="238"/>
      <c r="CA232" s="538">
        <f t="shared" si="460"/>
        <v>0</v>
      </c>
      <c r="CB232" s="74">
        <f t="shared" si="461"/>
        <v>0</v>
      </c>
      <c r="CC232" s="78">
        <f t="shared" si="462"/>
        <v>0</v>
      </c>
      <c r="CD232" s="537"/>
      <c r="CE232" s="537"/>
      <c r="CF232" s="382"/>
      <c r="CG232" s="238"/>
      <c r="CH232" s="538">
        <f t="shared" si="463"/>
        <v>0</v>
      </c>
      <c r="CI232" s="74">
        <f t="shared" si="464"/>
        <v>0</v>
      </c>
      <c r="CJ232" s="78">
        <f t="shared" si="465"/>
        <v>0</v>
      </c>
      <c r="CK232" s="537"/>
      <c r="CL232" s="537"/>
      <c r="CM232" s="382"/>
      <c r="CN232" s="238"/>
      <c r="CO232" s="538">
        <f t="shared" si="466"/>
        <v>0</v>
      </c>
      <c r="CP232" s="74">
        <f t="shared" si="467"/>
        <v>0</v>
      </c>
      <c r="CQ232" s="78">
        <f t="shared" si="468"/>
        <v>0</v>
      </c>
      <c r="CR232" s="537"/>
      <c r="CS232" s="537"/>
      <c r="CT232" s="382"/>
      <c r="CU232" s="238"/>
      <c r="CV232" s="538">
        <f t="shared" si="469"/>
        <v>0</v>
      </c>
      <c r="CW232" s="74">
        <f t="shared" si="470"/>
        <v>0</v>
      </c>
      <c r="CX232" s="78">
        <f t="shared" si="471"/>
        <v>0</v>
      </c>
      <c r="CY232" s="537"/>
      <c r="CZ232" s="537"/>
      <c r="DA232" s="382"/>
      <c r="DB232" s="238"/>
      <c r="DC232" s="538">
        <f t="shared" si="472"/>
        <v>0</v>
      </c>
      <c r="DD232" s="74">
        <f t="shared" si="473"/>
        <v>0</v>
      </c>
      <c r="DE232" s="78">
        <f t="shared" si="474"/>
        <v>0</v>
      </c>
      <c r="DF232" s="537"/>
      <c r="DG232" s="537"/>
      <c r="DH232" s="382"/>
      <c r="DI232" s="238"/>
      <c r="DJ232" s="538">
        <f t="shared" si="475"/>
        <v>0</v>
      </c>
      <c r="DK232" s="74">
        <f t="shared" si="476"/>
        <v>0</v>
      </c>
      <c r="DL232" s="78">
        <f t="shared" si="477"/>
        <v>0</v>
      </c>
      <c r="DM232" s="537"/>
      <c r="DN232" s="537"/>
      <c r="DO232" s="382"/>
      <c r="DP232" s="238"/>
      <c r="DQ232" s="538">
        <f t="shared" si="478"/>
        <v>0</v>
      </c>
      <c r="DR232" s="74">
        <f t="shared" si="479"/>
        <v>0</v>
      </c>
      <c r="DS232" s="78">
        <f t="shared" si="480"/>
        <v>0</v>
      </c>
      <c r="DT232" s="537"/>
      <c r="DU232" s="537"/>
      <c r="DV232" s="382"/>
    </row>
    <row r="233" spans="1:126" s="20" customFormat="1" outlineLevel="1" x14ac:dyDescent="0.2">
      <c r="A233" s="186" t="s">
        <v>84</v>
      </c>
      <c r="B233" s="182" t="s">
        <v>85</v>
      </c>
      <c r="C233" s="42"/>
      <c r="D233" s="42"/>
      <c r="E233" s="78">
        <f t="shared" si="428"/>
        <v>0</v>
      </c>
      <c r="F233" s="187"/>
      <c r="H233" s="301" t="s">
        <v>305</v>
      </c>
      <c r="I233" s="538">
        <f t="shared" si="429"/>
        <v>0</v>
      </c>
      <c r="J233" s="538">
        <f t="shared" si="430"/>
        <v>0</v>
      </c>
      <c r="K233" s="78">
        <f t="shared" si="431"/>
        <v>0</v>
      </c>
      <c r="L233" s="537"/>
      <c r="M233" s="537"/>
      <c r="N233" s="382"/>
      <c r="O233" s="271" t="str">
        <f t="shared" si="432"/>
        <v>LMF</v>
      </c>
      <c r="P233" s="538">
        <f t="shared" si="433"/>
        <v>0</v>
      </c>
      <c r="Q233" s="74">
        <f t="shared" si="434"/>
        <v>0</v>
      </c>
      <c r="R233" s="78">
        <f t="shared" si="435"/>
        <v>0</v>
      </c>
      <c r="S233" s="537"/>
      <c r="T233" s="537"/>
      <c r="U233" s="382"/>
      <c r="V233" s="238"/>
      <c r="W233" s="538">
        <f t="shared" si="436"/>
        <v>0</v>
      </c>
      <c r="X233" s="74">
        <f t="shared" si="437"/>
        <v>0</v>
      </c>
      <c r="Y233" s="78">
        <f t="shared" si="438"/>
        <v>0</v>
      </c>
      <c r="Z233" s="537"/>
      <c r="AA233" s="537"/>
      <c r="AB233" s="382"/>
      <c r="AC233" s="238"/>
      <c r="AD233" s="538">
        <f t="shared" si="439"/>
        <v>0</v>
      </c>
      <c r="AE233" s="74">
        <f t="shared" si="440"/>
        <v>0</v>
      </c>
      <c r="AF233" s="78">
        <f t="shared" si="441"/>
        <v>0</v>
      </c>
      <c r="AG233" s="537"/>
      <c r="AH233" s="537"/>
      <c r="AI233" s="382"/>
      <c r="AJ233" s="238"/>
      <c r="AK233" s="538">
        <f t="shared" si="442"/>
        <v>0</v>
      </c>
      <c r="AL233" s="74">
        <f t="shared" si="443"/>
        <v>0</v>
      </c>
      <c r="AM233" s="78">
        <f t="shared" si="444"/>
        <v>0</v>
      </c>
      <c r="AN233" s="537"/>
      <c r="AO233" s="537"/>
      <c r="AP233" s="382"/>
      <c r="AQ233" s="238"/>
      <c r="AR233" s="538">
        <f t="shared" si="445"/>
        <v>0</v>
      </c>
      <c r="AS233" s="74">
        <f t="shared" si="446"/>
        <v>0</v>
      </c>
      <c r="AT233" s="78">
        <f t="shared" si="447"/>
        <v>0</v>
      </c>
      <c r="AU233" s="537"/>
      <c r="AV233" s="537"/>
      <c r="AW233" s="382"/>
      <c r="AX233" s="238"/>
      <c r="AY233" s="538">
        <f t="shared" si="448"/>
        <v>0</v>
      </c>
      <c r="AZ233" s="74">
        <f t="shared" si="449"/>
        <v>0</v>
      </c>
      <c r="BA233" s="78">
        <f t="shared" si="450"/>
        <v>0</v>
      </c>
      <c r="BB233" s="537"/>
      <c r="BC233" s="537"/>
      <c r="BD233" s="382"/>
      <c r="BE233" s="238"/>
      <c r="BF233" s="538">
        <f t="shared" si="451"/>
        <v>0</v>
      </c>
      <c r="BG233" s="74">
        <f t="shared" si="452"/>
        <v>0</v>
      </c>
      <c r="BH233" s="78">
        <f t="shared" si="453"/>
        <v>0</v>
      </c>
      <c r="BI233" s="537"/>
      <c r="BJ233" s="537"/>
      <c r="BK233" s="382"/>
      <c r="BL233" s="238"/>
      <c r="BM233" s="538">
        <f t="shared" si="454"/>
        <v>0</v>
      </c>
      <c r="BN233" s="74">
        <f t="shared" si="455"/>
        <v>0</v>
      </c>
      <c r="BO233" s="78">
        <f t="shared" si="456"/>
        <v>0</v>
      </c>
      <c r="BP233" s="537"/>
      <c r="BQ233" s="537"/>
      <c r="BR233" s="382"/>
      <c r="BS233" s="238"/>
      <c r="BT233" s="538">
        <f t="shared" si="457"/>
        <v>0</v>
      </c>
      <c r="BU233" s="74">
        <f t="shared" si="458"/>
        <v>0</v>
      </c>
      <c r="BV233" s="78">
        <f t="shared" si="459"/>
        <v>0</v>
      </c>
      <c r="BW233" s="537"/>
      <c r="BX233" s="537"/>
      <c r="BY233" s="382"/>
      <c r="BZ233" s="238"/>
      <c r="CA233" s="538">
        <f t="shared" si="460"/>
        <v>0</v>
      </c>
      <c r="CB233" s="74">
        <f t="shared" si="461"/>
        <v>0</v>
      </c>
      <c r="CC233" s="78">
        <f t="shared" si="462"/>
        <v>0</v>
      </c>
      <c r="CD233" s="537"/>
      <c r="CE233" s="537"/>
      <c r="CF233" s="382"/>
      <c r="CG233" s="238"/>
      <c r="CH233" s="538">
        <f t="shared" si="463"/>
        <v>0</v>
      </c>
      <c r="CI233" s="74">
        <f t="shared" si="464"/>
        <v>0</v>
      </c>
      <c r="CJ233" s="78">
        <f t="shared" si="465"/>
        <v>0</v>
      </c>
      <c r="CK233" s="537"/>
      <c r="CL233" s="537"/>
      <c r="CM233" s="382"/>
      <c r="CN233" s="238"/>
      <c r="CO233" s="538">
        <f t="shared" si="466"/>
        <v>0</v>
      </c>
      <c r="CP233" s="74">
        <f t="shared" si="467"/>
        <v>0</v>
      </c>
      <c r="CQ233" s="78">
        <f t="shared" si="468"/>
        <v>0</v>
      </c>
      <c r="CR233" s="537"/>
      <c r="CS233" s="537"/>
      <c r="CT233" s="382"/>
      <c r="CU233" s="238"/>
      <c r="CV233" s="538">
        <f t="shared" si="469"/>
        <v>0</v>
      </c>
      <c r="CW233" s="74">
        <f t="shared" si="470"/>
        <v>0</v>
      </c>
      <c r="CX233" s="78">
        <f t="shared" si="471"/>
        <v>0</v>
      </c>
      <c r="CY233" s="537"/>
      <c r="CZ233" s="537"/>
      <c r="DA233" s="382"/>
      <c r="DB233" s="238"/>
      <c r="DC233" s="538">
        <f t="shared" si="472"/>
        <v>0</v>
      </c>
      <c r="DD233" s="74">
        <f t="shared" si="473"/>
        <v>0</v>
      </c>
      <c r="DE233" s="78">
        <f t="shared" si="474"/>
        <v>0</v>
      </c>
      <c r="DF233" s="537"/>
      <c r="DG233" s="537"/>
      <c r="DH233" s="382"/>
      <c r="DI233" s="238"/>
      <c r="DJ233" s="538">
        <f t="shared" si="475"/>
        <v>0</v>
      </c>
      <c r="DK233" s="74">
        <f t="shared" si="476"/>
        <v>0</v>
      </c>
      <c r="DL233" s="78">
        <f t="shared" si="477"/>
        <v>0</v>
      </c>
      <c r="DM233" s="537"/>
      <c r="DN233" s="537"/>
      <c r="DO233" s="382"/>
      <c r="DP233" s="238"/>
      <c r="DQ233" s="538">
        <f t="shared" si="478"/>
        <v>0</v>
      </c>
      <c r="DR233" s="74">
        <f t="shared" si="479"/>
        <v>0</v>
      </c>
      <c r="DS233" s="78">
        <f t="shared" si="480"/>
        <v>0</v>
      </c>
      <c r="DT233" s="537"/>
      <c r="DU233" s="537"/>
      <c r="DV233" s="382"/>
    </row>
    <row r="234" spans="1:126" s="20" customFormat="1" outlineLevel="1" x14ac:dyDescent="0.2">
      <c r="A234" s="186" t="s">
        <v>84</v>
      </c>
      <c r="B234" s="182" t="s">
        <v>85</v>
      </c>
      <c r="C234" s="42"/>
      <c r="D234" s="42"/>
      <c r="E234" s="78">
        <f t="shared" si="428"/>
        <v>0</v>
      </c>
      <c r="F234" s="187"/>
      <c r="H234" s="301" t="s">
        <v>305</v>
      </c>
      <c r="I234" s="538">
        <f t="shared" si="429"/>
        <v>0</v>
      </c>
      <c r="J234" s="538">
        <f t="shared" si="430"/>
        <v>0</v>
      </c>
      <c r="K234" s="78">
        <f t="shared" si="431"/>
        <v>0</v>
      </c>
      <c r="L234" s="537"/>
      <c r="M234" s="537"/>
      <c r="N234" s="382"/>
      <c r="O234" s="271" t="str">
        <f t="shared" si="432"/>
        <v>LMF</v>
      </c>
      <c r="P234" s="538">
        <f t="shared" si="433"/>
        <v>0</v>
      </c>
      <c r="Q234" s="74">
        <f t="shared" si="434"/>
        <v>0</v>
      </c>
      <c r="R234" s="78">
        <f t="shared" si="435"/>
        <v>0</v>
      </c>
      <c r="S234" s="537"/>
      <c r="T234" s="537"/>
      <c r="U234" s="382"/>
      <c r="V234" s="238"/>
      <c r="W234" s="538">
        <f t="shared" si="436"/>
        <v>0</v>
      </c>
      <c r="X234" s="74">
        <f t="shared" si="437"/>
        <v>0</v>
      </c>
      <c r="Y234" s="78">
        <f t="shared" si="438"/>
        <v>0</v>
      </c>
      <c r="Z234" s="537"/>
      <c r="AA234" s="537"/>
      <c r="AB234" s="382"/>
      <c r="AC234" s="238"/>
      <c r="AD234" s="538">
        <f t="shared" si="439"/>
        <v>0</v>
      </c>
      <c r="AE234" s="74">
        <f t="shared" si="440"/>
        <v>0</v>
      </c>
      <c r="AF234" s="78">
        <f t="shared" si="441"/>
        <v>0</v>
      </c>
      <c r="AG234" s="537"/>
      <c r="AH234" s="537"/>
      <c r="AI234" s="382"/>
      <c r="AJ234" s="238"/>
      <c r="AK234" s="538">
        <f t="shared" si="442"/>
        <v>0</v>
      </c>
      <c r="AL234" s="74">
        <f t="shared" si="443"/>
        <v>0</v>
      </c>
      <c r="AM234" s="78">
        <f t="shared" si="444"/>
        <v>0</v>
      </c>
      <c r="AN234" s="537"/>
      <c r="AO234" s="537"/>
      <c r="AP234" s="382"/>
      <c r="AQ234" s="238"/>
      <c r="AR234" s="538">
        <f t="shared" si="445"/>
        <v>0</v>
      </c>
      <c r="AS234" s="74">
        <f t="shared" si="446"/>
        <v>0</v>
      </c>
      <c r="AT234" s="78">
        <f t="shared" si="447"/>
        <v>0</v>
      </c>
      <c r="AU234" s="537"/>
      <c r="AV234" s="537"/>
      <c r="AW234" s="382"/>
      <c r="AX234" s="238"/>
      <c r="AY234" s="538">
        <f t="shared" si="448"/>
        <v>0</v>
      </c>
      <c r="AZ234" s="74">
        <f t="shared" si="449"/>
        <v>0</v>
      </c>
      <c r="BA234" s="78">
        <f t="shared" si="450"/>
        <v>0</v>
      </c>
      <c r="BB234" s="537"/>
      <c r="BC234" s="537"/>
      <c r="BD234" s="382"/>
      <c r="BE234" s="238"/>
      <c r="BF234" s="538">
        <f t="shared" si="451"/>
        <v>0</v>
      </c>
      <c r="BG234" s="74">
        <f t="shared" si="452"/>
        <v>0</v>
      </c>
      <c r="BH234" s="78">
        <f t="shared" si="453"/>
        <v>0</v>
      </c>
      <c r="BI234" s="537"/>
      <c r="BJ234" s="537"/>
      <c r="BK234" s="382"/>
      <c r="BL234" s="238"/>
      <c r="BM234" s="538">
        <f t="shared" si="454"/>
        <v>0</v>
      </c>
      <c r="BN234" s="74">
        <f t="shared" si="455"/>
        <v>0</v>
      </c>
      <c r="BO234" s="78">
        <f t="shared" si="456"/>
        <v>0</v>
      </c>
      <c r="BP234" s="537"/>
      <c r="BQ234" s="537"/>
      <c r="BR234" s="382"/>
      <c r="BS234" s="238"/>
      <c r="BT234" s="538">
        <f t="shared" si="457"/>
        <v>0</v>
      </c>
      <c r="BU234" s="74">
        <f t="shared" si="458"/>
        <v>0</v>
      </c>
      <c r="BV234" s="78">
        <f t="shared" si="459"/>
        <v>0</v>
      </c>
      <c r="BW234" s="537"/>
      <c r="BX234" s="537"/>
      <c r="BY234" s="382"/>
      <c r="BZ234" s="238"/>
      <c r="CA234" s="538">
        <f t="shared" si="460"/>
        <v>0</v>
      </c>
      <c r="CB234" s="74">
        <f t="shared" si="461"/>
        <v>0</v>
      </c>
      <c r="CC234" s="78">
        <f t="shared" si="462"/>
        <v>0</v>
      </c>
      <c r="CD234" s="537"/>
      <c r="CE234" s="537"/>
      <c r="CF234" s="382"/>
      <c r="CG234" s="238"/>
      <c r="CH234" s="538">
        <f t="shared" si="463"/>
        <v>0</v>
      </c>
      <c r="CI234" s="74">
        <f t="shared" si="464"/>
        <v>0</v>
      </c>
      <c r="CJ234" s="78">
        <f t="shared" si="465"/>
        <v>0</v>
      </c>
      <c r="CK234" s="537"/>
      <c r="CL234" s="537"/>
      <c r="CM234" s="382"/>
      <c r="CN234" s="238"/>
      <c r="CO234" s="538">
        <f t="shared" si="466"/>
        <v>0</v>
      </c>
      <c r="CP234" s="74">
        <f t="shared" si="467"/>
        <v>0</v>
      </c>
      <c r="CQ234" s="78">
        <f t="shared" si="468"/>
        <v>0</v>
      </c>
      <c r="CR234" s="537"/>
      <c r="CS234" s="537"/>
      <c r="CT234" s="382"/>
      <c r="CU234" s="238"/>
      <c r="CV234" s="538">
        <f t="shared" si="469"/>
        <v>0</v>
      </c>
      <c r="CW234" s="74">
        <f t="shared" si="470"/>
        <v>0</v>
      </c>
      <c r="CX234" s="78">
        <f t="shared" si="471"/>
        <v>0</v>
      </c>
      <c r="CY234" s="537"/>
      <c r="CZ234" s="537"/>
      <c r="DA234" s="382"/>
      <c r="DB234" s="238"/>
      <c r="DC234" s="538">
        <f t="shared" si="472"/>
        <v>0</v>
      </c>
      <c r="DD234" s="74">
        <f t="shared" si="473"/>
        <v>0</v>
      </c>
      <c r="DE234" s="78">
        <f t="shared" si="474"/>
        <v>0</v>
      </c>
      <c r="DF234" s="537"/>
      <c r="DG234" s="537"/>
      <c r="DH234" s="382"/>
      <c r="DI234" s="238"/>
      <c r="DJ234" s="538">
        <f t="shared" si="475"/>
        <v>0</v>
      </c>
      <c r="DK234" s="74">
        <f t="shared" si="476"/>
        <v>0</v>
      </c>
      <c r="DL234" s="78">
        <f t="shared" si="477"/>
        <v>0</v>
      </c>
      <c r="DM234" s="537"/>
      <c r="DN234" s="537"/>
      <c r="DO234" s="382"/>
      <c r="DP234" s="238"/>
      <c r="DQ234" s="538">
        <f t="shared" si="478"/>
        <v>0</v>
      </c>
      <c r="DR234" s="74">
        <f t="shared" si="479"/>
        <v>0</v>
      </c>
      <c r="DS234" s="78">
        <f t="shared" si="480"/>
        <v>0</v>
      </c>
      <c r="DT234" s="537"/>
      <c r="DU234" s="537"/>
      <c r="DV234" s="382"/>
    </row>
    <row r="235" spans="1:126" s="20" customFormat="1" outlineLevel="1" x14ac:dyDescent="0.2">
      <c r="A235" s="153" t="s">
        <v>2</v>
      </c>
      <c r="B235" s="150" t="s">
        <v>36</v>
      </c>
      <c r="C235" s="73">
        <f>SUMIF($H236:$H242,MID($H235,3,10),C236:C242)</f>
        <v>0</v>
      </c>
      <c r="D235" s="73">
        <f>SUMIF($H236:$H242,MID($H235,3,10),D236:D242)</f>
        <v>0</v>
      </c>
      <c r="E235" s="73">
        <f t="shared" si="428"/>
        <v>0</v>
      </c>
      <c r="F235" s="187"/>
      <c r="G235" s="22"/>
      <c r="H235" s="301" t="s">
        <v>307</v>
      </c>
      <c r="I235" s="536">
        <f t="shared" si="429"/>
        <v>0</v>
      </c>
      <c r="J235" s="536">
        <f t="shared" si="430"/>
        <v>0</v>
      </c>
      <c r="K235" s="73">
        <f t="shared" si="431"/>
        <v>0</v>
      </c>
      <c r="L235" s="432">
        <f>IF(I$1="","",SUMIF($H236:$H242,MID($H235,3,10),L236:L242))</f>
        <v>0</v>
      </c>
      <c r="M235" s="432">
        <f>IF(I$1="","",SUMIF($H236:$H242,MID($H235,3,10),M236:M242))</f>
        <v>0</v>
      </c>
      <c r="N235" s="382"/>
      <c r="O235" s="271" t="str">
        <f t="shared" si="432"/>
        <v>LM</v>
      </c>
      <c r="P235" s="536">
        <f t="shared" si="433"/>
        <v>0</v>
      </c>
      <c r="Q235" s="73">
        <f t="shared" si="434"/>
        <v>0</v>
      </c>
      <c r="R235" s="73">
        <f t="shared" si="435"/>
        <v>0</v>
      </c>
      <c r="S235" s="432">
        <f>IF(P$1="","",SUMIF($H236:$H241,MID($H235,3,10),S236:S241))</f>
        <v>0</v>
      </c>
      <c r="T235" s="432">
        <f>IF(P$1="","",SUMIF($H236:$H241,MID($H235,3,10),T236:T241))</f>
        <v>0</v>
      </c>
      <c r="U235" s="382"/>
      <c r="V235" s="238"/>
      <c r="W235" s="536">
        <f t="shared" si="436"/>
        <v>0</v>
      </c>
      <c r="X235" s="73">
        <f t="shared" si="437"/>
        <v>0</v>
      </c>
      <c r="Y235" s="73">
        <f t="shared" si="438"/>
        <v>0</v>
      </c>
      <c r="Z235" s="432">
        <f>IF(W$1="","",SUMIF($H236:$H241,MID($H235,3,10),Z236:Z241))</f>
        <v>0</v>
      </c>
      <c r="AA235" s="432">
        <f>IF(W$1="","",SUMIF($H236:$H241,MID($H235,3,10),AA236:AA241))</f>
        <v>0</v>
      </c>
      <c r="AB235" s="382"/>
      <c r="AC235" s="238"/>
      <c r="AD235" s="536">
        <f t="shared" si="439"/>
        <v>0</v>
      </c>
      <c r="AE235" s="73">
        <f t="shared" si="440"/>
        <v>0</v>
      </c>
      <c r="AF235" s="73">
        <f t="shared" si="441"/>
        <v>0</v>
      </c>
      <c r="AG235" s="432">
        <f>IF(AD$1="","",SUMIF($H236:$H241,MID($H235,3,10),AG236:AG241))</f>
        <v>0</v>
      </c>
      <c r="AH235" s="432">
        <f>IF(AD$1="","",SUMIF($H236:$H241,MID($H235,3,10),AH236:AH241))</f>
        <v>0</v>
      </c>
      <c r="AI235" s="382"/>
      <c r="AJ235" s="238"/>
      <c r="AK235" s="536">
        <f t="shared" si="442"/>
        <v>0</v>
      </c>
      <c r="AL235" s="73">
        <f t="shared" si="443"/>
        <v>0</v>
      </c>
      <c r="AM235" s="73">
        <f t="shared" si="444"/>
        <v>0</v>
      </c>
      <c r="AN235" s="432">
        <f>IF(AK$1="","",SUMIF($H236:$H241,MID($H235,3,10),AN236:AN241))</f>
        <v>0</v>
      </c>
      <c r="AO235" s="432">
        <f>IF(AK$1="","",SUMIF($H236:$H241,MID($H235,3,10),AO236:AO241))</f>
        <v>0</v>
      </c>
      <c r="AP235" s="382"/>
      <c r="AQ235" s="238"/>
      <c r="AR235" s="536">
        <f t="shared" si="445"/>
        <v>0</v>
      </c>
      <c r="AS235" s="73">
        <f t="shared" si="446"/>
        <v>0</v>
      </c>
      <c r="AT235" s="73">
        <f t="shared" si="447"/>
        <v>0</v>
      </c>
      <c r="AU235" s="432">
        <f>IF(AR$1="","",SUMIF($H236:$H241,MID($H235,3,10),AU236:AU241))</f>
        <v>0</v>
      </c>
      <c r="AV235" s="432">
        <f>IF(AR$1="","",SUMIF($H236:$H241,MID($H235,3,10),AV236:AV241))</f>
        <v>0</v>
      </c>
      <c r="AW235" s="382"/>
      <c r="AX235" s="238"/>
      <c r="AY235" s="536">
        <f t="shared" si="448"/>
        <v>0</v>
      </c>
      <c r="AZ235" s="73">
        <f t="shared" si="449"/>
        <v>0</v>
      </c>
      <c r="BA235" s="73">
        <f t="shared" si="450"/>
        <v>0</v>
      </c>
      <c r="BB235" s="432">
        <f>IF(AY$1="","",SUMIF($H236:$H241,MID($H235,3,10),BB236:BB241))</f>
        <v>0</v>
      </c>
      <c r="BC235" s="432">
        <f>IF(AY$1="","",SUMIF($H236:$H241,MID($H235,3,10),BC236:BC241))</f>
        <v>0</v>
      </c>
      <c r="BD235" s="382"/>
      <c r="BE235" s="238"/>
      <c r="BF235" s="536">
        <f t="shared" si="451"/>
        <v>0</v>
      </c>
      <c r="BG235" s="73">
        <f t="shared" si="452"/>
        <v>0</v>
      </c>
      <c r="BH235" s="73">
        <f t="shared" si="453"/>
        <v>0</v>
      </c>
      <c r="BI235" s="432">
        <f>IF(BF$1="","",SUMIF($H236:$H241,MID($H235,3,10),BI236:BI241))</f>
        <v>0</v>
      </c>
      <c r="BJ235" s="432">
        <f>IF(BF$1="","",SUMIF($H236:$H241,MID($H235,3,10),BJ236:BJ241))</f>
        <v>0</v>
      </c>
      <c r="BK235" s="382"/>
      <c r="BL235" s="238"/>
      <c r="BM235" s="536">
        <f t="shared" si="454"/>
        <v>0</v>
      </c>
      <c r="BN235" s="73">
        <f t="shared" si="455"/>
        <v>0</v>
      </c>
      <c r="BO235" s="73">
        <f t="shared" si="456"/>
        <v>0</v>
      </c>
      <c r="BP235" s="432">
        <f>IF(BM$1="","",SUMIF($H236:$H241,MID($H235,3,10),BP236:BP241))</f>
        <v>0</v>
      </c>
      <c r="BQ235" s="432">
        <f>IF(BM$1="","",SUMIF($H236:$H241,MID($H235,3,10),BQ236:BQ241))</f>
        <v>0</v>
      </c>
      <c r="BR235" s="382"/>
      <c r="BS235" s="238"/>
      <c r="BT235" s="536">
        <f t="shared" si="457"/>
        <v>0</v>
      </c>
      <c r="BU235" s="73">
        <f t="shared" si="458"/>
        <v>0</v>
      </c>
      <c r="BV235" s="73">
        <f t="shared" si="459"/>
        <v>0</v>
      </c>
      <c r="BW235" s="432">
        <f>IF(BT$1="","",SUMIF($H236:$H241,MID($H235,3,10),BW236:BW241))</f>
        <v>0</v>
      </c>
      <c r="BX235" s="432">
        <f>IF(BT$1="","",SUMIF($H236:$H241,MID($H235,3,10),BX236:BX241))</f>
        <v>0</v>
      </c>
      <c r="BY235" s="382"/>
      <c r="BZ235" s="238"/>
      <c r="CA235" s="536">
        <f t="shared" si="460"/>
        <v>0</v>
      </c>
      <c r="CB235" s="73">
        <f t="shared" si="461"/>
        <v>0</v>
      </c>
      <c r="CC235" s="73">
        <f t="shared" si="462"/>
        <v>0</v>
      </c>
      <c r="CD235" s="432">
        <f>IF(CA$1="","",SUMIF($H236:$H241,MID($H235,3,10),CD236:CD241))</f>
        <v>0</v>
      </c>
      <c r="CE235" s="432">
        <f>IF(CA$1="","",SUMIF($H236:$H241,MID($H235,3,10),CE236:CE241))</f>
        <v>0</v>
      </c>
      <c r="CF235" s="382"/>
      <c r="CG235" s="238"/>
      <c r="CH235" s="536">
        <f t="shared" si="463"/>
        <v>0</v>
      </c>
      <c r="CI235" s="73">
        <f t="shared" si="464"/>
        <v>0</v>
      </c>
      <c r="CJ235" s="73">
        <f t="shared" si="465"/>
        <v>0</v>
      </c>
      <c r="CK235" s="432">
        <f>IF(CH$1="","",SUMIF($H236:$H241,MID($H235,3,10),CK236:CK241))</f>
        <v>0</v>
      </c>
      <c r="CL235" s="432">
        <f>IF(CH$1="","",SUMIF($H236:$H241,MID($H235,3,10),CL236:CL241))</f>
        <v>0</v>
      </c>
      <c r="CM235" s="382"/>
      <c r="CN235" s="238"/>
      <c r="CO235" s="536">
        <f t="shared" si="466"/>
        <v>0</v>
      </c>
      <c r="CP235" s="73">
        <f t="shared" si="467"/>
        <v>0</v>
      </c>
      <c r="CQ235" s="73">
        <f t="shared" si="468"/>
        <v>0</v>
      </c>
      <c r="CR235" s="432">
        <f>IF(CO$1="","",SUMIF($H236:$H241,MID($H235,3,10),CR236:CR241))</f>
        <v>0</v>
      </c>
      <c r="CS235" s="432">
        <f>IF(CO$1="","",SUMIF($H236:$H241,MID($H235,3,10),CS236:CS241))</f>
        <v>0</v>
      </c>
      <c r="CT235" s="382"/>
      <c r="CU235" s="238"/>
      <c r="CV235" s="536">
        <f t="shared" si="469"/>
        <v>0</v>
      </c>
      <c r="CW235" s="73">
        <f t="shared" si="470"/>
        <v>0</v>
      </c>
      <c r="CX235" s="73">
        <f t="shared" si="471"/>
        <v>0</v>
      </c>
      <c r="CY235" s="432">
        <f>IF(CV$1="","",SUMIF($H236:$H241,MID($H235,3,10),CY236:CY241))</f>
        <v>0</v>
      </c>
      <c r="CZ235" s="432">
        <f>IF(CV$1="","",SUMIF($H236:$H241,MID($H235,3,10),CZ236:CZ241))</f>
        <v>0</v>
      </c>
      <c r="DA235" s="382"/>
      <c r="DB235" s="238"/>
      <c r="DC235" s="536">
        <f t="shared" si="472"/>
        <v>0</v>
      </c>
      <c r="DD235" s="73">
        <f t="shared" si="473"/>
        <v>0</v>
      </c>
      <c r="DE235" s="73">
        <f t="shared" si="474"/>
        <v>0</v>
      </c>
      <c r="DF235" s="432">
        <f>IF(DC$1="","",SUMIF($H236:$H241,MID($H235,3,10),DF236:DF241))</f>
        <v>0</v>
      </c>
      <c r="DG235" s="432">
        <f>IF(DC$1="","",SUMIF($H236:$H241,MID($H235,3,10),DG236:DG241))</f>
        <v>0</v>
      </c>
      <c r="DH235" s="382"/>
      <c r="DI235" s="238"/>
      <c r="DJ235" s="536">
        <f t="shared" si="475"/>
        <v>0</v>
      </c>
      <c r="DK235" s="73">
        <f t="shared" si="476"/>
        <v>0</v>
      </c>
      <c r="DL235" s="73">
        <f t="shared" si="477"/>
        <v>0</v>
      </c>
      <c r="DM235" s="432">
        <f>IF(DJ$1="","",SUMIF($H236:$H241,MID($H235,3,10),DM236:DM241))</f>
        <v>0</v>
      </c>
      <c r="DN235" s="432">
        <f>IF(DJ$1="","",SUMIF($H236:$H241,MID($H235,3,10),DN236:DN241))</f>
        <v>0</v>
      </c>
      <c r="DO235" s="382"/>
      <c r="DP235" s="238"/>
      <c r="DQ235" s="536">
        <f t="shared" si="478"/>
        <v>0</v>
      </c>
      <c r="DR235" s="73">
        <f t="shared" si="479"/>
        <v>0</v>
      </c>
      <c r="DS235" s="73">
        <f t="shared" si="480"/>
        <v>0</v>
      </c>
      <c r="DT235" s="432">
        <f>IF(DQ$1="","",SUMIF($H236:$H241,MID($H235,3,10),DT236:DT241))</f>
        <v>0</v>
      </c>
      <c r="DU235" s="432">
        <f>IF(DQ$1="","",SUMIF($H236:$H241,MID($H235,3,10),DU236:DU241))</f>
        <v>0</v>
      </c>
      <c r="DV235" s="382"/>
    </row>
    <row r="236" spans="1:126" s="20" customFormat="1" outlineLevel="1" x14ac:dyDescent="0.2">
      <c r="A236" s="186" t="s">
        <v>244</v>
      </c>
      <c r="B236" s="182" t="s">
        <v>134</v>
      </c>
      <c r="C236" s="42"/>
      <c r="D236" s="42"/>
      <c r="E236" s="78">
        <f t="shared" si="428"/>
        <v>0</v>
      </c>
      <c r="F236" s="178"/>
      <c r="G236" s="22" t="s">
        <v>145</v>
      </c>
      <c r="H236" s="301" t="s">
        <v>308</v>
      </c>
      <c r="I236" s="538">
        <f t="shared" si="429"/>
        <v>0</v>
      </c>
      <c r="J236" s="538">
        <f t="shared" si="430"/>
        <v>0</v>
      </c>
      <c r="K236" s="78">
        <f t="shared" si="431"/>
        <v>0</v>
      </c>
      <c r="L236" s="537"/>
      <c r="M236" s="537"/>
      <c r="N236" s="382"/>
      <c r="O236" s="271" t="str">
        <f t="shared" si="432"/>
        <v>LMS</v>
      </c>
      <c r="P236" s="538">
        <f t="shared" si="433"/>
        <v>0</v>
      </c>
      <c r="Q236" s="74">
        <f t="shared" si="434"/>
        <v>0</v>
      </c>
      <c r="R236" s="78">
        <f t="shared" si="435"/>
        <v>0</v>
      </c>
      <c r="S236" s="537"/>
      <c r="T236" s="537"/>
      <c r="U236" s="382"/>
      <c r="V236" s="238"/>
      <c r="W236" s="538">
        <f t="shared" si="436"/>
        <v>0</v>
      </c>
      <c r="X236" s="74">
        <f t="shared" si="437"/>
        <v>0</v>
      </c>
      <c r="Y236" s="78">
        <f t="shared" si="438"/>
        <v>0</v>
      </c>
      <c r="Z236" s="537"/>
      <c r="AA236" s="537"/>
      <c r="AB236" s="382"/>
      <c r="AC236" s="238"/>
      <c r="AD236" s="538">
        <f t="shared" si="439"/>
        <v>0</v>
      </c>
      <c r="AE236" s="74">
        <f t="shared" si="440"/>
        <v>0</v>
      </c>
      <c r="AF236" s="78">
        <f t="shared" si="441"/>
        <v>0</v>
      </c>
      <c r="AG236" s="537"/>
      <c r="AH236" s="537"/>
      <c r="AI236" s="382"/>
      <c r="AJ236" s="238"/>
      <c r="AK236" s="538">
        <f t="shared" si="442"/>
        <v>0</v>
      </c>
      <c r="AL236" s="74">
        <f t="shared" si="443"/>
        <v>0</v>
      </c>
      <c r="AM236" s="78">
        <f t="shared" si="444"/>
        <v>0</v>
      </c>
      <c r="AN236" s="537"/>
      <c r="AO236" s="537"/>
      <c r="AP236" s="382"/>
      <c r="AQ236" s="238"/>
      <c r="AR236" s="538">
        <f t="shared" si="445"/>
        <v>0</v>
      </c>
      <c r="AS236" s="74">
        <f t="shared" si="446"/>
        <v>0</v>
      </c>
      <c r="AT236" s="78">
        <f t="shared" si="447"/>
        <v>0</v>
      </c>
      <c r="AU236" s="537"/>
      <c r="AV236" s="537"/>
      <c r="AW236" s="382"/>
      <c r="AX236" s="238"/>
      <c r="AY236" s="538">
        <f t="shared" si="448"/>
        <v>0</v>
      </c>
      <c r="AZ236" s="74">
        <f t="shared" si="449"/>
        <v>0</v>
      </c>
      <c r="BA236" s="78">
        <f t="shared" si="450"/>
        <v>0</v>
      </c>
      <c r="BB236" s="537"/>
      <c r="BC236" s="537"/>
      <c r="BD236" s="382"/>
      <c r="BE236" s="238"/>
      <c r="BF236" s="538">
        <f t="shared" si="451"/>
        <v>0</v>
      </c>
      <c r="BG236" s="74">
        <f t="shared" si="452"/>
        <v>0</v>
      </c>
      <c r="BH236" s="78">
        <f t="shared" si="453"/>
        <v>0</v>
      </c>
      <c r="BI236" s="537"/>
      <c r="BJ236" s="537"/>
      <c r="BK236" s="382"/>
      <c r="BL236" s="238"/>
      <c r="BM236" s="538">
        <f t="shared" si="454"/>
        <v>0</v>
      </c>
      <c r="BN236" s="74">
        <f t="shared" si="455"/>
        <v>0</v>
      </c>
      <c r="BO236" s="78">
        <f t="shared" si="456"/>
        <v>0</v>
      </c>
      <c r="BP236" s="537"/>
      <c r="BQ236" s="537"/>
      <c r="BR236" s="382"/>
      <c r="BS236" s="238"/>
      <c r="BT236" s="538">
        <f t="shared" si="457"/>
        <v>0</v>
      </c>
      <c r="BU236" s="74">
        <f t="shared" si="458"/>
        <v>0</v>
      </c>
      <c r="BV236" s="78">
        <f t="shared" si="459"/>
        <v>0</v>
      </c>
      <c r="BW236" s="537"/>
      <c r="BX236" s="537"/>
      <c r="BY236" s="382"/>
      <c r="BZ236" s="238"/>
      <c r="CA236" s="538">
        <f t="shared" si="460"/>
        <v>0</v>
      </c>
      <c r="CB236" s="74">
        <f t="shared" si="461"/>
        <v>0</v>
      </c>
      <c r="CC236" s="78">
        <f t="shared" si="462"/>
        <v>0</v>
      </c>
      <c r="CD236" s="537"/>
      <c r="CE236" s="537"/>
      <c r="CF236" s="382"/>
      <c r="CG236" s="238"/>
      <c r="CH236" s="538">
        <f t="shared" si="463"/>
        <v>0</v>
      </c>
      <c r="CI236" s="74">
        <f t="shared" si="464"/>
        <v>0</v>
      </c>
      <c r="CJ236" s="78">
        <f t="shared" si="465"/>
        <v>0</v>
      </c>
      <c r="CK236" s="537"/>
      <c r="CL236" s="537"/>
      <c r="CM236" s="382"/>
      <c r="CN236" s="238"/>
      <c r="CO236" s="538">
        <f t="shared" si="466"/>
        <v>0</v>
      </c>
      <c r="CP236" s="74">
        <f t="shared" si="467"/>
        <v>0</v>
      </c>
      <c r="CQ236" s="78">
        <f t="shared" si="468"/>
        <v>0</v>
      </c>
      <c r="CR236" s="537"/>
      <c r="CS236" s="537"/>
      <c r="CT236" s="382"/>
      <c r="CU236" s="238"/>
      <c r="CV236" s="538">
        <f t="shared" si="469"/>
        <v>0</v>
      </c>
      <c r="CW236" s="74">
        <f t="shared" si="470"/>
        <v>0</v>
      </c>
      <c r="CX236" s="78">
        <f t="shared" si="471"/>
        <v>0</v>
      </c>
      <c r="CY236" s="537"/>
      <c r="CZ236" s="537"/>
      <c r="DA236" s="382"/>
      <c r="DB236" s="238"/>
      <c r="DC236" s="538">
        <f t="shared" si="472"/>
        <v>0</v>
      </c>
      <c r="DD236" s="74">
        <f t="shared" si="473"/>
        <v>0</v>
      </c>
      <c r="DE236" s="78">
        <f t="shared" si="474"/>
        <v>0</v>
      </c>
      <c r="DF236" s="537"/>
      <c r="DG236" s="537"/>
      <c r="DH236" s="382"/>
      <c r="DI236" s="238"/>
      <c r="DJ236" s="538">
        <f t="shared" si="475"/>
        <v>0</v>
      </c>
      <c r="DK236" s="74">
        <f t="shared" si="476"/>
        <v>0</v>
      </c>
      <c r="DL236" s="78">
        <f t="shared" si="477"/>
        <v>0</v>
      </c>
      <c r="DM236" s="537"/>
      <c r="DN236" s="537"/>
      <c r="DO236" s="382"/>
      <c r="DP236" s="238"/>
      <c r="DQ236" s="538">
        <f t="shared" si="478"/>
        <v>0</v>
      </c>
      <c r="DR236" s="74">
        <f t="shared" si="479"/>
        <v>0</v>
      </c>
      <c r="DS236" s="78">
        <f t="shared" si="480"/>
        <v>0</v>
      </c>
      <c r="DT236" s="537"/>
      <c r="DU236" s="537"/>
      <c r="DV236" s="382"/>
    </row>
    <row r="237" spans="1:126" s="20" customFormat="1" outlineLevel="1" x14ac:dyDescent="0.2">
      <c r="A237" s="186" t="s">
        <v>244</v>
      </c>
      <c r="B237" s="182" t="s">
        <v>134</v>
      </c>
      <c r="C237" s="42"/>
      <c r="D237" s="42"/>
      <c r="E237" s="78">
        <f t="shared" si="428"/>
        <v>0</v>
      </c>
      <c r="F237" s="178"/>
      <c r="G237" s="22" t="s">
        <v>146</v>
      </c>
      <c r="H237" s="301" t="s">
        <v>308</v>
      </c>
      <c r="I237" s="538">
        <f t="shared" si="429"/>
        <v>0</v>
      </c>
      <c r="J237" s="538">
        <f t="shared" si="430"/>
        <v>0</v>
      </c>
      <c r="K237" s="78">
        <f t="shared" si="431"/>
        <v>0</v>
      </c>
      <c r="L237" s="537"/>
      <c r="M237" s="537"/>
      <c r="N237" s="382"/>
      <c r="O237" s="271" t="str">
        <f t="shared" si="432"/>
        <v>LMS</v>
      </c>
      <c r="P237" s="538">
        <f t="shared" si="433"/>
        <v>0</v>
      </c>
      <c r="Q237" s="74">
        <f t="shared" si="434"/>
        <v>0</v>
      </c>
      <c r="R237" s="78">
        <f t="shared" si="435"/>
        <v>0</v>
      </c>
      <c r="S237" s="537"/>
      <c r="T237" s="537"/>
      <c r="U237" s="382"/>
      <c r="V237" s="238"/>
      <c r="W237" s="538">
        <f t="shared" si="436"/>
        <v>0</v>
      </c>
      <c r="X237" s="74">
        <f t="shared" si="437"/>
        <v>0</v>
      </c>
      <c r="Y237" s="78">
        <f t="shared" si="438"/>
        <v>0</v>
      </c>
      <c r="Z237" s="537"/>
      <c r="AA237" s="537"/>
      <c r="AB237" s="382"/>
      <c r="AC237" s="238"/>
      <c r="AD237" s="538">
        <f t="shared" si="439"/>
        <v>0</v>
      </c>
      <c r="AE237" s="74">
        <f t="shared" si="440"/>
        <v>0</v>
      </c>
      <c r="AF237" s="78">
        <f t="shared" si="441"/>
        <v>0</v>
      </c>
      <c r="AG237" s="537"/>
      <c r="AH237" s="537"/>
      <c r="AI237" s="382"/>
      <c r="AJ237" s="238"/>
      <c r="AK237" s="538">
        <f t="shared" si="442"/>
        <v>0</v>
      </c>
      <c r="AL237" s="74">
        <f t="shared" si="443"/>
        <v>0</v>
      </c>
      <c r="AM237" s="78">
        <f t="shared" si="444"/>
        <v>0</v>
      </c>
      <c r="AN237" s="537"/>
      <c r="AO237" s="537"/>
      <c r="AP237" s="382"/>
      <c r="AQ237" s="238"/>
      <c r="AR237" s="538">
        <f t="shared" si="445"/>
        <v>0</v>
      </c>
      <c r="AS237" s="74">
        <f t="shared" si="446"/>
        <v>0</v>
      </c>
      <c r="AT237" s="78">
        <f t="shared" si="447"/>
        <v>0</v>
      </c>
      <c r="AU237" s="537"/>
      <c r="AV237" s="537"/>
      <c r="AW237" s="382"/>
      <c r="AX237" s="238"/>
      <c r="AY237" s="538">
        <f t="shared" si="448"/>
        <v>0</v>
      </c>
      <c r="AZ237" s="74">
        <f t="shared" si="449"/>
        <v>0</v>
      </c>
      <c r="BA237" s="78">
        <f t="shared" si="450"/>
        <v>0</v>
      </c>
      <c r="BB237" s="537"/>
      <c r="BC237" s="537"/>
      <c r="BD237" s="382"/>
      <c r="BE237" s="238"/>
      <c r="BF237" s="538">
        <f t="shared" si="451"/>
        <v>0</v>
      </c>
      <c r="BG237" s="74">
        <f t="shared" si="452"/>
        <v>0</v>
      </c>
      <c r="BH237" s="78">
        <f t="shared" si="453"/>
        <v>0</v>
      </c>
      <c r="BI237" s="537"/>
      <c r="BJ237" s="537"/>
      <c r="BK237" s="382"/>
      <c r="BL237" s="238"/>
      <c r="BM237" s="538">
        <f t="shared" si="454"/>
        <v>0</v>
      </c>
      <c r="BN237" s="74">
        <f t="shared" si="455"/>
        <v>0</v>
      </c>
      <c r="BO237" s="78">
        <f t="shared" si="456"/>
        <v>0</v>
      </c>
      <c r="BP237" s="537"/>
      <c r="BQ237" s="537"/>
      <c r="BR237" s="382"/>
      <c r="BS237" s="238"/>
      <c r="BT237" s="538">
        <f t="shared" si="457"/>
        <v>0</v>
      </c>
      <c r="BU237" s="74">
        <f t="shared" si="458"/>
        <v>0</v>
      </c>
      <c r="BV237" s="78">
        <f t="shared" si="459"/>
        <v>0</v>
      </c>
      <c r="BW237" s="537"/>
      <c r="BX237" s="537"/>
      <c r="BY237" s="382"/>
      <c r="BZ237" s="238"/>
      <c r="CA237" s="538">
        <f t="shared" si="460"/>
        <v>0</v>
      </c>
      <c r="CB237" s="74">
        <f t="shared" si="461"/>
        <v>0</v>
      </c>
      <c r="CC237" s="78">
        <f t="shared" si="462"/>
        <v>0</v>
      </c>
      <c r="CD237" s="537"/>
      <c r="CE237" s="537"/>
      <c r="CF237" s="382"/>
      <c r="CG237" s="238"/>
      <c r="CH237" s="538">
        <f t="shared" si="463"/>
        <v>0</v>
      </c>
      <c r="CI237" s="74">
        <f t="shared" si="464"/>
        <v>0</v>
      </c>
      <c r="CJ237" s="78">
        <f t="shared" si="465"/>
        <v>0</v>
      </c>
      <c r="CK237" s="537"/>
      <c r="CL237" s="537"/>
      <c r="CM237" s="382"/>
      <c r="CN237" s="238"/>
      <c r="CO237" s="538">
        <f t="shared" si="466"/>
        <v>0</v>
      </c>
      <c r="CP237" s="74">
        <f t="shared" si="467"/>
        <v>0</v>
      </c>
      <c r="CQ237" s="78">
        <f t="shared" si="468"/>
        <v>0</v>
      </c>
      <c r="CR237" s="537"/>
      <c r="CS237" s="537"/>
      <c r="CT237" s="382"/>
      <c r="CU237" s="238"/>
      <c r="CV237" s="538">
        <f t="shared" si="469"/>
        <v>0</v>
      </c>
      <c r="CW237" s="74">
        <f t="shared" si="470"/>
        <v>0</v>
      </c>
      <c r="CX237" s="78">
        <f t="shared" si="471"/>
        <v>0</v>
      </c>
      <c r="CY237" s="537"/>
      <c r="CZ237" s="537"/>
      <c r="DA237" s="382"/>
      <c r="DB237" s="238"/>
      <c r="DC237" s="538">
        <f t="shared" si="472"/>
        <v>0</v>
      </c>
      <c r="DD237" s="74">
        <f t="shared" si="473"/>
        <v>0</v>
      </c>
      <c r="DE237" s="78">
        <f t="shared" si="474"/>
        <v>0</v>
      </c>
      <c r="DF237" s="537"/>
      <c r="DG237" s="537"/>
      <c r="DH237" s="382"/>
      <c r="DI237" s="238"/>
      <c r="DJ237" s="538">
        <f t="shared" si="475"/>
        <v>0</v>
      </c>
      <c r="DK237" s="74">
        <f t="shared" si="476"/>
        <v>0</v>
      </c>
      <c r="DL237" s="78">
        <f t="shared" si="477"/>
        <v>0</v>
      </c>
      <c r="DM237" s="537"/>
      <c r="DN237" s="537"/>
      <c r="DO237" s="382"/>
      <c r="DP237" s="238"/>
      <c r="DQ237" s="538">
        <f t="shared" si="478"/>
        <v>0</v>
      </c>
      <c r="DR237" s="74">
        <f t="shared" si="479"/>
        <v>0</v>
      </c>
      <c r="DS237" s="78">
        <f t="shared" si="480"/>
        <v>0</v>
      </c>
      <c r="DT237" s="537"/>
      <c r="DU237" s="537"/>
      <c r="DV237" s="382"/>
    </row>
    <row r="238" spans="1:126" s="20" customFormat="1" outlineLevel="1" x14ac:dyDescent="0.2">
      <c r="A238" s="186" t="s">
        <v>244</v>
      </c>
      <c r="B238" s="182" t="s">
        <v>134</v>
      </c>
      <c r="C238" s="42"/>
      <c r="D238" s="42"/>
      <c r="E238" s="78">
        <f t="shared" si="428"/>
        <v>0</v>
      </c>
      <c r="F238" s="178"/>
      <c r="G238" s="22" t="s">
        <v>147</v>
      </c>
      <c r="H238" s="301" t="s">
        <v>308</v>
      </c>
      <c r="I238" s="538">
        <f t="shared" si="429"/>
        <v>0</v>
      </c>
      <c r="J238" s="538">
        <f t="shared" si="430"/>
        <v>0</v>
      </c>
      <c r="K238" s="78">
        <f t="shared" si="431"/>
        <v>0</v>
      </c>
      <c r="L238" s="537"/>
      <c r="M238" s="537"/>
      <c r="N238" s="382"/>
      <c r="O238" s="271" t="str">
        <f t="shared" si="432"/>
        <v>LMS</v>
      </c>
      <c r="P238" s="538">
        <f t="shared" si="433"/>
        <v>0</v>
      </c>
      <c r="Q238" s="74">
        <f t="shared" si="434"/>
        <v>0</v>
      </c>
      <c r="R238" s="78">
        <f t="shared" si="435"/>
        <v>0</v>
      </c>
      <c r="S238" s="537"/>
      <c r="T238" s="537"/>
      <c r="U238" s="382"/>
      <c r="V238" s="238"/>
      <c r="W238" s="538">
        <f t="shared" si="436"/>
        <v>0</v>
      </c>
      <c r="X238" s="74">
        <f t="shared" si="437"/>
        <v>0</v>
      </c>
      <c r="Y238" s="78">
        <f t="shared" si="438"/>
        <v>0</v>
      </c>
      <c r="Z238" s="537"/>
      <c r="AA238" s="537"/>
      <c r="AB238" s="382"/>
      <c r="AC238" s="238"/>
      <c r="AD238" s="538">
        <f t="shared" si="439"/>
        <v>0</v>
      </c>
      <c r="AE238" s="74">
        <f t="shared" si="440"/>
        <v>0</v>
      </c>
      <c r="AF238" s="78">
        <f t="shared" si="441"/>
        <v>0</v>
      </c>
      <c r="AG238" s="537"/>
      <c r="AH238" s="537"/>
      <c r="AI238" s="382"/>
      <c r="AJ238" s="238"/>
      <c r="AK238" s="538">
        <f t="shared" si="442"/>
        <v>0</v>
      </c>
      <c r="AL238" s="74">
        <f t="shared" si="443"/>
        <v>0</v>
      </c>
      <c r="AM238" s="78">
        <f t="shared" si="444"/>
        <v>0</v>
      </c>
      <c r="AN238" s="537"/>
      <c r="AO238" s="537"/>
      <c r="AP238" s="382"/>
      <c r="AQ238" s="238"/>
      <c r="AR238" s="538">
        <f t="shared" si="445"/>
        <v>0</v>
      </c>
      <c r="AS238" s="74">
        <f t="shared" si="446"/>
        <v>0</v>
      </c>
      <c r="AT238" s="78">
        <f t="shared" si="447"/>
        <v>0</v>
      </c>
      <c r="AU238" s="537"/>
      <c r="AV238" s="537"/>
      <c r="AW238" s="382"/>
      <c r="AX238" s="238"/>
      <c r="AY238" s="538">
        <f t="shared" si="448"/>
        <v>0</v>
      </c>
      <c r="AZ238" s="74">
        <f t="shared" si="449"/>
        <v>0</v>
      </c>
      <c r="BA238" s="78">
        <f t="shared" si="450"/>
        <v>0</v>
      </c>
      <c r="BB238" s="537"/>
      <c r="BC238" s="537"/>
      <c r="BD238" s="382"/>
      <c r="BE238" s="238"/>
      <c r="BF238" s="538">
        <f t="shared" si="451"/>
        <v>0</v>
      </c>
      <c r="BG238" s="74">
        <f t="shared" si="452"/>
        <v>0</v>
      </c>
      <c r="BH238" s="78">
        <f t="shared" si="453"/>
        <v>0</v>
      </c>
      <c r="BI238" s="537"/>
      <c r="BJ238" s="537"/>
      <c r="BK238" s="382"/>
      <c r="BL238" s="238"/>
      <c r="BM238" s="538">
        <f t="shared" si="454"/>
        <v>0</v>
      </c>
      <c r="BN238" s="74">
        <f t="shared" si="455"/>
        <v>0</v>
      </c>
      <c r="BO238" s="78">
        <f t="shared" si="456"/>
        <v>0</v>
      </c>
      <c r="BP238" s="537"/>
      <c r="BQ238" s="537"/>
      <c r="BR238" s="382"/>
      <c r="BS238" s="238"/>
      <c r="BT238" s="538">
        <f t="shared" si="457"/>
        <v>0</v>
      </c>
      <c r="BU238" s="74">
        <f t="shared" si="458"/>
        <v>0</v>
      </c>
      <c r="BV238" s="78">
        <f t="shared" si="459"/>
        <v>0</v>
      </c>
      <c r="BW238" s="537"/>
      <c r="BX238" s="537"/>
      <c r="BY238" s="382"/>
      <c r="BZ238" s="238"/>
      <c r="CA238" s="538">
        <f t="shared" si="460"/>
        <v>0</v>
      </c>
      <c r="CB238" s="74">
        <f t="shared" si="461"/>
        <v>0</v>
      </c>
      <c r="CC238" s="78">
        <f t="shared" si="462"/>
        <v>0</v>
      </c>
      <c r="CD238" s="537"/>
      <c r="CE238" s="537"/>
      <c r="CF238" s="382"/>
      <c r="CG238" s="238"/>
      <c r="CH238" s="538">
        <f t="shared" si="463"/>
        <v>0</v>
      </c>
      <c r="CI238" s="74">
        <f t="shared" si="464"/>
        <v>0</v>
      </c>
      <c r="CJ238" s="78">
        <f t="shared" si="465"/>
        <v>0</v>
      </c>
      <c r="CK238" s="537"/>
      <c r="CL238" s="537"/>
      <c r="CM238" s="382"/>
      <c r="CN238" s="238"/>
      <c r="CO238" s="538">
        <f t="shared" si="466"/>
        <v>0</v>
      </c>
      <c r="CP238" s="74">
        <f t="shared" si="467"/>
        <v>0</v>
      </c>
      <c r="CQ238" s="78">
        <f t="shared" si="468"/>
        <v>0</v>
      </c>
      <c r="CR238" s="537"/>
      <c r="CS238" s="537"/>
      <c r="CT238" s="382"/>
      <c r="CU238" s="238"/>
      <c r="CV238" s="538">
        <f t="shared" si="469"/>
        <v>0</v>
      </c>
      <c r="CW238" s="74">
        <f t="shared" si="470"/>
        <v>0</v>
      </c>
      <c r="CX238" s="78">
        <f t="shared" si="471"/>
        <v>0</v>
      </c>
      <c r="CY238" s="537"/>
      <c r="CZ238" s="537"/>
      <c r="DA238" s="382"/>
      <c r="DB238" s="238"/>
      <c r="DC238" s="538">
        <f t="shared" si="472"/>
        <v>0</v>
      </c>
      <c r="DD238" s="74">
        <f t="shared" si="473"/>
        <v>0</v>
      </c>
      <c r="DE238" s="78">
        <f t="shared" si="474"/>
        <v>0</v>
      </c>
      <c r="DF238" s="537"/>
      <c r="DG238" s="537"/>
      <c r="DH238" s="382"/>
      <c r="DI238" s="238"/>
      <c r="DJ238" s="538">
        <f t="shared" si="475"/>
        <v>0</v>
      </c>
      <c r="DK238" s="74">
        <f t="shared" si="476"/>
        <v>0</v>
      </c>
      <c r="DL238" s="78">
        <f t="shared" si="477"/>
        <v>0</v>
      </c>
      <c r="DM238" s="537"/>
      <c r="DN238" s="537"/>
      <c r="DO238" s="382"/>
      <c r="DP238" s="238"/>
      <c r="DQ238" s="538">
        <f t="shared" si="478"/>
        <v>0</v>
      </c>
      <c r="DR238" s="74">
        <f t="shared" si="479"/>
        <v>0</v>
      </c>
      <c r="DS238" s="78">
        <f t="shared" si="480"/>
        <v>0</v>
      </c>
      <c r="DT238" s="537"/>
      <c r="DU238" s="537"/>
      <c r="DV238" s="382"/>
    </row>
    <row r="239" spans="1:126" s="20" customFormat="1" outlineLevel="1" x14ac:dyDescent="0.2">
      <c r="A239" s="186" t="s">
        <v>244</v>
      </c>
      <c r="B239" s="182" t="s">
        <v>134</v>
      </c>
      <c r="C239" s="42"/>
      <c r="D239" s="42"/>
      <c r="E239" s="78">
        <f t="shared" si="428"/>
        <v>0</v>
      </c>
      <c r="F239" s="187"/>
      <c r="G239" s="22"/>
      <c r="H239" s="301" t="s">
        <v>308</v>
      </c>
      <c r="I239" s="538">
        <f t="shared" si="429"/>
        <v>0</v>
      </c>
      <c r="J239" s="538">
        <f t="shared" si="430"/>
        <v>0</v>
      </c>
      <c r="K239" s="78">
        <f t="shared" si="431"/>
        <v>0</v>
      </c>
      <c r="L239" s="537"/>
      <c r="M239" s="537"/>
      <c r="N239" s="382"/>
      <c r="O239" s="271" t="str">
        <f t="shared" si="432"/>
        <v>LMS</v>
      </c>
      <c r="P239" s="538">
        <f t="shared" si="433"/>
        <v>0</v>
      </c>
      <c r="Q239" s="74">
        <f t="shared" si="434"/>
        <v>0</v>
      </c>
      <c r="R239" s="78">
        <f t="shared" si="435"/>
        <v>0</v>
      </c>
      <c r="S239" s="537"/>
      <c r="T239" s="537"/>
      <c r="U239" s="382"/>
      <c r="V239" s="238"/>
      <c r="W239" s="538">
        <f t="shared" si="436"/>
        <v>0</v>
      </c>
      <c r="X239" s="74">
        <f t="shared" si="437"/>
        <v>0</v>
      </c>
      <c r="Y239" s="78">
        <f t="shared" si="438"/>
        <v>0</v>
      </c>
      <c r="Z239" s="537"/>
      <c r="AA239" s="537"/>
      <c r="AB239" s="382"/>
      <c r="AC239" s="238"/>
      <c r="AD239" s="538">
        <f t="shared" si="439"/>
        <v>0</v>
      </c>
      <c r="AE239" s="74">
        <f t="shared" si="440"/>
        <v>0</v>
      </c>
      <c r="AF239" s="78">
        <f t="shared" si="441"/>
        <v>0</v>
      </c>
      <c r="AG239" s="537"/>
      <c r="AH239" s="537"/>
      <c r="AI239" s="382"/>
      <c r="AJ239" s="238"/>
      <c r="AK239" s="538">
        <f t="shared" si="442"/>
        <v>0</v>
      </c>
      <c r="AL239" s="74">
        <f t="shared" si="443"/>
        <v>0</v>
      </c>
      <c r="AM239" s="78">
        <f t="shared" si="444"/>
        <v>0</v>
      </c>
      <c r="AN239" s="537"/>
      <c r="AO239" s="537"/>
      <c r="AP239" s="382"/>
      <c r="AQ239" s="238"/>
      <c r="AR239" s="538">
        <f t="shared" si="445"/>
        <v>0</v>
      </c>
      <c r="AS239" s="74">
        <f t="shared" si="446"/>
        <v>0</v>
      </c>
      <c r="AT239" s="78">
        <f t="shared" si="447"/>
        <v>0</v>
      </c>
      <c r="AU239" s="537"/>
      <c r="AV239" s="537"/>
      <c r="AW239" s="382"/>
      <c r="AX239" s="238"/>
      <c r="AY239" s="538">
        <f t="shared" si="448"/>
        <v>0</v>
      </c>
      <c r="AZ239" s="74">
        <f t="shared" si="449"/>
        <v>0</v>
      </c>
      <c r="BA239" s="78">
        <f t="shared" si="450"/>
        <v>0</v>
      </c>
      <c r="BB239" s="537"/>
      <c r="BC239" s="537"/>
      <c r="BD239" s="382"/>
      <c r="BE239" s="238"/>
      <c r="BF239" s="538">
        <f t="shared" si="451"/>
        <v>0</v>
      </c>
      <c r="BG239" s="74">
        <f t="shared" si="452"/>
        <v>0</v>
      </c>
      <c r="BH239" s="78">
        <f t="shared" si="453"/>
        <v>0</v>
      </c>
      <c r="BI239" s="537"/>
      <c r="BJ239" s="537"/>
      <c r="BK239" s="382"/>
      <c r="BL239" s="238"/>
      <c r="BM239" s="538">
        <f t="shared" si="454"/>
        <v>0</v>
      </c>
      <c r="BN239" s="74">
        <f t="shared" si="455"/>
        <v>0</v>
      </c>
      <c r="BO239" s="78">
        <f t="shared" si="456"/>
        <v>0</v>
      </c>
      <c r="BP239" s="537"/>
      <c r="BQ239" s="537"/>
      <c r="BR239" s="382"/>
      <c r="BS239" s="238"/>
      <c r="BT239" s="538">
        <f t="shared" si="457"/>
        <v>0</v>
      </c>
      <c r="BU239" s="74">
        <f t="shared" si="458"/>
        <v>0</v>
      </c>
      <c r="BV239" s="78">
        <f t="shared" si="459"/>
        <v>0</v>
      </c>
      <c r="BW239" s="537"/>
      <c r="BX239" s="537"/>
      <c r="BY239" s="382"/>
      <c r="BZ239" s="238"/>
      <c r="CA239" s="538">
        <f t="shared" si="460"/>
        <v>0</v>
      </c>
      <c r="CB239" s="74">
        <f t="shared" si="461"/>
        <v>0</v>
      </c>
      <c r="CC239" s="78">
        <f t="shared" si="462"/>
        <v>0</v>
      </c>
      <c r="CD239" s="537"/>
      <c r="CE239" s="537"/>
      <c r="CF239" s="382"/>
      <c r="CG239" s="238"/>
      <c r="CH239" s="538">
        <f t="shared" si="463"/>
        <v>0</v>
      </c>
      <c r="CI239" s="74">
        <f t="shared" si="464"/>
        <v>0</v>
      </c>
      <c r="CJ239" s="78">
        <f t="shared" si="465"/>
        <v>0</v>
      </c>
      <c r="CK239" s="537"/>
      <c r="CL239" s="537"/>
      <c r="CM239" s="382"/>
      <c r="CN239" s="238"/>
      <c r="CO239" s="538">
        <f t="shared" si="466"/>
        <v>0</v>
      </c>
      <c r="CP239" s="74">
        <f t="shared" si="467"/>
        <v>0</v>
      </c>
      <c r="CQ239" s="78">
        <f t="shared" si="468"/>
        <v>0</v>
      </c>
      <c r="CR239" s="537"/>
      <c r="CS239" s="537"/>
      <c r="CT239" s="382"/>
      <c r="CU239" s="238"/>
      <c r="CV239" s="538">
        <f t="shared" si="469"/>
        <v>0</v>
      </c>
      <c r="CW239" s="74">
        <f t="shared" si="470"/>
        <v>0</v>
      </c>
      <c r="CX239" s="78">
        <f t="shared" si="471"/>
        <v>0</v>
      </c>
      <c r="CY239" s="537"/>
      <c r="CZ239" s="537"/>
      <c r="DA239" s="382"/>
      <c r="DB239" s="238"/>
      <c r="DC239" s="538">
        <f t="shared" si="472"/>
        <v>0</v>
      </c>
      <c r="DD239" s="74">
        <f t="shared" si="473"/>
        <v>0</v>
      </c>
      <c r="DE239" s="78">
        <f t="shared" si="474"/>
        <v>0</v>
      </c>
      <c r="DF239" s="537"/>
      <c r="DG239" s="537"/>
      <c r="DH239" s="382"/>
      <c r="DI239" s="238"/>
      <c r="DJ239" s="538">
        <f t="shared" si="475"/>
        <v>0</v>
      </c>
      <c r="DK239" s="74">
        <f t="shared" si="476"/>
        <v>0</v>
      </c>
      <c r="DL239" s="78">
        <f t="shared" si="477"/>
        <v>0</v>
      </c>
      <c r="DM239" s="537"/>
      <c r="DN239" s="537"/>
      <c r="DO239" s="382"/>
      <c r="DP239" s="238"/>
      <c r="DQ239" s="538">
        <f t="shared" si="478"/>
        <v>0</v>
      </c>
      <c r="DR239" s="74">
        <f t="shared" si="479"/>
        <v>0</v>
      </c>
      <c r="DS239" s="78">
        <f t="shared" si="480"/>
        <v>0</v>
      </c>
      <c r="DT239" s="537"/>
      <c r="DU239" s="537"/>
      <c r="DV239" s="382"/>
    </row>
    <row r="240" spans="1:126" s="20" customFormat="1" outlineLevel="1" x14ac:dyDescent="0.2">
      <c r="A240" s="186" t="s">
        <v>244</v>
      </c>
      <c r="B240" s="182" t="s">
        <v>134</v>
      </c>
      <c r="C240" s="42"/>
      <c r="D240" s="42"/>
      <c r="E240" s="78">
        <f t="shared" si="428"/>
        <v>0</v>
      </c>
      <c r="F240" s="187"/>
      <c r="H240" s="301" t="s">
        <v>308</v>
      </c>
      <c r="I240" s="538">
        <f t="shared" si="429"/>
        <v>0</v>
      </c>
      <c r="J240" s="538">
        <f t="shared" si="430"/>
        <v>0</v>
      </c>
      <c r="K240" s="78">
        <f t="shared" si="431"/>
        <v>0</v>
      </c>
      <c r="L240" s="537"/>
      <c r="M240" s="537"/>
      <c r="N240" s="382"/>
      <c r="O240" s="271" t="str">
        <f t="shared" si="432"/>
        <v>LMS</v>
      </c>
      <c r="P240" s="538">
        <f t="shared" si="433"/>
        <v>0</v>
      </c>
      <c r="Q240" s="74">
        <f t="shared" si="434"/>
        <v>0</v>
      </c>
      <c r="R240" s="78">
        <f t="shared" si="435"/>
        <v>0</v>
      </c>
      <c r="S240" s="537"/>
      <c r="T240" s="537"/>
      <c r="U240" s="382"/>
      <c r="V240" s="238"/>
      <c r="W240" s="538">
        <f t="shared" si="436"/>
        <v>0</v>
      </c>
      <c r="X240" s="74">
        <f t="shared" si="437"/>
        <v>0</v>
      </c>
      <c r="Y240" s="78">
        <f t="shared" si="438"/>
        <v>0</v>
      </c>
      <c r="Z240" s="537"/>
      <c r="AA240" s="537"/>
      <c r="AB240" s="382"/>
      <c r="AC240" s="238"/>
      <c r="AD240" s="538">
        <f t="shared" si="439"/>
        <v>0</v>
      </c>
      <c r="AE240" s="74">
        <f t="shared" si="440"/>
        <v>0</v>
      </c>
      <c r="AF240" s="78">
        <f t="shared" si="441"/>
        <v>0</v>
      </c>
      <c r="AG240" s="537"/>
      <c r="AH240" s="537"/>
      <c r="AI240" s="382"/>
      <c r="AJ240" s="238"/>
      <c r="AK240" s="538">
        <f t="shared" si="442"/>
        <v>0</v>
      </c>
      <c r="AL240" s="74">
        <f t="shared" si="443"/>
        <v>0</v>
      </c>
      <c r="AM240" s="78">
        <f t="shared" si="444"/>
        <v>0</v>
      </c>
      <c r="AN240" s="537"/>
      <c r="AO240" s="537"/>
      <c r="AP240" s="382"/>
      <c r="AQ240" s="238"/>
      <c r="AR240" s="538">
        <f t="shared" si="445"/>
        <v>0</v>
      </c>
      <c r="AS240" s="74">
        <f t="shared" si="446"/>
        <v>0</v>
      </c>
      <c r="AT240" s="78">
        <f t="shared" si="447"/>
        <v>0</v>
      </c>
      <c r="AU240" s="537"/>
      <c r="AV240" s="537"/>
      <c r="AW240" s="382"/>
      <c r="AX240" s="238"/>
      <c r="AY240" s="538">
        <f t="shared" si="448"/>
        <v>0</v>
      </c>
      <c r="AZ240" s="74">
        <f t="shared" si="449"/>
        <v>0</v>
      </c>
      <c r="BA240" s="78">
        <f t="shared" si="450"/>
        <v>0</v>
      </c>
      <c r="BB240" s="537"/>
      <c r="BC240" s="537"/>
      <c r="BD240" s="382"/>
      <c r="BE240" s="238"/>
      <c r="BF240" s="538">
        <f t="shared" si="451"/>
        <v>0</v>
      </c>
      <c r="BG240" s="74">
        <f t="shared" si="452"/>
        <v>0</v>
      </c>
      <c r="BH240" s="78">
        <f t="shared" si="453"/>
        <v>0</v>
      </c>
      <c r="BI240" s="537"/>
      <c r="BJ240" s="537"/>
      <c r="BK240" s="382"/>
      <c r="BL240" s="238"/>
      <c r="BM240" s="538">
        <f t="shared" si="454"/>
        <v>0</v>
      </c>
      <c r="BN240" s="74">
        <f t="shared" si="455"/>
        <v>0</v>
      </c>
      <c r="BO240" s="78">
        <f t="shared" si="456"/>
        <v>0</v>
      </c>
      <c r="BP240" s="537"/>
      <c r="BQ240" s="537"/>
      <c r="BR240" s="382"/>
      <c r="BS240" s="238"/>
      <c r="BT240" s="538">
        <f t="shared" si="457"/>
        <v>0</v>
      </c>
      <c r="BU240" s="74">
        <f t="shared" si="458"/>
        <v>0</v>
      </c>
      <c r="BV240" s="78">
        <f t="shared" si="459"/>
        <v>0</v>
      </c>
      <c r="BW240" s="537"/>
      <c r="BX240" s="537"/>
      <c r="BY240" s="382"/>
      <c r="BZ240" s="238"/>
      <c r="CA240" s="538">
        <f t="shared" si="460"/>
        <v>0</v>
      </c>
      <c r="CB240" s="74">
        <f t="shared" si="461"/>
        <v>0</v>
      </c>
      <c r="CC240" s="78">
        <f t="shared" si="462"/>
        <v>0</v>
      </c>
      <c r="CD240" s="537"/>
      <c r="CE240" s="537"/>
      <c r="CF240" s="382"/>
      <c r="CG240" s="238"/>
      <c r="CH240" s="538">
        <f t="shared" si="463"/>
        <v>0</v>
      </c>
      <c r="CI240" s="74">
        <f t="shared" si="464"/>
        <v>0</v>
      </c>
      <c r="CJ240" s="78">
        <f t="shared" si="465"/>
        <v>0</v>
      </c>
      <c r="CK240" s="537"/>
      <c r="CL240" s="537"/>
      <c r="CM240" s="382"/>
      <c r="CN240" s="238"/>
      <c r="CO240" s="538">
        <f t="shared" si="466"/>
        <v>0</v>
      </c>
      <c r="CP240" s="74">
        <f t="shared" si="467"/>
        <v>0</v>
      </c>
      <c r="CQ240" s="78">
        <f t="shared" si="468"/>
        <v>0</v>
      </c>
      <c r="CR240" s="537"/>
      <c r="CS240" s="537"/>
      <c r="CT240" s="382"/>
      <c r="CU240" s="238"/>
      <c r="CV240" s="538">
        <f t="shared" si="469"/>
        <v>0</v>
      </c>
      <c r="CW240" s="74">
        <f t="shared" si="470"/>
        <v>0</v>
      </c>
      <c r="CX240" s="78">
        <f t="shared" si="471"/>
        <v>0</v>
      </c>
      <c r="CY240" s="537"/>
      <c r="CZ240" s="537"/>
      <c r="DA240" s="382"/>
      <c r="DB240" s="238"/>
      <c r="DC240" s="538">
        <f t="shared" si="472"/>
        <v>0</v>
      </c>
      <c r="DD240" s="74">
        <f t="shared" si="473"/>
        <v>0</v>
      </c>
      <c r="DE240" s="78">
        <f t="shared" si="474"/>
        <v>0</v>
      </c>
      <c r="DF240" s="537"/>
      <c r="DG240" s="537"/>
      <c r="DH240" s="382"/>
      <c r="DI240" s="238"/>
      <c r="DJ240" s="538">
        <f t="shared" si="475"/>
        <v>0</v>
      </c>
      <c r="DK240" s="74">
        <f t="shared" si="476"/>
        <v>0</v>
      </c>
      <c r="DL240" s="78">
        <f t="shared" si="477"/>
        <v>0</v>
      </c>
      <c r="DM240" s="537"/>
      <c r="DN240" s="537"/>
      <c r="DO240" s="382"/>
      <c r="DP240" s="238"/>
      <c r="DQ240" s="538">
        <f t="shared" si="478"/>
        <v>0</v>
      </c>
      <c r="DR240" s="74">
        <f t="shared" si="479"/>
        <v>0</v>
      </c>
      <c r="DS240" s="78">
        <f t="shared" si="480"/>
        <v>0</v>
      </c>
      <c r="DT240" s="537"/>
      <c r="DU240" s="537"/>
      <c r="DV240" s="382"/>
    </row>
    <row r="241" spans="1:126" s="20" customFormat="1" outlineLevel="1" x14ac:dyDescent="0.2">
      <c r="A241" s="186" t="s">
        <v>244</v>
      </c>
      <c r="B241" s="182" t="s">
        <v>134</v>
      </c>
      <c r="C241" s="42"/>
      <c r="D241" s="42"/>
      <c r="E241" s="78">
        <f t="shared" si="428"/>
        <v>0</v>
      </c>
      <c r="F241" s="187"/>
      <c r="H241" s="301" t="s">
        <v>308</v>
      </c>
      <c r="I241" s="538">
        <f t="shared" si="429"/>
        <v>0</v>
      </c>
      <c r="J241" s="538">
        <f t="shared" si="430"/>
        <v>0</v>
      </c>
      <c r="K241" s="78">
        <f t="shared" si="431"/>
        <v>0</v>
      </c>
      <c r="L241" s="537"/>
      <c r="M241" s="537"/>
      <c r="N241" s="382"/>
      <c r="O241" s="271" t="str">
        <f t="shared" si="432"/>
        <v>LMS</v>
      </c>
      <c r="P241" s="538">
        <f t="shared" si="433"/>
        <v>0</v>
      </c>
      <c r="Q241" s="74">
        <f t="shared" si="434"/>
        <v>0</v>
      </c>
      <c r="R241" s="78">
        <f t="shared" si="435"/>
        <v>0</v>
      </c>
      <c r="S241" s="537"/>
      <c r="T241" s="537"/>
      <c r="U241" s="382"/>
      <c r="V241" s="238"/>
      <c r="W241" s="538">
        <f t="shared" si="436"/>
        <v>0</v>
      </c>
      <c r="X241" s="74">
        <f t="shared" si="437"/>
        <v>0</v>
      </c>
      <c r="Y241" s="78">
        <f t="shared" si="438"/>
        <v>0</v>
      </c>
      <c r="Z241" s="537"/>
      <c r="AA241" s="537"/>
      <c r="AB241" s="382"/>
      <c r="AC241" s="238"/>
      <c r="AD241" s="538">
        <f t="shared" si="439"/>
        <v>0</v>
      </c>
      <c r="AE241" s="74">
        <f t="shared" si="440"/>
        <v>0</v>
      </c>
      <c r="AF241" s="78">
        <f t="shared" si="441"/>
        <v>0</v>
      </c>
      <c r="AG241" s="537"/>
      <c r="AH241" s="537"/>
      <c r="AI241" s="382"/>
      <c r="AJ241" s="238"/>
      <c r="AK241" s="538">
        <f t="shared" si="442"/>
        <v>0</v>
      </c>
      <c r="AL241" s="74">
        <f t="shared" si="443"/>
        <v>0</v>
      </c>
      <c r="AM241" s="78">
        <f t="shared" si="444"/>
        <v>0</v>
      </c>
      <c r="AN241" s="537"/>
      <c r="AO241" s="537"/>
      <c r="AP241" s="382"/>
      <c r="AQ241" s="238"/>
      <c r="AR241" s="538">
        <f t="shared" si="445"/>
        <v>0</v>
      </c>
      <c r="AS241" s="74">
        <f t="shared" si="446"/>
        <v>0</v>
      </c>
      <c r="AT241" s="78">
        <f t="shared" si="447"/>
        <v>0</v>
      </c>
      <c r="AU241" s="537"/>
      <c r="AV241" s="537"/>
      <c r="AW241" s="382"/>
      <c r="AX241" s="238"/>
      <c r="AY241" s="538">
        <f t="shared" si="448"/>
        <v>0</v>
      </c>
      <c r="AZ241" s="74">
        <f t="shared" si="449"/>
        <v>0</v>
      </c>
      <c r="BA241" s="78">
        <f t="shared" si="450"/>
        <v>0</v>
      </c>
      <c r="BB241" s="537"/>
      <c r="BC241" s="537"/>
      <c r="BD241" s="382"/>
      <c r="BE241" s="238"/>
      <c r="BF241" s="538">
        <f t="shared" si="451"/>
        <v>0</v>
      </c>
      <c r="BG241" s="74">
        <f t="shared" si="452"/>
        <v>0</v>
      </c>
      <c r="BH241" s="78">
        <f t="shared" si="453"/>
        <v>0</v>
      </c>
      <c r="BI241" s="537"/>
      <c r="BJ241" s="537"/>
      <c r="BK241" s="382"/>
      <c r="BL241" s="238"/>
      <c r="BM241" s="538">
        <f t="shared" si="454"/>
        <v>0</v>
      </c>
      <c r="BN241" s="74">
        <f t="shared" si="455"/>
        <v>0</v>
      </c>
      <c r="BO241" s="78">
        <f t="shared" si="456"/>
        <v>0</v>
      </c>
      <c r="BP241" s="537"/>
      <c r="BQ241" s="537"/>
      <c r="BR241" s="382"/>
      <c r="BS241" s="238"/>
      <c r="BT241" s="538">
        <f t="shared" si="457"/>
        <v>0</v>
      </c>
      <c r="BU241" s="74">
        <f t="shared" si="458"/>
        <v>0</v>
      </c>
      <c r="BV241" s="78">
        <f t="shared" si="459"/>
        <v>0</v>
      </c>
      <c r="BW241" s="537"/>
      <c r="BX241" s="537"/>
      <c r="BY241" s="382"/>
      <c r="BZ241" s="238"/>
      <c r="CA241" s="538">
        <f t="shared" si="460"/>
        <v>0</v>
      </c>
      <c r="CB241" s="74">
        <f t="shared" si="461"/>
        <v>0</v>
      </c>
      <c r="CC241" s="78">
        <f t="shared" si="462"/>
        <v>0</v>
      </c>
      <c r="CD241" s="537"/>
      <c r="CE241" s="537"/>
      <c r="CF241" s="382"/>
      <c r="CG241" s="238"/>
      <c r="CH241" s="538">
        <f t="shared" si="463"/>
        <v>0</v>
      </c>
      <c r="CI241" s="74">
        <f t="shared" si="464"/>
        <v>0</v>
      </c>
      <c r="CJ241" s="78">
        <f t="shared" si="465"/>
        <v>0</v>
      </c>
      <c r="CK241" s="537"/>
      <c r="CL241" s="537"/>
      <c r="CM241" s="382"/>
      <c r="CN241" s="238"/>
      <c r="CO241" s="538">
        <f t="shared" si="466"/>
        <v>0</v>
      </c>
      <c r="CP241" s="74">
        <f t="shared" si="467"/>
        <v>0</v>
      </c>
      <c r="CQ241" s="78">
        <f t="shared" si="468"/>
        <v>0</v>
      </c>
      <c r="CR241" s="537"/>
      <c r="CS241" s="537"/>
      <c r="CT241" s="382"/>
      <c r="CU241" s="238"/>
      <c r="CV241" s="538">
        <f t="shared" si="469"/>
        <v>0</v>
      </c>
      <c r="CW241" s="74">
        <f t="shared" si="470"/>
        <v>0</v>
      </c>
      <c r="CX241" s="78">
        <f t="shared" si="471"/>
        <v>0</v>
      </c>
      <c r="CY241" s="537"/>
      <c r="CZ241" s="537"/>
      <c r="DA241" s="382"/>
      <c r="DB241" s="238"/>
      <c r="DC241" s="538">
        <f t="shared" si="472"/>
        <v>0</v>
      </c>
      <c r="DD241" s="74">
        <f t="shared" si="473"/>
        <v>0</v>
      </c>
      <c r="DE241" s="78">
        <f t="shared" si="474"/>
        <v>0</v>
      </c>
      <c r="DF241" s="537"/>
      <c r="DG241" s="537"/>
      <c r="DH241" s="382"/>
      <c r="DI241" s="238"/>
      <c r="DJ241" s="538">
        <f t="shared" si="475"/>
        <v>0</v>
      </c>
      <c r="DK241" s="74">
        <f t="shared" si="476"/>
        <v>0</v>
      </c>
      <c r="DL241" s="78">
        <f t="shared" si="477"/>
        <v>0</v>
      </c>
      <c r="DM241" s="537"/>
      <c r="DN241" s="537"/>
      <c r="DO241" s="382"/>
      <c r="DP241" s="238"/>
      <c r="DQ241" s="538">
        <f t="shared" si="478"/>
        <v>0</v>
      </c>
      <c r="DR241" s="74">
        <f t="shared" si="479"/>
        <v>0</v>
      </c>
      <c r="DS241" s="78">
        <f t="shared" si="480"/>
        <v>0</v>
      </c>
      <c r="DT241" s="537"/>
      <c r="DU241" s="537"/>
      <c r="DV241" s="382"/>
    </row>
    <row r="242" spans="1:126" s="21" customFormat="1" outlineLevel="1" x14ac:dyDescent="0.2">
      <c r="A242" s="153" t="s">
        <v>3</v>
      </c>
      <c r="B242" s="184"/>
      <c r="C242" s="77">
        <f>SUMIF($H243:$H244,MID($H242,3,10),C243:C244)</f>
        <v>0</v>
      </c>
      <c r="D242" s="77">
        <f>SUMIF($H243:$H244,MID($H242,3,10),D243:D244)</f>
        <v>0</v>
      </c>
      <c r="E242" s="77">
        <f t="shared" si="428"/>
        <v>0</v>
      </c>
      <c r="F242" s="150"/>
      <c r="G242" s="22"/>
      <c r="H242" s="301" t="s">
        <v>309</v>
      </c>
      <c r="I242" s="536">
        <f t="shared" si="429"/>
        <v>0</v>
      </c>
      <c r="J242" s="536">
        <f t="shared" si="430"/>
        <v>0</v>
      </c>
      <c r="K242" s="73">
        <f t="shared" si="431"/>
        <v>0</v>
      </c>
      <c r="L242" s="432">
        <f>IF(I$1="","",SUMIF($H243:$H244,MID($H242,3,10),L243:L244))</f>
        <v>0</v>
      </c>
      <c r="M242" s="432">
        <f>IF(I$1="","",SUMIF($H243:$H244,MID($H242,3,10),M243:M244))</f>
        <v>0</v>
      </c>
      <c r="N242" s="62"/>
      <c r="O242" s="271" t="str">
        <f t="shared" si="432"/>
        <v>LM</v>
      </c>
      <c r="P242" s="536">
        <f t="shared" si="433"/>
        <v>0</v>
      </c>
      <c r="Q242" s="73">
        <f t="shared" si="434"/>
        <v>0</v>
      </c>
      <c r="R242" s="73">
        <f t="shared" si="435"/>
        <v>0</v>
      </c>
      <c r="S242" s="432">
        <f>IF(P$1="","",SUMIF($H243:$H244,MID($H242,3,10),S243:S244))</f>
        <v>0</v>
      </c>
      <c r="T242" s="432">
        <f>IF(P$1="","",SUMIF($H243:$H244,MID($H242,3,10),T243:T244))</f>
        <v>0</v>
      </c>
      <c r="U242" s="62"/>
      <c r="V242" s="239"/>
      <c r="W242" s="536">
        <f t="shared" si="436"/>
        <v>0</v>
      </c>
      <c r="X242" s="73">
        <f t="shared" si="437"/>
        <v>0</v>
      </c>
      <c r="Y242" s="73">
        <f t="shared" si="438"/>
        <v>0</v>
      </c>
      <c r="Z242" s="432">
        <f>IF(W$1="","",SUMIF($H243:$H244,MID($H242,3,10),Z243:Z244))</f>
        <v>0</v>
      </c>
      <c r="AA242" s="432">
        <f>IF(W$1="","",SUMIF($H243:$H244,MID($H242,3,10),AA243:AA244))</f>
        <v>0</v>
      </c>
      <c r="AB242" s="62"/>
      <c r="AC242" s="239"/>
      <c r="AD242" s="536">
        <f t="shared" si="439"/>
        <v>0</v>
      </c>
      <c r="AE242" s="73">
        <f t="shared" si="440"/>
        <v>0</v>
      </c>
      <c r="AF242" s="73">
        <f t="shared" si="441"/>
        <v>0</v>
      </c>
      <c r="AG242" s="432">
        <f>IF(AD$1="","",SUMIF($H243:$H244,MID($H242,3,10),AG243:AG244))</f>
        <v>0</v>
      </c>
      <c r="AH242" s="432">
        <f>IF(AD$1="","",SUMIF($H243:$H244,MID($H242,3,10),AH243:AH244))</f>
        <v>0</v>
      </c>
      <c r="AI242" s="62"/>
      <c r="AJ242" s="239"/>
      <c r="AK242" s="536">
        <f t="shared" si="442"/>
        <v>0</v>
      </c>
      <c r="AL242" s="73">
        <f t="shared" si="443"/>
        <v>0</v>
      </c>
      <c r="AM242" s="73">
        <f t="shared" si="444"/>
        <v>0</v>
      </c>
      <c r="AN242" s="432">
        <f>IF(AK$1="","",SUMIF($H243:$H244,MID($H242,3,10),AN243:AN244))</f>
        <v>0</v>
      </c>
      <c r="AO242" s="432">
        <f>IF(AK$1="","",SUMIF($H243:$H244,MID($H242,3,10),AO243:AO244))</f>
        <v>0</v>
      </c>
      <c r="AP242" s="62"/>
      <c r="AQ242" s="239"/>
      <c r="AR242" s="536">
        <f t="shared" si="445"/>
        <v>0</v>
      </c>
      <c r="AS242" s="73">
        <f t="shared" si="446"/>
        <v>0</v>
      </c>
      <c r="AT242" s="73">
        <f t="shared" si="447"/>
        <v>0</v>
      </c>
      <c r="AU242" s="432">
        <f>IF(AR$1="","",SUMIF($H243:$H244,MID($H242,3,10),AU243:AU244))</f>
        <v>0</v>
      </c>
      <c r="AV242" s="432">
        <f>IF(AR$1="","",SUMIF($H243:$H244,MID($H242,3,10),AV243:AV244))</f>
        <v>0</v>
      </c>
      <c r="AW242" s="62"/>
      <c r="AX242" s="239"/>
      <c r="AY242" s="536">
        <f t="shared" si="448"/>
        <v>0</v>
      </c>
      <c r="AZ242" s="73">
        <f t="shared" si="449"/>
        <v>0</v>
      </c>
      <c r="BA242" s="73">
        <f t="shared" si="450"/>
        <v>0</v>
      </c>
      <c r="BB242" s="432">
        <f>IF(AY$1="","",SUMIF($H243:$H244,MID($H242,3,10),BB243:BB244))</f>
        <v>0</v>
      </c>
      <c r="BC242" s="432">
        <f>IF(AY$1="","",SUMIF($H243:$H244,MID($H242,3,10),BC243:BC244))</f>
        <v>0</v>
      </c>
      <c r="BD242" s="62"/>
      <c r="BE242" s="239"/>
      <c r="BF242" s="536">
        <f t="shared" si="451"/>
        <v>0</v>
      </c>
      <c r="BG242" s="73">
        <f t="shared" si="452"/>
        <v>0</v>
      </c>
      <c r="BH242" s="73">
        <f t="shared" si="453"/>
        <v>0</v>
      </c>
      <c r="BI242" s="432">
        <f>IF(BF$1="","",SUMIF($H243:$H244,MID($H242,3,10),BI243:BI244))</f>
        <v>0</v>
      </c>
      <c r="BJ242" s="432">
        <f>IF(BF$1="","",SUMIF($H243:$H244,MID($H242,3,10),BJ243:BJ244))</f>
        <v>0</v>
      </c>
      <c r="BK242" s="62"/>
      <c r="BL242" s="239"/>
      <c r="BM242" s="536">
        <f t="shared" si="454"/>
        <v>0</v>
      </c>
      <c r="BN242" s="73">
        <f t="shared" si="455"/>
        <v>0</v>
      </c>
      <c r="BO242" s="73">
        <f t="shared" si="456"/>
        <v>0</v>
      </c>
      <c r="BP242" s="432">
        <f>IF(BM$1="","",SUMIF($H243:$H244,MID($H242,3,10),BP243:BP244))</f>
        <v>0</v>
      </c>
      <c r="BQ242" s="432">
        <f>IF(BM$1="","",SUMIF($H243:$H244,MID($H242,3,10),BQ243:BQ244))</f>
        <v>0</v>
      </c>
      <c r="BR242" s="62"/>
      <c r="BS242" s="239"/>
      <c r="BT242" s="536">
        <f t="shared" si="457"/>
        <v>0</v>
      </c>
      <c r="BU242" s="73">
        <f t="shared" si="458"/>
        <v>0</v>
      </c>
      <c r="BV242" s="73">
        <f t="shared" si="459"/>
        <v>0</v>
      </c>
      <c r="BW242" s="432">
        <f>IF(BT$1="","",SUMIF($H243:$H244,MID($H242,3,10),BW243:BW244))</f>
        <v>0</v>
      </c>
      <c r="BX242" s="432">
        <f>IF(BT$1="","",SUMIF($H243:$H244,MID($H242,3,10),BX243:BX244))</f>
        <v>0</v>
      </c>
      <c r="BY242" s="62"/>
      <c r="BZ242" s="239"/>
      <c r="CA242" s="536">
        <f t="shared" si="460"/>
        <v>0</v>
      </c>
      <c r="CB242" s="73">
        <f t="shared" si="461"/>
        <v>0</v>
      </c>
      <c r="CC242" s="73">
        <f t="shared" si="462"/>
        <v>0</v>
      </c>
      <c r="CD242" s="432">
        <f>IF(CA$1="","",SUMIF($H243:$H244,MID($H242,3,10),CD243:CD244))</f>
        <v>0</v>
      </c>
      <c r="CE242" s="432">
        <f>IF(CA$1="","",SUMIF($H243:$H244,MID($H242,3,10),CE243:CE244))</f>
        <v>0</v>
      </c>
      <c r="CF242" s="62"/>
      <c r="CG242" s="239"/>
      <c r="CH242" s="536">
        <f t="shared" si="463"/>
        <v>0</v>
      </c>
      <c r="CI242" s="73">
        <f t="shared" si="464"/>
        <v>0</v>
      </c>
      <c r="CJ242" s="73">
        <f t="shared" si="465"/>
        <v>0</v>
      </c>
      <c r="CK242" s="432">
        <f>IF(CH$1="","",SUMIF($H243:$H244,MID($H242,3,10),CK243:CK244))</f>
        <v>0</v>
      </c>
      <c r="CL242" s="432">
        <f>IF(CH$1="","",SUMIF($H243:$H244,MID($H242,3,10),CL243:CL244))</f>
        <v>0</v>
      </c>
      <c r="CM242" s="62"/>
      <c r="CN242" s="239"/>
      <c r="CO242" s="536">
        <f t="shared" si="466"/>
        <v>0</v>
      </c>
      <c r="CP242" s="73">
        <f t="shared" si="467"/>
        <v>0</v>
      </c>
      <c r="CQ242" s="73">
        <f t="shared" si="468"/>
        <v>0</v>
      </c>
      <c r="CR242" s="432">
        <f>IF(CO$1="","",SUMIF($H243:$H244,MID($H242,3,10),CR243:CR244))</f>
        <v>0</v>
      </c>
      <c r="CS242" s="432">
        <f>IF(CO$1="","",SUMIF($H243:$H244,MID($H242,3,10),CS243:CS244))</f>
        <v>0</v>
      </c>
      <c r="CT242" s="62"/>
      <c r="CU242" s="239"/>
      <c r="CV242" s="536">
        <f t="shared" si="469"/>
        <v>0</v>
      </c>
      <c r="CW242" s="73">
        <f t="shared" si="470"/>
        <v>0</v>
      </c>
      <c r="CX242" s="73">
        <f t="shared" si="471"/>
        <v>0</v>
      </c>
      <c r="CY242" s="432">
        <f>IF(CV$1="","",SUMIF($H243:$H244,MID($H242,3,10),CY243:CY244))</f>
        <v>0</v>
      </c>
      <c r="CZ242" s="432">
        <f>IF(CV$1="","",SUMIF($H243:$H244,MID($H242,3,10),CZ243:CZ244))</f>
        <v>0</v>
      </c>
      <c r="DA242" s="62"/>
      <c r="DB242" s="239"/>
      <c r="DC242" s="536">
        <f t="shared" si="472"/>
        <v>0</v>
      </c>
      <c r="DD242" s="73">
        <f t="shared" si="473"/>
        <v>0</v>
      </c>
      <c r="DE242" s="73">
        <f t="shared" si="474"/>
        <v>0</v>
      </c>
      <c r="DF242" s="432">
        <f>IF(DC$1="","",SUMIF($H243:$H244,MID($H242,3,10),DF243:DF244))</f>
        <v>0</v>
      </c>
      <c r="DG242" s="432">
        <f>IF(DC$1="","",SUMIF($H243:$H244,MID($H242,3,10),DG243:DG244))</f>
        <v>0</v>
      </c>
      <c r="DH242" s="62"/>
      <c r="DI242" s="239"/>
      <c r="DJ242" s="536">
        <f t="shared" si="475"/>
        <v>0</v>
      </c>
      <c r="DK242" s="73">
        <f t="shared" si="476"/>
        <v>0</v>
      </c>
      <c r="DL242" s="73">
        <f t="shared" si="477"/>
        <v>0</v>
      </c>
      <c r="DM242" s="432">
        <f>IF(DJ$1="","",SUMIF($H243:$H244,MID($H242,3,10),DM243:DM244))</f>
        <v>0</v>
      </c>
      <c r="DN242" s="432">
        <f>IF(DJ$1="","",SUMIF($H243:$H244,MID($H242,3,10),DN243:DN244))</f>
        <v>0</v>
      </c>
      <c r="DO242" s="62"/>
      <c r="DP242" s="239"/>
      <c r="DQ242" s="536">
        <f t="shared" si="478"/>
        <v>0</v>
      </c>
      <c r="DR242" s="73">
        <f t="shared" si="479"/>
        <v>0</v>
      </c>
      <c r="DS242" s="73">
        <f t="shared" si="480"/>
        <v>0</v>
      </c>
      <c r="DT242" s="432">
        <f>IF(DQ$1="","",SUMIF($H243:$H244,MID($H242,3,10),DT243:DT244))</f>
        <v>0</v>
      </c>
      <c r="DU242" s="432">
        <f>IF(DQ$1="","",SUMIF($H243:$H244,MID($H242,3,10),DU243:DU244))</f>
        <v>0</v>
      </c>
      <c r="DV242" s="62"/>
    </row>
    <row r="243" spans="1:126" s="21" customFormat="1" outlineLevel="1" x14ac:dyDescent="0.2">
      <c r="A243" s="152" t="s">
        <v>3</v>
      </c>
      <c r="B243" s="179"/>
      <c r="C243" s="43"/>
      <c r="D243" s="43"/>
      <c r="E243" s="79">
        <f t="shared" si="428"/>
        <v>0</v>
      </c>
      <c r="F243" s="150"/>
      <c r="G243" s="22"/>
      <c r="H243" s="301" t="s">
        <v>310</v>
      </c>
      <c r="I243" s="538">
        <f t="shared" si="429"/>
        <v>0</v>
      </c>
      <c r="J243" s="538">
        <f t="shared" si="430"/>
        <v>0</v>
      </c>
      <c r="K243" s="79">
        <f t="shared" si="431"/>
        <v>0</v>
      </c>
      <c r="L243" s="534"/>
      <c r="M243" s="534"/>
      <c r="N243" s="62"/>
      <c r="O243" s="271" t="str">
        <f t="shared" si="432"/>
        <v>LMH</v>
      </c>
      <c r="P243" s="538">
        <f t="shared" si="433"/>
        <v>0</v>
      </c>
      <c r="Q243" s="74">
        <f t="shared" si="434"/>
        <v>0</v>
      </c>
      <c r="R243" s="79">
        <f t="shared" si="435"/>
        <v>0</v>
      </c>
      <c r="S243" s="534"/>
      <c r="T243" s="534"/>
      <c r="U243" s="62"/>
      <c r="V243" s="239"/>
      <c r="W243" s="538">
        <f t="shared" si="436"/>
        <v>0</v>
      </c>
      <c r="X243" s="74">
        <f t="shared" si="437"/>
        <v>0</v>
      </c>
      <c r="Y243" s="79">
        <f t="shared" si="438"/>
        <v>0</v>
      </c>
      <c r="Z243" s="534"/>
      <c r="AA243" s="534"/>
      <c r="AB243" s="62"/>
      <c r="AC243" s="239"/>
      <c r="AD243" s="538">
        <f t="shared" si="439"/>
        <v>0</v>
      </c>
      <c r="AE243" s="74">
        <f t="shared" si="440"/>
        <v>0</v>
      </c>
      <c r="AF243" s="79">
        <f t="shared" si="441"/>
        <v>0</v>
      </c>
      <c r="AG243" s="534"/>
      <c r="AH243" s="534"/>
      <c r="AI243" s="62"/>
      <c r="AJ243" s="239"/>
      <c r="AK243" s="538">
        <f t="shared" si="442"/>
        <v>0</v>
      </c>
      <c r="AL243" s="74">
        <f t="shared" si="443"/>
        <v>0</v>
      </c>
      <c r="AM243" s="79">
        <f t="shared" si="444"/>
        <v>0</v>
      </c>
      <c r="AN243" s="534"/>
      <c r="AO243" s="534"/>
      <c r="AP243" s="62"/>
      <c r="AQ243" s="239"/>
      <c r="AR243" s="538">
        <f t="shared" si="445"/>
        <v>0</v>
      </c>
      <c r="AS243" s="74">
        <f t="shared" si="446"/>
        <v>0</v>
      </c>
      <c r="AT243" s="79">
        <f t="shared" si="447"/>
        <v>0</v>
      </c>
      <c r="AU243" s="534"/>
      <c r="AV243" s="534"/>
      <c r="AW243" s="62"/>
      <c r="AX243" s="239"/>
      <c r="AY243" s="538">
        <f t="shared" si="448"/>
        <v>0</v>
      </c>
      <c r="AZ243" s="74">
        <f t="shared" si="449"/>
        <v>0</v>
      </c>
      <c r="BA243" s="79">
        <f t="shared" si="450"/>
        <v>0</v>
      </c>
      <c r="BB243" s="534"/>
      <c r="BC243" s="534"/>
      <c r="BD243" s="62"/>
      <c r="BE243" s="239"/>
      <c r="BF243" s="538">
        <f t="shared" si="451"/>
        <v>0</v>
      </c>
      <c r="BG243" s="74">
        <f t="shared" si="452"/>
        <v>0</v>
      </c>
      <c r="BH243" s="79">
        <f t="shared" si="453"/>
        <v>0</v>
      </c>
      <c r="BI243" s="534"/>
      <c r="BJ243" s="534"/>
      <c r="BK243" s="62"/>
      <c r="BL243" s="239"/>
      <c r="BM243" s="538">
        <f t="shared" si="454"/>
        <v>0</v>
      </c>
      <c r="BN243" s="74">
        <f t="shared" si="455"/>
        <v>0</v>
      </c>
      <c r="BO243" s="79">
        <f t="shared" si="456"/>
        <v>0</v>
      </c>
      <c r="BP243" s="534"/>
      <c r="BQ243" s="534"/>
      <c r="BR243" s="62"/>
      <c r="BS243" s="239"/>
      <c r="BT243" s="538">
        <f t="shared" si="457"/>
        <v>0</v>
      </c>
      <c r="BU243" s="74">
        <f t="shared" si="458"/>
        <v>0</v>
      </c>
      <c r="BV243" s="79">
        <f t="shared" si="459"/>
        <v>0</v>
      </c>
      <c r="BW243" s="534"/>
      <c r="BX243" s="534"/>
      <c r="BY243" s="62"/>
      <c r="BZ243" s="239"/>
      <c r="CA243" s="538">
        <f t="shared" si="460"/>
        <v>0</v>
      </c>
      <c r="CB243" s="74">
        <f t="shared" si="461"/>
        <v>0</v>
      </c>
      <c r="CC243" s="79">
        <f t="shared" si="462"/>
        <v>0</v>
      </c>
      <c r="CD243" s="534"/>
      <c r="CE243" s="534"/>
      <c r="CF243" s="62"/>
      <c r="CG243" s="239"/>
      <c r="CH243" s="538">
        <f t="shared" si="463"/>
        <v>0</v>
      </c>
      <c r="CI243" s="74">
        <f t="shared" si="464"/>
        <v>0</v>
      </c>
      <c r="CJ243" s="79">
        <f t="shared" si="465"/>
        <v>0</v>
      </c>
      <c r="CK243" s="534"/>
      <c r="CL243" s="534"/>
      <c r="CM243" s="62"/>
      <c r="CN243" s="239"/>
      <c r="CO243" s="538">
        <f t="shared" si="466"/>
        <v>0</v>
      </c>
      <c r="CP243" s="74">
        <f t="shared" si="467"/>
        <v>0</v>
      </c>
      <c r="CQ243" s="79">
        <f t="shared" si="468"/>
        <v>0</v>
      </c>
      <c r="CR243" s="534"/>
      <c r="CS243" s="534"/>
      <c r="CT243" s="62"/>
      <c r="CU243" s="239"/>
      <c r="CV243" s="538">
        <f t="shared" si="469"/>
        <v>0</v>
      </c>
      <c r="CW243" s="74">
        <f t="shared" si="470"/>
        <v>0</v>
      </c>
      <c r="CX243" s="79">
        <f t="shared" si="471"/>
        <v>0</v>
      </c>
      <c r="CY243" s="534"/>
      <c r="CZ243" s="534"/>
      <c r="DA243" s="62"/>
      <c r="DB243" s="239"/>
      <c r="DC243" s="538">
        <f t="shared" si="472"/>
        <v>0</v>
      </c>
      <c r="DD243" s="74">
        <f t="shared" si="473"/>
        <v>0</v>
      </c>
      <c r="DE243" s="79">
        <f t="shared" si="474"/>
        <v>0</v>
      </c>
      <c r="DF243" s="534"/>
      <c r="DG243" s="534"/>
      <c r="DH243" s="62"/>
      <c r="DI243" s="239"/>
      <c r="DJ243" s="538">
        <f t="shared" si="475"/>
        <v>0</v>
      </c>
      <c r="DK243" s="74">
        <f t="shared" si="476"/>
        <v>0</v>
      </c>
      <c r="DL243" s="79">
        <f t="shared" si="477"/>
        <v>0</v>
      </c>
      <c r="DM243" s="534"/>
      <c r="DN243" s="534"/>
      <c r="DO243" s="62"/>
      <c r="DP243" s="239"/>
      <c r="DQ243" s="538">
        <f t="shared" si="478"/>
        <v>0</v>
      </c>
      <c r="DR243" s="74">
        <f t="shared" si="479"/>
        <v>0</v>
      </c>
      <c r="DS243" s="79">
        <f t="shared" si="480"/>
        <v>0</v>
      </c>
      <c r="DT243" s="534"/>
      <c r="DU243" s="534"/>
      <c r="DV243" s="62"/>
    </row>
    <row r="244" spans="1:126" s="20" customFormat="1" ht="12.75" customHeight="1" outlineLevel="1" x14ac:dyDescent="0.2">
      <c r="A244" s="219" t="s">
        <v>243</v>
      </c>
      <c r="B244" s="190"/>
      <c r="C244" s="73">
        <f>SUMIF($H245:$H249,MID($H244,3,10),C245:C249)</f>
        <v>0</v>
      </c>
      <c r="D244" s="73">
        <f>SUMIF($H245:$H249,MID($H244,3,10),D245:D249)</f>
        <v>0</v>
      </c>
      <c r="E244" s="73">
        <f t="shared" si="428"/>
        <v>0</v>
      </c>
      <c r="F244" s="188"/>
      <c r="H244" s="301" t="s">
        <v>311</v>
      </c>
      <c r="I244" s="536">
        <f t="shared" si="429"/>
        <v>0</v>
      </c>
      <c r="J244" s="536">
        <f t="shared" si="430"/>
        <v>0</v>
      </c>
      <c r="K244" s="73">
        <f t="shared" si="431"/>
        <v>0</v>
      </c>
      <c r="L244" s="432">
        <f>IF(I$1="","",SUMIF($H245:$H249,MID($H244,3,10),L245:L249))</f>
        <v>0</v>
      </c>
      <c r="M244" s="432">
        <f>IF(I$1="","",SUMIF($H245:$H249,MID($H244,3,10),M245:M249))</f>
        <v>0</v>
      </c>
      <c r="N244" s="382"/>
      <c r="O244" s="271" t="str">
        <f t="shared" si="432"/>
        <v>LM</v>
      </c>
      <c r="P244" s="536">
        <f t="shared" si="433"/>
        <v>0</v>
      </c>
      <c r="Q244" s="73">
        <f t="shared" si="434"/>
        <v>0</v>
      </c>
      <c r="R244" s="73">
        <f t="shared" si="435"/>
        <v>0</v>
      </c>
      <c r="S244" s="432">
        <f>IF(P$1="","",SUMIF($H245:$H249,MID($H244,3,10),S245:S249))</f>
        <v>0</v>
      </c>
      <c r="T244" s="432">
        <f>IF(P$1="","",SUMIF($H245:$H249,MID($H244,3,10),T245:T249))</f>
        <v>0</v>
      </c>
      <c r="U244" s="382"/>
      <c r="V244" s="238"/>
      <c r="W244" s="536">
        <f t="shared" si="436"/>
        <v>0</v>
      </c>
      <c r="X244" s="73">
        <f t="shared" si="437"/>
        <v>0</v>
      </c>
      <c r="Y244" s="73">
        <f t="shared" si="438"/>
        <v>0</v>
      </c>
      <c r="Z244" s="432">
        <f>IF(W$1="","",SUMIF($H245:$H249,MID($H244,3,10),Z245:Z249))</f>
        <v>0</v>
      </c>
      <c r="AA244" s="432">
        <f>IF(W$1="","",SUMIF($H245:$H249,MID($H244,3,10),AA245:AA249))</f>
        <v>0</v>
      </c>
      <c r="AB244" s="382"/>
      <c r="AC244" s="238"/>
      <c r="AD244" s="536">
        <f t="shared" si="439"/>
        <v>0</v>
      </c>
      <c r="AE244" s="73">
        <f t="shared" si="440"/>
        <v>0</v>
      </c>
      <c r="AF244" s="73">
        <f t="shared" si="441"/>
        <v>0</v>
      </c>
      <c r="AG244" s="432">
        <f>IF(AD$1="","",SUMIF($H245:$H249,MID($H244,3,10),AG245:AG249))</f>
        <v>0</v>
      </c>
      <c r="AH244" s="432">
        <f>IF(AD$1="","",SUMIF($H245:$H249,MID($H244,3,10),AH245:AH249))</f>
        <v>0</v>
      </c>
      <c r="AI244" s="382"/>
      <c r="AJ244" s="238"/>
      <c r="AK244" s="536">
        <f t="shared" si="442"/>
        <v>0</v>
      </c>
      <c r="AL244" s="73">
        <f t="shared" si="443"/>
        <v>0</v>
      </c>
      <c r="AM244" s="73">
        <f t="shared" si="444"/>
        <v>0</v>
      </c>
      <c r="AN244" s="432">
        <f>IF(AK$1="","",SUMIF($H245:$H249,MID($H244,3,10),AN245:AN249))</f>
        <v>0</v>
      </c>
      <c r="AO244" s="432">
        <f>IF(AK$1="","",SUMIF($H245:$H249,MID($H244,3,10),AO245:AO249))</f>
        <v>0</v>
      </c>
      <c r="AP244" s="382"/>
      <c r="AQ244" s="238"/>
      <c r="AR244" s="536">
        <f t="shared" si="445"/>
        <v>0</v>
      </c>
      <c r="AS244" s="73">
        <f t="shared" si="446"/>
        <v>0</v>
      </c>
      <c r="AT244" s="73">
        <f t="shared" si="447"/>
        <v>0</v>
      </c>
      <c r="AU244" s="432">
        <f>IF(AR$1="","",SUMIF($H245:$H249,MID($H244,3,10),AU245:AU249))</f>
        <v>0</v>
      </c>
      <c r="AV244" s="432">
        <f>IF(AR$1="","",SUMIF($H245:$H249,MID($H244,3,10),AV245:AV249))</f>
        <v>0</v>
      </c>
      <c r="AW244" s="382"/>
      <c r="AX244" s="238"/>
      <c r="AY244" s="536">
        <f t="shared" si="448"/>
        <v>0</v>
      </c>
      <c r="AZ244" s="73">
        <f t="shared" si="449"/>
        <v>0</v>
      </c>
      <c r="BA244" s="73">
        <f t="shared" si="450"/>
        <v>0</v>
      </c>
      <c r="BB244" s="432">
        <f>IF(AY$1="","",SUMIF($H245:$H249,MID($H244,3,10),BB245:BB249))</f>
        <v>0</v>
      </c>
      <c r="BC244" s="432">
        <f>IF(AY$1="","",SUMIF($H245:$H249,MID($H244,3,10),BC245:BC249))</f>
        <v>0</v>
      </c>
      <c r="BD244" s="382"/>
      <c r="BE244" s="238"/>
      <c r="BF244" s="536">
        <f t="shared" si="451"/>
        <v>0</v>
      </c>
      <c r="BG244" s="73">
        <f t="shared" si="452"/>
        <v>0</v>
      </c>
      <c r="BH244" s="73">
        <f t="shared" si="453"/>
        <v>0</v>
      </c>
      <c r="BI244" s="432">
        <f>IF(BF$1="","",SUMIF($H245:$H249,MID($H244,3,10),BI245:BI249))</f>
        <v>0</v>
      </c>
      <c r="BJ244" s="432">
        <f>IF(BF$1="","",SUMIF($H245:$H249,MID($H244,3,10),BJ245:BJ249))</f>
        <v>0</v>
      </c>
      <c r="BK244" s="382"/>
      <c r="BL244" s="238"/>
      <c r="BM244" s="536">
        <f t="shared" si="454"/>
        <v>0</v>
      </c>
      <c r="BN244" s="73">
        <f t="shared" si="455"/>
        <v>0</v>
      </c>
      <c r="BO244" s="73">
        <f t="shared" si="456"/>
        <v>0</v>
      </c>
      <c r="BP244" s="432">
        <f>IF(BM$1="","",SUMIF($H245:$H249,MID($H244,3,10),BP245:BP249))</f>
        <v>0</v>
      </c>
      <c r="BQ244" s="432">
        <f>IF(BM$1="","",SUMIF($H245:$H249,MID($H244,3,10),BQ245:BQ249))</f>
        <v>0</v>
      </c>
      <c r="BR244" s="382"/>
      <c r="BS244" s="238"/>
      <c r="BT244" s="536">
        <f t="shared" si="457"/>
        <v>0</v>
      </c>
      <c r="BU244" s="73">
        <f t="shared" si="458"/>
        <v>0</v>
      </c>
      <c r="BV244" s="73">
        <f t="shared" si="459"/>
        <v>0</v>
      </c>
      <c r="BW244" s="432">
        <f>IF(BT$1="","",SUMIF($H245:$H249,MID($H244,3,10),BW245:BW249))</f>
        <v>0</v>
      </c>
      <c r="BX244" s="432">
        <f>IF(BT$1="","",SUMIF($H245:$H249,MID($H244,3,10),BX245:BX249))</f>
        <v>0</v>
      </c>
      <c r="BY244" s="382"/>
      <c r="BZ244" s="238"/>
      <c r="CA244" s="536">
        <f t="shared" si="460"/>
        <v>0</v>
      </c>
      <c r="CB244" s="73">
        <f t="shared" si="461"/>
        <v>0</v>
      </c>
      <c r="CC244" s="73">
        <f t="shared" si="462"/>
        <v>0</v>
      </c>
      <c r="CD244" s="432">
        <f>IF(CA$1="","",SUMIF($H245:$H249,MID($H244,3,10),CD245:CD249))</f>
        <v>0</v>
      </c>
      <c r="CE244" s="432">
        <f>IF(CA$1="","",SUMIF($H245:$H249,MID($H244,3,10),CE245:CE249))</f>
        <v>0</v>
      </c>
      <c r="CF244" s="382"/>
      <c r="CG244" s="238"/>
      <c r="CH244" s="536">
        <f t="shared" si="463"/>
        <v>0</v>
      </c>
      <c r="CI244" s="73">
        <f t="shared" si="464"/>
        <v>0</v>
      </c>
      <c r="CJ244" s="73">
        <f t="shared" si="465"/>
        <v>0</v>
      </c>
      <c r="CK244" s="432">
        <f>IF(CH$1="","",SUMIF($H245:$H249,MID($H244,3,10),CK245:CK249))</f>
        <v>0</v>
      </c>
      <c r="CL244" s="432">
        <f>IF(CH$1="","",SUMIF($H245:$H249,MID($H244,3,10),CL245:CL249))</f>
        <v>0</v>
      </c>
      <c r="CM244" s="382"/>
      <c r="CN244" s="238"/>
      <c r="CO244" s="536">
        <f t="shared" si="466"/>
        <v>0</v>
      </c>
      <c r="CP244" s="73">
        <f t="shared" si="467"/>
        <v>0</v>
      </c>
      <c r="CQ244" s="73">
        <f t="shared" si="468"/>
        <v>0</v>
      </c>
      <c r="CR244" s="432">
        <f>IF(CO$1="","",SUMIF($H245:$H249,MID($H244,3,10),CR245:CR249))</f>
        <v>0</v>
      </c>
      <c r="CS244" s="432">
        <f>IF(CO$1="","",SUMIF($H245:$H249,MID($H244,3,10),CS245:CS249))</f>
        <v>0</v>
      </c>
      <c r="CT244" s="382"/>
      <c r="CU244" s="238"/>
      <c r="CV244" s="536">
        <f t="shared" si="469"/>
        <v>0</v>
      </c>
      <c r="CW244" s="73">
        <f t="shared" si="470"/>
        <v>0</v>
      </c>
      <c r="CX244" s="73">
        <f t="shared" si="471"/>
        <v>0</v>
      </c>
      <c r="CY244" s="432">
        <f>IF(CV$1="","",SUMIF($H245:$H249,MID($H244,3,10),CY245:CY249))</f>
        <v>0</v>
      </c>
      <c r="CZ244" s="432">
        <f>IF(CV$1="","",SUMIF($H245:$H249,MID($H244,3,10),CZ245:CZ249))</f>
        <v>0</v>
      </c>
      <c r="DA244" s="382"/>
      <c r="DB244" s="238"/>
      <c r="DC244" s="536">
        <f t="shared" si="472"/>
        <v>0</v>
      </c>
      <c r="DD244" s="73">
        <f t="shared" si="473"/>
        <v>0</v>
      </c>
      <c r="DE244" s="73">
        <f t="shared" si="474"/>
        <v>0</v>
      </c>
      <c r="DF244" s="432">
        <f>IF(DC$1="","",SUMIF($H245:$H249,MID($H244,3,10),DF245:DF249))</f>
        <v>0</v>
      </c>
      <c r="DG244" s="432">
        <f>IF(DC$1="","",SUMIF($H245:$H249,MID($H244,3,10),DG245:DG249))</f>
        <v>0</v>
      </c>
      <c r="DH244" s="382"/>
      <c r="DI244" s="238"/>
      <c r="DJ244" s="536">
        <f t="shared" si="475"/>
        <v>0</v>
      </c>
      <c r="DK244" s="73">
        <f t="shared" si="476"/>
        <v>0</v>
      </c>
      <c r="DL244" s="73">
        <f t="shared" si="477"/>
        <v>0</v>
      </c>
      <c r="DM244" s="432">
        <f>IF(DJ$1="","",SUMIF($H245:$H249,MID($H244,3,10),DM245:DM249))</f>
        <v>0</v>
      </c>
      <c r="DN244" s="432">
        <f>IF(DJ$1="","",SUMIF($H245:$H249,MID($H244,3,10),DN245:DN249))</f>
        <v>0</v>
      </c>
      <c r="DO244" s="382"/>
      <c r="DP244" s="238"/>
      <c r="DQ244" s="536">
        <f t="shared" si="478"/>
        <v>0</v>
      </c>
      <c r="DR244" s="73">
        <f t="shared" si="479"/>
        <v>0</v>
      </c>
      <c r="DS244" s="73">
        <f t="shared" si="480"/>
        <v>0</v>
      </c>
      <c r="DT244" s="432">
        <f>IF(DQ$1="","",SUMIF($H245:$H249,MID($H244,3,10),DT245:DT249))</f>
        <v>0</v>
      </c>
      <c r="DU244" s="432">
        <f>IF(DQ$1="","",SUMIF($H245:$H249,MID($H244,3,10),DU245:DU249))</f>
        <v>0</v>
      </c>
      <c r="DV244" s="382"/>
    </row>
    <row r="245" spans="1:126" s="20" customFormat="1" ht="12.75" customHeight="1" outlineLevel="1" x14ac:dyDescent="0.2">
      <c r="A245" s="186" t="s">
        <v>4</v>
      </c>
      <c r="B245" s="182" t="s">
        <v>126</v>
      </c>
      <c r="C245" s="42"/>
      <c r="D245" s="42"/>
      <c r="E245" s="78">
        <f t="shared" si="428"/>
        <v>0</v>
      </c>
      <c r="F245" s="188"/>
      <c r="G245" s="22"/>
      <c r="H245" s="301" t="s">
        <v>312</v>
      </c>
      <c r="I245" s="538">
        <f t="shared" si="429"/>
        <v>0</v>
      </c>
      <c r="J245" s="538">
        <f t="shared" si="430"/>
        <v>0</v>
      </c>
      <c r="K245" s="78">
        <f t="shared" si="431"/>
        <v>0</v>
      </c>
      <c r="L245" s="537"/>
      <c r="M245" s="537"/>
      <c r="N245" s="382"/>
      <c r="O245" s="271" t="str">
        <f t="shared" si="432"/>
        <v>LMW</v>
      </c>
      <c r="P245" s="538">
        <f t="shared" si="433"/>
        <v>0</v>
      </c>
      <c r="Q245" s="74">
        <f t="shared" si="434"/>
        <v>0</v>
      </c>
      <c r="R245" s="78">
        <f t="shared" si="435"/>
        <v>0</v>
      </c>
      <c r="S245" s="537"/>
      <c r="T245" s="537"/>
      <c r="U245" s="382"/>
      <c r="V245" s="238"/>
      <c r="W245" s="538">
        <f t="shared" si="436"/>
        <v>0</v>
      </c>
      <c r="X245" s="74">
        <f t="shared" si="437"/>
        <v>0</v>
      </c>
      <c r="Y245" s="78">
        <f t="shared" si="438"/>
        <v>0</v>
      </c>
      <c r="Z245" s="537"/>
      <c r="AA245" s="537"/>
      <c r="AB245" s="382"/>
      <c r="AC245" s="238"/>
      <c r="AD245" s="538">
        <f t="shared" si="439"/>
        <v>0</v>
      </c>
      <c r="AE245" s="74">
        <f t="shared" si="440"/>
        <v>0</v>
      </c>
      <c r="AF245" s="78">
        <f t="shared" si="441"/>
        <v>0</v>
      </c>
      <c r="AG245" s="537"/>
      <c r="AH245" s="537"/>
      <c r="AI245" s="382"/>
      <c r="AJ245" s="238"/>
      <c r="AK245" s="538">
        <f t="shared" si="442"/>
        <v>0</v>
      </c>
      <c r="AL245" s="74">
        <f t="shared" si="443"/>
        <v>0</v>
      </c>
      <c r="AM245" s="78">
        <f t="shared" si="444"/>
        <v>0</v>
      </c>
      <c r="AN245" s="537"/>
      <c r="AO245" s="537"/>
      <c r="AP245" s="382"/>
      <c r="AQ245" s="238"/>
      <c r="AR245" s="538">
        <f t="shared" si="445"/>
        <v>0</v>
      </c>
      <c r="AS245" s="74">
        <f t="shared" si="446"/>
        <v>0</v>
      </c>
      <c r="AT245" s="78">
        <f t="shared" si="447"/>
        <v>0</v>
      </c>
      <c r="AU245" s="537"/>
      <c r="AV245" s="537"/>
      <c r="AW245" s="382"/>
      <c r="AX245" s="238"/>
      <c r="AY245" s="538">
        <f t="shared" si="448"/>
        <v>0</v>
      </c>
      <c r="AZ245" s="74">
        <f t="shared" si="449"/>
        <v>0</v>
      </c>
      <c r="BA245" s="78">
        <f t="shared" si="450"/>
        <v>0</v>
      </c>
      <c r="BB245" s="537"/>
      <c r="BC245" s="537"/>
      <c r="BD245" s="382"/>
      <c r="BE245" s="238"/>
      <c r="BF245" s="538">
        <f t="shared" si="451"/>
        <v>0</v>
      </c>
      <c r="BG245" s="74">
        <f t="shared" si="452"/>
        <v>0</v>
      </c>
      <c r="BH245" s="78">
        <f t="shared" si="453"/>
        <v>0</v>
      </c>
      <c r="BI245" s="537"/>
      <c r="BJ245" s="537"/>
      <c r="BK245" s="382"/>
      <c r="BL245" s="238"/>
      <c r="BM245" s="538">
        <f t="shared" si="454"/>
        <v>0</v>
      </c>
      <c r="BN245" s="74">
        <f t="shared" si="455"/>
        <v>0</v>
      </c>
      <c r="BO245" s="78">
        <f t="shared" si="456"/>
        <v>0</v>
      </c>
      <c r="BP245" s="537"/>
      <c r="BQ245" s="537"/>
      <c r="BR245" s="382"/>
      <c r="BS245" s="238"/>
      <c r="BT245" s="538">
        <f t="shared" si="457"/>
        <v>0</v>
      </c>
      <c r="BU245" s="74">
        <f t="shared" si="458"/>
        <v>0</v>
      </c>
      <c r="BV245" s="78">
        <f t="shared" si="459"/>
        <v>0</v>
      </c>
      <c r="BW245" s="537"/>
      <c r="BX245" s="537"/>
      <c r="BY245" s="382"/>
      <c r="BZ245" s="238"/>
      <c r="CA245" s="538">
        <f t="shared" si="460"/>
        <v>0</v>
      </c>
      <c r="CB245" s="74">
        <f t="shared" si="461"/>
        <v>0</v>
      </c>
      <c r="CC245" s="78">
        <f t="shared" si="462"/>
        <v>0</v>
      </c>
      <c r="CD245" s="537"/>
      <c r="CE245" s="537"/>
      <c r="CF245" s="382"/>
      <c r="CG245" s="238"/>
      <c r="CH245" s="538">
        <f t="shared" si="463"/>
        <v>0</v>
      </c>
      <c r="CI245" s="74">
        <f t="shared" si="464"/>
        <v>0</v>
      </c>
      <c r="CJ245" s="78">
        <f t="shared" si="465"/>
        <v>0</v>
      </c>
      <c r="CK245" s="537"/>
      <c r="CL245" s="537"/>
      <c r="CM245" s="382"/>
      <c r="CN245" s="238"/>
      <c r="CO245" s="538">
        <f t="shared" si="466"/>
        <v>0</v>
      </c>
      <c r="CP245" s="74">
        <f t="shared" si="467"/>
        <v>0</v>
      </c>
      <c r="CQ245" s="78">
        <f t="shared" si="468"/>
        <v>0</v>
      </c>
      <c r="CR245" s="537"/>
      <c r="CS245" s="537"/>
      <c r="CT245" s="382"/>
      <c r="CU245" s="238"/>
      <c r="CV245" s="538">
        <f t="shared" si="469"/>
        <v>0</v>
      </c>
      <c r="CW245" s="74">
        <f t="shared" si="470"/>
        <v>0</v>
      </c>
      <c r="CX245" s="78">
        <f t="shared" si="471"/>
        <v>0</v>
      </c>
      <c r="CY245" s="537"/>
      <c r="CZ245" s="537"/>
      <c r="DA245" s="382"/>
      <c r="DB245" s="238"/>
      <c r="DC245" s="538">
        <f t="shared" si="472"/>
        <v>0</v>
      </c>
      <c r="DD245" s="74">
        <f t="shared" si="473"/>
        <v>0</v>
      </c>
      <c r="DE245" s="78">
        <f t="shared" si="474"/>
        <v>0</v>
      </c>
      <c r="DF245" s="537"/>
      <c r="DG245" s="537"/>
      <c r="DH245" s="382"/>
      <c r="DI245" s="238"/>
      <c r="DJ245" s="538">
        <f t="shared" si="475"/>
        <v>0</v>
      </c>
      <c r="DK245" s="74">
        <f t="shared" si="476"/>
        <v>0</v>
      </c>
      <c r="DL245" s="78">
        <f t="shared" si="477"/>
        <v>0</v>
      </c>
      <c r="DM245" s="537"/>
      <c r="DN245" s="537"/>
      <c r="DO245" s="382"/>
      <c r="DP245" s="238"/>
      <c r="DQ245" s="538">
        <f t="shared" si="478"/>
        <v>0</v>
      </c>
      <c r="DR245" s="74">
        <f t="shared" si="479"/>
        <v>0</v>
      </c>
      <c r="DS245" s="78">
        <f t="shared" si="480"/>
        <v>0</v>
      </c>
      <c r="DT245" s="537"/>
      <c r="DU245" s="537"/>
      <c r="DV245" s="382"/>
    </row>
    <row r="246" spans="1:126" s="20" customFormat="1" ht="12.75" customHeight="1" outlineLevel="1" x14ac:dyDescent="0.2">
      <c r="A246" s="186" t="s">
        <v>4</v>
      </c>
      <c r="B246" s="182" t="s">
        <v>126</v>
      </c>
      <c r="C246" s="42"/>
      <c r="D246" s="42"/>
      <c r="E246" s="78">
        <f t="shared" si="428"/>
        <v>0</v>
      </c>
      <c r="F246" s="188"/>
      <c r="G246" s="22"/>
      <c r="H246" s="301" t="s">
        <v>312</v>
      </c>
      <c r="I246" s="538">
        <f t="shared" si="429"/>
        <v>0</v>
      </c>
      <c r="J246" s="538">
        <f t="shared" si="430"/>
        <v>0</v>
      </c>
      <c r="K246" s="78">
        <f t="shared" si="431"/>
        <v>0</v>
      </c>
      <c r="L246" s="537"/>
      <c r="M246" s="537"/>
      <c r="N246" s="382"/>
      <c r="O246" s="271" t="str">
        <f t="shared" si="432"/>
        <v>LMW</v>
      </c>
      <c r="P246" s="538">
        <f t="shared" si="433"/>
        <v>0</v>
      </c>
      <c r="Q246" s="74">
        <f t="shared" si="434"/>
        <v>0</v>
      </c>
      <c r="R246" s="78">
        <f t="shared" si="435"/>
        <v>0</v>
      </c>
      <c r="S246" s="537"/>
      <c r="T246" s="537"/>
      <c r="U246" s="382"/>
      <c r="V246" s="238"/>
      <c r="W246" s="538">
        <f t="shared" si="436"/>
        <v>0</v>
      </c>
      <c r="X246" s="74">
        <f t="shared" si="437"/>
        <v>0</v>
      </c>
      <c r="Y246" s="78">
        <f t="shared" si="438"/>
        <v>0</v>
      </c>
      <c r="Z246" s="537"/>
      <c r="AA246" s="537"/>
      <c r="AB246" s="382"/>
      <c r="AC246" s="238"/>
      <c r="AD246" s="538">
        <f t="shared" si="439"/>
        <v>0</v>
      </c>
      <c r="AE246" s="74">
        <f t="shared" si="440"/>
        <v>0</v>
      </c>
      <c r="AF246" s="78">
        <f t="shared" si="441"/>
        <v>0</v>
      </c>
      <c r="AG246" s="537"/>
      <c r="AH246" s="537"/>
      <c r="AI246" s="382"/>
      <c r="AJ246" s="238"/>
      <c r="AK246" s="538">
        <f t="shared" si="442"/>
        <v>0</v>
      </c>
      <c r="AL246" s="74">
        <f t="shared" si="443"/>
        <v>0</v>
      </c>
      <c r="AM246" s="78">
        <f t="shared" si="444"/>
        <v>0</v>
      </c>
      <c r="AN246" s="537"/>
      <c r="AO246" s="537"/>
      <c r="AP246" s="382"/>
      <c r="AQ246" s="238"/>
      <c r="AR246" s="538">
        <f t="shared" si="445"/>
        <v>0</v>
      </c>
      <c r="AS246" s="74">
        <f t="shared" si="446"/>
        <v>0</v>
      </c>
      <c r="AT246" s="78">
        <f t="shared" si="447"/>
        <v>0</v>
      </c>
      <c r="AU246" s="537"/>
      <c r="AV246" s="537"/>
      <c r="AW246" s="382"/>
      <c r="AX246" s="238"/>
      <c r="AY246" s="538">
        <f t="shared" si="448"/>
        <v>0</v>
      </c>
      <c r="AZ246" s="74">
        <f t="shared" si="449"/>
        <v>0</v>
      </c>
      <c r="BA246" s="78">
        <f t="shared" si="450"/>
        <v>0</v>
      </c>
      <c r="BB246" s="537"/>
      <c r="BC246" s="537"/>
      <c r="BD246" s="382"/>
      <c r="BE246" s="238"/>
      <c r="BF246" s="538">
        <f t="shared" si="451"/>
        <v>0</v>
      </c>
      <c r="BG246" s="74">
        <f t="shared" si="452"/>
        <v>0</v>
      </c>
      <c r="BH246" s="78">
        <f t="shared" si="453"/>
        <v>0</v>
      </c>
      <c r="BI246" s="537"/>
      <c r="BJ246" s="537"/>
      <c r="BK246" s="382"/>
      <c r="BL246" s="238"/>
      <c r="BM246" s="538">
        <f t="shared" si="454"/>
        <v>0</v>
      </c>
      <c r="BN246" s="74">
        <f t="shared" si="455"/>
        <v>0</v>
      </c>
      <c r="BO246" s="78">
        <f t="shared" si="456"/>
        <v>0</v>
      </c>
      <c r="BP246" s="537"/>
      <c r="BQ246" s="537"/>
      <c r="BR246" s="382"/>
      <c r="BS246" s="238"/>
      <c r="BT246" s="538">
        <f t="shared" si="457"/>
        <v>0</v>
      </c>
      <c r="BU246" s="74">
        <f t="shared" si="458"/>
        <v>0</v>
      </c>
      <c r="BV246" s="78">
        <f t="shared" si="459"/>
        <v>0</v>
      </c>
      <c r="BW246" s="537"/>
      <c r="BX246" s="537"/>
      <c r="BY246" s="382"/>
      <c r="BZ246" s="238"/>
      <c r="CA246" s="538">
        <f t="shared" si="460"/>
        <v>0</v>
      </c>
      <c r="CB246" s="74">
        <f t="shared" si="461"/>
        <v>0</v>
      </c>
      <c r="CC246" s="78">
        <f t="shared" si="462"/>
        <v>0</v>
      </c>
      <c r="CD246" s="537"/>
      <c r="CE246" s="537"/>
      <c r="CF246" s="382"/>
      <c r="CG246" s="238"/>
      <c r="CH246" s="538">
        <f t="shared" si="463"/>
        <v>0</v>
      </c>
      <c r="CI246" s="74">
        <f t="shared" si="464"/>
        <v>0</v>
      </c>
      <c r="CJ246" s="78">
        <f t="shared" si="465"/>
        <v>0</v>
      </c>
      <c r="CK246" s="537"/>
      <c r="CL246" s="537"/>
      <c r="CM246" s="382"/>
      <c r="CN246" s="238"/>
      <c r="CO246" s="538">
        <f t="shared" si="466"/>
        <v>0</v>
      </c>
      <c r="CP246" s="74">
        <f t="shared" si="467"/>
        <v>0</v>
      </c>
      <c r="CQ246" s="78">
        <f t="shared" si="468"/>
        <v>0</v>
      </c>
      <c r="CR246" s="537"/>
      <c r="CS246" s="537"/>
      <c r="CT246" s="382"/>
      <c r="CU246" s="238"/>
      <c r="CV246" s="538">
        <f t="shared" si="469"/>
        <v>0</v>
      </c>
      <c r="CW246" s="74">
        <f t="shared" si="470"/>
        <v>0</v>
      </c>
      <c r="CX246" s="78">
        <f t="shared" si="471"/>
        <v>0</v>
      </c>
      <c r="CY246" s="537"/>
      <c r="CZ246" s="537"/>
      <c r="DA246" s="382"/>
      <c r="DB246" s="238"/>
      <c r="DC246" s="538">
        <f t="shared" si="472"/>
        <v>0</v>
      </c>
      <c r="DD246" s="74">
        <f t="shared" si="473"/>
        <v>0</v>
      </c>
      <c r="DE246" s="78">
        <f t="shared" si="474"/>
        <v>0</v>
      </c>
      <c r="DF246" s="537"/>
      <c r="DG246" s="537"/>
      <c r="DH246" s="382"/>
      <c r="DI246" s="238"/>
      <c r="DJ246" s="538">
        <f t="shared" si="475"/>
        <v>0</v>
      </c>
      <c r="DK246" s="74">
        <f t="shared" si="476"/>
        <v>0</v>
      </c>
      <c r="DL246" s="78">
        <f t="shared" si="477"/>
        <v>0</v>
      </c>
      <c r="DM246" s="537"/>
      <c r="DN246" s="537"/>
      <c r="DO246" s="382"/>
      <c r="DP246" s="238"/>
      <c r="DQ246" s="538">
        <f t="shared" si="478"/>
        <v>0</v>
      </c>
      <c r="DR246" s="74">
        <f t="shared" si="479"/>
        <v>0</v>
      </c>
      <c r="DS246" s="78">
        <f t="shared" si="480"/>
        <v>0</v>
      </c>
      <c r="DT246" s="537"/>
      <c r="DU246" s="537"/>
      <c r="DV246" s="382"/>
    </row>
    <row r="247" spans="1:126" s="20" customFormat="1" ht="12.75" customHeight="1" outlineLevel="1" x14ac:dyDescent="0.2">
      <c r="A247" s="186" t="s">
        <v>241</v>
      </c>
      <c r="B247" s="182" t="s">
        <v>65</v>
      </c>
      <c r="C247" s="42"/>
      <c r="D247" s="42"/>
      <c r="E247" s="78">
        <f t="shared" si="428"/>
        <v>0</v>
      </c>
      <c r="F247" s="188"/>
      <c r="G247" s="22"/>
      <c r="H247" s="301" t="s">
        <v>312</v>
      </c>
      <c r="I247" s="538">
        <f>IF(K$1="Rejected",D247,IF(L247="",C247,SUM(C247,L247)))</f>
        <v>0</v>
      </c>
      <c r="J247" s="538">
        <f t="shared" si="430"/>
        <v>0</v>
      </c>
      <c r="K247" s="78">
        <f t="shared" si="431"/>
        <v>0</v>
      </c>
      <c r="L247" s="537"/>
      <c r="M247" s="537"/>
      <c r="N247" s="382"/>
      <c r="O247" s="271" t="str">
        <f t="shared" si="432"/>
        <v>LMW</v>
      </c>
      <c r="P247" s="538">
        <f t="shared" si="433"/>
        <v>0</v>
      </c>
      <c r="Q247" s="74">
        <f t="shared" si="434"/>
        <v>0</v>
      </c>
      <c r="R247" s="78">
        <f t="shared" si="435"/>
        <v>0</v>
      </c>
      <c r="S247" s="537"/>
      <c r="T247" s="537"/>
      <c r="U247" s="382"/>
      <c r="V247" s="238"/>
      <c r="W247" s="538">
        <f t="shared" si="436"/>
        <v>0</v>
      </c>
      <c r="X247" s="74">
        <f t="shared" si="437"/>
        <v>0</v>
      </c>
      <c r="Y247" s="78">
        <f t="shared" si="438"/>
        <v>0</v>
      </c>
      <c r="Z247" s="537"/>
      <c r="AA247" s="537"/>
      <c r="AB247" s="382"/>
      <c r="AC247" s="238"/>
      <c r="AD247" s="538">
        <f t="shared" si="439"/>
        <v>0</v>
      </c>
      <c r="AE247" s="74">
        <f t="shared" si="440"/>
        <v>0</v>
      </c>
      <c r="AF247" s="78">
        <f t="shared" si="441"/>
        <v>0</v>
      </c>
      <c r="AG247" s="537"/>
      <c r="AH247" s="537"/>
      <c r="AI247" s="382"/>
      <c r="AJ247" s="238"/>
      <c r="AK247" s="538">
        <f t="shared" si="442"/>
        <v>0</v>
      </c>
      <c r="AL247" s="74">
        <f t="shared" si="443"/>
        <v>0</v>
      </c>
      <c r="AM247" s="78">
        <f t="shared" si="444"/>
        <v>0</v>
      </c>
      <c r="AN247" s="537"/>
      <c r="AO247" s="537"/>
      <c r="AP247" s="382"/>
      <c r="AQ247" s="238"/>
      <c r="AR247" s="538">
        <f t="shared" si="445"/>
        <v>0</v>
      </c>
      <c r="AS247" s="74">
        <f t="shared" si="446"/>
        <v>0</v>
      </c>
      <c r="AT247" s="78">
        <f t="shared" si="447"/>
        <v>0</v>
      </c>
      <c r="AU247" s="537"/>
      <c r="AV247" s="537"/>
      <c r="AW247" s="382"/>
      <c r="AX247" s="238"/>
      <c r="AY247" s="538">
        <f t="shared" si="448"/>
        <v>0</v>
      </c>
      <c r="AZ247" s="74">
        <f t="shared" si="449"/>
        <v>0</v>
      </c>
      <c r="BA247" s="78">
        <f t="shared" si="450"/>
        <v>0</v>
      </c>
      <c r="BB247" s="537"/>
      <c r="BC247" s="537"/>
      <c r="BD247" s="382"/>
      <c r="BE247" s="238"/>
      <c r="BF247" s="538">
        <f t="shared" si="451"/>
        <v>0</v>
      </c>
      <c r="BG247" s="74">
        <f t="shared" si="452"/>
        <v>0</v>
      </c>
      <c r="BH247" s="78">
        <f t="shared" si="453"/>
        <v>0</v>
      </c>
      <c r="BI247" s="537"/>
      <c r="BJ247" s="537"/>
      <c r="BK247" s="382"/>
      <c r="BL247" s="238"/>
      <c r="BM247" s="538">
        <f t="shared" si="454"/>
        <v>0</v>
      </c>
      <c r="BN247" s="74">
        <f t="shared" si="455"/>
        <v>0</v>
      </c>
      <c r="BO247" s="78">
        <f t="shared" si="456"/>
        <v>0</v>
      </c>
      <c r="BP247" s="537"/>
      <c r="BQ247" s="537"/>
      <c r="BR247" s="382"/>
      <c r="BS247" s="238"/>
      <c r="BT247" s="538">
        <f t="shared" si="457"/>
        <v>0</v>
      </c>
      <c r="BU247" s="74">
        <f t="shared" si="458"/>
        <v>0</v>
      </c>
      <c r="BV247" s="78">
        <f t="shared" si="459"/>
        <v>0</v>
      </c>
      <c r="BW247" s="537"/>
      <c r="BX247" s="537"/>
      <c r="BY247" s="382"/>
      <c r="BZ247" s="238"/>
      <c r="CA247" s="538">
        <f t="shared" si="460"/>
        <v>0</v>
      </c>
      <c r="CB247" s="74">
        <f t="shared" si="461"/>
        <v>0</v>
      </c>
      <c r="CC247" s="78">
        <f t="shared" si="462"/>
        <v>0</v>
      </c>
      <c r="CD247" s="537"/>
      <c r="CE247" s="537"/>
      <c r="CF247" s="382"/>
      <c r="CG247" s="238"/>
      <c r="CH247" s="538">
        <f t="shared" si="463"/>
        <v>0</v>
      </c>
      <c r="CI247" s="74">
        <f t="shared" si="464"/>
        <v>0</v>
      </c>
      <c r="CJ247" s="78">
        <f t="shared" si="465"/>
        <v>0</v>
      </c>
      <c r="CK247" s="537"/>
      <c r="CL247" s="537"/>
      <c r="CM247" s="382"/>
      <c r="CN247" s="238"/>
      <c r="CO247" s="538">
        <f t="shared" si="466"/>
        <v>0</v>
      </c>
      <c r="CP247" s="74">
        <f t="shared" si="467"/>
        <v>0</v>
      </c>
      <c r="CQ247" s="78">
        <f t="shared" si="468"/>
        <v>0</v>
      </c>
      <c r="CR247" s="537"/>
      <c r="CS247" s="537"/>
      <c r="CT247" s="382"/>
      <c r="CU247" s="238"/>
      <c r="CV247" s="538">
        <f t="shared" si="469"/>
        <v>0</v>
      </c>
      <c r="CW247" s="74">
        <f t="shared" si="470"/>
        <v>0</v>
      </c>
      <c r="CX247" s="78">
        <f t="shared" si="471"/>
        <v>0</v>
      </c>
      <c r="CY247" s="537"/>
      <c r="CZ247" s="537"/>
      <c r="DA247" s="382"/>
      <c r="DB247" s="238"/>
      <c r="DC247" s="538">
        <f t="shared" si="472"/>
        <v>0</v>
      </c>
      <c r="DD247" s="74">
        <f t="shared" si="473"/>
        <v>0</v>
      </c>
      <c r="DE247" s="78">
        <f t="shared" si="474"/>
        <v>0</v>
      </c>
      <c r="DF247" s="537"/>
      <c r="DG247" s="537"/>
      <c r="DH247" s="382"/>
      <c r="DI247" s="238"/>
      <c r="DJ247" s="538">
        <f t="shared" si="475"/>
        <v>0</v>
      </c>
      <c r="DK247" s="74">
        <f t="shared" si="476"/>
        <v>0</v>
      </c>
      <c r="DL247" s="78">
        <f t="shared" si="477"/>
        <v>0</v>
      </c>
      <c r="DM247" s="537"/>
      <c r="DN247" s="537"/>
      <c r="DO247" s="382"/>
      <c r="DP247" s="238"/>
      <c r="DQ247" s="538">
        <f t="shared" si="478"/>
        <v>0</v>
      </c>
      <c r="DR247" s="74">
        <f t="shared" si="479"/>
        <v>0</v>
      </c>
      <c r="DS247" s="78">
        <f t="shared" si="480"/>
        <v>0</v>
      </c>
      <c r="DT247" s="537"/>
      <c r="DU247" s="537"/>
      <c r="DV247" s="382"/>
    </row>
    <row r="248" spans="1:126" s="20" customFormat="1" ht="12.75" customHeight="1" outlineLevel="1" x14ac:dyDescent="0.2">
      <c r="A248" s="186" t="s">
        <v>242</v>
      </c>
      <c r="B248" s="182" t="s">
        <v>65</v>
      </c>
      <c r="C248" s="42"/>
      <c r="D248" s="42"/>
      <c r="E248" s="78">
        <f t="shared" si="428"/>
        <v>0</v>
      </c>
      <c r="F248" s="188"/>
      <c r="G248" s="22"/>
      <c r="H248" s="301" t="s">
        <v>312</v>
      </c>
      <c r="I248" s="538">
        <f>IF(K$1="Rejected",C248,IF(L248="",C248,SUM(C248,L248)))</f>
        <v>0</v>
      </c>
      <c r="J248" s="538">
        <f t="shared" si="430"/>
        <v>0</v>
      </c>
      <c r="K248" s="78">
        <f t="shared" si="431"/>
        <v>0</v>
      </c>
      <c r="L248" s="537"/>
      <c r="M248" s="537"/>
      <c r="N248" s="382"/>
      <c r="O248" s="271" t="str">
        <f t="shared" si="432"/>
        <v>LMW</v>
      </c>
      <c r="P248" s="538">
        <f t="shared" si="433"/>
        <v>0</v>
      </c>
      <c r="Q248" s="74">
        <f t="shared" si="434"/>
        <v>0</v>
      </c>
      <c r="R248" s="78">
        <f t="shared" si="435"/>
        <v>0</v>
      </c>
      <c r="S248" s="537"/>
      <c r="T248" s="537"/>
      <c r="U248" s="382"/>
      <c r="V248" s="238"/>
      <c r="W248" s="538">
        <f t="shared" si="436"/>
        <v>0</v>
      </c>
      <c r="X248" s="74">
        <f t="shared" si="437"/>
        <v>0</v>
      </c>
      <c r="Y248" s="78">
        <f t="shared" si="438"/>
        <v>0</v>
      </c>
      <c r="Z248" s="537"/>
      <c r="AA248" s="537"/>
      <c r="AB248" s="382"/>
      <c r="AC248" s="238"/>
      <c r="AD248" s="538">
        <f t="shared" si="439"/>
        <v>0</v>
      </c>
      <c r="AE248" s="74">
        <f t="shared" si="440"/>
        <v>0</v>
      </c>
      <c r="AF248" s="78">
        <f t="shared" si="441"/>
        <v>0</v>
      </c>
      <c r="AG248" s="537"/>
      <c r="AH248" s="537"/>
      <c r="AI248" s="382"/>
      <c r="AJ248" s="238"/>
      <c r="AK248" s="538">
        <f t="shared" si="442"/>
        <v>0</v>
      </c>
      <c r="AL248" s="74">
        <f t="shared" si="443"/>
        <v>0</v>
      </c>
      <c r="AM248" s="78">
        <f t="shared" si="444"/>
        <v>0</v>
      </c>
      <c r="AN248" s="537"/>
      <c r="AO248" s="537"/>
      <c r="AP248" s="382"/>
      <c r="AQ248" s="238"/>
      <c r="AR248" s="538">
        <f t="shared" si="445"/>
        <v>0</v>
      </c>
      <c r="AS248" s="74">
        <f t="shared" si="446"/>
        <v>0</v>
      </c>
      <c r="AT248" s="78">
        <f t="shared" si="447"/>
        <v>0</v>
      </c>
      <c r="AU248" s="537"/>
      <c r="AV248" s="537"/>
      <c r="AW248" s="382"/>
      <c r="AX248" s="238"/>
      <c r="AY248" s="538">
        <f t="shared" si="448"/>
        <v>0</v>
      </c>
      <c r="AZ248" s="74">
        <f t="shared" si="449"/>
        <v>0</v>
      </c>
      <c r="BA248" s="78">
        <f t="shared" si="450"/>
        <v>0</v>
      </c>
      <c r="BB248" s="537"/>
      <c r="BC248" s="537"/>
      <c r="BD248" s="382"/>
      <c r="BE248" s="238"/>
      <c r="BF248" s="538">
        <f t="shared" si="451"/>
        <v>0</v>
      </c>
      <c r="BG248" s="74">
        <f t="shared" si="452"/>
        <v>0</v>
      </c>
      <c r="BH248" s="78">
        <f t="shared" si="453"/>
        <v>0</v>
      </c>
      <c r="BI248" s="537"/>
      <c r="BJ248" s="537"/>
      <c r="BK248" s="382"/>
      <c r="BL248" s="238"/>
      <c r="BM248" s="538">
        <f t="shared" si="454"/>
        <v>0</v>
      </c>
      <c r="BN248" s="74">
        <f t="shared" si="455"/>
        <v>0</v>
      </c>
      <c r="BO248" s="78">
        <f t="shared" si="456"/>
        <v>0</v>
      </c>
      <c r="BP248" s="537"/>
      <c r="BQ248" s="537"/>
      <c r="BR248" s="382"/>
      <c r="BS248" s="238"/>
      <c r="BT248" s="538">
        <f t="shared" si="457"/>
        <v>0</v>
      </c>
      <c r="BU248" s="74">
        <f t="shared" si="458"/>
        <v>0</v>
      </c>
      <c r="BV248" s="78">
        <f t="shared" si="459"/>
        <v>0</v>
      </c>
      <c r="BW248" s="537"/>
      <c r="BX248" s="537"/>
      <c r="BY248" s="382"/>
      <c r="BZ248" s="238"/>
      <c r="CA248" s="538">
        <f t="shared" si="460"/>
        <v>0</v>
      </c>
      <c r="CB248" s="74">
        <f t="shared" si="461"/>
        <v>0</v>
      </c>
      <c r="CC248" s="78">
        <f t="shared" si="462"/>
        <v>0</v>
      </c>
      <c r="CD248" s="537"/>
      <c r="CE248" s="537"/>
      <c r="CF248" s="382"/>
      <c r="CG248" s="238"/>
      <c r="CH248" s="538">
        <f t="shared" si="463"/>
        <v>0</v>
      </c>
      <c r="CI248" s="74">
        <f t="shared" si="464"/>
        <v>0</v>
      </c>
      <c r="CJ248" s="78">
        <f t="shared" si="465"/>
        <v>0</v>
      </c>
      <c r="CK248" s="537"/>
      <c r="CL248" s="537"/>
      <c r="CM248" s="382"/>
      <c r="CN248" s="238"/>
      <c r="CO248" s="538">
        <f t="shared" si="466"/>
        <v>0</v>
      </c>
      <c r="CP248" s="74">
        <f t="shared" si="467"/>
        <v>0</v>
      </c>
      <c r="CQ248" s="78">
        <f t="shared" si="468"/>
        <v>0</v>
      </c>
      <c r="CR248" s="537"/>
      <c r="CS248" s="537"/>
      <c r="CT248" s="382"/>
      <c r="CU248" s="238"/>
      <c r="CV248" s="538">
        <f t="shared" si="469"/>
        <v>0</v>
      </c>
      <c r="CW248" s="74">
        <f t="shared" si="470"/>
        <v>0</v>
      </c>
      <c r="CX248" s="78">
        <f t="shared" si="471"/>
        <v>0</v>
      </c>
      <c r="CY248" s="537"/>
      <c r="CZ248" s="537"/>
      <c r="DA248" s="382"/>
      <c r="DB248" s="238"/>
      <c r="DC248" s="538">
        <f t="shared" si="472"/>
        <v>0</v>
      </c>
      <c r="DD248" s="74">
        <f t="shared" si="473"/>
        <v>0</v>
      </c>
      <c r="DE248" s="78">
        <f t="shared" si="474"/>
        <v>0</v>
      </c>
      <c r="DF248" s="537"/>
      <c r="DG248" s="537"/>
      <c r="DH248" s="382"/>
      <c r="DI248" s="238"/>
      <c r="DJ248" s="538">
        <f t="shared" si="475"/>
        <v>0</v>
      </c>
      <c r="DK248" s="74">
        <f t="shared" si="476"/>
        <v>0</v>
      </c>
      <c r="DL248" s="78">
        <f t="shared" si="477"/>
        <v>0</v>
      </c>
      <c r="DM248" s="537"/>
      <c r="DN248" s="537"/>
      <c r="DO248" s="382"/>
      <c r="DP248" s="238"/>
      <c r="DQ248" s="538">
        <f t="shared" si="478"/>
        <v>0</v>
      </c>
      <c r="DR248" s="74">
        <f t="shared" si="479"/>
        <v>0</v>
      </c>
      <c r="DS248" s="78">
        <f t="shared" si="480"/>
        <v>0</v>
      </c>
      <c r="DT248" s="537"/>
      <c r="DU248" s="537"/>
      <c r="DV248" s="382"/>
    </row>
    <row r="249" spans="1:126" s="20" customFormat="1" x14ac:dyDescent="0.2">
      <c r="A249" s="75" t="s">
        <v>151</v>
      </c>
      <c r="B249" s="194"/>
      <c r="C249" s="73">
        <f>SUMIF($O228:$O248,MID($H249,3,10),C228:C248)</f>
        <v>0</v>
      </c>
      <c r="D249" s="73">
        <f>SUMIF($O228:$O248,MID($H249,3,10),D228:D248)</f>
        <v>0</v>
      </c>
      <c r="E249" s="73">
        <f t="shared" si="428"/>
        <v>0</v>
      </c>
      <c r="F249" s="187"/>
      <c r="H249" s="301" t="s">
        <v>313</v>
      </c>
      <c r="I249" s="536">
        <f>IF(I$1="","",SUMIF($O229:$O248,MID($H249,3,10),I229:I248))</f>
        <v>0</v>
      </c>
      <c r="J249" s="536">
        <f>IF(I$1="","",SUMIF($O229:$O248,MID($H249,3,10),J229:J248))</f>
        <v>0</v>
      </c>
      <c r="K249" s="73">
        <f t="shared" si="431"/>
        <v>0</v>
      </c>
      <c r="L249" s="435">
        <f>IF(I$1="","",SUMIF($O228:$O248,MID($H249,3,10),L228:L248))</f>
        <v>0</v>
      </c>
      <c r="M249" s="435">
        <f>IF(I$1="","",SUMIF($O228:$O248,MID($H249,3,10),M228:M248))</f>
        <v>0</v>
      </c>
      <c r="N249" s="383"/>
      <c r="O249" s="271" t="str">
        <f t="shared" si="432"/>
        <v>L</v>
      </c>
      <c r="P249" s="73">
        <f>IF(P$1="","",SUMIF($O229:$O248,MID($H249,3,10),P229:P248))</f>
        <v>0</v>
      </c>
      <c r="Q249" s="73">
        <f>IF(P$1="","",SUMIF($O229:$O248,MID($H249,3,10),Q229:Q248))</f>
        <v>0</v>
      </c>
      <c r="R249" s="73">
        <f t="shared" si="435"/>
        <v>0</v>
      </c>
      <c r="S249" s="435">
        <f>IF(P$1="","",SUMIF($O228:$O248,MID($H249,3,10),S228:S248))</f>
        <v>0</v>
      </c>
      <c r="T249" s="435">
        <f>IF(P$1="","",SUMIF($O228:$O248,MID($H249,3,10),T228:T248))</f>
        <v>0</v>
      </c>
      <c r="U249" s="383"/>
      <c r="V249" s="238"/>
      <c r="W249" s="73">
        <f>IF(W$1="","",SUMIF($O229:$O248,MID($H249,3,10),W229:W248))</f>
        <v>0</v>
      </c>
      <c r="X249" s="73">
        <f>IF(W$1="","",SUMIF($O229:$O248,MID($H249,3,10),X229:X248))</f>
        <v>0</v>
      </c>
      <c r="Y249" s="73">
        <f t="shared" si="438"/>
        <v>0</v>
      </c>
      <c r="Z249" s="435">
        <f>IF(W$1="","",SUMIF($O228:$O248,MID($H249,3,10),Z228:Z248))</f>
        <v>0</v>
      </c>
      <c r="AA249" s="435">
        <f>IF(W$1="","",SUMIF($O228:$O248,MID($H249,3,10),AA228:AA248))</f>
        <v>0</v>
      </c>
      <c r="AB249" s="383"/>
      <c r="AC249" s="238"/>
      <c r="AD249" s="73">
        <f>IF(AD$1="","",SUMIF($O229:$O248,MID($H249,3,10),AD229:AD248))</f>
        <v>0</v>
      </c>
      <c r="AE249" s="73">
        <f>IF(AD$1="","",SUMIF($O229:$O248,MID($H249,3,10),AE229:AE248))</f>
        <v>0</v>
      </c>
      <c r="AF249" s="73">
        <f t="shared" si="441"/>
        <v>0</v>
      </c>
      <c r="AG249" s="435">
        <f>IF(AD$1="","",SUMIF($O228:$O248,MID($H249,3,10),AG228:AG248))</f>
        <v>0</v>
      </c>
      <c r="AH249" s="435">
        <f>IF(AD$1="","",SUMIF($O228:$O248,MID($H249,3,10),AH228:AH248))</f>
        <v>0</v>
      </c>
      <c r="AI249" s="383"/>
      <c r="AJ249" s="238"/>
      <c r="AK249" s="73">
        <f>IF(AK$1="","",SUMIF($O229:$O248,MID($H249,3,10),AK229:AK248))</f>
        <v>0</v>
      </c>
      <c r="AL249" s="73">
        <f>IF(AK$1="","",SUMIF($O229:$O248,MID($H249,3,10),AL229:AL248))</f>
        <v>0</v>
      </c>
      <c r="AM249" s="73">
        <f t="shared" si="444"/>
        <v>0</v>
      </c>
      <c r="AN249" s="435">
        <f>IF(AK$1="","",SUMIF($O228:$O248,MID($H249,3,10),AN228:AN248))</f>
        <v>0</v>
      </c>
      <c r="AO249" s="435">
        <f>IF(AK$1="","",SUMIF($O228:$O248,MID($H249,3,10),AO228:AO248))</f>
        <v>0</v>
      </c>
      <c r="AP249" s="383"/>
      <c r="AQ249" s="238"/>
      <c r="AR249" s="73">
        <f>IF(AR$1="","",SUMIF($O229:$O248,MID($H249,3,10),AR229:AR248))</f>
        <v>0</v>
      </c>
      <c r="AS249" s="73">
        <f>IF(AR$1="","",SUMIF($O229:$O248,MID($H249,3,10),AS229:AS248))</f>
        <v>0</v>
      </c>
      <c r="AT249" s="73">
        <f t="shared" si="447"/>
        <v>0</v>
      </c>
      <c r="AU249" s="435">
        <f>IF(AR$1="","",SUMIF($O228:$O248,MID($H249,3,10),AU228:AU248))</f>
        <v>0</v>
      </c>
      <c r="AV249" s="435">
        <f>IF(AR$1="","",SUMIF($O228:$O248,MID($H249,3,10),AV228:AV248))</f>
        <v>0</v>
      </c>
      <c r="AW249" s="383"/>
      <c r="AX249" s="238"/>
      <c r="AY249" s="73">
        <f>IF(AY$1="","",SUMIF($O229:$O248,MID($H249,3,10),AY229:AY248))</f>
        <v>0</v>
      </c>
      <c r="AZ249" s="73">
        <f>IF(AY$1="","",SUMIF($O229:$O248,MID($H249,3,10),AZ229:AZ248))</f>
        <v>0</v>
      </c>
      <c r="BA249" s="73">
        <f t="shared" si="450"/>
        <v>0</v>
      </c>
      <c r="BB249" s="435">
        <f>IF(AY$1="","",SUMIF($O228:$O248,MID($H249,3,10),BB228:BB248))</f>
        <v>0</v>
      </c>
      <c r="BC249" s="435">
        <f>IF(AY$1="","",SUMIF($O228:$O248,MID($H249,3,10),BC228:BC248))</f>
        <v>0</v>
      </c>
      <c r="BD249" s="383"/>
      <c r="BE249" s="238"/>
      <c r="BF249" s="73">
        <f>IF(BF$1="","",SUMIF($O229:$O248,MID($H249,3,10),BF229:BF248))</f>
        <v>0</v>
      </c>
      <c r="BG249" s="73">
        <f>IF(BF$1="","",SUMIF($O229:$O248,MID($H249,3,10),BG229:BG248))</f>
        <v>0</v>
      </c>
      <c r="BH249" s="73">
        <f t="shared" si="453"/>
        <v>0</v>
      </c>
      <c r="BI249" s="435">
        <f>IF(BF$1="","",SUMIF($O228:$O248,MID($H249,3,10),BI228:BI248))</f>
        <v>0</v>
      </c>
      <c r="BJ249" s="435">
        <f>IF(BF$1="","",SUMIF($O228:$O248,MID($H249,3,10),BJ228:BJ248))</f>
        <v>0</v>
      </c>
      <c r="BK249" s="383"/>
      <c r="BL249" s="238"/>
      <c r="BM249" s="73">
        <f>IF(BM$1="","",SUMIF($O229:$O248,MID($H249,3,10),BM229:BM248))</f>
        <v>0</v>
      </c>
      <c r="BN249" s="73">
        <f>IF(BM$1="","",SUMIF($O229:$O248,MID($H249,3,10),BN229:BN248))</f>
        <v>0</v>
      </c>
      <c r="BO249" s="73">
        <f t="shared" si="456"/>
        <v>0</v>
      </c>
      <c r="BP249" s="435">
        <f>IF(BM$1="","",SUMIF($O228:$O248,MID($H249,3,10),BP228:BP248))</f>
        <v>0</v>
      </c>
      <c r="BQ249" s="435">
        <f>IF(BM$1="","",SUMIF($O228:$O248,MID($H249,3,10),BQ228:BQ248))</f>
        <v>0</v>
      </c>
      <c r="BR249" s="383"/>
      <c r="BS249" s="238"/>
      <c r="BT249" s="73">
        <f>IF(BT$1="","",SUMIF($O229:$O248,MID($H249,3,10),BT229:BT248))</f>
        <v>0</v>
      </c>
      <c r="BU249" s="73">
        <f>IF(BT$1="","",SUMIF($O229:$O248,MID($H249,3,10),BU229:BU248))</f>
        <v>0</v>
      </c>
      <c r="BV249" s="73">
        <f t="shared" si="459"/>
        <v>0</v>
      </c>
      <c r="BW249" s="435">
        <f>IF(BT$1="","",SUMIF($O228:$O248,MID($H249,3,10),BW228:BW248))</f>
        <v>0</v>
      </c>
      <c r="BX249" s="435">
        <f>IF(BT$1="","",SUMIF($O228:$O248,MID($H249,3,10),BX228:BX248))</f>
        <v>0</v>
      </c>
      <c r="BY249" s="383"/>
      <c r="BZ249" s="238"/>
      <c r="CA249" s="73">
        <f>IF(CA$1="","",SUMIF($O229:$O248,MID($H249,3,10),CA229:CA248))</f>
        <v>0</v>
      </c>
      <c r="CB249" s="73">
        <f>IF(CA$1="","",SUMIF($O229:$O248,MID($H249,3,10),CB229:CB248))</f>
        <v>0</v>
      </c>
      <c r="CC249" s="73">
        <f t="shared" si="462"/>
        <v>0</v>
      </c>
      <c r="CD249" s="435">
        <f>IF(CA$1="","",SUMIF($O228:$O248,MID($H249,3,10),CD228:CD248))</f>
        <v>0</v>
      </c>
      <c r="CE249" s="435">
        <f>IF(CA$1="","",SUMIF($O228:$O248,MID($H249,3,10),CE228:CE248))</f>
        <v>0</v>
      </c>
      <c r="CF249" s="383"/>
      <c r="CG249" s="238"/>
      <c r="CH249" s="73">
        <f>IF(CH$1="","",SUMIF($O229:$O248,MID($H249,3,10),CH229:CH248))</f>
        <v>0</v>
      </c>
      <c r="CI249" s="73">
        <f>IF(CH$1="","",SUMIF($O229:$O248,MID($H249,3,10),CI229:CI248))</f>
        <v>0</v>
      </c>
      <c r="CJ249" s="73">
        <f t="shared" si="465"/>
        <v>0</v>
      </c>
      <c r="CK249" s="435">
        <f>IF(CH$1="","",SUMIF($O228:$O248,MID($H249,3,10),CK228:CK248))</f>
        <v>0</v>
      </c>
      <c r="CL249" s="435">
        <f>IF(CH$1="","",SUMIF($O228:$O248,MID($H249,3,10),CL228:CL248))</f>
        <v>0</v>
      </c>
      <c r="CM249" s="383"/>
      <c r="CN249" s="238"/>
      <c r="CO249" s="73">
        <f>IF(CO$1="","",SUMIF($O229:$O248,MID($H249,3,10),CO229:CO248))</f>
        <v>0</v>
      </c>
      <c r="CP249" s="73">
        <f>IF(CO$1="","",SUMIF($O229:$O248,MID($H249,3,10),CP229:CP248))</f>
        <v>0</v>
      </c>
      <c r="CQ249" s="73">
        <f t="shared" si="468"/>
        <v>0</v>
      </c>
      <c r="CR249" s="435">
        <f>IF(CO$1="","",SUMIF($O228:$O248,MID($H249,3,10),CR228:CR248))</f>
        <v>0</v>
      </c>
      <c r="CS249" s="435">
        <f>IF(CO$1="","",SUMIF($O228:$O248,MID($H249,3,10),CS228:CS248))</f>
        <v>0</v>
      </c>
      <c r="CT249" s="383"/>
      <c r="CU249" s="238"/>
      <c r="CV249" s="73">
        <f>IF(CV$1="","",SUMIF($O229:$O248,MID($H249,3,10),CV229:CV248))</f>
        <v>0</v>
      </c>
      <c r="CW249" s="73">
        <f>IF(CV$1="","",SUMIF($O229:$O248,MID($H249,3,10),CW229:CW248))</f>
        <v>0</v>
      </c>
      <c r="CX249" s="73">
        <f t="shared" si="471"/>
        <v>0</v>
      </c>
      <c r="CY249" s="435">
        <f>IF(CV$1="","",SUMIF($O228:$O248,MID($H249,3,10),CY228:CY248))</f>
        <v>0</v>
      </c>
      <c r="CZ249" s="435">
        <f>IF(CV$1="","",SUMIF($O228:$O248,MID($H249,3,10),CZ228:CZ248))</f>
        <v>0</v>
      </c>
      <c r="DA249" s="383"/>
      <c r="DB249" s="238"/>
      <c r="DC249" s="73">
        <f>IF(DC$1="","",SUMIF($O229:$O248,MID($H249,3,10),DC229:DC248))</f>
        <v>0</v>
      </c>
      <c r="DD249" s="73">
        <f>IF(DC$1="","",SUMIF($O229:$O248,MID($H249,3,10),DD229:DD248))</f>
        <v>0</v>
      </c>
      <c r="DE249" s="73">
        <f t="shared" si="474"/>
        <v>0</v>
      </c>
      <c r="DF249" s="435">
        <f>IF(DC$1="","",SUMIF($O228:$O248,MID($H249,3,10),DF228:DF248))</f>
        <v>0</v>
      </c>
      <c r="DG249" s="435">
        <f>IF(DC$1="","",SUMIF($O228:$O248,MID($H249,3,10),DG228:DG248))</f>
        <v>0</v>
      </c>
      <c r="DH249" s="383"/>
      <c r="DI249" s="238"/>
      <c r="DJ249" s="73">
        <f>IF(DJ$1="","",SUMIF($O229:$O248,MID($H249,3,10),DJ229:DJ248))</f>
        <v>0</v>
      </c>
      <c r="DK249" s="73">
        <f>IF(DJ$1="","",SUMIF($O229:$O248,MID($H249,3,10),DK229:DK248))</f>
        <v>0</v>
      </c>
      <c r="DL249" s="73">
        <f t="shared" si="477"/>
        <v>0</v>
      </c>
      <c r="DM249" s="435">
        <f>IF(DJ$1="","",SUMIF($O228:$O248,MID($H249,3,10),DM228:DM248))</f>
        <v>0</v>
      </c>
      <c r="DN249" s="435">
        <f>IF(DJ$1="","",SUMIF($O228:$O248,MID($H249,3,10),DN228:DN248))</f>
        <v>0</v>
      </c>
      <c r="DO249" s="383"/>
      <c r="DP249" s="238"/>
      <c r="DQ249" s="73">
        <f>IF(DQ$1="","",SUMIF($O229:$O248,MID($H249,3,10),DQ229:DQ248))</f>
        <v>0</v>
      </c>
      <c r="DR249" s="73">
        <f>IF(DQ$1="","",SUMIF($O229:$O248,MID($H249,3,10),DR229:DR248))</f>
        <v>0</v>
      </c>
      <c r="DS249" s="73">
        <f t="shared" si="480"/>
        <v>0</v>
      </c>
      <c r="DT249" s="435">
        <f>IF(DQ$1="","",SUMIF($O228:$O248,MID($H249,3,10),DT228:DT248))</f>
        <v>0</v>
      </c>
      <c r="DU249" s="435">
        <f>IF(DQ$1="","",SUMIF($O228:$O248,MID($H249,3,10),DU228:DU248))</f>
        <v>0</v>
      </c>
      <c r="DV249" s="383"/>
    </row>
    <row r="250" spans="1:126" s="238" customFormat="1" x14ac:dyDescent="0.2">
      <c r="A250" s="702" t="s">
        <v>80</v>
      </c>
      <c r="B250" s="703"/>
      <c r="C250" s="703"/>
      <c r="D250" s="703"/>
      <c r="E250" s="703"/>
      <c r="F250" s="704"/>
      <c r="H250" s="303"/>
      <c r="I250" s="421"/>
      <c r="J250" s="421"/>
      <c r="K250" s="421"/>
      <c r="L250" s="425"/>
      <c r="M250" s="425"/>
      <c r="N250" s="384"/>
      <c r="O250" s="271"/>
      <c r="P250" s="421"/>
      <c r="Q250" s="421"/>
      <c r="R250" s="421"/>
      <c r="S250" s="425"/>
      <c r="T250" s="425"/>
      <c r="U250" s="384"/>
      <c r="W250" s="421"/>
      <c r="X250" s="421"/>
      <c r="Y250" s="421"/>
      <c r="Z250" s="253"/>
      <c r="AA250" s="253"/>
      <c r="AB250" s="384"/>
      <c r="AD250" s="421"/>
      <c r="AE250" s="421"/>
      <c r="AF250" s="421"/>
      <c r="AG250" s="253"/>
      <c r="AH250" s="253"/>
      <c r="AI250" s="384"/>
      <c r="AK250" s="421"/>
      <c r="AL250" s="421"/>
      <c r="AM250" s="421"/>
      <c r="AN250" s="253"/>
      <c r="AO250" s="253"/>
      <c r="AP250" s="384"/>
      <c r="AR250" s="421"/>
      <c r="AS250" s="421"/>
      <c r="AT250" s="421"/>
      <c r="AU250" s="253"/>
      <c r="AV250" s="253"/>
      <c r="AW250" s="384"/>
      <c r="AY250" s="421"/>
      <c r="AZ250" s="421"/>
      <c r="BA250" s="421"/>
      <c r="BB250" s="253"/>
      <c r="BC250" s="253"/>
      <c r="BD250" s="384"/>
      <c r="BF250" s="421"/>
      <c r="BG250" s="421"/>
      <c r="BH250" s="421"/>
      <c r="BI250" s="253"/>
      <c r="BJ250" s="253"/>
      <c r="BK250" s="384"/>
      <c r="BM250" s="421"/>
      <c r="BN250" s="421"/>
      <c r="BO250" s="421"/>
      <c r="BP250" s="253"/>
      <c r="BQ250" s="253"/>
      <c r="BR250" s="384"/>
      <c r="BT250" s="421"/>
      <c r="BU250" s="421"/>
      <c r="BV250" s="421"/>
      <c r="BW250" s="253"/>
      <c r="BX250" s="253"/>
      <c r="BY250" s="384"/>
      <c r="CA250" s="421"/>
      <c r="CB250" s="421"/>
      <c r="CC250" s="421"/>
      <c r="CD250" s="253"/>
      <c r="CE250" s="253"/>
      <c r="CF250" s="384"/>
      <c r="CH250" s="421"/>
      <c r="CI250" s="421"/>
      <c r="CJ250" s="421"/>
      <c r="CK250" s="253"/>
      <c r="CL250" s="253"/>
      <c r="CM250" s="384"/>
      <c r="CO250" s="421"/>
      <c r="CP250" s="421"/>
      <c r="CQ250" s="421"/>
      <c r="CR250" s="253"/>
      <c r="CS250" s="253"/>
      <c r="CT250" s="384"/>
      <c r="CV250" s="421"/>
      <c r="CW250" s="421"/>
      <c r="CX250" s="421"/>
      <c r="CY250" s="253"/>
      <c r="CZ250" s="253"/>
      <c r="DA250" s="384"/>
      <c r="DC250" s="421"/>
      <c r="DD250" s="421"/>
      <c r="DE250" s="421"/>
      <c r="DF250" s="253"/>
      <c r="DG250" s="253"/>
      <c r="DH250" s="384"/>
      <c r="DJ250" s="421"/>
      <c r="DK250" s="421"/>
      <c r="DL250" s="421"/>
      <c r="DM250" s="253"/>
      <c r="DN250" s="253"/>
      <c r="DO250" s="384"/>
      <c r="DQ250" s="421"/>
      <c r="DR250" s="421"/>
      <c r="DS250" s="421"/>
      <c r="DT250" s="253"/>
      <c r="DU250" s="253"/>
      <c r="DV250" s="384"/>
    </row>
    <row r="251" spans="1:126" s="20" customFormat="1" outlineLevel="1" x14ac:dyDescent="0.2">
      <c r="A251" s="153" t="s">
        <v>5</v>
      </c>
      <c r="B251" s="181"/>
      <c r="C251" s="77">
        <f>SUMIF($H252:$H255,MID($H251,3,10),C252:C255)</f>
        <v>0</v>
      </c>
      <c r="D251" s="77">
        <f>SUMIF($H252:$H255,MID($H251,3,10),D252:D255)</f>
        <v>0</v>
      </c>
      <c r="E251" s="73">
        <f t="shared" ref="E251:E276" si="481">SUM(C251:D251)</f>
        <v>0</v>
      </c>
      <c r="F251" s="189"/>
      <c r="H251" s="301" t="s">
        <v>314</v>
      </c>
      <c r="I251" s="536">
        <f t="shared" ref="I251:I275" si="482">IF(K$1="Rejected",C251,IF(L251="",C251,SUM(C251,L251)))</f>
        <v>0</v>
      </c>
      <c r="J251" s="536">
        <f t="shared" ref="J251:J275" si="483">IF(K$1="Rejected",D251,IF(M251="",D251,SUM(D251,M251)))</f>
        <v>0</v>
      </c>
      <c r="K251" s="73">
        <f t="shared" ref="K251:K276" si="484">IF(I$1="","",SUM(I251:J251))</f>
        <v>0</v>
      </c>
      <c r="L251" s="437">
        <f>IF(I$1="","",SUMIF($H252:$H255,MID($H251,3,10),L252:L255))</f>
        <v>0</v>
      </c>
      <c r="M251" s="437">
        <f>IF(I$1="","",SUMIF($H252:$H255,MID($H251,3,10),M252:M255))</f>
        <v>0</v>
      </c>
      <c r="N251" s="385"/>
      <c r="O251" s="271" t="str">
        <f t="shared" si="432"/>
        <v>LL</v>
      </c>
      <c r="P251" s="536">
        <f t="shared" ref="P251:P275" si="485">IF(R$1="Rejected",I251,IF(S251="",I251,SUM(I251,S251)))</f>
        <v>0</v>
      </c>
      <c r="Q251" s="73">
        <f t="shared" ref="Q251:Q275" si="486">IF(R$1="Rejected",J251,IF(T251="",J251,SUM(J251,T251)))</f>
        <v>0</v>
      </c>
      <c r="R251" s="73">
        <f t="shared" ref="R251:R276" si="487">IF(P$1="","",SUM(P251:Q251))</f>
        <v>0</v>
      </c>
      <c r="S251" s="437">
        <f>IF(P$1="","",SUMIF($H252:$H255,MID($H251,3,10),S252:S255))</f>
        <v>0</v>
      </c>
      <c r="T251" s="437">
        <f>IF(P$1="","",SUMIF($H252:$H255,MID($H251,3,10),T252:T255))</f>
        <v>0</v>
      </c>
      <c r="U251" s="385"/>
      <c r="V251" s="238"/>
      <c r="W251" s="536">
        <f t="shared" ref="W251:W275" si="488">IF(Y$1="Rejected",P251,IF(Z251="",P251,SUM(P251,Z251)))</f>
        <v>0</v>
      </c>
      <c r="X251" s="73">
        <f t="shared" ref="X251:X275" si="489">IF(Y$1="Rejected",Q251,IF(AA251="",Q251,SUM(Q251,AA251)))</f>
        <v>0</v>
      </c>
      <c r="Y251" s="73">
        <f t="shared" ref="Y251:Y276" si="490">IF(W$1="","",SUM(W251:X251))</f>
        <v>0</v>
      </c>
      <c r="Z251" s="437">
        <f>IF(W$1="","",SUMIF($H252:$H255,MID($H251,3,10),Z252:Z255))</f>
        <v>0</v>
      </c>
      <c r="AA251" s="437">
        <f>IF(W$1="","",SUMIF($H252:$H255,MID($H251,3,10),AA252:AA255))</f>
        <v>0</v>
      </c>
      <c r="AB251" s="385"/>
      <c r="AC251" s="238"/>
      <c r="AD251" s="536">
        <f t="shared" ref="AD251:AD275" si="491">IF(AF$1="Rejected",W251,IF(AG251="",W251,SUM(W251,AG251)))</f>
        <v>0</v>
      </c>
      <c r="AE251" s="73">
        <f t="shared" ref="AE251:AE275" si="492">IF(AF$1="Rejected",X251,IF(AH251="",X251,SUM(X251,AH251)))</f>
        <v>0</v>
      </c>
      <c r="AF251" s="73">
        <f t="shared" ref="AF251:AF276" si="493">IF(AD$1="","",SUM(AD251:AE251))</f>
        <v>0</v>
      </c>
      <c r="AG251" s="437">
        <f>IF(AD$1="","",SUMIF($H252:$H255,MID($H251,3,10),AG252:AG255))</f>
        <v>0</v>
      </c>
      <c r="AH251" s="437">
        <f>IF(AD$1="","",SUMIF($H252:$H255,MID($H251,3,10),AH252:AH255))</f>
        <v>0</v>
      </c>
      <c r="AI251" s="385"/>
      <c r="AJ251" s="238"/>
      <c r="AK251" s="536">
        <f t="shared" ref="AK251:AK275" si="494">IF(AM$1="Rejected",AD251,IF(AN251="",AD251,SUM(AD251,AN251)))</f>
        <v>0</v>
      </c>
      <c r="AL251" s="73">
        <f t="shared" ref="AL251:AL275" si="495">IF(AM$1="Rejected",AE251,IF(AO251="",AE251,SUM(AE251,AO251)))</f>
        <v>0</v>
      </c>
      <c r="AM251" s="73">
        <f t="shared" ref="AM251:AM276" si="496">IF(AK$1="","",SUM(AK251:AL251))</f>
        <v>0</v>
      </c>
      <c r="AN251" s="437">
        <f>IF(AK$1="","",SUMIF($H252:$H255,MID($H251,3,10),AN252:AN255))</f>
        <v>0</v>
      </c>
      <c r="AO251" s="437">
        <f>IF(AK$1="","",SUMIF($H252:$H255,MID($H251,3,10),AO252:AO255))</f>
        <v>0</v>
      </c>
      <c r="AP251" s="385"/>
      <c r="AQ251" s="238"/>
      <c r="AR251" s="536">
        <f t="shared" ref="AR251:AR275" si="497">IF(AT$1="Rejected",AK251,IF(AU251="",AK251,SUM(AK251,AU251)))</f>
        <v>0</v>
      </c>
      <c r="AS251" s="73">
        <f t="shared" ref="AS251:AS275" si="498">IF(AT$1="Rejected",AL251,IF(AV251="",AL251,SUM(AL251,AV251)))</f>
        <v>0</v>
      </c>
      <c r="AT251" s="73">
        <f t="shared" ref="AT251:AT276" si="499">IF(AR$1="","",SUM(AR251:AS251))</f>
        <v>0</v>
      </c>
      <c r="AU251" s="437">
        <f>IF(AR$1="","",SUMIF($H252:$H255,MID($H251,3,10),AU252:AU255))</f>
        <v>0</v>
      </c>
      <c r="AV251" s="437">
        <f>IF(AR$1="","",SUMIF($H252:$H255,MID($H251,3,10),AV252:AV255))</f>
        <v>0</v>
      </c>
      <c r="AW251" s="385"/>
      <c r="AX251" s="238"/>
      <c r="AY251" s="536">
        <f t="shared" ref="AY251:AY275" si="500">IF(BA$1="Rejected",AR251,IF(BB251="",AR251,SUM(AR251,BB251)))</f>
        <v>0</v>
      </c>
      <c r="AZ251" s="73">
        <f t="shared" ref="AZ251:AZ275" si="501">IF(BA$1="Rejected",AS251,IF(BC251="",AS251,SUM(AS251,BC251)))</f>
        <v>0</v>
      </c>
      <c r="BA251" s="73">
        <f t="shared" ref="BA251:BA276" si="502">IF(AY$1="","",SUM(AY251:AZ251))</f>
        <v>0</v>
      </c>
      <c r="BB251" s="437">
        <f>IF(AY$1="","",SUMIF($H252:$H255,MID($H251,3,10),BB252:BB255))</f>
        <v>0</v>
      </c>
      <c r="BC251" s="437">
        <f>IF(AY$1="","",SUMIF($H252:$H255,MID($H251,3,10),BC252:BC255))</f>
        <v>0</v>
      </c>
      <c r="BD251" s="385"/>
      <c r="BE251" s="238"/>
      <c r="BF251" s="536">
        <f t="shared" ref="BF251:BF275" si="503">IF(BH$1="Rejected",AY251,IF(BI251="",AY251,SUM(AY251,BI251)))</f>
        <v>0</v>
      </c>
      <c r="BG251" s="73">
        <f t="shared" ref="BG251:BG275" si="504">IF(BH$1="Rejected",AZ251,IF(BJ251="",AZ251,SUM(AZ251,BJ251)))</f>
        <v>0</v>
      </c>
      <c r="BH251" s="73">
        <f t="shared" ref="BH251:BH276" si="505">IF(BF$1="","",SUM(BF251:BG251))</f>
        <v>0</v>
      </c>
      <c r="BI251" s="437">
        <f>IF(BF$1="","",SUMIF($H252:$H255,MID($H251,3,10),BI252:BI255))</f>
        <v>0</v>
      </c>
      <c r="BJ251" s="437">
        <f>IF(BF$1="","",SUMIF($H252:$H255,MID($H251,3,10),BJ252:BJ255))</f>
        <v>0</v>
      </c>
      <c r="BK251" s="385"/>
      <c r="BL251" s="238"/>
      <c r="BM251" s="536">
        <f t="shared" ref="BM251:BM275" si="506">IF(BO$1="Rejected",BF251,IF(BP251="",BF251,SUM(BF251,BP251)))</f>
        <v>0</v>
      </c>
      <c r="BN251" s="73">
        <f t="shared" ref="BN251:BN275" si="507">IF(BO$1="Rejected",BG251,IF(BQ251="",BG251,SUM(BG251,BQ251)))</f>
        <v>0</v>
      </c>
      <c r="BO251" s="73">
        <f t="shared" ref="BO251:BO276" si="508">IF(BM$1="","",SUM(BM251:BN251))</f>
        <v>0</v>
      </c>
      <c r="BP251" s="437">
        <f>IF(BM$1="","",SUMIF($H252:$H255,MID($H251,3,10),BP252:BP255))</f>
        <v>0</v>
      </c>
      <c r="BQ251" s="437">
        <f>IF(BM$1="","",SUMIF($H252:$H255,MID($H251,3,10),BQ252:BQ255))</f>
        <v>0</v>
      </c>
      <c r="BR251" s="385"/>
      <c r="BS251" s="238"/>
      <c r="BT251" s="536">
        <f t="shared" ref="BT251:BT275" si="509">IF(BV$1="Rejected",BM251,IF(BW251="",BM251,SUM(BM251,BW251)))</f>
        <v>0</v>
      </c>
      <c r="BU251" s="73">
        <f t="shared" ref="BU251:BU275" si="510">IF(BV$1="Rejected",BN251,IF(BX251="",BN251,SUM(BN251,BX251)))</f>
        <v>0</v>
      </c>
      <c r="BV251" s="73">
        <f t="shared" ref="BV251:BV276" si="511">IF(BT$1="","",SUM(BT251:BU251))</f>
        <v>0</v>
      </c>
      <c r="BW251" s="437">
        <f>IF(BT$1="","",SUMIF($H252:$H255,MID($H251,3,10),BW252:BW255))</f>
        <v>0</v>
      </c>
      <c r="BX251" s="437">
        <f>IF(BT$1="","",SUMIF($H252:$H255,MID($H251,3,10),BX252:BX255))</f>
        <v>0</v>
      </c>
      <c r="BY251" s="385"/>
      <c r="BZ251" s="238"/>
      <c r="CA251" s="536">
        <f t="shared" ref="CA251:CA275" si="512">IF(CC$1="Rejected",BT251,IF(CD251="",BT251,SUM(BT251,CD251)))</f>
        <v>0</v>
      </c>
      <c r="CB251" s="73">
        <f t="shared" ref="CB251:CB275" si="513">IF(CC$1="Rejected",BU251,IF(CE251="",BU251,SUM(BU251,CE251)))</f>
        <v>0</v>
      </c>
      <c r="CC251" s="73">
        <f t="shared" ref="CC251:CC276" si="514">IF(CA$1="","",SUM(CA251:CB251))</f>
        <v>0</v>
      </c>
      <c r="CD251" s="437">
        <f>IF(CA$1="","",SUMIF($H252:$H255,MID($H251,3,10),CD252:CD255))</f>
        <v>0</v>
      </c>
      <c r="CE251" s="437">
        <f>IF(CA$1="","",SUMIF($H252:$H255,MID($H251,3,10),CE252:CE255))</f>
        <v>0</v>
      </c>
      <c r="CF251" s="385"/>
      <c r="CG251" s="238"/>
      <c r="CH251" s="536">
        <f t="shared" ref="CH251:CH275" si="515">IF(CJ$1="Rejected",CA251,IF(CK251="",CA251,SUM(CA251,CK251)))</f>
        <v>0</v>
      </c>
      <c r="CI251" s="73">
        <f t="shared" ref="CI251:CI275" si="516">IF(CJ$1="Rejected",CB251,IF(CL251="",CB251,SUM(CB251,CL251)))</f>
        <v>0</v>
      </c>
      <c r="CJ251" s="73">
        <f t="shared" ref="CJ251:CJ276" si="517">IF(CH$1="","",SUM(CH251:CI251))</f>
        <v>0</v>
      </c>
      <c r="CK251" s="437">
        <f>IF(CH$1="","",SUMIF($H252:$H255,MID($H251,3,10),CK252:CK255))</f>
        <v>0</v>
      </c>
      <c r="CL251" s="437">
        <f>IF(CH$1="","",SUMIF($H252:$H255,MID($H251,3,10),CL252:CL255))</f>
        <v>0</v>
      </c>
      <c r="CM251" s="385"/>
      <c r="CN251" s="238"/>
      <c r="CO251" s="536">
        <f t="shared" ref="CO251:CO275" si="518">IF(CQ$1="Rejected",CH251,IF(CR251="",CH251,SUM(CH251,CR251)))</f>
        <v>0</v>
      </c>
      <c r="CP251" s="73">
        <f t="shared" ref="CP251:CP275" si="519">IF(CQ$1="Rejected",CI251,IF(CS251="",CI251,SUM(CI251,CS251)))</f>
        <v>0</v>
      </c>
      <c r="CQ251" s="73">
        <f t="shared" ref="CQ251:CQ276" si="520">IF(CO$1="","",SUM(CO251:CP251))</f>
        <v>0</v>
      </c>
      <c r="CR251" s="437">
        <f>IF(CO$1="","",SUMIF($H252:$H255,MID($H251,3,10),CR252:CR255))</f>
        <v>0</v>
      </c>
      <c r="CS251" s="437">
        <f>IF(CO$1="","",SUMIF($H252:$H255,MID($H251,3,10),CS252:CS255))</f>
        <v>0</v>
      </c>
      <c r="CT251" s="385"/>
      <c r="CU251" s="238"/>
      <c r="CV251" s="536">
        <f t="shared" ref="CV251:CV275" si="521">IF(CX$1="Rejected",CO251,IF(CY251="",CO251,SUM(CO251,CY251)))</f>
        <v>0</v>
      </c>
      <c r="CW251" s="73">
        <f t="shared" ref="CW251:CW275" si="522">IF(CX$1="Rejected",CP251,IF(CZ251="",CP251,SUM(CP251,CZ251)))</f>
        <v>0</v>
      </c>
      <c r="CX251" s="73">
        <f t="shared" ref="CX251:CX276" si="523">IF(CV$1="","",SUM(CV251:CW251))</f>
        <v>0</v>
      </c>
      <c r="CY251" s="437">
        <f>IF(CV$1="","",SUMIF($H252:$H255,MID($H251,3,10),CY252:CY255))</f>
        <v>0</v>
      </c>
      <c r="CZ251" s="437">
        <f>IF(CV$1="","",SUMIF($H252:$H255,MID($H251,3,10),CZ252:CZ255))</f>
        <v>0</v>
      </c>
      <c r="DA251" s="385"/>
      <c r="DB251" s="238"/>
      <c r="DC251" s="536">
        <f t="shared" ref="DC251:DC275" si="524">IF(DE$1="Rejected",CV251,IF(DF251="",CV251,SUM(CV251,DF251)))</f>
        <v>0</v>
      </c>
      <c r="DD251" s="73">
        <f t="shared" ref="DD251:DD275" si="525">IF(DE$1="Rejected",CW251,IF(DG251="",CW251,SUM(CW251,DG251)))</f>
        <v>0</v>
      </c>
      <c r="DE251" s="73">
        <f t="shared" ref="DE251:DE276" si="526">IF(DC$1="","",SUM(DC251:DD251))</f>
        <v>0</v>
      </c>
      <c r="DF251" s="437">
        <f>IF(DC$1="","",SUMIF($H252:$H255,MID($H251,3,10),DF252:DF255))</f>
        <v>0</v>
      </c>
      <c r="DG251" s="437">
        <f>IF(DC$1="","",SUMIF($H252:$H255,MID($H251,3,10),DG252:DG255))</f>
        <v>0</v>
      </c>
      <c r="DH251" s="385"/>
      <c r="DI251" s="238"/>
      <c r="DJ251" s="536">
        <f t="shared" ref="DJ251:DJ275" si="527">IF(DL$1="Rejected",DC251,IF(DM251="",DC251,SUM(DC251,DM251)))</f>
        <v>0</v>
      </c>
      <c r="DK251" s="73">
        <f t="shared" ref="DK251:DK275" si="528">IF(DL$1="Rejected",DD251,IF(DN251="",DD251,SUM(DD251,DN251)))</f>
        <v>0</v>
      </c>
      <c r="DL251" s="73">
        <f t="shared" ref="DL251:DL276" si="529">IF(DJ$1="","",SUM(DJ251:DK251))</f>
        <v>0</v>
      </c>
      <c r="DM251" s="437">
        <f>IF(DJ$1="","",SUMIF($H252:$H255,MID($H251,3,10),DM252:DM255))</f>
        <v>0</v>
      </c>
      <c r="DN251" s="437">
        <f>IF(DJ$1="","",SUMIF($H252:$H255,MID($H251,3,10),DN252:DN255))</f>
        <v>0</v>
      </c>
      <c r="DO251" s="385"/>
      <c r="DP251" s="238"/>
      <c r="DQ251" s="536">
        <f t="shared" ref="DQ251:DQ275" si="530">IF(DS$1="Rejected",DJ251,IF(DT251="",DJ251,SUM(DJ251,DT251)))</f>
        <v>0</v>
      </c>
      <c r="DR251" s="73">
        <f t="shared" ref="DR251:DR275" si="531">IF(DS$1="Rejected",DK251,IF(DU251="",DK251,SUM(DK251,DU251)))</f>
        <v>0</v>
      </c>
      <c r="DS251" s="73">
        <f t="shared" ref="DS251:DS276" si="532">IF(DQ$1="","",SUM(DQ251:DR251))</f>
        <v>0</v>
      </c>
      <c r="DT251" s="437">
        <f>IF(DQ$1="","",SUMIF($H252:$H255,MID($H251,3,10),DT252:DT255))</f>
        <v>0</v>
      </c>
      <c r="DU251" s="437">
        <f>IF(DQ$1="","",SUMIF($H252:$H255,MID($H251,3,10),DU252:DU255))</f>
        <v>0</v>
      </c>
      <c r="DV251" s="385"/>
    </row>
    <row r="252" spans="1:126" s="20" customFormat="1" outlineLevel="1" x14ac:dyDescent="0.2">
      <c r="A252" s="195" t="s">
        <v>21</v>
      </c>
      <c r="B252" s="193"/>
      <c r="C252" s="42"/>
      <c r="D252" s="42"/>
      <c r="E252" s="78">
        <f t="shared" si="481"/>
        <v>0</v>
      </c>
      <c r="F252" s="187"/>
      <c r="H252" s="301" t="s">
        <v>315</v>
      </c>
      <c r="I252" s="538">
        <f t="shared" si="482"/>
        <v>0</v>
      </c>
      <c r="J252" s="538">
        <f t="shared" si="483"/>
        <v>0</v>
      </c>
      <c r="K252" s="78">
        <f t="shared" si="484"/>
        <v>0</v>
      </c>
      <c r="L252" s="537"/>
      <c r="M252" s="537"/>
      <c r="N252" s="382"/>
      <c r="O252" s="271" t="str">
        <f t="shared" si="432"/>
        <v>LLE</v>
      </c>
      <c r="P252" s="538">
        <f t="shared" si="485"/>
        <v>0</v>
      </c>
      <c r="Q252" s="74">
        <f t="shared" si="486"/>
        <v>0</v>
      </c>
      <c r="R252" s="78">
        <f t="shared" si="487"/>
        <v>0</v>
      </c>
      <c r="S252" s="537"/>
      <c r="T252" s="537"/>
      <c r="U252" s="382"/>
      <c r="V252" s="238"/>
      <c r="W252" s="538">
        <f t="shared" si="488"/>
        <v>0</v>
      </c>
      <c r="X252" s="74">
        <f t="shared" si="489"/>
        <v>0</v>
      </c>
      <c r="Y252" s="78">
        <f t="shared" si="490"/>
        <v>0</v>
      </c>
      <c r="Z252" s="537"/>
      <c r="AA252" s="537"/>
      <c r="AB252" s="382"/>
      <c r="AC252" s="238"/>
      <c r="AD252" s="538">
        <f t="shared" si="491"/>
        <v>0</v>
      </c>
      <c r="AE252" s="74">
        <f t="shared" si="492"/>
        <v>0</v>
      </c>
      <c r="AF252" s="78">
        <f t="shared" si="493"/>
        <v>0</v>
      </c>
      <c r="AG252" s="537"/>
      <c r="AH252" s="537"/>
      <c r="AI252" s="382"/>
      <c r="AJ252" s="238"/>
      <c r="AK252" s="538">
        <f t="shared" si="494"/>
        <v>0</v>
      </c>
      <c r="AL252" s="74">
        <f t="shared" si="495"/>
        <v>0</v>
      </c>
      <c r="AM252" s="78">
        <f t="shared" si="496"/>
        <v>0</v>
      </c>
      <c r="AN252" s="537"/>
      <c r="AO252" s="537"/>
      <c r="AP252" s="382"/>
      <c r="AQ252" s="238"/>
      <c r="AR252" s="538">
        <f t="shared" si="497"/>
        <v>0</v>
      </c>
      <c r="AS252" s="74">
        <f t="shared" si="498"/>
        <v>0</v>
      </c>
      <c r="AT252" s="78">
        <f t="shared" si="499"/>
        <v>0</v>
      </c>
      <c r="AU252" s="537"/>
      <c r="AV252" s="537"/>
      <c r="AW252" s="382"/>
      <c r="AX252" s="238"/>
      <c r="AY252" s="538">
        <f t="shared" si="500"/>
        <v>0</v>
      </c>
      <c r="AZ252" s="74">
        <f t="shared" si="501"/>
        <v>0</v>
      </c>
      <c r="BA252" s="78">
        <f t="shared" si="502"/>
        <v>0</v>
      </c>
      <c r="BB252" s="537"/>
      <c r="BC252" s="537"/>
      <c r="BD252" s="382"/>
      <c r="BE252" s="238"/>
      <c r="BF252" s="538">
        <f t="shared" si="503"/>
        <v>0</v>
      </c>
      <c r="BG252" s="74">
        <f t="shared" si="504"/>
        <v>0</v>
      </c>
      <c r="BH252" s="78">
        <f t="shared" si="505"/>
        <v>0</v>
      </c>
      <c r="BI252" s="537"/>
      <c r="BJ252" s="537"/>
      <c r="BK252" s="382"/>
      <c r="BL252" s="238"/>
      <c r="BM252" s="538">
        <f t="shared" si="506"/>
        <v>0</v>
      </c>
      <c r="BN252" s="74">
        <f t="shared" si="507"/>
        <v>0</v>
      </c>
      <c r="BO252" s="78">
        <f t="shared" si="508"/>
        <v>0</v>
      </c>
      <c r="BP252" s="537"/>
      <c r="BQ252" s="537"/>
      <c r="BR252" s="382"/>
      <c r="BS252" s="238"/>
      <c r="BT252" s="538">
        <f t="shared" si="509"/>
        <v>0</v>
      </c>
      <c r="BU252" s="74">
        <f t="shared" si="510"/>
        <v>0</v>
      </c>
      <c r="BV252" s="78">
        <f t="shared" si="511"/>
        <v>0</v>
      </c>
      <c r="BW252" s="537"/>
      <c r="BX252" s="537"/>
      <c r="BY252" s="382"/>
      <c r="BZ252" s="238"/>
      <c r="CA252" s="538">
        <f t="shared" si="512"/>
        <v>0</v>
      </c>
      <c r="CB252" s="74">
        <f t="shared" si="513"/>
        <v>0</v>
      </c>
      <c r="CC252" s="78">
        <f t="shared" si="514"/>
        <v>0</v>
      </c>
      <c r="CD252" s="537"/>
      <c r="CE252" s="537"/>
      <c r="CF252" s="382"/>
      <c r="CG252" s="238"/>
      <c r="CH252" s="538">
        <f t="shared" si="515"/>
        <v>0</v>
      </c>
      <c r="CI252" s="74">
        <f t="shared" si="516"/>
        <v>0</v>
      </c>
      <c r="CJ252" s="78">
        <f t="shared" si="517"/>
        <v>0</v>
      </c>
      <c r="CK252" s="537"/>
      <c r="CL252" s="537"/>
      <c r="CM252" s="382"/>
      <c r="CN252" s="238"/>
      <c r="CO252" s="538">
        <f t="shared" si="518"/>
        <v>0</v>
      </c>
      <c r="CP252" s="74">
        <f t="shared" si="519"/>
        <v>0</v>
      </c>
      <c r="CQ252" s="78">
        <f t="shared" si="520"/>
        <v>0</v>
      </c>
      <c r="CR252" s="537"/>
      <c r="CS252" s="537"/>
      <c r="CT252" s="382"/>
      <c r="CU252" s="238"/>
      <c r="CV252" s="538">
        <f t="shared" si="521"/>
        <v>0</v>
      </c>
      <c r="CW252" s="74">
        <f t="shared" si="522"/>
        <v>0</v>
      </c>
      <c r="CX252" s="78">
        <f t="shared" si="523"/>
        <v>0</v>
      </c>
      <c r="CY252" s="537"/>
      <c r="CZ252" s="537"/>
      <c r="DA252" s="382"/>
      <c r="DB252" s="238"/>
      <c r="DC252" s="538">
        <f t="shared" si="524"/>
        <v>0</v>
      </c>
      <c r="DD252" s="74">
        <f t="shared" si="525"/>
        <v>0</v>
      </c>
      <c r="DE252" s="78">
        <f t="shared" si="526"/>
        <v>0</v>
      </c>
      <c r="DF252" s="537"/>
      <c r="DG252" s="537"/>
      <c r="DH252" s="382"/>
      <c r="DI252" s="238"/>
      <c r="DJ252" s="538">
        <f t="shared" si="527"/>
        <v>0</v>
      </c>
      <c r="DK252" s="74">
        <f t="shared" si="528"/>
        <v>0</v>
      </c>
      <c r="DL252" s="78">
        <f t="shared" si="529"/>
        <v>0</v>
      </c>
      <c r="DM252" s="537"/>
      <c r="DN252" s="537"/>
      <c r="DO252" s="382"/>
      <c r="DP252" s="238"/>
      <c r="DQ252" s="538">
        <f t="shared" si="530"/>
        <v>0</v>
      </c>
      <c r="DR252" s="74">
        <f t="shared" si="531"/>
        <v>0</v>
      </c>
      <c r="DS252" s="78">
        <f t="shared" si="532"/>
        <v>0</v>
      </c>
      <c r="DT252" s="537"/>
      <c r="DU252" s="537"/>
      <c r="DV252" s="382"/>
    </row>
    <row r="253" spans="1:126" s="20" customFormat="1" outlineLevel="1" x14ac:dyDescent="0.2">
      <c r="A253" s="195" t="s">
        <v>18</v>
      </c>
      <c r="B253" s="193"/>
      <c r="C253" s="42"/>
      <c r="D253" s="42"/>
      <c r="E253" s="78">
        <f t="shared" si="481"/>
        <v>0</v>
      </c>
      <c r="F253" s="187"/>
      <c r="H253" s="301" t="s">
        <v>315</v>
      </c>
      <c r="I253" s="399">
        <f t="shared" si="482"/>
        <v>0</v>
      </c>
      <c r="J253" s="399">
        <f t="shared" si="483"/>
        <v>0</v>
      </c>
      <c r="K253" s="78">
        <f t="shared" si="484"/>
        <v>0</v>
      </c>
      <c r="L253" s="537"/>
      <c r="M253" s="537"/>
      <c r="N253" s="382"/>
      <c r="O253" s="271" t="str">
        <f t="shared" si="432"/>
        <v>LLE</v>
      </c>
      <c r="P253" s="538">
        <f t="shared" si="485"/>
        <v>0</v>
      </c>
      <c r="Q253" s="74">
        <f t="shared" si="486"/>
        <v>0</v>
      </c>
      <c r="R253" s="78">
        <f t="shared" si="487"/>
        <v>0</v>
      </c>
      <c r="S253" s="537"/>
      <c r="T253" s="537"/>
      <c r="U253" s="382"/>
      <c r="V253" s="238"/>
      <c r="W253" s="538">
        <f t="shared" si="488"/>
        <v>0</v>
      </c>
      <c r="X253" s="74">
        <f t="shared" si="489"/>
        <v>0</v>
      </c>
      <c r="Y253" s="78">
        <f t="shared" si="490"/>
        <v>0</v>
      </c>
      <c r="Z253" s="537"/>
      <c r="AA253" s="537"/>
      <c r="AB253" s="382"/>
      <c r="AC253" s="238"/>
      <c r="AD253" s="538">
        <f t="shared" si="491"/>
        <v>0</v>
      </c>
      <c r="AE253" s="74">
        <f t="shared" si="492"/>
        <v>0</v>
      </c>
      <c r="AF253" s="78">
        <f t="shared" si="493"/>
        <v>0</v>
      </c>
      <c r="AG253" s="537"/>
      <c r="AH253" s="537"/>
      <c r="AI253" s="382"/>
      <c r="AJ253" s="238"/>
      <c r="AK253" s="538">
        <f t="shared" si="494"/>
        <v>0</v>
      </c>
      <c r="AL253" s="74">
        <f t="shared" si="495"/>
        <v>0</v>
      </c>
      <c r="AM253" s="78">
        <f t="shared" si="496"/>
        <v>0</v>
      </c>
      <c r="AN253" s="537"/>
      <c r="AO253" s="537"/>
      <c r="AP253" s="382"/>
      <c r="AQ253" s="238"/>
      <c r="AR253" s="538">
        <f t="shared" si="497"/>
        <v>0</v>
      </c>
      <c r="AS253" s="74">
        <f t="shared" si="498"/>
        <v>0</v>
      </c>
      <c r="AT253" s="78">
        <f t="shared" si="499"/>
        <v>0</v>
      </c>
      <c r="AU253" s="537"/>
      <c r="AV253" s="537"/>
      <c r="AW253" s="382"/>
      <c r="AX253" s="238"/>
      <c r="AY253" s="538">
        <f t="shared" si="500"/>
        <v>0</v>
      </c>
      <c r="AZ253" s="74">
        <f t="shared" si="501"/>
        <v>0</v>
      </c>
      <c r="BA253" s="78">
        <f t="shared" si="502"/>
        <v>0</v>
      </c>
      <c r="BB253" s="537"/>
      <c r="BC253" s="537"/>
      <c r="BD253" s="382"/>
      <c r="BE253" s="238"/>
      <c r="BF253" s="538">
        <f t="shared" si="503"/>
        <v>0</v>
      </c>
      <c r="BG253" s="74">
        <f t="shared" si="504"/>
        <v>0</v>
      </c>
      <c r="BH253" s="78">
        <f t="shared" si="505"/>
        <v>0</v>
      </c>
      <c r="BI253" s="537"/>
      <c r="BJ253" s="537"/>
      <c r="BK253" s="382"/>
      <c r="BL253" s="238"/>
      <c r="BM253" s="538">
        <f t="shared" si="506"/>
        <v>0</v>
      </c>
      <c r="BN253" s="74">
        <f t="shared" si="507"/>
        <v>0</v>
      </c>
      <c r="BO253" s="78">
        <f t="shared" si="508"/>
        <v>0</v>
      </c>
      <c r="BP253" s="537"/>
      <c r="BQ253" s="537"/>
      <c r="BR253" s="382"/>
      <c r="BS253" s="238"/>
      <c r="BT253" s="538">
        <f t="shared" si="509"/>
        <v>0</v>
      </c>
      <c r="BU253" s="74">
        <f t="shared" si="510"/>
        <v>0</v>
      </c>
      <c r="BV253" s="78">
        <f t="shared" si="511"/>
        <v>0</v>
      </c>
      <c r="BW253" s="537"/>
      <c r="BX253" s="537"/>
      <c r="BY253" s="382"/>
      <c r="BZ253" s="238"/>
      <c r="CA253" s="538">
        <f t="shared" si="512"/>
        <v>0</v>
      </c>
      <c r="CB253" s="74">
        <f t="shared" si="513"/>
        <v>0</v>
      </c>
      <c r="CC253" s="78">
        <f t="shared" si="514"/>
        <v>0</v>
      </c>
      <c r="CD253" s="537"/>
      <c r="CE253" s="537"/>
      <c r="CF253" s="382"/>
      <c r="CG253" s="238"/>
      <c r="CH253" s="538">
        <f t="shared" si="515"/>
        <v>0</v>
      </c>
      <c r="CI253" s="74">
        <f t="shared" si="516"/>
        <v>0</v>
      </c>
      <c r="CJ253" s="78">
        <f t="shared" si="517"/>
        <v>0</v>
      </c>
      <c r="CK253" s="537"/>
      <c r="CL253" s="537"/>
      <c r="CM253" s="382"/>
      <c r="CN253" s="238"/>
      <c r="CO253" s="538">
        <f t="shared" si="518"/>
        <v>0</v>
      </c>
      <c r="CP253" s="74">
        <f t="shared" si="519"/>
        <v>0</v>
      </c>
      <c r="CQ253" s="78">
        <f t="shared" si="520"/>
        <v>0</v>
      </c>
      <c r="CR253" s="537"/>
      <c r="CS253" s="537"/>
      <c r="CT253" s="382"/>
      <c r="CU253" s="238"/>
      <c r="CV253" s="538">
        <f t="shared" si="521"/>
        <v>0</v>
      </c>
      <c r="CW253" s="74">
        <f t="shared" si="522"/>
        <v>0</v>
      </c>
      <c r="CX253" s="78">
        <f t="shared" si="523"/>
        <v>0</v>
      </c>
      <c r="CY253" s="537"/>
      <c r="CZ253" s="537"/>
      <c r="DA253" s="382"/>
      <c r="DB253" s="238"/>
      <c r="DC253" s="538">
        <f t="shared" si="524"/>
        <v>0</v>
      </c>
      <c r="DD253" s="74">
        <f t="shared" si="525"/>
        <v>0</v>
      </c>
      <c r="DE253" s="78">
        <f t="shared" si="526"/>
        <v>0</v>
      </c>
      <c r="DF253" s="537"/>
      <c r="DG253" s="537"/>
      <c r="DH253" s="382"/>
      <c r="DI253" s="238"/>
      <c r="DJ253" s="538">
        <f t="shared" si="527"/>
        <v>0</v>
      </c>
      <c r="DK253" s="74">
        <f t="shared" si="528"/>
        <v>0</v>
      </c>
      <c r="DL253" s="78">
        <f t="shared" si="529"/>
        <v>0</v>
      </c>
      <c r="DM253" s="537"/>
      <c r="DN253" s="537"/>
      <c r="DO253" s="382"/>
      <c r="DP253" s="238"/>
      <c r="DQ253" s="538">
        <f t="shared" si="530"/>
        <v>0</v>
      </c>
      <c r="DR253" s="74">
        <f t="shared" si="531"/>
        <v>0</v>
      </c>
      <c r="DS253" s="78">
        <f t="shared" si="532"/>
        <v>0</v>
      </c>
      <c r="DT253" s="537"/>
      <c r="DU253" s="537"/>
      <c r="DV253" s="382"/>
    </row>
    <row r="254" spans="1:126" s="20" customFormat="1" outlineLevel="1" x14ac:dyDescent="0.2">
      <c r="A254" s="196" t="s">
        <v>58</v>
      </c>
      <c r="B254" s="193"/>
      <c r="C254" s="42"/>
      <c r="D254" s="42"/>
      <c r="E254" s="78">
        <f t="shared" si="481"/>
        <v>0</v>
      </c>
      <c r="F254" s="187"/>
      <c r="H254" s="301" t="s">
        <v>315</v>
      </c>
      <c r="I254" s="399">
        <f t="shared" si="482"/>
        <v>0</v>
      </c>
      <c r="J254" s="399">
        <f t="shared" si="483"/>
        <v>0</v>
      </c>
      <c r="K254" s="78">
        <f t="shared" si="484"/>
        <v>0</v>
      </c>
      <c r="L254" s="537"/>
      <c r="M254" s="537"/>
      <c r="N254" s="382"/>
      <c r="O254" s="271" t="str">
        <f t="shared" si="432"/>
        <v>LLE</v>
      </c>
      <c r="P254" s="538">
        <f t="shared" si="485"/>
        <v>0</v>
      </c>
      <c r="Q254" s="74">
        <f t="shared" si="486"/>
        <v>0</v>
      </c>
      <c r="R254" s="78">
        <f t="shared" si="487"/>
        <v>0</v>
      </c>
      <c r="S254" s="537"/>
      <c r="T254" s="537"/>
      <c r="U254" s="382"/>
      <c r="V254" s="238"/>
      <c r="W254" s="538">
        <f t="shared" si="488"/>
        <v>0</v>
      </c>
      <c r="X254" s="74">
        <f t="shared" si="489"/>
        <v>0</v>
      </c>
      <c r="Y254" s="78">
        <f t="shared" si="490"/>
        <v>0</v>
      </c>
      <c r="Z254" s="537"/>
      <c r="AA254" s="537"/>
      <c r="AB254" s="382"/>
      <c r="AC254" s="238"/>
      <c r="AD254" s="538">
        <f t="shared" si="491"/>
        <v>0</v>
      </c>
      <c r="AE254" s="74">
        <f t="shared" si="492"/>
        <v>0</v>
      </c>
      <c r="AF254" s="78">
        <f t="shared" si="493"/>
        <v>0</v>
      </c>
      <c r="AG254" s="537"/>
      <c r="AH254" s="537"/>
      <c r="AI254" s="382"/>
      <c r="AJ254" s="238"/>
      <c r="AK254" s="538">
        <f t="shared" si="494"/>
        <v>0</v>
      </c>
      <c r="AL254" s="74">
        <f t="shared" si="495"/>
        <v>0</v>
      </c>
      <c r="AM254" s="78">
        <f t="shared" si="496"/>
        <v>0</v>
      </c>
      <c r="AN254" s="537"/>
      <c r="AO254" s="537"/>
      <c r="AP254" s="382"/>
      <c r="AQ254" s="238"/>
      <c r="AR254" s="538">
        <f t="shared" si="497"/>
        <v>0</v>
      </c>
      <c r="AS254" s="74">
        <f t="shared" si="498"/>
        <v>0</v>
      </c>
      <c r="AT254" s="78">
        <f t="shared" si="499"/>
        <v>0</v>
      </c>
      <c r="AU254" s="537"/>
      <c r="AV254" s="537"/>
      <c r="AW254" s="382"/>
      <c r="AX254" s="238"/>
      <c r="AY254" s="538">
        <f t="shared" si="500"/>
        <v>0</v>
      </c>
      <c r="AZ254" s="74">
        <f t="shared" si="501"/>
        <v>0</v>
      </c>
      <c r="BA254" s="78">
        <f t="shared" si="502"/>
        <v>0</v>
      </c>
      <c r="BB254" s="537"/>
      <c r="BC254" s="537"/>
      <c r="BD254" s="382"/>
      <c r="BE254" s="238"/>
      <c r="BF254" s="538">
        <f t="shared" si="503"/>
        <v>0</v>
      </c>
      <c r="BG254" s="74">
        <f t="shared" si="504"/>
        <v>0</v>
      </c>
      <c r="BH254" s="78">
        <f t="shared" si="505"/>
        <v>0</v>
      </c>
      <c r="BI254" s="537"/>
      <c r="BJ254" s="537"/>
      <c r="BK254" s="382"/>
      <c r="BL254" s="238"/>
      <c r="BM254" s="538">
        <f t="shared" si="506"/>
        <v>0</v>
      </c>
      <c r="BN254" s="74">
        <f t="shared" si="507"/>
        <v>0</v>
      </c>
      <c r="BO254" s="78">
        <f t="shared" si="508"/>
        <v>0</v>
      </c>
      <c r="BP254" s="537"/>
      <c r="BQ254" s="537"/>
      <c r="BR254" s="382"/>
      <c r="BS254" s="238"/>
      <c r="BT254" s="538">
        <f t="shared" si="509"/>
        <v>0</v>
      </c>
      <c r="BU254" s="74">
        <f t="shared" si="510"/>
        <v>0</v>
      </c>
      <c r="BV254" s="78">
        <f t="shared" si="511"/>
        <v>0</v>
      </c>
      <c r="BW254" s="537"/>
      <c r="BX254" s="537"/>
      <c r="BY254" s="382"/>
      <c r="BZ254" s="238"/>
      <c r="CA254" s="538">
        <f t="shared" si="512"/>
        <v>0</v>
      </c>
      <c r="CB254" s="74">
        <f t="shared" si="513"/>
        <v>0</v>
      </c>
      <c r="CC254" s="78">
        <f t="shared" si="514"/>
        <v>0</v>
      </c>
      <c r="CD254" s="537"/>
      <c r="CE254" s="537"/>
      <c r="CF254" s="382"/>
      <c r="CG254" s="238"/>
      <c r="CH254" s="538">
        <f t="shared" si="515"/>
        <v>0</v>
      </c>
      <c r="CI254" s="74">
        <f t="shared" si="516"/>
        <v>0</v>
      </c>
      <c r="CJ254" s="78">
        <f t="shared" si="517"/>
        <v>0</v>
      </c>
      <c r="CK254" s="537"/>
      <c r="CL254" s="537"/>
      <c r="CM254" s="382"/>
      <c r="CN254" s="238"/>
      <c r="CO254" s="538">
        <f t="shared" si="518"/>
        <v>0</v>
      </c>
      <c r="CP254" s="74">
        <f t="shared" si="519"/>
        <v>0</v>
      </c>
      <c r="CQ254" s="78">
        <f t="shared" si="520"/>
        <v>0</v>
      </c>
      <c r="CR254" s="537"/>
      <c r="CS254" s="537"/>
      <c r="CT254" s="382"/>
      <c r="CU254" s="238"/>
      <c r="CV254" s="538">
        <f t="shared" si="521"/>
        <v>0</v>
      </c>
      <c r="CW254" s="74">
        <f t="shared" si="522"/>
        <v>0</v>
      </c>
      <c r="CX254" s="78">
        <f t="shared" si="523"/>
        <v>0</v>
      </c>
      <c r="CY254" s="537"/>
      <c r="CZ254" s="537"/>
      <c r="DA254" s="382"/>
      <c r="DB254" s="238"/>
      <c r="DC254" s="538">
        <f t="shared" si="524"/>
        <v>0</v>
      </c>
      <c r="DD254" s="74">
        <f t="shared" si="525"/>
        <v>0</v>
      </c>
      <c r="DE254" s="78">
        <f t="shared" si="526"/>
        <v>0</v>
      </c>
      <c r="DF254" s="537"/>
      <c r="DG254" s="537"/>
      <c r="DH254" s="382"/>
      <c r="DI254" s="238"/>
      <c r="DJ254" s="538">
        <f t="shared" si="527"/>
        <v>0</v>
      </c>
      <c r="DK254" s="74">
        <f t="shared" si="528"/>
        <v>0</v>
      </c>
      <c r="DL254" s="78">
        <f t="shared" si="529"/>
        <v>0</v>
      </c>
      <c r="DM254" s="537"/>
      <c r="DN254" s="537"/>
      <c r="DO254" s="382"/>
      <c r="DP254" s="238"/>
      <c r="DQ254" s="538">
        <f t="shared" si="530"/>
        <v>0</v>
      </c>
      <c r="DR254" s="74">
        <f t="shared" si="531"/>
        <v>0</v>
      </c>
      <c r="DS254" s="78">
        <f t="shared" si="532"/>
        <v>0</v>
      </c>
      <c r="DT254" s="537"/>
      <c r="DU254" s="537"/>
      <c r="DV254" s="382"/>
    </row>
    <row r="255" spans="1:126" s="20" customFormat="1" outlineLevel="1" x14ac:dyDescent="0.2">
      <c r="A255" s="197" t="s">
        <v>6</v>
      </c>
      <c r="B255" s="185"/>
      <c r="C255" s="80">
        <f>SUMIF($H256:$H257,MID($H255,3,10),C256:C257)</f>
        <v>0</v>
      </c>
      <c r="D255" s="80">
        <f>SUMIF($H256:$H257,MID($H255,3,10),D256:D257)</f>
        <v>0</v>
      </c>
      <c r="E255" s="73">
        <f t="shared" si="481"/>
        <v>0</v>
      </c>
      <c r="F255" s="187"/>
      <c r="H255" s="301" t="s">
        <v>304</v>
      </c>
      <c r="I255" s="432">
        <f t="shared" si="482"/>
        <v>0</v>
      </c>
      <c r="J255" s="432">
        <f t="shared" si="483"/>
        <v>0</v>
      </c>
      <c r="K255" s="73">
        <f t="shared" si="484"/>
        <v>0</v>
      </c>
      <c r="L255" s="399">
        <f>IF(I$1="","",SUMIF($H256:$H257,MID($H255,3,10),L256:L257))</f>
        <v>0</v>
      </c>
      <c r="M255" s="399">
        <f>IF(I$1="","",SUMIF($H256:$H257,MID($H255,3,10),M256:M257))</f>
        <v>0</v>
      </c>
      <c r="N255" s="382"/>
      <c r="O255" s="271" t="str">
        <f t="shared" si="432"/>
        <v>LL</v>
      </c>
      <c r="P255" s="536">
        <f t="shared" si="485"/>
        <v>0</v>
      </c>
      <c r="Q255" s="73">
        <f t="shared" si="486"/>
        <v>0</v>
      </c>
      <c r="R255" s="73">
        <f t="shared" si="487"/>
        <v>0</v>
      </c>
      <c r="S255" s="432">
        <f>IF(P$1="","",SUMIF($H256:$H257,MID($H255,3,10),S256:S257))</f>
        <v>0</v>
      </c>
      <c r="T255" s="432">
        <f>IF(P$1="","",SUMIF($H256:$H257,MID($H255,3,10),T256:T257))</f>
        <v>0</v>
      </c>
      <c r="U255" s="382"/>
      <c r="V255" s="238"/>
      <c r="W255" s="536">
        <f t="shared" si="488"/>
        <v>0</v>
      </c>
      <c r="X255" s="73">
        <f t="shared" si="489"/>
        <v>0</v>
      </c>
      <c r="Y255" s="73">
        <f t="shared" si="490"/>
        <v>0</v>
      </c>
      <c r="Z255" s="399">
        <f>IF(W$1="","",SUMIF($H256:$H257,MID($H255,3,10),Z256:Z257))</f>
        <v>0</v>
      </c>
      <c r="AA255" s="399">
        <f>IF(W$1="","",SUMIF($H256:$H257,MID($H255,3,10),AA256:AA257))</f>
        <v>0</v>
      </c>
      <c r="AB255" s="382"/>
      <c r="AC255" s="238"/>
      <c r="AD255" s="536">
        <f t="shared" si="491"/>
        <v>0</v>
      </c>
      <c r="AE255" s="73">
        <f t="shared" si="492"/>
        <v>0</v>
      </c>
      <c r="AF255" s="73">
        <f t="shared" si="493"/>
        <v>0</v>
      </c>
      <c r="AG255" s="399">
        <f>IF(AD$1="","",SUMIF($H256:$H257,MID($H255,3,10),AG256:AG257))</f>
        <v>0</v>
      </c>
      <c r="AH255" s="399">
        <f>IF(AD$1="","",SUMIF($H256:$H257,MID($H255,3,10),AH256:AH257))</f>
        <v>0</v>
      </c>
      <c r="AI255" s="382"/>
      <c r="AJ255" s="238"/>
      <c r="AK255" s="536">
        <f t="shared" si="494"/>
        <v>0</v>
      </c>
      <c r="AL255" s="73">
        <f t="shared" si="495"/>
        <v>0</v>
      </c>
      <c r="AM255" s="73">
        <f t="shared" si="496"/>
        <v>0</v>
      </c>
      <c r="AN255" s="399">
        <f>IF(AK$1="","",SUMIF($H256:$H257,MID($H255,3,10),AN256:AN257))</f>
        <v>0</v>
      </c>
      <c r="AO255" s="399">
        <f>IF(AK$1="","",SUMIF($H256:$H257,MID($H255,3,10),AO256:AO257))</f>
        <v>0</v>
      </c>
      <c r="AP255" s="382"/>
      <c r="AQ255" s="238"/>
      <c r="AR255" s="536">
        <f t="shared" si="497"/>
        <v>0</v>
      </c>
      <c r="AS255" s="73">
        <f t="shared" si="498"/>
        <v>0</v>
      </c>
      <c r="AT255" s="73">
        <f t="shared" si="499"/>
        <v>0</v>
      </c>
      <c r="AU255" s="399">
        <f>IF(AR$1="","",SUMIF($H256:$H257,MID($H255,3,10),AU256:AU257))</f>
        <v>0</v>
      </c>
      <c r="AV255" s="399">
        <f>IF(AR$1="","",SUMIF($H256:$H257,MID($H255,3,10),AV256:AV257))</f>
        <v>0</v>
      </c>
      <c r="AW255" s="382"/>
      <c r="AX255" s="238"/>
      <c r="AY255" s="536">
        <f t="shared" si="500"/>
        <v>0</v>
      </c>
      <c r="AZ255" s="73">
        <f t="shared" si="501"/>
        <v>0</v>
      </c>
      <c r="BA255" s="73">
        <f t="shared" si="502"/>
        <v>0</v>
      </c>
      <c r="BB255" s="399">
        <f>IF(AY$1="","",SUMIF($H256:$H257,MID($H255,3,10),BB256:BB257))</f>
        <v>0</v>
      </c>
      <c r="BC255" s="399">
        <f>IF(AY$1="","",SUMIF($H256:$H257,MID($H255,3,10),BC256:BC257))</f>
        <v>0</v>
      </c>
      <c r="BD255" s="382"/>
      <c r="BE255" s="238"/>
      <c r="BF255" s="536">
        <f t="shared" si="503"/>
        <v>0</v>
      </c>
      <c r="BG255" s="73">
        <f t="shared" si="504"/>
        <v>0</v>
      </c>
      <c r="BH255" s="73">
        <f t="shared" si="505"/>
        <v>0</v>
      </c>
      <c r="BI255" s="399">
        <f>IF(BF$1="","",SUMIF($H256:$H257,MID($H255,3,10),BI256:BI257))</f>
        <v>0</v>
      </c>
      <c r="BJ255" s="399">
        <f>IF(BF$1="","",SUMIF($H256:$H257,MID($H255,3,10),BJ256:BJ257))</f>
        <v>0</v>
      </c>
      <c r="BK255" s="382"/>
      <c r="BL255" s="238"/>
      <c r="BM255" s="536">
        <f t="shared" si="506"/>
        <v>0</v>
      </c>
      <c r="BN255" s="73">
        <f t="shared" si="507"/>
        <v>0</v>
      </c>
      <c r="BO255" s="73">
        <f t="shared" si="508"/>
        <v>0</v>
      </c>
      <c r="BP255" s="399">
        <f>IF(BM$1="","",SUMIF($H256:$H257,MID($H255,3,10),BP256:BP257))</f>
        <v>0</v>
      </c>
      <c r="BQ255" s="399">
        <f>IF(BM$1="","",SUMIF($H256:$H257,MID($H255,3,10),BQ256:BQ257))</f>
        <v>0</v>
      </c>
      <c r="BR255" s="382"/>
      <c r="BS255" s="238"/>
      <c r="BT255" s="536">
        <f t="shared" si="509"/>
        <v>0</v>
      </c>
      <c r="BU255" s="73">
        <f t="shared" si="510"/>
        <v>0</v>
      </c>
      <c r="BV255" s="73">
        <f t="shared" si="511"/>
        <v>0</v>
      </c>
      <c r="BW255" s="399">
        <f>IF(BT$1="","",SUMIF($H256:$H257,MID($H255,3,10),BW256:BW257))</f>
        <v>0</v>
      </c>
      <c r="BX255" s="399">
        <f>IF(BT$1="","",SUMIF($H256:$H257,MID($H255,3,10),BX256:BX257))</f>
        <v>0</v>
      </c>
      <c r="BY255" s="382"/>
      <c r="BZ255" s="238"/>
      <c r="CA255" s="536">
        <f t="shared" si="512"/>
        <v>0</v>
      </c>
      <c r="CB255" s="73">
        <f t="shared" si="513"/>
        <v>0</v>
      </c>
      <c r="CC255" s="73">
        <f t="shared" si="514"/>
        <v>0</v>
      </c>
      <c r="CD255" s="399">
        <f>IF(CA$1="","",SUMIF($H256:$H257,MID($H255,3,10),CD256:CD257))</f>
        <v>0</v>
      </c>
      <c r="CE255" s="399">
        <f>IF(CA$1="","",SUMIF($H256:$H257,MID($H255,3,10),CE256:CE257))</f>
        <v>0</v>
      </c>
      <c r="CF255" s="382"/>
      <c r="CG255" s="238"/>
      <c r="CH255" s="536">
        <f t="shared" si="515"/>
        <v>0</v>
      </c>
      <c r="CI255" s="73">
        <f t="shared" si="516"/>
        <v>0</v>
      </c>
      <c r="CJ255" s="73">
        <f t="shared" si="517"/>
        <v>0</v>
      </c>
      <c r="CK255" s="399">
        <f>IF(CH$1="","",SUMIF($H256:$H257,MID($H255,3,10),CK256:CK257))</f>
        <v>0</v>
      </c>
      <c r="CL255" s="399">
        <f>IF(CH$1="","",SUMIF($H256:$H257,MID($H255,3,10),CL256:CL257))</f>
        <v>0</v>
      </c>
      <c r="CM255" s="382"/>
      <c r="CN255" s="238"/>
      <c r="CO255" s="536">
        <f t="shared" si="518"/>
        <v>0</v>
      </c>
      <c r="CP255" s="73">
        <f t="shared" si="519"/>
        <v>0</v>
      </c>
      <c r="CQ255" s="73">
        <f t="shared" si="520"/>
        <v>0</v>
      </c>
      <c r="CR255" s="399">
        <f>IF(CO$1="","",SUMIF($H256:$H257,MID($H255,3,10),CR256:CR257))</f>
        <v>0</v>
      </c>
      <c r="CS255" s="399">
        <f>IF(CO$1="","",SUMIF($H256:$H257,MID($H255,3,10),CS256:CS257))</f>
        <v>0</v>
      </c>
      <c r="CT255" s="382"/>
      <c r="CU255" s="238"/>
      <c r="CV255" s="536">
        <f t="shared" si="521"/>
        <v>0</v>
      </c>
      <c r="CW255" s="73">
        <f t="shared" si="522"/>
        <v>0</v>
      </c>
      <c r="CX255" s="73">
        <f t="shared" si="523"/>
        <v>0</v>
      </c>
      <c r="CY255" s="399">
        <f>IF(CV$1="","",SUMIF($H256:$H257,MID($H255,3,10),CY256:CY257))</f>
        <v>0</v>
      </c>
      <c r="CZ255" s="399">
        <f>IF(CV$1="","",SUMIF($H256:$H257,MID($H255,3,10),CZ256:CZ257))</f>
        <v>0</v>
      </c>
      <c r="DA255" s="382"/>
      <c r="DB255" s="238"/>
      <c r="DC255" s="536">
        <f t="shared" si="524"/>
        <v>0</v>
      </c>
      <c r="DD255" s="73">
        <f t="shared" si="525"/>
        <v>0</v>
      </c>
      <c r="DE255" s="73">
        <f t="shared" si="526"/>
        <v>0</v>
      </c>
      <c r="DF255" s="399">
        <f>IF(DC$1="","",SUMIF($H256:$H257,MID($H255,3,10),DF256:DF257))</f>
        <v>0</v>
      </c>
      <c r="DG255" s="399">
        <f>IF(DC$1="","",SUMIF($H256:$H257,MID($H255,3,10),DG256:DG257))</f>
        <v>0</v>
      </c>
      <c r="DH255" s="382"/>
      <c r="DI255" s="238"/>
      <c r="DJ255" s="536">
        <f t="shared" si="527"/>
        <v>0</v>
      </c>
      <c r="DK255" s="73">
        <f t="shared" si="528"/>
        <v>0</v>
      </c>
      <c r="DL255" s="73">
        <f t="shared" si="529"/>
        <v>0</v>
      </c>
      <c r="DM255" s="399">
        <f>IF(DJ$1="","",SUMIF($H256:$H257,MID($H255,3,10),DM256:DM257))</f>
        <v>0</v>
      </c>
      <c r="DN255" s="399">
        <f>IF(DJ$1="","",SUMIF($H256:$H257,MID($H255,3,10),DN256:DN257))</f>
        <v>0</v>
      </c>
      <c r="DO255" s="382"/>
      <c r="DP255" s="238"/>
      <c r="DQ255" s="536">
        <f t="shared" si="530"/>
        <v>0</v>
      </c>
      <c r="DR255" s="73">
        <f t="shared" si="531"/>
        <v>0</v>
      </c>
      <c r="DS255" s="73">
        <f t="shared" si="532"/>
        <v>0</v>
      </c>
      <c r="DT255" s="399">
        <f>IF(DQ$1="","",SUMIF($H256:$H257,MID($H255,3,10),DT256:DT257))</f>
        <v>0</v>
      </c>
      <c r="DU255" s="399">
        <f>IF(DQ$1="","",SUMIF($H256:$H257,MID($H255,3,10),DU256:DU257))</f>
        <v>0</v>
      </c>
      <c r="DV255" s="382"/>
    </row>
    <row r="256" spans="1:126" s="20" customFormat="1" ht="25.5" outlineLevel="1" x14ac:dyDescent="0.2">
      <c r="A256" s="198" t="s">
        <v>104</v>
      </c>
      <c r="B256" s="193"/>
      <c r="C256" s="42"/>
      <c r="D256" s="42"/>
      <c r="E256" s="78">
        <f t="shared" si="481"/>
        <v>0</v>
      </c>
      <c r="F256" s="187"/>
      <c r="G256" s="22"/>
      <c r="H256" s="301" t="s">
        <v>303</v>
      </c>
      <c r="I256" s="399">
        <f t="shared" si="482"/>
        <v>0</v>
      </c>
      <c r="J256" s="399">
        <f t="shared" si="483"/>
        <v>0</v>
      </c>
      <c r="K256" s="78">
        <f t="shared" si="484"/>
        <v>0</v>
      </c>
      <c r="L256" s="537"/>
      <c r="M256" s="537"/>
      <c r="N256" s="382"/>
      <c r="O256" s="271" t="str">
        <f t="shared" si="432"/>
        <v>LLS</v>
      </c>
      <c r="P256" s="538">
        <f t="shared" si="485"/>
        <v>0</v>
      </c>
      <c r="Q256" s="74">
        <f t="shared" si="486"/>
        <v>0</v>
      </c>
      <c r="R256" s="78">
        <f t="shared" si="487"/>
        <v>0</v>
      </c>
      <c r="S256" s="537"/>
      <c r="T256" s="537"/>
      <c r="U256" s="382"/>
      <c r="V256" s="238"/>
      <c r="W256" s="538">
        <f t="shared" si="488"/>
        <v>0</v>
      </c>
      <c r="X256" s="74">
        <f t="shared" si="489"/>
        <v>0</v>
      </c>
      <c r="Y256" s="78">
        <f t="shared" si="490"/>
        <v>0</v>
      </c>
      <c r="Z256" s="537"/>
      <c r="AA256" s="537"/>
      <c r="AB256" s="382"/>
      <c r="AC256" s="238"/>
      <c r="AD256" s="538">
        <f t="shared" si="491"/>
        <v>0</v>
      </c>
      <c r="AE256" s="74">
        <f t="shared" si="492"/>
        <v>0</v>
      </c>
      <c r="AF256" s="78">
        <f t="shared" si="493"/>
        <v>0</v>
      </c>
      <c r="AG256" s="537"/>
      <c r="AH256" s="537"/>
      <c r="AI256" s="382"/>
      <c r="AJ256" s="238"/>
      <c r="AK256" s="538">
        <f t="shared" si="494"/>
        <v>0</v>
      </c>
      <c r="AL256" s="74">
        <f t="shared" si="495"/>
        <v>0</v>
      </c>
      <c r="AM256" s="78">
        <f t="shared" si="496"/>
        <v>0</v>
      </c>
      <c r="AN256" s="537"/>
      <c r="AO256" s="537"/>
      <c r="AP256" s="382"/>
      <c r="AQ256" s="238"/>
      <c r="AR256" s="538">
        <f t="shared" si="497"/>
        <v>0</v>
      </c>
      <c r="AS256" s="74">
        <f t="shared" si="498"/>
        <v>0</v>
      </c>
      <c r="AT256" s="78">
        <f t="shared" si="499"/>
        <v>0</v>
      </c>
      <c r="AU256" s="537"/>
      <c r="AV256" s="537"/>
      <c r="AW256" s="382"/>
      <c r="AX256" s="238"/>
      <c r="AY256" s="538">
        <f t="shared" si="500"/>
        <v>0</v>
      </c>
      <c r="AZ256" s="74">
        <f t="shared" si="501"/>
        <v>0</v>
      </c>
      <c r="BA256" s="78">
        <f t="shared" si="502"/>
        <v>0</v>
      </c>
      <c r="BB256" s="537"/>
      <c r="BC256" s="537"/>
      <c r="BD256" s="382"/>
      <c r="BE256" s="238"/>
      <c r="BF256" s="538">
        <f t="shared" si="503"/>
        <v>0</v>
      </c>
      <c r="BG256" s="74">
        <f t="shared" si="504"/>
        <v>0</v>
      </c>
      <c r="BH256" s="78">
        <f t="shared" si="505"/>
        <v>0</v>
      </c>
      <c r="BI256" s="537"/>
      <c r="BJ256" s="537"/>
      <c r="BK256" s="382"/>
      <c r="BL256" s="238"/>
      <c r="BM256" s="538">
        <f t="shared" si="506"/>
        <v>0</v>
      </c>
      <c r="BN256" s="74">
        <f t="shared" si="507"/>
        <v>0</v>
      </c>
      <c r="BO256" s="78">
        <f t="shared" si="508"/>
        <v>0</v>
      </c>
      <c r="BP256" s="537"/>
      <c r="BQ256" s="537"/>
      <c r="BR256" s="382"/>
      <c r="BS256" s="238"/>
      <c r="BT256" s="538">
        <f t="shared" si="509"/>
        <v>0</v>
      </c>
      <c r="BU256" s="74">
        <f t="shared" si="510"/>
        <v>0</v>
      </c>
      <c r="BV256" s="78">
        <f t="shared" si="511"/>
        <v>0</v>
      </c>
      <c r="BW256" s="537"/>
      <c r="BX256" s="537"/>
      <c r="BY256" s="382"/>
      <c r="BZ256" s="238"/>
      <c r="CA256" s="538">
        <f t="shared" si="512"/>
        <v>0</v>
      </c>
      <c r="CB256" s="74">
        <f t="shared" si="513"/>
        <v>0</v>
      </c>
      <c r="CC256" s="78">
        <f t="shared" si="514"/>
        <v>0</v>
      </c>
      <c r="CD256" s="537"/>
      <c r="CE256" s="537"/>
      <c r="CF256" s="382"/>
      <c r="CG256" s="238"/>
      <c r="CH256" s="538">
        <f t="shared" si="515"/>
        <v>0</v>
      </c>
      <c r="CI256" s="74">
        <f t="shared" si="516"/>
        <v>0</v>
      </c>
      <c r="CJ256" s="78">
        <f t="shared" si="517"/>
        <v>0</v>
      </c>
      <c r="CK256" s="537"/>
      <c r="CL256" s="537"/>
      <c r="CM256" s="382"/>
      <c r="CN256" s="238"/>
      <c r="CO256" s="538">
        <f t="shared" si="518"/>
        <v>0</v>
      </c>
      <c r="CP256" s="74">
        <f t="shared" si="519"/>
        <v>0</v>
      </c>
      <c r="CQ256" s="78">
        <f t="shared" si="520"/>
        <v>0</v>
      </c>
      <c r="CR256" s="537"/>
      <c r="CS256" s="537"/>
      <c r="CT256" s="382"/>
      <c r="CU256" s="238"/>
      <c r="CV256" s="538">
        <f t="shared" si="521"/>
        <v>0</v>
      </c>
      <c r="CW256" s="74">
        <f t="shared" si="522"/>
        <v>0</v>
      </c>
      <c r="CX256" s="78">
        <f t="shared" si="523"/>
        <v>0</v>
      </c>
      <c r="CY256" s="537"/>
      <c r="CZ256" s="537"/>
      <c r="DA256" s="382"/>
      <c r="DB256" s="238"/>
      <c r="DC256" s="538">
        <f t="shared" si="524"/>
        <v>0</v>
      </c>
      <c r="DD256" s="74">
        <f t="shared" si="525"/>
        <v>0</v>
      </c>
      <c r="DE256" s="78">
        <f t="shared" si="526"/>
        <v>0</v>
      </c>
      <c r="DF256" s="537"/>
      <c r="DG256" s="537"/>
      <c r="DH256" s="382"/>
      <c r="DI256" s="238"/>
      <c r="DJ256" s="538">
        <f t="shared" si="527"/>
        <v>0</v>
      </c>
      <c r="DK256" s="74">
        <f t="shared" si="528"/>
        <v>0</v>
      </c>
      <c r="DL256" s="78">
        <f t="shared" si="529"/>
        <v>0</v>
      </c>
      <c r="DM256" s="537"/>
      <c r="DN256" s="537"/>
      <c r="DO256" s="382"/>
      <c r="DP256" s="238"/>
      <c r="DQ256" s="538">
        <f t="shared" si="530"/>
        <v>0</v>
      </c>
      <c r="DR256" s="74">
        <f t="shared" si="531"/>
        <v>0</v>
      </c>
      <c r="DS256" s="78">
        <f t="shared" si="532"/>
        <v>0</v>
      </c>
      <c r="DT256" s="537"/>
      <c r="DU256" s="537"/>
      <c r="DV256" s="382"/>
    </row>
    <row r="257" spans="1:126" s="20" customFormat="1" outlineLevel="1" x14ac:dyDescent="0.2">
      <c r="A257" s="199" t="s">
        <v>86</v>
      </c>
      <c r="B257" s="185"/>
      <c r="C257" s="77">
        <f>SUMIF($H258:$H263,MID($H257,3,10),C258:C263)</f>
        <v>0</v>
      </c>
      <c r="D257" s="77">
        <f>SUMIF($H258:$H263,MID($H257,3,10),D258:D263)</f>
        <v>0</v>
      </c>
      <c r="E257" s="73">
        <f t="shared" si="481"/>
        <v>0</v>
      </c>
      <c r="F257" s="187"/>
      <c r="G257" s="22"/>
      <c r="H257" s="301" t="s">
        <v>317</v>
      </c>
      <c r="I257" s="432">
        <f t="shared" si="482"/>
        <v>0</v>
      </c>
      <c r="J257" s="432">
        <f t="shared" si="483"/>
        <v>0</v>
      </c>
      <c r="K257" s="73">
        <f t="shared" si="484"/>
        <v>0</v>
      </c>
      <c r="L257" s="399">
        <f>IF(I$1="","",SUMIF($H258:$H263,MID($H257,3,10),L258:L263))</f>
        <v>0</v>
      </c>
      <c r="M257" s="399">
        <f>IF(I$1="","",SUMIF($H258:$H263,MID($H257,3,10),M258:M263))</f>
        <v>0</v>
      </c>
      <c r="N257" s="382"/>
      <c r="O257" s="271" t="str">
        <f t="shared" si="432"/>
        <v>LL</v>
      </c>
      <c r="P257" s="536">
        <f t="shared" si="485"/>
        <v>0</v>
      </c>
      <c r="Q257" s="73">
        <f t="shared" si="486"/>
        <v>0</v>
      </c>
      <c r="R257" s="73">
        <f t="shared" si="487"/>
        <v>0</v>
      </c>
      <c r="S257" s="432">
        <f>IF(P$1="","",SUMIF($H258:$H263,MID($H257,3,10),S258:S263))</f>
        <v>0</v>
      </c>
      <c r="T257" s="432">
        <f>IF(P$1="","",SUMIF($H258:$H263,MID($H257,3,10),T258:T263))</f>
        <v>0</v>
      </c>
      <c r="U257" s="382"/>
      <c r="V257" s="238"/>
      <c r="W257" s="536">
        <f t="shared" si="488"/>
        <v>0</v>
      </c>
      <c r="X257" s="73">
        <f t="shared" si="489"/>
        <v>0</v>
      </c>
      <c r="Y257" s="73">
        <f t="shared" si="490"/>
        <v>0</v>
      </c>
      <c r="Z257" s="399">
        <f>IF(W$1="","",SUMIF($H258:$H263,MID($H257,3,10),Z258:Z263))</f>
        <v>0</v>
      </c>
      <c r="AA257" s="399">
        <f>IF(W$1="","",SUMIF($H258:$H263,MID($H257,3,10),AA258:AA263))</f>
        <v>0</v>
      </c>
      <c r="AB257" s="382"/>
      <c r="AC257" s="238"/>
      <c r="AD257" s="536">
        <f t="shared" si="491"/>
        <v>0</v>
      </c>
      <c r="AE257" s="73">
        <f t="shared" si="492"/>
        <v>0</v>
      </c>
      <c r="AF257" s="73">
        <f t="shared" si="493"/>
        <v>0</v>
      </c>
      <c r="AG257" s="399">
        <f>IF(AD$1="","",SUMIF($H258:$H263,MID($H257,3,10),AG258:AG263))</f>
        <v>0</v>
      </c>
      <c r="AH257" s="399">
        <f>IF(AD$1="","",SUMIF($H258:$H263,MID($H257,3,10),AH258:AH263))</f>
        <v>0</v>
      </c>
      <c r="AI257" s="382"/>
      <c r="AJ257" s="238"/>
      <c r="AK257" s="536">
        <f t="shared" si="494"/>
        <v>0</v>
      </c>
      <c r="AL257" s="73">
        <f t="shared" si="495"/>
        <v>0</v>
      </c>
      <c r="AM257" s="73">
        <f t="shared" si="496"/>
        <v>0</v>
      </c>
      <c r="AN257" s="399">
        <f>IF(AK$1="","",SUMIF($H258:$H263,MID($H257,3,10),AN258:AN263))</f>
        <v>0</v>
      </c>
      <c r="AO257" s="399">
        <f>IF(AK$1="","",SUMIF($H258:$H263,MID($H257,3,10),AO258:AO263))</f>
        <v>0</v>
      </c>
      <c r="AP257" s="382"/>
      <c r="AQ257" s="238"/>
      <c r="AR257" s="536">
        <f t="shared" si="497"/>
        <v>0</v>
      </c>
      <c r="AS257" s="73">
        <f t="shared" si="498"/>
        <v>0</v>
      </c>
      <c r="AT257" s="73">
        <f t="shared" si="499"/>
        <v>0</v>
      </c>
      <c r="AU257" s="399">
        <f>IF(AR$1="","",SUMIF($H258:$H263,MID($H257,3,10),AU258:AU263))</f>
        <v>0</v>
      </c>
      <c r="AV257" s="399">
        <f>IF(AR$1="","",SUMIF($H258:$H263,MID($H257,3,10),AV258:AV263))</f>
        <v>0</v>
      </c>
      <c r="AW257" s="382"/>
      <c r="AX257" s="238"/>
      <c r="AY257" s="536">
        <f t="shared" si="500"/>
        <v>0</v>
      </c>
      <c r="AZ257" s="73">
        <f t="shared" si="501"/>
        <v>0</v>
      </c>
      <c r="BA257" s="73">
        <f t="shared" si="502"/>
        <v>0</v>
      </c>
      <c r="BB257" s="399">
        <f>IF(AY$1="","",SUMIF($H258:$H263,MID($H257,3,10),BB258:BB263))</f>
        <v>0</v>
      </c>
      <c r="BC257" s="399">
        <f>IF(AY$1="","",SUMIF($H258:$H263,MID($H257,3,10),BC258:BC263))</f>
        <v>0</v>
      </c>
      <c r="BD257" s="382"/>
      <c r="BE257" s="238"/>
      <c r="BF257" s="536">
        <f t="shared" si="503"/>
        <v>0</v>
      </c>
      <c r="BG257" s="73">
        <f t="shared" si="504"/>
        <v>0</v>
      </c>
      <c r="BH257" s="73">
        <f t="shared" si="505"/>
        <v>0</v>
      </c>
      <c r="BI257" s="399">
        <f>IF(BF$1="","",SUMIF($H258:$H263,MID($H257,3,10),BI258:BI263))</f>
        <v>0</v>
      </c>
      <c r="BJ257" s="399">
        <f>IF(BF$1="","",SUMIF($H258:$H263,MID($H257,3,10),BJ258:BJ263))</f>
        <v>0</v>
      </c>
      <c r="BK257" s="382"/>
      <c r="BL257" s="238"/>
      <c r="BM257" s="536">
        <f t="shared" si="506"/>
        <v>0</v>
      </c>
      <c r="BN257" s="73">
        <f t="shared" si="507"/>
        <v>0</v>
      </c>
      <c r="BO257" s="73">
        <f t="shared" si="508"/>
        <v>0</v>
      </c>
      <c r="BP257" s="399">
        <f>IF(BM$1="","",SUMIF($H258:$H263,MID($H257,3,10),BP258:BP263))</f>
        <v>0</v>
      </c>
      <c r="BQ257" s="399">
        <f>IF(BM$1="","",SUMIF($H258:$H263,MID($H257,3,10),BQ258:BQ263))</f>
        <v>0</v>
      </c>
      <c r="BR257" s="382"/>
      <c r="BS257" s="238"/>
      <c r="BT257" s="536">
        <f t="shared" si="509"/>
        <v>0</v>
      </c>
      <c r="BU257" s="73">
        <f t="shared" si="510"/>
        <v>0</v>
      </c>
      <c r="BV257" s="73">
        <f t="shared" si="511"/>
        <v>0</v>
      </c>
      <c r="BW257" s="399">
        <f>IF(BT$1="","",SUMIF($H258:$H263,MID($H257,3,10),BW258:BW263))</f>
        <v>0</v>
      </c>
      <c r="BX257" s="399">
        <f>IF(BT$1="","",SUMIF($H258:$H263,MID($H257,3,10),BX258:BX263))</f>
        <v>0</v>
      </c>
      <c r="BY257" s="382"/>
      <c r="BZ257" s="238"/>
      <c r="CA257" s="536">
        <f t="shared" si="512"/>
        <v>0</v>
      </c>
      <c r="CB257" s="73">
        <f t="shared" si="513"/>
        <v>0</v>
      </c>
      <c r="CC257" s="73">
        <f t="shared" si="514"/>
        <v>0</v>
      </c>
      <c r="CD257" s="399">
        <f>IF(CA$1="","",SUMIF($H258:$H263,MID($H257,3,10),CD258:CD263))</f>
        <v>0</v>
      </c>
      <c r="CE257" s="399">
        <f>IF(CA$1="","",SUMIF($H258:$H263,MID($H257,3,10),CE258:CE263))</f>
        <v>0</v>
      </c>
      <c r="CF257" s="382"/>
      <c r="CG257" s="238"/>
      <c r="CH257" s="536">
        <f t="shared" si="515"/>
        <v>0</v>
      </c>
      <c r="CI257" s="73">
        <f t="shared" si="516"/>
        <v>0</v>
      </c>
      <c r="CJ257" s="73">
        <f t="shared" si="517"/>
        <v>0</v>
      </c>
      <c r="CK257" s="399">
        <f>IF(CH$1="","",SUMIF($H258:$H263,MID($H257,3,10),CK258:CK263))</f>
        <v>0</v>
      </c>
      <c r="CL257" s="399">
        <f>IF(CH$1="","",SUMIF($H258:$H263,MID($H257,3,10),CL258:CL263))</f>
        <v>0</v>
      </c>
      <c r="CM257" s="382"/>
      <c r="CN257" s="238"/>
      <c r="CO257" s="536">
        <f t="shared" si="518"/>
        <v>0</v>
      </c>
      <c r="CP257" s="73">
        <f t="shared" si="519"/>
        <v>0</v>
      </c>
      <c r="CQ257" s="73">
        <f t="shared" si="520"/>
        <v>0</v>
      </c>
      <c r="CR257" s="399">
        <f>IF(CO$1="","",SUMIF($H258:$H263,MID($H257,3,10),CR258:CR263))</f>
        <v>0</v>
      </c>
      <c r="CS257" s="399">
        <f>IF(CO$1="","",SUMIF($H258:$H263,MID($H257,3,10),CS258:CS263))</f>
        <v>0</v>
      </c>
      <c r="CT257" s="382"/>
      <c r="CU257" s="238"/>
      <c r="CV257" s="536">
        <f t="shared" si="521"/>
        <v>0</v>
      </c>
      <c r="CW257" s="73">
        <f t="shared" si="522"/>
        <v>0</v>
      </c>
      <c r="CX257" s="73">
        <f t="shared" si="523"/>
        <v>0</v>
      </c>
      <c r="CY257" s="399">
        <f>IF(CV$1="","",SUMIF($H258:$H263,MID($H257,3,10),CY258:CY263))</f>
        <v>0</v>
      </c>
      <c r="CZ257" s="399">
        <f>IF(CV$1="","",SUMIF($H258:$H263,MID($H257,3,10),CZ258:CZ263))</f>
        <v>0</v>
      </c>
      <c r="DA257" s="382"/>
      <c r="DB257" s="238"/>
      <c r="DC257" s="536">
        <f t="shared" si="524"/>
        <v>0</v>
      </c>
      <c r="DD257" s="73">
        <f t="shared" si="525"/>
        <v>0</v>
      </c>
      <c r="DE257" s="73">
        <f t="shared" si="526"/>
        <v>0</v>
      </c>
      <c r="DF257" s="399">
        <f>IF(DC$1="","",SUMIF($H258:$H263,MID($H257,3,10),DF258:DF263))</f>
        <v>0</v>
      </c>
      <c r="DG257" s="399">
        <f>IF(DC$1="","",SUMIF($H258:$H263,MID($H257,3,10),DG258:DG263))</f>
        <v>0</v>
      </c>
      <c r="DH257" s="382"/>
      <c r="DI257" s="238"/>
      <c r="DJ257" s="536">
        <f t="shared" si="527"/>
        <v>0</v>
      </c>
      <c r="DK257" s="73">
        <f t="shared" si="528"/>
        <v>0</v>
      </c>
      <c r="DL257" s="73">
        <f t="shared" si="529"/>
        <v>0</v>
      </c>
      <c r="DM257" s="399">
        <f>IF(DJ$1="","",SUMIF($H258:$H263,MID($H257,3,10),DM258:DM263))</f>
        <v>0</v>
      </c>
      <c r="DN257" s="399">
        <f>IF(DJ$1="","",SUMIF($H258:$H263,MID($H257,3,10),DN258:DN263))</f>
        <v>0</v>
      </c>
      <c r="DO257" s="382"/>
      <c r="DP257" s="238"/>
      <c r="DQ257" s="536">
        <f t="shared" si="530"/>
        <v>0</v>
      </c>
      <c r="DR257" s="73">
        <f t="shared" si="531"/>
        <v>0</v>
      </c>
      <c r="DS257" s="73">
        <f t="shared" si="532"/>
        <v>0</v>
      </c>
      <c r="DT257" s="399">
        <f>IF(DQ$1="","",SUMIF($H258:$H263,MID($H257,3,10),DT258:DT263))</f>
        <v>0</v>
      </c>
      <c r="DU257" s="399">
        <f>IF(DQ$1="","",SUMIF($H258:$H263,MID($H257,3,10),DU258:DU263))</f>
        <v>0</v>
      </c>
      <c r="DV257" s="382"/>
    </row>
    <row r="258" spans="1:126" s="20" customFormat="1" outlineLevel="1" x14ac:dyDescent="0.2">
      <c r="A258" s="196" t="s">
        <v>25</v>
      </c>
      <c r="B258" s="193" t="s">
        <v>26</v>
      </c>
      <c r="C258" s="42"/>
      <c r="D258" s="42"/>
      <c r="E258" s="78">
        <f t="shared" si="481"/>
        <v>0</v>
      </c>
      <c r="F258" s="190"/>
      <c r="G258" s="22" t="s">
        <v>235</v>
      </c>
      <c r="H258" s="301" t="s">
        <v>316</v>
      </c>
      <c r="I258" s="538">
        <f t="shared" si="482"/>
        <v>0</v>
      </c>
      <c r="J258" s="538">
        <f t="shared" si="483"/>
        <v>0</v>
      </c>
      <c r="K258" s="78">
        <f t="shared" si="484"/>
        <v>0</v>
      </c>
      <c r="L258" s="537"/>
      <c r="M258" s="537"/>
      <c r="N258" s="382"/>
      <c r="O258" s="271" t="str">
        <f t="shared" si="432"/>
        <v>LLR</v>
      </c>
      <c r="P258" s="538">
        <f t="shared" si="485"/>
        <v>0</v>
      </c>
      <c r="Q258" s="74">
        <f t="shared" si="486"/>
        <v>0</v>
      </c>
      <c r="R258" s="78">
        <f t="shared" si="487"/>
        <v>0</v>
      </c>
      <c r="S258" s="537"/>
      <c r="T258" s="537"/>
      <c r="U258" s="382"/>
      <c r="V258" s="238"/>
      <c r="W258" s="538">
        <f t="shared" si="488"/>
        <v>0</v>
      </c>
      <c r="X258" s="74">
        <f t="shared" si="489"/>
        <v>0</v>
      </c>
      <c r="Y258" s="78">
        <f t="shared" si="490"/>
        <v>0</v>
      </c>
      <c r="Z258" s="537"/>
      <c r="AA258" s="537"/>
      <c r="AB258" s="382"/>
      <c r="AC258" s="238"/>
      <c r="AD258" s="538">
        <f t="shared" si="491"/>
        <v>0</v>
      </c>
      <c r="AE258" s="74">
        <f t="shared" si="492"/>
        <v>0</v>
      </c>
      <c r="AF258" s="78">
        <f t="shared" si="493"/>
        <v>0</v>
      </c>
      <c r="AG258" s="537"/>
      <c r="AH258" s="537"/>
      <c r="AI258" s="382"/>
      <c r="AJ258" s="238"/>
      <c r="AK258" s="538">
        <f t="shared" si="494"/>
        <v>0</v>
      </c>
      <c r="AL258" s="74">
        <f t="shared" si="495"/>
        <v>0</v>
      </c>
      <c r="AM258" s="78">
        <f t="shared" si="496"/>
        <v>0</v>
      </c>
      <c r="AN258" s="537"/>
      <c r="AO258" s="537"/>
      <c r="AP258" s="382"/>
      <c r="AQ258" s="238"/>
      <c r="AR258" s="538">
        <f t="shared" si="497"/>
        <v>0</v>
      </c>
      <c r="AS258" s="74">
        <f t="shared" si="498"/>
        <v>0</v>
      </c>
      <c r="AT258" s="78">
        <f t="shared" si="499"/>
        <v>0</v>
      </c>
      <c r="AU258" s="537"/>
      <c r="AV258" s="537"/>
      <c r="AW258" s="382"/>
      <c r="AX258" s="238"/>
      <c r="AY258" s="538">
        <f t="shared" si="500"/>
        <v>0</v>
      </c>
      <c r="AZ258" s="74">
        <f t="shared" si="501"/>
        <v>0</v>
      </c>
      <c r="BA258" s="78">
        <f t="shared" si="502"/>
        <v>0</v>
      </c>
      <c r="BB258" s="537"/>
      <c r="BC258" s="537"/>
      <c r="BD258" s="382"/>
      <c r="BE258" s="238"/>
      <c r="BF258" s="538">
        <f t="shared" si="503"/>
        <v>0</v>
      </c>
      <c r="BG258" s="74">
        <f t="shared" si="504"/>
        <v>0</v>
      </c>
      <c r="BH258" s="78">
        <f t="shared" si="505"/>
        <v>0</v>
      </c>
      <c r="BI258" s="537"/>
      <c r="BJ258" s="537"/>
      <c r="BK258" s="382"/>
      <c r="BL258" s="238"/>
      <c r="BM258" s="538">
        <f t="shared" si="506"/>
        <v>0</v>
      </c>
      <c r="BN258" s="74">
        <f t="shared" si="507"/>
        <v>0</v>
      </c>
      <c r="BO258" s="78">
        <f t="shared" si="508"/>
        <v>0</v>
      </c>
      <c r="BP258" s="537"/>
      <c r="BQ258" s="537"/>
      <c r="BR258" s="382"/>
      <c r="BS258" s="238"/>
      <c r="BT258" s="538">
        <f t="shared" si="509"/>
        <v>0</v>
      </c>
      <c r="BU258" s="74">
        <f t="shared" si="510"/>
        <v>0</v>
      </c>
      <c r="BV258" s="78">
        <f t="shared" si="511"/>
        <v>0</v>
      </c>
      <c r="BW258" s="537"/>
      <c r="BX258" s="537"/>
      <c r="BY258" s="382"/>
      <c r="BZ258" s="238"/>
      <c r="CA258" s="538">
        <f t="shared" si="512"/>
        <v>0</v>
      </c>
      <c r="CB258" s="74">
        <f t="shared" si="513"/>
        <v>0</v>
      </c>
      <c r="CC258" s="78">
        <f t="shared" si="514"/>
        <v>0</v>
      </c>
      <c r="CD258" s="537"/>
      <c r="CE258" s="537"/>
      <c r="CF258" s="382"/>
      <c r="CG258" s="238"/>
      <c r="CH258" s="538">
        <f t="shared" si="515"/>
        <v>0</v>
      </c>
      <c r="CI258" s="74">
        <f t="shared" si="516"/>
        <v>0</v>
      </c>
      <c r="CJ258" s="78">
        <f t="shared" si="517"/>
        <v>0</v>
      </c>
      <c r="CK258" s="537"/>
      <c r="CL258" s="537"/>
      <c r="CM258" s="382"/>
      <c r="CN258" s="238"/>
      <c r="CO258" s="538">
        <f t="shared" si="518"/>
        <v>0</v>
      </c>
      <c r="CP258" s="74">
        <f t="shared" si="519"/>
        <v>0</v>
      </c>
      <c r="CQ258" s="78">
        <f t="shared" si="520"/>
        <v>0</v>
      </c>
      <c r="CR258" s="537"/>
      <c r="CS258" s="537"/>
      <c r="CT258" s="382"/>
      <c r="CU258" s="238"/>
      <c r="CV258" s="538">
        <f t="shared" si="521"/>
        <v>0</v>
      </c>
      <c r="CW258" s="74">
        <f t="shared" si="522"/>
        <v>0</v>
      </c>
      <c r="CX258" s="78">
        <f t="shared" si="523"/>
        <v>0</v>
      </c>
      <c r="CY258" s="537"/>
      <c r="CZ258" s="537"/>
      <c r="DA258" s="382"/>
      <c r="DB258" s="238"/>
      <c r="DC258" s="538">
        <f t="shared" si="524"/>
        <v>0</v>
      </c>
      <c r="DD258" s="74">
        <f t="shared" si="525"/>
        <v>0</v>
      </c>
      <c r="DE258" s="78">
        <f t="shared" si="526"/>
        <v>0</v>
      </c>
      <c r="DF258" s="537"/>
      <c r="DG258" s="537"/>
      <c r="DH258" s="382"/>
      <c r="DI258" s="238"/>
      <c r="DJ258" s="538">
        <f t="shared" si="527"/>
        <v>0</v>
      </c>
      <c r="DK258" s="74">
        <f t="shared" si="528"/>
        <v>0</v>
      </c>
      <c r="DL258" s="78">
        <f t="shared" si="529"/>
        <v>0</v>
      </c>
      <c r="DM258" s="537"/>
      <c r="DN258" s="537"/>
      <c r="DO258" s="382"/>
      <c r="DP258" s="238"/>
      <c r="DQ258" s="538">
        <f t="shared" si="530"/>
        <v>0</v>
      </c>
      <c r="DR258" s="74">
        <f t="shared" si="531"/>
        <v>0</v>
      </c>
      <c r="DS258" s="78">
        <f t="shared" si="532"/>
        <v>0</v>
      </c>
      <c r="DT258" s="537"/>
      <c r="DU258" s="537"/>
      <c r="DV258" s="382"/>
    </row>
    <row r="259" spans="1:126" s="20" customFormat="1" outlineLevel="1" x14ac:dyDescent="0.2">
      <c r="A259" s="196" t="s">
        <v>236</v>
      </c>
      <c r="B259" s="193"/>
      <c r="C259" s="42"/>
      <c r="D259" s="42"/>
      <c r="E259" s="78">
        <f t="shared" si="481"/>
        <v>0</v>
      </c>
      <c r="F259" s="190"/>
      <c r="G259" s="22" t="s">
        <v>275</v>
      </c>
      <c r="H259" s="301" t="s">
        <v>316</v>
      </c>
      <c r="I259" s="399">
        <f t="shared" si="482"/>
        <v>0</v>
      </c>
      <c r="J259" s="399">
        <f t="shared" si="483"/>
        <v>0</v>
      </c>
      <c r="K259" s="78">
        <f t="shared" si="484"/>
        <v>0</v>
      </c>
      <c r="L259" s="537"/>
      <c r="M259" s="537"/>
      <c r="N259" s="382"/>
      <c r="O259" s="271" t="str">
        <f t="shared" si="432"/>
        <v>LLR</v>
      </c>
      <c r="P259" s="538">
        <f t="shared" si="485"/>
        <v>0</v>
      </c>
      <c r="Q259" s="74">
        <f t="shared" si="486"/>
        <v>0</v>
      </c>
      <c r="R259" s="78">
        <f t="shared" si="487"/>
        <v>0</v>
      </c>
      <c r="S259" s="537"/>
      <c r="T259" s="537"/>
      <c r="U259" s="382"/>
      <c r="V259" s="238"/>
      <c r="W259" s="538">
        <f t="shared" si="488"/>
        <v>0</v>
      </c>
      <c r="X259" s="74">
        <f t="shared" si="489"/>
        <v>0</v>
      </c>
      <c r="Y259" s="78">
        <f t="shared" si="490"/>
        <v>0</v>
      </c>
      <c r="Z259" s="537"/>
      <c r="AA259" s="537"/>
      <c r="AB259" s="382"/>
      <c r="AC259" s="238"/>
      <c r="AD259" s="538">
        <f t="shared" si="491"/>
        <v>0</v>
      </c>
      <c r="AE259" s="74">
        <f t="shared" si="492"/>
        <v>0</v>
      </c>
      <c r="AF259" s="78">
        <f t="shared" si="493"/>
        <v>0</v>
      </c>
      <c r="AG259" s="537"/>
      <c r="AH259" s="537"/>
      <c r="AI259" s="382"/>
      <c r="AJ259" s="238"/>
      <c r="AK259" s="538">
        <f t="shared" si="494"/>
        <v>0</v>
      </c>
      <c r="AL259" s="74">
        <f t="shared" si="495"/>
        <v>0</v>
      </c>
      <c r="AM259" s="78">
        <f t="shared" si="496"/>
        <v>0</v>
      </c>
      <c r="AN259" s="537"/>
      <c r="AO259" s="537"/>
      <c r="AP259" s="382"/>
      <c r="AQ259" s="238"/>
      <c r="AR259" s="538">
        <f t="shared" si="497"/>
        <v>0</v>
      </c>
      <c r="AS259" s="74">
        <f t="shared" si="498"/>
        <v>0</v>
      </c>
      <c r="AT259" s="78">
        <f t="shared" si="499"/>
        <v>0</v>
      </c>
      <c r="AU259" s="537"/>
      <c r="AV259" s="537"/>
      <c r="AW259" s="382"/>
      <c r="AX259" s="238"/>
      <c r="AY259" s="538">
        <f t="shared" si="500"/>
        <v>0</v>
      </c>
      <c r="AZ259" s="74">
        <f t="shared" si="501"/>
        <v>0</v>
      </c>
      <c r="BA259" s="78">
        <f t="shared" si="502"/>
        <v>0</v>
      </c>
      <c r="BB259" s="537"/>
      <c r="BC259" s="537"/>
      <c r="BD259" s="382"/>
      <c r="BE259" s="238"/>
      <c r="BF259" s="538">
        <f t="shared" si="503"/>
        <v>0</v>
      </c>
      <c r="BG259" s="74">
        <f t="shared" si="504"/>
        <v>0</v>
      </c>
      <c r="BH259" s="78">
        <f t="shared" si="505"/>
        <v>0</v>
      </c>
      <c r="BI259" s="537"/>
      <c r="BJ259" s="537"/>
      <c r="BK259" s="382"/>
      <c r="BL259" s="238"/>
      <c r="BM259" s="538">
        <f t="shared" si="506"/>
        <v>0</v>
      </c>
      <c r="BN259" s="74">
        <f t="shared" si="507"/>
        <v>0</v>
      </c>
      <c r="BO259" s="78">
        <f t="shared" si="508"/>
        <v>0</v>
      </c>
      <c r="BP259" s="537"/>
      <c r="BQ259" s="537"/>
      <c r="BR259" s="382"/>
      <c r="BS259" s="238"/>
      <c r="BT259" s="538">
        <f t="shared" si="509"/>
        <v>0</v>
      </c>
      <c r="BU259" s="74">
        <f t="shared" si="510"/>
        <v>0</v>
      </c>
      <c r="BV259" s="78">
        <f t="shared" si="511"/>
        <v>0</v>
      </c>
      <c r="BW259" s="537"/>
      <c r="BX259" s="537"/>
      <c r="BY259" s="382"/>
      <c r="BZ259" s="238"/>
      <c r="CA259" s="538">
        <f t="shared" si="512"/>
        <v>0</v>
      </c>
      <c r="CB259" s="74">
        <f t="shared" si="513"/>
        <v>0</v>
      </c>
      <c r="CC259" s="78">
        <f t="shared" si="514"/>
        <v>0</v>
      </c>
      <c r="CD259" s="537"/>
      <c r="CE259" s="537"/>
      <c r="CF259" s="382"/>
      <c r="CG259" s="238"/>
      <c r="CH259" s="538">
        <f t="shared" si="515"/>
        <v>0</v>
      </c>
      <c r="CI259" s="74">
        <f t="shared" si="516"/>
        <v>0</v>
      </c>
      <c r="CJ259" s="78">
        <f t="shared" si="517"/>
        <v>0</v>
      </c>
      <c r="CK259" s="537"/>
      <c r="CL259" s="537"/>
      <c r="CM259" s="382"/>
      <c r="CN259" s="238"/>
      <c r="CO259" s="538">
        <f t="shared" si="518"/>
        <v>0</v>
      </c>
      <c r="CP259" s="74">
        <f t="shared" si="519"/>
        <v>0</v>
      </c>
      <c r="CQ259" s="78">
        <f t="shared" si="520"/>
        <v>0</v>
      </c>
      <c r="CR259" s="537"/>
      <c r="CS259" s="537"/>
      <c r="CT259" s="382"/>
      <c r="CU259" s="238"/>
      <c r="CV259" s="538">
        <f t="shared" si="521"/>
        <v>0</v>
      </c>
      <c r="CW259" s="74">
        <f t="shared" si="522"/>
        <v>0</v>
      </c>
      <c r="CX259" s="78">
        <f t="shared" si="523"/>
        <v>0</v>
      </c>
      <c r="CY259" s="537"/>
      <c r="CZ259" s="537"/>
      <c r="DA259" s="382"/>
      <c r="DB259" s="238"/>
      <c r="DC259" s="538">
        <f t="shared" si="524"/>
        <v>0</v>
      </c>
      <c r="DD259" s="74">
        <f t="shared" si="525"/>
        <v>0</v>
      </c>
      <c r="DE259" s="78">
        <f t="shared" si="526"/>
        <v>0</v>
      </c>
      <c r="DF259" s="537"/>
      <c r="DG259" s="537"/>
      <c r="DH259" s="382"/>
      <c r="DI259" s="238"/>
      <c r="DJ259" s="538">
        <f t="shared" si="527"/>
        <v>0</v>
      </c>
      <c r="DK259" s="74">
        <f t="shared" si="528"/>
        <v>0</v>
      </c>
      <c r="DL259" s="78">
        <f t="shared" si="529"/>
        <v>0</v>
      </c>
      <c r="DM259" s="537"/>
      <c r="DN259" s="537"/>
      <c r="DO259" s="382"/>
      <c r="DP259" s="238"/>
      <c r="DQ259" s="538">
        <f t="shared" si="530"/>
        <v>0</v>
      </c>
      <c r="DR259" s="74">
        <f t="shared" si="531"/>
        <v>0</v>
      </c>
      <c r="DS259" s="78">
        <f t="shared" si="532"/>
        <v>0</v>
      </c>
      <c r="DT259" s="537"/>
      <c r="DU259" s="537"/>
      <c r="DV259" s="382"/>
    </row>
    <row r="260" spans="1:126" s="20" customFormat="1" outlineLevel="1" x14ac:dyDescent="0.2">
      <c r="A260" s="196" t="s">
        <v>82</v>
      </c>
      <c r="B260" s="193" t="s">
        <v>27</v>
      </c>
      <c r="C260" s="42"/>
      <c r="D260" s="42"/>
      <c r="E260" s="78">
        <f t="shared" si="481"/>
        <v>0</v>
      </c>
      <c r="F260" s="190"/>
      <c r="G260" s="22" t="s">
        <v>55</v>
      </c>
      <c r="H260" s="301" t="s">
        <v>316</v>
      </c>
      <c r="I260" s="538">
        <f t="shared" si="482"/>
        <v>0</v>
      </c>
      <c r="J260" s="538">
        <f t="shared" si="483"/>
        <v>0</v>
      </c>
      <c r="K260" s="78">
        <f t="shared" si="484"/>
        <v>0</v>
      </c>
      <c r="L260" s="537"/>
      <c r="M260" s="537"/>
      <c r="N260" s="382"/>
      <c r="O260" s="271" t="str">
        <f t="shared" si="432"/>
        <v>LLR</v>
      </c>
      <c r="P260" s="538">
        <f t="shared" si="485"/>
        <v>0</v>
      </c>
      <c r="Q260" s="74">
        <f t="shared" si="486"/>
        <v>0</v>
      </c>
      <c r="R260" s="78">
        <f t="shared" si="487"/>
        <v>0</v>
      </c>
      <c r="S260" s="537"/>
      <c r="T260" s="537"/>
      <c r="U260" s="382"/>
      <c r="V260" s="238"/>
      <c r="W260" s="538">
        <f t="shared" si="488"/>
        <v>0</v>
      </c>
      <c r="X260" s="74">
        <f t="shared" si="489"/>
        <v>0</v>
      </c>
      <c r="Y260" s="78">
        <f t="shared" si="490"/>
        <v>0</v>
      </c>
      <c r="Z260" s="537"/>
      <c r="AA260" s="537"/>
      <c r="AB260" s="382"/>
      <c r="AC260" s="238"/>
      <c r="AD260" s="538">
        <f t="shared" si="491"/>
        <v>0</v>
      </c>
      <c r="AE260" s="74">
        <f t="shared" si="492"/>
        <v>0</v>
      </c>
      <c r="AF260" s="78">
        <f t="shared" si="493"/>
        <v>0</v>
      </c>
      <c r="AG260" s="537"/>
      <c r="AH260" s="537"/>
      <c r="AI260" s="382"/>
      <c r="AJ260" s="238"/>
      <c r="AK260" s="538">
        <f t="shared" si="494"/>
        <v>0</v>
      </c>
      <c r="AL260" s="74">
        <f t="shared" si="495"/>
        <v>0</v>
      </c>
      <c r="AM260" s="78">
        <f t="shared" si="496"/>
        <v>0</v>
      </c>
      <c r="AN260" s="537"/>
      <c r="AO260" s="537"/>
      <c r="AP260" s="382"/>
      <c r="AQ260" s="238"/>
      <c r="AR260" s="538">
        <f t="shared" si="497"/>
        <v>0</v>
      </c>
      <c r="AS260" s="74">
        <f t="shared" si="498"/>
        <v>0</v>
      </c>
      <c r="AT260" s="78">
        <f t="shared" si="499"/>
        <v>0</v>
      </c>
      <c r="AU260" s="537"/>
      <c r="AV260" s="537"/>
      <c r="AW260" s="382"/>
      <c r="AX260" s="238"/>
      <c r="AY260" s="538">
        <f t="shared" si="500"/>
        <v>0</v>
      </c>
      <c r="AZ260" s="74">
        <f t="shared" si="501"/>
        <v>0</v>
      </c>
      <c r="BA260" s="78">
        <f t="shared" si="502"/>
        <v>0</v>
      </c>
      <c r="BB260" s="537"/>
      <c r="BC260" s="537"/>
      <c r="BD260" s="382"/>
      <c r="BE260" s="238"/>
      <c r="BF260" s="538">
        <f t="shared" si="503"/>
        <v>0</v>
      </c>
      <c r="BG260" s="74">
        <f t="shared" si="504"/>
        <v>0</v>
      </c>
      <c r="BH260" s="78">
        <f t="shared" si="505"/>
        <v>0</v>
      </c>
      <c r="BI260" s="537"/>
      <c r="BJ260" s="537"/>
      <c r="BK260" s="382"/>
      <c r="BL260" s="238"/>
      <c r="BM260" s="538">
        <f t="shared" si="506"/>
        <v>0</v>
      </c>
      <c r="BN260" s="74">
        <f t="shared" si="507"/>
        <v>0</v>
      </c>
      <c r="BO260" s="78">
        <f t="shared" si="508"/>
        <v>0</v>
      </c>
      <c r="BP260" s="537"/>
      <c r="BQ260" s="537"/>
      <c r="BR260" s="382"/>
      <c r="BS260" s="238"/>
      <c r="BT260" s="538">
        <f t="shared" si="509"/>
        <v>0</v>
      </c>
      <c r="BU260" s="74">
        <f t="shared" si="510"/>
        <v>0</v>
      </c>
      <c r="BV260" s="78">
        <f t="shared" si="511"/>
        <v>0</v>
      </c>
      <c r="BW260" s="537"/>
      <c r="BX260" s="537"/>
      <c r="BY260" s="382"/>
      <c r="BZ260" s="238"/>
      <c r="CA260" s="538">
        <f t="shared" si="512"/>
        <v>0</v>
      </c>
      <c r="CB260" s="74">
        <f t="shared" si="513"/>
        <v>0</v>
      </c>
      <c r="CC260" s="78">
        <f t="shared" si="514"/>
        <v>0</v>
      </c>
      <c r="CD260" s="537"/>
      <c r="CE260" s="537"/>
      <c r="CF260" s="382"/>
      <c r="CG260" s="238"/>
      <c r="CH260" s="538">
        <f t="shared" si="515"/>
        <v>0</v>
      </c>
      <c r="CI260" s="74">
        <f t="shared" si="516"/>
        <v>0</v>
      </c>
      <c r="CJ260" s="78">
        <f t="shared" si="517"/>
        <v>0</v>
      </c>
      <c r="CK260" s="537"/>
      <c r="CL260" s="537"/>
      <c r="CM260" s="382"/>
      <c r="CN260" s="238"/>
      <c r="CO260" s="538">
        <f t="shared" si="518"/>
        <v>0</v>
      </c>
      <c r="CP260" s="74">
        <f t="shared" si="519"/>
        <v>0</v>
      </c>
      <c r="CQ260" s="78">
        <f t="shared" si="520"/>
        <v>0</v>
      </c>
      <c r="CR260" s="537"/>
      <c r="CS260" s="537"/>
      <c r="CT260" s="382"/>
      <c r="CU260" s="238"/>
      <c r="CV260" s="538">
        <f t="shared" si="521"/>
        <v>0</v>
      </c>
      <c r="CW260" s="74">
        <f t="shared" si="522"/>
        <v>0</v>
      </c>
      <c r="CX260" s="78">
        <f t="shared" si="523"/>
        <v>0</v>
      </c>
      <c r="CY260" s="537"/>
      <c r="CZ260" s="537"/>
      <c r="DA260" s="382"/>
      <c r="DB260" s="238"/>
      <c r="DC260" s="538">
        <f t="shared" si="524"/>
        <v>0</v>
      </c>
      <c r="DD260" s="74">
        <f t="shared" si="525"/>
        <v>0</v>
      </c>
      <c r="DE260" s="78">
        <f t="shared" si="526"/>
        <v>0</v>
      </c>
      <c r="DF260" s="537"/>
      <c r="DG260" s="537"/>
      <c r="DH260" s="382"/>
      <c r="DI260" s="238"/>
      <c r="DJ260" s="538">
        <f t="shared" si="527"/>
        <v>0</v>
      </c>
      <c r="DK260" s="74">
        <f t="shared" si="528"/>
        <v>0</v>
      </c>
      <c r="DL260" s="78">
        <f t="shared" si="529"/>
        <v>0</v>
      </c>
      <c r="DM260" s="537"/>
      <c r="DN260" s="537"/>
      <c r="DO260" s="382"/>
      <c r="DP260" s="238"/>
      <c r="DQ260" s="538">
        <f t="shared" si="530"/>
        <v>0</v>
      </c>
      <c r="DR260" s="74">
        <f t="shared" si="531"/>
        <v>0</v>
      </c>
      <c r="DS260" s="78">
        <f t="shared" si="532"/>
        <v>0</v>
      </c>
      <c r="DT260" s="537"/>
      <c r="DU260" s="537"/>
      <c r="DV260" s="382"/>
    </row>
    <row r="261" spans="1:126" s="20" customFormat="1" outlineLevel="1" x14ac:dyDescent="0.2">
      <c r="A261" s="196" t="s">
        <v>231</v>
      </c>
      <c r="B261" s="182" t="s">
        <v>232</v>
      </c>
      <c r="C261" s="42"/>
      <c r="D261" s="42"/>
      <c r="E261" s="78">
        <f t="shared" si="481"/>
        <v>0</v>
      </c>
      <c r="F261" s="190"/>
      <c r="G261" s="22"/>
      <c r="H261" s="301" t="s">
        <v>316</v>
      </c>
      <c r="I261" s="538">
        <f t="shared" si="482"/>
        <v>0</v>
      </c>
      <c r="J261" s="538">
        <f t="shared" si="483"/>
        <v>0</v>
      </c>
      <c r="K261" s="78">
        <f t="shared" si="484"/>
        <v>0</v>
      </c>
      <c r="L261" s="537"/>
      <c r="M261" s="537"/>
      <c r="N261" s="382"/>
      <c r="O261" s="271" t="str">
        <f t="shared" si="432"/>
        <v>LLR</v>
      </c>
      <c r="P261" s="538">
        <f t="shared" si="485"/>
        <v>0</v>
      </c>
      <c r="Q261" s="74">
        <f t="shared" si="486"/>
        <v>0</v>
      </c>
      <c r="R261" s="78">
        <f t="shared" si="487"/>
        <v>0</v>
      </c>
      <c r="S261" s="537"/>
      <c r="T261" s="537"/>
      <c r="U261" s="382"/>
      <c r="V261" s="238"/>
      <c r="W261" s="538">
        <f t="shared" si="488"/>
        <v>0</v>
      </c>
      <c r="X261" s="74">
        <f t="shared" si="489"/>
        <v>0</v>
      </c>
      <c r="Y261" s="78">
        <f t="shared" si="490"/>
        <v>0</v>
      </c>
      <c r="Z261" s="537"/>
      <c r="AA261" s="537"/>
      <c r="AB261" s="382"/>
      <c r="AC261" s="238"/>
      <c r="AD261" s="538">
        <f t="shared" si="491"/>
        <v>0</v>
      </c>
      <c r="AE261" s="74">
        <f t="shared" si="492"/>
        <v>0</v>
      </c>
      <c r="AF261" s="78">
        <f t="shared" si="493"/>
        <v>0</v>
      </c>
      <c r="AG261" s="537"/>
      <c r="AH261" s="537"/>
      <c r="AI261" s="382"/>
      <c r="AJ261" s="238"/>
      <c r="AK261" s="538">
        <f t="shared" si="494"/>
        <v>0</v>
      </c>
      <c r="AL261" s="74">
        <f t="shared" si="495"/>
        <v>0</v>
      </c>
      <c r="AM261" s="78">
        <f t="shared" si="496"/>
        <v>0</v>
      </c>
      <c r="AN261" s="537"/>
      <c r="AO261" s="537"/>
      <c r="AP261" s="382"/>
      <c r="AQ261" s="238"/>
      <c r="AR261" s="538">
        <f t="shared" si="497"/>
        <v>0</v>
      </c>
      <c r="AS261" s="74">
        <f t="shared" si="498"/>
        <v>0</v>
      </c>
      <c r="AT261" s="78">
        <f t="shared" si="499"/>
        <v>0</v>
      </c>
      <c r="AU261" s="537"/>
      <c r="AV261" s="537"/>
      <c r="AW261" s="382"/>
      <c r="AX261" s="238"/>
      <c r="AY261" s="538">
        <f t="shared" si="500"/>
        <v>0</v>
      </c>
      <c r="AZ261" s="74">
        <f t="shared" si="501"/>
        <v>0</v>
      </c>
      <c r="BA261" s="78">
        <f t="shared" si="502"/>
        <v>0</v>
      </c>
      <c r="BB261" s="537"/>
      <c r="BC261" s="537"/>
      <c r="BD261" s="382"/>
      <c r="BE261" s="238"/>
      <c r="BF261" s="538">
        <f t="shared" si="503"/>
        <v>0</v>
      </c>
      <c r="BG261" s="74">
        <f t="shared" si="504"/>
        <v>0</v>
      </c>
      <c r="BH261" s="78">
        <f t="shared" si="505"/>
        <v>0</v>
      </c>
      <c r="BI261" s="537"/>
      <c r="BJ261" s="537"/>
      <c r="BK261" s="382"/>
      <c r="BL261" s="238"/>
      <c r="BM261" s="538">
        <f t="shared" si="506"/>
        <v>0</v>
      </c>
      <c r="BN261" s="74">
        <f t="shared" si="507"/>
        <v>0</v>
      </c>
      <c r="BO261" s="78">
        <f t="shared" si="508"/>
        <v>0</v>
      </c>
      <c r="BP261" s="537"/>
      <c r="BQ261" s="537"/>
      <c r="BR261" s="382"/>
      <c r="BS261" s="238"/>
      <c r="BT261" s="538">
        <f t="shared" si="509"/>
        <v>0</v>
      </c>
      <c r="BU261" s="74">
        <f t="shared" si="510"/>
        <v>0</v>
      </c>
      <c r="BV261" s="78">
        <f t="shared" si="511"/>
        <v>0</v>
      </c>
      <c r="BW261" s="537"/>
      <c r="BX261" s="537"/>
      <c r="BY261" s="382"/>
      <c r="BZ261" s="238"/>
      <c r="CA261" s="538">
        <f t="shared" si="512"/>
        <v>0</v>
      </c>
      <c r="CB261" s="74">
        <f t="shared" si="513"/>
        <v>0</v>
      </c>
      <c r="CC261" s="78">
        <f t="shared" si="514"/>
        <v>0</v>
      </c>
      <c r="CD261" s="537"/>
      <c r="CE261" s="537"/>
      <c r="CF261" s="382"/>
      <c r="CG261" s="238"/>
      <c r="CH261" s="538">
        <f t="shared" si="515"/>
        <v>0</v>
      </c>
      <c r="CI261" s="74">
        <f t="shared" si="516"/>
        <v>0</v>
      </c>
      <c r="CJ261" s="78">
        <f t="shared" si="517"/>
        <v>0</v>
      </c>
      <c r="CK261" s="537"/>
      <c r="CL261" s="537"/>
      <c r="CM261" s="382"/>
      <c r="CN261" s="238"/>
      <c r="CO261" s="538">
        <f t="shared" si="518"/>
        <v>0</v>
      </c>
      <c r="CP261" s="74">
        <f t="shared" si="519"/>
        <v>0</v>
      </c>
      <c r="CQ261" s="78">
        <f t="shared" si="520"/>
        <v>0</v>
      </c>
      <c r="CR261" s="537"/>
      <c r="CS261" s="537"/>
      <c r="CT261" s="382"/>
      <c r="CU261" s="238"/>
      <c r="CV261" s="538">
        <f t="shared" si="521"/>
        <v>0</v>
      </c>
      <c r="CW261" s="74">
        <f t="shared" si="522"/>
        <v>0</v>
      </c>
      <c r="CX261" s="78">
        <f t="shared" si="523"/>
        <v>0</v>
      </c>
      <c r="CY261" s="537"/>
      <c r="CZ261" s="537"/>
      <c r="DA261" s="382"/>
      <c r="DB261" s="238"/>
      <c r="DC261" s="538">
        <f t="shared" si="524"/>
        <v>0</v>
      </c>
      <c r="DD261" s="74">
        <f t="shared" si="525"/>
        <v>0</v>
      </c>
      <c r="DE261" s="78">
        <f t="shared" si="526"/>
        <v>0</v>
      </c>
      <c r="DF261" s="537"/>
      <c r="DG261" s="537"/>
      <c r="DH261" s="382"/>
      <c r="DI261" s="238"/>
      <c r="DJ261" s="538">
        <f t="shared" si="527"/>
        <v>0</v>
      </c>
      <c r="DK261" s="74">
        <f t="shared" si="528"/>
        <v>0</v>
      </c>
      <c r="DL261" s="78">
        <f t="shared" si="529"/>
        <v>0</v>
      </c>
      <c r="DM261" s="537"/>
      <c r="DN261" s="537"/>
      <c r="DO261" s="382"/>
      <c r="DP261" s="238"/>
      <c r="DQ261" s="538">
        <f t="shared" si="530"/>
        <v>0</v>
      </c>
      <c r="DR261" s="74">
        <f t="shared" si="531"/>
        <v>0</v>
      </c>
      <c r="DS261" s="78">
        <f t="shared" si="532"/>
        <v>0</v>
      </c>
      <c r="DT261" s="537"/>
      <c r="DU261" s="537"/>
      <c r="DV261" s="382"/>
    </row>
    <row r="262" spans="1:126" s="20" customFormat="1" outlineLevel="1" x14ac:dyDescent="0.2">
      <c r="A262" s="196" t="s">
        <v>233</v>
      </c>
      <c r="B262" s="182" t="s">
        <v>220</v>
      </c>
      <c r="C262" s="42"/>
      <c r="D262" s="42"/>
      <c r="E262" s="78">
        <f t="shared" si="481"/>
        <v>0</v>
      </c>
      <c r="F262" s="187"/>
      <c r="G262" s="22"/>
      <c r="H262" s="301" t="s">
        <v>316</v>
      </c>
      <c r="I262" s="538">
        <f t="shared" si="482"/>
        <v>0</v>
      </c>
      <c r="J262" s="538">
        <f t="shared" si="483"/>
        <v>0</v>
      </c>
      <c r="K262" s="78">
        <f t="shared" si="484"/>
        <v>0</v>
      </c>
      <c r="L262" s="537"/>
      <c r="M262" s="537"/>
      <c r="N262" s="382"/>
      <c r="O262" s="271" t="str">
        <f t="shared" si="432"/>
        <v>LLR</v>
      </c>
      <c r="P262" s="538">
        <f t="shared" si="485"/>
        <v>0</v>
      </c>
      <c r="Q262" s="74">
        <f t="shared" si="486"/>
        <v>0</v>
      </c>
      <c r="R262" s="78">
        <f t="shared" si="487"/>
        <v>0</v>
      </c>
      <c r="S262" s="537"/>
      <c r="T262" s="537"/>
      <c r="U262" s="382"/>
      <c r="V262" s="238"/>
      <c r="W262" s="538">
        <f t="shared" si="488"/>
        <v>0</v>
      </c>
      <c r="X262" s="74">
        <f t="shared" si="489"/>
        <v>0</v>
      </c>
      <c r="Y262" s="78">
        <f t="shared" si="490"/>
        <v>0</v>
      </c>
      <c r="Z262" s="537"/>
      <c r="AA262" s="537"/>
      <c r="AB262" s="382"/>
      <c r="AC262" s="238"/>
      <c r="AD262" s="538">
        <f t="shared" si="491"/>
        <v>0</v>
      </c>
      <c r="AE262" s="74">
        <f t="shared" si="492"/>
        <v>0</v>
      </c>
      <c r="AF262" s="78">
        <f t="shared" si="493"/>
        <v>0</v>
      </c>
      <c r="AG262" s="537"/>
      <c r="AH262" s="537"/>
      <c r="AI262" s="382"/>
      <c r="AJ262" s="238"/>
      <c r="AK262" s="538">
        <f t="shared" si="494"/>
        <v>0</v>
      </c>
      <c r="AL262" s="74">
        <f t="shared" si="495"/>
        <v>0</v>
      </c>
      <c r="AM262" s="78">
        <f t="shared" si="496"/>
        <v>0</v>
      </c>
      <c r="AN262" s="537"/>
      <c r="AO262" s="537"/>
      <c r="AP262" s="382"/>
      <c r="AQ262" s="238"/>
      <c r="AR262" s="538">
        <f t="shared" si="497"/>
        <v>0</v>
      </c>
      <c r="AS262" s="74">
        <f t="shared" si="498"/>
        <v>0</v>
      </c>
      <c r="AT262" s="78">
        <f t="shared" si="499"/>
        <v>0</v>
      </c>
      <c r="AU262" s="537"/>
      <c r="AV262" s="537"/>
      <c r="AW262" s="382"/>
      <c r="AX262" s="238"/>
      <c r="AY262" s="538">
        <f t="shared" si="500"/>
        <v>0</v>
      </c>
      <c r="AZ262" s="74">
        <f t="shared" si="501"/>
        <v>0</v>
      </c>
      <c r="BA262" s="78">
        <f t="shared" si="502"/>
        <v>0</v>
      </c>
      <c r="BB262" s="537"/>
      <c r="BC262" s="537"/>
      <c r="BD262" s="382"/>
      <c r="BE262" s="238"/>
      <c r="BF262" s="538">
        <f t="shared" si="503"/>
        <v>0</v>
      </c>
      <c r="BG262" s="74">
        <f t="shared" si="504"/>
        <v>0</v>
      </c>
      <c r="BH262" s="78">
        <f t="shared" si="505"/>
        <v>0</v>
      </c>
      <c r="BI262" s="537"/>
      <c r="BJ262" s="537"/>
      <c r="BK262" s="382"/>
      <c r="BL262" s="238"/>
      <c r="BM262" s="538">
        <f t="shared" si="506"/>
        <v>0</v>
      </c>
      <c r="BN262" s="74">
        <f t="shared" si="507"/>
        <v>0</v>
      </c>
      <c r="BO262" s="78">
        <f t="shared" si="508"/>
        <v>0</v>
      </c>
      <c r="BP262" s="537"/>
      <c r="BQ262" s="537"/>
      <c r="BR262" s="382"/>
      <c r="BS262" s="238"/>
      <c r="BT262" s="538">
        <f t="shared" si="509"/>
        <v>0</v>
      </c>
      <c r="BU262" s="74">
        <f t="shared" si="510"/>
        <v>0</v>
      </c>
      <c r="BV262" s="78">
        <f t="shared" si="511"/>
        <v>0</v>
      </c>
      <c r="BW262" s="537"/>
      <c r="BX262" s="537"/>
      <c r="BY262" s="382"/>
      <c r="BZ262" s="238"/>
      <c r="CA262" s="538">
        <f t="shared" si="512"/>
        <v>0</v>
      </c>
      <c r="CB262" s="74">
        <f t="shared" si="513"/>
        <v>0</v>
      </c>
      <c r="CC262" s="78">
        <f t="shared" si="514"/>
        <v>0</v>
      </c>
      <c r="CD262" s="537"/>
      <c r="CE262" s="537"/>
      <c r="CF262" s="382"/>
      <c r="CG262" s="238"/>
      <c r="CH262" s="538">
        <f t="shared" si="515"/>
        <v>0</v>
      </c>
      <c r="CI262" s="74">
        <f t="shared" si="516"/>
        <v>0</v>
      </c>
      <c r="CJ262" s="78">
        <f t="shared" si="517"/>
        <v>0</v>
      </c>
      <c r="CK262" s="537"/>
      <c r="CL262" s="537"/>
      <c r="CM262" s="382"/>
      <c r="CN262" s="238"/>
      <c r="CO262" s="538">
        <f t="shared" si="518"/>
        <v>0</v>
      </c>
      <c r="CP262" s="74">
        <f t="shared" si="519"/>
        <v>0</v>
      </c>
      <c r="CQ262" s="78">
        <f t="shared" si="520"/>
        <v>0</v>
      </c>
      <c r="CR262" s="537"/>
      <c r="CS262" s="537"/>
      <c r="CT262" s="382"/>
      <c r="CU262" s="238"/>
      <c r="CV262" s="538">
        <f t="shared" si="521"/>
        <v>0</v>
      </c>
      <c r="CW262" s="74">
        <f t="shared" si="522"/>
        <v>0</v>
      </c>
      <c r="CX262" s="78">
        <f t="shared" si="523"/>
        <v>0</v>
      </c>
      <c r="CY262" s="537"/>
      <c r="CZ262" s="537"/>
      <c r="DA262" s="382"/>
      <c r="DB262" s="238"/>
      <c r="DC262" s="538">
        <f t="shared" si="524"/>
        <v>0</v>
      </c>
      <c r="DD262" s="74">
        <f t="shared" si="525"/>
        <v>0</v>
      </c>
      <c r="DE262" s="78">
        <f t="shared" si="526"/>
        <v>0</v>
      </c>
      <c r="DF262" s="537"/>
      <c r="DG262" s="537"/>
      <c r="DH262" s="382"/>
      <c r="DI262" s="238"/>
      <c r="DJ262" s="538">
        <f t="shared" si="527"/>
        <v>0</v>
      </c>
      <c r="DK262" s="74">
        <f t="shared" si="528"/>
        <v>0</v>
      </c>
      <c r="DL262" s="78">
        <f t="shared" si="529"/>
        <v>0</v>
      </c>
      <c r="DM262" s="537"/>
      <c r="DN262" s="537"/>
      <c r="DO262" s="382"/>
      <c r="DP262" s="238"/>
      <c r="DQ262" s="538">
        <f t="shared" si="530"/>
        <v>0</v>
      </c>
      <c r="DR262" s="74">
        <f t="shared" si="531"/>
        <v>0</v>
      </c>
      <c r="DS262" s="78">
        <f t="shared" si="532"/>
        <v>0</v>
      </c>
      <c r="DT262" s="537"/>
      <c r="DU262" s="537"/>
      <c r="DV262" s="382"/>
    </row>
    <row r="263" spans="1:126" s="20" customFormat="1" outlineLevel="1" x14ac:dyDescent="0.2">
      <c r="A263" s="199" t="s">
        <v>87</v>
      </c>
      <c r="B263" s="185"/>
      <c r="C263" s="77">
        <f>SUMIF($H264:$H274,MID($H263,3,10),C264:C274)</f>
        <v>0</v>
      </c>
      <c r="D263" s="77">
        <f>SUMIF($H264:$H274,MID($H263,3,10),D264:D274)</f>
        <v>0</v>
      </c>
      <c r="E263" s="73">
        <f t="shared" si="481"/>
        <v>0</v>
      </c>
      <c r="F263" s="187"/>
      <c r="G263" s="22"/>
      <c r="H263" s="301" t="s">
        <v>319</v>
      </c>
      <c r="I263" s="432">
        <f t="shared" si="482"/>
        <v>0</v>
      </c>
      <c r="J263" s="432">
        <f t="shared" si="483"/>
        <v>0</v>
      </c>
      <c r="K263" s="73">
        <f t="shared" si="484"/>
        <v>0</v>
      </c>
      <c r="L263" s="399">
        <f>IF(I$1="","",SUMIF($H264:$H274,MID($H263,3,10),L264:L274))</f>
        <v>0</v>
      </c>
      <c r="M263" s="399">
        <f>IF(I$1="","",SUMIF($H264:$H274,MID($H263,3,10),M264:M274))</f>
        <v>0</v>
      </c>
      <c r="N263" s="382"/>
      <c r="O263" s="271" t="str">
        <f t="shared" si="432"/>
        <v>LL</v>
      </c>
      <c r="P263" s="536">
        <f t="shared" si="485"/>
        <v>0</v>
      </c>
      <c r="Q263" s="73">
        <f t="shared" si="486"/>
        <v>0</v>
      </c>
      <c r="R263" s="73">
        <f t="shared" si="487"/>
        <v>0</v>
      </c>
      <c r="S263" s="432">
        <f>IF(P$1="","",SUMIF($H264:$H274,MID($H263,3,10),S264:S274))</f>
        <v>0</v>
      </c>
      <c r="T263" s="432">
        <f>IF(P$1="","",SUMIF($H264:$H274,MID($H263,3,10),T264:T274))</f>
        <v>0</v>
      </c>
      <c r="U263" s="382"/>
      <c r="V263" s="238"/>
      <c r="W263" s="536">
        <f t="shared" si="488"/>
        <v>0</v>
      </c>
      <c r="X263" s="73">
        <f t="shared" si="489"/>
        <v>0</v>
      </c>
      <c r="Y263" s="73">
        <f t="shared" si="490"/>
        <v>0</v>
      </c>
      <c r="Z263" s="399">
        <f>IF(W$1="","",SUMIF($H264:$H274,MID($H263,3,10),Z264:Z274))</f>
        <v>0</v>
      </c>
      <c r="AA263" s="399">
        <f>IF(W$1="","",SUMIF($H264:$H274,MID($H263,3,10),AA264:AA274))</f>
        <v>0</v>
      </c>
      <c r="AB263" s="382"/>
      <c r="AC263" s="238"/>
      <c r="AD263" s="536">
        <f t="shared" si="491"/>
        <v>0</v>
      </c>
      <c r="AE263" s="73">
        <f t="shared" si="492"/>
        <v>0</v>
      </c>
      <c r="AF263" s="73">
        <f t="shared" si="493"/>
        <v>0</v>
      </c>
      <c r="AG263" s="399">
        <f>IF(AD$1="","",SUMIF($H264:$H274,MID($H263,3,10),AG264:AG274))</f>
        <v>0</v>
      </c>
      <c r="AH263" s="399">
        <f>IF(AD$1="","",SUMIF($H264:$H274,MID($H263,3,10),AH264:AH274))</f>
        <v>0</v>
      </c>
      <c r="AI263" s="382"/>
      <c r="AJ263" s="238"/>
      <c r="AK263" s="536">
        <f t="shared" si="494"/>
        <v>0</v>
      </c>
      <c r="AL263" s="73">
        <f t="shared" si="495"/>
        <v>0</v>
      </c>
      <c r="AM263" s="73">
        <f t="shared" si="496"/>
        <v>0</v>
      </c>
      <c r="AN263" s="399">
        <f>IF(AK$1="","",SUMIF($H264:$H274,MID($H263,3,10),AN264:AN274))</f>
        <v>0</v>
      </c>
      <c r="AO263" s="399">
        <f>IF(AK$1="","",SUMIF($H264:$H274,MID($H263,3,10),AO264:AO274))</f>
        <v>0</v>
      </c>
      <c r="AP263" s="382"/>
      <c r="AQ263" s="238"/>
      <c r="AR263" s="536">
        <f t="shared" si="497"/>
        <v>0</v>
      </c>
      <c r="AS263" s="73">
        <f t="shared" si="498"/>
        <v>0</v>
      </c>
      <c r="AT263" s="73">
        <f t="shared" si="499"/>
        <v>0</v>
      </c>
      <c r="AU263" s="399">
        <f>IF(AR$1="","",SUMIF($H264:$H274,MID($H263,3,10),AU264:AU274))</f>
        <v>0</v>
      </c>
      <c r="AV263" s="399">
        <f>IF(AR$1="","",SUMIF($H264:$H274,MID($H263,3,10),AV264:AV274))</f>
        <v>0</v>
      </c>
      <c r="AW263" s="382"/>
      <c r="AX263" s="238"/>
      <c r="AY263" s="536">
        <f t="shared" si="500"/>
        <v>0</v>
      </c>
      <c r="AZ263" s="73">
        <f t="shared" si="501"/>
        <v>0</v>
      </c>
      <c r="BA263" s="73">
        <f t="shared" si="502"/>
        <v>0</v>
      </c>
      <c r="BB263" s="399">
        <f>IF(AY$1="","",SUMIF($H264:$H274,MID($H263,3,10),BB264:BB274))</f>
        <v>0</v>
      </c>
      <c r="BC263" s="399">
        <f>IF(AY$1="","",SUMIF($H264:$H274,MID($H263,3,10),BC264:BC274))</f>
        <v>0</v>
      </c>
      <c r="BD263" s="382"/>
      <c r="BE263" s="238"/>
      <c r="BF263" s="536">
        <f t="shared" si="503"/>
        <v>0</v>
      </c>
      <c r="BG263" s="73">
        <f t="shared" si="504"/>
        <v>0</v>
      </c>
      <c r="BH263" s="73">
        <f t="shared" si="505"/>
        <v>0</v>
      </c>
      <c r="BI263" s="399">
        <f>IF(BF$1="","",SUMIF($H264:$H274,MID($H263,3,10),BI264:BI274))</f>
        <v>0</v>
      </c>
      <c r="BJ263" s="399">
        <f>IF(BF$1="","",SUMIF($H264:$H274,MID($H263,3,10),BJ264:BJ274))</f>
        <v>0</v>
      </c>
      <c r="BK263" s="382"/>
      <c r="BL263" s="238"/>
      <c r="BM263" s="536">
        <f t="shared" si="506"/>
        <v>0</v>
      </c>
      <c r="BN263" s="73">
        <f t="shared" si="507"/>
        <v>0</v>
      </c>
      <c r="BO263" s="73">
        <f t="shared" si="508"/>
        <v>0</v>
      </c>
      <c r="BP263" s="399">
        <f>IF(BM$1="","",SUMIF($H264:$H274,MID($H263,3,10),BP264:BP274))</f>
        <v>0</v>
      </c>
      <c r="BQ263" s="399">
        <f>IF(BM$1="","",SUMIF($H264:$H274,MID($H263,3,10),BQ264:BQ274))</f>
        <v>0</v>
      </c>
      <c r="BR263" s="382"/>
      <c r="BS263" s="238"/>
      <c r="BT263" s="536">
        <f t="shared" si="509"/>
        <v>0</v>
      </c>
      <c r="BU263" s="73">
        <f t="shared" si="510"/>
        <v>0</v>
      </c>
      <c r="BV263" s="73">
        <f t="shared" si="511"/>
        <v>0</v>
      </c>
      <c r="BW263" s="399">
        <f>IF(BT$1="","",SUMIF($H264:$H274,MID($H263,3,10),BW264:BW274))</f>
        <v>0</v>
      </c>
      <c r="BX263" s="399">
        <f>IF(BT$1="","",SUMIF($H264:$H274,MID($H263,3,10),BX264:BX274))</f>
        <v>0</v>
      </c>
      <c r="BY263" s="382"/>
      <c r="BZ263" s="238"/>
      <c r="CA263" s="536">
        <f t="shared" si="512"/>
        <v>0</v>
      </c>
      <c r="CB263" s="73">
        <f t="shared" si="513"/>
        <v>0</v>
      </c>
      <c r="CC263" s="73">
        <f t="shared" si="514"/>
        <v>0</v>
      </c>
      <c r="CD263" s="399">
        <f>IF(CA$1="","",SUMIF($H264:$H274,MID($H263,3,10),CD264:CD274))</f>
        <v>0</v>
      </c>
      <c r="CE263" s="399">
        <f>IF(CA$1="","",SUMIF($H264:$H274,MID($H263,3,10),CE264:CE274))</f>
        <v>0</v>
      </c>
      <c r="CF263" s="382"/>
      <c r="CG263" s="238"/>
      <c r="CH263" s="536">
        <f t="shared" si="515"/>
        <v>0</v>
      </c>
      <c r="CI263" s="73">
        <f t="shared" si="516"/>
        <v>0</v>
      </c>
      <c r="CJ263" s="73">
        <f t="shared" si="517"/>
        <v>0</v>
      </c>
      <c r="CK263" s="399">
        <f>IF(CH$1="","",SUMIF($H264:$H274,MID($H263,3,10),CK264:CK274))</f>
        <v>0</v>
      </c>
      <c r="CL263" s="399">
        <f>IF(CH$1="","",SUMIF($H264:$H274,MID($H263,3,10),CL264:CL274))</f>
        <v>0</v>
      </c>
      <c r="CM263" s="382"/>
      <c r="CN263" s="238"/>
      <c r="CO263" s="536">
        <f t="shared" si="518"/>
        <v>0</v>
      </c>
      <c r="CP263" s="73">
        <f t="shared" si="519"/>
        <v>0</v>
      </c>
      <c r="CQ263" s="73">
        <f t="shared" si="520"/>
        <v>0</v>
      </c>
      <c r="CR263" s="399">
        <f>IF(CO$1="","",SUMIF($H264:$H274,MID($H263,3,10),CR264:CR274))</f>
        <v>0</v>
      </c>
      <c r="CS263" s="399">
        <f>IF(CO$1="","",SUMIF($H264:$H274,MID($H263,3,10),CS264:CS274))</f>
        <v>0</v>
      </c>
      <c r="CT263" s="382"/>
      <c r="CU263" s="238"/>
      <c r="CV263" s="536">
        <f t="shared" si="521"/>
        <v>0</v>
      </c>
      <c r="CW263" s="73">
        <f t="shared" si="522"/>
        <v>0</v>
      </c>
      <c r="CX263" s="73">
        <f t="shared" si="523"/>
        <v>0</v>
      </c>
      <c r="CY263" s="399">
        <f>IF(CV$1="","",SUMIF($H264:$H274,MID($H263,3,10),CY264:CY274))</f>
        <v>0</v>
      </c>
      <c r="CZ263" s="399">
        <f>IF(CV$1="","",SUMIF($H264:$H274,MID($H263,3,10),CZ264:CZ274))</f>
        <v>0</v>
      </c>
      <c r="DA263" s="382"/>
      <c r="DB263" s="238"/>
      <c r="DC263" s="536">
        <f t="shared" si="524"/>
        <v>0</v>
      </c>
      <c r="DD263" s="73">
        <f t="shared" si="525"/>
        <v>0</v>
      </c>
      <c r="DE263" s="73">
        <f t="shared" si="526"/>
        <v>0</v>
      </c>
      <c r="DF263" s="399">
        <f>IF(DC$1="","",SUMIF($H264:$H274,MID($H263,3,10),DF264:DF274))</f>
        <v>0</v>
      </c>
      <c r="DG263" s="399">
        <f>IF(DC$1="","",SUMIF($H264:$H274,MID($H263,3,10),DG264:DG274))</f>
        <v>0</v>
      </c>
      <c r="DH263" s="382"/>
      <c r="DI263" s="238"/>
      <c r="DJ263" s="536">
        <f t="shared" si="527"/>
        <v>0</v>
      </c>
      <c r="DK263" s="73">
        <f t="shared" si="528"/>
        <v>0</v>
      </c>
      <c r="DL263" s="73">
        <f t="shared" si="529"/>
        <v>0</v>
      </c>
      <c r="DM263" s="399">
        <f>IF(DJ$1="","",SUMIF($H264:$H274,MID($H263,3,10),DM264:DM274))</f>
        <v>0</v>
      </c>
      <c r="DN263" s="399">
        <f>IF(DJ$1="","",SUMIF($H264:$H274,MID($H263,3,10),DN264:DN274))</f>
        <v>0</v>
      </c>
      <c r="DO263" s="382"/>
      <c r="DP263" s="238"/>
      <c r="DQ263" s="536">
        <f t="shared" si="530"/>
        <v>0</v>
      </c>
      <c r="DR263" s="73">
        <f t="shared" si="531"/>
        <v>0</v>
      </c>
      <c r="DS263" s="73">
        <f t="shared" si="532"/>
        <v>0</v>
      </c>
      <c r="DT263" s="399">
        <f>IF(DQ$1="","",SUMIF($H264:$H274,MID($H263,3,10),DT264:DT274))</f>
        <v>0</v>
      </c>
      <c r="DU263" s="399">
        <f>IF(DQ$1="","",SUMIF($H264:$H274,MID($H263,3,10),DU264:DU274))</f>
        <v>0</v>
      </c>
      <c r="DV263" s="382"/>
    </row>
    <row r="264" spans="1:126" s="20" customFormat="1" outlineLevel="1" x14ac:dyDescent="0.2">
      <c r="A264" s="201" t="s">
        <v>23</v>
      </c>
      <c r="B264" s="193"/>
      <c r="C264" s="42"/>
      <c r="D264" s="42"/>
      <c r="E264" s="78">
        <f t="shared" si="481"/>
        <v>0</v>
      </c>
      <c r="F264" s="191"/>
      <c r="G264" s="22" t="s">
        <v>68</v>
      </c>
      <c r="H264" s="301" t="s">
        <v>318</v>
      </c>
      <c r="I264" s="399">
        <f t="shared" si="482"/>
        <v>0</v>
      </c>
      <c r="J264" s="399">
        <f t="shared" si="483"/>
        <v>0</v>
      </c>
      <c r="K264" s="78">
        <f t="shared" si="484"/>
        <v>0</v>
      </c>
      <c r="L264" s="537"/>
      <c r="M264" s="537"/>
      <c r="N264" s="382"/>
      <c r="O264" s="271" t="str">
        <f t="shared" si="432"/>
        <v>LLC</v>
      </c>
      <c r="P264" s="538">
        <f t="shared" si="485"/>
        <v>0</v>
      </c>
      <c r="Q264" s="74">
        <f t="shared" si="486"/>
        <v>0</v>
      </c>
      <c r="R264" s="78">
        <f t="shared" si="487"/>
        <v>0</v>
      </c>
      <c r="S264" s="537"/>
      <c r="T264" s="537"/>
      <c r="U264" s="382"/>
      <c r="V264" s="238"/>
      <c r="W264" s="538">
        <f t="shared" si="488"/>
        <v>0</v>
      </c>
      <c r="X264" s="74">
        <f t="shared" si="489"/>
        <v>0</v>
      </c>
      <c r="Y264" s="78">
        <f t="shared" si="490"/>
        <v>0</v>
      </c>
      <c r="Z264" s="537"/>
      <c r="AA264" s="537"/>
      <c r="AB264" s="382"/>
      <c r="AC264" s="238"/>
      <c r="AD264" s="538">
        <f t="shared" si="491"/>
        <v>0</v>
      </c>
      <c r="AE264" s="74">
        <f t="shared" si="492"/>
        <v>0</v>
      </c>
      <c r="AF264" s="78">
        <f t="shared" si="493"/>
        <v>0</v>
      </c>
      <c r="AG264" s="537"/>
      <c r="AH264" s="537"/>
      <c r="AI264" s="382"/>
      <c r="AJ264" s="238"/>
      <c r="AK264" s="538">
        <f t="shared" si="494"/>
        <v>0</v>
      </c>
      <c r="AL264" s="74">
        <f t="shared" si="495"/>
        <v>0</v>
      </c>
      <c r="AM264" s="78">
        <f t="shared" si="496"/>
        <v>0</v>
      </c>
      <c r="AN264" s="537"/>
      <c r="AO264" s="537"/>
      <c r="AP264" s="382"/>
      <c r="AQ264" s="238"/>
      <c r="AR264" s="538">
        <f t="shared" si="497"/>
        <v>0</v>
      </c>
      <c r="AS264" s="74">
        <f t="shared" si="498"/>
        <v>0</v>
      </c>
      <c r="AT264" s="78">
        <f t="shared" si="499"/>
        <v>0</v>
      </c>
      <c r="AU264" s="537"/>
      <c r="AV264" s="537"/>
      <c r="AW264" s="382"/>
      <c r="AX264" s="238"/>
      <c r="AY264" s="538">
        <f t="shared" si="500"/>
        <v>0</v>
      </c>
      <c r="AZ264" s="74">
        <f t="shared" si="501"/>
        <v>0</v>
      </c>
      <c r="BA264" s="78">
        <f t="shared" si="502"/>
        <v>0</v>
      </c>
      <c r="BB264" s="537"/>
      <c r="BC264" s="537"/>
      <c r="BD264" s="382"/>
      <c r="BE264" s="238"/>
      <c r="BF264" s="538">
        <f t="shared" si="503"/>
        <v>0</v>
      </c>
      <c r="BG264" s="74">
        <f t="shared" si="504"/>
        <v>0</v>
      </c>
      <c r="BH264" s="78">
        <f t="shared" si="505"/>
        <v>0</v>
      </c>
      <c r="BI264" s="537"/>
      <c r="BJ264" s="537"/>
      <c r="BK264" s="382"/>
      <c r="BL264" s="238"/>
      <c r="BM264" s="538">
        <f t="shared" si="506"/>
        <v>0</v>
      </c>
      <c r="BN264" s="74">
        <f t="shared" si="507"/>
        <v>0</v>
      </c>
      <c r="BO264" s="78">
        <f t="shared" si="508"/>
        <v>0</v>
      </c>
      <c r="BP264" s="537"/>
      <c r="BQ264" s="537"/>
      <c r="BR264" s="382"/>
      <c r="BS264" s="238"/>
      <c r="BT264" s="538">
        <f t="shared" si="509"/>
        <v>0</v>
      </c>
      <c r="BU264" s="74">
        <f t="shared" si="510"/>
        <v>0</v>
      </c>
      <c r="BV264" s="78">
        <f t="shared" si="511"/>
        <v>0</v>
      </c>
      <c r="BW264" s="537"/>
      <c r="BX264" s="537"/>
      <c r="BY264" s="382"/>
      <c r="BZ264" s="238"/>
      <c r="CA264" s="538">
        <f t="shared" si="512"/>
        <v>0</v>
      </c>
      <c r="CB264" s="74">
        <f t="shared" si="513"/>
        <v>0</v>
      </c>
      <c r="CC264" s="78">
        <f t="shared" si="514"/>
        <v>0</v>
      </c>
      <c r="CD264" s="537"/>
      <c r="CE264" s="537"/>
      <c r="CF264" s="382"/>
      <c r="CG264" s="238"/>
      <c r="CH264" s="538">
        <f t="shared" si="515"/>
        <v>0</v>
      </c>
      <c r="CI264" s="74">
        <f t="shared" si="516"/>
        <v>0</v>
      </c>
      <c r="CJ264" s="78">
        <f t="shared" si="517"/>
        <v>0</v>
      </c>
      <c r="CK264" s="537"/>
      <c r="CL264" s="537"/>
      <c r="CM264" s="382"/>
      <c r="CN264" s="238"/>
      <c r="CO264" s="538">
        <f t="shared" si="518"/>
        <v>0</v>
      </c>
      <c r="CP264" s="74">
        <f t="shared" si="519"/>
        <v>0</v>
      </c>
      <c r="CQ264" s="78">
        <f t="shared" si="520"/>
        <v>0</v>
      </c>
      <c r="CR264" s="537"/>
      <c r="CS264" s="537"/>
      <c r="CT264" s="382"/>
      <c r="CU264" s="238"/>
      <c r="CV264" s="538">
        <f t="shared" si="521"/>
        <v>0</v>
      </c>
      <c r="CW264" s="74">
        <f t="shared" si="522"/>
        <v>0</v>
      </c>
      <c r="CX264" s="78">
        <f t="shared" si="523"/>
        <v>0</v>
      </c>
      <c r="CY264" s="537"/>
      <c r="CZ264" s="537"/>
      <c r="DA264" s="382"/>
      <c r="DB264" s="238"/>
      <c r="DC264" s="538">
        <f t="shared" si="524"/>
        <v>0</v>
      </c>
      <c r="DD264" s="74">
        <f t="shared" si="525"/>
        <v>0</v>
      </c>
      <c r="DE264" s="78">
        <f t="shared" si="526"/>
        <v>0</v>
      </c>
      <c r="DF264" s="537"/>
      <c r="DG264" s="537"/>
      <c r="DH264" s="382"/>
      <c r="DI264" s="238"/>
      <c r="DJ264" s="538">
        <f t="shared" si="527"/>
        <v>0</v>
      </c>
      <c r="DK264" s="74">
        <f t="shared" si="528"/>
        <v>0</v>
      </c>
      <c r="DL264" s="78">
        <f t="shared" si="529"/>
        <v>0</v>
      </c>
      <c r="DM264" s="537"/>
      <c r="DN264" s="537"/>
      <c r="DO264" s="382"/>
      <c r="DP264" s="238"/>
      <c r="DQ264" s="538">
        <f t="shared" si="530"/>
        <v>0</v>
      </c>
      <c r="DR264" s="74">
        <f t="shared" si="531"/>
        <v>0</v>
      </c>
      <c r="DS264" s="78">
        <f t="shared" si="532"/>
        <v>0</v>
      </c>
      <c r="DT264" s="537"/>
      <c r="DU264" s="537"/>
      <c r="DV264" s="382"/>
    </row>
    <row r="265" spans="1:126" s="20" customFormat="1" outlineLevel="1" x14ac:dyDescent="0.2">
      <c r="A265" s="201" t="s">
        <v>24</v>
      </c>
      <c r="B265" s="193"/>
      <c r="C265" s="42"/>
      <c r="D265" s="42"/>
      <c r="E265" s="78">
        <f t="shared" si="481"/>
        <v>0</v>
      </c>
      <c r="F265" s="187"/>
      <c r="G265" s="22"/>
      <c r="H265" s="301" t="s">
        <v>318</v>
      </c>
      <c r="I265" s="399">
        <f t="shared" si="482"/>
        <v>0</v>
      </c>
      <c r="J265" s="399">
        <f t="shared" si="483"/>
        <v>0</v>
      </c>
      <c r="K265" s="78">
        <f t="shared" si="484"/>
        <v>0</v>
      </c>
      <c r="L265" s="537"/>
      <c r="M265" s="537"/>
      <c r="N265" s="382"/>
      <c r="O265" s="271" t="str">
        <f t="shared" si="432"/>
        <v>LLC</v>
      </c>
      <c r="P265" s="538">
        <f t="shared" si="485"/>
        <v>0</v>
      </c>
      <c r="Q265" s="74">
        <f t="shared" si="486"/>
        <v>0</v>
      </c>
      <c r="R265" s="78">
        <f t="shared" si="487"/>
        <v>0</v>
      </c>
      <c r="S265" s="537"/>
      <c r="T265" s="537"/>
      <c r="U265" s="382"/>
      <c r="V265" s="238"/>
      <c r="W265" s="538">
        <f t="shared" si="488"/>
        <v>0</v>
      </c>
      <c r="X265" s="74">
        <f t="shared" si="489"/>
        <v>0</v>
      </c>
      <c r="Y265" s="78">
        <f t="shared" si="490"/>
        <v>0</v>
      </c>
      <c r="Z265" s="537"/>
      <c r="AA265" s="537"/>
      <c r="AB265" s="382"/>
      <c r="AC265" s="238"/>
      <c r="AD265" s="538">
        <f t="shared" si="491"/>
        <v>0</v>
      </c>
      <c r="AE265" s="74">
        <f t="shared" si="492"/>
        <v>0</v>
      </c>
      <c r="AF265" s="78">
        <f t="shared" si="493"/>
        <v>0</v>
      </c>
      <c r="AG265" s="537"/>
      <c r="AH265" s="537"/>
      <c r="AI265" s="382"/>
      <c r="AJ265" s="238"/>
      <c r="AK265" s="538">
        <f t="shared" si="494"/>
        <v>0</v>
      </c>
      <c r="AL265" s="74">
        <f t="shared" si="495"/>
        <v>0</v>
      </c>
      <c r="AM265" s="78">
        <f t="shared" si="496"/>
        <v>0</v>
      </c>
      <c r="AN265" s="537"/>
      <c r="AO265" s="537"/>
      <c r="AP265" s="382"/>
      <c r="AQ265" s="238"/>
      <c r="AR265" s="538">
        <f t="shared" si="497"/>
        <v>0</v>
      </c>
      <c r="AS265" s="74">
        <f t="shared" si="498"/>
        <v>0</v>
      </c>
      <c r="AT265" s="78">
        <f t="shared" si="499"/>
        <v>0</v>
      </c>
      <c r="AU265" s="537"/>
      <c r="AV265" s="537"/>
      <c r="AW265" s="382"/>
      <c r="AX265" s="238"/>
      <c r="AY265" s="538">
        <f t="shared" si="500"/>
        <v>0</v>
      </c>
      <c r="AZ265" s="74">
        <f t="shared" si="501"/>
        <v>0</v>
      </c>
      <c r="BA265" s="78">
        <f t="shared" si="502"/>
        <v>0</v>
      </c>
      <c r="BB265" s="537"/>
      <c r="BC265" s="537"/>
      <c r="BD265" s="382"/>
      <c r="BE265" s="238"/>
      <c r="BF265" s="538">
        <f t="shared" si="503"/>
        <v>0</v>
      </c>
      <c r="BG265" s="74">
        <f t="shared" si="504"/>
        <v>0</v>
      </c>
      <c r="BH265" s="78">
        <f t="shared" si="505"/>
        <v>0</v>
      </c>
      <c r="BI265" s="537"/>
      <c r="BJ265" s="537"/>
      <c r="BK265" s="382"/>
      <c r="BL265" s="238"/>
      <c r="BM265" s="538">
        <f t="shared" si="506"/>
        <v>0</v>
      </c>
      <c r="BN265" s="74">
        <f t="shared" si="507"/>
        <v>0</v>
      </c>
      <c r="BO265" s="78">
        <f t="shared" si="508"/>
        <v>0</v>
      </c>
      <c r="BP265" s="537"/>
      <c r="BQ265" s="537"/>
      <c r="BR265" s="382"/>
      <c r="BS265" s="238"/>
      <c r="BT265" s="538">
        <f t="shared" si="509"/>
        <v>0</v>
      </c>
      <c r="BU265" s="74">
        <f t="shared" si="510"/>
        <v>0</v>
      </c>
      <c r="BV265" s="78">
        <f t="shared" si="511"/>
        <v>0</v>
      </c>
      <c r="BW265" s="537"/>
      <c r="BX265" s="537"/>
      <c r="BY265" s="382"/>
      <c r="BZ265" s="238"/>
      <c r="CA265" s="538">
        <f t="shared" si="512"/>
        <v>0</v>
      </c>
      <c r="CB265" s="74">
        <f t="shared" si="513"/>
        <v>0</v>
      </c>
      <c r="CC265" s="78">
        <f t="shared" si="514"/>
        <v>0</v>
      </c>
      <c r="CD265" s="537"/>
      <c r="CE265" s="537"/>
      <c r="CF265" s="382"/>
      <c r="CG265" s="238"/>
      <c r="CH265" s="538">
        <f t="shared" si="515"/>
        <v>0</v>
      </c>
      <c r="CI265" s="74">
        <f t="shared" si="516"/>
        <v>0</v>
      </c>
      <c r="CJ265" s="78">
        <f t="shared" si="517"/>
        <v>0</v>
      </c>
      <c r="CK265" s="537"/>
      <c r="CL265" s="537"/>
      <c r="CM265" s="382"/>
      <c r="CN265" s="238"/>
      <c r="CO265" s="538">
        <f t="shared" si="518"/>
        <v>0</v>
      </c>
      <c r="CP265" s="74">
        <f t="shared" si="519"/>
        <v>0</v>
      </c>
      <c r="CQ265" s="78">
        <f t="shared" si="520"/>
        <v>0</v>
      </c>
      <c r="CR265" s="537"/>
      <c r="CS265" s="537"/>
      <c r="CT265" s="382"/>
      <c r="CU265" s="238"/>
      <c r="CV265" s="538">
        <f t="shared" si="521"/>
        <v>0</v>
      </c>
      <c r="CW265" s="74">
        <f t="shared" si="522"/>
        <v>0</v>
      </c>
      <c r="CX265" s="78">
        <f t="shared" si="523"/>
        <v>0</v>
      </c>
      <c r="CY265" s="537"/>
      <c r="CZ265" s="537"/>
      <c r="DA265" s="382"/>
      <c r="DB265" s="238"/>
      <c r="DC265" s="538">
        <f t="shared" si="524"/>
        <v>0</v>
      </c>
      <c r="DD265" s="74">
        <f t="shared" si="525"/>
        <v>0</v>
      </c>
      <c r="DE265" s="78">
        <f t="shared" si="526"/>
        <v>0</v>
      </c>
      <c r="DF265" s="537"/>
      <c r="DG265" s="537"/>
      <c r="DH265" s="382"/>
      <c r="DI265" s="238"/>
      <c r="DJ265" s="538">
        <f t="shared" si="527"/>
        <v>0</v>
      </c>
      <c r="DK265" s="74">
        <f t="shared" si="528"/>
        <v>0</v>
      </c>
      <c r="DL265" s="78">
        <f t="shared" si="529"/>
        <v>0</v>
      </c>
      <c r="DM265" s="537"/>
      <c r="DN265" s="537"/>
      <c r="DO265" s="382"/>
      <c r="DP265" s="238"/>
      <c r="DQ265" s="538">
        <f t="shared" si="530"/>
        <v>0</v>
      </c>
      <c r="DR265" s="74">
        <f t="shared" si="531"/>
        <v>0</v>
      </c>
      <c r="DS265" s="78">
        <f t="shared" si="532"/>
        <v>0</v>
      </c>
      <c r="DT265" s="537"/>
      <c r="DU265" s="537"/>
      <c r="DV265" s="382"/>
    </row>
    <row r="266" spans="1:126" s="20" customFormat="1" ht="25.5" outlineLevel="1" x14ac:dyDescent="0.2">
      <c r="A266" s="198" t="s">
        <v>83</v>
      </c>
      <c r="B266" s="193"/>
      <c r="C266" s="42"/>
      <c r="D266" s="42"/>
      <c r="E266" s="78">
        <f t="shared" si="481"/>
        <v>0</v>
      </c>
      <c r="F266" s="190"/>
      <c r="G266" s="22" t="s">
        <v>56</v>
      </c>
      <c r="H266" s="301" t="s">
        <v>318</v>
      </c>
      <c r="I266" s="399">
        <f t="shared" si="482"/>
        <v>0</v>
      </c>
      <c r="J266" s="399">
        <f t="shared" si="483"/>
        <v>0</v>
      </c>
      <c r="K266" s="78">
        <f t="shared" si="484"/>
        <v>0</v>
      </c>
      <c r="L266" s="537"/>
      <c r="M266" s="537"/>
      <c r="N266" s="382"/>
      <c r="O266" s="271" t="str">
        <f t="shared" si="432"/>
        <v>LLC</v>
      </c>
      <c r="P266" s="538">
        <f t="shared" si="485"/>
        <v>0</v>
      </c>
      <c r="Q266" s="74">
        <f t="shared" si="486"/>
        <v>0</v>
      </c>
      <c r="R266" s="78">
        <f t="shared" si="487"/>
        <v>0</v>
      </c>
      <c r="S266" s="537"/>
      <c r="T266" s="537"/>
      <c r="U266" s="382"/>
      <c r="V266" s="238"/>
      <c r="W266" s="538">
        <f t="shared" si="488"/>
        <v>0</v>
      </c>
      <c r="X266" s="74">
        <f t="shared" si="489"/>
        <v>0</v>
      </c>
      <c r="Y266" s="78">
        <f t="shared" si="490"/>
        <v>0</v>
      </c>
      <c r="Z266" s="537"/>
      <c r="AA266" s="537"/>
      <c r="AB266" s="382"/>
      <c r="AC266" s="238"/>
      <c r="AD266" s="538">
        <f t="shared" si="491"/>
        <v>0</v>
      </c>
      <c r="AE266" s="74">
        <f t="shared" si="492"/>
        <v>0</v>
      </c>
      <c r="AF266" s="78">
        <f t="shared" si="493"/>
        <v>0</v>
      </c>
      <c r="AG266" s="537"/>
      <c r="AH266" s="537"/>
      <c r="AI266" s="382"/>
      <c r="AJ266" s="238"/>
      <c r="AK266" s="538">
        <f t="shared" si="494"/>
        <v>0</v>
      </c>
      <c r="AL266" s="74">
        <f t="shared" si="495"/>
        <v>0</v>
      </c>
      <c r="AM266" s="78">
        <f t="shared" si="496"/>
        <v>0</v>
      </c>
      <c r="AN266" s="537"/>
      <c r="AO266" s="537"/>
      <c r="AP266" s="382"/>
      <c r="AQ266" s="238"/>
      <c r="AR266" s="538">
        <f t="shared" si="497"/>
        <v>0</v>
      </c>
      <c r="AS266" s="74">
        <f t="shared" si="498"/>
        <v>0</v>
      </c>
      <c r="AT266" s="78">
        <f t="shared" si="499"/>
        <v>0</v>
      </c>
      <c r="AU266" s="537"/>
      <c r="AV266" s="537"/>
      <c r="AW266" s="382"/>
      <c r="AX266" s="238"/>
      <c r="AY266" s="538">
        <f t="shared" si="500"/>
        <v>0</v>
      </c>
      <c r="AZ266" s="74">
        <f t="shared" si="501"/>
        <v>0</v>
      </c>
      <c r="BA266" s="78">
        <f t="shared" si="502"/>
        <v>0</v>
      </c>
      <c r="BB266" s="537"/>
      <c r="BC266" s="537"/>
      <c r="BD266" s="382"/>
      <c r="BE266" s="238"/>
      <c r="BF266" s="538">
        <f t="shared" si="503"/>
        <v>0</v>
      </c>
      <c r="BG266" s="74">
        <f t="shared" si="504"/>
        <v>0</v>
      </c>
      <c r="BH266" s="78">
        <f t="shared" si="505"/>
        <v>0</v>
      </c>
      <c r="BI266" s="537"/>
      <c r="BJ266" s="537"/>
      <c r="BK266" s="382"/>
      <c r="BL266" s="238"/>
      <c r="BM266" s="538">
        <f t="shared" si="506"/>
        <v>0</v>
      </c>
      <c r="BN266" s="74">
        <f t="shared" si="507"/>
        <v>0</v>
      </c>
      <c r="BO266" s="78">
        <f t="shared" si="508"/>
        <v>0</v>
      </c>
      <c r="BP266" s="537"/>
      <c r="BQ266" s="537"/>
      <c r="BR266" s="382"/>
      <c r="BS266" s="238"/>
      <c r="BT266" s="538">
        <f t="shared" si="509"/>
        <v>0</v>
      </c>
      <c r="BU266" s="74">
        <f t="shared" si="510"/>
        <v>0</v>
      </c>
      <c r="BV266" s="78">
        <f t="shared" si="511"/>
        <v>0</v>
      </c>
      <c r="BW266" s="537"/>
      <c r="BX266" s="537"/>
      <c r="BY266" s="382"/>
      <c r="BZ266" s="238"/>
      <c r="CA266" s="538">
        <f t="shared" si="512"/>
        <v>0</v>
      </c>
      <c r="CB266" s="74">
        <f t="shared" si="513"/>
        <v>0</v>
      </c>
      <c r="CC266" s="78">
        <f t="shared" si="514"/>
        <v>0</v>
      </c>
      <c r="CD266" s="537"/>
      <c r="CE266" s="537"/>
      <c r="CF266" s="382"/>
      <c r="CG266" s="238"/>
      <c r="CH266" s="538">
        <f t="shared" si="515"/>
        <v>0</v>
      </c>
      <c r="CI266" s="74">
        <f t="shared" si="516"/>
        <v>0</v>
      </c>
      <c r="CJ266" s="78">
        <f t="shared" si="517"/>
        <v>0</v>
      </c>
      <c r="CK266" s="537"/>
      <c r="CL266" s="537"/>
      <c r="CM266" s="382"/>
      <c r="CN266" s="238"/>
      <c r="CO266" s="538">
        <f t="shared" si="518"/>
        <v>0</v>
      </c>
      <c r="CP266" s="74">
        <f t="shared" si="519"/>
        <v>0</v>
      </c>
      <c r="CQ266" s="78">
        <f t="shared" si="520"/>
        <v>0</v>
      </c>
      <c r="CR266" s="537"/>
      <c r="CS266" s="537"/>
      <c r="CT266" s="382"/>
      <c r="CU266" s="238"/>
      <c r="CV266" s="538">
        <f t="shared" si="521"/>
        <v>0</v>
      </c>
      <c r="CW266" s="74">
        <f t="shared" si="522"/>
        <v>0</v>
      </c>
      <c r="CX266" s="78">
        <f t="shared" si="523"/>
        <v>0</v>
      </c>
      <c r="CY266" s="537"/>
      <c r="CZ266" s="537"/>
      <c r="DA266" s="382"/>
      <c r="DB266" s="238"/>
      <c r="DC266" s="538">
        <f t="shared" si="524"/>
        <v>0</v>
      </c>
      <c r="DD266" s="74">
        <f t="shared" si="525"/>
        <v>0</v>
      </c>
      <c r="DE266" s="78">
        <f t="shared" si="526"/>
        <v>0</v>
      </c>
      <c r="DF266" s="537"/>
      <c r="DG266" s="537"/>
      <c r="DH266" s="382"/>
      <c r="DI266" s="238"/>
      <c r="DJ266" s="538">
        <f t="shared" si="527"/>
        <v>0</v>
      </c>
      <c r="DK266" s="74">
        <f t="shared" si="528"/>
        <v>0</v>
      </c>
      <c r="DL266" s="78">
        <f t="shared" si="529"/>
        <v>0</v>
      </c>
      <c r="DM266" s="537"/>
      <c r="DN266" s="537"/>
      <c r="DO266" s="382"/>
      <c r="DP266" s="238"/>
      <c r="DQ266" s="538">
        <f t="shared" si="530"/>
        <v>0</v>
      </c>
      <c r="DR266" s="74">
        <f t="shared" si="531"/>
        <v>0</v>
      </c>
      <c r="DS266" s="78">
        <f t="shared" si="532"/>
        <v>0</v>
      </c>
      <c r="DT266" s="537"/>
      <c r="DU266" s="537"/>
      <c r="DV266" s="382"/>
    </row>
    <row r="267" spans="1:126" s="20" customFormat="1" outlineLevel="1" x14ac:dyDescent="0.2">
      <c r="A267" s="198" t="s">
        <v>247</v>
      </c>
      <c r="B267" s="193"/>
      <c r="C267" s="42"/>
      <c r="D267" s="42"/>
      <c r="E267" s="78">
        <f t="shared" si="481"/>
        <v>0</v>
      </c>
      <c r="F267" s="150"/>
      <c r="G267" s="22" t="s">
        <v>290</v>
      </c>
      <c r="H267" s="301" t="s">
        <v>318</v>
      </c>
      <c r="I267" s="399">
        <f t="shared" si="482"/>
        <v>0</v>
      </c>
      <c r="J267" s="399">
        <f t="shared" si="483"/>
        <v>0</v>
      </c>
      <c r="K267" s="78">
        <f t="shared" si="484"/>
        <v>0</v>
      </c>
      <c r="L267" s="537"/>
      <c r="M267" s="537"/>
      <c r="N267" s="382"/>
      <c r="O267" s="271" t="str">
        <f t="shared" si="432"/>
        <v>LLC</v>
      </c>
      <c r="P267" s="538">
        <f t="shared" si="485"/>
        <v>0</v>
      </c>
      <c r="Q267" s="74">
        <f t="shared" si="486"/>
        <v>0</v>
      </c>
      <c r="R267" s="78">
        <f t="shared" si="487"/>
        <v>0</v>
      </c>
      <c r="S267" s="537"/>
      <c r="T267" s="537"/>
      <c r="U267" s="382"/>
      <c r="V267" s="238"/>
      <c r="W267" s="538">
        <f t="shared" si="488"/>
        <v>0</v>
      </c>
      <c r="X267" s="74">
        <f t="shared" si="489"/>
        <v>0</v>
      </c>
      <c r="Y267" s="78">
        <f t="shared" si="490"/>
        <v>0</v>
      </c>
      <c r="Z267" s="537"/>
      <c r="AA267" s="537"/>
      <c r="AB267" s="382"/>
      <c r="AC267" s="238"/>
      <c r="AD267" s="538">
        <f t="shared" si="491"/>
        <v>0</v>
      </c>
      <c r="AE267" s="74">
        <f t="shared" si="492"/>
        <v>0</v>
      </c>
      <c r="AF267" s="78">
        <f t="shared" si="493"/>
        <v>0</v>
      </c>
      <c r="AG267" s="537"/>
      <c r="AH267" s="537"/>
      <c r="AI267" s="382"/>
      <c r="AJ267" s="238"/>
      <c r="AK267" s="538">
        <f t="shared" si="494"/>
        <v>0</v>
      </c>
      <c r="AL267" s="74">
        <f t="shared" si="495"/>
        <v>0</v>
      </c>
      <c r="AM267" s="78">
        <f t="shared" si="496"/>
        <v>0</v>
      </c>
      <c r="AN267" s="537"/>
      <c r="AO267" s="537"/>
      <c r="AP267" s="382"/>
      <c r="AQ267" s="238"/>
      <c r="AR267" s="538">
        <f t="shared" si="497"/>
        <v>0</v>
      </c>
      <c r="AS267" s="74">
        <f t="shared" si="498"/>
        <v>0</v>
      </c>
      <c r="AT267" s="78">
        <f t="shared" si="499"/>
        <v>0</v>
      </c>
      <c r="AU267" s="537"/>
      <c r="AV267" s="537"/>
      <c r="AW267" s="382"/>
      <c r="AX267" s="238"/>
      <c r="AY267" s="538">
        <f t="shared" si="500"/>
        <v>0</v>
      </c>
      <c r="AZ267" s="74">
        <f t="shared" si="501"/>
        <v>0</v>
      </c>
      <c r="BA267" s="78">
        <f t="shared" si="502"/>
        <v>0</v>
      </c>
      <c r="BB267" s="537"/>
      <c r="BC267" s="537"/>
      <c r="BD267" s="382"/>
      <c r="BE267" s="238"/>
      <c r="BF267" s="538">
        <f t="shared" si="503"/>
        <v>0</v>
      </c>
      <c r="BG267" s="74">
        <f t="shared" si="504"/>
        <v>0</v>
      </c>
      <c r="BH267" s="78">
        <f t="shared" si="505"/>
        <v>0</v>
      </c>
      <c r="BI267" s="537"/>
      <c r="BJ267" s="537"/>
      <c r="BK267" s="382"/>
      <c r="BL267" s="238"/>
      <c r="BM267" s="538">
        <f t="shared" si="506"/>
        <v>0</v>
      </c>
      <c r="BN267" s="74">
        <f t="shared" si="507"/>
        <v>0</v>
      </c>
      <c r="BO267" s="78">
        <f t="shared" si="508"/>
        <v>0</v>
      </c>
      <c r="BP267" s="537"/>
      <c r="BQ267" s="537"/>
      <c r="BR267" s="382"/>
      <c r="BS267" s="238"/>
      <c r="BT267" s="538">
        <f t="shared" si="509"/>
        <v>0</v>
      </c>
      <c r="BU267" s="74">
        <f t="shared" si="510"/>
        <v>0</v>
      </c>
      <c r="BV267" s="78">
        <f t="shared" si="511"/>
        <v>0</v>
      </c>
      <c r="BW267" s="537"/>
      <c r="BX267" s="537"/>
      <c r="BY267" s="382"/>
      <c r="BZ267" s="238"/>
      <c r="CA267" s="538">
        <f t="shared" si="512"/>
        <v>0</v>
      </c>
      <c r="CB267" s="74">
        <f t="shared" si="513"/>
        <v>0</v>
      </c>
      <c r="CC267" s="78">
        <f t="shared" si="514"/>
        <v>0</v>
      </c>
      <c r="CD267" s="537"/>
      <c r="CE267" s="537"/>
      <c r="CF267" s="382"/>
      <c r="CG267" s="238"/>
      <c r="CH267" s="538">
        <f t="shared" si="515"/>
        <v>0</v>
      </c>
      <c r="CI267" s="74">
        <f t="shared" si="516"/>
        <v>0</v>
      </c>
      <c r="CJ267" s="78">
        <f t="shared" si="517"/>
        <v>0</v>
      </c>
      <c r="CK267" s="537"/>
      <c r="CL267" s="537"/>
      <c r="CM267" s="382"/>
      <c r="CN267" s="238"/>
      <c r="CO267" s="538">
        <f t="shared" si="518"/>
        <v>0</v>
      </c>
      <c r="CP267" s="74">
        <f t="shared" si="519"/>
        <v>0</v>
      </c>
      <c r="CQ267" s="78">
        <f t="shared" si="520"/>
        <v>0</v>
      </c>
      <c r="CR267" s="537"/>
      <c r="CS267" s="537"/>
      <c r="CT267" s="382"/>
      <c r="CU267" s="238"/>
      <c r="CV267" s="538">
        <f t="shared" si="521"/>
        <v>0</v>
      </c>
      <c r="CW267" s="74">
        <f t="shared" si="522"/>
        <v>0</v>
      </c>
      <c r="CX267" s="78">
        <f t="shared" si="523"/>
        <v>0</v>
      </c>
      <c r="CY267" s="537"/>
      <c r="CZ267" s="537"/>
      <c r="DA267" s="382"/>
      <c r="DB267" s="238"/>
      <c r="DC267" s="538">
        <f t="shared" si="524"/>
        <v>0</v>
      </c>
      <c r="DD267" s="74">
        <f t="shared" si="525"/>
        <v>0</v>
      </c>
      <c r="DE267" s="78">
        <f t="shared" si="526"/>
        <v>0</v>
      </c>
      <c r="DF267" s="537"/>
      <c r="DG267" s="537"/>
      <c r="DH267" s="382"/>
      <c r="DI267" s="238"/>
      <c r="DJ267" s="538">
        <f t="shared" si="527"/>
        <v>0</v>
      </c>
      <c r="DK267" s="74">
        <f t="shared" si="528"/>
        <v>0</v>
      </c>
      <c r="DL267" s="78">
        <f t="shared" si="529"/>
        <v>0</v>
      </c>
      <c r="DM267" s="537"/>
      <c r="DN267" s="537"/>
      <c r="DO267" s="382"/>
      <c r="DP267" s="238"/>
      <c r="DQ267" s="538">
        <f t="shared" si="530"/>
        <v>0</v>
      </c>
      <c r="DR267" s="74">
        <f t="shared" si="531"/>
        <v>0</v>
      </c>
      <c r="DS267" s="78">
        <f t="shared" si="532"/>
        <v>0</v>
      </c>
      <c r="DT267" s="537"/>
      <c r="DU267" s="537"/>
      <c r="DV267" s="382"/>
    </row>
    <row r="268" spans="1:126" s="20" customFormat="1" outlineLevel="1" x14ac:dyDescent="0.2">
      <c r="A268" s="196" t="s">
        <v>234</v>
      </c>
      <c r="B268" s="182" t="s">
        <v>64</v>
      </c>
      <c r="C268" s="42"/>
      <c r="D268" s="42"/>
      <c r="E268" s="78">
        <f t="shared" si="481"/>
        <v>0</v>
      </c>
      <c r="F268" s="190"/>
      <c r="G268" s="22" t="s">
        <v>248</v>
      </c>
      <c r="H268" s="301" t="s">
        <v>318</v>
      </c>
      <c r="I268" s="538">
        <f t="shared" si="482"/>
        <v>0</v>
      </c>
      <c r="J268" s="538">
        <f t="shared" si="483"/>
        <v>0</v>
      </c>
      <c r="K268" s="78">
        <f t="shared" si="484"/>
        <v>0</v>
      </c>
      <c r="L268" s="537"/>
      <c r="M268" s="537"/>
      <c r="N268" s="382"/>
      <c r="O268" s="271" t="str">
        <f t="shared" si="432"/>
        <v>LLC</v>
      </c>
      <c r="P268" s="538">
        <f t="shared" si="485"/>
        <v>0</v>
      </c>
      <c r="Q268" s="74">
        <f t="shared" si="486"/>
        <v>0</v>
      </c>
      <c r="R268" s="78">
        <f t="shared" si="487"/>
        <v>0</v>
      </c>
      <c r="S268" s="537"/>
      <c r="T268" s="537"/>
      <c r="U268" s="382"/>
      <c r="V268" s="238"/>
      <c r="W268" s="538">
        <f t="shared" si="488"/>
        <v>0</v>
      </c>
      <c r="X268" s="74">
        <f t="shared" si="489"/>
        <v>0</v>
      </c>
      <c r="Y268" s="78">
        <f t="shared" si="490"/>
        <v>0</v>
      </c>
      <c r="Z268" s="537"/>
      <c r="AA268" s="537"/>
      <c r="AB268" s="382"/>
      <c r="AC268" s="238"/>
      <c r="AD268" s="538">
        <f t="shared" si="491"/>
        <v>0</v>
      </c>
      <c r="AE268" s="74">
        <f t="shared" si="492"/>
        <v>0</v>
      </c>
      <c r="AF268" s="78">
        <f t="shared" si="493"/>
        <v>0</v>
      </c>
      <c r="AG268" s="537"/>
      <c r="AH268" s="537"/>
      <c r="AI268" s="382"/>
      <c r="AJ268" s="238"/>
      <c r="AK268" s="538">
        <f t="shared" si="494"/>
        <v>0</v>
      </c>
      <c r="AL268" s="74">
        <f t="shared" si="495"/>
        <v>0</v>
      </c>
      <c r="AM268" s="78">
        <f t="shared" si="496"/>
        <v>0</v>
      </c>
      <c r="AN268" s="537"/>
      <c r="AO268" s="537"/>
      <c r="AP268" s="382"/>
      <c r="AQ268" s="238"/>
      <c r="AR268" s="538">
        <f t="shared" si="497"/>
        <v>0</v>
      </c>
      <c r="AS268" s="74">
        <f t="shared" si="498"/>
        <v>0</v>
      </c>
      <c r="AT268" s="78">
        <f t="shared" si="499"/>
        <v>0</v>
      </c>
      <c r="AU268" s="537"/>
      <c r="AV268" s="537"/>
      <c r="AW268" s="382"/>
      <c r="AX268" s="238"/>
      <c r="AY268" s="538">
        <f t="shared" si="500"/>
        <v>0</v>
      </c>
      <c r="AZ268" s="74">
        <f t="shared" si="501"/>
        <v>0</v>
      </c>
      <c r="BA268" s="78">
        <f t="shared" si="502"/>
        <v>0</v>
      </c>
      <c r="BB268" s="537"/>
      <c r="BC268" s="537"/>
      <c r="BD268" s="382"/>
      <c r="BE268" s="238"/>
      <c r="BF268" s="538">
        <f t="shared" si="503"/>
        <v>0</v>
      </c>
      <c r="BG268" s="74">
        <f t="shared" si="504"/>
        <v>0</v>
      </c>
      <c r="BH268" s="78">
        <f t="shared" si="505"/>
        <v>0</v>
      </c>
      <c r="BI268" s="537"/>
      <c r="BJ268" s="537"/>
      <c r="BK268" s="382"/>
      <c r="BL268" s="238"/>
      <c r="BM268" s="538">
        <f t="shared" si="506"/>
        <v>0</v>
      </c>
      <c r="BN268" s="74">
        <f t="shared" si="507"/>
        <v>0</v>
      </c>
      <c r="BO268" s="78">
        <f t="shared" si="508"/>
        <v>0</v>
      </c>
      <c r="BP268" s="537"/>
      <c r="BQ268" s="537"/>
      <c r="BR268" s="382"/>
      <c r="BS268" s="238"/>
      <c r="BT268" s="538">
        <f t="shared" si="509"/>
        <v>0</v>
      </c>
      <c r="BU268" s="74">
        <f t="shared" si="510"/>
        <v>0</v>
      </c>
      <c r="BV268" s="78">
        <f t="shared" si="511"/>
        <v>0</v>
      </c>
      <c r="BW268" s="537"/>
      <c r="BX268" s="537"/>
      <c r="BY268" s="382"/>
      <c r="BZ268" s="238"/>
      <c r="CA268" s="538">
        <f t="shared" si="512"/>
        <v>0</v>
      </c>
      <c r="CB268" s="74">
        <f t="shared" si="513"/>
        <v>0</v>
      </c>
      <c r="CC268" s="78">
        <f t="shared" si="514"/>
        <v>0</v>
      </c>
      <c r="CD268" s="537"/>
      <c r="CE268" s="537"/>
      <c r="CF268" s="382"/>
      <c r="CG268" s="238"/>
      <c r="CH268" s="538">
        <f t="shared" si="515"/>
        <v>0</v>
      </c>
      <c r="CI268" s="74">
        <f t="shared" si="516"/>
        <v>0</v>
      </c>
      <c r="CJ268" s="78">
        <f t="shared" si="517"/>
        <v>0</v>
      </c>
      <c r="CK268" s="537"/>
      <c r="CL268" s="537"/>
      <c r="CM268" s="382"/>
      <c r="CN268" s="238"/>
      <c r="CO268" s="538">
        <f t="shared" si="518"/>
        <v>0</v>
      </c>
      <c r="CP268" s="74">
        <f t="shared" si="519"/>
        <v>0</v>
      </c>
      <c r="CQ268" s="78">
        <f t="shared" si="520"/>
        <v>0</v>
      </c>
      <c r="CR268" s="537"/>
      <c r="CS268" s="537"/>
      <c r="CT268" s="382"/>
      <c r="CU268" s="238"/>
      <c r="CV268" s="538">
        <f t="shared" si="521"/>
        <v>0</v>
      </c>
      <c r="CW268" s="74">
        <f t="shared" si="522"/>
        <v>0</v>
      </c>
      <c r="CX268" s="78">
        <f t="shared" si="523"/>
        <v>0</v>
      </c>
      <c r="CY268" s="537"/>
      <c r="CZ268" s="537"/>
      <c r="DA268" s="382"/>
      <c r="DB268" s="238"/>
      <c r="DC268" s="538">
        <f t="shared" si="524"/>
        <v>0</v>
      </c>
      <c r="DD268" s="74">
        <f t="shared" si="525"/>
        <v>0</v>
      </c>
      <c r="DE268" s="78">
        <f t="shared" si="526"/>
        <v>0</v>
      </c>
      <c r="DF268" s="537"/>
      <c r="DG268" s="537"/>
      <c r="DH268" s="382"/>
      <c r="DI268" s="238"/>
      <c r="DJ268" s="538">
        <f t="shared" si="527"/>
        <v>0</v>
      </c>
      <c r="DK268" s="74">
        <f t="shared" si="528"/>
        <v>0</v>
      </c>
      <c r="DL268" s="78">
        <f t="shared" si="529"/>
        <v>0</v>
      </c>
      <c r="DM268" s="537"/>
      <c r="DN268" s="537"/>
      <c r="DO268" s="382"/>
      <c r="DP268" s="238"/>
      <c r="DQ268" s="538">
        <f t="shared" si="530"/>
        <v>0</v>
      </c>
      <c r="DR268" s="74">
        <f t="shared" si="531"/>
        <v>0</v>
      </c>
      <c r="DS268" s="78">
        <f t="shared" si="532"/>
        <v>0</v>
      </c>
      <c r="DT268" s="537"/>
      <c r="DU268" s="537"/>
      <c r="DV268" s="382"/>
    </row>
    <row r="269" spans="1:126" s="20" customFormat="1" outlineLevel="1" x14ac:dyDescent="0.2">
      <c r="A269" s="196" t="s">
        <v>274</v>
      </c>
      <c r="B269" s="182"/>
      <c r="C269" s="42"/>
      <c r="D269" s="42"/>
      <c r="E269" s="78">
        <f t="shared" si="481"/>
        <v>0</v>
      </c>
      <c r="F269" s="190"/>
      <c r="G269" s="22" t="s">
        <v>276</v>
      </c>
      <c r="H269" s="301" t="s">
        <v>318</v>
      </c>
      <c r="I269" s="538">
        <f t="shared" si="482"/>
        <v>0</v>
      </c>
      <c r="J269" s="538">
        <f t="shared" si="483"/>
        <v>0</v>
      </c>
      <c r="K269" s="78">
        <f t="shared" si="484"/>
        <v>0</v>
      </c>
      <c r="L269" s="537"/>
      <c r="M269" s="537"/>
      <c r="N269" s="382"/>
      <c r="O269" s="271" t="str">
        <f t="shared" si="432"/>
        <v>LLC</v>
      </c>
      <c r="P269" s="538">
        <f t="shared" si="485"/>
        <v>0</v>
      </c>
      <c r="Q269" s="74">
        <f t="shared" si="486"/>
        <v>0</v>
      </c>
      <c r="R269" s="78">
        <f t="shared" si="487"/>
        <v>0</v>
      </c>
      <c r="S269" s="537"/>
      <c r="T269" s="537"/>
      <c r="U269" s="382"/>
      <c r="V269" s="238"/>
      <c r="W269" s="538">
        <f t="shared" si="488"/>
        <v>0</v>
      </c>
      <c r="X269" s="74">
        <f t="shared" si="489"/>
        <v>0</v>
      </c>
      <c r="Y269" s="78">
        <f t="shared" si="490"/>
        <v>0</v>
      </c>
      <c r="Z269" s="537"/>
      <c r="AA269" s="537"/>
      <c r="AB269" s="382"/>
      <c r="AC269" s="238"/>
      <c r="AD269" s="538">
        <f t="shared" si="491"/>
        <v>0</v>
      </c>
      <c r="AE269" s="74">
        <f t="shared" si="492"/>
        <v>0</v>
      </c>
      <c r="AF269" s="78">
        <f t="shared" si="493"/>
        <v>0</v>
      </c>
      <c r="AG269" s="537"/>
      <c r="AH269" s="537"/>
      <c r="AI269" s="382"/>
      <c r="AJ269" s="238"/>
      <c r="AK269" s="538">
        <f t="shared" si="494"/>
        <v>0</v>
      </c>
      <c r="AL269" s="74">
        <f t="shared" si="495"/>
        <v>0</v>
      </c>
      <c r="AM269" s="78">
        <f t="shared" si="496"/>
        <v>0</v>
      </c>
      <c r="AN269" s="537"/>
      <c r="AO269" s="537"/>
      <c r="AP269" s="382"/>
      <c r="AQ269" s="238"/>
      <c r="AR269" s="538">
        <f t="shared" si="497"/>
        <v>0</v>
      </c>
      <c r="AS269" s="74">
        <f t="shared" si="498"/>
        <v>0</v>
      </c>
      <c r="AT269" s="78">
        <f t="shared" si="499"/>
        <v>0</v>
      </c>
      <c r="AU269" s="537"/>
      <c r="AV269" s="537"/>
      <c r="AW269" s="382"/>
      <c r="AX269" s="238"/>
      <c r="AY269" s="538">
        <f t="shared" si="500"/>
        <v>0</v>
      </c>
      <c r="AZ269" s="74">
        <f t="shared" si="501"/>
        <v>0</v>
      </c>
      <c r="BA269" s="78">
        <f t="shared" si="502"/>
        <v>0</v>
      </c>
      <c r="BB269" s="537"/>
      <c r="BC269" s="537"/>
      <c r="BD269" s="382"/>
      <c r="BE269" s="238"/>
      <c r="BF269" s="538">
        <f t="shared" si="503"/>
        <v>0</v>
      </c>
      <c r="BG269" s="74">
        <f t="shared" si="504"/>
        <v>0</v>
      </c>
      <c r="BH269" s="78">
        <f t="shared" si="505"/>
        <v>0</v>
      </c>
      <c r="BI269" s="537"/>
      <c r="BJ269" s="537"/>
      <c r="BK269" s="382"/>
      <c r="BL269" s="238"/>
      <c r="BM269" s="538">
        <f t="shared" si="506"/>
        <v>0</v>
      </c>
      <c r="BN269" s="74">
        <f t="shared" si="507"/>
        <v>0</v>
      </c>
      <c r="BO269" s="78">
        <f t="shared" si="508"/>
        <v>0</v>
      </c>
      <c r="BP269" s="537"/>
      <c r="BQ269" s="537"/>
      <c r="BR269" s="382"/>
      <c r="BS269" s="238"/>
      <c r="BT269" s="538">
        <f t="shared" si="509"/>
        <v>0</v>
      </c>
      <c r="BU269" s="74">
        <f t="shared" si="510"/>
        <v>0</v>
      </c>
      <c r="BV269" s="78">
        <f t="shared" si="511"/>
        <v>0</v>
      </c>
      <c r="BW269" s="537"/>
      <c r="BX269" s="537"/>
      <c r="BY269" s="382"/>
      <c r="BZ269" s="238"/>
      <c r="CA269" s="538">
        <f t="shared" si="512"/>
        <v>0</v>
      </c>
      <c r="CB269" s="74">
        <f t="shared" si="513"/>
        <v>0</v>
      </c>
      <c r="CC269" s="78">
        <f t="shared" si="514"/>
        <v>0</v>
      </c>
      <c r="CD269" s="537"/>
      <c r="CE269" s="537"/>
      <c r="CF269" s="382"/>
      <c r="CG269" s="238"/>
      <c r="CH269" s="538">
        <f t="shared" si="515"/>
        <v>0</v>
      </c>
      <c r="CI269" s="74">
        <f t="shared" si="516"/>
        <v>0</v>
      </c>
      <c r="CJ269" s="78">
        <f t="shared" si="517"/>
        <v>0</v>
      </c>
      <c r="CK269" s="537"/>
      <c r="CL269" s="537"/>
      <c r="CM269" s="382"/>
      <c r="CN269" s="238"/>
      <c r="CO269" s="538">
        <f t="shared" si="518"/>
        <v>0</v>
      </c>
      <c r="CP269" s="74">
        <f t="shared" si="519"/>
        <v>0</v>
      </c>
      <c r="CQ269" s="78">
        <f t="shared" si="520"/>
        <v>0</v>
      </c>
      <c r="CR269" s="537"/>
      <c r="CS269" s="537"/>
      <c r="CT269" s="382"/>
      <c r="CU269" s="238"/>
      <c r="CV269" s="538">
        <f t="shared" si="521"/>
        <v>0</v>
      </c>
      <c r="CW269" s="74">
        <f t="shared" si="522"/>
        <v>0</v>
      </c>
      <c r="CX269" s="78">
        <f t="shared" si="523"/>
        <v>0</v>
      </c>
      <c r="CY269" s="537"/>
      <c r="CZ269" s="537"/>
      <c r="DA269" s="382"/>
      <c r="DB269" s="238"/>
      <c r="DC269" s="538">
        <f t="shared" si="524"/>
        <v>0</v>
      </c>
      <c r="DD269" s="74">
        <f t="shared" si="525"/>
        <v>0</v>
      </c>
      <c r="DE269" s="78">
        <f t="shared" si="526"/>
        <v>0</v>
      </c>
      <c r="DF269" s="537"/>
      <c r="DG269" s="537"/>
      <c r="DH269" s="382"/>
      <c r="DI269" s="238"/>
      <c r="DJ269" s="538">
        <f t="shared" si="527"/>
        <v>0</v>
      </c>
      <c r="DK269" s="74">
        <f t="shared" si="528"/>
        <v>0</v>
      </c>
      <c r="DL269" s="78">
        <f t="shared" si="529"/>
        <v>0</v>
      </c>
      <c r="DM269" s="537"/>
      <c r="DN269" s="537"/>
      <c r="DO269" s="382"/>
      <c r="DP269" s="238"/>
      <c r="DQ269" s="538">
        <f t="shared" si="530"/>
        <v>0</v>
      </c>
      <c r="DR269" s="74">
        <f t="shared" si="531"/>
        <v>0</v>
      </c>
      <c r="DS269" s="78">
        <f t="shared" si="532"/>
        <v>0</v>
      </c>
      <c r="DT269" s="537"/>
      <c r="DU269" s="537"/>
      <c r="DV269" s="382"/>
    </row>
    <row r="270" spans="1:126" s="20" customFormat="1" outlineLevel="1" x14ac:dyDescent="0.2">
      <c r="A270" s="196" t="s">
        <v>249</v>
      </c>
      <c r="B270" s="182"/>
      <c r="C270" s="42"/>
      <c r="D270" s="42"/>
      <c r="E270" s="78">
        <f t="shared" si="481"/>
        <v>0</v>
      </c>
      <c r="F270" s="190"/>
      <c r="G270" s="22" t="s">
        <v>278</v>
      </c>
      <c r="H270" s="301" t="s">
        <v>318</v>
      </c>
      <c r="I270" s="538">
        <f t="shared" si="482"/>
        <v>0</v>
      </c>
      <c r="J270" s="538">
        <f t="shared" si="483"/>
        <v>0</v>
      </c>
      <c r="K270" s="78">
        <f t="shared" si="484"/>
        <v>0</v>
      </c>
      <c r="L270" s="537"/>
      <c r="M270" s="537"/>
      <c r="N270" s="382"/>
      <c r="O270" s="271" t="str">
        <f t="shared" si="432"/>
        <v>LLC</v>
      </c>
      <c r="P270" s="538">
        <f t="shared" si="485"/>
        <v>0</v>
      </c>
      <c r="Q270" s="74">
        <f t="shared" si="486"/>
        <v>0</v>
      </c>
      <c r="R270" s="78">
        <f t="shared" si="487"/>
        <v>0</v>
      </c>
      <c r="S270" s="537"/>
      <c r="T270" s="537"/>
      <c r="U270" s="382"/>
      <c r="V270" s="238"/>
      <c r="W270" s="538">
        <f t="shared" si="488"/>
        <v>0</v>
      </c>
      <c r="X270" s="74">
        <f t="shared" si="489"/>
        <v>0</v>
      </c>
      <c r="Y270" s="78">
        <f t="shared" si="490"/>
        <v>0</v>
      </c>
      <c r="Z270" s="537"/>
      <c r="AA270" s="537"/>
      <c r="AB270" s="382"/>
      <c r="AC270" s="238"/>
      <c r="AD270" s="538">
        <f t="shared" si="491"/>
        <v>0</v>
      </c>
      <c r="AE270" s="74">
        <f t="shared" si="492"/>
        <v>0</v>
      </c>
      <c r="AF270" s="78">
        <f t="shared" si="493"/>
        <v>0</v>
      </c>
      <c r="AG270" s="537"/>
      <c r="AH270" s="537"/>
      <c r="AI270" s="382"/>
      <c r="AJ270" s="238"/>
      <c r="AK270" s="538">
        <f t="shared" si="494"/>
        <v>0</v>
      </c>
      <c r="AL270" s="74">
        <f t="shared" si="495"/>
        <v>0</v>
      </c>
      <c r="AM270" s="78">
        <f t="shared" si="496"/>
        <v>0</v>
      </c>
      <c r="AN270" s="537"/>
      <c r="AO270" s="537"/>
      <c r="AP270" s="382"/>
      <c r="AQ270" s="238"/>
      <c r="AR270" s="538">
        <f t="shared" si="497"/>
        <v>0</v>
      </c>
      <c r="AS270" s="74">
        <f t="shared" si="498"/>
        <v>0</v>
      </c>
      <c r="AT270" s="78">
        <f t="shared" si="499"/>
        <v>0</v>
      </c>
      <c r="AU270" s="537"/>
      <c r="AV270" s="537"/>
      <c r="AW270" s="382"/>
      <c r="AX270" s="238"/>
      <c r="AY270" s="538">
        <f t="shared" si="500"/>
        <v>0</v>
      </c>
      <c r="AZ270" s="74">
        <f t="shared" si="501"/>
        <v>0</v>
      </c>
      <c r="BA270" s="78">
        <f t="shared" si="502"/>
        <v>0</v>
      </c>
      <c r="BB270" s="537"/>
      <c r="BC270" s="537"/>
      <c r="BD270" s="382"/>
      <c r="BE270" s="238"/>
      <c r="BF270" s="538">
        <f t="shared" si="503"/>
        <v>0</v>
      </c>
      <c r="BG270" s="74">
        <f t="shared" si="504"/>
        <v>0</v>
      </c>
      <c r="BH270" s="78">
        <f t="shared" si="505"/>
        <v>0</v>
      </c>
      <c r="BI270" s="537"/>
      <c r="BJ270" s="537"/>
      <c r="BK270" s="382"/>
      <c r="BL270" s="238"/>
      <c r="BM270" s="538">
        <f t="shared" si="506"/>
        <v>0</v>
      </c>
      <c r="BN270" s="74">
        <f t="shared" si="507"/>
        <v>0</v>
      </c>
      <c r="BO270" s="78">
        <f t="shared" si="508"/>
        <v>0</v>
      </c>
      <c r="BP270" s="537"/>
      <c r="BQ270" s="537"/>
      <c r="BR270" s="382"/>
      <c r="BS270" s="238"/>
      <c r="BT270" s="538">
        <f t="shared" si="509"/>
        <v>0</v>
      </c>
      <c r="BU270" s="74">
        <f t="shared" si="510"/>
        <v>0</v>
      </c>
      <c r="BV270" s="78">
        <f t="shared" si="511"/>
        <v>0</v>
      </c>
      <c r="BW270" s="537"/>
      <c r="BX270" s="537"/>
      <c r="BY270" s="382"/>
      <c r="BZ270" s="238"/>
      <c r="CA270" s="538">
        <f t="shared" si="512"/>
        <v>0</v>
      </c>
      <c r="CB270" s="74">
        <f t="shared" si="513"/>
        <v>0</v>
      </c>
      <c r="CC270" s="78">
        <f t="shared" si="514"/>
        <v>0</v>
      </c>
      <c r="CD270" s="537"/>
      <c r="CE270" s="537"/>
      <c r="CF270" s="382"/>
      <c r="CG270" s="238"/>
      <c r="CH270" s="538">
        <f t="shared" si="515"/>
        <v>0</v>
      </c>
      <c r="CI270" s="74">
        <f t="shared" si="516"/>
        <v>0</v>
      </c>
      <c r="CJ270" s="78">
        <f t="shared" si="517"/>
        <v>0</v>
      </c>
      <c r="CK270" s="537"/>
      <c r="CL270" s="537"/>
      <c r="CM270" s="382"/>
      <c r="CN270" s="238"/>
      <c r="CO270" s="538">
        <f t="shared" si="518"/>
        <v>0</v>
      </c>
      <c r="CP270" s="74">
        <f t="shared" si="519"/>
        <v>0</v>
      </c>
      <c r="CQ270" s="78">
        <f t="shared" si="520"/>
        <v>0</v>
      </c>
      <c r="CR270" s="537"/>
      <c r="CS270" s="537"/>
      <c r="CT270" s="382"/>
      <c r="CU270" s="238"/>
      <c r="CV270" s="538">
        <f t="shared" si="521"/>
        <v>0</v>
      </c>
      <c r="CW270" s="74">
        <f t="shared" si="522"/>
        <v>0</v>
      </c>
      <c r="CX270" s="78">
        <f t="shared" si="523"/>
        <v>0</v>
      </c>
      <c r="CY270" s="537"/>
      <c r="CZ270" s="537"/>
      <c r="DA270" s="382"/>
      <c r="DB270" s="238"/>
      <c r="DC270" s="538">
        <f t="shared" si="524"/>
        <v>0</v>
      </c>
      <c r="DD270" s="74">
        <f t="shared" si="525"/>
        <v>0</v>
      </c>
      <c r="DE270" s="78">
        <f t="shared" si="526"/>
        <v>0</v>
      </c>
      <c r="DF270" s="537"/>
      <c r="DG270" s="537"/>
      <c r="DH270" s="382"/>
      <c r="DI270" s="238"/>
      <c r="DJ270" s="538">
        <f t="shared" si="527"/>
        <v>0</v>
      </c>
      <c r="DK270" s="74">
        <f t="shared" si="528"/>
        <v>0</v>
      </c>
      <c r="DL270" s="78">
        <f t="shared" si="529"/>
        <v>0</v>
      </c>
      <c r="DM270" s="537"/>
      <c r="DN270" s="537"/>
      <c r="DO270" s="382"/>
      <c r="DP270" s="238"/>
      <c r="DQ270" s="538">
        <f t="shared" si="530"/>
        <v>0</v>
      </c>
      <c r="DR270" s="74">
        <f t="shared" si="531"/>
        <v>0</v>
      </c>
      <c r="DS270" s="78">
        <f t="shared" si="532"/>
        <v>0</v>
      </c>
      <c r="DT270" s="537"/>
      <c r="DU270" s="537"/>
      <c r="DV270" s="382"/>
    </row>
    <row r="271" spans="1:126" s="20" customFormat="1" outlineLevel="1" x14ac:dyDescent="0.2">
      <c r="A271" s="200" t="s">
        <v>255</v>
      </c>
      <c r="B271" s="182" t="s">
        <v>34</v>
      </c>
      <c r="C271" s="42"/>
      <c r="D271" s="42"/>
      <c r="E271" s="78">
        <f t="shared" si="481"/>
        <v>0</v>
      </c>
      <c r="F271" s="187"/>
      <c r="G271" s="22"/>
      <c r="H271" s="301" t="s">
        <v>318</v>
      </c>
      <c r="I271" s="538">
        <f t="shared" si="482"/>
        <v>0</v>
      </c>
      <c r="J271" s="538">
        <f t="shared" si="483"/>
        <v>0</v>
      </c>
      <c r="K271" s="78">
        <f t="shared" si="484"/>
        <v>0</v>
      </c>
      <c r="L271" s="537"/>
      <c r="M271" s="537"/>
      <c r="N271" s="382"/>
      <c r="O271" s="271" t="str">
        <f t="shared" si="432"/>
        <v>LLC</v>
      </c>
      <c r="P271" s="74">
        <f t="shared" si="485"/>
        <v>0</v>
      </c>
      <c r="Q271" s="74">
        <f t="shared" si="486"/>
        <v>0</v>
      </c>
      <c r="R271" s="78">
        <f t="shared" si="487"/>
        <v>0</v>
      </c>
      <c r="S271" s="537"/>
      <c r="T271" s="537"/>
      <c r="U271" s="382"/>
      <c r="V271" s="238"/>
      <c r="W271" s="74">
        <f t="shared" si="488"/>
        <v>0</v>
      </c>
      <c r="X271" s="74">
        <f t="shared" si="489"/>
        <v>0</v>
      </c>
      <c r="Y271" s="78">
        <f t="shared" si="490"/>
        <v>0</v>
      </c>
      <c r="Z271" s="537"/>
      <c r="AA271" s="537"/>
      <c r="AB271" s="382"/>
      <c r="AC271" s="238"/>
      <c r="AD271" s="74">
        <f t="shared" si="491"/>
        <v>0</v>
      </c>
      <c r="AE271" s="74">
        <f t="shared" si="492"/>
        <v>0</v>
      </c>
      <c r="AF271" s="78">
        <f t="shared" si="493"/>
        <v>0</v>
      </c>
      <c r="AG271" s="537"/>
      <c r="AH271" s="537"/>
      <c r="AI271" s="382"/>
      <c r="AJ271" s="238"/>
      <c r="AK271" s="74">
        <f t="shared" si="494"/>
        <v>0</v>
      </c>
      <c r="AL271" s="74">
        <f t="shared" si="495"/>
        <v>0</v>
      </c>
      <c r="AM271" s="78">
        <f t="shared" si="496"/>
        <v>0</v>
      </c>
      <c r="AN271" s="537"/>
      <c r="AO271" s="537"/>
      <c r="AP271" s="382"/>
      <c r="AQ271" s="238"/>
      <c r="AR271" s="74">
        <f t="shared" si="497"/>
        <v>0</v>
      </c>
      <c r="AS271" s="74">
        <f t="shared" si="498"/>
        <v>0</v>
      </c>
      <c r="AT271" s="78">
        <f t="shared" si="499"/>
        <v>0</v>
      </c>
      <c r="AU271" s="537"/>
      <c r="AV271" s="537"/>
      <c r="AW271" s="382"/>
      <c r="AX271" s="238"/>
      <c r="AY271" s="74">
        <f t="shared" si="500"/>
        <v>0</v>
      </c>
      <c r="AZ271" s="74">
        <f t="shared" si="501"/>
        <v>0</v>
      </c>
      <c r="BA271" s="78">
        <f t="shared" si="502"/>
        <v>0</v>
      </c>
      <c r="BB271" s="537"/>
      <c r="BC271" s="537"/>
      <c r="BD271" s="382"/>
      <c r="BE271" s="238"/>
      <c r="BF271" s="74">
        <f t="shared" si="503"/>
        <v>0</v>
      </c>
      <c r="BG271" s="74">
        <f t="shared" si="504"/>
        <v>0</v>
      </c>
      <c r="BH271" s="78">
        <f t="shared" si="505"/>
        <v>0</v>
      </c>
      <c r="BI271" s="537"/>
      <c r="BJ271" s="537"/>
      <c r="BK271" s="382"/>
      <c r="BL271" s="238"/>
      <c r="BM271" s="74">
        <f t="shared" si="506"/>
        <v>0</v>
      </c>
      <c r="BN271" s="74">
        <f t="shared" si="507"/>
        <v>0</v>
      </c>
      <c r="BO271" s="78">
        <f t="shared" si="508"/>
        <v>0</v>
      </c>
      <c r="BP271" s="537"/>
      <c r="BQ271" s="537"/>
      <c r="BR271" s="382"/>
      <c r="BS271" s="238"/>
      <c r="BT271" s="74">
        <f t="shared" si="509"/>
        <v>0</v>
      </c>
      <c r="BU271" s="74">
        <f t="shared" si="510"/>
        <v>0</v>
      </c>
      <c r="BV271" s="78">
        <f t="shared" si="511"/>
        <v>0</v>
      </c>
      <c r="BW271" s="537"/>
      <c r="BX271" s="537"/>
      <c r="BY271" s="382"/>
      <c r="BZ271" s="238"/>
      <c r="CA271" s="74">
        <f t="shared" si="512"/>
        <v>0</v>
      </c>
      <c r="CB271" s="74">
        <f t="shared" si="513"/>
        <v>0</v>
      </c>
      <c r="CC271" s="78">
        <f t="shared" si="514"/>
        <v>0</v>
      </c>
      <c r="CD271" s="537"/>
      <c r="CE271" s="537"/>
      <c r="CF271" s="382"/>
      <c r="CG271" s="238"/>
      <c r="CH271" s="74">
        <f t="shared" si="515"/>
        <v>0</v>
      </c>
      <c r="CI271" s="74">
        <f t="shared" si="516"/>
        <v>0</v>
      </c>
      <c r="CJ271" s="78">
        <f t="shared" si="517"/>
        <v>0</v>
      </c>
      <c r="CK271" s="537"/>
      <c r="CL271" s="537"/>
      <c r="CM271" s="382"/>
      <c r="CN271" s="238"/>
      <c r="CO271" s="74">
        <f t="shared" si="518"/>
        <v>0</v>
      </c>
      <c r="CP271" s="74">
        <f t="shared" si="519"/>
        <v>0</v>
      </c>
      <c r="CQ271" s="78">
        <f t="shared" si="520"/>
        <v>0</v>
      </c>
      <c r="CR271" s="537"/>
      <c r="CS271" s="537"/>
      <c r="CT271" s="382"/>
      <c r="CU271" s="238"/>
      <c r="CV271" s="74">
        <f t="shared" si="521"/>
        <v>0</v>
      </c>
      <c r="CW271" s="74">
        <f t="shared" si="522"/>
        <v>0</v>
      </c>
      <c r="CX271" s="78">
        <f t="shared" si="523"/>
        <v>0</v>
      </c>
      <c r="CY271" s="537"/>
      <c r="CZ271" s="537"/>
      <c r="DA271" s="382"/>
      <c r="DB271" s="238"/>
      <c r="DC271" s="74">
        <f t="shared" si="524"/>
        <v>0</v>
      </c>
      <c r="DD271" s="74">
        <f t="shared" si="525"/>
        <v>0</v>
      </c>
      <c r="DE271" s="78">
        <f t="shared" si="526"/>
        <v>0</v>
      </c>
      <c r="DF271" s="537"/>
      <c r="DG271" s="537"/>
      <c r="DH271" s="382"/>
      <c r="DI271" s="238"/>
      <c r="DJ271" s="74">
        <f t="shared" si="527"/>
        <v>0</v>
      </c>
      <c r="DK271" s="74">
        <f t="shared" si="528"/>
        <v>0</v>
      </c>
      <c r="DL271" s="78">
        <f t="shared" si="529"/>
        <v>0</v>
      </c>
      <c r="DM271" s="537"/>
      <c r="DN271" s="537"/>
      <c r="DO271" s="382"/>
      <c r="DP271" s="238"/>
      <c r="DQ271" s="74">
        <f t="shared" si="530"/>
        <v>0</v>
      </c>
      <c r="DR271" s="74">
        <f t="shared" si="531"/>
        <v>0</v>
      </c>
      <c r="DS271" s="78">
        <f t="shared" si="532"/>
        <v>0</v>
      </c>
      <c r="DT271" s="537"/>
      <c r="DU271" s="537"/>
      <c r="DV271" s="382"/>
    </row>
    <row r="272" spans="1:126" s="20" customFormat="1" outlineLevel="1" x14ac:dyDescent="0.2">
      <c r="A272" s="200" t="s">
        <v>22</v>
      </c>
      <c r="B272" s="193" t="s">
        <v>34</v>
      </c>
      <c r="C272" s="42"/>
      <c r="D272" s="42"/>
      <c r="E272" s="78">
        <f t="shared" si="481"/>
        <v>0</v>
      </c>
      <c r="F272" s="150"/>
      <c r="G272" s="22" t="s">
        <v>88</v>
      </c>
      <c r="H272" s="301" t="s">
        <v>318</v>
      </c>
      <c r="I272" s="538">
        <f t="shared" si="482"/>
        <v>0</v>
      </c>
      <c r="J272" s="538">
        <f t="shared" si="483"/>
        <v>0</v>
      </c>
      <c r="K272" s="78">
        <f t="shared" si="484"/>
        <v>0</v>
      </c>
      <c r="L272" s="537"/>
      <c r="M272" s="537"/>
      <c r="N272" s="382"/>
      <c r="O272" s="271" t="str">
        <f t="shared" si="432"/>
        <v>LLC</v>
      </c>
      <c r="P272" s="538">
        <f t="shared" si="485"/>
        <v>0</v>
      </c>
      <c r="Q272" s="74">
        <f t="shared" si="486"/>
        <v>0</v>
      </c>
      <c r="R272" s="78">
        <f t="shared" si="487"/>
        <v>0</v>
      </c>
      <c r="S272" s="537"/>
      <c r="T272" s="537"/>
      <c r="U272" s="382"/>
      <c r="V272" s="238"/>
      <c r="W272" s="538">
        <f t="shared" si="488"/>
        <v>0</v>
      </c>
      <c r="X272" s="74">
        <f t="shared" si="489"/>
        <v>0</v>
      </c>
      <c r="Y272" s="78">
        <f t="shared" si="490"/>
        <v>0</v>
      </c>
      <c r="Z272" s="537"/>
      <c r="AA272" s="537"/>
      <c r="AB272" s="382"/>
      <c r="AC272" s="238"/>
      <c r="AD272" s="538">
        <f t="shared" si="491"/>
        <v>0</v>
      </c>
      <c r="AE272" s="74">
        <f t="shared" si="492"/>
        <v>0</v>
      </c>
      <c r="AF272" s="78">
        <f t="shared" si="493"/>
        <v>0</v>
      </c>
      <c r="AG272" s="537"/>
      <c r="AH272" s="537"/>
      <c r="AI272" s="382"/>
      <c r="AJ272" s="238"/>
      <c r="AK272" s="538">
        <f t="shared" si="494"/>
        <v>0</v>
      </c>
      <c r="AL272" s="74">
        <f t="shared" si="495"/>
        <v>0</v>
      </c>
      <c r="AM272" s="78">
        <f t="shared" si="496"/>
        <v>0</v>
      </c>
      <c r="AN272" s="537"/>
      <c r="AO272" s="537"/>
      <c r="AP272" s="382"/>
      <c r="AQ272" s="238"/>
      <c r="AR272" s="538">
        <f t="shared" si="497"/>
        <v>0</v>
      </c>
      <c r="AS272" s="74">
        <f t="shared" si="498"/>
        <v>0</v>
      </c>
      <c r="AT272" s="78">
        <f t="shared" si="499"/>
        <v>0</v>
      </c>
      <c r="AU272" s="537"/>
      <c r="AV272" s="537"/>
      <c r="AW272" s="382"/>
      <c r="AX272" s="238"/>
      <c r="AY272" s="538">
        <f t="shared" si="500"/>
        <v>0</v>
      </c>
      <c r="AZ272" s="74">
        <f t="shared" si="501"/>
        <v>0</v>
      </c>
      <c r="BA272" s="78">
        <f t="shared" si="502"/>
        <v>0</v>
      </c>
      <c r="BB272" s="537"/>
      <c r="BC272" s="537"/>
      <c r="BD272" s="382"/>
      <c r="BE272" s="238"/>
      <c r="BF272" s="538">
        <f t="shared" si="503"/>
        <v>0</v>
      </c>
      <c r="BG272" s="74">
        <f t="shared" si="504"/>
        <v>0</v>
      </c>
      <c r="BH272" s="78">
        <f t="shared" si="505"/>
        <v>0</v>
      </c>
      <c r="BI272" s="537"/>
      <c r="BJ272" s="537"/>
      <c r="BK272" s="382"/>
      <c r="BL272" s="238"/>
      <c r="BM272" s="538">
        <f t="shared" si="506"/>
        <v>0</v>
      </c>
      <c r="BN272" s="74">
        <f t="shared" si="507"/>
        <v>0</v>
      </c>
      <c r="BO272" s="78">
        <f t="shared" si="508"/>
        <v>0</v>
      </c>
      <c r="BP272" s="537"/>
      <c r="BQ272" s="537"/>
      <c r="BR272" s="382"/>
      <c r="BS272" s="238"/>
      <c r="BT272" s="538">
        <f t="shared" si="509"/>
        <v>0</v>
      </c>
      <c r="BU272" s="74">
        <f t="shared" si="510"/>
        <v>0</v>
      </c>
      <c r="BV272" s="78">
        <f t="shared" si="511"/>
        <v>0</v>
      </c>
      <c r="BW272" s="537"/>
      <c r="BX272" s="537"/>
      <c r="BY272" s="382"/>
      <c r="BZ272" s="238"/>
      <c r="CA272" s="538">
        <f t="shared" si="512"/>
        <v>0</v>
      </c>
      <c r="CB272" s="74">
        <f t="shared" si="513"/>
        <v>0</v>
      </c>
      <c r="CC272" s="78">
        <f t="shared" si="514"/>
        <v>0</v>
      </c>
      <c r="CD272" s="537"/>
      <c r="CE272" s="537"/>
      <c r="CF272" s="382"/>
      <c r="CG272" s="238"/>
      <c r="CH272" s="538">
        <f t="shared" si="515"/>
        <v>0</v>
      </c>
      <c r="CI272" s="74">
        <f t="shared" si="516"/>
        <v>0</v>
      </c>
      <c r="CJ272" s="78">
        <f t="shared" si="517"/>
        <v>0</v>
      </c>
      <c r="CK272" s="537"/>
      <c r="CL272" s="537"/>
      <c r="CM272" s="382"/>
      <c r="CN272" s="238"/>
      <c r="CO272" s="538">
        <f t="shared" si="518"/>
        <v>0</v>
      </c>
      <c r="CP272" s="74">
        <f t="shared" si="519"/>
        <v>0</v>
      </c>
      <c r="CQ272" s="78">
        <f t="shared" si="520"/>
        <v>0</v>
      </c>
      <c r="CR272" s="537"/>
      <c r="CS272" s="537"/>
      <c r="CT272" s="382"/>
      <c r="CU272" s="238"/>
      <c r="CV272" s="538">
        <f t="shared" si="521"/>
        <v>0</v>
      </c>
      <c r="CW272" s="74">
        <f t="shared" si="522"/>
        <v>0</v>
      </c>
      <c r="CX272" s="78">
        <f t="shared" si="523"/>
        <v>0</v>
      </c>
      <c r="CY272" s="537"/>
      <c r="CZ272" s="537"/>
      <c r="DA272" s="382"/>
      <c r="DB272" s="238"/>
      <c r="DC272" s="538">
        <f t="shared" si="524"/>
        <v>0</v>
      </c>
      <c r="DD272" s="74">
        <f t="shared" si="525"/>
        <v>0</v>
      </c>
      <c r="DE272" s="78">
        <f t="shared" si="526"/>
        <v>0</v>
      </c>
      <c r="DF272" s="537"/>
      <c r="DG272" s="537"/>
      <c r="DH272" s="382"/>
      <c r="DI272" s="238"/>
      <c r="DJ272" s="538">
        <f t="shared" si="527"/>
        <v>0</v>
      </c>
      <c r="DK272" s="74">
        <f t="shared" si="528"/>
        <v>0</v>
      </c>
      <c r="DL272" s="78">
        <f t="shared" si="529"/>
        <v>0</v>
      </c>
      <c r="DM272" s="537"/>
      <c r="DN272" s="537"/>
      <c r="DO272" s="382"/>
      <c r="DP272" s="238"/>
      <c r="DQ272" s="538">
        <f t="shared" si="530"/>
        <v>0</v>
      </c>
      <c r="DR272" s="74">
        <f t="shared" si="531"/>
        <v>0</v>
      </c>
      <c r="DS272" s="78">
        <f t="shared" si="532"/>
        <v>0</v>
      </c>
      <c r="DT272" s="537"/>
      <c r="DU272" s="537"/>
      <c r="DV272" s="382"/>
    </row>
    <row r="273" spans="1:126" s="20" customFormat="1" outlineLevel="1" x14ac:dyDescent="0.2">
      <c r="A273" s="196" t="s">
        <v>89</v>
      </c>
      <c r="B273" s="193" t="s">
        <v>35</v>
      </c>
      <c r="C273" s="42"/>
      <c r="D273" s="42"/>
      <c r="E273" s="78">
        <f t="shared" si="481"/>
        <v>0</v>
      </c>
      <c r="F273" s="150"/>
      <c r="G273" s="22" t="s">
        <v>90</v>
      </c>
      <c r="H273" s="301" t="s">
        <v>318</v>
      </c>
      <c r="I273" s="538">
        <f t="shared" si="482"/>
        <v>0</v>
      </c>
      <c r="J273" s="538">
        <f t="shared" si="483"/>
        <v>0</v>
      </c>
      <c r="K273" s="78">
        <f t="shared" si="484"/>
        <v>0</v>
      </c>
      <c r="L273" s="537"/>
      <c r="M273" s="537"/>
      <c r="N273" s="382"/>
      <c r="O273" s="271" t="str">
        <f t="shared" si="432"/>
        <v>LLC</v>
      </c>
      <c r="P273" s="538">
        <f t="shared" si="485"/>
        <v>0</v>
      </c>
      <c r="Q273" s="74">
        <f t="shared" si="486"/>
        <v>0</v>
      </c>
      <c r="R273" s="78">
        <f t="shared" si="487"/>
        <v>0</v>
      </c>
      <c r="S273" s="537"/>
      <c r="T273" s="537"/>
      <c r="U273" s="382"/>
      <c r="V273" s="238"/>
      <c r="W273" s="538">
        <f t="shared" si="488"/>
        <v>0</v>
      </c>
      <c r="X273" s="74">
        <f t="shared" si="489"/>
        <v>0</v>
      </c>
      <c r="Y273" s="78">
        <f t="shared" si="490"/>
        <v>0</v>
      </c>
      <c r="Z273" s="537"/>
      <c r="AA273" s="537"/>
      <c r="AB273" s="382"/>
      <c r="AC273" s="238"/>
      <c r="AD273" s="538">
        <f t="shared" si="491"/>
        <v>0</v>
      </c>
      <c r="AE273" s="74">
        <f t="shared" si="492"/>
        <v>0</v>
      </c>
      <c r="AF273" s="78">
        <f t="shared" si="493"/>
        <v>0</v>
      </c>
      <c r="AG273" s="537"/>
      <c r="AH273" s="537"/>
      <c r="AI273" s="382"/>
      <c r="AJ273" s="238"/>
      <c r="AK273" s="538">
        <f t="shared" si="494"/>
        <v>0</v>
      </c>
      <c r="AL273" s="74">
        <f t="shared" si="495"/>
        <v>0</v>
      </c>
      <c r="AM273" s="78">
        <f t="shared" si="496"/>
        <v>0</v>
      </c>
      <c r="AN273" s="537"/>
      <c r="AO273" s="537"/>
      <c r="AP273" s="382"/>
      <c r="AQ273" s="238"/>
      <c r="AR273" s="538">
        <f t="shared" si="497"/>
        <v>0</v>
      </c>
      <c r="AS273" s="74">
        <f t="shared" si="498"/>
        <v>0</v>
      </c>
      <c r="AT273" s="78">
        <f t="shared" si="499"/>
        <v>0</v>
      </c>
      <c r="AU273" s="537"/>
      <c r="AV273" s="537"/>
      <c r="AW273" s="382"/>
      <c r="AX273" s="238"/>
      <c r="AY273" s="538">
        <f t="shared" si="500"/>
        <v>0</v>
      </c>
      <c r="AZ273" s="74">
        <f t="shared" si="501"/>
        <v>0</v>
      </c>
      <c r="BA273" s="78">
        <f t="shared" si="502"/>
        <v>0</v>
      </c>
      <c r="BB273" s="537"/>
      <c r="BC273" s="537"/>
      <c r="BD273" s="382"/>
      <c r="BE273" s="238"/>
      <c r="BF273" s="538">
        <f t="shared" si="503"/>
        <v>0</v>
      </c>
      <c r="BG273" s="74">
        <f t="shared" si="504"/>
        <v>0</v>
      </c>
      <c r="BH273" s="78">
        <f t="shared" si="505"/>
        <v>0</v>
      </c>
      <c r="BI273" s="537"/>
      <c r="BJ273" s="537"/>
      <c r="BK273" s="382"/>
      <c r="BL273" s="238"/>
      <c r="BM273" s="538">
        <f t="shared" si="506"/>
        <v>0</v>
      </c>
      <c r="BN273" s="74">
        <f t="shared" si="507"/>
        <v>0</v>
      </c>
      <c r="BO273" s="78">
        <f t="shared" si="508"/>
        <v>0</v>
      </c>
      <c r="BP273" s="537"/>
      <c r="BQ273" s="537"/>
      <c r="BR273" s="382"/>
      <c r="BS273" s="238"/>
      <c r="BT273" s="538">
        <f t="shared" si="509"/>
        <v>0</v>
      </c>
      <c r="BU273" s="74">
        <f t="shared" si="510"/>
        <v>0</v>
      </c>
      <c r="BV273" s="78">
        <f t="shared" si="511"/>
        <v>0</v>
      </c>
      <c r="BW273" s="537"/>
      <c r="BX273" s="537"/>
      <c r="BY273" s="382"/>
      <c r="BZ273" s="238"/>
      <c r="CA273" s="538">
        <f t="shared" si="512"/>
        <v>0</v>
      </c>
      <c r="CB273" s="74">
        <f t="shared" si="513"/>
        <v>0</v>
      </c>
      <c r="CC273" s="78">
        <f t="shared" si="514"/>
        <v>0</v>
      </c>
      <c r="CD273" s="537"/>
      <c r="CE273" s="537"/>
      <c r="CF273" s="382"/>
      <c r="CG273" s="238"/>
      <c r="CH273" s="538">
        <f t="shared" si="515"/>
        <v>0</v>
      </c>
      <c r="CI273" s="74">
        <f t="shared" si="516"/>
        <v>0</v>
      </c>
      <c r="CJ273" s="78">
        <f t="shared" si="517"/>
        <v>0</v>
      </c>
      <c r="CK273" s="537"/>
      <c r="CL273" s="537"/>
      <c r="CM273" s="382"/>
      <c r="CN273" s="238"/>
      <c r="CO273" s="538">
        <f t="shared" si="518"/>
        <v>0</v>
      </c>
      <c r="CP273" s="74">
        <f t="shared" si="519"/>
        <v>0</v>
      </c>
      <c r="CQ273" s="78">
        <f t="shared" si="520"/>
        <v>0</v>
      </c>
      <c r="CR273" s="537"/>
      <c r="CS273" s="537"/>
      <c r="CT273" s="382"/>
      <c r="CU273" s="238"/>
      <c r="CV273" s="538">
        <f t="shared" si="521"/>
        <v>0</v>
      </c>
      <c r="CW273" s="74">
        <f t="shared" si="522"/>
        <v>0</v>
      </c>
      <c r="CX273" s="78">
        <f t="shared" si="523"/>
        <v>0</v>
      </c>
      <c r="CY273" s="537"/>
      <c r="CZ273" s="537"/>
      <c r="DA273" s="382"/>
      <c r="DB273" s="238"/>
      <c r="DC273" s="538">
        <f t="shared" si="524"/>
        <v>0</v>
      </c>
      <c r="DD273" s="74">
        <f t="shared" si="525"/>
        <v>0</v>
      </c>
      <c r="DE273" s="78">
        <f t="shared" si="526"/>
        <v>0</v>
      </c>
      <c r="DF273" s="537"/>
      <c r="DG273" s="537"/>
      <c r="DH273" s="382"/>
      <c r="DI273" s="238"/>
      <c r="DJ273" s="538">
        <f t="shared" si="527"/>
        <v>0</v>
      </c>
      <c r="DK273" s="74">
        <f t="shared" si="528"/>
        <v>0</v>
      </c>
      <c r="DL273" s="78">
        <f t="shared" si="529"/>
        <v>0</v>
      </c>
      <c r="DM273" s="537"/>
      <c r="DN273" s="537"/>
      <c r="DO273" s="382"/>
      <c r="DP273" s="238"/>
      <c r="DQ273" s="538">
        <f t="shared" si="530"/>
        <v>0</v>
      </c>
      <c r="DR273" s="74">
        <f t="shared" si="531"/>
        <v>0</v>
      </c>
      <c r="DS273" s="78">
        <f t="shared" si="532"/>
        <v>0</v>
      </c>
      <c r="DT273" s="537"/>
      <c r="DU273" s="537"/>
      <c r="DV273" s="382"/>
    </row>
    <row r="274" spans="1:126" s="21" customFormat="1" outlineLevel="1" x14ac:dyDescent="0.2">
      <c r="A274" s="75" t="s">
        <v>8</v>
      </c>
      <c r="B274" s="184"/>
      <c r="C274" s="77">
        <f>SUMIF($H275:$H276,MID($H274,3,10),C275:C276)</f>
        <v>0</v>
      </c>
      <c r="D274" s="77">
        <f>SUMIF($H275:$H276,MID($H274,3,10),D275:D276)</f>
        <v>0</v>
      </c>
      <c r="E274" s="77">
        <f t="shared" si="481"/>
        <v>0</v>
      </c>
      <c r="F274" s="150"/>
      <c r="G274" s="22"/>
      <c r="H274" s="301" t="s">
        <v>321</v>
      </c>
      <c r="I274" s="432">
        <f t="shared" si="482"/>
        <v>0</v>
      </c>
      <c r="J274" s="432">
        <f t="shared" si="483"/>
        <v>0</v>
      </c>
      <c r="K274" s="73">
        <f t="shared" si="484"/>
        <v>0</v>
      </c>
      <c r="L274" s="432">
        <f>IF(I$1="","",SUMIF($H275:$H276,MID($H274,3,10),L275:L276))</f>
        <v>0</v>
      </c>
      <c r="M274" s="432">
        <f>IF(I$1="","",SUMIF($H275:$H276,MID($H274,3,10),M275:M276))</f>
        <v>0</v>
      </c>
      <c r="N274" s="62"/>
      <c r="O274" s="271" t="str">
        <f t="shared" si="432"/>
        <v>LL</v>
      </c>
      <c r="P274" s="536">
        <f t="shared" si="485"/>
        <v>0</v>
      </c>
      <c r="Q274" s="73">
        <f t="shared" si="486"/>
        <v>0</v>
      </c>
      <c r="R274" s="73">
        <f t="shared" si="487"/>
        <v>0</v>
      </c>
      <c r="S274" s="432">
        <f>IF(P$1="","",SUMIF($H275:$H276,MID($H274,3,10),S275:S276))</f>
        <v>0</v>
      </c>
      <c r="T274" s="432">
        <f>IF(P$1="","",SUMIF($H275:$H276,MID($H274,3,10),T275:T276))</f>
        <v>0</v>
      </c>
      <c r="U274" s="62"/>
      <c r="V274" s="239"/>
      <c r="W274" s="536">
        <f t="shared" si="488"/>
        <v>0</v>
      </c>
      <c r="X274" s="73">
        <f t="shared" si="489"/>
        <v>0</v>
      </c>
      <c r="Y274" s="73">
        <f t="shared" si="490"/>
        <v>0</v>
      </c>
      <c r="Z274" s="432">
        <f>IF(W$1="","",SUMIF($H275:$H276,MID($H274,3,10),Z275:Z276))</f>
        <v>0</v>
      </c>
      <c r="AA274" s="432">
        <f>IF(W$1="","",SUMIF($H275:$H276,MID($H274,3,10),AA275:AA276))</f>
        <v>0</v>
      </c>
      <c r="AB274" s="62"/>
      <c r="AC274" s="239"/>
      <c r="AD274" s="536">
        <f t="shared" si="491"/>
        <v>0</v>
      </c>
      <c r="AE274" s="73">
        <f t="shared" si="492"/>
        <v>0</v>
      </c>
      <c r="AF274" s="73">
        <f t="shared" si="493"/>
        <v>0</v>
      </c>
      <c r="AG274" s="432">
        <f>IF(AD$1="","",SUMIF($H275:$H276,MID($H274,3,10),AG275:AG276))</f>
        <v>0</v>
      </c>
      <c r="AH274" s="432">
        <f>IF(AD$1="","",SUMIF($H275:$H276,MID($H274,3,10),AH275:AH276))</f>
        <v>0</v>
      </c>
      <c r="AI274" s="62"/>
      <c r="AJ274" s="239"/>
      <c r="AK274" s="536">
        <f t="shared" si="494"/>
        <v>0</v>
      </c>
      <c r="AL274" s="73">
        <f t="shared" si="495"/>
        <v>0</v>
      </c>
      <c r="AM274" s="73">
        <f t="shared" si="496"/>
        <v>0</v>
      </c>
      <c r="AN274" s="432">
        <f>IF(AK$1="","",SUMIF($H275:$H276,MID($H274,3,10),AN275:AN276))</f>
        <v>0</v>
      </c>
      <c r="AO274" s="432">
        <f>IF(AK$1="","",SUMIF($H275:$H276,MID($H274,3,10),AO275:AO276))</f>
        <v>0</v>
      </c>
      <c r="AP274" s="62"/>
      <c r="AQ274" s="239"/>
      <c r="AR274" s="536">
        <f t="shared" si="497"/>
        <v>0</v>
      </c>
      <c r="AS274" s="73">
        <f t="shared" si="498"/>
        <v>0</v>
      </c>
      <c r="AT274" s="73">
        <f t="shared" si="499"/>
        <v>0</v>
      </c>
      <c r="AU274" s="432">
        <f>IF(AR$1="","",SUMIF($H275:$H276,MID($H274,3,10),AU275:AU276))</f>
        <v>0</v>
      </c>
      <c r="AV274" s="432">
        <f>IF(AR$1="","",SUMIF($H275:$H276,MID($H274,3,10),AV275:AV276))</f>
        <v>0</v>
      </c>
      <c r="AW274" s="62"/>
      <c r="AX274" s="239"/>
      <c r="AY274" s="536">
        <f t="shared" si="500"/>
        <v>0</v>
      </c>
      <c r="AZ274" s="73">
        <f t="shared" si="501"/>
        <v>0</v>
      </c>
      <c r="BA274" s="73">
        <f t="shared" si="502"/>
        <v>0</v>
      </c>
      <c r="BB274" s="432">
        <f>IF(AY$1="","",SUMIF($H275:$H276,MID($H274,3,10),BB275:BB276))</f>
        <v>0</v>
      </c>
      <c r="BC274" s="432">
        <f>IF(AY$1="","",SUMIF($H275:$H276,MID($H274,3,10),BC275:BC276))</f>
        <v>0</v>
      </c>
      <c r="BD274" s="62"/>
      <c r="BE274" s="239"/>
      <c r="BF274" s="536">
        <f t="shared" si="503"/>
        <v>0</v>
      </c>
      <c r="BG274" s="73">
        <f t="shared" si="504"/>
        <v>0</v>
      </c>
      <c r="BH274" s="73">
        <f t="shared" si="505"/>
        <v>0</v>
      </c>
      <c r="BI274" s="432">
        <f>IF(BF$1="","",SUMIF($H275:$H276,MID($H274,3,10),BI275:BI276))</f>
        <v>0</v>
      </c>
      <c r="BJ274" s="432">
        <f>IF(BF$1="","",SUMIF($H275:$H276,MID($H274,3,10),BJ275:BJ276))</f>
        <v>0</v>
      </c>
      <c r="BK274" s="62"/>
      <c r="BL274" s="239"/>
      <c r="BM274" s="536">
        <f t="shared" si="506"/>
        <v>0</v>
      </c>
      <c r="BN274" s="73">
        <f t="shared" si="507"/>
        <v>0</v>
      </c>
      <c r="BO274" s="73">
        <f t="shared" si="508"/>
        <v>0</v>
      </c>
      <c r="BP274" s="432">
        <f>IF(BM$1="","",SUMIF($H275:$H276,MID($H274,3,10),BP275:BP276))</f>
        <v>0</v>
      </c>
      <c r="BQ274" s="432">
        <f>IF(BM$1="","",SUMIF($H275:$H276,MID($H274,3,10),BQ275:BQ276))</f>
        <v>0</v>
      </c>
      <c r="BR274" s="62"/>
      <c r="BS274" s="239"/>
      <c r="BT274" s="536">
        <f t="shared" si="509"/>
        <v>0</v>
      </c>
      <c r="BU274" s="73">
        <f t="shared" si="510"/>
        <v>0</v>
      </c>
      <c r="BV274" s="73">
        <f t="shared" si="511"/>
        <v>0</v>
      </c>
      <c r="BW274" s="432">
        <f>IF(BT$1="","",SUMIF($H275:$H276,MID($H274,3,10),BW275:BW276))</f>
        <v>0</v>
      </c>
      <c r="BX274" s="432">
        <f>IF(BT$1="","",SUMIF($H275:$H276,MID($H274,3,10),BX275:BX276))</f>
        <v>0</v>
      </c>
      <c r="BY274" s="62"/>
      <c r="BZ274" s="239"/>
      <c r="CA274" s="536">
        <f t="shared" si="512"/>
        <v>0</v>
      </c>
      <c r="CB274" s="73">
        <f t="shared" si="513"/>
        <v>0</v>
      </c>
      <c r="CC274" s="73">
        <f t="shared" si="514"/>
        <v>0</v>
      </c>
      <c r="CD274" s="432">
        <f>IF(CA$1="","",SUMIF($H275:$H276,MID($H274,3,10),CD275:CD276))</f>
        <v>0</v>
      </c>
      <c r="CE274" s="432">
        <f>IF(CA$1="","",SUMIF($H275:$H276,MID($H274,3,10),CE275:CE276))</f>
        <v>0</v>
      </c>
      <c r="CF274" s="62"/>
      <c r="CG274" s="239"/>
      <c r="CH274" s="536">
        <f t="shared" si="515"/>
        <v>0</v>
      </c>
      <c r="CI274" s="73">
        <f t="shared" si="516"/>
        <v>0</v>
      </c>
      <c r="CJ274" s="73">
        <f t="shared" si="517"/>
        <v>0</v>
      </c>
      <c r="CK274" s="432">
        <f>IF(CH$1="","",SUMIF($H275:$H276,MID($H274,3,10),CK275:CK276))</f>
        <v>0</v>
      </c>
      <c r="CL274" s="432">
        <f>IF(CH$1="","",SUMIF($H275:$H276,MID($H274,3,10),CL275:CL276))</f>
        <v>0</v>
      </c>
      <c r="CM274" s="62"/>
      <c r="CN274" s="239"/>
      <c r="CO274" s="536">
        <f t="shared" si="518"/>
        <v>0</v>
      </c>
      <c r="CP274" s="73">
        <f t="shared" si="519"/>
        <v>0</v>
      </c>
      <c r="CQ274" s="73">
        <f t="shared" si="520"/>
        <v>0</v>
      </c>
      <c r="CR274" s="432">
        <f>IF(CO$1="","",SUMIF($H275:$H276,MID($H274,3,10),CR275:CR276))</f>
        <v>0</v>
      </c>
      <c r="CS274" s="432">
        <f>IF(CO$1="","",SUMIF($H275:$H276,MID($H274,3,10),CS275:CS276))</f>
        <v>0</v>
      </c>
      <c r="CT274" s="62"/>
      <c r="CU274" s="239"/>
      <c r="CV274" s="536">
        <f t="shared" si="521"/>
        <v>0</v>
      </c>
      <c r="CW274" s="73">
        <f t="shared" si="522"/>
        <v>0</v>
      </c>
      <c r="CX274" s="73">
        <f t="shared" si="523"/>
        <v>0</v>
      </c>
      <c r="CY274" s="432">
        <f>IF(CV$1="","",SUMIF($H275:$H276,MID($H274,3,10),CY275:CY276))</f>
        <v>0</v>
      </c>
      <c r="CZ274" s="432">
        <f>IF(CV$1="","",SUMIF($H275:$H276,MID($H274,3,10),CZ275:CZ276))</f>
        <v>0</v>
      </c>
      <c r="DA274" s="62"/>
      <c r="DB274" s="239"/>
      <c r="DC274" s="536">
        <f t="shared" si="524"/>
        <v>0</v>
      </c>
      <c r="DD274" s="73">
        <f t="shared" si="525"/>
        <v>0</v>
      </c>
      <c r="DE274" s="73">
        <f t="shared" si="526"/>
        <v>0</v>
      </c>
      <c r="DF274" s="432">
        <f>IF(DC$1="","",SUMIF($H275:$H276,MID($H274,3,10),DF275:DF276))</f>
        <v>0</v>
      </c>
      <c r="DG274" s="432">
        <f>IF(DC$1="","",SUMIF($H275:$H276,MID($H274,3,10),DG275:DG276))</f>
        <v>0</v>
      </c>
      <c r="DH274" s="62"/>
      <c r="DI274" s="239"/>
      <c r="DJ274" s="536">
        <f t="shared" si="527"/>
        <v>0</v>
      </c>
      <c r="DK274" s="73">
        <f t="shared" si="528"/>
        <v>0</v>
      </c>
      <c r="DL274" s="73">
        <f t="shared" si="529"/>
        <v>0</v>
      </c>
      <c r="DM274" s="432">
        <f>IF(DJ$1="","",SUMIF($H275:$H276,MID($H274,3,10),DM275:DM276))</f>
        <v>0</v>
      </c>
      <c r="DN274" s="432">
        <f>IF(DJ$1="","",SUMIF($H275:$H276,MID($H274,3,10),DN275:DN276))</f>
        <v>0</v>
      </c>
      <c r="DO274" s="62"/>
      <c r="DP274" s="239"/>
      <c r="DQ274" s="536">
        <f t="shared" si="530"/>
        <v>0</v>
      </c>
      <c r="DR274" s="73">
        <f t="shared" si="531"/>
        <v>0</v>
      </c>
      <c r="DS274" s="73">
        <f t="shared" si="532"/>
        <v>0</v>
      </c>
      <c r="DT274" s="432">
        <f>IF(DQ$1="","",SUMIF($H275:$H276,MID($H274,3,10),DT275:DT276))</f>
        <v>0</v>
      </c>
      <c r="DU274" s="432">
        <f>IF(DQ$1="","",SUMIF($H275:$H276,MID($H274,3,10),DU275:DU276))</f>
        <v>0</v>
      </c>
      <c r="DV274" s="62"/>
    </row>
    <row r="275" spans="1:126" s="21" customFormat="1" outlineLevel="1" x14ac:dyDescent="0.2">
      <c r="A275" s="152" t="s">
        <v>8</v>
      </c>
      <c r="B275" s="182"/>
      <c r="C275" s="43"/>
      <c r="D275" s="43"/>
      <c r="E275" s="79">
        <f t="shared" si="481"/>
        <v>0</v>
      </c>
      <c r="F275" s="150"/>
      <c r="G275" s="22"/>
      <c r="H275" s="301" t="s">
        <v>320</v>
      </c>
      <c r="I275" s="399">
        <f t="shared" si="482"/>
        <v>0</v>
      </c>
      <c r="J275" s="399">
        <f t="shared" si="483"/>
        <v>0</v>
      </c>
      <c r="K275" s="79">
        <f t="shared" si="484"/>
        <v>0</v>
      </c>
      <c r="L275" s="534"/>
      <c r="M275" s="534"/>
      <c r="N275" s="62"/>
      <c r="O275" s="271" t="str">
        <f t="shared" si="432"/>
        <v>LLM</v>
      </c>
      <c r="P275" s="538">
        <f t="shared" si="485"/>
        <v>0</v>
      </c>
      <c r="Q275" s="74">
        <f t="shared" si="486"/>
        <v>0</v>
      </c>
      <c r="R275" s="79">
        <f t="shared" si="487"/>
        <v>0</v>
      </c>
      <c r="S275" s="534"/>
      <c r="T275" s="534"/>
      <c r="U275" s="62"/>
      <c r="V275" s="239"/>
      <c r="W275" s="538">
        <f t="shared" si="488"/>
        <v>0</v>
      </c>
      <c r="X275" s="74">
        <f t="shared" si="489"/>
        <v>0</v>
      </c>
      <c r="Y275" s="79">
        <f t="shared" si="490"/>
        <v>0</v>
      </c>
      <c r="Z275" s="534"/>
      <c r="AA275" s="534"/>
      <c r="AB275" s="62"/>
      <c r="AC275" s="239"/>
      <c r="AD275" s="538">
        <f t="shared" si="491"/>
        <v>0</v>
      </c>
      <c r="AE275" s="74">
        <f t="shared" si="492"/>
        <v>0</v>
      </c>
      <c r="AF275" s="79">
        <f t="shared" si="493"/>
        <v>0</v>
      </c>
      <c r="AG275" s="534"/>
      <c r="AH275" s="534"/>
      <c r="AI275" s="62"/>
      <c r="AJ275" s="239"/>
      <c r="AK275" s="538">
        <f t="shared" si="494"/>
        <v>0</v>
      </c>
      <c r="AL275" s="74">
        <f t="shared" si="495"/>
        <v>0</v>
      </c>
      <c r="AM275" s="79">
        <f t="shared" si="496"/>
        <v>0</v>
      </c>
      <c r="AN275" s="534"/>
      <c r="AO275" s="534"/>
      <c r="AP275" s="62"/>
      <c r="AQ275" s="239"/>
      <c r="AR275" s="538">
        <f t="shared" si="497"/>
        <v>0</v>
      </c>
      <c r="AS275" s="74">
        <f t="shared" si="498"/>
        <v>0</v>
      </c>
      <c r="AT275" s="79">
        <f t="shared" si="499"/>
        <v>0</v>
      </c>
      <c r="AU275" s="534"/>
      <c r="AV275" s="534"/>
      <c r="AW275" s="62"/>
      <c r="AX275" s="239"/>
      <c r="AY275" s="538">
        <f t="shared" si="500"/>
        <v>0</v>
      </c>
      <c r="AZ275" s="74">
        <f t="shared" si="501"/>
        <v>0</v>
      </c>
      <c r="BA275" s="79">
        <f t="shared" si="502"/>
        <v>0</v>
      </c>
      <c r="BB275" s="534"/>
      <c r="BC275" s="534"/>
      <c r="BD275" s="62"/>
      <c r="BE275" s="239"/>
      <c r="BF275" s="538">
        <f t="shared" si="503"/>
        <v>0</v>
      </c>
      <c r="BG275" s="74">
        <f t="shared" si="504"/>
        <v>0</v>
      </c>
      <c r="BH275" s="79">
        <f t="shared" si="505"/>
        <v>0</v>
      </c>
      <c r="BI275" s="534"/>
      <c r="BJ275" s="534"/>
      <c r="BK275" s="62"/>
      <c r="BL275" s="239"/>
      <c r="BM275" s="538">
        <f t="shared" si="506"/>
        <v>0</v>
      </c>
      <c r="BN275" s="74">
        <f t="shared" si="507"/>
        <v>0</v>
      </c>
      <c r="BO275" s="79">
        <f t="shared" si="508"/>
        <v>0</v>
      </c>
      <c r="BP275" s="534"/>
      <c r="BQ275" s="534"/>
      <c r="BR275" s="62"/>
      <c r="BS275" s="239"/>
      <c r="BT275" s="538">
        <f t="shared" si="509"/>
        <v>0</v>
      </c>
      <c r="BU275" s="74">
        <f t="shared" si="510"/>
        <v>0</v>
      </c>
      <c r="BV275" s="79">
        <f t="shared" si="511"/>
        <v>0</v>
      </c>
      <c r="BW275" s="534"/>
      <c r="BX275" s="534"/>
      <c r="BY275" s="62"/>
      <c r="BZ275" s="239"/>
      <c r="CA275" s="538">
        <f t="shared" si="512"/>
        <v>0</v>
      </c>
      <c r="CB275" s="74">
        <f t="shared" si="513"/>
        <v>0</v>
      </c>
      <c r="CC275" s="79">
        <f t="shared" si="514"/>
        <v>0</v>
      </c>
      <c r="CD275" s="534"/>
      <c r="CE275" s="534"/>
      <c r="CF275" s="62"/>
      <c r="CG275" s="239"/>
      <c r="CH275" s="538">
        <f t="shared" si="515"/>
        <v>0</v>
      </c>
      <c r="CI275" s="74">
        <f t="shared" si="516"/>
        <v>0</v>
      </c>
      <c r="CJ275" s="79">
        <f t="shared" si="517"/>
        <v>0</v>
      </c>
      <c r="CK275" s="534"/>
      <c r="CL275" s="534"/>
      <c r="CM275" s="62"/>
      <c r="CN275" s="239"/>
      <c r="CO275" s="538">
        <f t="shared" si="518"/>
        <v>0</v>
      </c>
      <c r="CP275" s="74">
        <f t="shared" si="519"/>
        <v>0</v>
      </c>
      <c r="CQ275" s="79">
        <f t="shared" si="520"/>
        <v>0</v>
      </c>
      <c r="CR275" s="534"/>
      <c r="CS275" s="534"/>
      <c r="CT275" s="62"/>
      <c r="CU275" s="239"/>
      <c r="CV275" s="538">
        <f t="shared" si="521"/>
        <v>0</v>
      </c>
      <c r="CW275" s="74">
        <f t="shared" si="522"/>
        <v>0</v>
      </c>
      <c r="CX275" s="79">
        <f t="shared" si="523"/>
        <v>0</v>
      </c>
      <c r="CY275" s="534"/>
      <c r="CZ275" s="534"/>
      <c r="DA275" s="62"/>
      <c r="DB275" s="239"/>
      <c r="DC275" s="538">
        <f t="shared" si="524"/>
        <v>0</v>
      </c>
      <c r="DD275" s="74">
        <f t="shared" si="525"/>
        <v>0</v>
      </c>
      <c r="DE275" s="79">
        <f t="shared" si="526"/>
        <v>0</v>
      </c>
      <c r="DF275" s="534"/>
      <c r="DG275" s="534"/>
      <c r="DH275" s="62"/>
      <c r="DI275" s="239"/>
      <c r="DJ275" s="538">
        <f t="shared" si="527"/>
        <v>0</v>
      </c>
      <c r="DK275" s="74">
        <f t="shared" si="528"/>
        <v>0</v>
      </c>
      <c r="DL275" s="79">
        <f t="shared" si="529"/>
        <v>0</v>
      </c>
      <c r="DM275" s="534"/>
      <c r="DN275" s="534"/>
      <c r="DO275" s="62"/>
      <c r="DP275" s="239"/>
      <c r="DQ275" s="538">
        <f t="shared" si="530"/>
        <v>0</v>
      </c>
      <c r="DR275" s="74">
        <f t="shared" si="531"/>
        <v>0</v>
      </c>
      <c r="DS275" s="79">
        <f t="shared" si="532"/>
        <v>0</v>
      </c>
      <c r="DT275" s="534"/>
      <c r="DU275" s="534"/>
      <c r="DV275" s="62"/>
    </row>
    <row r="276" spans="1:126" s="20" customFormat="1" x14ac:dyDescent="0.2">
      <c r="A276" s="76" t="s">
        <v>153</v>
      </c>
      <c r="B276" s="194"/>
      <c r="C276" s="73">
        <f>SUMIF($O250:$O275,MID($H276,3,10),C250:C275)</f>
        <v>0</v>
      </c>
      <c r="D276" s="73">
        <f>SUMIF($O250:$O275,MID($H276,3,10),D250:D275)</f>
        <v>0</v>
      </c>
      <c r="E276" s="73">
        <f t="shared" si="481"/>
        <v>0</v>
      </c>
      <c r="F276" s="187"/>
      <c r="H276" s="301" t="s">
        <v>322</v>
      </c>
      <c r="I276" s="536">
        <f>IF(I$1="","",SUMIF($O251:$O275,MID($H276,3,10),I251:I275))</f>
        <v>0</v>
      </c>
      <c r="J276" s="536">
        <f>IF(J$1="","",SUMIF($O251:$O275,MID($H276,3,10),J251:J275))</f>
        <v>0</v>
      </c>
      <c r="K276" s="73">
        <f t="shared" si="484"/>
        <v>0</v>
      </c>
      <c r="L276" s="435">
        <f>IF(I$1="","",SUMIF($O250:$O275,MID($H276,3,10),L250:L275))</f>
        <v>0</v>
      </c>
      <c r="M276" s="435">
        <f>IF(I$1="","",SUMIF($O250:$O275,MID($H276,3,10),M250:M275))</f>
        <v>0</v>
      </c>
      <c r="N276" s="383"/>
      <c r="O276" s="271" t="str">
        <f t="shared" si="432"/>
        <v>L</v>
      </c>
      <c r="P276" s="536">
        <f>IF(P$1="","",SUMIF($O251:$O275,MID($H276,3,10),P251:P275))</f>
        <v>0</v>
      </c>
      <c r="Q276" s="73">
        <f>IF(P$1="","",SUMIF($O251:$O275,MID($H276,3,10),Q251:Q275))</f>
        <v>0</v>
      </c>
      <c r="R276" s="73">
        <f t="shared" si="487"/>
        <v>0</v>
      </c>
      <c r="S276" s="435">
        <f>IF(P$1="","",SUMIF($O250:$O275,MID($H276,3,10),S250:S275))</f>
        <v>0</v>
      </c>
      <c r="T276" s="435">
        <f>IF(P$1="","",SUMIF($O250:$O275,MID($H276,3,10),T250:T275))</f>
        <v>0</v>
      </c>
      <c r="U276" s="383"/>
      <c r="V276" s="238"/>
      <c r="W276" s="536">
        <f>IF(W$1="","",SUMIF($O251:$O275,MID($H276,3,10),W251:W275))</f>
        <v>0</v>
      </c>
      <c r="X276" s="73">
        <f>IF(W$1="","",SUMIF($O251:$O275,MID($H276,3,10),X251:X275))</f>
        <v>0</v>
      </c>
      <c r="Y276" s="73">
        <f t="shared" si="490"/>
        <v>0</v>
      </c>
      <c r="Z276" s="435">
        <f>IF(W$1="","",SUMIF($O250:$O275,MID($H276,3,10),Z250:Z275))</f>
        <v>0</v>
      </c>
      <c r="AA276" s="435">
        <f>IF(W$1="","",SUMIF($O250:$O275,MID($H276,3,10),AA250:AA275))</f>
        <v>0</v>
      </c>
      <c r="AB276" s="383"/>
      <c r="AC276" s="238"/>
      <c r="AD276" s="536">
        <f>IF(AD$1="","",SUMIF($O251:$O275,MID($H276,3,10),AD251:AD275))</f>
        <v>0</v>
      </c>
      <c r="AE276" s="73">
        <f>IF(AD$1="","",SUMIF($O251:$O275,MID($H276,3,10),AE251:AE275))</f>
        <v>0</v>
      </c>
      <c r="AF276" s="73">
        <f t="shared" si="493"/>
        <v>0</v>
      </c>
      <c r="AG276" s="435">
        <f>IF(AD$1="","",SUMIF($O250:$O275,MID($H276,3,10),AG250:AG275))</f>
        <v>0</v>
      </c>
      <c r="AH276" s="435">
        <f>IF(AD$1="","",SUMIF($O250:$O275,MID($H276,3,10),AH250:AH275))</f>
        <v>0</v>
      </c>
      <c r="AI276" s="383"/>
      <c r="AJ276" s="238"/>
      <c r="AK276" s="536">
        <f>IF(AK$1="","",SUMIF($O251:$O275,MID($H276,3,10),AK251:AK275))</f>
        <v>0</v>
      </c>
      <c r="AL276" s="73">
        <f>IF(AK$1="","",SUMIF($O251:$O275,MID($H276,3,10),AL251:AL275))</f>
        <v>0</v>
      </c>
      <c r="AM276" s="73">
        <f t="shared" si="496"/>
        <v>0</v>
      </c>
      <c r="AN276" s="435">
        <f>IF(AK$1="","",SUMIF($O250:$O275,MID($H276,3,10),AN250:AN275))</f>
        <v>0</v>
      </c>
      <c r="AO276" s="435">
        <f>IF(AK$1="","",SUMIF($O250:$O275,MID($H276,3,10),AO250:AO275))</f>
        <v>0</v>
      </c>
      <c r="AP276" s="383"/>
      <c r="AQ276" s="238"/>
      <c r="AR276" s="536">
        <f>IF(AR$1="","",SUMIF($O251:$O275,MID($H276,3,10),AR251:AR275))</f>
        <v>0</v>
      </c>
      <c r="AS276" s="73">
        <f>IF(AR$1="","",SUMIF($O251:$O275,MID($H276,3,10),AS251:AS275))</f>
        <v>0</v>
      </c>
      <c r="AT276" s="73">
        <f t="shared" si="499"/>
        <v>0</v>
      </c>
      <c r="AU276" s="435">
        <f>IF(AR$1="","",SUMIF($O250:$O275,MID($H276,3,10),AU250:AU275))</f>
        <v>0</v>
      </c>
      <c r="AV276" s="435">
        <f>IF(AR$1="","",SUMIF($O250:$O275,MID($H276,3,10),AV250:AV275))</f>
        <v>0</v>
      </c>
      <c r="AW276" s="383"/>
      <c r="AX276" s="238"/>
      <c r="AY276" s="536">
        <f>IF(AY$1="","",SUMIF($O251:$O275,MID($H276,3,10),AY251:AY275))</f>
        <v>0</v>
      </c>
      <c r="AZ276" s="73">
        <f>IF(AY$1="","",SUMIF($O251:$O275,MID($H276,3,10),AZ251:AZ275))</f>
        <v>0</v>
      </c>
      <c r="BA276" s="73">
        <f t="shared" si="502"/>
        <v>0</v>
      </c>
      <c r="BB276" s="435">
        <f>IF(AY$1="","",SUMIF($O250:$O275,MID($H276,3,10),BB250:BB275))</f>
        <v>0</v>
      </c>
      <c r="BC276" s="435">
        <f>IF(AY$1="","",SUMIF($O250:$O275,MID($H276,3,10),BC250:BC275))</f>
        <v>0</v>
      </c>
      <c r="BD276" s="383"/>
      <c r="BE276" s="238"/>
      <c r="BF276" s="536">
        <f>IF(BF$1="","",SUMIF($O251:$O275,MID($H276,3,10),BF251:BF275))</f>
        <v>0</v>
      </c>
      <c r="BG276" s="73">
        <f>IF(BF$1="","",SUMIF($O251:$O275,MID($H276,3,10),BG251:BG275))</f>
        <v>0</v>
      </c>
      <c r="BH276" s="73">
        <f t="shared" si="505"/>
        <v>0</v>
      </c>
      <c r="BI276" s="435">
        <f>IF(BF$1="","",SUMIF($O250:$O275,MID($H276,3,10),BI250:BI275))</f>
        <v>0</v>
      </c>
      <c r="BJ276" s="435">
        <f>IF(BF$1="","",SUMIF($O250:$O275,MID($H276,3,10),BJ250:BJ275))</f>
        <v>0</v>
      </c>
      <c r="BK276" s="383"/>
      <c r="BL276" s="238"/>
      <c r="BM276" s="536">
        <f>IF(BM$1="","",SUMIF($O251:$O275,MID($H276,3,10),BM251:BM275))</f>
        <v>0</v>
      </c>
      <c r="BN276" s="73">
        <f>IF(BM$1="","",SUMIF($O251:$O275,MID($H276,3,10),BN251:BN275))</f>
        <v>0</v>
      </c>
      <c r="BO276" s="73">
        <f t="shared" si="508"/>
        <v>0</v>
      </c>
      <c r="BP276" s="435">
        <f>IF(BM$1="","",SUMIF($O250:$O275,MID($H276,3,10),BP250:BP275))</f>
        <v>0</v>
      </c>
      <c r="BQ276" s="435">
        <f>IF(BM$1="","",SUMIF($O250:$O275,MID($H276,3,10),BQ250:BQ275))</f>
        <v>0</v>
      </c>
      <c r="BR276" s="383"/>
      <c r="BS276" s="238"/>
      <c r="BT276" s="536">
        <f>IF(BT$1="","",SUMIF($O251:$O275,MID($H276,3,10),BT251:BT275))</f>
        <v>0</v>
      </c>
      <c r="BU276" s="73">
        <f>IF(BT$1="","",SUMIF($O251:$O275,MID($H276,3,10),BU251:BU275))</f>
        <v>0</v>
      </c>
      <c r="BV276" s="73">
        <f t="shared" si="511"/>
        <v>0</v>
      </c>
      <c r="BW276" s="435">
        <f>IF(BT$1="","",SUMIF($O250:$O275,MID($H276,3,10),BW250:BW275))</f>
        <v>0</v>
      </c>
      <c r="BX276" s="435">
        <f>IF(BT$1="","",SUMIF($O250:$O275,MID($H276,3,10),BX250:BX275))</f>
        <v>0</v>
      </c>
      <c r="BY276" s="383"/>
      <c r="BZ276" s="238"/>
      <c r="CA276" s="536">
        <f>IF(CA$1="","",SUMIF($O251:$O275,MID($H276,3,10),CA251:CA275))</f>
        <v>0</v>
      </c>
      <c r="CB276" s="73">
        <f>IF(CA$1="","",SUMIF($O251:$O275,MID($H276,3,10),CB251:CB275))</f>
        <v>0</v>
      </c>
      <c r="CC276" s="73">
        <f t="shared" si="514"/>
        <v>0</v>
      </c>
      <c r="CD276" s="435">
        <f>IF(CA$1="","",SUMIF($O250:$O275,MID($H276,3,10),CD250:CD275))</f>
        <v>0</v>
      </c>
      <c r="CE276" s="435">
        <f>IF(CA$1="","",SUMIF($O250:$O275,MID($H276,3,10),CE250:CE275))</f>
        <v>0</v>
      </c>
      <c r="CF276" s="383"/>
      <c r="CG276" s="238"/>
      <c r="CH276" s="536">
        <f>IF(CH$1="","",SUMIF($O251:$O275,MID($H276,3,10),CH251:CH275))</f>
        <v>0</v>
      </c>
      <c r="CI276" s="73">
        <f>IF(CH$1="","",SUMIF($O251:$O275,MID($H276,3,10),CI251:CI275))</f>
        <v>0</v>
      </c>
      <c r="CJ276" s="73">
        <f t="shared" si="517"/>
        <v>0</v>
      </c>
      <c r="CK276" s="435">
        <f>IF(CH$1="","",SUMIF($O250:$O275,MID($H276,3,10),CK250:CK275))</f>
        <v>0</v>
      </c>
      <c r="CL276" s="435">
        <f>IF(CH$1="","",SUMIF($O250:$O275,MID($H276,3,10),CL250:CL275))</f>
        <v>0</v>
      </c>
      <c r="CM276" s="383"/>
      <c r="CN276" s="238"/>
      <c r="CO276" s="536">
        <f>IF(CO$1="","",SUMIF($O251:$O275,MID($H276,3,10),CO251:CO275))</f>
        <v>0</v>
      </c>
      <c r="CP276" s="73">
        <f>IF(CO$1="","",SUMIF($O251:$O275,MID($H276,3,10),CP251:CP275))</f>
        <v>0</v>
      </c>
      <c r="CQ276" s="73">
        <f t="shared" si="520"/>
        <v>0</v>
      </c>
      <c r="CR276" s="435">
        <f>IF(CO$1="","",SUMIF($O250:$O275,MID($H276,3,10),CR250:CR275))</f>
        <v>0</v>
      </c>
      <c r="CS276" s="435">
        <f>IF(CO$1="","",SUMIF($O250:$O275,MID($H276,3,10),CS250:CS275))</f>
        <v>0</v>
      </c>
      <c r="CT276" s="383"/>
      <c r="CU276" s="238"/>
      <c r="CV276" s="536">
        <f>IF(CV$1="","",SUMIF($O251:$O275,MID($H276,3,10),CV251:CV275))</f>
        <v>0</v>
      </c>
      <c r="CW276" s="73">
        <f>IF(CV$1="","",SUMIF($O251:$O275,MID($H276,3,10),CW251:CW275))</f>
        <v>0</v>
      </c>
      <c r="CX276" s="73">
        <f t="shared" si="523"/>
        <v>0</v>
      </c>
      <c r="CY276" s="435">
        <f>IF(CV$1="","",SUMIF($O250:$O275,MID($H276,3,10),CY250:CY275))</f>
        <v>0</v>
      </c>
      <c r="CZ276" s="435">
        <f>IF(CV$1="","",SUMIF($O250:$O275,MID($H276,3,10),CZ250:CZ275))</f>
        <v>0</v>
      </c>
      <c r="DA276" s="383"/>
      <c r="DB276" s="238"/>
      <c r="DC276" s="536">
        <f>IF(DC$1="","",SUMIF($O251:$O275,MID($H276,3,10),DC251:DC275))</f>
        <v>0</v>
      </c>
      <c r="DD276" s="73">
        <f>IF(DC$1="","",SUMIF($O251:$O275,MID($H276,3,10),DD251:DD275))</f>
        <v>0</v>
      </c>
      <c r="DE276" s="73">
        <f t="shared" si="526"/>
        <v>0</v>
      </c>
      <c r="DF276" s="435">
        <f>IF(DC$1="","",SUMIF($O250:$O275,MID($H276,3,10),DF250:DF275))</f>
        <v>0</v>
      </c>
      <c r="DG276" s="435">
        <f>IF(DC$1="","",SUMIF($O250:$O275,MID($H276,3,10),DG250:DG275))</f>
        <v>0</v>
      </c>
      <c r="DH276" s="383"/>
      <c r="DI276" s="238"/>
      <c r="DJ276" s="536">
        <f>IF(DJ$1="","",SUMIF($O251:$O275,MID($H276,3,10),DJ251:DJ275))</f>
        <v>0</v>
      </c>
      <c r="DK276" s="73">
        <f>IF(DJ$1="","",SUMIF($O251:$O275,MID($H276,3,10),DK251:DK275))</f>
        <v>0</v>
      </c>
      <c r="DL276" s="73">
        <f t="shared" si="529"/>
        <v>0</v>
      </c>
      <c r="DM276" s="435">
        <f>IF(DJ$1="","",SUMIF($O250:$O275,MID($H276,3,10),DM250:DM275))</f>
        <v>0</v>
      </c>
      <c r="DN276" s="435">
        <f>IF(DJ$1="","",SUMIF($O250:$O275,MID($H276,3,10),DN250:DN275))</f>
        <v>0</v>
      </c>
      <c r="DO276" s="383"/>
      <c r="DP276" s="238"/>
      <c r="DQ276" s="536">
        <f>IF(DQ$1="","",SUMIF($O251:$O275,MID($H276,3,10),DQ251:DQ275))</f>
        <v>0</v>
      </c>
      <c r="DR276" s="73">
        <f>IF(DQ$1="","",SUMIF($O251:$O275,MID($H276,3,10),DR251:DR275))</f>
        <v>0</v>
      </c>
      <c r="DS276" s="73">
        <f t="shared" si="532"/>
        <v>0</v>
      </c>
      <c r="DT276" s="435">
        <f>IF(DQ$1="","",SUMIF($O250:$O275,MID($H276,3,10),DT250:DT275))</f>
        <v>0</v>
      </c>
      <c r="DU276" s="435">
        <f>IF(DQ$1="","",SUMIF($O250:$O275,MID($H276,3,10),DU250:DU275))</f>
        <v>0</v>
      </c>
      <c r="DV276" s="383"/>
    </row>
    <row r="277" spans="1:126" s="238" customFormat="1" x14ac:dyDescent="0.2">
      <c r="A277" s="702" t="s">
        <v>148</v>
      </c>
      <c r="B277" s="703"/>
      <c r="C277" s="703"/>
      <c r="D277" s="703"/>
      <c r="E277" s="703"/>
      <c r="F277" s="704"/>
      <c r="H277" s="303"/>
      <c r="I277" s="421"/>
      <c r="J277" s="421"/>
      <c r="K277" s="421"/>
      <c r="L277" s="425"/>
      <c r="M277" s="425"/>
      <c r="N277" s="384"/>
      <c r="O277" s="271"/>
      <c r="P277" s="421"/>
      <c r="Q277" s="421"/>
      <c r="R277" s="421"/>
      <c r="S277" s="425"/>
      <c r="T277" s="425"/>
      <c r="U277" s="384"/>
      <c r="W277" s="421"/>
      <c r="X277" s="421"/>
      <c r="Y277" s="421"/>
      <c r="Z277" s="253"/>
      <c r="AA277" s="253"/>
      <c r="AB277" s="384"/>
      <c r="AD277" s="421"/>
      <c r="AE277" s="421"/>
      <c r="AF277" s="421"/>
      <c r="AG277" s="253"/>
      <c r="AH277" s="253"/>
      <c r="AI277" s="384"/>
      <c r="AK277" s="421"/>
      <c r="AL277" s="421"/>
      <c r="AM277" s="421"/>
      <c r="AN277" s="253"/>
      <c r="AO277" s="253"/>
      <c r="AP277" s="384"/>
      <c r="AR277" s="421"/>
      <c r="AS277" s="421"/>
      <c r="AT277" s="421"/>
      <c r="AU277" s="253"/>
      <c r="AV277" s="253"/>
      <c r="AW277" s="384"/>
      <c r="AY277" s="421"/>
      <c r="AZ277" s="421"/>
      <c r="BA277" s="421"/>
      <c r="BB277" s="253"/>
      <c r="BC277" s="253"/>
      <c r="BD277" s="384"/>
      <c r="BF277" s="421"/>
      <c r="BG277" s="421"/>
      <c r="BH277" s="421"/>
      <c r="BI277" s="253"/>
      <c r="BJ277" s="253"/>
      <c r="BK277" s="384"/>
      <c r="BM277" s="421"/>
      <c r="BN277" s="421"/>
      <c r="BO277" s="421"/>
      <c r="BP277" s="253"/>
      <c r="BQ277" s="253"/>
      <c r="BR277" s="384"/>
      <c r="BT277" s="421"/>
      <c r="BU277" s="421"/>
      <c r="BV277" s="421"/>
      <c r="BW277" s="253"/>
      <c r="BX277" s="253"/>
      <c r="BY277" s="384"/>
      <c r="CA277" s="421"/>
      <c r="CB277" s="421"/>
      <c r="CC277" s="421"/>
      <c r="CD277" s="253"/>
      <c r="CE277" s="253"/>
      <c r="CF277" s="384"/>
      <c r="CH277" s="421"/>
      <c r="CI277" s="421"/>
      <c r="CJ277" s="421"/>
      <c r="CK277" s="253"/>
      <c r="CL277" s="253"/>
      <c r="CM277" s="384"/>
      <c r="CO277" s="421"/>
      <c r="CP277" s="421"/>
      <c r="CQ277" s="421"/>
      <c r="CR277" s="253"/>
      <c r="CS277" s="253"/>
      <c r="CT277" s="384"/>
      <c r="CV277" s="421"/>
      <c r="CW277" s="421"/>
      <c r="CX277" s="421"/>
      <c r="CY277" s="253"/>
      <c r="CZ277" s="253"/>
      <c r="DA277" s="384"/>
      <c r="DC277" s="421"/>
      <c r="DD277" s="421"/>
      <c r="DE277" s="421"/>
      <c r="DF277" s="253"/>
      <c r="DG277" s="253"/>
      <c r="DH277" s="384"/>
      <c r="DJ277" s="421"/>
      <c r="DK277" s="421"/>
      <c r="DL277" s="421"/>
      <c r="DM277" s="253"/>
      <c r="DN277" s="253"/>
      <c r="DO277" s="384"/>
      <c r="DQ277" s="421"/>
      <c r="DR277" s="421"/>
      <c r="DS277" s="421"/>
      <c r="DT277" s="253"/>
      <c r="DU277" s="253"/>
      <c r="DV277" s="384"/>
    </row>
    <row r="278" spans="1:126" s="20" customFormat="1" outlineLevel="1" x14ac:dyDescent="0.2">
      <c r="A278" s="152" t="s">
        <v>150</v>
      </c>
      <c r="B278" s="182" t="s">
        <v>61</v>
      </c>
      <c r="C278" s="66"/>
      <c r="D278" s="66"/>
      <c r="E278" s="74">
        <f>SUM(C278:D278)</f>
        <v>0</v>
      </c>
      <c r="F278" s="187"/>
      <c r="H278" s="301" t="s">
        <v>299</v>
      </c>
      <c r="I278" s="538">
        <f>IF(K$1="Rejected",C278,IF(L278="",C278,SUM(C278,L278)))</f>
        <v>0</v>
      </c>
      <c r="J278" s="538">
        <f>IF(K$1="Rejected",D278,IF(M278="",D278,SUM(D278,M278)))</f>
        <v>0</v>
      </c>
      <c r="K278" s="257">
        <f>IF(I$1="","",SUM(I278:J278))</f>
        <v>0</v>
      </c>
      <c r="L278" s="537"/>
      <c r="M278" s="537"/>
      <c r="N278" s="382"/>
      <c r="O278" s="271" t="str">
        <f t="shared" si="432"/>
        <v>LS</v>
      </c>
      <c r="P278" s="539">
        <f>IF(R$1="Rejected",I278,IF(S278="",I278,SUM(I278,S278)))</f>
        <v>0</v>
      </c>
      <c r="Q278" s="539">
        <f>IF(R$1="Rejected",J278,IF(T278="",J278,SUM(J278,T278)))</f>
        <v>0</v>
      </c>
      <c r="R278" s="257">
        <f>IF(P$1="","",SUM(P278:Q278))</f>
        <v>0</v>
      </c>
      <c r="S278" s="537"/>
      <c r="T278" s="537"/>
      <c r="U278" s="382"/>
      <c r="V278" s="238"/>
      <c r="W278" s="539">
        <f>IF(Y$1="Rejected",P278,IF(Z278="",P278,SUM(P278,Z278)))</f>
        <v>0</v>
      </c>
      <c r="X278" s="539">
        <f>IF(Y$1="Rejected",Q278,IF(AA278="",Q278,SUM(Q278,AA278)))</f>
        <v>0</v>
      </c>
      <c r="Y278" s="257">
        <f>IF(W$1="","",SUM(W278:X278))</f>
        <v>0</v>
      </c>
      <c r="Z278" s="537"/>
      <c r="AA278" s="537"/>
      <c r="AB278" s="382"/>
      <c r="AC278" s="238"/>
      <c r="AD278" s="539">
        <f>IF(AF$1="Rejected",W278,IF(AG278="",W278,SUM(W278,AG278)))</f>
        <v>0</v>
      </c>
      <c r="AE278" s="539">
        <f>IF(AF$1="Rejected",X278,IF(AH278="",X278,SUM(X278,AH278)))</f>
        <v>0</v>
      </c>
      <c r="AF278" s="257">
        <f>IF(AD$1="","",SUM(AD278:AE278))</f>
        <v>0</v>
      </c>
      <c r="AG278" s="537"/>
      <c r="AH278" s="537"/>
      <c r="AI278" s="382"/>
      <c r="AJ278" s="238"/>
      <c r="AK278" s="539">
        <f>IF(AM$1="Rejected",AD278,IF(AN278="",AD278,SUM(AD278,AN278)))</f>
        <v>0</v>
      </c>
      <c r="AL278" s="539">
        <f>IF(AM$1="Rejected",AE278,IF(AO278="",AE278,SUM(AE278,AO278)))</f>
        <v>0</v>
      </c>
      <c r="AM278" s="257">
        <f>IF(AK$1="","",SUM(AK278:AL278))</f>
        <v>0</v>
      </c>
      <c r="AN278" s="537"/>
      <c r="AO278" s="537"/>
      <c r="AP278" s="382"/>
      <c r="AQ278" s="238"/>
      <c r="AR278" s="539">
        <f>IF(AT$1="Rejected",AK278,IF(AU278="",AK278,SUM(AK278,AU278)))</f>
        <v>0</v>
      </c>
      <c r="AS278" s="539">
        <f>IF(AT$1="Rejected",AL278,IF(AV278="",AL278,SUM(AL278,AV278)))</f>
        <v>0</v>
      </c>
      <c r="AT278" s="257">
        <f>IF(AR$1="","",SUM(AR278:AS278))</f>
        <v>0</v>
      </c>
      <c r="AU278" s="537"/>
      <c r="AV278" s="537"/>
      <c r="AW278" s="382"/>
      <c r="AX278" s="238"/>
      <c r="AY278" s="539">
        <f>IF(BA$1="Rejected",AR278,IF(BB278="",AR278,SUM(AR278,BB278)))</f>
        <v>0</v>
      </c>
      <c r="AZ278" s="539">
        <f>IF(BA$1="Rejected",AS278,IF(BC278="",AS278,SUM(AS278,BC278)))</f>
        <v>0</v>
      </c>
      <c r="BA278" s="257">
        <f>IF(AY$1="","",SUM(AY278:AZ278))</f>
        <v>0</v>
      </c>
      <c r="BB278" s="537"/>
      <c r="BC278" s="537"/>
      <c r="BD278" s="382"/>
      <c r="BE278" s="238"/>
      <c r="BF278" s="539">
        <f>IF(BH$1="Rejected",AY278,IF(BI278="",AY278,SUM(AY278,BI278)))</f>
        <v>0</v>
      </c>
      <c r="BG278" s="539">
        <f>IF(BH$1="Rejected",AZ278,IF(BJ278="",AZ278,SUM(AZ278,BJ278)))</f>
        <v>0</v>
      </c>
      <c r="BH278" s="257">
        <f>IF(BF$1="","",SUM(BF278:BG278))</f>
        <v>0</v>
      </c>
      <c r="BI278" s="537"/>
      <c r="BJ278" s="537"/>
      <c r="BK278" s="382"/>
      <c r="BL278" s="238"/>
      <c r="BM278" s="539">
        <f>IF(BO$1="Rejected",BF278,IF(BP278="",BF278,SUM(BF278,BP278)))</f>
        <v>0</v>
      </c>
      <c r="BN278" s="539">
        <f>IF(BO$1="Rejected",BG278,IF(BQ278="",BG278,SUM(BG278,BQ278)))</f>
        <v>0</v>
      </c>
      <c r="BO278" s="257">
        <f>IF(BM$1="","",SUM(BM278:BN278))</f>
        <v>0</v>
      </c>
      <c r="BP278" s="537"/>
      <c r="BQ278" s="537"/>
      <c r="BR278" s="382"/>
      <c r="BS278" s="238"/>
      <c r="BT278" s="539">
        <f>IF(BV$1="Rejected",BM278,IF(BW278="",BM278,SUM(BM278,BW278)))</f>
        <v>0</v>
      </c>
      <c r="BU278" s="539">
        <f>IF(BV$1="Rejected",BN278,IF(BX278="",BN278,SUM(BN278,BX278)))</f>
        <v>0</v>
      </c>
      <c r="BV278" s="257">
        <f>IF(BT$1="","",SUM(BT278:BU278))</f>
        <v>0</v>
      </c>
      <c r="BW278" s="537"/>
      <c r="BX278" s="537"/>
      <c r="BY278" s="382"/>
      <c r="BZ278" s="238"/>
      <c r="CA278" s="539">
        <f>IF(CC$1="Rejected",BT278,IF(CD278="",BT278,SUM(BT278,CD278)))</f>
        <v>0</v>
      </c>
      <c r="CB278" s="539">
        <f>IF(CC$1="Rejected",BU278,IF(CE278="",BU278,SUM(BU278,CE278)))</f>
        <v>0</v>
      </c>
      <c r="CC278" s="257">
        <f>IF(CA$1="","",SUM(CA278:CB278))</f>
        <v>0</v>
      </c>
      <c r="CD278" s="537"/>
      <c r="CE278" s="537"/>
      <c r="CF278" s="382"/>
      <c r="CG278" s="238"/>
      <c r="CH278" s="539">
        <f>IF(CJ$1="Rejected",CA278,IF(CK278="",CA278,SUM(CA278,CK278)))</f>
        <v>0</v>
      </c>
      <c r="CI278" s="539">
        <f>IF(CJ$1="Rejected",CB278,IF(CL278="",CB278,SUM(CB278,CL278)))</f>
        <v>0</v>
      </c>
      <c r="CJ278" s="257">
        <f>IF(CH$1="","",SUM(CH278:CI278))</f>
        <v>0</v>
      </c>
      <c r="CK278" s="537"/>
      <c r="CL278" s="537"/>
      <c r="CM278" s="382"/>
      <c r="CN278" s="238"/>
      <c r="CO278" s="539">
        <f>IF(CQ$1="Rejected",CH278,IF(CR278="",CH278,SUM(CH278,CR278)))</f>
        <v>0</v>
      </c>
      <c r="CP278" s="539">
        <f>IF(CQ$1="Rejected",CI278,IF(CS278="",CI278,SUM(CI278,CS278)))</f>
        <v>0</v>
      </c>
      <c r="CQ278" s="257">
        <f>IF(CO$1="","",SUM(CO278:CP278))</f>
        <v>0</v>
      </c>
      <c r="CR278" s="537"/>
      <c r="CS278" s="537"/>
      <c r="CT278" s="382"/>
      <c r="CU278" s="238"/>
      <c r="CV278" s="539">
        <f>IF(CX$1="Rejected",CO278,IF(CY278="",CO278,SUM(CO278,CY278)))</f>
        <v>0</v>
      </c>
      <c r="CW278" s="539">
        <f>IF(CX$1="Rejected",CP278,IF(CZ278="",CP278,SUM(CP278,CZ278)))</f>
        <v>0</v>
      </c>
      <c r="CX278" s="257">
        <f>IF(CV$1="","",SUM(CV278:CW278))</f>
        <v>0</v>
      </c>
      <c r="CY278" s="537"/>
      <c r="CZ278" s="537"/>
      <c r="DA278" s="382"/>
      <c r="DB278" s="238"/>
      <c r="DC278" s="539">
        <f>IF(DE$1="Rejected",CV278,IF(DF278="",CV278,SUM(CV278,DF278)))</f>
        <v>0</v>
      </c>
      <c r="DD278" s="539">
        <f>IF(DE$1="Rejected",CW278,IF(DG278="",CW278,SUM(CW278,DG278)))</f>
        <v>0</v>
      </c>
      <c r="DE278" s="257">
        <f>IF(DC$1="","",SUM(DC278:DD278))</f>
        <v>0</v>
      </c>
      <c r="DF278" s="537"/>
      <c r="DG278" s="537"/>
      <c r="DH278" s="382"/>
      <c r="DI278" s="238"/>
      <c r="DJ278" s="539">
        <f>IF(DL$1="Rejected",DC278,IF(DM278="",DC278,SUM(DC278,DM278)))</f>
        <v>0</v>
      </c>
      <c r="DK278" s="539">
        <f>IF(DL$1="Rejected",DD278,IF(DN278="",DD278,SUM(DD278,DN278)))</f>
        <v>0</v>
      </c>
      <c r="DL278" s="257">
        <f>IF(DJ$1="","",SUM(DJ278:DK278))</f>
        <v>0</v>
      </c>
      <c r="DM278" s="537"/>
      <c r="DN278" s="537"/>
      <c r="DO278" s="382"/>
      <c r="DP278" s="238"/>
      <c r="DQ278" s="539">
        <f>IF(DS$1="Rejected",DJ278,IF(DT278="",DJ278,SUM(DJ278,DT278)))</f>
        <v>0</v>
      </c>
      <c r="DR278" s="539">
        <f>IF(DS$1="Rejected",DK278,IF(DU278="",DK278,SUM(DK278,DU278)))</f>
        <v>0</v>
      </c>
      <c r="DS278" s="257">
        <f>IF(DQ$1="","",SUM(DQ278:DR278))</f>
        <v>0</v>
      </c>
      <c r="DT278" s="537"/>
      <c r="DU278" s="537"/>
      <c r="DV278" s="382"/>
    </row>
    <row r="279" spans="1:126" s="20" customFormat="1" outlineLevel="1" x14ac:dyDescent="0.2">
      <c r="A279" s="152" t="s">
        <v>150</v>
      </c>
      <c r="B279" s="182" t="s">
        <v>61</v>
      </c>
      <c r="C279" s="66"/>
      <c r="D279" s="66"/>
      <c r="E279" s="74">
        <f>SUM(C279:D279)</f>
        <v>0</v>
      </c>
      <c r="F279" s="187"/>
      <c r="H279" s="301" t="s">
        <v>299</v>
      </c>
      <c r="I279" s="538">
        <f>IF(K$1="Rejected",C279,IF(L279="",C279,SUM(C279,L279)))</f>
        <v>0</v>
      </c>
      <c r="J279" s="538">
        <f>IF(K$1="Rejected",D279,IF(M279="",D279,SUM(D279,M279)))</f>
        <v>0</v>
      </c>
      <c r="K279" s="74">
        <f>IF(I$1="","",SUM(I279:J279))</f>
        <v>0</v>
      </c>
      <c r="L279" s="537"/>
      <c r="M279" s="537"/>
      <c r="N279" s="382"/>
      <c r="O279" s="271" t="str">
        <f t="shared" si="432"/>
        <v>LS</v>
      </c>
      <c r="P279" s="539">
        <f>IF(R$1="Rejected",I279,IF(S279="",I279,SUM(I279,S279)))</f>
        <v>0</v>
      </c>
      <c r="Q279" s="538">
        <f>IF(R$1="Rejected",J279,IF(T279="",J279,SUM(J279,T279)))</f>
        <v>0</v>
      </c>
      <c r="R279" s="74">
        <f>IF(P$1="","",SUM(P279:Q279))</f>
        <v>0</v>
      </c>
      <c r="S279" s="537"/>
      <c r="T279" s="537"/>
      <c r="U279" s="382"/>
      <c r="V279" s="238"/>
      <c r="W279" s="539">
        <f>IF(Y$1="Rejected",P279,IF(Z279="",P279,SUM(P279,Z279)))</f>
        <v>0</v>
      </c>
      <c r="X279" s="538">
        <f>IF(Y$1="Rejected",Q279,IF(AA279="",Q279,SUM(Q279,AA279)))</f>
        <v>0</v>
      </c>
      <c r="Y279" s="74">
        <f>IF(W$1="","",SUM(W279:X279))</f>
        <v>0</v>
      </c>
      <c r="Z279" s="537"/>
      <c r="AA279" s="537"/>
      <c r="AB279" s="382"/>
      <c r="AC279" s="238"/>
      <c r="AD279" s="539">
        <f>IF(AF$1="Rejected",W279,IF(AG279="",W279,SUM(W279,AG279)))</f>
        <v>0</v>
      </c>
      <c r="AE279" s="538">
        <f>IF(AF$1="Rejected",X279,IF(AH279="",X279,SUM(X279,AH279)))</f>
        <v>0</v>
      </c>
      <c r="AF279" s="74">
        <f>IF(AD$1="","",SUM(AD279:AE279))</f>
        <v>0</v>
      </c>
      <c r="AG279" s="537"/>
      <c r="AH279" s="537"/>
      <c r="AI279" s="382"/>
      <c r="AJ279" s="238"/>
      <c r="AK279" s="539">
        <f>IF(AM$1="Rejected",AD279,IF(AN279="",AD279,SUM(AD279,AN279)))</f>
        <v>0</v>
      </c>
      <c r="AL279" s="538">
        <f>IF(AM$1="Rejected",AE279,IF(AO279="",AE279,SUM(AE279,AO279)))</f>
        <v>0</v>
      </c>
      <c r="AM279" s="74">
        <f>IF(AK$1="","",SUM(AK279:AL279))</f>
        <v>0</v>
      </c>
      <c r="AN279" s="537"/>
      <c r="AO279" s="537"/>
      <c r="AP279" s="382"/>
      <c r="AQ279" s="238"/>
      <c r="AR279" s="539">
        <f>IF(AT$1="Rejected",AK279,IF(AU279="",AK279,SUM(AK279,AU279)))</f>
        <v>0</v>
      </c>
      <c r="AS279" s="538">
        <f>IF(AT$1="Rejected",AL279,IF(AV279="",AL279,SUM(AL279,AV279)))</f>
        <v>0</v>
      </c>
      <c r="AT279" s="74">
        <f>IF(AR$1="","",SUM(AR279:AS279))</f>
        <v>0</v>
      </c>
      <c r="AU279" s="537"/>
      <c r="AV279" s="537"/>
      <c r="AW279" s="382"/>
      <c r="AX279" s="238"/>
      <c r="AY279" s="539">
        <f>IF(BA$1="Rejected",AR279,IF(BB279="",AR279,SUM(AR279,BB279)))</f>
        <v>0</v>
      </c>
      <c r="AZ279" s="538">
        <f>IF(BA$1="Rejected",AS279,IF(BC279="",AS279,SUM(AS279,BC279)))</f>
        <v>0</v>
      </c>
      <c r="BA279" s="74">
        <f>IF(AY$1="","",SUM(AY279:AZ279))</f>
        <v>0</v>
      </c>
      <c r="BB279" s="537"/>
      <c r="BC279" s="537"/>
      <c r="BD279" s="382"/>
      <c r="BE279" s="238"/>
      <c r="BF279" s="539">
        <f>IF(BH$1="Rejected",AY279,IF(BI279="",AY279,SUM(AY279,BI279)))</f>
        <v>0</v>
      </c>
      <c r="BG279" s="538">
        <f>IF(BH$1="Rejected",AZ279,IF(BJ279="",AZ279,SUM(AZ279,BJ279)))</f>
        <v>0</v>
      </c>
      <c r="BH279" s="74">
        <f>IF(BF$1="","",SUM(BF279:BG279))</f>
        <v>0</v>
      </c>
      <c r="BI279" s="537"/>
      <c r="BJ279" s="537"/>
      <c r="BK279" s="382"/>
      <c r="BL279" s="238"/>
      <c r="BM279" s="539">
        <f>IF(BO$1="Rejected",BF279,IF(BP279="",BF279,SUM(BF279,BP279)))</f>
        <v>0</v>
      </c>
      <c r="BN279" s="538">
        <f>IF(BO$1="Rejected",BG279,IF(BQ279="",BG279,SUM(BG279,BQ279)))</f>
        <v>0</v>
      </c>
      <c r="BO279" s="74">
        <f>IF(BM$1="","",SUM(BM279:BN279))</f>
        <v>0</v>
      </c>
      <c r="BP279" s="537"/>
      <c r="BQ279" s="537"/>
      <c r="BR279" s="382"/>
      <c r="BS279" s="238"/>
      <c r="BT279" s="539">
        <f>IF(BV$1="Rejected",BM279,IF(BW279="",BM279,SUM(BM279,BW279)))</f>
        <v>0</v>
      </c>
      <c r="BU279" s="538">
        <f>IF(BV$1="Rejected",BN279,IF(BX279="",BN279,SUM(BN279,BX279)))</f>
        <v>0</v>
      </c>
      <c r="BV279" s="74">
        <f>IF(BT$1="","",SUM(BT279:BU279))</f>
        <v>0</v>
      </c>
      <c r="BW279" s="537"/>
      <c r="BX279" s="537"/>
      <c r="BY279" s="382"/>
      <c r="BZ279" s="238"/>
      <c r="CA279" s="539">
        <f>IF(CC$1="Rejected",BT279,IF(CD279="",BT279,SUM(BT279,CD279)))</f>
        <v>0</v>
      </c>
      <c r="CB279" s="538">
        <f>IF(CC$1="Rejected",BU279,IF(CE279="",BU279,SUM(BU279,CE279)))</f>
        <v>0</v>
      </c>
      <c r="CC279" s="74">
        <f>IF(CA$1="","",SUM(CA279:CB279))</f>
        <v>0</v>
      </c>
      <c r="CD279" s="537"/>
      <c r="CE279" s="537"/>
      <c r="CF279" s="382"/>
      <c r="CG279" s="238"/>
      <c r="CH279" s="539">
        <f>IF(CJ$1="Rejected",CA279,IF(CK279="",CA279,SUM(CA279,CK279)))</f>
        <v>0</v>
      </c>
      <c r="CI279" s="538">
        <f>IF(CJ$1="Rejected",CB279,IF(CL279="",CB279,SUM(CB279,CL279)))</f>
        <v>0</v>
      </c>
      <c r="CJ279" s="74">
        <f>IF(CH$1="","",SUM(CH279:CI279))</f>
        <v>0</v>
      </c>
      <c r="CK279" s="537"/>
      <c r="CL279" s="537"/>
      <c r="CM279" s="382"/>
      <c r="CN279" s="238"/>
      <c r="CO279" s="539">
        <f>IF(CQ$1="Rejected",CH279,IF(CR279="",CH279,SUM(CH279,CR279)))</f>
        <v>0</v>
      </c>
      <c r="CP279" s="538">
        <f>IF(CQ$1="Rejected",CI279,IF(CS279="",CI279,SUM(CI279,CS279)))</f>
        <v>0</v>
      </c>
      <c r="CQ279" s="74">
        <f>IF(CO$1="","",SUM(CO279:CP279))</f>
        <v>0</v>
      </c>
      <c r="CR279" s="537"/>
      <c r="CS279" s="537"/>
      <c r="CT279" s="382"/>
      <c r="CU279" s="238"/>
      <c r="CV279" s="539">
        <f>IF(CX$1="Rejected",CO279,IF(CY279="",CO279,SUM(CO279,CY279)))</f>
        <v>0</v>
      </c>
      <c r="CW279" s="538">
        <f>IF(CX$1="Rejected",CP279,IF(CZ279="",CP279,SUM(CP279,CZ279)))</f>
        <v>0</v>
      </c>
      <c r="CX279" s="74">
        <f>IF(CV$1="","",SUM(CV279:CW279))</f>
        <v>0</v>
      </c>
      <c r="CY279" s="537"/>
      <c r="CZ279" s="537"/>
      <c r="DA279" s="382"/>
      <c r="DB279" s="238"/>
      <c r="DC279" s="539">
        <f>IF(DE$1="Rejected",CV279,IF(DF279="",CV279,SUM(CV279,DF279)))</f>
        <v>0</v>
      </c>
      <c r="DD279" s="538">
        <f>IF(DE$1="Rejected",CW279,IF(DG279="",CW279,SUM(CW279,DG279)))</f>
        <v>0</v>
      </c>
      <c r="DE279" s="74">
        <f>IF(DC$1="","",SUM(DC279:DD279))</f>
        <v>0</v>
      </c>
      <c r="DF279" s="537"/>
      <c r="DG279" s="537"/>
      <c r="DH279" s="382"/>
      <c r="DI279" s="238"/>
      <c r="DJ279" s="539">
        <f>IF(DL$1="Rejected",DC279,IF(DM279="",DC279,SUM(DC279,DM279)))</f>
        <v>0</v>
      </c>
      <c r="DK279" s="538">
        <f>IF(DL$1="Rejected",DD279,IF(DN279="",DD279,SUM(DD279,DN279)))</f>
        <v>0</v>
      </c>
      <c r="DL279" s="74">
        <f>IF(DJ$1="","",SUM(DJ279:DK279))</f>
        <v>0</v>
      </c>
      <c r="DM279" s="537"/>
      <c r="DN279" s="537"/>
      <c r="DO279" s="382"/>
      <c r="DP279" s="238"/>
      <c r="DQ279" s="539">
        <f>IF(DS$1="Rejected",DJ279,IF(DT279="",DJ279,SUM(DJ279,DT279)))</f>
        <v>0</v>
      </c>
      <c r="DR279" s="538">
        <f>IF(DS$1="Rejected",DK279,IF(DU279="",DK279,SUM(DK279,DU279)))</f>
        <v>0</v>
      </c>
      <c r="DS279" s="74">
        <f>IF(DQ$1="","",SUM(DQ279:DR279))</f>
        <v>0</v>
      </c>
      <c r="DT279" s="537"/>
      <c r="DU279" s="537"/>
      <c r="DV279" s="382"/>
    </row>
    <row r="280" spans="1:126" s="20" customFormat="1" outlineLevel="1" x14ac:dyDescent="0.2">
      <c r="A280" s="152" t="s">
        <v>150</v>
      </c>
      <c r="B280" s="182" t="s">
        <v>61</v>
      </c>
      <c r="C280" s="66"/>
      <c r="D280" s="66"/>
      <c r="E280" s="74">
        <f>SUM(C280:D280)</f>
        <v>0</v>
      </c>
      <c r="F280" s="187"/>
      <c r="H280" s="301" t="s">
        <v>299</v>
      </c>
      <c r="I280" s="538">
        <f>IF(K$1="Rejected",C280,IF(L280="",C280,SUM(C280,L280)))</f>
        <v>0</v>
      </c>
      <c r="J280" s="538">
        <f>IF(K$1="Rejected",D280,IF(M280="",D280,SUM(D280,M280)))</f>
        <v>0</v>
      </c>
      <c r="K280" s="74">
        <f>IF(I$1="","",SUM(I280:J280))</f>
        <v>0</v>
      </c>
      <c r="L280" s="537"/>
      <c r="M280" s="537"/>
      <c r="N280" s="382"/>
      <c r="O280" s="271" t="str">
        <f t="shared" si="432"/>
        <v>LS</v>
      </c>
      <c r="P280" s="538">
        <f>IF(R$1="Rejected",I280,IF(S280="",I280,SUM(I280,S280)))</f>
        <v>0</v>
      </c>
      <c r="Q280" s="538">
        <f>IF(R$1="Rejected",J280,IF(T280="",J280,SUM(J280,T280)))</f>
        <v>0</v>
      </c>
      <c r="R280" s="74">
        <f>IF(P$1="","",SUM(P280:Q280))</f>
        <v>0</v>
      </c>
      <c r="S280" s="537"/>
      <c r="T280" s="537"/>
      <c r="U280" s="382"/>
      <c r="V280" s="238"/>
      <c r="W280" s="538">
        <f>IF(Y$1="Rejected",P280,IF(Z280="",P280,SUM(P280,Z280)))</f>
        <v>0</v>
      </c>
      <c r="X280" s="538">
        <f>IF(Y$1="Rejected",Q280,IF(AA280="",Q280,SUM(Q280,AA280)))</f>
        <v>0</v>
      </c>
      <c r="Y280" s="74">
        <f>IF(W$1="","",SUM(W280:X280))</f>
        <v>0</v>
      </c>
      <c r="Z280" s="537"/>
      <c r="AA280" s="537"/>
      <c r="AB280" s="382"/>
      <c r="AC280" s="238"/>
      <c r="AD280" s="538">
        <f>IF(AF$1="Rejected",W280,IF(AG280="",W280,SUM(W280,AG280)))</f>
        <v>0</v>
      </c>
      <c r="AE280" s="538">
        <f>IF(AF$1="Rejected",X280,IF(AH280="",X280,SUM(X280,AH280)))</f>
        <v>0</v>
      </c>
      <c r="AF280" s="74">
        <f>IF(AD$1="","",SUM(AD280:AE280))</f>
        <v>0</v>
      </c>
      <c r="AG280" s="537"/>
      <c r="AH280" s="537"/>
      <c r="AI280" s="382"/>
      <c r="AJ280" s="238"/>
      <c r="AK280" s="538">
        <f>IF(AM$1="Rejected",AD280,IF(AN280="",AD280,SUM(AD280,AN280)))</f>
        <v>0</v>
      </c>
      <c r="AL280" s="538">
        <f>IF(AM$1="Rejected",AE280,IF(AO280="",AE280,SUM(AE280,AO280)))</f>
        <v>0</v>
      </c>
      <c r="AM280" s="74">
        <f>IF(AK$1="","",SUM(AK280:AL280))</f>
        <v>0</v>
      </c>
      <c r="AN280" s="537"/>
      <c r="AO280" s="537"/>
      <c r="AP280" s="382"/>
      <c r="AQ280" s="238"/>
      <c r="AR280" s="538">
        <f>IF(AT$1="Rejected",AK280,IF(AU280="",AK280,SUM(AK280,AU280)))</f>
        <v>0</v>
      </c>
      <c r="AS280" s="538">
        <f>IF(AT$1="Rejected",AL280,IF(AV280="",AL280,SUM(AL280,AV280)))</f>
        <v>0</v>
      </c>
      <c r="AT280" s="74">
        <f>IF(AR$1="","",SUM(AR280:AS280))</f>
        <v>0</v>
      </c>
      <c r="AU280" s="537"/>
      <c r="AV280" s="537"/>
      <c r="AW280" s="382"/>
      <c r="AX280" s="238"/>
      <c r="AY280" s="538">
        <f>IF(BA$1="Rejected",AR280,IF(BB280="",AR280,SUM(AR280,BB280)))</f>
        <v>0</v>
      </c>
      <c r="AZ280" s="538">
        <f>IF(BA$1="Rejected",AS280,IF(BC280="",AS280,SUM(AS280,BC280)))</f>
        <v>0</v>
      </c>
      <c r="BA280" s="74">
        <f>IF(AY$1="","",SUM(AY280:AZ280))</f>
        <v>0</v>
      </c>
      <c r="BB280" s="537"/>
      <c r="BC280" s="537"/>
      <c r="BD280" s="382"/>
      <c r="BE280" s="238"/>
      <c r="BF280" s="538">
        <f>IF(BH$1="Rejected",AY280,IF(BI280="",AY280,SUM(AY280,BI280)))</f>
        <v>0</v>
      </c>
      <c r="BG280" s="538">
        <f>IF(BH$1="Rejected",AZ280,IF(BJ280="",AZ280,SUM(AZ280,BJ280)))</f>
        <v>0</v>
      </c>
      <c r="BH280" s="74">
        <f>IF(BF$1="","",SUM(BF280:BG280))</f>
        <v>0</v>
      </c>
      <c r="BI280" s="537"/>
      <c r="BJ280" s="537"/>
      <c r="BK280" s="382"/>
      <c r="BL280" s="238"/>
      <c r="BM280" s="538">
        <f>IF(BO$1="Rejected",BF280,IF(BP280="",BF280,SUM(BF280,BP280)))</f>
        <v>0</v>
      </c>
      <c r="BN280" s="538">
        <f>IF(BO$1="Rejected",BG280,IF(BQ280="",BG280,SUM(BG280,BQ280)))</f>
        <v>0</v>
      </c>
      <c r="BO280" s="74">
        <f>IF(BM$1="","",SUM(BM280:BN280))</f>
        <v>0</v>
      </c>
      <c r="BP280" s="537"/>
      <c r="BQ280" s="537"/>
      <c r="BR280" s="382"/>
      <c r="BS280" s="238"/>
      <c r="BT280" s="538">
        <f>IF(BV$1="Rejected",BM280,IF(BW280="",BM280,SUM(BM280,BW280)))</f>
        <v>0</v>
      </c>
      <c r="BU280" s="538">
        <f>IF(BV$1="Rejected",BN280,IF(BX280="",BN280,SUM(BN280,BX280)))</f>
        <v>0</v>
      </c>
      <c r="BV280" s="74">
        <f>IF(BT$1="","",SUM(BT280:BU280))</f>
        <v>0</v>
      </c>
      <c r="BW280" s="537"/>
      <c r="BX280" s="537"/>
      <c r="BY280" s="382"/>
      <c r="BZ280" s="238"/>
      <c r="CA280" s="538">
        <f>IF(CC$1="Rejected",BT280,IF(CD280="",BT280,SUM(BT280,CD280)))</f>
        <v>0</v>
      </c>
      <c r="CB280" s="538">
        <f>IF(CC$1="Rejected",BU280,IF(CE280="",BU280,SUM(BU280,CE280)))</f>
        <v>0</v>
      </c>
      <c r="CC280" s="74">
        <f>IF(CA$1="","",SUM(CA280:CB280))</f>
        <v>0</v>
      </c>
      <c r="CD280" s="537"/>
      <c r="CE280" s="537"/>
      <c r="CF280" s="382"/>
      <c r="CG280" s="238"/>
      <c r="CH280" s="538">
        <f>IF(CJ$1="Rejected",CA280,IF(CK280="",CA280,SUM(CA280,CK280)))</f>
        <v>0</v>
      </c>
      <c r="CI280" s="538">
        <f>IF(CJ$1="Rejected",CB280,IF(CL280="",CB280,SUM(CB280,CL280)))</f>
        <v>0</v>
      </c>
      <c r="CJ280" s="74">
        <f>IF(CH$1="","",SUM(CH280:CI280))</f>
        <v>0</v>
      </c>
      <c r="CK280" s="537"/>
      <c r="CL280" s="537"/>
      <c r="CM280" s="382"/>
      <c r="CN280" s="238"/>
      <c r="CO280" s="538">
        <f>IF(CQ$1="Rejected",CH280,IF(CR280="",CH280,SUM(CH280,CR280)))</f>
        <v>0</v>
      </c>
      <c r="CP280" s="538">
        <f>IF(CQ$1="Rejected",CI280,IF(CS280="",CI280,SUM(CI280,CS280)))</f>
        <v>0</v>
      </c>
      <c r="CQ280" s="74">
        <f>IF(CO$1="","",SUM(CO280:CP280))</f>
        <v>0</v>
      </c>
      <c r="CR280" s="537"/>
      <c r="CS280" s="537"/>
      <c r="CT280" s="382"/>
      <c r="CU280" s="238"/>
      <c r="CV280" s="538">
        <f>IF(CX$1="Rejected",CO280,IF(CY280="",CO280,SUM(CO280,CY280)))</f>
        <v>0</v>
      </c>
      <c r="CW280" s="538">
        <f>IF(CX$1="Rejected",CP280,IF(CZ280="",CP280,SUM(CP280,CZ280)))</f>
        <v>0</v>
      </c>
      <c r="CX280" s="74">
        <f>IF(CV$1="","",SUM(CV280:CW280))</f>
        <v>0</v>
      </c>
      <c r="CY280" s="537"/>
      <c r="CZ280" s="537"/>
      <c r="DA280" s="382"/>
      <c r="DB280" s="238"/>
      <c r="DC280" s="538">
        <f>IF(DE$1="Rejected",CV280,IF(DF280="",CV280,SUM(CV280,DF280)))</f>
        <v>0</v>
      </c>
      <c r="DD280" s="538">
        <f>IF(DE$1="Rejected",CW280,IF(DG280="",CW280,SUM(CW280,DG280)))</f>
        <v>0</v>
      </c>
      <c r="DE280" s="74">
        <f>IF(DC$1="","",SUM(DC280:DD280))</f>
        <v>0</v>
      </c>
      <c r="DF280" s="537"/>
      <c r="DG280" s="537"/>
      <c r="DH280" s="382"/>
      <c r="DI280" s="238"/>
      <c r="DJ280" s="538">
        <f>IF(DL$1="Rejected",DC280,IF(DM280="",DC280,SUM(DC280,DM280)))</f>
        <v>0</v>
      </c>
      <c r="DK280" s="538">
        <f>IF(DL$1="Rejected",DD280,IF(DN280="",DD280,SUM(DD280,DN280)))</f>
        <v>0</v>
      </c>
      <c r="DL280" s="74">
        <f>IF(DJ$1="","",SUM(DJ280:DK280))</f>
        <v>0</v>
      </c>
      <c r="DM280" s="537"/>
      <c r="DN280" s="537"/>
      <c r="DO280" s="382"/>
      <c r="DP280" s="238"/>
      <c r="DQ280" s="538">
        <f>IF(DS$1="Rejected",DJ280,IF(DT280="",DJ280,SUM(DJ280,DT280)))</f>
        <v>0</v>
      </c>
      <c r="DR280" s="538">
        <f>IF(DS$1="Rejected",DK280,IF(DU280="",DK280,SUM(DK280,DU280)))</f>
        <v>0</v>
      </c>
      <c r="DS280" s="74">
        <f>IF(DQ$1="","",SUM(DQ280:DR280))</f>
        <v>0</v>
      </c>
      <c r="DT280" s="537"/>
      <c r="DU280" s="537"/>
      <c r="DV280" s="382"/>
    </row>
    <row r="281" spans="1:126" s="20" customFormat="1" x14ac:dyDescent="0.2">
      <c r="A281" s="75" t="s">
        <v>154</v>
      </c>
      <c r="B281" s="150"/>
      <c r="C281" s="73">
        <f>SUM(C278:C280)</f>
        <v>0</v>
      </c>
      <c r="D281" s="73">
        <f>SUM(D278:D280)</f>
        <v>0</v>
      </c>
      <c r="E281" s="73">
        <f>SUM(C281:D281)</f>
        <v>0</v>
      </c>
      <c r="F281" s="187"/>
      <c r="H281" s="301" t="s">
        <v>323</v>
      </c>
      <c r="I281" s="536">
        <f>IF(I$1="","",SUMIF($O278:$O280,MID($H281,3,10),I278:I280))</f>
        <v>0</v>
      </c>
      <c r="J281" s="536">
        <f>IF(I$1="","",SUMIF($O278:$O280,MID($H281,3,10),J278:J280))</f>
        <v>0</v>
      </c>
      <c r="K281" s="73">
        <f>IF(I$1="","",SUM(I281:J281))</f>
        <v>0</v>
      </c>
      <c r="L281" s="435">
        <f>IF(I$1="","",SUM(L278:L280))</f>
        <v>0</v>
      </c>
      <c r="M281" s="435">
        <f>IF(I$1="","",SUM(M278:M280))</f>
        <v>0</v>
      </c>
      <c r="N281" s="382"/>
      <c r="O281" s="271" t="str">
        <f t="shared" si="432"/>
        <v>L</v>
      </c>
      <c r="P281" s="536">
        <f>IF(P$1="","",SUMIF($O278:$O280,MID($H281,3,10),P278:P280))</f>
        <v>0</v>
      </c>
      <c r="Q281" s="536">
        <f>IF(Q$1="","",SUMIF($O278:$O280,MID($H281,3,10),Q278:Q280))</f>
        <v>0</v>
      </c>
      <c r="R281" s="73">
        <f>IF(P$1="","",SUM(P281:Q281))</f>
        <v>0</v>
      </c>
      <c r="S281" s="432">
        <f>IF(P$1="","",SUM(S278:S280))</f>
        <v>0</v>
      </c>
      <c r="T281" s="432">
        <f>IF(P$1="","",SUM(T278:T280))</f>
        <v>0</v>
      </c>
      <c r="U281" s="382"/>
      <c r="V281" s="238"/>
      <c r="W281" s="536">
        <f>IF(W$1="","",SUMIF($O278:$O280,MID($H281,3,10),W278:W280))</f>
        <v>0</v>
      </c>
      <c r="X281" s="536">
        <f>IF(X$1="","",SUMIF($O278:$O280,MID($H281,3,10),X278:X280))</f>
        <v>0</v>
      </c>
      <c r="Y281" s="73">
        <f>IF(W$1="","",SUM(W281:X281))</f>
        <v>0</v>
      </c>
      <c r="Z281" s="436">
        <f>IF(W$1="","",SUM(Z278:Z280))</f>
        <v>0</v>
      </c>
      <c r="AA281" s="436">
        <f>IF(W$1="","",SUM(AA278:AA280))</f>
        <v>0</v>
      </c>
      <c r="AB281" s="382"/>
      <c r="AC281" s="238"/>
      <c r="AD281" s="536">
        <f>IF(AD$1="","",SUMIF($O278:$O280,MID($H281,3,10),AD278:AD280))</f>
        <v>0</v>
      </c>
      <c r="AE281" s="536">
        <f>IF(AE$1="","",SUMIF($O278:$O280,MID($H281,3,10),AE278:AE280))</f>
        <v>0</v>
      </c>
      <c r="AF281" s="73">
        <f>IF(AD$1="","",SUM(AD281:AE281))</f>
        <v>0</v>
      </c>
      <c r="AG281" s="436">
        <f>IF(AD$1="","",SUM(AG278:AG280))</f>
        <v>0</v>
      </c>
      <c r="AH281" s="436">
        <f>IF(AD$1="","",SUM(AH278:AH280))</f>
        <v>0</v>
      </c>
      <c r="AI281" s="382"/>
      <c r="AJ281" s="238"/>
      <c r="AK281" s="536">
        <f>IF(AK$1="","",SUMIF($O278:$O280,MID($H281,3,10),AK278:AK280))</f>
        <v>0</v>
      </c>
      <c r="AL281" s="536">
        <f>IF(AL$1="","",SUMIF($O278:$O280,MID($H281,3,10),AL278:AL280))</f>
        <v>0</v>
      </c>
      <c r="AM281" s="73">
        <f>IF(AK$1="","",SUM(AK281:AL281))</f>
        <v>0</v>
      </c>
      <c r="AN281" s="436">
        <f>IF(AK$1="","",SUM(AN278:AN280))</f>
        <v>0</v>
      </c>
      <c r="AO281" s="436">
        <f>IF(AK$1="","",SUM(AO278:AO280))</f>
        <v>0</v>
      </c>
      <c r="AP281" s="382"/>
      <c r="AQ281" s="238"/>
      <c r="AR281" s="536">
        <f>IF(AR$1="","",SUMIF($O278:$O280,MID($H281,3,10),AR278:AR280))</f>
        <v>0</v>
      </c>
      <c r="AS281" s="536">
        <f>IF(AS$1="","",SUMIF($O278:$O280,MID($H281,3,10),AS278:AS280))</f>
        <v>0</v>
      </c>
      <c r="AT281" s="73">
        <f>IF(AR$1="","",SUM(AR281:AS281))</f>
        <v>0</v>
      </c>
      <c r="AU281" s="436">
        <f>IF(AR$1="","",SUM(AU278:AU280))</f>
        <v>0</v>
      </c>
      <c r="AV281" s="436">
        <f>IF(AR$1="","",SUM(AV278:AV280))</f>
        <v>0</v>
      </c>
      <c r="AW281" s="382"/>
      <c r="AX281" s="238"/>
      <c r="AY281" s="536">
        <f>IF(AY$1="","",SUMIF($O278:$O280,MID($H281,3,10),AY278:AY280))</f>
        <v>0</v>
      </c>
      <c r="AZ281" s="536">
        <f>IF(AZ$1="","",SUMIF($O278:$O280,MID($H281,3,10),AZ278:AZ280))</f>
        <v>0</v>
      </c>
      <c r="BA281" s="73">
        <f>IF(AY$1="","",SUM(AY281:AZ281))</f>
        <v>0</v>
      </c>
      <c r="BB281" s="436">
        <f>IF(AY$1="","",SUM(BB278:BB280))</f>
        <v>0</v>
      </c>
      <c r="BC281" s="436">
        <f>IF(AY$1="","",SUM(BC278:BC280))</f>
        <v>0</v>
      </c>
      <c r="BD281" s="382"/>
      <c r="BE281" s="238"/>
      <c r="BF281" s="536">
        <f>IF(BF$1="","",SUMIF($O278:$O280,MID($H281,3,10),BF278:BF280))</f>
        <v>0</v>
      </c>
      <c r="BG281" s="536">
        <f>IF(BG$1="","",SUMIF($O278:$O280,MID($H281,3,10),BG278:BG280))</f>
        <v>0</v>
      </c>
      <c r="BH281" s="73">
        <f>IF(BF$1="","",SUM(BF281:BG281))</f>
        <v>0</v>
      </c>
      <c r="BI281" s="436">
        <f>IF(BF$1="","",SUM(BI278:BI280))</f>
        <v>0</v>
      </c>
      <c r="BJ281" s="436">
        <f>IF(BF$1="","",SUM(BJ278:BJ280))</f>
        <v>0</v>
      </c>
      <c r="BK281" s="382"/>
      <c r="BL281" s="238"/>
      <c r="BM281" s="536">
        <f>IF(BM$1="","",SUMIF($O278:$O280,MID($H281,3,10),BM278:BM280))</f>
        <v>0</v>
      </c>
      <c r="BN281" s="536">
        <f>IF(BN$1="","",SUMIF($O278:$O280,MID($H281,3,10),BN278:BN280))</f>
        <v>0</v>
      </c>
      <c r="BO281" s="73">
        <f>IF(BM$1="","",SUM(BM281:BN281))</f>
        <v>0</v>
      </c>
      <c r="BP281" s="436">
        <f>IF(BM$1="","",SUM(BP278:BP280))</f>
        <v>0</v>
      </c>
      <c r="BQ281" s="436">
        <f>IF(BM$1="","",SUM(BQ278:BQ280))</f>
        <v>0</v>
      </c>
      <c r="BR281" s="382"/>
      <c r="BS281" s="238"/>
      <c r="BT281" s="536">
        <f>IF(BT$1="","",SUMIF($O278:$O280,MID($H281,3,10),BT278:BT280))</f>
        <v>0</v>
      </c>
      <c r="BU281" s="536">
        <f>IF(BU$1="","",SUMIF($O278:$O280,MID($H281,3,10),BU278:BU280))</f>
        <v>0</v>
      </c>
      <c r="BV281" s="73">
        <f>IF(BT$1="","",SUM(BT281:BU281))</f>
        <v>0</v>
      </c>
      <c r="BW281" s="436">
        <f>IF(BT$1="","",SUM(BW278:BW280))</f>
        <v>0</v>
      </c>
      <c r="BX281" s="436">
        <f>IF(BT$1="","",SUM(BX278:BX280))</f>
        <v>0</v>
      </c>
      <c r="BY281" s="382"/>
      <c r="BZ281" s="238"/>
      <c r="CA281" s="536">
        <f>IF(CA$1="","",SUMIF($O278:$O280,MID($H281,3,10),CA278:CA280))</f>
        <v>0</v>
      </c>
      <c r="CB281" s="536">
        <f>IF(CB$1="","",SUMIF($O278:$O280,MID($H281,3,10),CB278:CB280))</f>
        <v>0</v>
      </c>
      <c r="CC281" s="73">
        <f>IF(CA$1="","",SUM(CA281:CB281))</f>
        <v>0</v>
      </c>
      <c r="CD281" s="436">
        <f>IF(CA$1="","",SUM(CD278:CD280))</f>
        <v>0</v>
      </c>
      <c r="CE281" s="436">
        <f>IF(CA$1="","",SUM(CE278:CE280))</f>
        <v>0</v>
      </c>
      <c r="CF281" s="382"/>
      <c r="CG281" s="238"/>
      <c r="CH281" s="536">
        <f>IF(CH$1="","",SUMIF($O278:$O280,MID($H281,3,10),CH278:CH280))</f>
        <v>0</v>
      </c>
      <c r="CI281" s="536">
        <f>IF(CI$1="","",SUMIF($O278:$O280,MID($H281,3,10),CI278:CI280))</f>
        <v>0</v>
      </c>
      <c r="CJ281" s="73">
        <f>IF(CH$1="","",SUM(CH281:CI281))</f>
        <v>0</v>
      </c>
      <c r="CK281" s="436">
        <f>IF(CH$1="","",SUM(CK278:CK280))</f>
        <v>0</v>
      </c>
      <c r="CL281" s="436">
        <f>IF(CH$1="","",SUM(CL278:CL280))</f>
        <v>0</v>
      </c>
      <c r="CM281" s="382"/>
      <c r="CN281" s="238"/>
      <c r="CO281" s="536">
        <f>IF(CO$1="","",SUMIF($O278:$O280,MID($H281,3,10),CO278:CO280))</f>
        <v>0</v>
      </c>
      <c r="CP281" s="536">
        <f>IF(CP$1="","",SUMIF($O278:$O280,MID($H281,3,10),CP278:CP280))</f>
        <v>0</v>
      </c>
      <c r="CQ281" s="73">
        <f>IF(CO$1="","",SUM(CO281:CP281))</f>
        <v>0</v>
      </c>
      <c r="CR281" s="436">
        <f>IF(CO$1="","",SUM(CR278:CR280))</f>
        <v>0</v>
      </c>
      <c r="CS281" s="436">
        <f>IF(CO$1="","",SUM(CS278:CS280))</f>
        <v>0</v>
      </c>
      <c r="CT281" s="382"/>
      <c r="CU281" s="238"/>
      <c r="CV281" s="536">
        <f>IF(CV$1="","",SUMIF($O278:$O280,MID($H281,3,10),CV278:CV280))</f>
        <v>0</v>
      </c>
      <c r="CW281" s="536">
        <f>IF(CW$1="","",SUMIF($O278:$O280,MID($H281,3,10),CW278:CW280))</f>
        <v>0</v>
      </c>
      <c r="CX281" s="73">
        <f>IF(CV$1="","",SUM(CV281:CW281))</f>
        <v>0</v>
      </c>
      <c r="CY281" s="436">
        <f>IF(CV$1="","",SUM(CY278:CY280))</f>
        <v>0</v>
      </c>
      <c r="CZ281" s="436">
        <f>IF(CV$1="","",SUM(CZ278:CZ280))</f>
        <v>0</v>
      </c>
      <c r="DA281" s="382"/>
      <c r="DB281" s="238"/>
      <c r="DC281" s="536">
        <f>IF(DC$1="","",SUMIF($O278:$O280,MID($H281,3,10),DC278:DC280))</f>
        <v>0</v>
      </c>
      <c r="DD281" s="536">
        <f>IF(DD$1="","",SUMIF($O278:$O280,MID($H281,3,10),DD278:DD280))</f>
        <v>0</v>
      </c>
      <c r="DE281" s="73">
        <f>IF(DC$1="","",SUM(DC281:DD281))</f>
        <v>0</v>
      </c>
      <c r="DF281" s="436">
        <f>IF(DC$1="","",SUM(DF278:DF280))</f>
        <v>0</v>
      </c>
      <c r="DG281" s="436">
        <f>IF(DC$1="","",SUM(DG278:DG280))</f>
        <v>0</v>
      </c>
      <c r="DH281" s="382"/>
      <c r="DI281" s="238"/>
      <c r="DJ281" s="536">
        <f>IF(DJ$1="","",SUMIF($O278:$O280,MID($H281,3,10),DJ278:DJ280))</f>
        <v>0</v>
      </c>
      <c r="DK281" s="536">
        <f>IF(DK$1="","",SUMIF($O278:$O280,MID($H281,3,10),DK278:DK280))</f>
        <v>0</v>
      </c>
      <c r="DL281" s="73">
        <f>IF(DJ$1="","",SUM(DJ281:DK281))</f>
        <v>0</v>
      </c>
      <c r="DM281" s="436">
        <f>IF(DJ$1="","",SUM(DM278:DM280))</f>
        <v>0</v>
      </c>
      <c r="DN281" s="436">
        <f>IF(DJ$1="","",SUM(DN278:DN280))</f>
        <v>0</v>
      </c>
      <c r="DO281" s="382"/>
      <c r="DP281" s="238"/>
      <c r="DQ281" s="536">
        <f>IF(DQ$1="","",SUMIF($O278:$O280,MID($H281,3,10),DQ278:DQ280))</f>
        <v>0</v>
      </c>
      <c r="DR281" s="536">
        <f>IF(DR$1="","",SUMIF($O278:$O280,MID($H281,3,10),DR278:DR280))</f>
        <v>0</v>
      </c>
      <c r="DS281" s="73">
        <f>IF(DQ$1="","",SUM(DQ281:DR281))</f>
        <v>0</v>
      </c>
      <c r="DT281" s="436">
        <f>IF(DQ$1="","",SUM(DT278:DT280))</f>
        <v>0</v>
      </c>
      <c r="DU281" s="436">
        <f>IF(DQ$1="","",SUM(DU278:DU280))</f>
        <v>0</v>
      </c>
      <c r="DV281" s="382"/>
    </row>
    <row r="282" spans="1:126" s="238" customFormat="1" ht="15.75" thickBot="1" x14ac:dyDescent="0.25">
      <c r="A282" s="67" t="s">
        <v>429</v>
      </c>
      <c r="B282" s="68"/>
      <c r="C282" s="69">
        <f>SUM(C249,C276,C281)</f>
        <v>0</v>
      </c>
      <c r="D282" s="69">
        <f>SUM(D249,D276,D281)</f>
        <v>0</v>
      </c>
      <c r="E282" s="69">
        <f>SUM(C282:D282)</f>
        <v>0</v>
      </c>
      <c r="F282" s="70"/>
      <c r="H282" s="301" t="s">
        <v>300</v>
      </c>
      <c r="I282" s="72">
        <f>IF(I$1="","",SUM(I249,I276,I281))</f>
        <v>0</v>
      </c>
      <c r="J282" s="72">
        <f>IF(I$1="","",SUM(J249,J276,J281))</f>
        <v>0</v>
      </c>
      <c r="K282" s="72">
        <f>IF(I$1="","",SUM(I282:J282))</f>
        <v>0</v>
      </c>
      <c r="L282" s="438">
        <f>IF(I$1="","",SUM(L249,L276,L281))</f>
        <v>0</v>
      </c>
      <c r="M282" s="438">
        <f>IF(I$1="","",SUM(M249,M276,M281))</f>
        <v>0</v>
      </c>
      <c r="N282" s="386"/>
      <c r="O282" s="271" t="str">
        <f t="shared" si="432"/>
        <v>LT</v>
      </c>
      <c r="P282" s="72">
        <f>IF(P$1="","",SUM(P249,P276,P281))</f>
        <v>0</v>
      </c>
      <c r="Q282" s="72">
        <f>IF(P$1="","",SUM(Q249,Q276,Q281))</f>
        <v>0</v>
      </c>
      <c r="R282" s="72">
        <f>IF(P$1="","",SUM(P282:Q282))</f>
        <v>0</v>
      </c>
      <c r="S282" s="442">
        <f>IF(P$1="","",SUM(S249,S276,S281))</f>
        <v>0</v>
      </c>
      <c r="T282" s="442">
        <f>IF(P$1="","",SUM(T249,T276,T281))</f>
        <v>0</v>
      </c>
      <c r="U282" s="386"/>
      <c r="W282" s="72">
        <f>IF(W$1="","",SUM(W249,W276,W281))</f>
        <v>0</v>
      </c>
      <c r="X282" s="72">
        <f>IF(W$1="","",SUM(X249,X276,X281))</f>
        <v>0</v>
      </c>
      <c r="Y282" s="72">
        <f>IF(W$1="","",SUM(W282:X282))</f>
        <v>0</v>
      </c>
      <c r="Z282" s="438">
        <f>IF(W$1="","",SUM(Z249,Z276,Z281))</f>
        <v>0</v>
      </c>
      <c r="AA282" s="438">
        <f>IF(W$1="","",SUM(AA249,AA276,AA281))</f>
        <v>0</v>
      </c>
      <c r="AB282" s="386"/>
      <c r="AD282" s="72">
        <f>IF(AD$1="","",SUM(AD249,AD276,AD281))</f>
        <v>0</v>
      </c>
      <c r="AE282" s="72">
        <f>IF(AD$1="","",SUM(AE249,AE276,AE281))</f>
        <v>0</v>
      </c>
      <c r="AF282" s="72">
        <f>IF(AD$1="","",SUM(AD282:AE282))</f>
        <v>0</v>
      </c>
      <c r="AG282" s="438">
        <f>IF(AD$1="","",SUM(AG249,AG276,AG281))</f>
        <v>0</v>
      </c>
      <c r="AH282" s="438">
        <f>IF(AD$1="","",SUM(AH249,AH276,AH281))</f>
        <v>0</v>
      </c>
      <c r="AI282" s="386"/>
      <c r="AK282" s="72">
        <f>IF(AK$1="","",SUM(AK249,AK276,AK281))</f>
        <v>0</v>
      </c>
      <c r="AL282" s="72">
        <f>IF(AK$1="","",SUM(AL249,AL276,AL281))</f>
        <v>0</v>
      </c>
      <c r="AM282" s="72">
        <f>IF(AK$1="","",SUM(AK282:AL282))</f>
        <v>0</v>
      </c>
      <c r="AN282" s="438">
        <f>IF(AK$1="","",SUM(AN249,AN276,AN281))</f>
        <v>0</v>
      </c>
      <c r="AO282" s="438">
        <f>IF(AK$1="","",SUM(AO249,AO276,AO281))</f>
        <v>0</v>
      </c>
      <c r="AP282" s="386"/>
      <c r="AR282" s="72">
        <f>IF(AR$1="","",SUM(AR249,AR276,AR281))</f>
        <v>0</v>
      </c>
      <c r="AS282" s="72">
        <f>IF(AR$1="","",SUM(AS249,AS276,AS281))</f>
        <v>0</v>
      </c>
      <c r="AT282" s="72">
        <f>IF(AR$1="","",SUM(AR282:AS282))</f>
        <v>0</v>
      </c>
      <c r="AU282" s="438">
        <f>IF(AR$1="","",SUM(AU249,AU276,AU281))</f>
        <v>0</v>
      </c>
      <c r="AV282" s="438">
        <f>IF(AR$1="","",SUM(AV249,AV276,AV281))</f>
        <v>0</v>
      </c>
      <c r="AW282" s="386"/>
      <c r="AY282" s="72">
        <f>IF(AY$1="","",SUM(AY249,AY276,AY281))</f>
        <v>0</v>
      </c>
      <c r="AZ282" s="72">
        <f>IF(AY$1="","",SUM(AZ249,AZ276,AZ281))</f>
        <v>0</v>
      </c>
      <c r="BA282" s="72">
        <f>IF(AY$1="","",SUM(AY282:AZ282))</f>
        <v>0</v>
      </c>
      <c r="BB282" s="438">
        <f>IF(AY$1="","",SUM(BB249,BB276,BB281))</f>
        <v>0</v>
      </c>
      <c r="BC282" s="438">
        <f>IF(AY$1="","",SUM(BC249,BC276,BC281))</f>
        <v>0</v>
      </c>
      <c r="BD282" s="386"/>
      <c r="BF282" s="72">
        <f>IF(BF$1="","",SUM(BF249,BF276,BF281))</f>
        <v>0</v>
      </c>
      <c r="BG282" s="72">
        <f>IF(BF$1="","",SUM(BG249,BG276,BG281))</f>
        <v>0</v>
      </c>
      <c r="BH282" s="72">
        <f>IF(BF$1="","",SUM(BF282:BG282))</f>
        <v>0</v>
      </c>
      <c r="BI282" s="438">
        <f>IF(BF$1="","",SUM(BI249,BI276,BI281))</f>
        <v>0</v>
      </c>
      <c r="BJ282" s="438">
        <f>IF(BF$1="","",SUM(BJ249,BJ276,BJ281))</f>
        <v>0</v>
      </c>
      <c r="BK282" s="386"/>
      <c r="BM282" s="72">
        <f>IF(BM$1="","",SUM(BM249,BM276,BM281))</f>
        <v>0</v>
      </c>
      <c r="BN282" s="72">
        <f>IF(BM$1="","",SUM(BN249,BN276,BN281))</f>
        <v>0</v>
      </c>
      <c r="BO282" s="72">
        <f>IF(BM$1="","",SUM(BM282:BN282))</f>
        <v>0</v>
      </c>
      <c r="BP282" s="438">
        <f>IF(BM$1="","",SUM(BP249,BP276,BP281))</f>
        <v>0</v>
      </c>
      <c r="BQ282" s="438">
        <f>IF(BM$1="","",SUM(BQ249,BQ276,BQ281))</f>
        <v>0</v>
      </c>
      <c r="BR282" s="386"/>
      <c r="BT282" s="72">
        <f>IF(BT$1="","",SUM(BT249,BT276,BT281))</f>
        <v>0</v>
      </c>
      <c r="BU282" s="72">
        <f>IF(BT$1="","",SUM(BU249,BU276,BU281))</f>
        <v>0</v>
      </c>
      <c r="BV282" s="72">
        <f>IF(BT$1="","",SUM(BT282:BU282))</f>
        <v>0</v>
      </c>
      <c r="BW282" s="438">
        <f>IF(BT$1="","",SUM(BW249,BW276,BW281))</f>
        <v>0</v>
      </c>
      <c r="BX282" s="438">
        <f>IF(BT$1="","",SUM(BX249,BX276,BX281))</f>
        <v>0</v>
      </c>
      <c r="BY282" s="386"/>
      <c r="CA282" s="72">
        <f>IF(CA$1="","",SUM(CA249,CA276,CA281))</f>
        <v>0</v>
      </c>
      <c r="CB282" s="72">
        <f>IF(CA$1="","",SUM(CB249,CB276,CB281))</f>
        <v>0</v>
      </c>
      <c r="CC282" s="72">
        <f>IF(CA$1="","",SUM(CA282:CB282))</f>
        <v>0</v>
      </c>
      <c r="CD282" s="438">
        <f>IF(CA$1="","",SUM(CD249,CD276,CD281))</f>
        <v>0</v>
      </c>
      <c r="CE282" s="438">
        <f>IF(CA$1="","",SUM(CE249,CE276,CE281))</f>
        <v>0</v>
      </c>
      <c r="CF282" s="386"/>
      <c r="CH282" s="72">
        <f>IF(CH$1="","",SUM(CH249,CH276,CH281))</f>
        <v>0</v>
      </c>
      <c r="CI282" s="72">
        <f>IF(CH$1="","",SUM(CI249,CI276,CI281))</f>
        <v>0</v>
      </c>
      <c r="CJ282" s="72">
        <f>IF(CH$1="","",SUM(CH282:CI282))</f>
        <v>0</v>
      </c>
      <c r="CK282" s="438">
        <f>IF(CH$1="","",SUM(CK249,CK276,CK281))</f>
        <v>0</v>
      </c>
      <c r="CL282" s="438">
        <f>IF(CH$1="","",SUM(CL249,CL276,CL281))</f>
        <v>0</v>
      </c>
      <c r="CM282" s="386"/>
      <c r="CO282" s="72">
        <f>IF(CO$1="","",SUM(CO249,CO276,CO281))</f>
        <v>0</v>
      </c>
      <c r="CP282" s="72">
        <f>IF(CO$1="","",SUM(CP249,CP276,CP281))</f>
        <v>0</v>
      </c>
      <c r="CQ282" s="72">
        <f>IF(CO$1="","",SUM(CO282:CP282))</f>
        <v>0</v>
      </c>
      <c r="CR282" s="438">
        <f>IF(CO$1="","",SUM(CR249,CR276,CR281))</f>
        <v>0</v>
      </c>
      <c r="CS282" s="438">
        <f>IF(CO$1="","",SUM(CS249,CS276,CS281))</f>
        <v>0</v>
      </c>
      <c r="CT282" s="386"/>
      <c r="CV282" s="72">
        <f>IF(CV$1="","",SUM(CV249,CV276,CV281))</f>
        <v>0</v>
      </c>
      <c r="CW282" s="72">
        <f>IF(CV$1="","",SUM(CW249,CW276,CW281))</f>
        <v>0</v>
      </c>
      <c r="CX282" s="72">
        <f>IF(CV$1="","",SUM(CV282:CW282))</f>
        <v>0</v>
      </c>
      <c r="CY282" s="438">
        <f>IF(CV$1="","",SUM(CY249,CY276,CY281))</f>
        <v>0</v>
      </c>
      <c r="CZ282" s="438">
        <f>IF(CV$1="","",SUM(CZ249,CZ276,CZ281))</f>
        <v>0</v>
      </c>
      <c r="DA282" s="386"/>
      <c r="DC282" s="72">
        <f>IF(DC$1="","",SUM(DC249,DC276,DC281))</f>
        <v>0</v>
      </c>
      <c r="DD282" s="72">
        <f>IF(DC$1="","",SUM(DD249,DD276,DD281))</f>
        <v>0</v>
      </c>
      <c r="DE282" s="72">
        <f>IF(DC$1="","",SUM(DC282:DD282))</f>
        <v>0</v>
      </c>
      <c r="DF282" s="438">
        <f>IF(DC$1="","",SUM(DF249,DF276,DF281))</f>
        <v>0</v>
      </c>
      <c r="DG282" s="438">
        <f>IF(DC$1="","",SUM(DG249,DG276,DG281))</f>
        <v>0</v>
      </c>
      <c r="DH282" s="386"/>
      <c r="DJ282" s="72">
        <f>IF(DJ$1="","",SUM(DJ249,DJ276,DJ281))</f>
        <v>0</v>
      </c>
      <c r="DK282" s="72">
        <f>IF(DJ$1="","",SUM(DK249,DK276,DK281))</f>
        <v>0</v>
      </c>
      <c r="DL282" s="72">
        <f>IF(DJ$1="","",SUM(DJ282:DK282))</f>
        <v>0</v>
      </c>
      <c r="DM282" s="438">
        <f>IF(DJ$1="","",SUM(DM249,DM276,DM281))</f>
        <v>0</v>
      </c>
      <c r="DN282" s="438">
        <f>IF(DJ$1="","",SUM(DN249,DN276,DN281))</f>
        <v>0</v>
      </c>
      <c r="DO282" s="386"/>
      <c r="DQ282" s="72">
        <f>IF(DQ$1="","",SUM(DQ249,DQ276,DQ281))</f>
        <v>0</v>
      </c>
      <c r="DR282" s="72">
        <f>IF(DQ$1="","",SUM(DR249,DR276,DR281))</f>
        <v>0</v>
      </c>
      <c r="DS282" s="72">
        <f>IF(DQ$1="","",SUM(DQ282:DR282))</f>
        <v>0</v>
      </c>
      <c r="DT282" s="438">
        <f>IF(DQ$1="","",SUM(DT249,DT276,DT281))</f>
        <v>0</v>
      </c>
      <c r="DU282" s="438">
        <f>IF(DQ$1="","",SUM(DU249,DU276,DU281))</f>
        <v>0</v>
      </c>
      <c r="DV282" s="386"/>
    </row>
    <row r="283" spans="1:126" s="241" customFormat="1" ht="18" customHeight="1" x14ac:dyDescent="0.25">
      <c r="A283" s="705" t="s">
        <v>187</v>
      </c>
      <c r="B283" s="706"/>
      <c r="C283" s="706"/>
      <c r="D283" s="706"/>
      <c r="E283" s="706"/>
      <c r="F283" s="707"/>
      <c r="H283" s="302"/>
      <c r="I283" s="433"/>
      <c r="J283" s="433"/>
      <c r="K283" s="433"/>
      <c r="L283" s="711" t="str">
        <f>$A283</f>
        <v>Line &lt;Line#, Location - from substation to substation&gt;</v>
      </c>
      <c r="M283" s="712"/>
      <c r="N283" s="712"/>
      <c r="O283" s="297"/>
      <c r="P283" s="433"/>
      <c r="Q283" s="433"/>
      <c r="R283" s="433"/>
      <c r="S283" s="711" t="str">
        <f>$A283</f>
        <v>Line &lt;Line#, Location - from substation to substation&gt;</v>
      </c>
      <c r="T283" s="712"/>
      <c r="U283" s="712"/>
      <c r="W283" s="433"/>
      <c r="X283" s="433"/>
      <c r="Y283" s="433"/>
      <c r="Z283" s="711" t="str">
        <f>$A283</f>
        <v>Line &lt;Line#, Location - from substation to substation&gt;</v>
      </c>
      <c r="AA283" s="712"/>
      <c r="AB283" s="712"/>
      <c r="AD283" s="433"/>
      <c r="AE283" s="433"/>
      <c r="AF283" s="433"/>
      <c r="AG283" s="711" t="str">
        <f>$A283</f>
        <v>Line &lt;Line#, Location - from substation to substation&gt;</v>
      </c>
      <c r="AH283" s="712"/>
      <c r="AI283" s="712"/>
      <c r="AK283" s="433"/>
      <c r="AL283" s="433"/>
      <c r="AM283" s="433"/>
      <c r="AN283" s="711" t="str">
        <f>$A283</f>
        <v>Line &lt;Line#, Location - from substation to substation&gt;</v>
      </c>
      <c r="AO283" s="712"/>
      <c r="AP283" s="712"/>
      <c r="AR283" s="433"/>
      <c r="AS283" s="433"/>
      <c r="AT283" s="433"/>
      <c r="AU283" s="711" t="str">
        <f>$A283</f>
        <v>Line &lt;Line#, Location - from substation to substation&gt;</v>
      </c>
      <c r="AV283" s="712"/>
      <c r="AW283" s="712"/>
      <c r="AY283" s="433"/>
      <c r="AZ283" s="433"/>
      <c r="BA283" s="433"/>
      <c r="BB283" s="711" t="str">
        <f>$A283</f>
        <v>Line &lt;Line#, Location - from substation to substation&gt;</v>
      </c>
      <c r="BC283" s="712"/>
      <c r="BD283" s="712"/>
      <c r="BF283" s="433"/>
      <c r="BG283" s="433"/>
      <c r="BH283" s="433"/>
      <c r="BI283" s="711" t="str">
        <f>$A283</f>
        <v>Line &lt;Line#, Location - from substation to substation&gt;</v>
      </c>
      <c r="BJ283" s="712"/>
      <c r="BK283" s="712"/>
      <c r="BM283" s="433"/>
      <c r="BN283" s="433"/>
      <c r="BO283" s="433"/>
      <c r="BP283" s="711" t="str">
        <f>$A283</f>
        <v>Line &lt;Line#, Location - from substation to substation&gt;</v>
      </c>
      <c r="BQ283" s="712"/>
      <c r="BR283" s="712"/>
      <c r="BT283" s="433"/>
      <c r="BU283" s="433"/>
      <c r="BV283" s="433"/>
      <c r="BW283" s="711" t="str">
        <f>$A283</f>
        <v>Line &lt;Line#, Location - from substation to substation&gt;</v>
      </c>
      <c r="BX283" s="712"/>
      <c r="BY283" s="712"/>
      <c r="CA283" s="433"/>
      <c r="CB283" s="433"/>
      <c r="CC283" s="433"/>
      <c r="CD283" s="711" t="str">
        <f>$A283</f>
        <v>Line &lt;Line#, Location - from substation to substation&gt;</v>
      </c>
      <c r="CE283" s="712"/>
      <c r="CF283" s="712"/>
      <c r="CH283" s="433"/>
      <c r="CI283" s="433"/>
      <c r="CJ283" s="433"/>
      <c r="CK283" s="711" t="str">
        <f>$A283</f>
        <v>Line &lt;Line#, Location - from substation to substation&gt;</v>
      </c>
      <c r="CL283" s="712"/>
      <c r="CM283" s="712"/>
      <c r="CO283" s="433"/>
      <c r="CP283" s="433"/>
      <c r="CQ283" s="433"/>
      <c r="CR283" s="711" t="str">
        <f>$A283</f>
        <v>Line &lt;Line#, Location - from substation to substation&gt;</v>
      </c>
      <c r="CS283" s="712"/>
      <c r="CT283" s="712"/>
      <c r="CV283" s="433"/>
      <c r="CW283" s="433"/>
      <c r="CX283" s="433"/>
      <c r="CY283" s="711" t="str">
        <f>$A283</f>
        <v>Line &lt;Line#, Location - from substation to substation&gt;</v>
      </c>
      <c r="CZ283" s="712"/>
      <c r="DA283" s="712"/>
      <c r="DC283" s="433"/>
      <c r="DD283" s="433"/>
      <c r="DE283" s="433"/>
      <c r="DF283" s="711" t="str">
        <f>$A283</f>
        <v>Line &lt;Line#, Location - from substation to substation&gt;</v>
      </c>
      <c r="DG283" s="712"/>
      <c r="DH283" s="712"/>
      <c r="DJ283" s="433"/>
      <c r="DK283" s="433"/>
      <c r="DL283" s="433"/>
      <c r="DM283" s="711" t="str">
        <f>$A283</f>
        <v>Line &lt;Line#, Location - from substation to substation&gt;</v>
      </c>
      <c r="DN283" s="712"/>
      <c r="DO283" s="712"/>
      <c r="DQ283" s="433"/>
      <c r="DR283" s="433"/>
      <c r="DS283" s="433"/>
      <c r="DT283" s="711" t="str">
        <f>$A283</f>
        <v>Line &lt;Line#, Location - from substation to substation&gt;</v>
      </c>
      <c r="DU283" s="712"/>
      <c r="DV283" s="712"/>
    </row>
    <row r="284" spans="1:126" s="238" customFormat="1" x14ac:dyDescent="0.2">
      <c r="A284" s="702" t="s">
        <v>79</v>
      </c>
      <c r="B284" s="703"/>
      <c r="C284" s="703"/>
      <c r="D284" s="703"/>
      <c r="E284" s="703"/>
      <c r="F284" s="704"/>
      <c r="H284" s="301"/>
      <c r="I284" s="431"/>
      <c r="J284" s="431"/>
      <c r="K284" s="431"/>
      <c r="L284" s="424"/>
      <c r="M284" s="424"/>
      <c r="N284" s="387"/>
      <c r="O284" s="271"/>
      <c r="P284" s="431"/>
      <c r="Q284" s="431"/>
      <c r="R284" s="431"/>
      <c r="S284" s="424"/>
      <c r="T284" s="424"/>
      <c r="U284" s="387"/>
      <c r="W284" s="431"/>
      <c r="X284" s="431"/>
      <c r="Y284" s="431"/>
      <c r="Z284" s="262"/>
      <c r="AA284" s="262"/>
      <c r="AB284" s="387"/>
      <c r="AD284" s="431"/>
      <c r="AE284" s="431"/>
      <c r="AF284" s="431"/>
      <c r="AG284" s="262"/>
      <c r="AH284" s="262"/>
      <c r="AI284" s="387"/>
      <c r="AK284" s="431"/>
      <c r="AL284" s="431"/>
      <c r="AM284" s="431"/>
      <c r="AN284" s="262"/>
      <c r="AO284" s="262"/>
      <c r="AP284" s="387"/>
      <c r="AR284" s="431"/>
      <c r="AS284" s="431"/>
      <c r="AT284" s="431"/>
      <c r="AU284" s="262"/>
      <c r="AV284" s="262"/>
      <c r="AW284" s="387"/>
      <c r="AY284" s="431"/>
      <c r="AZ284" s="431"/>
      <c r="BA284" s="431"/>
      <c r="BB284" s="262"/>
      <c r="BC284" s="262"/>
      <c r="BD284" s="387"/>
      <c r="BF284" s="431"/>
      <c r="BG284" s="431"/>
      <c r="BH284" s="431"/>
      <c r="BI284" s="262"/>
      <c r="BJ284" s="262"/>
      <c r="BK284" s="387"/>
      <c r="BM284" s="431"/>
      <c r="BN284" s="431"/>
      <c r="BO284" s="431"/>
      <c r="BP284" s="262"/>
      <c r="BQ284" s="262"/>
      <c r="BR284" s="387"/>
      <c r="BT284" s="431"/>
      <c r="BU284" s="431"/>
      <c r="BV284" s="431"/>
      <c r="BW284" s="262"/>
      <c r="BX284" s="262"/>
      <c r="BY284" s="387"/>
      <c r="CA284" s="431"/>
      <c r="CB284" s="431"/>
      <c r="CC284" s="431"/>
      <c r="CD284" s="262"/>
      <c r="CE284" s="262"/>
      <c r="CF284" s="387"/>
      <c r="CH284" s="431"/>
      <c r="CI284" s="431"/>
      <c r="CJ284" s="431"/>
      <c r="CK284" s="262"/>
      <c r="CL284" s="262"/>
      <c r="CM284" s="387"/>
      <c r="CO284" s="431"/>
      <c r="CP284" s="431"/>
      <c r="CQ284" s="431"/>
      <c r="CR284" s="262"/>
      <c r="CS284" s="262"/>
      <c r="CT284" s="387"/>
      <c r="CV284" s="431"/>
      <c r="CW284" s="431"/>
      <c r="CX284" s="431"/>
      <c r="CY284" s="262"/>
      <c r="CZ284" s="262"/>
      <c r="DA284" s="387"/>
      <c r="DC284" s="431"/>
      <c r="DD284" s="431"/>
      <c r="DE284" s="431"/>
      <c r="DF284" s="262"/>
      <c r="DG284" s="262"/>
      <c r="DH284" s="387"/>
      <c r="DJ284" s="431"/>
      <c r="DK284" s="431"/>
      <c r="DL284" s="431"/>
      <c r="DM284" s="262"/>
      <c r="DN284" s="262"/>
      <c r="DO284" s="387"/>
      <c r="DQ284" s="431"/>
      <c r="DR284" s="431"/>
      <c r="DS284" s="431"/>
      <c r="DT284" s="262"/>
      <c r="DU284" s="262"/>
      <c r="DV284" s="387"/>
    </row>
    <row r="285" spans="1:126" s="20" customFormat="1" outlineLevel="1" x14ac:dyDescent="0.2">
      <c r="A285" s="81" t="s">
        <v>1</v>
      </c>
      <c r="B285" s="185"/>
      <c r="C285" s="73">
        <f>SUMIF($H286:$H291,MID($H285,3,10),C286:C291)</f>
        <v>0</v>
      </c>
      <c r="D285" s="73">
        <f>SUMIF($H286:$H291,MID($H285,3,10),D286:D291)</f>
        <v>0</v>
      </c>
      <c r="E285" s="73">
        <f t="shared" ref="E285:E305" si="533">SUM(C285:D285)</f>
        <v>0</v>
      </c>
      <c r="F285" s="187"/>
      <c r="G285" s="22" t="s">
        <v>217</v>
      </c>
      <c r="H285" s="301" t="s">
        <v>306</v>
      </c>
      <c r="I285" s="536">
        <f t="shared" ref="I285:I302" si="534">IF(K$1="Rejected",C285,IF(L285="",C285,SUM(C285,L285)))</f>
        <v>0</v>
      </c>
      <c r="J285" s="536">
        <f t="shared" ref="J285:J304" si="535">IF(K$1="Rejected",D285,IF(M285="",D285,SUM(D285,M285)))</f>
        <v>0</v>
      </c>
      <c r="K285" s="73">
        <f t="shared" ref="K285:K305" si="536">IF(I$1="","",SUM(I285:J285))</f>
        <v>0</v>
      </c>
      <c r="L285" s="432">
        <f>IF(I$1="","",SUMIF($H286:$H291,MID($H285,3,10),L286:L291))</f>
        <v>0</v>
      </c>
      <c r="M285" s="432">
        <f>IF(I$1="","",SUMIF($H286:$H291,MID($H285,3,10),M286:M291))</f>
        <v>0</v>
      </c>
      <c r="N285" s="382"/>
      <c r="O285" s="271" t="str">
        <f t="shared" ref="O285:O338" si="537">IF(LEFT($H285,2)="s_",MID($H285,3,LEN($H285)-3),$H285)</f>
        <v>LM</v>
      </c>
      <c r="P285" s="536">
        <f t="shared" ref="P285:P304" si="538">IF(R$1="Rejected",I285,IF(S285="",I285,SUM(I285,S285)))</f>
        <v>0</v>
      </c>
      <c r="Q285" s="73">
        <f t="shared" ref="Q285:Q304" si="539">IF(R$1="Rejected",J285,IF(T285="",J285,SUM(J285,T285)))</f>
        <v>0</v>
      </c>
      <c r="R285" s="73">
        <f t="shared" ref="R285:R305" si="540">IF(P$1="","",SUM(P285:Q285))</f>
        <v>0</v>
      </c>
      <c r="S285" s="432">
        <f>IF(P$1="","",SUMIF($H286:$H291,MID($H285,3,10),S286:S291))</f>
        <v>0</v>
      </c>
      <c r="T285" s="432">
        <f>IF(P$1="","",SUMIF($H286:$H291,MID($H285,3,10),T286:T291))</f>
        <v>0</v>
      </c>
      <c r="U285" s="382"/>
      <c r="V285" s="238"/>
      <c r="W285" s="536">
        <f t="shared" ref="W285:W304" si="541">IF(Y$1="Rejected",P285,IF(Z285="",P285,SUM(P285,Z285)))</f>
        <v>0</v>
      </c>
      <c r="X285" s="73">
        <f t="shared" ref="X285:X304" si="542">IF(Y$1="Rejected",Q285,IF(AA285="",Q285,SUM(Q285,AA285)))</f>
        <v>0</v>
      </c>
      <c r="Y285" s="73">
        <f t="shared" ref="Y285:Y305" si="543">IF(W$1="","",SUM(W285:X285))</f>
        <v>0</v>
      </c>
      <c r="Z285" s="432">
        <f>IF(W$1="","",SUMIF($H286:$H291,MID($H285,3,10),Z286:Z291))</f>
        <v>0</v>
      </c>
      <c r="AA285" s="432">
        <f>IF(W$1="","",SUMIF($H286:$H291,MID($H285,3,10),AA286:AA291))</f>
        <v>0</v>
      </c>
      <c r="AB285" s="382"/>
      <c r="AC285" s="238"/>
      <c r="AD285" s="536">
        <f t="shared" ref="AD285:AD304" si="544">IF(AF$1="Rejected",W285,IF(AG285="",W285,SUM(W285,AG285)))</f>
        <v>0</v>
      </c>
      <c r="AE285" s="73">
        <f t="shared" ref="AE285:AE304" si="545">IF(AF$1="Rejected",X285,IF(AH285="",X285,SUM(X285,AH285)))</f>
        <v>0</v>
      </c>
      <c r="AF285" s="73">
        <f t="shared" ref="AF285:AF305" si="546">IF(AD$1="","",SUM(AD285:AE285))</f>
        <v>0</v>
      </c>
      <c r="AG285" s="432">
        <f>IF(AD$1="","",SUMIF($H286:$H291,MID($H285,3,10),AG286:AG291))</f>
        <v>0</v>
      </c>
      <c r="AH285" s="432">
        <f>IF(AD$1="","",SUMIF($H286:$H291,MID($H285,3,10),AH286:AH291))</f>
        <v>0</v>
      </c>
      <c r="AI285" s="382"/>
      <c r="AJ285" s="238"/>
      <c r="AK285" s="536">
        <f t="shared" ref="AK285:AK304" si="547">IF(AM$1="Rejected",AD285,IF(AN285="",AD285,SUM(AD285,AN285)))</f>
        <v>0</v>
      </c>
      <c r="AL285" s="73">
        <f t="shared" ref="AL285:AL304" si="548">IF(AM$1="Rejected",AE285,IF(AO285="",AE285,SUM(AE285,AO285)))</f>
        <v>0</v>
      </c>
      <c r="AM285" s="73">
        <f t="shared" ref="AM285:AM305" si="549">IF(AK$1="","",SUM(AK285:AL285))</f>
        <v>0</v>
      </c>
      <c r="AN285" s="432">
        <f>IF(AK$1="","",SUMIF($H286:$H291,MID($H285,3,10),AN286:AN291))</f>
        <v>0</v>
      </c>
      <c r="AO285" s="432">
        <f>IF(AK$1="","",SUMIF($H286:$H291,MID($H285,3,10),AO286:AO291))</f>
        <v>0</v>
      </c>
      <c r="AP285" s="382"/>
      <c r="AQ285" s="238"/>
      <c r="AR285" s="536">
        <f t="shared" ref="AR285:AR304" si="550">IF(AT$1="Rejected",AK285,IF(AU285="",AK285,SUM(AK285,AU285)))</f>
        <v>0</v>
      </c>
      <c r="AS285" s="73">
        <f t="shared" ref="AS285:AS304" si="551">IF(AT$1="Rejected",AL285,IF(AV285="",AL285,SUM(AL285,AV285)))</f>
        <v>0</v>
      </c>
      <c r="AT285" s="73">
        <f t="shared" ref="AT285:AT305" si="552">IF(AR$1="","",SUM(AR285:AS285))</f>
        <v>0</v>
      </c>
      <c r="AU285" s="432">
        <f>IF(AR$1="","",SUMIF($H286:$H291,MID($H285,3,10),AU286:AU291))</f>
        <v>0</v>
      </c>
      <c r="AV285" s="432">
        <f>IF(AR$1="","",SUMIF($H286:$H291,MID($H285,3,10),AV286:AV291))</f>
        <v>0</v>
      </c>
      <c r="AW285" s="382"/>
      <c r="AX285" s="238"/>
      <c r="AY285" s="536">
        <f t="shared" ref="AY285:AY304" si="553">IF(BA$1="Rejected",AR285,IF(BB285="",AR285,SUM(AR285,BB285)))</f>
        <v>0</v>
      </c>
      <c r="AZ285" s="73">
        <f t="shared" ref="AZ285:AZ304" si="554">IF(BA$1="Rejected",AS285,IF(BC285="",AS285,SUM(AS285,BC285)))</f>
        <v>0</v>
      </c>
      <c r="BA285" s="73">
        <f t="shared" ref="BA285:BA305" si="555">IF(AY$1="","",SUM(AY285:AZ285))</f>
        <v>0</v>
      </c>
      <c r="BB285" s="432">
        <f>IF(AY$1="","",SUMIF($H286:$H291,MID($H285,3,10),BB286:BB291))</f>
        <v>0</v>
      </c>
      <c r="BC285" s="432">
        <f>IF(AY$1="","",SUMIF($H286:$H291,MID($H285,3,10),BC286:BC291))</f>
        <v>0</v>
      </c>
      <c r="BD285" s="382"/>
      <c r="BE285" s="238"/>
      <c r="BF285" s="536">
        <f t="shared" ref="BF285:BF304" si="556">IF(BH$1="Rejected",AY285,IF(BI285="",AY285,SUM(AY285,BI285)))</f>
        <v>0</v>
      </c>
      <c r="BG285" s="73">
        <f t="shared" ref="BG285:BG304" si="557">IF(BH$1="Rejected",AZ285,IF(BJ285="",AZ285,SUM(AZ285,BJ285)))</f>
        <v>0</v>
      </c>
      <c r="BH285" s="73">
        <f t="shared" ref="BH285:BH305" si="558">IF(BF$1="","",SUM(BF285:BG285))</f>
        <v>0</v>
      </c>
      <c r="BI285" s="432">
        <f>IF(BF$1="","",SUMIF($H286:$H291,MID($H285,3,10),BI286:BI291))</f>
        <v>0</v>
      </c>
      <c r="BJ285" s="432">
        <f>IF(BF$1="","",SUMIF($H286:$H291,MID($H285,3,10),BJ286:BJ291))</f>
        <v>0</v>
      </c>
      <c r="BK285" s="382"/>
      <c r="BL285" s="238"/>
      <c r="BM285" s="536">
        <f t="shared" ref="BM285:BM304" si="559">IF(BO$1="Rejected",BF285,IF(BP285="",BF285,SUM(BF285,BP285)))</f>
        <v>0</v>
      </c>
      <c r="BN285" s="73">
        <f t="shared" ref="BN285:BN304" si="560">IF(BO$1="Rejected",BG285,IF(BQ285="",BG285,SUM(BG285,BQ285)))</f>
        <v>0</v>
      </c>
      <c r="BO285" s="73">
        <f t="shared" ref="BO285:BO305" si="561">IF(BM$1="","",SUM(BM285:BN285))</f>
        <v>0</v>
      </c>
      <c r="BP285" s="432">
        <f>IF(BM$1="","",SUMIF($H286:$H291,MID($H285,3,10),BP286:BP291))</f>
        <v>0</v>
      </c>
      <c r="BQ285" s="432">
        <f>IF(BM$1="","",SUMIF($H286:$H291,MID($H285,3,10),BQ286:BQ291))</f>
        <v>0</v>
      </c>
      <c r="BR285" s="382"/>
      <c r="BS285" s="238"/>
      <c r="BT285" s="536">
        <f t="shared" ref="BT285:BT304" si="562">IF(BV$1="Rejected",BM285,IF(BW285="",BM285,SUM(BM285,BW285)))</f>
        <v>0</v>
      </c>
      <c r="BU285" s="73">
        <f t="shared" ref="BU285:BU304" si="563">IF(BV$1="Rejected",BN285,IF(BX285="",BN285,SUM(BN285,BX285)))</f>
        <v>0</v>
      </c>
      <c r="BV285" s="73">
        <f t="shared" ref="BV285:BV305" si="564">IF(BT$1="","",SUM(BT285:BU285))</f>
        <v>0</v>
      </c>
      <c r="BW285" s="432">
        <f>IF(BT$1="","",SUMIF($H286:$H291,MID($H285,3,10),BW286:BW291))</f>
        <v>0</v>
      </c>
      <c r="BX285" s="432">
        <f>IF(BT$1="","",SUMIF($H286:$H291,MID($H285,3,10),BX286:BX291))</f>
        <v>0</v>
      </c>
      <c r="BY285" s="382"/>
      <c r="BZ285" s="238"/>
      <c r="CA285" s="536">
        <f t="shared" ref="CA285:CA304" si="565">IF(CC$1="Rejected",BT285,IF(CD285="",BT285,SUM(BT285,CD285)))</f>
        <v>0</v>
      </c>
      <c r="CB285" s="73">
        <f t="shared" ref="CB285:CB304" si="566">IF(CC$1="Rejected",BU285,IF(CE285="",BU285,SUM(BU285,CE285)))</f>
        <v>0</v>
      </c>
      <c r="CC285" s="73">
        <f t="shared" ref="CC285:CC305" si="567">IF(CA$1="","",SUM(CA285:CB285))</f>
        <v>0</v>
      </c>
      <c r="CD285" s="432">
        <f>IF(CA$1="","",SUMIF($H286:$H291,MID($H285,3,10),CD286:CD291))</f>
        <v>0</v>
      </c>
      <c r="CE285" s="432">
        <f>IF(CA$1="","",SUMIF($H286:$H291,MID($H285,3,10),CE286:CE291))</f>
        <v>0</v>
      </c>
      <c r="CF285" s="382"/>
      <c r="CG285" s="238"/>
      <c r="CH285" s="536">
        <f t="shared" ref="CH285:CH304" si="568">IF(CJ$1="Rejected",CA285,IF(CK285="",CA285,SUM(CA285,CK285)))</f>
        <v>0</v>
      </c>
      <c r="CI285" s="73">
        <f t="shared" ref="CI285:CI304" si="569">IF(CJ$1="Rejected",CB285,IF(CL285="",CB285,SUM(CB285,CL285)))</f>
        <v>0</v>
      </c>
      <c r="CJ285" s="73">
        <f t="shared" ref="CJ285:CJ305" si="570">IF(CH$1="","",SUM(CH285:CI285))</f>
        <v>0</v>
      </c>
      <c r="CK285" s="432">
        <f>IF(CH$1="","",SUMIF($H286:$H291,MID($H285,3,10),CK286:CK291))</f>
        <v>0</v>
      </c>
      <c r="CL285" s="432">
        <f>IF(CH$1="","",SUMIF($H286:$H291,MID($H285,3,10),CL286:CL291))</f>
        <v>0</v>
      </c>
      <c r="CM285" s="382"/>
      <c r="CN285" s="238"/>
      <c r="CO285" s="536">
        <f t="shared" ref="CO285:CO304" si="571">IF(CQ$1="Rejected",CH285,IF(CR285="",CH285,SUM(CH285,CR285)))</f>
        <v>0</v>
      </c>
      <c r="CP285" s="73">
        <f t="shared" ref="CP285:CP304" si="572">IF(CQ$1="Rejected",CI285,IF(CS285="",CI285,SUM(CI285,CS285)))</f>
        <v>0</v>
      </c>
      <c r="CQ285" s="73">
        <f t="shared" ref="CQ285:CQ305" si="573">IF(CO$1="","",SUM(CO285:CP285))</f>
        <v>0</v>
      </c>
      <c r="CR285" s="432">
        <f>IF(CO$1="","",SUMIF($H286:$H291,MID($H285,3,10),CR286:CR291))</f>
        <v>0</v>
      </c>
      <c r="CS285" s="432">
        <f>IF(CO$1="","",SUMIF($H286:$H291,MID($H285,3,10),CS286:CS291))</f>
        <v>0</v>
      </c>
      <c r="CT285" s="382"/>
      <c r="CU285" s="238"/>
      <c r="CV285" s="536">
        <f t="shared" ref="CV285:CV304" si="574">IF(CX$1="Rejected",CO285,IF(CY285="",CO285,SUM(CO285,CY285)))</f>
        <v>0</v>
      </c>
      <c r="CW285" s="73">
        <f t="shared" ref="CW285:CW304" si="575">IF(CX$1="Rejected",CP285,IF(CZ285="",CP285,SUM(CP285,CZ285)))</f>
        <v>0</v>
      </c>
      <c r="CX285" s="73">
        <f t="shared" ref="CX285:CX305" si="576">IF(CV$1="","",SUM(CV285:CW285))</f>
        <v>0</v>
      </c>
      <c r="CY285" s="432">
        <f>IF(CV$1="","",SUMIF($H286:$H291,MID($H285,3,10),CY286:CY291))</f>
        <v>0</v>
      </c>
      <c r="CZ285" s="432">
        <f>IF(CV$1="","",SUMIF($H286:$H291,MID($H285,3,10),CZ286:CZ291))</f>
        <v>0</v>
      </c>
      <c r="DA285" s="382"/>
      <c r="DB285" s="238"/>
      <c r="DC285" s="536">
        <f t="shared" ref="DC285:DC304" si="577">IF(DE$1="Rejected",CV285,IF(DF285="",CV285,SUM(CV285,DF285)))</f>
        <v>0</v>
      </c>
      <c r="DD285" s="73">
        <f t="shared" ref="DD285:DD304" si="578">IF(DE$1="Rejected",CW285,IF(DG285="",CW285,SUM(CW285,DG285)))</f>
        <v>0</v>
      </c>
      <c r="DE285" s="73">
        <f t="shared" ref="DE285:DE305" si="579">IF(DC$1="","",SUM(DC285:DD285))</f>
        <v>0</v>
      </c>
      <c r="DF285" s="432">
        <f>IF(DC$1="","",SUMIF($H286:$H291,MID($H285,3,10),DF286:DF291))</f>
        <v>0</v>
      </c>
      <c r="DG285" s="432">
        <f>IF(DC$1="","",SUMIF($H286:$H291,MID($H285,3,10),DG286:DG291))</f>
        <v>0</v>
      </c>
      <c r="DH285" s="382"/>
      <c r="DI285" s="238"/>
      <c r="DJ285" s="536">
        <f t="shared" ref="DJ285:DJ304" si="580">IF(DL$1="Rejected",DC285,IF(DM285="",DC285,SUM(DC285,DM285)))</f>
        <v>0</v>
      </c>
      <c r="DK285" s="73">
        <f t="shared" ref="DK285:DK304" si="581">IF(DL$1="Rejected",DD285,IF(DN285="",DD285,SUM(DD285,DN285)))</f>
        <v>0</v>
      </c>
      <c r="DL285" s="73">
        <f t="shared" ref="DL285:DL305" si="582">IF(DJ$1="","",SUM(DJ285:DK285))</f>
        <v>0</v>
      </c>
      <c r="DM285" s="432">
        <f>IF(DJ$1="","",SUMIF($H286:$H291,MID($H285,3,10),DM286:DM291))</f>
        <v>0</v>
      </c>
      <c r="DN285" s="432">
        <f>IF(DJ$1="","",SUMIF($H286:$H291,MID($H285,3,10),DN286:DN291))</f>
        <v>0</v>
      </c>
      <c r="DO285" s="382"/>
      <c r="DP285" s="238"/>
      <c r="DQ285" s="536">
        <f t="shared" ref="DQ285:DQ304" si="583">IF(DS$1="Rejected",DJ285,IF(DT285="",DJ285,SUM(DJ285,DT285)))</f>
        <v>0</v>
      </c>
      <c r="DR285" s="73">
        <f t="shared" ref="DR285:DR304" si="584">IF(DS$1="Rejected",DK285,IF(DU285="",DK285,SUM(DK285,DU285)))</f>
        <v>0</v>
      </c>
      <c r="DS285" s="73">
        <f t="shared" ref="DS285:DS305" si="585">IF(DQ$1="","",SUM(DQ285:DR285))</f>
        <v>0</v>
      </c>
      <c r="DT285" s="432">
        <f>IF(DQ$1="","",SUMIF($H286:$H291,MID($H285,3,10),DT286:DT291))</f>
        <v>0</v>
      </c>
      <c r="DU285" s="432">
        <f>IF(DQ$1="","",SUMIF($H286:$H291,MID($H285,3,10),DU286:DU291))</f>
        <v>0</v>
      </c>
      <c r="DV285" s="382"/>
    </row>
    <row r="286" spans="1:126" s="20" customFormat="1" outlineLevel="1" x14ac:dyDescent="0.2">
      <c r="A286" s="186" t="s">
        <v>69</v>
      </c>
      <c r="B286" s="182" t="s">
        <v>85</v>
      </c>
      <c r="C286" s="42"/>
      <c r="D286" s="42"/>
      <c r="E286" s="78">
        <f t="shared" si="533"/>
        <v>0</v>
      </c>
      <c r="F286" s="187"/>
      <c r="H286" s="301" t="s">
        <v>305</v>
      </c>
      <c r="I286" s="538">
        <f t="shared" si="534"/>
        <v>0</v>
      </c>
      <c r="J286" s="538">
        <f t="shared" si="535"/>
        <v>0</v>
      </c>
      <c r="K286" s="78">
        <f t="shared" si="536"/>
        <v>0</v>
      </c>
      <c r="L286" s="537"/>
      <c r="M286" s="537"/>
      <c r="N286" s="382"/>
      <c r="O286" s="271" t="str">
        <f t="shared" si="537"/>
        <v>LMF</v>
      </c>
      <c r="P286" s="538">
        <f t="shared" si="538"/>
        <v>0</v>
      </c>
      <c r="Q286" s="74">
        <f t="shared" si="539"/>
        <v>0</v>
      </c>
      <c r="R286" s="78">
        <f t="shared" si="540"/>
        <v>0</v>
      </c>
      <c r="S286" s="537"/>
      <c r="T286" s="537"/>
      <c r="U286" s="382"/>
      <c r="V286" s="238"/>
      <c r="W286" s="538">
        <f t="shared" si="541"/>
        <v>0</v>
      </c>
      <c r="X286" s="74">
        <f t="shared" si="542"/>
        <v>0</v>
      </c>
      <c r="Y286" s="78">
        <f t="shared" si="543"/>
        <v>0</v>
      </c>
      <c r="Z286" s="537"/>
      <c r="AA286" s="537"/>
      <c r="AB286" s="382"/>
      <c r="AC286" s="238"/>
      <c r="AD286" s="538">
        <f t="shared" si="544"/>
        <v>0</v>
      </c>
      <c r="AE286" s="74">
        <f t="shared" si="545"/>
        <v>0</v>
      </c>
      <c r="AF286" s="78">
        <f t="shared" si="546"/>
        <v>0</v>
      </c>
      <c r="AG286" s="537"/>
      <c r="AH286" s="537"/>
      <c r="AI286" s="382"/>
      <c r="AJ286" s="238"/>
      <c r="AK286" s="538">
        <f t="shared" si="547"/>
        <v>0</v>
      </c>
      <c r="AL286" s="74">
        <f t="shared" si="548"/>
        <v>0</v>
      </c>
      <c r="AM286" s="78">
        <f t="shared" si="549"/>
        <v>0</v>
      </c>
      <c r="AN286" s="537"/>
      <c r="AO286" s="537"/>
      <c r="AP286" s="382"/>
      <c r="AQ286" s="238"/>
      <c r="AR286" s="538">
        <f t="shared" si="550"/>
        <v>0</v>
      </c>
      <c r="AS286" s="74">
        <f t="shared" si="551"/>
        <v>0</v>
      </c>
      <c r="AT286" s="78">
        <f t="shared" si="552"/>
        <v>0</v>
      </c>
      <c r="AU286" s="537"/>
      <c r="AV286" s="537"/>
      <c r="AW286" s="382"/>
      <c r="AX286" s="238"/>
      <c r="AY286" s="538">
        <f t="shared" si="553"/>
        <v>0</v>
      </c>
      <c r="AZ286" s="74">
        <f t="shared" si="554"/>
        <v>0</v>
      </c>
      <c r="BA286" s="78">
        <f t="shared" si="555"/>
        <v>0</v>
      </c>
      <c r="BB286" s="537"/>
      <c r="BC286" s="537"/>
      <c r="BD286" s="382"/>
      <c r="BE286" s="238"/>
      <c r="BF286" s="538">
        <f t="shared" si="556"/>
        <v>0</v>
      </c>
      <c r="BG286" s="74">
        <f t="shared" si="557"/>
        <v>0</v>
      </c>
      <c r="BH286" s="78">
        <f t="shared" si="558"/>
        <v>0</v>
      </c>
      <c r="BI286" s="537"/>
      <c r="BJ286" s="537"/>
      <c r="BK286" s="382"/>
      <c r="BL286" s="238"/>
      <c r="BM286" s="538">
        <f t="shared" si="559"/>
        <v>0</v>
      </c>
      <c r="BN286" s="74">
        <f t="shared" si="560"/>
        <v>0</v>
      </c>
      <c r="BO286" s="78">
        <f t="shared" si="561"/>
        <v>0</v>
      </c>
      <c r="BP286" s="537"/>
      <c r="BQ286" s="537"/>
      <c r="BR286" s="382"/>
      <c r="BS286" s="238"/>
      <c r="BT286" s="538">
        <f t="shared" si="562"/>
        <v>0</v>
      </c>
      <c r="BU286" s="74">
        <f t="shared" si="563"/>
        <v>0</v>
      </c>
      <c r="BV286" s="78">
        <f t="shared" si="564"/>
        <v>0</v>
      </c>
      <c r="BW286" s="537"/>
      <c r="BX286" s="537"/>
      <c r="BY286" s="382"/>
      <c r="BZ286" s="238"/>
      <c r="CA286" s="538">
        <f t="shared" si="565"/>
        <v>0</v>
      </c>
      <c r="CB286" s="74">
        <f t="shared" si="566"/>
        <v>0</v>
      </c>
      <c r="CC286" s="78">
        <f t="shared" si="567"/>
        <v>0</v>
      </c>
      <c r="CD286" s="537"/>
      <c r="CE286" s="537"/>
      <c r="CF286" s="382"/>
      <c r="CG286" s="238"/>
      <c r="CH286" s="538">
        <f t="shared" si="568"/>
        <v>0</v>
      </c>
      <c r="CI286" s="74">
        <f t="shared" si="569"/>
        <v>0</v>
      </c>
      <c r="CJ286" s="78">
        <f t="shared" si="570"/>
        <v>0</v>
      </c>
      <c r="CK286" s="537"/>
      <c r="CL286" s="537"/>
      <c r="CM286" s="382"/>
      <c r="CN286" s="238"/>
      <c r="CO286" s="538">
        <f t="shared" si="571"/>
        <v>0</v>
      </c>
      <c r="CP286" s="74">
        <f t="shared" si="572"/>
        <v>0</v>
      </c>
      <c r="CQ286" s="78">
        <f t="shared" si="573"/>
        <v>0</v>
      </c>
      <c r="CR286" s="537"/>
      <c r="CS286" s="537"/>
      <c r="CT286" s="382"/>
      <c r="CU286" s="238"/>
      <c r="CV286" s="538">
        <f t="shared" si="574"/>
        <v>0</v>
      </c>
      <c r="CW286" s="74">
        <f t="shared" si="575"/>
        <v>0</v>
      </c>
      <c r="CX286" s="78">
        <f t="shared" si="576"/>
        <v>0</v>
      </c>
      <c r="CY286" s="537"/>
      <c r="CZ286" s="537"/>
      <c r="DA286" s="382"/>
      <c r="DB286" s="238"/>
      <c r="DC286" s="538">
        <f t="shared" si="577"/>
        <v>0</v>
      </c>
      <c r="DD286" s="74">
        <f t="shared" si="578"/>
        <v>0</v>
      </c>
      <c r="DE286" s="78">
        <f t="shared" si="579"/>
        <v>0</v>
      </c>
      <c r="DF286" s="537"/>
      <c r="DG286" s="537"/>
      <c r="DH286" s="382"/>
      <c r="DI286" s="238"/>
      <c r="DJ286" s="538">
        <f t="shared" si="580"/>
        <v>0</v>
      </c>
      <c r="DK286" s="74">
        <f t="shared" si="581"/>
        <v>0</v>
      </c>
      <c r="DL286" s="78">
        <f t="shared" si="582"/>
        <v>0</v>
      </c>
      <c r="DM286" s="537"/>
      <c r="DN286" s="537"/>
      <c r="DO286" s="382"/>
      <c r="DP286" s="238"/>
      <c r="DQ286" s="538">
        <f t="shared" si="583"/>
        <v>0</v>
      </c>
      <c r="DR286" s="74">
        <f t="shared" si="584"/>
        <v>0</v>
      </c>
      <c r="DS286" s="78">
        <f t="shared" si="585"/>
        <v>0</v>
      </c>
      <c r="DT286" s="537"/>
      <c r="DU286" s="537"/>
      <c r="DV286" s="382"/>
    </row>
    <row r="287" spans="1:126" s="20" customFormat="1" outlineLevel="1" x14ac:dyDescent="0.2">
      <c r="A287" s="186" t="s">
        <v>70</v>
      </c>
      <c r="B287" s="182" t="s">
        <v>85</v>
      </c>
      <c r="C287" s="42"/>
      <c r="D287" s="42"/>
      <c r="E287" s="78">
        <f t="shared" si="533"/>
        <v>0</v>
      </c>
      <c r="F287" s="187"/>
      <c r="H287" s="301" t="s">
        <v>305</v>
      </c>
      <c r="I287" s="538">
        <f t="shared" si="534"/>
        <v>0</v>
      </c>
      <c r="J287" s="538">
        <f t="shared" si="535"/>
        <v>0</v>
      </c>
      <c r="K287" s="78">
        <f t="shared" si="536"/>
        <v>0</v>
      </c>
      <c r="L287" s="537"/>
      <c r="M287" s="537"/>
      <c r="N287" s="382"/>
      <c r="O287" s="271" t="str">
        <f t="shared" si="537"/>
        <v>LMF</v>
      </c>
      <c r="P287" s="538">
        <f t="shared" si="538"/>
        <v>0</v>
      </c>
      <c r="Q287" s="74">
        <f t="shared" si="539"/>
        <v>0</v>
      </c>
      <c r="R287" s="78">
        <f t="shared" si="540"/>
        <v>0</v>
      </c>
      <c r="S287" s="537"/>
      <c r="T287" s="537"/>
      <c r="U287" s="382"/>
      <c r="V287" s="238"/>
      <c r="W287" s="538">
        <f t="shared" si="541"/>
        <v>0</v>
      </c>
      <c r="X287" s="74">
        <f t="shared" si="542"/>
        <v>0</v>
      </c>
      <c r="Y287" s="78">
        <f t="shared" si="543"/>
        <v>0</v>
      </c>
      <c r="Z287" s="537"/>
      <c r="AA287" s="537"/>
      <c r="AB287" s="382"/>
      <c r="AC287" s="238"/>
      <c r="AD287" s="538">
        <f t="shared" si="544"/>
        <v>0</v>
      </c>
      <c r="AE287" s="74">
        <f t="shared" si="545"/>
        <v>0</v>
      </c>
      <c r="AF287" s="78">
        <f t="shared" si="546"/>
        <v>0</v>
      </c>
      <c r="AG287" s="537"/>
      <c r="AH287" s="537"/>
      <c r="AI287" s="382"/>
      <c r="AJ287" s="238"/>
      <c r="AK287" s="538">
        <f t="shared" si="547"/>
        <v>0</v>
      </c>
      <c r="AL287" s="74">
        <f t="shared" si="548"/>
        <v>0</v>
      </c>
      <c r="AM287" s="78">
        <f t="shared" si="549"/>
        <v>0</v>
      </c>
      <c r="AN287" s="537"/>
      <c r="AO287" s="537"/>
      <c r="AP287" s="382"/>
      <c r="AQ287" s="238"/>
      <c r="AR287" s="538">
        <f t="shared" si="550"/>
        <v>0</v>
      </c>
      <c r="AS287" s="74">
        <f t="shared" si="551"/>
        <v>0</v>
      </c>
      <c r="AT287" s="78">
        <f t="shared" si="552"/>
        <v>0</v>
      </c>
      <c r="AU287" s="537"/>
      <c r="AV287" s="537"/>
      <c r="AW287" s="382"/>
      <c r="AX287" s="238"/>
      <c r="AY287" s="538">
        <f t="shared" si="553"/>
        <v>0</v>
      </c>
      <c r="AZ287" s="74">
        <f t="shared" si="554"/>
        <v>0</v>
      </c>
      <c r="BA287" s="78">
        <f t="shared" si="555"/>
        <v>0</v>
      </c>
      <c r="BB287" s="537"/>
      <c r="BC287" s="537"/>
      <c r="BD287" s="382"/>
      <c r="BE287" s="238"/>
      <c r="BF287" s="538">
        <f t="shared" si="556"/>
        <v>0</v>
      </c>
      <c r="BG287" s="74">
        <f t="shared" si="557"/>
        <v>0</v>
      </c>
      <c r="BH287" s="78">
        <f t="shared" si="558"/>
        <v>0</v>
      </c>
      <c r="BI287" s="537"/>
      <c r="BJ287" s="537"/>
      <c r="BK287" s="382"/>
      <c r="BL287" s="238"/>
      <c r="BM287" s="538">
        <f t="shared" si="559"/>
        <v>0</v>
      </c>
      <c r="BN287" s="74">
        <f t="shared" si="560"/>
        <v>0</v>
      </c>
      <c r="BO287" s="78">
        <f t="shared" si="561"/>
        <v>0</v>
      </c>
      <c r="BP287" s="537"/>
      <c r="BQ287" s="537"/>
      <c r="BR287" s="382"/>
      <c r="BS287" s="238"/>
      <c r="BT287" s="538">
        <f t="shared" si="562"/>
        <v>0</v>
      </c>
      <c r="BU287" s="74">
        <f t="shared" si="563"/>
        <v>0</v>
      </c>
      <c r="BV287" s="78">
        <f t="shared" si="564"/>
        <v>0</v>
      </c>
      <c r="BW287" s="537"/>
      <c r="BX287" s="537"/>
      <c r="BY287" s="382"/>
      <c r="BZ287" s="238"/>
      <c r="CA287" s="538">
        <f t="shared" si="565"/>
        <v>0</v>
      </c>
      <c r="CB287" s="74">
        <f t="shared" si="566"/>
        <v>0</v>
      </c>
      <c r="CC287" s="78">
        <f t="shared" si="567"/>
        <v>0</v>
      </c>
      <c r="CD287" s="537"/>
      <c r="CE287" s="537"/>
      <c r="CF287" s="382"/>
      <c r="CG287" s="238"/>
      <c r="CH287" s="538">
        <f t="shared" si="568"/>
        <v>0</v>
      </c>
      <c r="CI287" s="74">
        <f t="shared" si="569"/>
        <v>0</v>
      </c>
      <c r="CJ287" s="78">
        <f t="shared" si="570"/>
        <v>0</v>
      </c>
      <c r="CK287" s="537"/>
      <c r="CL287" s="537"/>
      <c r="CM287" s="382"/>
      <c r="CN287" s="238"/>
      <c r="CO287" s="538">
        <f t="shared" si="571"/>
        <v>0</v>
      </c>
      <c r="CP287" s="74">
        <f t="shared" si="572"/>
        <v>0</v>
      </c>
      <c r="CQ287" s="78">
        <f t="shared" si="573"/>
        <v>0</v>
      </c>
      <c r="CR287" s="537"/>
      <c r="CS287" s="537"/>
      <c r="CT287" s="382"/>
      <c r="CU287" s="238"/>
      <c r="CV287" s="538">
        <f t="shared" si="574"/>
        <v>0</v>
      </c>
      <c r="CW287" s="74">
        <f t="shared" si="575"/>
        <v>0</v>
      </c>
      <c r="CX287" s="78">
        <f t="shared" si="576"/>
        <v>0</v>
      </c>
      <c r="CY287" s="537"/>
      <c r="CZ287" s="537"/>
      <c r="DA287" s="382"/>
      <c r="DB287" s="238"/>
      <c r="DC287" s="538">
        <f t="shared" si="577"/>
        <v>0</v>
      </c>
      <c r="DD287" s="74">
        <f t="shared" si="578"/>
        <v>0</v>
      </c>
      <c r="DE287" s="78">
        <f t="shared" si="579"/>
        <v>0</v>
      </c>
      <c r="DF287" s="537"/>
      <c r="DG287" s="537"/>
      <c r="DH287" s="382"/>
      <c r="DI287" s="238"/>
      <c r="DJ287" s="538">
        <f t="shared" si="580"/>
        <v>0</v>
      </c>
      <c r="DK287" s="74">
        <f t="shared" si="581"/>
        <v>0</v>
      </c>
      <c r="DL287" s="78">
        <f t="shared" si="582"/>
        <v>0</v>
      </c>
      <c r="DM287" s="537"/>
      <c r="DN287" s="537"/>
      <c r="DO287" s="382"/>
      <c r="DP287" s="238"/>
      <c r="DQ287" s="538">
        <f t="shared" si="583"/>
        <v>0</v>
      </c>
      <c r="DR287" s="74">
        <f t="shared" si="584"/>
        <v>0</v>
      </c>
      <c r="DS287" s="78">
        <f t="shared" si="585"/>
        <v>0</v>
      </c>
      <c r="DT287" s="537"/>
      <c r="DU287" s="537"/>
      <c r="DV287" s="382"/>
    </row>
    <row r="288" spans="1:126" s="20" customFormat="1" outlineLevel="1" x14ac:dyDescent="0.2">
      <c r="A288" s="186" t="s">
        <v>81</v>
      </c>
      <c r="B288" s="182" t="s">
        <v>85</v>
      </c>
      <c r="C288" s="42"/>
      <c r="D288" s="42"/>
      <c r="E288" s="78">
        <f t="shared" si="533"/>
        <v>0</v>
      </c>
      <c r="F288" s="187"/>
      <c r="H288" s="301" t="s">
        <v>305</v>
      </c>
      <c r="I288" s="538">
        <f t="shared" si="534"/>
        <v>0</v>
      </c>
      <c r="J288" s="538">
        <f t="shared" si="535"/>
        <v>0</v>
      </c>
      <c r="K288" s="78">
        <f t="shared" si="536"/>
        <v>0</v>
      </c>
      <c r="L288" s="537"/>
      <c r="M288" s="537"/>
      <c r="N288" s="382"/>
      <c r="O288" s="271" t="str">
        <f t="shared" si="537"/>
        <v>LMF</v>
      </c>
      <c r="P288" s="538">
        <f t="shared" si="538"/>
        <v>0</v>
      </c>
      <c r="Q288" s="74">
        <f t="shared" si="539"/>
        <v>0</v>
      </c>
      <c r="R288" s="78">
        <f t="shared" si="540"/>
        <v>0</v>
      </c>
      <c r="S288" s="537"/>
      <c r="T288" s="537"/>
      <c r="U288" s="382"/>
      <c r="V288" s="238"/>
      <c r="W288" s="538">
        <f t="shared" si="541"/>
        <v>0</v>
      </c>
      <c r="X288" s="74">
        <f t="shared" si="542"/>
        <v>0</v>
      </c>
      <c r="Y288" s="78">
        <f t="shared" si="543"/>
        <v>0</v>
      </c>
      <c r="Z288" s="537"/>
      <c r="AA288" s="537"/>
      <c r="AB288" s="382"/>
      <c r="AC288" s="238"/>
      <c r="AD288" s="538">
        <f t="shared" si="544"/>
        <v>0</v>
      </c>
      <c r="AE288" s="74">
        <f t="shared" si="545"/>
        <v>0</v>
      </c>
      <c r="AF288" s="78">
        <f t="shared" si="546"/>
        <v>0</v>
      </c>
      <c r="AG288" s="537"/>
      <c r="AH288" s="537"/>
      <c r="AI288" s="382"/>
      <c r="AJ288" s="238"/>
      <c r="AK288" s="538">
        <f t="shared" si="547"/>
        <v>0</v>
      </c>
      <c r="AL288" s="74">
        <f t="shared" si="548"/>
        <v>0</v>
      </c>
      <c r="AM288" s="78">
        <f t="shared" si="549"/>
        <v>0</v>
      </c>
      <c r="AN288" s="537"/>
      <c r="AO288" s="537"/>
      <c r="AP288" s="382"/>
      <c r="AQ288" s="238"/>
      <c r="AR288" s="538">
        <f t="shared" si="550"/>
        <v>0</v>
      </c>
      <c r="AS288" s="74">
        <f t="shared" si="551"/>
        <v>0</v>
      </c>
      <c r="AT288" s="78">
        <f t="shared" si="552"/>
        <v>0</v>
      </c>
      <c r="AU288" s="537"/>
      <c r="AV288" s="537"/>
      <c r="AW288" s="382"/>
      <c r="AX288" s="238"/>
      <c r="AY288" s="538">
        <f t="shared" si="553"/>
        <v>0</v>
      </c>
      <c r="AZ288" s="74">
        <f t="shared" si="554"/>
        <v>0</v>
      </c>
      <c r="BA288" s="78">
        <f t="shared" si="555"/>
        <v>0</v>
      </c>
      <c r="BB288" s="537"/>
      <c r="BC288" s="537"/>
      <c r="BD288" s="382"/>
      <c r="BE288" s="238"/>
      <c r="BF288" s="538">
        <f t="shared" si="556"/>
        <v>0</v>
      </c>
      <c r="BG288" s="74">
        <f t="shared" si="557"/>
        <v>0</v>
      </c>
      <c r="BH288" s="78">
        <f t="shared" si="558"/>
        <v>0</v>
      </c>
      <c r="BI288" s="537"/>
      <c r="BJ288" s="537"/>
      <c r="BK288" s="382"/>
      <c r="BL288" s="238"/>
      <c r="BM288" s="538">
        <f t="shared" si="559"/>
        <v>0</v>
      </c>
      <c r="BN288" s="74">
        <f t="shared" si="560"/>
        <v>0</v>
      </c>
      <c r="BO288" s="78">
        <f t="shared" si="561"/>
        <v>0</v>
      </c>
      <c r="BP288" s="537"/>
      <c r="BQ288" s="537"/>
      <c r="BR288" s="382"/>
      <c r="BS288" s="238"/>
      <c r="BT288" s="538">
        <f t="shared" si="562"/>
        <v>0</v>
      </c>
      <c r="BU288" s="74">
        <f t="shared" si="563"/>
        <v>0</v>
      </c>
      <c r="BV288" s="78">
        <f t="shared" si="564"/>
        <v>0</v>
      </c>
      <c r="BW288" s="537"/>
      <c r="BX288" s="537"/>
      <c r="BY288" s="382"/>
      <c r="BZ288" s="238"/>
      <c r="CA288" s="538">
        <f t="shared" si="565"/>
        <v>0</v>
      </c>
      <c r="CB288" s="74">
        <f t="shared" si="566"/>
        <v>0</v>
      </c>
      <c r="CC288" s="78">
        <f t="shared" si="567"/>
        <v>0</v>
      </c>
      <c r="CD288" s="537"/>
      <c r="CE288" s="537"/>
      <c r="CF288" s="382"/>
      <c r="CG288" s="238"/>
      <c r="CH288" s="538">
        <f t="shared" si="568"/>
        <v>0</v>
      </c>
      <c r="CI288" s="74">
        <f t="shared" si="569"/>
        <v>0</v>
      </c>
      <c r="CJ288" s="78">
        <f t="shared" si="570"/>
        <v>0</v>
      </c>
      <c r="CK288" s="537"/>
      <c r="CL288" s="537"/>
      <c r="CM288" s="382"/>
      <c r="CN288" s="238"/>
      <c r="CO288" s="538">
        <f t="shared" si="571"/>
        <v>0</v>
      </c>
      <c r="CP288" s="74">
        <f t="shared" si="572"/>
        <v>0</v>
      </c>
      <c r="CQ288" s="78">
        <f t="shared" si="573"/>
        <v>0</v>
      </c>
      <c r="CR288" s="537"/>
      <c r="CS288" s="537"/>
      <c r="CT288" s="382"/>
      <c r="CU288" s="238"/>
      <c r="CV288" s="538">
        <f t="shared" si="574"/>
        <v>0</v>
      </c>
      <c r="CW288" s="74">
        <f t="shared" si="575"/>
        <v>0</v>
      </c>
      <c r="CX288" s="78">
        <f t="shared" si="576"/>
        <v>0</v>
      </c>
      <c r="CY288" s="537"/>
      <c r="CZ288" s="537"/>
      <c r="DA288" s="382"/>
      <c r="DB288" s="238"/>
      <c r="DC288" s="538">
        <f t="shared" si="577"/>
        <v>0</v>
      </c>
      <c r="DD288" s="74">
        <f t="shared" si="578"/>
        <v>0</v>
      </c>
      <c r="DE288" s="78">
        <f t="shared" si="579"/>
        <v>0</v>
      </c>
      <c r="DF288" s="537"/>
      <c r="DG288" s="537"/>
      <c r="DH288" s="382"/>
      <c r="DI288" s="238"/>
      <c r="DJ288" s="538">
        <f t="shared" si="580"/>
        <v>0</v>
      </c>
      <c r="DK288" s="74">
        <f t="shared" si="581"/>
        <v>0</v>
      </c>
      <c r="DL288" s="78">
        <f t="shared" si="582"/>
        <v>0</v>
      </c>
      <c r="DM288" s="537"/>
      <c r="DN288" s="537"/>
      <c r="DO288" s="382"/>
      <c r="DP288" s="238"/>
      <c r="DQ288" s="538">
        <f t="shared" si="583"/>
        <v>0</v>
      </c>
      <c r="DR288" s="74">
        <f t="shared" si="584"/>
        <v>0</v>
      </c>
      <c r="DS288" s="78">
        <f t="shared" si="585"/>
        <v>0</v>
      </c>
      <c r="DT288" s="537"/>
      <c r="DU288" s="537"/>
      <c r="DV288" s="382"/>
    </row>
    <row r="289" spans="1:126" s="20" customFormat="1" outlineLevel="1" x14ac:dyDescent="0.2">
      <c r="A289" s="186" t="s">
        <v>84</v>
      </c>
      <c r="B289" s="182" t="s">
        <v>85</v>
      </c>
      <c r="C289" s="42"/>
      <c r="D289" s="42"/>
      <c r="E289" s="78">
        <f t="shared" si="533"/>
        <v>0</v>
      </c>
      <c r="F289" s="187"/>
      <c r="H289" s="301" t="s">
        <v>305</v>
      </c>
      <c r="I289" s="538">
        <f t="shared" si="534"/>
        <v>0</v>
      </c>
      <c r="J289" s="538">
        <f t="shared" si="535"/>
        <v>0</v>
      </c>
      <c r="K289" s="78">
        <f t="shared" si="536"/>
        <v>0</v>
      </c>
      <c r="L289" s="537"/>
      <c r="M289" s="537"/>
      <c r="N289" s="382"/>
      <c r="O289" s="271" t="str">
        <f t="shared" si="537"/>
        <v>LMF</v>
      </c>
      <c r="P289" s="538">
        <f t="shared" si="538"/>
        <v>0</v>
      </c>
      <c r="Q289" s="74">
        <f t="shared" si="539"/>
        <v>0</v>
      </c>
      <c r="R289" s="78">
        <f t="shared" si="540"/>
        <v>0</v>
      </c>
      <c r="S289" s="537"/>
      <c r="T289" s="537"/>
      <c r="U289" s="382"/>
      <c r="V289" s="238"/>
      <c r="W289" s="538">
        <f t="shared" si="541"/>
        <v>0</v>
      </c>
      <c r="X289" s="74">
        <f t="shared" si="542"/>
        <v>0</v>
      </c>
      <c r="Y289" s="78">
        <f t="shared" si="543"/>
        <v>0</v>
      </c>
      <c r="Z289" s="537"/>
      <c r="AA289" s="537"/>
      <c r="AB289" s="382"/>
      <c r="AC289" s="238"/>
      <c r="AD289" s="538">
        <f t="shared" si="544"/>
        <v>0</v>
      </c>
      <c r="AE289" s="74">
        <f t="shared" si="545"/>
        <v>0</v>
      </c>
      <c r="AF289" s="78">
        <f t="shared" si="546"/>
        <v>0</v>
      </c>
      <c r="AG289" s="537"/>
      <c r="AH289" s="537"/>
      <c r="AI289" s="382"/>
      <c r="AJ289" s="238"/>
      <c r="AK289" s="538">
        <f t="shared" si="547"/>
        <v>0</v>
      </c>
      <c r="AL289" s="74">
        <f t="shared" si="548"/>
        <v>0</v>
      </c>
      <c r="AM289" s="78">
        <f t="shared" si="549"/>
        <v>0</v>
      </c>
      <c r="AN289" s="537"/>
      <c r="AO289" s="537"/>
      <c r="AP289" s="382"/>
      <c r="AQ289" s="238"/>
      <c r="AR289" s="538">
        <f t="shared" si="550"/>
        <v>0</v>
      </c>
      <c r="AS289" s="74">
        <f t="shared" si="551"/>
        <v>0</v>
      </c>
      <c r="AT289" s="78">
        <f t="shared" si="552"/>
        <v>0</v>
      </c>
      <c r="AU289" s="537"/>
      <c r="AV289" s="537"/>
      <c r="AW289" s="382"/>
      <c r="AX289" s="238"/>
      <c r="AY289" s="538">
        <f t="shared" si="553"/>
        <v>0</v>
      </c>
      <c r="AZ289" s="74">
        <f t="shared" si="554"/>
        <v>0</v>
      </c>
      <c r="BA289" s="78">
        <f t="shared" si="555"/>
        <v>0</v>
      </c>
      <c r="BB289" s="537"/>
      <c r="BC289" s="537"/>
      <c r="BD289" s="382"/>
      <c r="BE289" s="238"/>
      <c r="BF289" s="538">
        <f t="shared" si="556"/>
        <v>0</v>
      </c>
      <c r="BG289" s="74">
        <f t="shared" si="557"/>
        <v>0</v>
      </c>
      <c r="BH289" s="78">
        <f t="shared" si="558"/>
        <v>0</v>
      </c>
      <c r="BI289" s="537"/>
      <c r="BJ289" s="537"/>
      <c r="BK289" s="382"/>
      <c r="BL289" s="238"/>
      <c r="BM289" s="538">
        <f t="shared" si="559"/>
        <v>0</v>
      </c>
      <c r="BN289" s="74">
        <f t="shared" si="560"/>
        <v>0</v>
      </c>
      <c r="BO289" s="78">
        <f t="shared" si="561"/>
        <v>0</v>
      </c>
      <c r="BP289" s="537"/>
      <c r="BQ289" s="537"/>
      <c r="BR289" s="382"/>
      <c r="BS289" s="238"/>
      <c r="BT289" s="538">
        <f t="shared" si="562"/>
        <v>0</v>
      </c>
      <c r="BU289" s="74">
        <f t="shared" si="563"/>
        <v>0</v>
      </c>
      <c r="BV289" s="78">
        <f t="shared" si="564"/>
        <v>0</v>
      </c>
      <c r="BW289" s="537"/>
      <c r="BX289" s="537"/>
      <c r="BY289" s="382"/>
      <c r="BZ289" s="238"/>
      <c r="CA289" s="538">
        <f t="shared" si="565"/>
        <v>0</v>
      </c>
      <c r="CB289" s="74">
        <f t="shared" si="566"/>
        <v>0</v>
      </c>
      <c r="CC289" s="78">
        <f t="shared" si="567"/>
        <v>0</v>
      </c>
      <c r="CD289" s="537"/>
      <c r="CE289" s="537"/>
      <c r="CF289" s="382"/>
      <c r="CG289" s="238"/>
      <c r="CH289" s="538">
        <f t="shared" si="568"/>
        <v>0</v>
      </c>
      <c r="CI289" s="74">
        <f t="shared" si="569"/>
        <v>0</v>
      </c>
      <c r="CJ289" s="78">
        <f t="shared" si="570"/>
        <v>0</v>
      </c>
      <c r="CK289" s="537"/>
      <c r="CL289" s="537"/>
      <c r="CM289" s="382"/>
      <c r="CN289" s="238"/>
      <c r="CO289" s="538">
        <f t="shared" si="571"/>
        <v>0</v>
      </c>
      <c r="CP289" s="74">
        <f t="shared" si="572"/>
        <v>0</v>
      </c>
      <c r="CQ289" s="78">
        <f t="shared" si="573"/>
        <v>0</v>
      </c>
      <c r="CR289" s="537"/>
      <c r="CS289" s="537"/>
      <c r="CT289" s="382"/>
      <c r="CU289" s="238"/>
      <c r="CV289" s="538">
        <f t="shared" si="574"/>
        <v>0</v>
      </c>
      <c r="CW289" s="74">
        <f t="shared" si="575"/>
        <v>0</v>
      </c>
      <c r="CX289" s="78">
        <f t="shared" si="576"/>
        <v>0</v>
      </c>
      <c r="CY289" s="537"/>
      <c r="CZ289" s="537"/>
      <c r="DA289" s="382"/>
      <c r="DB289" s="238"/>
      <c r="DC289" s="538">
        <f t="shared" si="577"/>
        <v>0</v>
      </c>
      <c r="DD289" s="74">
        <f t="shared" si="578"/>
        <v>0</v>
      </c>
      <c r="DE289" s="78">
        <f t="shared" si="579"/>
        <v>0</v>
      </c>
      <c r="DF289" s="537"/>
      <c r="DG289" s="537"/>
      <c r="DH289" s="382"/>
      <c r="DI289" s="238"/>
      <c r="DJ289" s="538">
        <f t="shared" si="580"/>
        <v>0</v>
      </c>
      <c r="DK289" s="74">
        <f t="shared" si="581"/>
        <v>0</v>
      </c>
      <c r="DL289" s="78">
        <f t="shared" si="582"/>
        <v>0</v>
      </c>
      <c r="DM289" s="537"/>
      <c r="DN289" s="537"/>
      <c r="DO289" s="382"/>
      <c r="DP289" s="238"/>
      <c r="DQ289" s="538">
        <f t="shared" si="583"/>
        <v>0</v>
      </c>
      <c r="DR289" s="74">
        <f t="shared" si="584"/>
        <v>0</v>
      </c>
      <c r="DS289" s="78">
        <f t="shared" si="585"/>
        <v>0</v>
      </c>
      <c r="DT289" s="537"/>
      <c r="DU289" s="537"/>
      <c r="DV289" s="382"/>
    </row>
    <row r="290" spans="1:126" s="20" customFormat="1" outlineLevel="1" x14ac:dyDescent="0.2">
      <c r="A290" s="186" t="s">
        <v>84</v>
      </c>
      <c r="B290" s="182" t="s">
        <v>85</v>
      </c>
      <c r="C290" s="42"/>
      <c r="D290" s="42"/>
      <c r="E290" s="78">
        <f t="shared" si="533"/>
        <v>0</v>
      </c>
      <c r="F290" s="187"/>
      <c r="H290" s="301" t="s">
        <v>305</v>
      </c>
      <c r="I290" s="538">
        <f t="shared" si="534"/>
        <v>0</v>
      </c>
      <c r="J290" s="538">
        <f t="shared" si="535"/>
        <v>0</v>
      </c>
      <c r="K290" s="78">
        <f t="shared" si="536"/>
        <v>0</v>
      </c>
      <c r="L290" s="537"/>
      <c r="M290" s="537"/>
      <c r="N290" s="382"/>
      <c r="O290" s="271" t="str">
        <f t="shared" si="537"/>
        <v>LMF</v>
      </c>
      <c r="P290" s="538">
        <f t="shared" si="538"/>
        <v>0</v>
      </c>
      <c r="Q290" s="74">
        <f t="shared" si="539"/>
        <v>0</v>
      </c>
      <c r="R290" s="78">
        <f t="shared" si="540"/>
        <v>0</v>
      </c>
      <c r="S290" s="537"/>
      <c r="T290" s="537"/>
      <c r="U290" s="382"/>
      <c r="V290" s="238"/>
      <c r="W290" s="538">
        <f t="shared" si="541"/>
        <v>0</v>
      </c>
      <c r="X290" s="74">
        <f t="shared" si="542"/>
        <v>0</v>
      </c>
      <c r="Y290" s="78">
        <f t="shared" si="543"/>
        <v>0</v>
      </c>
      <c r="Z290" s="537"/>
      <c r="AA290" s="537"/>
      <c r="AB290" s="382"/>
      <c r="AC290" s="238"/>
      <c r="AD290" s="538">
        <f t="shared" si="544"/>
        <v>0</v>
      </c>
      <c r="AE290" s="74">
        <f t="shared" si="545"/>
        <v>0</v>
      </c>
      <c r="AF290" s="78">
        <f t="shared" si="546"/>
        <v>0</v>
      </c>
      <c r="AG290" s="537"/>
      <c r="AH290" s="537"/>
      <c r="AI290" s="382"/>
      <c r="AJ290" s="238"/>
      <c r="AK290" s="538">
        <f t="shared" si="547"/>
        <v>0</v>
      </c>
      <c r="AL290" s="74">
        <f t="shared" si="548"/>
        <v>0</v>
      </c>
      <c r="AM290" s="78">
        <f t="shared" si="549"/>
        <v>0</v>
      </c>
      <c r="AN290" s="537"/>
      <c r="AO290" s="537"/>
      <c r="AP290" s="382"/>
      <c r="AQ290" s="238"/>
      <c r="AR290" s="538">
        <f t="shared" si="550"/>
        <v>0</v>
      </c>
      <c r="AS290" s="74">
        <f t="shared" si="551"/>
        <v>0</v>
      </c>
      <c r="AT290" s="78">
        <f t="shared" si="552"/>
        <v>0</v>
      </c>
      <c r="AU290" s="537"/>
      <c r="AV290" s="537"/>
      <c r="AW290" s="382"/>
      <c r="AX290" s="238"/>
      <c r="AY290" s="538">
        <f t="shared" si="553"/>
        <v>0</v>
      </c>
      <c r="AZ290" s="74">
        <f t="shared" si="554"/>
        <v>0</v>
      </c>
      <c r="BA290" s="78">
        <f t="shared" si="555"/>
        <v>0</v>
      </c>
      <c r="BB290" s="537"/>
      <c r="BC290" s="537"/>
      <c r="BD290" s="382"/>
      <c r="BE290" s="238"/>
      <c r="BF290" s="538">
        <f t="shared" si="556"/>
        <v>0</v>
      </c>
      <c r="BG290" s="74">
        <f t="shared" si="557"/>
        <v>0</v>
      </c>
      <c r="BH290" s="78">
        <f t="shared" si="558"/>
        <v>0</v>
      </c>
      <c r="BI290" s="537"/>
      <c r="BJ290" s="537"/>
      <c r="BK290" s="382"/>
      <c r="BL290" s="238"/>
      <c r="BM290" s="538">
        <f t="shared" si="559"/>
        <v>0</v>
      </c>
      <c r="BN290" s="74">
        <f t="shared" si="560"/>
        <v>0</v>
      </c>
      <c r="BO290" s="78">
        <f t="shared" si="561"/>
        <v>0</v>
      </c>
      <c r="BP290" s="537"/>
      <c r="BQ290" s="537"/>
      <c r="BR290" s="382"/>
      <c r="BS290" s="238"/>
      <c r="BT290" s="538">
        <f t="shared" si="562"/>
        <v>0</v>
      </c>
      <c r="BU290" s="74">
        <f t="shared" si="563"/>
        <v>0</v>
      </c>
      <c r="BV290" s="78">
        <f t="shared" si="564"/>
        <v>0</v>
      </c>
      <c r="BW290" s="537"/>
      <c r="BX290" s="537"/>
      <c r="BY290" s="382"/>
      <c r="BZ290" s="238"/>
      <c r="CA290" s="538">
        <f t="shared" si="565"/>
        <v>0</v>
      </c>
      <c r="CB290" s="74">
        <f t="shared" si="566"/>
        <v>0</v>
      </c>
      <c r="CC290" s="78">
        <f t="shared" si="567"/>
        <v>0</v>
      </c>
      <c r="CD290" s="537"/>
      <c r="CE290" s="537"/>
      <c r="CF290" s="382"/>
      <c r="CG290" s="238"/>
      <c r="CH290" s="538">
        <f t="shared" si="568"/>
        <v>0</v>
      </c>
      <c r="CI290" s="74">
        <f t="shared" si="569"/>
        <v>0</v>
      </c>
      <c r="CJ290" s="78">
        <f t="shared" si="570"/>
        <v>0</v>
      </c>
      <c r="CK290" s="537"/>
      <c r="CL290" s="537"/>
      <c r="CM290" s="382"/>
      <c r="CN290" s="238"/>
      <c r="CO290" s="538">
        <f t="shared" si="571"/>
        <v>0</v>
      </c>
      <c r="CP290" s="74">
        <f t="shared" si="572"/>
        <v>0</v>
      </c>
      <c r="CQ290" s="78">
        <f t="shared" si="573"/>
        <v>0</v>
      </c>
      <c r="CR290" s="537"/>
      <c r="CS290" s="537"/>
      <c r="CT290" s="382"/>
      <c r="CU290" s="238"/>
      <c r="CV290" s="538">
        <f t="shared" si="574"/>
        <v>0</v>
      </c>
      <c r="CW290" s="74">
        <f t="shared" si="575"/>
        <v>0</v>
      </c>
      <c r="CX290" s="78">
        <f t="shared" si="576"/>
        <v>0</v>
      </c>
      <c r="CY290" s="537"/>
      <c r="CZ290" s="537"/>
      <c r="DA290" s="382"/>
      <c r="DB290" s="238"/>
      <c r="DC290" s="538">
        <f t="shared" si="577"/>
        <v>0</v>
      </c>
      <c r="DD290" s="74">
        <f t="shared" si="578"/>
        <v>0</v>
      </c>
      <c r="DE290" s="78">
        <f t="shared" si="579"/>
        <v>0</v>
      </c>
      <c r="DF290" s="537"/>
      <c r="DG290" s="537"/>
      <c r="DH290" s="382"/>
      <c r="DI290" s="238"/>
      <c r="DJ290" s="538">
        <f t="shared" si="580"/>
        <v>0</v>
      </c>
      <c r="DK290" s="74">
        <f t="shared" si="581"/>
        <v>0</v>
      </c>
      <c r="DL290" s="78">
        <f t="shared" si="582"/>
        <v>0</v>
      </c>
      <c r="DM290" s="537"/>
      <c r="DN290" s="537"/>
      <c r="DO290" s="382"/>
      <c r="DP290" s="238"/>
      <c r="DQ290" s="538">
        <f t="shared" si="583"/>
        <v>0</v>
      </c>
      <c r="DR290" s="74">
        <f t="shared" si="584"/>
        <v>0</v>
      </c>
      <c r="DS290" s="78">
        <f t="shared" si="585"/>
        <v>0</v>
      </c>
      <c r="DT290" s="537"/>
      <c r="DU290" s="537"/>
      <c r="DV290" s="382"/>
    </row>
    <row r="291" spans="1:126" s="20" customFormat="1" outlineLevel="1" x14ac:dyDescent="0.2">
      <c r="A291" s="153" t="s">
        <v>2</v>
      </c>
      <c r="B291" s="150" t="s">
        <v>36</v>
      </c>
      <c r="C291" s="73">
        <f>SUMIF($H292:$H298,MID($H291,3,10),C292:C298)</f>
        <v>0</v>
      </c>
      <c r="D291" s="73">
        <f>SUMIF($H292:$H298,MID($H291,3,10),D292:D298)</f>
        <v>0</v>
      </c>
      <c r="E291" s="73">
        <f t="shared" si="533"/>
        <v>0</v>
      </c>
      <c r="F291" s="187"/>
      <c r="G291" s="22"/>
      <c r="H291" s="301" t="s">
        <v>307</v>
      </c>
      <c r="I291" s="536">
        <f t="shared" si="534"/>
        <v>0</v>
      </c>
      <c r="J291" s="536">
        <f t="shared" si="535"/>
        <v>0</v>
      </c>
      <c r="K291" s="73">
        <f t="shared" si="536"/>
        <v>0</v>
      </c>
      <c r="L291" s="432">
        <f>IF(I$1="","",SUMIF($H292:$H298,MID($H291,3,10),L292:L298))</f>
        <v>0</v>
      </c>
      <c r="M291" s="432">
        <f>IF(I$1="","",SUMIF($H292:$H298,MID($H291,3,10),M292:M298))</f>
        <v>0</v>
      </c>
      <c r="N291" s="382"/>
      <c r="O291" s="271" t="str">
        <f t="shared" si="537"/>
        <v>LM</v>
      </c>
      <c r="P291" s="536">
        <f t="shared" si="538"/>
        <v>0</v>
      </c>
      <c r="Q291" s="73">
        <f t="shared" si="539"/>
        <v>0</v>
      </c>
      <c r="R291" s="73">
        <f t="shared" si="540"/>
        <v>0</v>
      </c>
      <c r="S291" s="432">
        <f>IF(P$1="","",SUMIF($H292:$H297,MID($H291,3,10),S292:S297))</f>
        <v>0</v>
      </c>
      <c r="T291" s="432">
        <f>IF(P$1="","",SUMIF($H292:$H297,MID($H291,3,10),T292:T297))</f>
        <v>0</v>
      </c>
      <c r="U291" s="382"/>
      <c r="V291" s="238"/>
      <c r="W291" s="536">
        <f t="shared" si="541"/>
        <v>0</v>
      </c>
      <c r="X291" s="73">
        <f t="shared" si="542"/>
        <v>0</v>
      </c>
      <c r="Y291" s="73">
        <f t="shared" si="543"/>
        <v>0</v>
      </c>
      <c r="Z291" s="432">
        <f>IF(W$1="","",SUMIF($H292:$H297,MID($H291,3,10),Z292:Z297))</f>
        <v>0</v>
      </c>
      <c r="AA291" s="432">
        <f>IF(W$1="","",SUMIF($H292:$H297,MID($H291,3,10),AA292:AA297))</f>
        <v>0</v>
      </c>
      <c r="AB291" s="382"/>
      <c r="AC291" s="238"/>
      <c r="AD291" s="536">
        <f t="shared" si="544"/>
        <v>0</v>
      </c>
      <c r="AE291" s="73">
        <f t="shared" si="545"/>
        <v>0</v>
      </c>
      <c r="AF291" s="73">
        <f t="shared" si="546"/>
        <v>0</v>
      </c>
      <c r="AG291" s="432">
        <f>IF(AD$1="","",SUMIF($H292:$H297,MID($H291,3,10),AG292:AG297))</f>
        <v>0</v>
      </c>
      <c r="AH291" s="432">
        <f>IF(AD$1="","",SUMIF($H292:$H297,MID($H291,3,10),AH292:AH297))</f>
        <v>0</v>
      </c>
      <c r="AI291" s="382"/>
      <c r="AJ291" s="238"/>
      <c r="AK291" s="536">
        <f t="shared" si="547"/>
        <v>0</v>
      </c>
      <c r="AL291" s="73">
        <f t="shared" si="548"/>
        <v>0</v>
      </c>
      <c r="AM291" s="73">
        <f t="shared" si="549"/>
        <v>0</v>
      </c>
      <c r="AN291" s="432">
        <f>IF(AK$1="","",SUMIF($H292:$H297,MID($H291,3,10),AN292:AN297))</f>
        <v>0</v>
      </c>
      <c r="AO291" s="432">
        <f>IF(AK$1="","",SUMIF($H292:$H297,MID($H291,3,10),AO292:AO297))</f>
        <v>0</v>
      </c>
      <c r="AP291" s="382"/>
      <c r="AQ291" s="238"/>
      <c r="AR291" s="536">
        <f t="shared" si="550"/>
        <v>0</v>
      </c>
      <c r="AS291" s="73">
        <f t="shared" si="551"/>
        <v>0</v>
      </c>
      <c r="AT291" s="73">
        <f t="shared" si="552"/>
        <v>0</v>
      </c>
      <c r="AU291" s="432">
        <f>IF(AR$1="","",SUMIF($H292:$H297,MID($H291,3,10),AU292:AU297))</f>
        <v>0</v>
      </c>
      <c r="AV291" s="432">
        <f>IF(AR$1="","",SUMIF($H292:$H297,MID($H291,3,10),AV292:AV297))</f>
        <v>0</v>
      </c>
      <c r="AW291" s="382"/>
      <c r="AX291" s="238"/>
      <c r="AY291" s="536">
        <f t="shared" si="553"/>
        <v>0</v>
      </c>
      <c r="AZ291" s="73">
        <f t="shared" si="554"/>
        <v>0</v>
      </c>
      <c r="BA291" s="73">
        <f t="shared" si="555"/>
        <v>0</v>
      </c>
      <c r="BB291" s="432">
        <f>IF(AY$1="","",SUMIF($H292:$H297,MID($H291,3,10),BB292:BB297))</f>
        <v>0</v>
      </c>
      <c r="BC291" s="432">
        <f>IF(AY$1="","",SUMIF($H292:$H297,MID($H291,3,10),BC292:BC297))</f>
        <v>0</v>
      </c>
      <c r="BD291" s="382"/>
      <c r="BE291" s="238"/>
      <c r="BF291" s="536">
        <f t="shared" si="556"/>
        <v>0</v>
      </c>
      <c r="BG291" s="73">
        <f t="shared" si="557"/>
        <v>0</v>
      </c>
      <c r="BH291" s="73">
        <f t="shared" si="558"/>
        <v>0</v>
      </c>
      <c r="BI291" s="432">
        <f>IF(BF$1="","",SUMIF($H292:$H297,MID($H291,3,10),BI292:BI297))</f>
        <v>0</v>
      </c>
      <c r="BJ291" s="432">
        <f>IF(BF$1="","",SUMIF($H292:$H297,MID($H291,3,10),BJ292:BJ297))</f>
        <v>0</v>
      </c>
      <c r="BK291" s="382"/>
      <c r="BL291" s="238"/>
      <c r="BM291" s="536">
        <f t="shared" si="559"/>
        <v>0</v>
      </c>
      <c r="BN291" s="73">
        <f t="shared" si="560"/>
        <v>0</v>
      </c>
      <c r="BO291" s="73">
        <f t="shared" si="561"/>
        <v>0</v>
      </c>
      <c r="BP291" s="432">
        <f>IF(BM$1="","",SUMIF($H292:$H297,MID($H291,3,10),BP292:BP297))</f>
        <v>0</v>
      </c>
      <c r="BQ291" s="432">
        <f>IF(BM$1="","",SUMIF($H292:$H297,MID($H291,3,10),BQ292:BQ297))</f>
        <v>0</v>
      </c>
      <c r="BR291" s="382"/>
      <c r="BS291" s="238"/>
      <c r="BT291" s="536">
        <f t="shared" si="562"/>
        <v>0</v>
      </c>
      <c r="BU291" s="73">
        <f t="shared" si="563"/>
        <v>0</v>
      </c>
      <c r="BV291" s="73">
        <f t="shared" si="564"/>
        <v>0</v>
      </c>
      <c r="BW291" s="432">
        <f>IF(BT$1="","",SUMIF($H292:$H297,MID($H291,3,10),BW292:BW297))</f>
        <v>0</v>
      </c>
      <c r="BX291" s="432">
        <f>IF(BT$1="","",SUMIF($H292:$H297,MID($H291,3,10),BX292:BX297))</f>
        <v>0</v>
      </c>
      <c r="BY291" s="382"/>
      <c r="BZ291" s="238"/>
      <c r="CA291" s="536">
        <f t="shared" si="565"/>
        <v>0</v>
      </c>
      <c r="CB291" s="73">
        <f t="shared" si="566"/>
        <v>0</v>
      </c>
      <c r="CC291" s="73">
        <f t="shared" si="567"/>
        <v>0</v>
      </c>
      <c r="CD291" s="432">
        <f>IF(CA$1="","",SUMIF($H292:$H297,MID($H291,3,10),CD292:CD297))</f>
        <v>0</v>
      </c>
      <c r="CE291" s="432">
        <f>IF(CA$1="","",SUMIF($H292:$H297,MID($H291,3,10),CE292:CE297))</f>
        <v>0</v>
      </c>
      <c r="CF291" s="382"/>
      <c r="CG291" s="238"/>
      <c r="CH291" s="536">
        <f t="shared" si="568"/>
        <v>0</v>
      </c>
      <c r="CI291" s="73">
        <f t="shared" si="569"/>
        <v>0</v>
      </c>
      <c r="CJ291" s="73">
        <f t="shared" si="570"/>
        <v>0</v>
      </c>
      <c r="CK291" s="432">
        <f>IF(CH$1="","",SUMIF($H292:$H297,MID($H291,3,10),CK292:CK297))</f>
        <v>0</v>
      </c>
      <c r="CL291" s="432">
        <f>IF(CH$1="","",SUMIF($H292:$H297,MID($H291,3,10),CL292:CL297))</f>
        <v>0</v>
      </c>
      <c r="CM291" s="382"/>
      <c r="CN291" s="238"/>
      <c r="CO291" s="536">
        <f t="shared" si="571"/>
        <v>0</v>
      </c>
      <c r="CP291" s="73">
        <f t="shared" si="572"/>
        <v>0</v>
      </c>
      <c r="CQ291" s="73">
        <f t="shared" si="573"/>
        <v>0</v>
      </c>
      <c r="CR291" s="432">
        <f>IF(CO$1="","",SUMIF($H292:$H297,MID($H291,3,10),CR292:CR297))</f>
        <v>0</v>
      </c>
      <c r="CS291" s="432">
        <f>IF(CO$1="","",SUMIF($H292:$H297,MID($H291,3,10),CS292:CS297))</f>
        <v>0</v>
      </c>
      <c r="CT291" s="382"/>
      <c r="CU291" s="238"/>
      <c r="CV291" s="536">
        <f t="shared" si="574"/>
        <v>0</v>
      </c>
      <c r="CW291" s="73">
        <f t="shared" si="575"/>
        <v>0</v>
      </c>
      <c r="CX291" s="73">
        <f t="shared" si="576"/>
        <v>0</v>
      </c>
      <c r="CY291" s="432">
        <f>IF(CV$1="","",SUMIF($H292:$H297,MID($H291,3,10),CY292:CY297))</f>
        <v>0</v>
      </c>
      <c r="CZ291" s="432">
        <f>IF(CV$1="","",SUMIF($H292:$H297,MID($H291,3,10),CZ292:CZ297))</f>
        <v>0</v>
      </c>
      <c r="DA291" s="382"/>
      <c r="DB291" s="238"/>
      <c r="DC291" s="536">
        <f t="shared" si="577"/>
        <v>0</v>
      </c>
      <c r="DD291" s="73">
        <f t="shared" si="578"/>
        <v>0</v>
      </c>
      <c r="DE291" s="73">
        <f t="shared" si="579"/>
        <v>0</v>
      </c>
      <c r="DF291" s="432">
        <f>IF(DC$1="","",SUMIF($H292:$H297,MID($H291,3,10),DF292:DF297))</f>
        <v>0</v>
      </c>
      <c r="DG291" s="432">
        <f>IF(DC$1="","",SUMIF($H292:$H297,MID($H291,3,10),DG292:DG297))</f>
        <v>0</v>
      </c>
      <c r="DH291" s="382"/>
      <c r="DI291" s="238"/>
      <c r="DJ291" s="536">
        <f t="shared" si="580"/>
        <v>0</v>
      </c>
      <c r="DK291" s="73">
        <f t="shared" si="581"/>
        <v>0</v>
      </c>
      <c r="DL291" s="73">
        <f t="shared" si="582"/>
        <v>0</v>
      </c>
      <c r="DM291" s="432">
        <f>IF(DJ$1="","",SUMIF($H292:$H297,MID($H291,3,10),DM292:DM297))</f>
        <v>0</v>
      </c>
      <c r="DN291" s="432">
        <f>IF(DJ$1="","",SUMIF($H292:$H297,MID($H291,3,10),DN292:DN297))</f>
        <v>0</v>
      </c>
      <c r="DO291" s="382"/>
      <c r="DP291" s="238"/>
      <c r="DQ291" s="536">
        <f t="shared" si="583"/>
        <v>0</v>
      </c>
      <c r="DR291" s="73">
        <f t="shared" si="584"/>
        <v>0</v>
      </c>
      <c r="DS291" s="73">
        <f t="shared" si="585"/>
        <v>0</v>
      </c>
      <c r="DT291" s="432">
        <f>IF(DQ$1="","",SUMIF($H292:$H297,MID($H291,3,10),DT292:DT297))</f>
        <v>0</v>
      </c>
      <c r="DU291" s="432">
        <f>IF(DQ$1="","",SUMIF($H292:$H297,MID($H291,3,10),DU292:DU297))</f>
        <v>0</v>
      </c>
      <c r="DV291" s="382"/>
    </row>
    <row r="292" spans="1:126" s="20" customFormat="1" outlineLevel="1" x14ac:dyDescent="0.2">
      <c r="A292" s="186" t="s">
        <v>244</v>
      </c>
      <c r="B292" s="182" t="s">
        <v>134</v>
      </c>
      <c r="C292" s="42"/>
      <c r="D292" s="42"/>
      <c r="E292" s="78">
        <f t="shared" si="533"/>
        <v>0</v>
      </c>
      <c r="F292" s="178"/>
      <c r="G292" s="22" t="s">
        <v>145</v>
      </c>
      <c r="H292" s="301" t="s">
        <v>308</v>
      </c>
      <c r="I292" s="538">
        <f t="shared" si="534"/>
        <v>0</v>
      </c>
      <c r="J292" s="538">
        <f t="shared" si="535"/>
        <v>0</v>
      </c>
      <c r="K292" s="78">
        <f t="shared" si="536"/>
        <v>0</v>
      </c>
      <c r="L292" s="537"/>
      <c r="M292" s="537"/>
      <c r="N292" s="382"/>
      <c r="O292" s="271" t="str">
        <f t="shared" si="537"/>
        <v>LMS</v>
      </c>
      <c r="P292" s="538">
        <f t="shared" si="538"/>
        <v>0</v>
      </c>
      <c r="Q292" s="74">
        <f t="shared" si="539"/>
        <v>0</v>
      </c>
      <c r="R292" s="78">
        <f t="shared" si="540"/>
        <v>0</v>
      </c>
      <c r="S292" s="537"/>
      <c r="T292" s="537"/>
      <c r="U292" s="382"/>
      <c r="V292" s="238"/>
      <c r="W292" s="538">
        <f t="shared" si="541"/>
        <v>0</v>
      </c>
      <c r="X292" s="74">
        <f t="shared" si="542"/>
        <v>0</v>
      </c>
      <c r="Y292" s="78">
        <f t="shared" si="543"/>
        <v>0</v>
      </c>
      <c r="Z292" s="537"/>
      <c r="AA292" s="537"/>
      <c r="AB292" s="382"/>
      <c r="AC292" s="238"/>
      <c r="AD292" s="538">
        <f t="shared" si="544"/>
        <v>0</v>
      </c>
      <c r="AE292" s="74">
        <f t="shared" si="545"/>
        <v>0</v>
      </c>
      <c r="AF292" s="78">
        <f t="shared" si="546"/>
        <v>0</v>
      </c>
      <c r="AG292" s="537"/>
      <c r="AH292" s="537"/>
      <c r="AI292" s="382"/>
      <c r="AJ292" s="238"/>
      <c r="AK292" s="538">
        <f t="shared" si="547"/>
        <v>0</v>
      </c>
      <c r="AL292" s="74">
        <f t="shared" si="548"/>
        <v>0</v>
      </c>
      <c r="AM292" s="78">
        <f t="shared" si="549"/>
        <v>0</v>
      </c>
      <c r="AN292" s="537"/>
      <c r="AO292" s="537"/>
      <c r="AP292" s="382"/>
      <c r="AQ292" s="238"/>
      <c r="AR292" s="538">
        <f t="shared" si="550"/>
        <v>0</v>
      </c>
      <c r="AS292" s="74">
        <f t="shared" si="551"/>
        <v>0</v>
      </c>
      <c r="AT292" s="78">
        <f t="shared" si="552"/>
        <v>0</v>
      </c>
      <c r="AU292" s="537"/>
      <c r="AV292" s="537"/>
      <c r="AW292" s="382"/>
      <c r="AX292" s="238"/>
      <c r="AY292" s="538">
        <f t="shared" si="553"/>
        <v>0</v>
      </c>
      <c r="AZ292" s="74">
        <f t="shared" si="554"/>
        <v>0</v>
      </c>
      <c r="BA292" s="78">
        <f t="shared" si="555"/>
        <v>0</v>
      </c>
      <c r="BB292" s="537"/>
      <c r="BC292" s="537"/>
      <c r="BD292" s="382"/>
      <c r="BE292" s="238"/>
      <c r="BF292" s="538">
        <f t="shared" si="556"/>
        <v>0</v>
      </c>
      <c r="BG292" s="74">
        <f t="shared" si="557"/>
        <v>0</v>
      </c>
      <c r="BH292" s="78">
        <f t="shared" si="558"/>
        <v>0</v>
      </c>
      <c r="BI292" s="537"/>
      <c r="BJ292" s="537"/>
      <c r="BK292" s="382"/>
      <c r="BL292" s="238"/>
      <c r="BM292" s="538">
        <f t="shared" si="559"/>
        <v>0</v>
      </c>
      <c r="BN292" s="74">
        <f t="shared" si="560"/>
        <v>0</v>
      </c>
      <c r="BO292" s="78">
        <f t="shared" si="561"/>
        <v>0</v>
      </c>
      <c r="BP292" s="537"/>
      <c r="BQ292" s="537"/>
      <c r="BR292" s="382"/>
      <c r="BS292" s="238"/>
      <c r="BT292" s="538">
        <f t="shared" si="562"/>
        <v>0</v>
      </c>
      <c r="BU292" s="74">
        <f t="shared" si="563"/>
        <v>0</v>
      </c>
      <c r="BV292" s="78">
        <f t="shared" si="564"/>
        <v>0</v>
      </c>
      <c r="BW292" s="537"/>
      <c r="BX292" s="537"/>
      <c r="BY292" s="382"/>
      <c r="BZ292" s="238"/>
      <c r="CA292" s="538">
        <f t="shared" si="565"/>
        <v>0</v>
      </c>
      <c r="CB292" s="74">
        <f t="shared" si="566"/>
        <v>0</v>
      </c>
      <c r="CC292" s="78">
        <f t="shared" si="567"/>
        <v>0</v>
      </c>
      <c r="CD292" s="537"/>
      <c r="CE292" s="537"/>
      <c r="CF292" s="382"/>
      <c r="CG292" s="238"/>
      <c r="CH292" s="538">
        <f t="shared" si="568"/>
        <v>0</v>
      </c>
      <c r="CI292" s="74">
        <f t="shared" si="569"/>
        <v>0</v>
      </c>
      <c r="CJ292" s="78">
        <f t="shared" si="570"/>
        <v>0</v>
      </c>
      <c r="CK292" s="537"/>
      <c r="CL292" s="537"/>
      <c r="CM292" s="382"/>
      <c r="CN292" s="238"/>
      <c r="CO292" s="538">
        <f t="shared" si="571"/>
        <v>0</v>
      </c>
      <c r="CP292" s="74">
        <f t="shared" si="572"/>
        <v>0</v>
      </c>
      <c r="CQ292" s="78">
        <f t="shared" si="573"/>
        <v>0</v>
      </c>
      <c r="CR292" s="537"/>
      <c r="CS292" s="537"/>
      <c r="CT292" s="382"/>
      <c r="CU292" s="238"/>
      <c r="CV292" s="538">
        <f t="shared" si="574"/>
        <v>0</v>
      </c>
      <c r="CW292" s="74">
        <f t="shared" si="575"/>
        <v>0</v>
      </c>
      <c r="CX292" s="78">
        <f t="shared" si="576"/>
        <v>0</v>
      </c>
      <c r="CY292" s="537"/>
      <c r="CZ292" s="537"/>
      <c r="DA292" s="382"/>
      <c r="DB292" s="238"/>
      <c r="DC292" s="538">
        <f t="shared" si="577"/>
        <v>0</v>
      </c>
      <c r="DD292" s="74">
        <f t="shared" si="578"/>
        <v>0</v>
      </c>
      <c r="DE292" s="78">
        <f t="shared" si="579"/>
        <v>0</v>
      </c>
      <c r="DF292" s="537"/>
      <c r="DG292" s="537"/>
      <c r="DH292" s="382"/>
      <c r="DI292" s="238"/>
      <c r="DJ292" s="538">
        <f t="shared" si="580"/>
        <v>0</v>
      </c>
      <c r="DK292" s="74">
        <f t="shared" si="581"/>
        <v>0</v>
      </c>
      <c r="DL292" s="78">
        <f t="shared" si="582"/>
        <v>0</v>
      </c>
      <c r="DM292" s="537"/>
      <c r="DN292" s="537"/>
      <c r="DO292" s="382"/>
      <c r="DP292" s="238"/>
      <c r="DQ292" s="538">
        <f t="shared" si="583"/>
        <v>0</v>
      </c>
      <c r="DR292" s="74">
        <f t="shared" si="584"/>
        <v>0</v>
      </c>
      <c r="DS292" s="78">
        <f t="shared" si="585"/>
        <v>0</v>
      </c>
      <c r="DT292" s="537"/>
      <c r="DU292" s="537"/>
      <c r="DV292" s="382"/>
    </row>
    <row r="293" spans="1:126" s="20" customFormat="1" outlineLevel="1" x14ac:dyDescent="0.2">
      <c r="A293" s="186" t="s">
        <v>244</v>
      </c>
      <c r="B293" s="182" t="s">
        <v>134</v>
      </c>
      <c r="C293" s="42"/>
      <c r="D293" s="42"/>
      <c r="E293" s="78">
        <f t="shared" si="533"/>
        <v>0</v>
      </c>
      <c r="F293" s="178"/>
      <c r="G293" s="22" t="s">
        <v>146</v>
      </c>
      <c r="H293" s="301" t="s">
        <v>308</v>
      </c>
      <c r="I293" s="538">
        <f t="shared" si="534"/>
        <v>0</v>
      </c>
      <c r="J293" s="538">
        <f t="shared" si="535"/>
        <v>0</v>
      </c>
      <c r="K293" s="78">
        <f t="shared" si="536"/>
        <v>0</v>
      </c>
      <c r="L293" s="537"/>
      <c r="M293" s="537"/>
      <c r="N293" s="382"/>
      <c r="O293" s="271" t="str">
        <f t="shared" si="537"/>
        <v>LMS</v>
      </c>
      <c r="P293" s="538">
        <f t="shared" si="538"/>
        <v>0</v>
      </c>
      <c r="Q293" s="74">
        <f t="shared" si="539"/>
        <v>0</v>
      </c>
      <c r="R293" s="78">
        <f t="shared" si="540"/>
        <v>0</v>
      </c>
      <c r="S293" s="537"/>
      <c r="T293" s="537"/>
      <c r="U293" s="382"/>
      <c r="V293" s="238"/>
      <c r="W293" s="538">
        <f t="shared" si="541"/>
        <v>0</v>
      </c>
      <c r="X293" s="74">
        <f t="shared" si="542"/>
        <v>0</v>
      </c>
      <c r="Y293" s="78">
        <f t="shared" si="543"/>
        <v>0</v>
      </c>
      <c r="Z293" s="537"/>
      <c r="AA293" s="537"/>
      <c r="AB293" s="382"/>
      <c r="AC293" s="238"/>
      <c r="AD293" s="538">
        <f t="shared" si="544"/>
        <v>0</v>
      </c>
      <c r="AE293" s="74">
        <f t="shared" si="545"/>
        <v>0</v>
      </c>
      <c r="AF293" s="78">
        <f t="shared" si="546"/>
        <v>0</v>
      </c>
      <c r="AG293" s="537"/>
      <c r="AH293" s="537"/>
      <c r="AI293" s="382"/>
      <c r="AJ293" s="238"/>
      <c r="AK293" s="538">
        <f t="shared" si="547"/>
        <v>0</v>
      </c>
      <c r="AL293" s="74">
        <f t="shared" si="548"/>
        <v>0</v>
      </c>
      <c r="AM293" s="78">
        <f t="shared" si="549"/>
        <v>0</v>
      </c>
      <c r="AN293" s="537"/>
      <c r="AO293" s="537"/>
      <c r="AP293" s="382"/>
      <c r="AQ293" s="238"/>
      <c r="AR293" s="538">
        <f t="shared" si="550"/>
        <v>0</v>
      </c>
      <c r="AS293" s="74">
        <f t="shared" si="551"/>
        <v>0</v>
      </c>
      <c r="AT293" s="78">
        <f t="shared" si="552"/>
        <v>0</v>
      </c>
      <c r="AU293" s="537"/>
      <c r="AV293" s="537"/>
      <c r="AW293" s="382"/>
      <c r="AX293" s="238"/>
      <c r="AY293" s="538">
        <f t="shared" si="553"/>
        <v>0</v>
      </c>
      <c r="AZ293" s="74">
        <f t="shared" si="554"/>
        <v>0</v>
      </c>
      <c r="BA293" s="78">
        <f t="shared" si="555"/>
        <v>0</v>
      </c>
      <c r="BB293" s="537"/>
      <c r="BC293" s="537"/>
      <c r="BD293" s="382"/>
      <c r="BE293" s="238"/>
      <c r="BF293" s="538">
        <f t="shared" si="556"/>
        <v>0</v>
      </c>
      <c r="BG293" s="74">
        <f t="shared" si="557"/>
        <v>0</v>
      </c>
      <c r="BH293" s="78">
        <f t="shared" si="558"/>
        <v>0</v>
      </c>
      <c r="BI293" s="537"/>
      <c r="BJ293" s="537"/>
      <c r="BK293" s="382"/>
      <c r="BL293" s="238"/>
      <c r="BM293" s="538">
        <f t="shared" si="559"/>
        <v>0</v>
      </c>
      <c r="BN293" s="74">
        <f t="shared" si="560"/>
        <v>0</v>
      </c>
      <c r="BO293" s="78">
        <f t="shared" si="561"/>
        <v>0</v>
      </c>
      <c r="BP293" s="537"/>
      <c r="BQ293" s="537"/>
      <c r="BR293" s="382"/>
      <c r="BS293" s="238"/>
      <c r="BT293" s="538">
        <f t="shared" si="562"/>
        <v>0</v>
      </c>
      <c r="BU293" s="74">
        <f t="shared" si="563"/>
        <v>0</v>
      </c>
      <c r="BV293" s="78">
        <f t="shared" si="564"/>
        <v>0</v>
      </c>
      <c r="BW293" s="537"/>
      <c r="BX293" s="537"/>
      <c r="BY293" s="382"/>
      <c r="BZ293" s="238"/>
      <c r="CA293" s="538">
        <f t="shared" si="565"/>
        <v>0</v>
      </c>
      <c r="CB293" s="74">
        <f t="shared" si="566"/>
        <v>0</v>
      </c>
      <c r="CC293" s="78">
        <f t="shared" si="567"/>
        <v>0</v>
      </c>
      <c r="CD293" s="537"/>
      <c r="CE293" s="537"/>
      <c r="CF293" s="382"/>
      <c r="CG293" s="238"/>
      <c r="CH293" s="538">
        <f t="shared" si="568"/>
        <v>0</v>
      </c>
      <c r="CI293" s="74">
        <f t="shared" si="569"/>
        <v>0</v>
      </c>
      <c r="CJ293" s="78">
        <f t="shared" si="570"/>
        <v>0</v>
      </c>
      <c r="CK293" s="537"/>
      <c r="CL293" s="537"/>
      <c r="CM293" s="382"/>
      <c r="CN293" s="238"/>
      <c r="CO293" s="538">
        <f t="shared" si="571"/>
        <v>0</v>
      </c>
      <c r="CP293" s="74">
        <f t="shared" si="572"/>
        <v>0</v>
      </c>
      <c r="CQ293" s="78">
        <f t="shared" si="573"/>
        <v>0</v>
      </c>
      <c r="CR293" s="537"/>
      <c r="CS293" s="537"/>
      <c r="CT293" s="382"/>
      <c r="CU293" s="238"/>
      <c r="CV293" s="538">
        <f t="shared" si="574"/>
        <v>0</v>
      </c>
      <c r="CW293" s="74">
        <f t="shared" si="575"/>
        <v>0</v>
      </c>
      <c r="CX293" s="78">
        <f t="shared" si="576"/>
        <v>0</v>
      </c>
      <c r="CY293" s="537"/>
      <c r="CZ293" s="537"/>
      <c r="DA293" s="382"/>
      <c r="DB293" s="238"/>
      <c r="DC293" s="538">
        <f t="shared" si="577"/>
        <v>0</v>
      </c>
      <c r="DD293" s="74">
        <f t="shared" si="578"/>
        <v>0</v>
      </c>
      <c r="DE293" s="78">
        <f t="shared" si="579"/>
        <v>0</v>
      </c>
      <c r="DF293" s="537"/>
      <c r="DG293" s="537"/>
      <c r="DH293" s="382"/>
      <c r="DI293" s="238"/>
      <c r="DJ293" s="538">
        <f t="shared" si="580"/>
        <v>0</v>
      </c>
      <c r="DK293" s="74">
        <f t="shared" si="581"/>
        <v>0</v>
      </c>
      <c r="DL293" s="78">
        <f t="shared" si="582"/>
        <v>0</v>
      </c>
      <c r="DM293" s="537"/>
      <c r="DN293" s="537"/>
      <c r="DO293" s="382"/>
      <c r="DP293" s="238"/>
      <c r="DQ293" s="538">
        <f t="shared" si="583"/>
        <v>0</v>
      </c>
      <c r="DR293" s="74">
        <f t="shared" si="584"/>
        <v>0</v>
      </c>
      <c r="DS293" s="78">
        <f t="shared" si="585"/>
        <v>0</v>
      </c>
      <c r="DT293" s="537"/>
      <c r="DU293" s="537"/>
      <c r="DV293" s="382"/>
    </row>
    <row r="294" spans="1:126" s="20" customFormat="1" outlineLevel="1" x14ac:dyDescent="0.2">
      <c r="A294" s="186" t="s">
        <v>244</v>
      </c>
      <c r="B294" s="182" t="s">
        <v>134</v>
      </c>
      <c r="C294" s="42"/>
      <c r="D294" s="42"/>
      <c r="E294" s="78">
        <f t="shared" si="533"/>
        <v>0</v>
      </c>
      <c r="F294" s="178"/>
      <c r="G294" s="22" t="s">
        <v>147</v>
      </c>
      <c r="H294" s="301" t="s">
        <v>308</v>
      </c>
      <c r="I294" s="538">
        <f t="shared" si="534"/>
        <v>0</v>
      </c>
      <c r="J294" s="538">
        <f t="shared" si="535"/>
        <v>0</v>
      </c>
      <c r="K294" s="78">
        <f t="shared" si="536"/>
        <v>0</v>
      </c>
      <c r="L294" s="537"/>
      <c r="M294" s="537"/>
      <c r="N294" s="382"/>
      <c r="O294" s="271" t="str">
        <f t="shared" si="537"/>
        <v>LMS</v>
      </c>
      <c r="P294" s="538">
        <f t="shared" si="538"/>
        <v>0</v>
      </c>
      <c r="Q294" s="74">
        <f t="shared" si="539"/>
        <v>0</v>
      </c>
      <c r="R294" s="78">
        <f t="shared" si="540"/>
        <v>0</v>
      </c>
      <c r="S294" s="537"/>
      <c r="T294" s="537"/>
      <c r="U294" s="382"/>
      <c r="V294" s="238"/>
      <c r="W294" s="538">
        <f t="shared" si="541"/>
        <v>0</v>
      </c>
      <c r="X294" s="74">
        <f t="shared" si="542"/>
        <v>0</v>
      </c>
      <c r="Y294" s="78">
        <f t="shared" si="543"/>
        <v>0</v>
      </c>
      <c r="Z294" s="537"/>
      <c r="AA294" s="537"/>
      <c r="AB294" s="382"/>
      <c r="AC294" s="238"/>
      <c r="AD294" s="538">
        <f t="shared" si="544"/>
        <v>0</v>
      </c>
      <c r="AE294" s="74">
        <f t="shared" si="545"/>
        <v>0</v>
      </c>
      <c r="AF294" s="78">
        <f t="shared" si="546"/>
        <v>0</v>
      </c>
      <c r="AG294" s="537"/>
      <c r="AH294" s="537"/>
      <c r="AI294" s="382"/>
      <c r="AJ294" s="238"/>
      <c r="AK294" s="538">
        <f t="shared" si="547"/>
        <v>0</v>
      </c>
      <c r="AL294" s="74">
        <f t="shared" si="548"/>
        <v>0</v>
      </c>
      <c r="AM294" s="78">
        <f t="shared" si="549"/>
        <v>0</v>
      </c>
      <c r="AN294" s="537"/>
      <c r="AO294" s="537"/>
      <c r="AP294" s="382"/>
      <c r="AQ294" s="238"/>
      <c r="AR294" s="538">
        <f t="shared" si="550"/>
        <v>0</v>
      </c>
      <c r="AS294" s="74">
        <f t="shared" si="551"/>
        <v>0</v>
      </c>
      <c r="AT294" s="78">
        <f t="shared" si="552"/>
        <v>0</v>
      </c>
      <c r="AU294" s="537"/>
      <c r="AV294" s="537"/>
      <c r="AW294" s="382"/>
      <c r="AX294" s="238"/>
      <c r="AY294" s="538">
        <f t="shared" si="553"/>
        <v>0</v>
      </c>
      <c r="AZ294" s="74">
        <f t="shared" si="554"/>
        <v>0</v>
      </c>
      <c r="BA294" s="78">
        <f t="shared" si="555"/>
        <v>0</v>
      </c>
      <c r="BB294" s="537"/>
      <c r="BC294" s="537"/>
      <c r="BD294" s="382"/>
      <c r="BE294" s="238"/>
      <c r="BF294" s="538">
        <f t="shared" si="556"/>
        <v>0</v>
      </c>
      <c r="BG294" s="74">
        <f t="shared" si="557"/>
        <v>0</v>
      </c>
      <c r="BH294" s="78">
        <f t="shared" si="558"/>
        <v>0</v>
      </c>
      <c r="BI294" s="537"/>
      <c r="BJ294" s="537"/>
      <c r="BK294" s="382"/>
      <c r="BL294" s="238"/>
      <c r="BM294" s="538">
        <f t="shared" si="559"/>
        <v>0</v>
      </c>
      <c r="BN294" s="74">
        <f t="shared" si="560"/>
        <v>0</v>
      </c>
      <c r="BO294" s="78">
        <f t="shared" si="561"/>
        <v>0</v>
      </c>
      <c r="BP294" s="537"/>
      <c r="BQ294" s="537"/>
      <c r="BR294" s="382"/>
      <c r="BS294" s="238"/>
      <c r="BT294" s="538">
        <f t="shared" si="562"/>
        <v>0</v>
      </c>
      <c r="BU294" s="74">
        <f t="shared" si="563"/>
        <v>0</v>
      </c>
      <c r="BV294" s="78">
        <f t="shared" si="564"/>
        <v>0</v>
      </c>
      <c r="BW294" s="537"/>
      <c r="BX294" s="537"/>
      <c r="BY294" s="382"/>
      <c r="BZ294" s="238"/>
      <c r="CA294" s="538">
        <f t="shared" si="565"/>
        <v>0</v>
      </c>
      <c r="CB294" s="74">
        <f t="shared" si="566"/>
        <v>0</v>
      </c>
      <c r="CC294" s="78">
        <f t="shared" si="567"/>
        <v>0</v>
      </c>
      <c r="CD294" s="537"/>
      <c r="CE294" s="537"/>
      <c r="CF294" s="382"/>
      <c r="CG294" s="238"/>
      <c r="CH294" s="538">
        <f t="shared" si="568"/>
        <v>0</v>
      </c>
      <c r="CI294" s="74">
        <f t="shared" si="569"/>
        <v>0</v>
      </c>
      <c r="CJ294" s="78">
        <f t="shared" si="570"/>
        <v>0</v>
      </c>
      <c r="CK294" s="537"/>
      <c r="CL294" s="537"/>
      <c r="CM294" s="382"/>
      <c r="CN294" s="238"/>
      <c r="CO294" s="538">
        <f t="shared" si="571"/>
        <v>0</v>
      </c>
      <c r="CP294" s="74">
        <f t="shared" si="572"/>
        <v>0</v>
      </c>
      <c r="CQ294" s="78">
        <f t="shared" si="573"/>
        <v>0</v>
      </c>
      <c r="CR294" s="537"/>
      <c r="CS294" s="537"/>
      <c r="CT294" s="382"/>
      <c r="CU294" s="238"/>
      <c r="CV294" s="538">
        <f t="shared" si="574"/>
        <v>0</v>
      </c>
      <c r="CW294" s="74">
        <f t="shared" si="575"/>
        <v>0</v>
      </c>
      <c r="CX294" s="78">
        <f t="shared" si="576"/>
        <v>0</v>
      </c>
      <c r="CY294" s="537"/>
      <c r="CZ294" s="537"/>
      <c r="DA294" s="382"/>
      <c r="DB294" s="238"/>
      <c r="DC294" s="538">
        <f t="shared" si="577"/>
        <v>0</v>
      </c>
      <c r="DD294" s="74">
        <f t="shared" si="578"/>
        <v>0</v>
      </c>
      <c r="DE294" s="78">
        <f t="shared" si="579"/>
        <v>0</v>
      </c>
      <c r="DF294" s="537"/>
      <c r="DG294" s="537"/>
      <c r="DH294" s="382"/>
      <c r="DI294" s="238"/>
      <c r="DJ294" s="538">
        <f t="shared" si="580"/>
        <v>0</v>
      </c>
      <c r="DK294" s="74">
        <f t="shared" si="581"/>
        <v>0</v>
      </c>
      <c r="DL294" s="78">
        <f t="shared" si="582"/>
        <v>0</v>
      </c>
      <c r="DM294" s="537"/>
      <c r="DN294" s="537"/>
      <c r="DO294" s="382"/>
      <c r="DP294" s="238"/>
      <c r="DQ294" s="538">
        <f t="shared" si="583"/>
        <v>0</v>
      </c>
      <c r="DR294" s="74">
        <f t="shared" si="584"/>
        <v>0</v>
      </c>
      <c r="DS294" s="78">
        <f t="shared" si="585"/>
        <v>0</v>
      </c>
      <c r="DT294" s="537"/>
      <c r="DU294" s="537"/>
      <c r="DV294" s="382"/>
    </row>
    <row r="295" spans="1:126" s="20" customFormat="1" outlineLevel="1" x14ac:dyDescent="0.2">
      <c r="A295" s="186" t="s">
        <v>244</v>
      </c>
      <c r="B295" s="182" t="s">
        <v>134</v>
      </c>
      <c r="C295" s="42"/>
      <c r="D295" s="42"/>
      <c r="E295" s="78">
        <f t="shared" si="533"/>
        <v>0</v>
      </c>
      <c r="F295" s="187"/>
      <c r="G295" s="22"/>
      <c r="H295" s="301" t="s">
        <v>308</v>
      </c>
      <c r="I295" s="538">
        <f t="shared" si="534"/>
        <v>0</v>
      </c>
      <c r="J295" s="538">
        <f t="shared" si="535"/>
        <v>0</v>
      </c>
      <c r="K295" s="78">
        <f t="shared" si="536"/>
        <v>0</v>
      </c>
      <c r="L295" s="537"/>
      <c r="M295" s="537"/>
      <c r="N295" s="382"/>
      <c r="O295" s="271" t="str">
        <f t="shared" si="537"/>
        <v>LMS</v>
      </c>
      <c r="P295" s="538">
        <f t="shared" si="538"/>
        <v>0</v>
      </c>
      <c r="Q295" s="74">
        <f t="shared" si="539"/>
        <v>0</v>
      </c>
      <c r="R295" s="78">
        <f t="shared" si="540"/>
        <v>0</v>
      </c>
      <c r="S295" s="537"/>
      <c r="T295" s="537"/>
      <c r="U295" s="382"/>
      <c r="V295" s="238"/>
      <c r="W295" s="538">
        <f t="shared" si="541"/>
        <v>0</v>
      </c>
      <c r="X295" s="74">
        <f t="shared" si="542"/>
        <v>0</v>
      </c>
      <c r="Y295" s="78">
        <f t="shared" si="543"/>
        <v>0</v>
      </c>
      <c r="Z295" s="537"/>
      <c r="AA295" s="537"/>
      <c r="AB295" s="382"/>
      <c r="AC295" s="238"/>
      <c r="AD295" s="538">
        <f t="shared" si="544"/>
        <v>0</v>
      </c>
      <c r="AE295" s="74">
        <f t="shared" si="545"/>
        <v>0</v>
      </c>
      <c r="AF295" s="78">
        <f t="shared" si="546"/>
        <v>0</v>
      </c>
      <c r="AG295" s="537"/>
      <c r="AH295" s="537"/>
      <c r="AI295" s="382"/>
      <c r="AJ295" s="238"/>
      <c r="AK295" s="538">
        <f t="shared" si="547"/>
        <v>0</v>
      </c>
      <c r="AL295" s="74">
        <f t="shared" si="548"/>
        <v>0</v>
      </c>
      <c r="AM295" s="78">
        <f t="shared" si="549"/>
        <v>0</v>
      </c>
      <c r="AN295" s="537"/>
      <c r="AO295" s="537"/>
      <c r="AP295" s="382"/>
      <c r="AQ295" s="238"/>
      <c r="AR295" s="538">
        <f t="shared" si="550"/>
        <v>0</v>
      </c>
      <c r="AS295" s="74">
        <f t="shared" si="551"/>
        <v>0</v>
      </c>
      <c r="AT295" s="78">
        <f t="shared" si="552"/>
        <v>0</v>
      </c>
      <c r="AU295" s="537"/>
      <c r="AV295" s="537"/>
      <c r="AW295" s="382"/>
      <c r="AX295" s="238"/>
      <c r="AY295" s="538">
        <f t="shared" si="553"/>
        <v>0</v>
      </c>
      <c r="AZ295" s="74">
        <f t="shared" si="554"/>
        <v>0</v>
      </c>
      <c r="BA295" s="78">
        <f t="shared" si="555"/>
        <v>0</v>
      </c>
      <c r="BB295" s="537"/>
      <c r="BC295" s="537"/>
      <c r="BD295" s="382"/>
      <c r="BE295" s="238"/>
      <c r="BF295" s="538">
        <f t="shared" si="556"/>
        <v>0</v>
      </c>
      <c r="BG295" s="74">
        <f t="shared" si="557"/>
        <v>0</v>
      </c>
      <c r="BH295" s="78">
        <f t="shared" si="558"/>
        <v>0</v>
      </c>
      <c r="BI295" s="537"/>
      <c r="BJ295" s="537"/>
      <c r="BK295" s="382"/>
      <c r="BL295" s="238"/>
      <c r="BM295" s="538">
        <f t="shared" si="559"/>
        <v>0</v>
      </c>
      <c r="BN295" s="74">
        <f t="shared" si="560"/>
        <v>0</v>
      </c>
      <c r="BO295" s="78">
        <f t="shared" si="561"/>
        <v>0</v>
      </c>
      <c r="BP295" s="537"/>
      <c r="BQ295" s="537"/>
      <c r="BR295" s="382"/>
      <c r="BS295" s="238"/>
      <c r="BT295" s="538">
        <f t="shared" si="562"/>
        <v>0</v>
      </c>
      <c r="BU295" s="74">
        <f t="shared" si="563"/>
        <v>0</v>
      </c>
      <c r="BV295" s="78">
        <f t="shared" si="564"/>
        <v>0</v>
      </c>
      <c r="BW295" s="537"/>
      <c r="BX295" s="537"/>
      <c r="BY295" s="382"/>
      <c r="BZ295" s="238"/>
      <c r="CA295" s="538">
        <f t="shared" si="565"/>
        <v>0</v>
      </c>
      <c r="CB295" s="74">
        <f t="shared" si="566"/>
        <v>0</v>
      </c>
      <c r="CC295" s="78">
        <f t="shared" si="567"/>
        <v>0</v>
      </c>
      <c r="CD295" s="537"/>
      <c r="CE295" s="537"/>
      <c r="CF295" s="382"/>
      <c r="CG295" s="238"/>
      <c r="CH295" s="538">
        <f t="shared" si="568"/>
        <v>0</v>
      </c>
      <c r="CI295" s="74">
        <f t="shared" si="569"/>
        <v>0</v>
      </c>
      <c r="CJ295" s="78">
        <f t="shared" si="570"/>
        <v>0</v>
      </c>
      <c r="CK295" s="537"/>
      <c r="CL295" s="537"/>
      <c r="CM295" s="382"/>
      <c r="CN295" s="238"/>
      <c r="CO295" s="538">
        <f t="shared" si="571"/>
        <v>0</v>
      </c>
      <c r="CP295" s="74">
        <f t="shared" si="572"/>
        <v>0</v>
      </c>
      <c r="CQ295" s="78">
        <f t="shared" si="573"/>
        <v>0</v>
      </c>
      <c r="CR295" s="537"/>
      <c r="CS295" s="537"/>
      <c r="CT295" s="382"/>
      <c r="CU295" s="238"/>
      <c r="CV295" s="538">
        <f t="shared" si="574"/>
        <v>0</v>
      </c>
      <c r="CW295" s="74">
        <f t="shared" si="575"/>
        <v>0</v>
      </c>
      <c r="CX295" s="78">
        <f t="shared" si="576"/>
        <v>0</v>
      </c>
      <c r="CY295" s="537"/>
      <c r="CZ295" s="537"/>
      <c r="DA295" s="382"/>
      <c r="DB295" s="238"/>
      <c r="DC295" s="538">
        <f t="shared" si="577"/>
        <v>0</v>
      </c>
      <c r="DD295" s="74">
        <f t="shared" si="578"/>
        <v>0</v>
      </c>
      <c r="DE295" s="78">
        <f t="shared" si="579"/>
        <v>0</v>
      </c>
      <c r="DF295" s="537"/>
      <c r="DG295" s="537"/>
      <c r="DH295" s="382"/>
      <c r="DI295" s="238"/>
      <c r="DJ295" s="538">
        <f t="shared" si="580"/>
        <v>0</v>
      </c>
      <c r="DK295" s="74">
        <f t="shared" si="581"/>
        <v>0</v>
      </c>
      <c r="DL295" s="78">
        <f t="shared" si="582"/>
        <v>0</v>
      </c>
      <c r="DM295" s="537"/>
      <c r="DN295" s="537"/>
      <c r="DO295" s="382"/>
      <c r="DP295" s="238"/>
      <c r="DQ295" s="538">
        <f t="shared" si="583"/>
        <v>0</v>
      </c>
      <c r="DR295" s="74">
        <f t="shared" si="584"/>
        <v>0</v>
      </c>
      <c r="DS295" s="78">
        <f t="shared" si="585"/>
        <v>0</v>
      </c>
      <c r="DT295" s="537"/>
      <c r="DU295" s="537"/>
      <c r="DV295" s="382"/>
    </row>
    <row r="296" spans="1:126" s="20" customFormat="1" outlineLevel="1" x14ac:dyDescent="0.2">
      <c r="A296" s="186" t="s">
        <v>244</v>
      </c>
      <c r="B296" s="182" t="s">
        <v>134</v>
      </c>
      <c r="C296" s="42"/>
      <c r="D296" s="42"/>
      <c r="E296" s="78">
        <f t="shared" si="533"/>
        <v>0</v>
      </c>
      <c r="F296" s="187"/>
      <c r="H296" s="301" t="s">
        <v>308</v>
      </c>
      <c r="I296" s="538">
        <f t="shared" si="534"/>
        <v>0</v>
      </c>
      <c r="J296" s="538">
        <f t="shared" si="535"/>
        <v>0</v>
      </c>
      <c r="K296" s="78">
        <f t="shared" si="536"/>
        <v>0</v>
      </c>
      <c r="L296" s="537"/>
      <c r="M296" s="537"/>
      <c r="N296" s="382"/>
      <c r="O296" s="271" t="str">
        <f t="shared" si="537"/>
        <v>LMS</v>
      </c>
      <c r="P296" s="538">
        <f t="shared" si="538"/>
        <v>0</v>
      </c>
      <c r="Q296" s="74">
        <f t="shared" si="539"/>
        <v>0</v>
      </c>
      <c r="R296" s="78">
        <f t="shared" si="540"/>
        <v>0</v>
      </c>
      <c r="S296" s="537"/>
      <c r="T296" s="537"/>
      <c r="U296" s="382"/>
      <c r="V296" s="238"/>
      <c r="W296" s="538">
        <f t="shared" si="541"/>
        <v>0</v>
      </c>
      <c r="X296" s="74">
        <f t="shared" si="542"/>
        <v>0</v>
      </c>
      <c r="Y296" s="78">
        <f t="shared" si="543"/>
        <v>0</v>
      </c>
      <c r="Z296" s="537"/>
      <c r="AA296" s="537"/>
      <c r="AB296" s="382"/>
      <c r="AC296" s="238"/>
      <c r="AD296" s="538">
        <f t="shared" si="544"/>
        <v>0</v>
      </c>
      <c r="AE296" s="74">
        <f t="shared" si="545"/>
        <v>0</v>
      </c>
      <c r="AF296" s="78">
        <f t="shared" si="546"/>
        <v>0</v>
      </c>
      <c r="AG296" s="537"/>
      <c r="AH296" s="537"/>
      <c r="AI296" s="382"/>
      <c r="AJ296" s="238"/>
      <c r="AK296" s="538">
        <f t="shared" si="547"/>
        <v>0</v>
      </c>
      <c r="AL296" s="74">
        <f t="shared" si="548"/>
        <v>0</v>
      </c>
      <c r="AM296" s="78">
        <f t="shared" si="549"/>
        <v>0</v>
      </c>
      <c r="AN296" s="537"/>
      <c r="AO296" s="537"/>
      <c r="AP296" s="382"/>
      <c r="AQ296" s="238"/>
      <c r="AR296" s="538">
        <f t="shared" si="550"/>
        <v>0</v>
      </c>
      <c r="AS296" s="74">
        <f t="shared" si="551"/>
        <v>0</v>
      </c>
      <c r="AT296" s="78">
        <f t="shared" si="552"/>
        <v>0</v>
      </c>
      <c r="AU296" s="537"/>
      <c r="AV296" s="537"/>
      <c r="AW296" s="382"/>
      <c r="AX296" s="238"/>
      <c r="AY296" s="538">
        <f t="shared" si="553"/>
        <v>0</v>
      </c>
      <c r="AZ296" s="74">
        <f t="shared" si="554"/>
        <v>0</v>
      </c>
      <c r="BA296" s="78">
        <f t="shared" si="555"/>
        <v>0</v>
      </c>
      <c r="BB296" s="537"/>
      <c r="BC296" s="537"/>
      <c r="BD296" s="382"/>
      <c r="BE296" s="238"/>
      <c r="BF296" s="538">
        <f t="shared" si="556"/>
        <v>0</v>
      </c>
      <c r="BG296" s="74">
        <f t="shared" si="557"/>
        <v>0</v>
      </c>
      <c r="BH296" s="78">
        <f t="shared" si="558"/>
        <v>0</v>
      </c>
      <c r="BI296" s="537"/>
      <c r="BJ296" s="537"/>
      <c r="BK296" s="382"/>
      <c r="BL296" s="238"/>
      <c r="BM296" s="538">
        <f t="shared" si="559"/>
        <v>0</v>
      </c>
      <c r="BN296" s="74">
        <f t="shared" si="560"/>
        <v>0</v>
      </c>
      <c r="BO296" s="78">
        <f t="shared" si="561"/>
        <v>0</v>
      </c>
      <c r="BP296" s="537"/>
      <c r="BQ296" s="537"/>
      <c r="BR296" s="382"/>
      <c r="BS296" s="238"/>
      <c r="BT296" s="538">
        <f t="shared" si="562"/>
        <v>0</v>
      </c>
      <c r="BU296" s="74">
        <f t="shared" si="563"/>
        <v>0</v>
      </c>
      <c r="BV296" s="78">
        <f t="shared" si="564"/>
        <v>0</v>
      </c>
      <c r="BW296" s="537"/>
      <c r="BX296" s="537"/>
      <c r="BY296" s="382"/>
      <c r="BZ296" s="238"/>
      <c r="CA296" s="538">
        <f t="shared" si="565"/>
        <v>0</v>
      </c>
      <c r="CB296" s="74">
        <f t="shared" si="566"/>
        <v>0</v>
      </c>
      <c r="CC296" s="78">
        <f t="shared" si="567"/>
        <v>0</v>
      </c>
      <c r="CD296" s="537"/>
      <c r="CE296" s="537"/>
      <c r="CF296" s="382"/>
      <c r="CG296" s="238"/>
      <c r="CH296" s="538">
        <f t="shared" si="568"/>
        <v>0</v>
      </c>
      <c r="CI296" s="74">
        <f t="shared" si="569"/>
        <v>0</v>
      </c>
      <c r="CJ296" s="78">
        <f t="shared" si="570"/>
        <v>0</v>
      </c>
      <c r="CK296" s="537"/>
      <c r="CL296" s="537"/>
      <c r="CM296" s="382"/>
      <c r="CN296" s="238"/>
      <c r="CO296" s="538">
        <f t="shared" si="571"/>
        <v>0</v>
      </c>
      <c r="CP296" s="74">
        <f t="shared" si="572"/>
        <v>0</v>
      </c>
      <c r="CQ296" s="78">
        <f t="shared" si="573"/>
        <v>0</v>
      </c>
      <c r="CR296" s="537"/>
      <c r="CS296" s="537"/>
      <c r="CT296" s="382"/>
      <c r="CU296" s="238"/>
      <c r="CV296" s="538">
        <f t="shared" si="574"/>
        <v>0</v>
      </c>
      <c r="CW296" s="74">
        <f t="shared" si="575"/>
        <v>0</v>
      </c>
      <c r="CX296" s="78">
        <f t="shared" si="576"/>
        <v>0</v>
      </c>
      <c r="CY296" s="537"/>
      <c r="CZ296" s="537"/>
      <c r="DA296" s="382"/>
      <c r="DB296" s="238"/>
      <c r="DC296" s="538">
        <f t="shared" si="577"/>
        <v>0</v>
      </c>
      <c r="DD296" s="74">
        <f t="shared" si="578"/>
        <v>0</v>
      </c>
      <c r="DE296" s="78">
        <f t="shared" si="579"/>
        <v>0</v>
      </c>
      <c r="DF296" s="537"/>
      <c r="DG296" s="537"/>
      <c r="DH296" s="382"/>
      <c r="DI296" s="238"/>
      <c r="DJ296" s="538">
        <f t="shared" si="580"/>
        <v>0</v>
      </c>
      <c r="DK296" s="74">
        <f t="shared" si="581"/>
        <v>0</v>
      </c>
      <c r="DL296" s="78">
        <f t="shared" si="582"/>
        <v>0</v>
      </c>
      <c r="DM296" s="537"/>
      <c r="DN296" s="537"/>
      <c r="DO296" s="382"/>
      <c r="DP296" s="238"/>
      <c r="DQ296" s="538">
        <f t="shared" si="583"/>
        <v>0</v>
      </c>
      <c r="DR296" s="74">
        <f t="shared" si="584"/>
        <v>0</v>
      </c>
      <c r="DS296" s="78">
        <f t="shared" si="585"/>
        <v>0</v>
      </c>
      <c r="DT296" s="537"/>
      <c r="DU296" s="537"/>
      <c r="DV296" s="382"/>
    </row>
    <row r="297" spans="1:126" s="20" customFormat="1" outlineLevel="1" x14ac:dyDescent="0.2">
      <c r="A297" s="186" t="s">
        <v>244</v>
      </c>
      <c r="B297" s="182" t="s">
        <v>134</v>
      </c>
      <c r="C297" s="42"/>
      <c r="D297" s="42"/>
      <c r="E297" s="78">
        <f t="shared" si="533"/>
        <v>0</v>
      </c>
      <c r="F297" s="187"/>
      <c r="H297" s="301" t="s">
        <v>308</v>
      </c>
      <c r="I297" s="538">
        <f t="shared" si="534"/>
        <v>0</v>
      </c>
      <c r="J297" s="538">
        <f t="shared" si="535"/>
        <v>0</v>
      </c>
      <c r="K297" s="78">
        <f t="shared" si="536"/>
        <v>0</v>
      </c>
      <c r="L297" s="537"/>
      <c r="M297" s="537"/>
      <c r="N297" s="382"/>
      <c r="O297" s="271" t="str">
        <f t="shared" si="537"/>
        <v>LMS</v>
      </c>
      <c r="P297" s="538">
        <f t="shared" si="538"/>
        <v>0</v>
      </c>
      <c r="Q297" s="74">
        <f t="shared" si="539"/>
        <v>0</v>
      </c>
      <c r="R297" s="78">
        <f t="shared" si="540"/>
        <v>0</v>
      </c>
      <c r="S297" s="537"/>
      <c r="T297" s="537"/>
      <c r="U297" s="382"/>
      <c r="V297" s="238"/>
      <c r="W297" s="538">
        <f t="shared" si="541"/>
        <v>0</v>
      </c>
      <c r="X297" s="74">
        <f t="shared" si="542"/>
        <v>0</v>
      </c>
      <c r="Y297" s="78">
        <f t="shared" si="543"/>
        <v>0</v>
      </c>
      <c r="Z297" s="537"/>
      <c r="AA297" s="537"/>
      <c r="AB297" s="382"/>
      <c r="AC297" s="238"/>
      <c r="AD297" s="538">
        <f t="shared" si="544"/>
        <v>0</v>
      </c>
      <c r="AE297" s="74">
        <f t="shared" si="545"/>
        <v>0</v>
      </c>
      <c r="AF297" s="78">
        <f t="shared" si="546"/>
        <v>0</v>
      </c>
      <c r="AG297" s="537"/>
      <c r="AH297" s="537"/>
      <c r="AI297" s="382"/>
      <c r="AJ297" s="238"/>
      <c r="AK297" s="538">
        <f t="shared" si="547"/>
        <v>0</v>
      </c>
      <c r="AL297" s="74">
        <f t="shared" si="548"/>
        <v>0</v>
      </c>
      <c r="AM297" s="78">
        <f t="shared" si="549"/>
        <v>0</v>
      </c>
      <c r="AN297" s="537"/>
      <c r="AO297" s="537"/>
      <c r="AP297" s="382"/>
      <c r="AQ297" s="238"/>
      <c r="AR297" s="538">
        <f t="shared" si="550"/>
        <v>0</v>
      </c>
      <c r="AS297" s="74">
        <f t="shared" si="551"/>
        <v>0</v>
      </c>
      <c r="AT297" s="78">
        <f t="shared" si="552"/>
        <v>0</v>
      </c>
      <c r="AU297" s="537"/>
      <c r="AV297" s="537"/>
      <c r="AW297" s="382"/>
      <c r="AX297" s="238"/>
      <c r="AY297" s="538">
        <f t="shared" si="553"/>
        <v>0</v>
      </c>
      <c r="AZ297" s="74">
        <f t="shared" si="554"/>
        <v>0</v>
      </c>
      <c r="BA297" s="78">
        <f t="shared" si="555"/>
        <v>0</v>
      </c>
      <c r="BB297" s="537"/>
      <c r="BC297" s="537"/>
      <c r="BD297" s="382"/>
      <c r="BE297" s="238"/>
      <c r="BF297" s="538">
        <f t="shared" si="556"/>
        <v>0</v>
      </c>
      <c r="BG297" s="74">
        <f t="shared" si="557"/>
        <v>0</v>
      </c>
      <c r="BH297" s="78">
        <f t="shared" si="558"/>
        <v>0</v>
      </c>
      <c r="BI297" s="537"/>
      <c r="BJ297" s="537"/>
      <c r="BK297" s="382"/>
      <c r="BL297" s="238"/>
      <c r="BM297" s="538">
        <f t="shared" si="559"/>
        <v>0</v>
      </c>
      <c r="BN297" s="74">
        <f t="shared" si="560"/>
        <v>0</v>
      </c>
      <c r="BO297" s="78">
        <f t="shared" si="561"/>
        <v>0</v>
      </c>
      <c r="BP297" s="537"/>
      <c r="BQ297" s="537"/>
      <c r="BR297" s="382"/>
      <c r="BS297" s="238"/>
      <c r="BT297" s="538">
        <f t="shared" si="562"/>
        <v>0</v>
      </c>
      <c r="BU297" s="74">
        <f t="shared" si="563"/>
        <v>0</v>
      </c>
      <c r="BV297" s="78">
        <f t="shared" si="564"/>
        <v>0</v>
      </c>
      <c r="BW297" s="537"/>
      <c r="BX297" s="537"/>
      <c r="BY297" s="382"/>
      <c r="BZ297" s="238"/>
      <c r="CA297" s="538">
        <f t="shared" si="565"/>
        <v>0</v>
      </c>
      <c r="CB297" s="74">
        <f t="shared" si="566"/>
        <v>0</v>
      </c>
      <c r="CC297" s="78">
        <f t="shared" si="567"/>
        <v>0</v>
      </c>
      <c r="CD297" s="537"/>
      <c r="CE297" s="537"/>
      <c r="CF297" s="382"/>
      <c r="CG297" s="238"/>
      <c r="CH297" s="538">
        <f t="shared" si="568"/>
        <v>0</v>
      </c>
      <c r="CI297" s="74">
        <f t="shared" si="569"/>
        <v>0</v>
      </c>
      <c r="CJ297" s="78">
        <f t="shared" si="570"/>
        <v>0</v>
      </c>
      <c r="CK297" s="537"/>
      <c r="CL297" s="537"/>
      <c r="CM297" s="382"/>
      <c r="CN297" s="238"/>
      <c r="CO297" s="538">
        <f t="shared" si="571"/>
        <v>0</v>
      </c>
      <c r="CP297" s="74">
        <f t="shared" si="572"/>
        <v>0</v>
      </c>
      <c r="CQ297" s="78">
        <f t="shared" si="573"/>
        <v>0</v>
      </c>
      <c r="CR297" s="537"/>
      <c r="CS297" s="537"/>
      <c r="CT297" s="382"/>
      <c r="CU297" s="238"/>
      <c r="CV297" s="538">
        <f t="shared" si="574"/>
        <v>0</v>
      </c>
      <c r="CW297" s="74">
        <f t="shared" si="575"/>
        <v>0</v>
      </c>
      <c r="CX297" s="78">
        <f t="shared" si="576"/>
        <v>0</v>
      </c>
      <c r="CY297" s="537"/>
      <c r="CZ297" s="537"/>
      <c r="DA297" s="382"/>
      <c r="DB297" s="238"/>
      <c r="DC297" s="538">
        <f t="shared" si="577"/>
        <v>0</v>
      </c>
      <c r="DD297" s="74">
        <f t="shared" si="578"/>
        <v>0</v>
      </c>
      <c r="DE297" s="78">
        <f t="shared" si="579"/>
        <v>0</v>
      </c>
      <c r="DF297" s="537"/>
      <c r="DG297" s="537"/>
      <c r="DH297" s="382"/>
      <c r="DI297" s="238"/>
      <c r="DJ297" s="538">
        <f t="shared" si="580"/>
        <v>0</v>
      </c>
      <c r="DK297" s="74">
        <f t="shared" si="581"/>
        <v>0</v>
      </c>
      <c r="DL297" s="78">
        <f t="shared" si="582"/>
        <v>0</v>
      </c>
      <c r="DM297" s="537"/>
      <c r="DN297" s="537"/>
      <c r="DO297" s="382"/>
      <c r="DP297" s="238"/>
      <c r="DQ297" s="538">
        <f t="shared" si="583"/>
        <v>0</v>
      </c>
      <c r="DR297" s="74">
        <f t="shared" si="584"/>
        <v>0</v>
      </c>
      <c r="DS297" s="78">
        <f t="shared" si="585"/>
        <v>0</v>
      </c>
      <c r="DT297" s="537"/>
      <c r="DU297" s="537"/>
      <c r="DV297" s="382"/>
    </row>
    <row r="298" spans="1:126" s="21" customFormat="1" outlineLevel="1" x14ac:dyDescent="0.2">
      <c r="A298" s="153" t="s">
        <v>3</v>
      </c>
      <c r="B298" s="184"/>
      <c r="C298" s="77">
        <f>SUMIF($H299:$H300,MID($H298,3,10),C299:C300)</f>
        <v>0</v>
      </c>
      <c r="D298" s="77">
        <f>SUMIF($H299:$H300,MID($H298,3,10),D299:D300)</f>
        <v>0</v>
      </c>
      <c r="E298" s="77">
        <f t="shared" si="533"/>
        <v>0</v>
      </c>
      <c r="F298" s="150"/>
      <c r="G298" s="22"/>
      <c r="H298" s="301" t="s">
        <v>309</v>
      </c>
      <c r="I298" s="536">
        <f t="shared" si="534"/>
        <v>0</v>
      </c>
      <c r="J298" s="536">
        <f t="shared" si="535"/>
        <v>0</v>
      </c>
      <c r="K298" s="73">
        <f t="shared" si="536"/>
        <v>0</v>
      </c>
      <c r="L298" s="432">
        <f>IF(I$1="","",SUMIF($H299:$H300,MID($H298,3,10),L299:L300))</f>
        <v>0</v>
      </c>
      <c r="M298" s="432">
        <f>IF(I$1="","",SUMIF($H299:$H300,MID($H298,3,10),M299:M300))</f>
        <v>0</v>
      </c>
      <c r="N298" s="62"/>
      <c r="O298" s="271" t="str">
        <f t="shared" si="537"/>
        <v>LM</v>
      </c>
      <c r="P298" s="536">
        <f t="shared" si="538"/>
        <v>0</v>
      </c>
      <c r="Q298" s="73">
        <f t="shared" si="539"/>
        <v>0</v>
      </c>
      <c r="R298" s="73">
        <f t="shared" si="540"/>
        <v>0</v>
      </c>
      <c r="S298" s="432">
        <f>IF(P$1="","",SUMIF($H299:$H300,MID($H298,3,10),S299:S300))</f>
        <v>0</v>
      </c>
      <c r="T298" s="432">
        <f>IF(P$1="","",SUMIF($H299:$H300,MID($H298,3,10),T299:T300))</f>
        <v>0</v>
      </c>
      <c r="U298" s="62"/>
      <c r="V298" s="239"/>
      <c r="W298" s="536">
        <f t="shared" si="541"/>
        <v>0</v>
      </c>
      <c r="X298" s="73">
        <f t="shared" si="542"/>
        <v>0</v>
      </c>
      <c r="Y298" s="73">
        <f t="shared" si="543"/>
        <v>0</v>
      </c>
      <c r="Z298" s="432">
        <f>IF(W$1="","",SUMIF($H299:$H300,MID($H298,3,10),Z299:Z300))</f>
        <v>0</v>
      </c>
      <c r="AA298" s="432">
        <f>IF(W$1="","",SUMIF($H299:$H300,MID($H298,3,10),AA299:AA300))</f>
        <v>0</v>
      </c>
      <c r="AB298" s="62"/>
      <c r="AC298" s="239"/>
      <c r="AD298" s="536">
        <f t="shared" si="544"/>
        <v>0</v>
      </c>
      <c r="AE298" s="73">
        <f t="shared" si="545"/>
        <v>0</v>
      </c>
      <c r="AF298" s="73">
        <f t="shared" si="546"/>
        <v>0</v>
      </c>
      <c r="AG298" s="432">
        <f>IF(AD$1="","",SUMIF($H299:$H300,MID($H298,3,10),AG299:AG300))</f>
        <v>0</v>
      </c>
      <c r="AH298" s="432">
        <f>IF(AD$1="","",SUMIF($H299:$H300,MID($H298,3,10),AH299:AH300))</f>
        <v>0</v>
      </c>
      <c r="AI298" s="62"/>
      <c r="AJ298" s="239"/>
      <c r="AK298" s="536">
        <f t="shared" si="547"/>
        <v>0</v>
      </c>
      <c r="AL298" s="73">
        <f t="shared" si="548"/>
        <v>0</v>
      </c>
      <c r="AM298" s="73">
        <f t="shared" si="549"/>
        <v>0</v>
      </c>
      <c r="AN298" s="432">
        <f>IF(AK$1="","",SUMIF($H299:$H300,MID($H298,3,10),AN299:AN300))</f>
        <v>0</v>
      </c>
      <c r="AO298" s="432">
        <f>IF(AK$1="","",SUMIF($H299:$H300,MID($H298,3,10),AO299:AO300))</f>
        <v>0</v>
      </c>
      <c r="AP298" s="62"/>
      <c r="AQ298" s="239"/>
      <c r="AR298" s="536">
        <f t="shared" si="550"/>
        <v>0</v>
      </c>
      <c r="AS298" s="73">
        <f t="shared" si="551"/>
        <v>0</v>
      </c>
      <c r="AT298" s="73">
        <f t="shared" si="552"/>
        <v>0</v>
      </c>
      <c r="AU298" s="432">
        <f>IF(AR$1="","",SUMIF($H299:$H300,MID($H298,3,10),AU299:AU300))</f>
        <v>0</v>
      </c>
      <c r="AV298" s="432">
        <f>IF(AR$1="","",SUMIF($H299:$H300,MID($H298,3,10),AV299:AV300))</f>
        <v>0</v>
      </c>
      <c r="AW298" s="62"/>
      <c r="AX298" s="239"/>
      <c r="AY298" s="536">
        <f t="shared" si="553"/>
        <v>0</v>
      </c>
      <c r="AZ298" s="73">
        <f t="shared" si="554"/>
        <v>0</v>
      </c>
      <c r="BA298" s="73">
        <f t="shared" si="555"/>
        <v>0</v>
      </c>
      <c r="BB298" s="432">
        <f>IF(AY$1="","",SUMIF($H299:$H300,MID($H298,3,10),BB299:BB300))</f>
        <v>0</v>
      </c>
      <c r="BC298" s="432">
        <f>IF(AY$1="","",SUMIF($H299:$H300,MID($H298,3,10),BC299:BC300))</f>
        <v>0</v>
      </c>
      <c r="BD298" s="62"/>
      <c r="BE298" s="239"/>
      <c r="BF298" s="536">
        <f t="shared" si="556"/>
        <v>0</v>
      </c>
      <c r="BG298" s="73">
        <f t="shared" si="557"/>
        <v>0</v>
      </c>
      <c r="BH298" s="73">
        <f t="shared" si="558"/>
        <v>0</v>
      </c>
      <c r="BI298" s="432">
        <f>IF(BF$1="","",SUMIF($H299:$H300,MID($H298,3,10),BI299:BI300))</f>
        <v>0</v>
      </c>
      <c r="BJ298" s="432">
        <f>IF(BF$1="","",SUMIF($H299:$H300,MID($H298,3,10),BJ299:BJ300))</f>
        <v>0</v>
      </c>
      <c r="BK298" s="62"/>
      <c r="BL298" s="239"/>
      <c r="BM298" s="536">
        <f t="shared" si="559"/>
        <v>0</v>
      </c>
      <c r="BN298" s="73">
        <f t="shared" si="560"/>
        <v>0</v>
      </c>
      <c r="BO298" s="73">
        <f t="shared" si="561"/>
        <v>0</v>
      </c>
      <c r="BP298" s="432">
        <f>IF(BM$1="","",SUMIF($H299:$H300,MID($H298,3,10),BP299:BP300))</f>
        <v>0</v>
      </c>
      <c r="BQ298" s="432">
        <f>IF(BM$1="","",SUMIF($H299:$H300,MID($H298,3,10),BQ299:BQ300))</f>
        <v>0</v>
      </c>
      <c r="BR298" s="62"/>
      <c r="BS298" s="239"/>
      <c r="BT298" s="536">
        <f t="shared" si="562"/>
        <v>0</v>
      </c>
      <c r="BU298" s="73">
        <f t="shared" si="563"/>
        <v>0</v>
      </c>
      <c r="BV298" s="73">
        <f t="shared" si="564"/>
        <v>0</v>
      </c>
      <c r="BW298" s="432">
        <f>IF(BT$1="","",SUMIF($H299:$H300,MID($H298,3,10),BW299:BW300))</f>
        <v>0</v>
      </c>
      <c r="BX298" s="432">
        <f>IF(BT$1="","",SUMIF($H299:$H300,MID($H298,3,10),BX299:BX300))</f>
        <v>0</v>
      </c>
      <c r="BY298" s="62"/>
      <c r="BZ298" s="239"/>
      <c r="CA298" s="536">
        <f t="shared" si="565"/>
        <v>0</v>
      </c>
      <c r="CB298" s="73">
        <f t="shared" si="566"/>
        <v>0</v>
      </c>
      <c r="CC298" s="73">
        <f t="shared" si="567"/>
        <v>0</v>
      </c>
      <c r="CD298" s="432">
        <f>IF(CA$1="","",SUMIF($H299:$H300,MID($H298,3,10),CD299:CD300))</f>
        <v>0</v>
      </c>
      <c r="CE298" s="432">
        <f>IF(CA$1="","",SUMIF($H299:$H300,MID($H298,3,10),CE299:CE300))</f>
        <v>0</v>
      </c>
      <c r="CF298" s="62"/>
      <c r="CG298" s="239"/>
      <c r="CH298" s="536">
        <f t="shared" si="568"/>
        <v>0</v>
      </c>
      <c r="CI298" s="73">
        <f t="shared" si="569"/>
        <v>0</v>
      </c>
      <c r="CJ298" s="73">
        <f t="shared" si="570"/>
        <v>0</v>
      </c>
      <c r="CK298" s="432">
        <f>IF(CH$1="","",SUMIF($H299:$H300,MID($H298,3,10),CK299:CK300))</f>
        <v>0</v>
      </c>
      <c r="CL298" s="432">
        <f>IF(CH$1="","",SUMIF($H299:$H300,MID($H298,3,10),CL299:CL300))</f>
        <v>0</v>
      </c>
      <c r="CM298" s="62"/>
      <c r="CN298" s="239"/>
      <c r="CO298" s="536">
        <f t="shared" si="571"/>
        <v>0</v>
      </c>
      <c r="CP298" s="73">
        <f t="shared" si="572"/>
        <v>0</v>
      </c>
      <c r="CQ298" s="73">
        <f t="shared" si="573"/>
        <v>0</v>
      </c>
      <c r="CR298" s="432">
        <f>IF(CO$1="","",SUMIF($H299:$H300,MID($H298,3,10),CR299:CR300))</f>
        <v>0</v>
      </c>
      <c r="CS298" s="432">
        <f>IF(CO$1="","",SUMIF($H299:$H300,MID($H298,3,10),CS299:CS300))</f>
        <v>0</v>
      </c>
      <c r="CT298" s="62"/>
      <c r="CU298" s="239"/>
      <c r="CV298" s="536">
        <f t="shared" si="574"/>
        <v>0</v>
      </c>
      <c r="CW298" s="73">
        <f t="shared" si="575"/>
        <v>0</v>
      </c>
      <c r="CX298" s="73">
        <f t="shared" si="576"/>
        <v>0</v>
      </c>
      <c r="CY298" s="432">
        <f>IF(CV$1="","",SUMIF($H299:$H300,MID($H298,3,10),CY299:CY300))</f>
        <v>0</v>
      </c>
      <c r="CZ298" s="432">
        <f>IF(CV$1="","",SUMIF($H299:$H300,MID($H298,3,10),CZ299:CZ300))</f>
        <v>0</v>
      </c>
      <c r="DA298" s="62"/>
      <c r="DB298" s="239"/>
      <c r="DC298" s="536">
        <f t="shared" si="577"/>
        <v>0</v>
      </c>
      <c r="DD298" s="73">
        <f t="shared" si="578"/>
        <v>0</v>
      </c>
      <c r="DE298" s="73">
        <f t="shared" si="579"/>
        <v>0</v>
      </c>
      <c r="DF298" s="432">
        <f>IF(DC$1="","",SUMIF($H299:$H300,MID($H298,3,10),DF299:DF300))</f>
        <v>0</v>
      </c>
      <c r="DG298" s="432">
        <f>IF(DC$1="","",SUMIF($H299:$H300,MID($H298,3,10),DG299:DG300))</f>
        <v>0</v>
      </c>
      <c r="DH298" s="62"/>
      <c r="DI298" s="239"/>
      <c r="DJ298" s="536">
        <f t="shared" si="580"/>
        <v>0</v>
      </c>
      <c r="DK298" s="73">
        <f t="shared" si="581"/>
        <v>0</v>
      </c>
      <c r="DL298" s="73">
        <f t="shared" si="582"/>
        <v>0</v>
      </c>
      <c r="DM298" s="432">
        <f>IF(DJ$1="","",SUMIF($H299:$H300,MID($H298,3,10),DM299:DM300))</f>
        <v>0</v>
      </c>
      <c r="DN298" s="432">
        <f>IF(DJ$1="","",SUMIF($H299:$H300,MID($H298,3,10),DN299:DN300))</f>
        <v>0</v>
      </c>
      <c r="DO298" s="62"/>
      <c r="DP298" s="239"/>
      <c r="DQ298" s="536">
        <f t="shared" si="583"/>
        <v>0</v>
      </c>
      <c r="DR298" s="73">
        <f t="shared" si="584"/>
        <v>0</v>
      </c>
      <c r="DS298" s="73">
        <f t="shared" si="585"/>
        <v>0</v>
      </c>
      <c r="DT298" s="432">
        <f>IF(DQ$1="","",SUMIF($H299:$H300,MID($H298,3,10),DT299:DT300))</f>
        <v>0</v>
      </c>
      <c r="DU298" s="432">
        <f>IF(DQ$1="","",SUMIF($H299:$H300,MID($H298,3,10),DU299:DU300))</f>
        <v>0</v>
      </c>
      <c r="DV298" s="62"/>
    </row>
    <row r="299" spans="1:126" s="21" customFormat="1" outlineLevel="1" x14ac:dyDescent="0.2">
      <c r="A299" s="152" t="s">
        <v>3</v>
      </c>
      <c r="B299" s="179"/>
      <c r="C299" s="43"/>
      <c r="D299" s="43"/>
      <c r="E299" s="79">
        <f t="shared" si="533"/>
        <v>0</v>
      </c>
      <c r="F299" s="150"/>
      <c r="G299" s="22"/>
      <c r="H299" s="301" t="s">
        <v>310</v>
      </c>
      <c r="I299" s="538">
        <f t="shared" si="534"/>
        <v>0</v>
      </c>
      <c r="J299" s="538">
        <f t="shared" si="535"/>
        <v>0</v>
      </c>
      <c r="K299" s="79">
        <f t="shared" si="536"/>
        <v>0</v>
      </c>
      <c r="L299" s="534"/>
      <c r="M299" s="534"/>
      <c r="N299" s="62"/>
      <c r="O299" s="271" t="str">
        <f t="shared" si="537"/>
        <v>LMH</v>
      </c>
      <c r="P299" s="538">
        <f t="shared" si="538"/>
        <v>0</v>
      </c>
      <c r="Q299" s="74">
        <f t="shared" si="539"/>
        <v>0</v>
      </c>
      <c r="R299" s="79">
        <f t="shared" si="540"/>
        <v>0</v>
      </c>
      <c r="S299" s="534"/>
      <c r="T299" s="534"/>
      <c r="U299" s="62"/>
      <c r="V299" s="239"/>
      <c r="W299" s="538">
        <f t="shared" si="541"/>
        <v>0</v>
      </c>
      <c r="X299" s="74">
        <f t="shared" si="542"/>
        <v>0</v>
      </c>
      <c r="Y299" s="79">
        <f t="shared" si="543"/>
        <v>0</v>
      </c>
      <c r="Z299" s="534"/>
      <c r="AA299" s="534"/>
      <c r="AB299" s="62"/>
      <c r="AC299" s="239"/>
      <c r="AD299" s="538">
        <f t="shared" si="544"/>
        <v>0</v>
      </c>
      <c r="AE299" s="74">
        <f t="shared" si="545"/>
        <v>0</v>
      </c>
      <c r="AF299" s="79">
        <f t="shared" si="546"/>
        <v>0</v>
      </c>
      <c r="AG299" s="534"/>
      <c r="AH299" s="534"/>
      <c r="AI299" s="62"/>
      <c r="AJ299" s="239"/>
      <c r="AK299" s="538">
        <f t="shared" si="547"/>
        <v>0</v>
      </c>
      <c r="AL299" s="74">
        <f t="shared" si="548"/>
        <v>0</v>
      </c>
      <c r="AM299" s="79">
        <f t="shared" si="549"/>
        <v>0</v>
      </c>
      <c r="AN299" s="534"/>
      <c r="AO299" s="534"/>
      <c r="AP299" s="62"/>
      <c r="AQ299" s="239"/>
      <c r="AR299" s="538">
        <f t="shared" si="550"/>
        <v>0</v>
      </c>
      <c r="AS299" s="74">
        <f t="shared" si="551"/>
        <v>0</v>
      </c>
      <c r="AT299" s="79">
        <f t="shared" si="552"/>
        <v>0</v>
      </c>
      <c r="AU299" s="534"/>
      <c r="AV299" s="534"/>
      <c r="AW299" s="62"/>
      <c r="AX299" s="239"/>
      <c r="AY299" s="538">
        <f t="shared" si="553"/>
        <v>0</v>
      </c>
      <c r="AZ299" s="74">
        <f t="shared" si="554"/>
        <v>0</v>
      </c>
      <c r="BA299" s="79">
        <f t="shared" si="555"/>
        <v>0</v>
      </c>
      <c r="BB299" s="534"/>
      <c r="BC299" s="534"/>
      <c r="BD299" s="62"/>
      <c r="BE299" s="239"/>
      <c r="BF299" s="538">
        <f t="shared" si="556"/>
        <v>0</v>
      </c>
      <c r="BG299" s="74">
        <f t="shared" si="557"/>
        <v>0</v>
      </c>
      <c r="BH299" s="79">
        <f t="shared" si="558"/>
        <v>0</v>
      </c>
      <c r="BI299" s="534"/>
      <c r="BJ299" s="534"/>
      <c r="BK299" s="62"/>
      <c r="BL299" s="239"/>
      <c r="BM299" s="538">
        <f t="shared" si="559"/>
        <v>0</v>
      </c>
      <c r="BN299" s="74">
        <f t="shared" si="560"/>
        <v>0</v>
      </c>
      <c r="BO299" s="79">
        <f t="shared" si="561"/>
        <v>0</v>
      </c>
      <c r="BP299" s="534"/>
      <c r="BQ299" s="534"/>
      <c r="BR299" s="62"/>
      <c r="BS299" s="239"/>
      <c r="BT299" s="538">
        <f t="shared" si="562"/>
        <v>0</v>
      </c>
      <c r="BU299" s="74">
        <f t="shared" si="563"/>
        <v>0</v>
      </c>
      <c r="BV299" s="79">
        <f t="shared" si="564"/>
        <v>0</v>
      </c>
      <c r="BW299" s="534"/>
      <c r="BX299" s="534"/>
      <c r="BY299" s="62"/>
      <c r="BZ299" s="239"/>
      <c r="CA299" s="538">
        <f t="shared" si="565"/>
        <v>0</v>
      </c>
      <c r="CB299" s="74">
        <f t="shared" si="566"/>
        <v>0</v>
      </c>
      <c r="CC299" s="79">
        <f t="shared" si="567"/>
        <v>0</v>
      </c>
      <c r="CD299" s="534"/>
      <c r="CE299" s="534"/>
      <c r="CF299" s="62"/>
      <c r="CG299" s="239"/>
      <c r="CH299" s="538">
        <f t="shared" si="568"/>
        <v>0</v>
      </c>
      <c r="CI299" s="74">
        <f t="shared" si="569"/>
        <v>0</v>
      </c>
      <c r="CJ299" s="79">
        <f t="shared" si="570"/>
        <v>0</v>
      </c>
      <c r="CK299" s="534"/>
      <c r="CL299" s="534"/>
      <c r="CM299" s="62"/>
      <c r="CN299" s="239"/>
      <c r="CO299" s="538">
        <f t="shared" si="571"/>
        <v>0</v>
      </c>
      <c r="CP299" s="74">
        <f t="shared" si="572"/>
        <v>0</v>
      </c>
      <c r="CQ299" s="79">
        <f t="shared" si="573"/>
        <v>0</v>
      </c>
      <c r="CR299" s="534"/>
      <c r="CS299" s="534"/>
      <c r="CT299" s="62"/>
      <c r="CU299" s="239"/>
      <c r="CV299" s="538">
        <f t="shared" si="574"/>
        <v>0</v>
      </c>
      <c r="CW299" s="74">
        <f t="shared" si="575"/>
        <v>0</v>
      </c>
      <c r="CX299" s="79">
        <f t="shared" si="576"/>
        <v>0</v>
      </c>
      <c r="CY299" s="534"/>
      <c r="CZ299" s="534"/>
      <c r="DA299" s="62"/>
      <c r="DB299" s="239"/>
      <c r="DC299" s="538">
        <f t="shared" si="577"/>
        <v>0</v>
      </c>
      <c r="DD299" s="74">
        <f t="shared" si="578"/>
        <v>0</v>
      </c>
      <c r="DE299" s="79">
        <f t="shared" si="579"/>
        <v>0</v>
      </c>
      <c r="DF299" s="534"/>
      <c r="DG299" s="534"/>
      <c r="DH299" s="62"/>
      <c r="DI299" s="239"/>
      <c r="DJ299" s="538">
        <f t="shared" si="580"/>
        <v>0</v>
      </c>
      <c r="DK299" s="74">
        <f t="shared" si="581"/>
        <v>0</v>
      </c>
      <c r="DL299" s="79">
        <f t="shared" si="582"/>
        <v>0</v>
      </c>
      <c r="DM299" s="534"/>
      <c r="DN299" s="534"/>
      <c r="DO299" s="62"/>
      <c r="DP299" s="239"/>
      <c r="DQ299" s="538">
        <f t="shared" si="583"/>
        <v>0</v>
      </c>
      <c r="DR299" s="74">
        <f t="shared" si="584"/>
        <v>0</v>
      </c>
      <c r="DS299" s="79">
        <f t="shared" si="585"/>
        <v>0</v>
      </c>
      <c r="DT299" s="534"/>
      <c r="DU299" s="534"/>
      <c r="DV299" s="62"/>
    </row>
    <row r="300" spans="1:126" s="20" customFormat="1" ht="12.75" customHeight="1" outlineLevel="1" x14ac:dyDescent="0.2">
      <c r="A300" s="219" t="s">
        <v>243</v>
      </c>
      <c r="B300" s="190"/>
      <c r="C300" s="73">
        <f>SUMIF($H301:$H305,MID($H300,3,10),C301:C305)</f>
        <v>0</v>
      </c>
      <c r="D300" s="73">
        <f>SUMIF($H301:$H305,MID($H300,3,10),D301:D305)</f>
        <v>0</v>
      </c>
      <c r="E300" s="73">
        <f t="shared" si="533"/>
        <v>0</v>
      </c>
      <c r="F300" s="188"/>
      <c r="H300" s="301" t="s">
        <v>311</v>
      </c>
      <c r="I300" s="536">
        <f t="shared" si="534"/>
        <v>0</v>
      </c>
      <c r="J300" s="536">
        <f t="shared" si="535"/>
        <v>0</v>
      </c>
      <c r="K300" s="73">
        <f t="shared" si="536"/>
        <v>0</v>
      </c>
      <c r="L300" s="432">
        <f>IF(I$1="","",SUMIF($H301:$H305,MID($H300,3,10),L301:L305))</f>
        <v>0</v>
      </c>
      <c r="M300" s="432">
        <f>IF(I$1="","",SUMIF($H301:$H305,MID($H300,3,10),M301:M305))</f>
        <v>0</v>
      </c>
      <c r="N300" s="382"/>
      <c r="O300" s="271" t="str">
        <f t="shared" si="537"/>
        <v>LM</v>
      </c>
      <c r="P300" s="536">
        <f t="shared" si="538"/>
        <v>0</v>
      </c>
      <c r="Q300" s="73">
        <f t="shared" si="539"/>
        <v>0</v>
      </c>
      <c r="R300" s="73">
        <f t="shared" si="540"/>
        <v>0</v>
      </c>
      <c r="S300" s="432">
        <f>IF(P$1="","",SUMIF($H301:$H305,MID($H300,3,10),S301:S305))</f>
        <v>0</v>
      </c>
      <c r="T300" s="432">
        <f>IF(P$1="","",SUMIF($H301:$H305,MID($H300,3,10),T301:T305))</f>
        <v>0</v>
      </c>
      <c r="U300" s="382"/>
      <c r="V300" s="238"/>
      <c r="W300" s="536">
        <f t="shared" si="541"/>
        <v>0</v>
      </c>
      <c r="X300" s="73">
        <f t="shared" si="542"/>
        <v>0</v>
      </c>
      <c r="Y300" s="73">
        <f t="shared" si="543"/>
        <v>0</v>
      </c>
      <c r="Z300" s="432">
        <f>IF(W$1="","",SUMIF($H301:$H305,MID($H300,3,10),Z301:Z305))</f>
        <v>0</v>
      </c>
      <c r="AA300" s="432">
        <f>IF(W$1="","",SUMIF($H301:$H305,MID($H300,3,10),AA301:AA305))</f>
        <v>0</v>
      </c>
      <c r="AB300" s="382"/>
      <c r="AC300" s="238"/>
      <c r="AD300" s="536">
        <f t="shared" si="544"/>
        <v>0</v>
      </c>
      <c r="AE300" s="73">
        <f t="shared" si="545"/>
        <v>0</v>
      </c>
      <c r="AF300" s="73">
        <f t="shared" si="546"/>
        <v>0</v>
      </c>
      <c r="AG300" s="432">
        <f>IF(AD$1="","",SUMIF($H301:$H305,MID($H300,3,10),AG301:AG305))</f>
        <v>0</v>
      </c>
      <c r="AH300" s="432">
        <f>IF(AD$1="","",SUMIF($H301:$H305,MID($H300,3,10),AH301:AH305))</f>
        <v>0</v>
      </c>
      <c r="AI300" s="382"/>
      <c r="AJ300" s="238"/>
      <c r="AK300" s="536">
        <f t="shared" si="547"/>
        <v>0</v>
      </c>
      <c r="AL300" s="73">
        <f t="shared" si="548"/>
        <v>0</v>
      </c>
      <c r="AM300" s="73">
        <f t="shared" si="549"/>
        <v>0</v>
      </c>
      <c r="AN300" s="432">
        <f>IF(AK$1="","",SUMIF($H301:$H305,MID($H300,3,10),AN301:AN305))</f>
        <v>0</v>
      </c>
      <c r="AO300" s="432">
        <f>IF(AK$1="","",SUMIF($H301:$H305,MID($H300,3,10),AO301:AO305))</f>
        <v>0</v>
      </c>
      <c r="AP300" s="382"/>
      <c r="AQ300" s="238"/>
      <c r="AR300" s="536">
        <f t="shared" si="550"/>
        <v>0</v>
      </c>
      <c r="AS300" s="73">
        <f t="shared" si="551"/>
        <v>0</v>
      </c>
      <c r="AT300" s="73">
        <f t="shared" si="552"/>
        <v>0</v>
      </c>
      <c r="AU300" s="432">
        <f>IF(AR$1="","",SUMIF($H301:$H305,MID($H300,3,10),AU301:AU305))</f>
        <v>0</v>
      </c>
      <c r="AV300" s="432">
        <f>IF(AR$1="","",SUMIF($H301:$H305,MID($H300,3,10),AV301:AV305))</f>
        <v>0</v>
      </c>
      <c r="AW300" s="382"/>
      <c r="AX300" s="238"/>
      <c r="AY300" s="536">
        <f t="shared" si="553"/>
        <v>0</v>
      </c>
      <c r="AZ300" s="73">
        <f t="shared" si="554"/>
        <v>0</v>
      </c>
      <c r="BA300" s="73">
        <f t="shared" si="555"/>
        <v>0</v>
      </c>
      <c r="BB300" s="432">
        <f>IF(AY$1="","",SUMIF($H301:$H305,MID($H300,3,10),BB301:BB305))</f>
        <v>0</v>
      </c>
      <c r="BC300" s="432">
        <f>IF(AY$1="","",SUMIF($H301:$H305,MID($H300,3,10),BC301:BC305))</f>
        <v>0</v>
      </c>
      <c r="BD300" s="382"/>
      <c r="BE300" s="238"/>
      <c r="BF300" s="536">
        <f t="shared" si="556"/>
        <v>0</v>
      </c>
      <c r="BG300" s="73">
        <f t="shared" si="557"/>
        <v>0</v>
      </c>
      <c r="BH300" s="73">
        <f t="shared" si="558"/>
        <v>0</v>
      </c>
      <c r="BI300" s="432">
        <f>IF(BF$1="","",SUMIF($H301:$H305,MID($H300,3,10),BI301:BI305))</f>
        <v>0</v>
      </c>
      <c r="BJ300" s="432">
        <f>IF(BF$1="","",SUMIF($H301:$H305,MID($H300,3,10),BJ301:BJ305))</f>
        <v>0</v>
      </c>
      <c r="BK300" s="382"/>
      <c r="BL300" s="238"/>
      <c r="BM300" s="536">
        <f t="shared" si="559"/>
        <v>0</v>
      </c>
      <c r="BN300" s="73">
        <f t="shared" si="560"/>
        <v>0</v>
      </c>
      <c r="BO300" s="73">
        <f t="shared" si="561"/>
        <v>0</v>
      </c>
      <c r="BP300" s="432">
        <f>IF(BM$1="","",SUMIF($H301:$H305,MID($H300,3,10),BP301:BP305))</f>
        <v>0</v>
      </c>
      <c r="BQ300" s="432">
        <f>IF(BM$1="","",SUMIF($H301:$H305,MID($H300,3,10),BQ301:BQ305))</f>
        <v>0</v>
      </c>
      <c r="BR300" s="382"/>
      <c r="BS300" s="238"/>
      <c r="BT300" s="536">
        <f t="shared" si="562"/>
        <v>0</v>
      </c>
      <c r="BU300" s="73">
        <f t="shared" si="563"/>
        <v>0</v>
      </c>
      <c r="BV300" s="73">
        <f t="shared" si="564"/>
        <v>0</v>
      </c>
      <c r="BW300" s="432">
        <f>IF(BT$1="","",SUMIF($H301:$H305,MID($H300,3,10),BW301:BW305))</f>
        <v>0</v>
      </c>
      <c r="BX300" s="432">
        <f>IF(BT$1="","",SUMIF($H301:$H305,MID($H300,3,10),BX301:BX305))</f>
        <v>0</v>
      </c>
      <c r="BY300" s="382"/>
      <c r="BZ300" s="238"/>
      <c r="CA300" s="536">
        <f t="shared" si="565"/>
        <v>0</v>
      </c>
      <c r="CB300" s="73">
        <f t="shared" si="566"/>
        <v>0</v>
      </c>
      <c r="CC300" s="73">
        <f t="shared" si="567"/>
        <v>0</v>
      </c>
      <c r="CD300" s="432">
        <f>IF(CA$1="","",SUMIF($H301:$H305,MID($H300,3,10),CD301:CD305))</f>
        <v>0</v>
      </c>
      <c r="CE300" s="432">
        <f>IF(CA$1="","",SUMIF($H301:$H305,MID($H300,3,10),CE301:CE305))</f>
        <v>0</v>
      </c>
      <c r="CF300" s="382"/>
      <c r="CG300" s="238"/>
      <c r="CH300" s="536">
        <f t="shared" si="568"/>
        <v>0</v>
      </c>
      <c r="CI300" s="73">
        <f t="shared" si="569"/>
        <v>0</v>
      </c>
      <c r="CJ300" s="73">
        <f t="shared" si="570"/>
        <v>0</v>
      </c>
      <c r="CK300" s="432">
        <f>IF(CH$1="","",SUMIF($H301:$H305,MID($H300,3,10),CK301:CK305))</f>
        <v>0</v>
      </c>
      <c r="CL300" s="432">
        <f>IF(CH$1="","",SUMIF($H301:$H305,MID($H300,3,10),CL301:CL305))</f>
        <v>0</v>
      </c>
      <c r="CM300" s="382"/>
      <c r="CN300" s="238"/>
      <c r="CO300" s="536">
        <f t="shared" si="571"/>
        <v>0</v>
      </c>
      <c r="CP300" s="73">
        <f t="shared" si="572"/>
        <v>0</v>
      </c>
      <c r="CQ300" s="73">
        <f t="shared" si="573"/>
        <v>0</v>
      </c>
      <c r="CR300" s="432">
        <f>IF(CO$1="","",SUMIF($H301:$H305,MID($H300,3,10),CR301:CR305))</f>
        <v>0</v>
      </c>
      <c r="CS300" s="432">
        <f>IF(CO$1="","",SUMIF($H301:$H305,MID($H300,3,10),CS301:CS305))</f>
        <v>0</v>
      </c>
      <c r="CT300" s="382"/>
      <c r="CU300" s="238"/>
      <c r="CV300" s="536">
        <f t="shared" si="574"/>
        <v>0</v>
      </c>
      <c r="CW300" s="73">
        <f t="shared" si="575"/>
        <v>0</v>
      </c>
      <c r="CX300" s="73">
        <f t="shared" si="576"/>
        <v>0</v>
      </c>
      <c r="CY300" s="432">
        <f>IF(CV$1="","",SUMIF($H301:$H305,MID($H300,3,10),CY301:CY305))</f>
        <v>0</v>
      </c>
      <c r="CZ300" s="432">
        <f>IF(CV$1="","",SUMIF($H301:$H305,MID($H300,3,10),CZ301:CZ305))</f>
        <v>0</v>
      </c>
      <c r="DA300" s="382"/>
      <c r="DB300" s="238"/>
      <c r="DC300" s="536">
        <f t="shared" si="577"/>
        <v>0</v>
      </c>
      <c r="DD300" s="73">
        <f t="shared" si="578"/>
        <v>0</v>
      </c>
      <c r="DE300" s="73">
        <f t="shared" si="579"/>
        <v>0</v>
      </c>
      <c r="DF300" s="432">
        <f>IF(DC$1="","",SUMIF($H301:$H305,MID($H300,3,10),DF301:DF305))</f>
        <v>0</v>
      </c>
      <c r="DG300" s="432">
        <f>IF(DC$1="","",SUMIF($H301:$H305,MID($H300,3,10),DG301:DG305))</f>
        <v>0</v>
      </c>
      <c r="DH300" s="382"/>
      <c r="DI300" s="238"/>
      <c r="DJ300" s="536">
        <f t="shared" si="580"/>
        <v>0</v>
      </c>
      <c r="DK300" s="73">
        <f t="shared" si="581"/>
        <v>0</v>
      </c>
      <c r="DL300" s="73">
        <f t="shared" si="582"/>
        <v>0</v>
      </c>
      <c r="DM300" s="432">
        <f>IF(DJ$1="","",SUMIF($H301:$H305,MID($H300,3,10),DM301:DM305))</f>
        <v>0</v>
      </c>
      <c r="DN300" s="432">
        <f>IF(DJ$1="","",SUMIF($H301:$H305,MID($H300,3,10),DN301:DN305))</f>
        <v>0</v>
      </c>
      <c r="DO300" s="382"/>
      <c r="DP300" s="238"/>
      <c r="DQ300" s="536">
        <f t="shared" si="583"/>
        <v>0</v>
      </c>
      <c r="DR300" s="73">
        <f t="shared" si="584"/>
        <v>0</v>
      </c>
      <c r="DS300" s="73">
        <f t="shared" si="585"/>
        <v>0</v>
      </c>
      <c r="DT300" s="432">
        <f>IF(DQ$1="","",SUMIF($H301:$H305,MID($H300,3,10),DT301:DT305))</f>
        <v>0</v>
      </c>
      <c r="DU300" s="432">
        <f>IF(DQ$1="","",SUMIF($H301:$H305,MID($H300,3,10),DU301:DU305))</f>
        <v>0</v>
      </c>
      <c r="DV300" s="382"/>
    </row>
    <row r="301" spans="1:126" s="20" customFormat="1" ht="12.75" customHeight="1" outlineLevel="1" x14ac:dyDescent="0.2">
      <c r="A301" s="186" t="s">
        <v>4</v>
      </c>
      <c r="B301" s="182" t="s">
        <v>126</v>
      </c>
      <c r="C301" s="42"/>
      <c r="D301" s="42"/>
      <c r="E301" s="78">
        <f t="shared" si="533"/>
        <v>0</v>
      </c>
      <c r="F301" s="188"/>
      <c r="G301" s="22"/>
      <c r="H301" s="301" t="s">
        <v>312</v>
      </c>
      <c r="I301" s="538">
        <f t="shared" si="534"/>
        <v>0</v>
      </c>
      <c r="J301" s="538">
        <f t="shared" si="535"/>
        <v>0</v>
      </c>
      <c r="K301" s="78">
        <f t="shared" si="536"/>
        <v>0</v>
      </c>
      <c r="L301" s="537"/>
      <c r="M301" s="537"/>
      <c r="N301" s="382"/>
      <c r="O301" s="271" t="str">
        <f t="shared" si="537"/>
        <v>LMW</v>
      </c>
      <c r="P301" s="538">
        <f t="shared" si="538"/>
        <v>0</v>
      </c>
      <c r="Q301" s="74">
        <f t="shared" si="539"/>
        <v>0</v>
      </c>
      <c r="R301" s="78">
        <f t="shared" si="540"/>
        <v>0</v>
      </c>
      <c r="S301" s="537"/>
      <c r="T301" s="537"/>
      <c r="U301" s="382"/>
      <c r="V301" s="238"/>
      <c r="W301" s="538">
        <f t="shared" si="541"/>
        <v>0</v>
      </c>
      <c r="X301" s="74">
        <f t="shared" si="542"/>
        <v>0</v>
      </c>
      <c r="Y301" s="78">
        <f t="shared" si="543"/>
        <v>0</v>
      </c>
      <c r="Z301" s="537"/>
      <c r="AA301" s="537"/>
      <c r="AB301" s="382"/>
      <c r="AC301" s="238"/>
      <c r="AD301" s="538">
        <f t="shared" si="544"/>
        <v>0</v>
      </c>
      <c r="AE301" s="74">
        <f t="shared" si="545"/>
        <v>0</v>
      </c>
      <c r="AF301" s="78">
        <f t="shared" si="546"/>
        <v>0</v>
      </c>
      <c r="AG301" s="537"/>
      <c r="AH301" s="537"/>
      <c r="AI301" s="382"/>
      <c r="AJ301" s="238"/>
      <c r="AK301" s="538">
        <f t="shared" si="547"/>
        <v>0</v>
      </c>
      <c r="AL301" s="74">
        <f t="shared" si="548"/>
        <v>0</v>
      </c>
      <c r="AM301" s="78">
        <f t="shared" si="549"/>
        <v>0</v>
      </c>
      <c r="AN301" s="537"/>
      <c r="AO301" s="537"/>
      <c r="AP301" s="382"/>
      <c r="AQ301" s="238"/>
      <c r="AR301" s="538">
        <f t="shared" si="550"/>
        <v>0</v>
      </c>
      <c r="AS301" s="74">
        <f t="shared" si="551"/>
        <v>0</v>
      </c>
      <c r="AT301" s="78">
        <f t="shared" si="552"/>
        <v>0</v>
      </c>
      <c r="AU301" s="537"/>
      <c r="AV301" s="537"/>
      <c r="AW301" s="382"/>
      <c r="AX301" s="238"/>
      <c r="AY301" s="538">
        <f t="shared" si="553"/>
        <v>0</v>
      </c>
      <c r="AZ301" s="74">
        <f t="shared" si="554"/>
        <v>0</v>
      </c>
      <c r="BA301" s="78">
        <f t="shared" si="555"/>
        <v>0</v>
      </c>
      <c r="BB301" s="537"/>
      <c r="BC301" s="537"/>
      <c r="BD301" s="382"/>
      <c r="BE301" s="238"/>
      <c r="BF301" s="538">
        <f t="shared" si="556"/>
        <v>0</v>
      </c>
      <c r="BG301" s="74">
        <f t="shared" si="557"/>
        <v>0</v>
      </c>
      <c r="BH301" s="78">
        <f t="shared" si="558"/>
        <v>0</v>
      </c>
      <c r="BI301" s="537"/>
      <c r="BJ301" s="537"/>
      <c r="BK301" s="382"/>
      <c r="BL301" s="238"/>
      <c r="BM301" s="538">
        <f t="shared" si="559"/>
        <v>0</v>
      </c>
      <c r="BN301" s="74">
        <f t="shared" si="560"/>
        <v>0</v>
      </c>
      <c r="BO301" s="78">
        <f t="shared" si="561"/>
        <v>0</v>
      </c>
      <c r="BP301" s="537"/>
      <c r="BQ301" s="537"/>
      <c r="BR301" s="382"/>
      <c r="BS301" s="238"/>
      <c r="BT301" s="538">
        <f t="shared" si="562"/>
        <v>0</v>
      </c>
      <c r="BU301" s="74">
        <f t="shared" si="563"/>
        <v>0</v>
      </c>
      <c r="BV301" s="78">
        <f t="shared" si="564"/>
        <v>0</v>
      </c>
      <c r="BW301" s="537"/>
      <c r="BX301" s="537"/>
      <c r="BY301" s="382"/>
      <c r="BZ301" s="238"/>
      <c r="CA301" s="538">
        <f t="shared" si="565"/>
        <v>0</v>
      </c>
      <c r="CB301" s="74">
        <f t="shared" si="566"/>
        <v>0</v>
      </c>
      <c r="CC301" s="78">
        <f t="shared" si="567"/>
        <v>0</v>
      </c>
      <c r="CD301" s="537"/>
      <c r="CE301" s="537"/>
      <c r="CF301" s="382"/>
      <c r="CG301" s="238"/>
      <c r="CH301" s="538">
        <f t="shared" si="568"/>
        <v>0</v>
      </c>
      <c r="CI301" s="74">
        <f t="shared" si="569"/>
        <v>0</v>
      </c>
      <c r="CJ301" s="78">
        <f t="shared" si="570"/>
        <v>0</v>
      </c>
      <c r="CK301" s="537"/>
      <c r="CL301" s="537"/>
      <c r="CM301" s="382"/>
      <c r="CN301" s="238"/>
      <c r="CO301" s="538">
        <f t="shared" si="571"/>
        <v>0</v>
      </c>
      <c r="CP301" s="74">
        <f t="shared" si="572"/>
        <v>0</v>
      </c>
      <c r="CQ301" s="78">
        <f t="shared" si="573"/>
        <v>0</v>
      </c>
      <c r="CR301" s="537"/>
      <c r="CS301" s="537"/>
      <c r="CT301" s="382"/>
      <c r="CU301" s="238"/>
      <c r="CV301" s="538">
        <f t="shared" si="574"/>
        <v>0</v>
      </c>
      <c r="CW301" s="74">
        <f t="shared" si="575"/>
        <v>0</v>
      </c>
      <c r="CX301" s="78">
        <f t="shared" si="576"/>
        <v>0</v>
      </c>
      <c r="CY301" s="537"/>
      <c r="CZ301" s="537"/>
      <c r="DA301" s="382"/>
      <c r="DB301" s="238"/>
      <c r="DC301" s="538">
        <f t="shared" si="577"/>
        <v>0</v>
      </c>
      <c r="DD301" s="74">
        <f t="shared" si="578"/>
        <v>0</v>
      </c>
      <c r="DE301" s="78">
        <f t="shared" si="579"/>
        <v>0</v>
      </c>
      <c r="DF301" s="537"/>
      <c r="DG301" s="537"/>
      <c r="DH301" s="382"/>
      <c r="DI301" s="238"/>
      <c r="DJ301" s="538">
        <f t="shared" si="580"/>
        <v>0</v>
      </c>
      <c r="DK301" s="74">
        <f t="shared" si="581"/>
        <v>0</v>
      </c>
      <c r="DL301" s="78">
        <f t="shared" si="582"/>
        <v>0</v>
      </c>
      <c r="DM301" s="537"/>
      <c r="DN301" s="537"/>
      <c r="DO301" s="382"/>
      <c r="DP301" s="238"/>
      <c r="DQ301" s="538">
        <f t="shared" si="583"/>
        <v>0</v>
      </c>
      <c r="DR301" s="74">
        <f t="shared" si="584"/>
        <v>0</v>
      </c>
      <c r="DS301" s="78">
        <f t="shared" si="585"/>
        <v>0</v>
      </c>
      <c r="DT301" s="537"/>
      <c r="DU301" s="537"/>
      <c r="DV301" s="382"/>
    </row>
    <row r="302" spans="1:126" s="20" customFormat="1" ht="12.75" customHeight="1" outlineLevel="1" x14ac:dyDescent="0.2">
      <c r="A302" s="186" t="s">
        <v>4</v>
      </c>
      <c r="B302" s="182" t="s">
        <v>126</v>
      </c>
      <c r="C302" s="42"/>
      <c r="D302" s="42"/>
      <c r="E302" s="78">
        <f t="shared" si="533"/>
        <v>0</v>
      </c>
      <c r="F302" s="188"/>
      <c r="G302" s="22"/>
      <c r="H302" s="301" t="s">
        <v>312</v>
      </c>
      <c r="I302" s="538">
        <f t="shared" si="534"/>
        <v>0</v>
      </c>
      <c r="J302" s="538">
        <f t="shared" si="535"/>
        <v>0</v>
      </c>
      <c r="K302" s="78">
        <f t="shared" si="536"/>
        <v>0</v>
      </c>
      <c r="L302" s="537"/>
      <c r="M302" s="537"/>
      <c r="N302" s="382"/>
      <c r="O302" s="271" t="str">
        <f t="shared" si="537"/>
        <v>LMW</v>
      </c>
      <c r="P302" s="538">
        <f t="shared" si="538"/>
        <v>0</v>
      </c>
      <c r="Q302" s="74">
        <f t="shared" si="539"/>
        <v>0</v>
      </c>
      <c r="R302" s="78">
        <f t="shared" si="540"/>
        <v>0</v>
      </c>
      <c r="S302" s="537"/>
      <c r="T302" s="537"/>
      <c r="U302" s="382"/>
      <c r="V302" s="238"/>
      <c r="W302" s="538">
        <f t="shared" si="541"/>
        <v>0</v>
      </c>
      <c r="X302" s="74">
        <f t="shared" si="542"/>
        <v>0</v>
      </c>
      <c r="Y302" s="78">
        <f t="shared" si="543"/>
        <v>0</v>
      </c>
      <c r="Z302" s="537"/>
      <c r="AA302" s="537"/>
      <c r="AB302" s="382"/>
      <c r="AC302" s="238"/>
      <c r="AD302" s="538">
        <f t="shared" si="544"/>
        <v>0</v>
      </c>
      <c r="AE302" s="74">
        <f t="shared" si="545"/>
        <v>0</v>
      </c>
      <c r="AF302" s="78">
        <f t="shared" si="546"/>
        <v>0</v>
      </c>
      <c r="AG302" s="537"/>
      <c r="AH302" s="537"/>
      <c r="AI302" s="382"/>
      <c r="AJ302" s="238"/>
      <c r="AK302" s="538">
        <f t="shared" si="547"/>
        <v>0</v>
      </c>
      <c r="AL302" s="74">
        <f t="shared" si="548"/>
        <v>0</v>
      </c>
      <c r="AM302" s="78">
        <f t="shared" si="549"/>
        <v>0</v>
      </c>
      <c r="AN302" s="537"/>
      <c r="AO302" s="537"/>
      <c r="AP302" s="382"/>
      <c r="AQ302" s="238"/>
      <c r="AR302" s="538">
        <f t="shared" si="550"/>
        <v>0</v>
      </c>
      <c r="AS302" s="74">
        <f t="shared" si="551"/>
        <v>0</v>
      </c>
      <c r="AT302" s="78">
        <f t="shared" si="552"/>
        <v>0</v>
      </c>
      <c r="AU302" s="537"/>
      <c r="AV302" s="537"/>
      <c r="AW302" s="382"/>
      <c r="AX302" s="238"/>
      <c r="AY302" s="538">
        <f t="shared" si="553"/>
        <v>0</v>
      </c>
      <c r="AZ302" s="74">
        <f t="shared" si="554"/>
        <v>0</v>
      </c>
      <c r="BA302" s="78">
        <f t="shared" si="555"/>
        <v>0</v>
      </c>
      <c r="BB302" s="537"/>
      <c r="BC302" s="537"/>
      <c r="BD302" s="382"/>
      <c r="BE302" s="238"/>
      <c r="BF302" s="538">
        <f t="shared" si="556"/>
        <v>0</v>
      </c>
      <c r="BG302" s="74">
        <f t="shared" si="557"/>
        <v>0</v>
      </c>
      <c r="BH302" s="78">
        <f t="shared" si="558"/>
        <v>0</v>
      </c>
      <c r="BI302" s="537"/>
      <c r="BJ302" s="537"/>
      <c r="BK302" s="382"/>
      <c r="BL302" s="238"/>
      <c r="BM302" s="538">
        <f t="shared" si="559"/>
        <v>0</v>
      </c>
      <c r="BN302" s="74">
        <f t="shared" si="560"/>
        <v>0</v>
      </c>
      <c r="BO302" s="78">
        <f t="shared" si="561"/>
        <v>0</v>
      </c>
      <c r="BP302" s="537"/>
      <c r="BQ302" s="537"/>
      <c r="BR302" s="382"/>
      <c r="BS302" s="238"/>
      <c r="BT302" s="538">
        <f t="shared" si="562"/>
        <v>0</v>
      </c>
      <c r="BU302" s="74">
        <f t="shared" si="563"/>
        <v>0</v>
      </c>
      <c r="BV302" s="78">
        <f t="shared" si="564"/>
        <v>0</v>
      </c>
      <c r="BW302" s="537"/>
      <c r="BX302" s="537"/>
      <c r="BY302" s="382"/>
      <c r="BZ302" s="238"/>
      <c r="CA302" s="538">
        <f t="shared" si="565"/>
        <v>0</v>
      </c>
      <c r="CB302" s="74">
        <f t="shared" si="566"/>
        <v>0</v>
      </c>
      <c r="CC302" s="78">
        <f t="shared" si="567"/>
        <v>0</v>
      </c>
      <c r="CD302" s="537"/>
      <c r="CE302" s="537"/>
      <c r="CF302" s="382"/>
      <c r="CG302" s="238"/>
      <c r="CH302" s="538">
        <f t="shared" si="568"/>
        <v>0</v>
      </c>
      <c r="CI302" s="74">
        <f t="shared" si="569"/>
        <v>0</v>
      </c>
      <c r="CJ302" s="78">
        <f t="shared" si="570"/>
        <v>0</v>
      </c>
      <c r="CK302" s="537"/>
      <c r="CL302" s="537"/>
      <c r="CM302" s="382"/>
      <c r="CN302" s="238"/>
      <c r="CO302" s="538">
        <f t="shared" si="571"/>
        <v>0</v>
      </c>
      <c r="CP302" s="74">
        <f t="shared" si="572"/>
        <v>0</v>
      </c>
      <c r="CQ302" s="78">
        <f t="shared" si="573"/>
        <v>0</v>
      </c>
      <c r="CR302" s="537"/>
      <c r="CS302" s="537"/>
      <c r="CT302" s="382"/>
      <c r="CU302" s="238"/>
      <c r="CV302" s="538">
        <f t="shared" si="574"/>
        <v>0</v>
      </c>
      <c r="CW302" s="74">
        <f t="shared" si="575"/>
        <v>0</v>
      </c>
      <c r="CX302" s="78">
        <f t="shared" si="576"/>
        <v>0</v>
      </c>
      <c r="CY302" s="537"/>
      <c r="CZ302" s="537"/>
      <c r="DA302" s="382"/>
      <c r="DB302" s="238"/>
      <c r="DC302" s="538">
        <f t="shared" si="577"/>
        <v>0</v>
      </c>
      <c r="DD302" s="74">
        <f t="shared" si="578"/>
        <v>0</v>
      </c>
      <c r="DE302" s="78">
        <f t="shared" si="579"/>
        <v>0</v>
      </c>
      <c r="DF302" s="537"/>
      <c r="DG302" s="537"/>
      <c r="DH302" s="382"/>
      <c r="DI302" s="238"/>
      <c r="DJ302" s="538">
        <f t="shared" si="580"/>
        <v>0</v>
      </c>
      <c r="DK302" s="74">
        <f t="shared" si="581"/>
        <v>0</v>
      </c>
      <c r="DL302" s="78">
        <f t="shared" si="582"/>
        <v>0</v>
      </c>
      <c r="DM302" s="537"/>
      <c r="DN302" s="537"/>
      <c r="DO302" s="382"/>
      <c r="DP302" s="238"/>
      <c r="DQ302" s="538">
        <f t="shared" si="583"/>
        <v>0</v>
      </c>
      <c r="DR302" s="74">
        <f t="shared" si="584"/>
        <v>0</v>
      </c>
      <c r="DS302" s="78">
        <f t="shared" si="585"/>
        <v>0</v>
      </c>
      <c r="DT302" s="537"/>
      <c r="DU302" s="537"/>
      <c r="DV302" s="382"/>
    </row>
    <row r="303" spans="1:126" s="20" customFormat="1" ht="12.75" customHeight="1" outlineLevel="1" x14ac:dyDescent="0.2">
      <c r="A303" s="186" t="s">
        <v>241</v>
      </c>
      <c r="B303" s="182" t="s">
        <v>65</v>
      </c>
      <c r="C303" s="42"/>
      <c r="D303" s="42"/>
      <c r="E303" s="78">
        <f t="shared" si="533"/>
        <v>0</v>
      </c>
      <c r="F303" s="188"/>
      <c r="G303" s="22"/>
      <c r="H303" s="301" t="s">
        <v>312</v>
      </c>
      <c r="I303" s="538">
        <f>IF(K$1="Rejected",D303,IF(L303="",C303,SUM(C303,L303)))</f>
        <v>0</v>
      </c>
      <c r="J303" s="538">
        <f t="shared" si="535"/>
        <v>0</v>
      </c>
      <c r="K303" s="78">
        <f t="shared" si="536"/>
        <v>0</v>
      </c>
      <c r="L303" s="537"/>
      <c r="M303" s="537"/>
      <c r="N303" s="382"/>
      <c r="O303" s="271" t="str">
        <f t="shared" si="537"/>
        <v>LMW</v>
      </c>
      <c r="P303" s="538">
        <f t="shared" si="538"/>
        <v>0</v>
      </c>
      <c r="Q303" s="74">
        <f t="shared" si="539"/>
        <v>0</v>
      </c>
      <c r="R303" s="78">
        <f t="shared" si="540"/>
        <v>0</v>
      </c>
      <c r="S303" s="537"/>
      <c r="T303" s="537"/>
      <c r="U303" s="382"/>
      <c r="V303" s="238"/>
      <c r="W303" s="538">
        <f t="shared" si="541"/>
        <v>0</v>
      </c>
      <c r="X303" s="74">
        <f t="shared" si="542"/>
        <v>0</v>
      </c>
      <c r="Y303" s="78">
        <f t="shared" si="543"/>
        <v>0</v>
      </c>
      <c r="Z303" s="537"/>
      <c r="AA303" s="537"/>
      <c r="AB303" s="382"/>
      <c r="AC303" s="238"/>
      <c r="AD303" s="538">
        <f t="shared" si="544"/>
        <v>0</v>
      </c>
      <c r="AE303" s="74">
        <f t="shared" si="545"/>
        <v>0</v>
      </c>
      <c r="AF303" s="78">
        <f t="shared" si="546"/>
        <v>0</v>
      </c>
      <c r="AG303" s="537"/>
      <c r="AH303" s="537"/>
      <c r="AI303" s="382"/>
      <c r="AJ303" s="238"/>
      <c r="AK303" s="538">
        <f t="shared" si="547"/>
        <v>0</v>
      </c>
      <c r="AL303" s="74">
        <f t="shared" si="548"/>
        <v>0</v>
      </c>
      <c r="AM303" s="78">
        <f t="shared" si="549"/>
        <v>0</v>
      </c>
      <c r="AN303" s="537"/>
      <c r="AO303" s="537"/>
      <c r="AP303" s="382"/>
      <c r="AQ303" s="238"/>
      <c r="AR303" s="538">
        <f t="shared" si="550"/>
        <v>0</v>
      </c>
      <c r="AS303" s="74">
        <f t="shared" si="551"/>
        <v>0</v>
      </c>
      <c r="AT303" s="78">
        <f t="shared" si="552"/>
        <v>0</v>
      </c>
      <c r="AU303" s="537"/>
      <c r="AV303" s="537"/>
      <c r="AW303" s="382"/>
      <c r="AX303" s="238"/>
      <c r="AY303" s="538">
        <f t="shared" si="553"/>
        <v>0</v>
      </c>
      <c r="AZ303" s="74">
        <f t="shared" si="554"/>
        <v>0</v>
      </c>
      <c r="BA303" s="78">
        <f t="shared" si="555"/>
        <v>0</v>
      </c>
      <c r="BB303" s="537"/>
      <c r="BC303" s="537"/>
      <c r="BD303" s="382"/>
      <c r="BE303" s="238"/>
      <c r="BF303" s="538">
        <f t="shared" si="556"/>
        <v>0</v>
      </c>
      <c r="BG303" s="74">
        <f t="shared" si="557"/>
        <v>0</v>
      </c>
      <c r="BH303" s="78">
        <f t="shared" si="558"/>
        <v>0</v>
      </c>
      <c r="BI303" s="537"/>
      <c r="BJ303" s="537"/>
      <c r="BK303" s="382"/>
      <c r="BL303" s="238"/>
      <c r="BM303" s="538">
        <f t="shared" si="559"/>
        <v>0</v>
      </c>
      <c r="BN303" s="74">
        <f t="shared" si="560"/>
        <v>0</v>
      </c>
      <c r="BO303" s="78">
        <f t="shared" si="561"/>
        <v>0</v>
      </c>
      <c r="BP303" s="537"/>
      <c r="BQ303" s="537"/>
      <c r="BR303" s="382"/>
      <c r="BS303" s="238"/>
      <c r="BT303" s="538">
        <f t="shared" si="562"/>
        <v>0</v>
      </c>
      <c r="BU303" s="74">
        <f t="shared" si="563"/>
        <v>0</v>
      </c>
      <c r="BV303" s="78">
        <f t="shared" si="564"/>
        <v>0</v>
      </c>
      <c r="BW303" s="537"/>
      <c r="BX303" s="537"/>
      <c r="BY303" s="382"/>
      <c r="BZ303" s="238"/>
      <c r="CA303" s="538">
        <f t="shared" si="565"/>
        <v>0</v>
      </c>
      <c r="CB303" s="74">
        <f t="shared" si="566"/>
        <v>0</v>
      </c>
      <c r="CC303" s="78">
        <f t="shared" si="567"/>
        <v>0</v>
      </c>
      <c r="CD303" s="537"/>
      <c r="CE303" s="537"/>
      <c r="CF303" s="382"/>
      <c r="CG303" s="238"/>
      <c r="CH303" s="538">
        <f t="shared" si="568"/>
        <v>0</v>
      </c>
      <c r="CI303" s="74">
        <f t="shared" si="569"/>
        <v>0</v>
      </c>
      <c r="CJ303" s="78">
        <f t="shared" si="570"/>
        <v>0</v>
      </c>
      <c r="CK303" s="537"/>
      <c r="CL303" s="537"/>
      <c r="CM303" s="382"/>
      <c r="CN303" s="238"/>
      <c r="CO303" s="538">
        <f t="shared" si="571"/>
        <v>0</v>
      </c>
      <c r="CP303" s="74">
        <f t="shared" si="572"/>
        <v>0</v>
      </c>
      <c r="CQ303" s="78">
        <f t="shared" si="573"/>
        <v>0</v>
      </c>
      <c r="CR303" s="537"/>
      <c r="CS303" s="537"/>
      <c r="CT303" s="382"/>
      <c r="CU303" s="238"/>
      <c r="CV303" s="538">
        <f t="shared" si="574"/>
        <v>0</v>
      </c>
      <c r="CW303" s="74">
        <f t="shared" si="575"/>
        <v>0</v>
      </c>
      <c r="CX303" s="78">
        <f t="shared" si="576"/>
        <v>0</v>
      </c>
      <c r="CY303" s="537"/>
      <c r="CZ303" s="537"/>
      <c r="DA303" s="382"/>
      <c r="DB303" s="238"/>
      <c r="DC303" s="538">
        <f t="shared" si="577"/>
        <v>0</v>
      </c>
      <c r="DD303" s="74">
        <f t="shared" si="578"/>
        <v>0</v>
      </c>
      <c r="DE303" s="78">
        <f t="shared" si="579"/>
        <v>0</v>
      </c>
      <c r="DF303" s="537"/>
      <c r="DG303" s="537"/>
      <c r="DH303" s="382"/>
      <c r="DI303" s="238"/>
      <c r="DJ303" s="538">
        <f t="shared" si="580"/>
        <v>0</v>
      </c>
      <c r="DK303" s="74">
        <f t="shared" si="581"/>
        <v>0</v>
      </c>
      <c r="DL303" s="78">
        <f t="shared" si="582"/>
        <v>0</v>
      </c>
      <c r="DM303" s="537"/>
      <c r="DN303" s="537"/>
      <c r="DO303" s="382"/>
      <c r="DP303" s="238"/>
      <c r="DQ303" s="538">
        <f t="shared" si="583"/>
        <v>0</v>
      </c>
      <c r="DR303" s="74">
        <f t="shared" si="584"/>
        <v>0</v>
      </c>
      <c r="DS303" s="78">
        <f t="shared" si="585"/>
        <v>0</v>
      </c>
      <c r="DT303" s="537"/>
      <c r="DU303" s="537"/>
      <c r="DV303" s="382"/>
    </row>
    <row r="304" spans="1:126" s="20" customFormat="1" ht="12.75" customHeight="1" outlineLevel="1" x14ac:dyDescent="0.2">
      <c r="A304" s="186" t="s">
        <v>242</v>
      </c>
      <c r="B304" s="182" t="s">
        <v>65</v>
      </c>
      <c r="C304" s="42"/>
      <c r="D304" s="42"/>
      <c r="E304" s="78">
        <f t="shared" si="533"/>
        <v>0</v>
      </c>
      <c r="F304" s="188"/>
      <c r="G304" s="22"/>
      <c r="H304" s="301" t="s">
        <v>312</v>
      </c>
      <c r="I304" s="538">
        <f>IF(K$1="Rejected",C304,IF(L304="",C304,SUM(C304,L304)))</f>
        <v>0</v>
      </c>
      <c r="J304" s="538">
        <f t="shared" si="535"/>
        <v>0</v>
      </c>
      <c r="K304" s="78">
        <f t="shared" si="536"/>
        <v>0</v>
      </c>
      <c r="L304" s="537"/>
      <c r="M304" s="537"/>
      <c r="N304" s="382"/>
      <c r="O304" s="271" t="str">
        <f t="shared" si="537"/>
        <v>LMW</v>
      </c>
      <c r="P304" s="538">
        <f t="shared" si="538"/>
        <v>0</v>
      </c>
      <c r="Q304" s="74">
        <f t="shared" si="539"/>
        <v>0</v>
      </c>
      <c r="R304" s="78">
        <f t="shared" si="540"/>
        <v>0</v>
      </c>
      <c r="S304" s="537"/>
      <c r="T304" s="537"/>
      <c r="U304" s="382"/>
      <c r="V304" s="238"/>
      <c r="W304" s="538">
        <f t="shared" si="541"/>
        <v>0</v>
      </c>
      <c r="X304" s="74">
        <f t="shared" si="542"/>
        <v>0</v>
      </c>
      <c r="Y304" s="78">
        <f t="shared" si="543"/>
        <v>0</v>
      </c>
      <c r="Z304" s="537"/>
      <c r="AA304" s="537"/>
      <c r="AB304" s="382"/>
      <c r="AC304" s="238"/>
      <c r="AD304" s="538">
        <f t="shared" si="544"/>
        <v>0</v>
      </c>
      <c r="AE304" s="74">
        <f t="shared" si="545"/>
        <v>0</v>
      </c>
      <c r="AF304" s="78">
        <f t="shared" si="546"/>
        <v>0</v>
      </c>
      <c r="AG304" s="537"/>
      <c r="AH304" s="537"/>
      <c r="AI304" s="382"/>
      <c r="AJ304" s="238"/>
      <c r="AK304" s="538">
        <f t="shared" si="547"/>
        <v>0</v>
      </c>
      <c r="AL304" s="74">
        <f t="shared" si="548"/>
        <v>0</v>
      </c>
      <c r="AM304" s="78">
        <f t="shared" si="549"/>
        <v>0</v>
      </c>
      <c r="AN304" s="537"/>
      <c r="AO304" s="537"/>
      <c r="AP304" s="382"/>
      <c r="AQ304" s="238"/>
      <c r="AR304" s="538">
        <f t="shared" si="550"/>
        <v>0</v>
      </c>
      <c r="AS304" s="74">
        <f t="shared" si="551"/>
        <v>0</v>
      </c>
      <c r="AT304" s="78">
        <f t="shared" si="552"/>
        <v>0</v>
      </c>
      <c r="AU304" s="537"/>
      <c r="AV304" s="537"/>
      <c r="AW304" s="382"/>
      <c r="AX304" s="238"/>
      <c r="AY304" s="538">
        <f t="shared" si="553"/>
        <v>0</v>
      </c>
      <c r="AZ304" s="74">
        <f t="shared" si="554"/>
        <v>0</v>
      </c>
      <c r="BA304" s="78">
        <f t="shared" si="555"/>
        <v>0</v>
      </c>
      <c r="BB304" s="537"/>
      <c r="BC304" s="537"/>
      <c r="BD304" s="382"/>
      <c r="BE304" s="238"/>
      <c r="BF304" s="538">
        <f t="shared" si="556"/>
        <v>0</v>
      </c>
      <c r="BG304" s="74">
        <f t="shared" si="557"/>
        <v>0</v>
      </c>
      <c r="BH304" s="78">
        <f t="shared" si="558"/>
        <v>0</v>
      </c>
      <c r="BI304" s="537"/>
      <c r="BJ304" s="537"/>
      <c r="BK304" s="382"/>
      <c r="BL304" s="238"/>
      <c r="BM304" s="538">
        <f t="shared" si="559"/>
        <v>0</v>
      </c>
      <c r="BN304" s="74">
        <f t="shared" si="560"/>
        <v>0</v>
      </c>
      <c r="BO304" s="78">
        <f t="shared" si="561"/>
        <v>0</v>
      </c>
      <c r="BP304" s="537"/>
      <c r="BQ304" s="537"/>
      <c r="BR304" s="382"/>
      <c r="BS304" s="238"/>
      <c r="BT304" s="538">
        <f t="shared" si="562"/>
        <v>0</v>
      </c>
      <c r="BU304" s="74">
        <f t="shared" si="563"/>
        <v>0</v>
      </c>
      <c r="BV304" s="78">
        <f t="shared" si="564"/>
        <v>0</v>
      </c>
      <c r="BW304" s="537"/>
      <c r="BX304" s="537"/>
      <c r="BY304" s="382"/>
      <c r="BZ304" s="238"/>
      <c r="CA304" s="538">
        <f t="shared" si="565"/>
        <v>0</v>
      </c>
      <c r="CB304" s="74">
        <f t="shared" si="566"/>
        <v>0</v>
      </c>
      <c r="CC304" s="78">
        <f t="shared" si="567"/>
        <v>0</v>
      </c>
      <c r="CD304" s="537"/>
      <c r="CE304" s="537"/>
      <c r="CF304" s="382"/>
      <c r="CG304" s="238"/>
      <c r="CH304" s="538">
        <f t="shared" si="568"/>
        <v>0</v>
      </c>
      <c r="CI304" s="74">
        <f t="shared" si="569"/>
        <v>0</v>
      </c>
      <c r="CJ304" s="78">
        <f t="shared" si="570"/>
        <v>0</v>
      </c>
      <c r="CK304" s="537"/>
      <c r="CL304" s="537"/>
      <c r="CM304" s="382"/>
      <c r="CN304" s="238"/>
      <c r="CO304" s="538">
        <f t="shared" si="571"/>
        <v>0</v>
      </c>
      <c r="CP304" s="74">
        <f t="shared" si="572"/>
        <v>0</v>
      </c>
      <c r="CQ304" s="78">
        <f t="shared" si="573"/>
        <v>0</v>
      </c>
      <c r="CR304" s="537"/>
      <c r="CS304" s="537"/>
      <c r="CT304" s="382"/>
      <c r="CU304" s="238"/>
      <c r="CV304" s="538">
        <f t="shared" si="574"/>
        <v>0</v>
      </c>
      <c r="CW304" s="74">
        <f t="shared" si="575"/>
        <v>0</v>
      </c>
      <c r="CX304" s="78">
        <f t="shared" si="576"/>
        <v>0</v>
      </c>
      <c r="CY304" s="537"/>
      <c r="CZ304" s="537"/>
      <c r="DA304" s="382"/>
      <c r="DB304" s="238"/>
      <c r="DC304" s="538">
        <f t="shared" si="577"/>
        <v>0</v>
      </c>
      <c r="DD304" s="74">
        <f t="shared" si="578"/>
        <v>0</v>
      </c>
      <c r="DE304" s="78">
        <f t="shared" si="579"/>
        <v>0</v>
      </c>
      <c r="DF304" s="537"/>
      <c r="DG304" s="537"/>
      <c r="DH304" s="382"/>
      <c r="DI304" s="238"/>
      <c r="DJ304" s="538">
        <f t="shared" si="580"/>
        <v>0</v>
      </c>
      <c r="DK304" s="74">
        <f t="shared" si="581"/>
        <v>0</v>
      </c>
      <c r="DL304" s="78">
        <f t="shared" si="582"/>
        <v>0</v>
      </c>
      <c r="DM304" s="537"/>
      <c r="DN304" s="537"/>
      <c r="DO304" s="382"/>
      <c r="DP304" s="238"/>
      <c r="DQ304" s="538">
        <f t="shared" si="583"/>
        <v>0</v>
      </c>
      <c r="DR304" s="74">
        <f t="shared" si="584"/>
        <v>0</v>
      </c>
      <c r="DS304" s="78">
        <f t="shared" si="585"/>
        <v>0</v>
      </c>
      <c r="DT304" s="537"/>
      <c r="DU304" s="537"/>
      <c r="DV304" s="382"/>
    </row>
    <row r="305" spans="1:126" s="20" customFormat="1" x14ac:dyDescent="0.2">
      <c r="A305" s="75" t="s">
        <v>151</v>
      </c>
      <c r="B305" s="194"/>
      <c r="C305" s="73">
        <f>SUMIF($O284:$O304,MID($H305,3,10),C284:C304)</f>
        <v>0</v>
      </c>
      <c r="D305" s="73">
        <f>SUMIF($O284:$O304,MID($H305,3,10),D284:D304)</f>
        <v>0</v>
      </c>
      <c r="E305" s="73">
        <f t="shared" si="533"/>
        <v>0</v>
      </c>
      <c r="F305" s="187"/>
      <c r="H305" s="301" t="s">
        <v>313</v>
      </c>
      <c r="I305" s="536">
        <f>IF(I$1="","",SUMIF($O285:$O304,MID($H305,3,10),I285:I304))</f>
        <v>0</v>
      </c>
      <c r="J305" s="536">
        <f>IF(I$1="","",SUMIF($O285:$O304,MID($H305,3,10),J285:J304))</f>
        <v>0</v>
      </c>
      <c r="K305" s="73">
        <f t="shared" si="536"/>
        <v>0</v>
      </c>
      <c r="L305" s="435">
        <f>IF(I$1="","",SUMIF($O284:$O304,MID($H305,3,10),L284:L304))</f>
        <v>0</v>
      </c>
      <c r="M305" s="435">
        <f>IF(I$1="","",SUMIF($O284:$O304,MID($H305,3,10),M284:M304))</f>
        <v>0</v>
      </c>
      <c r="N305" s="383"/>
      <c r="O305" s="271" t="str">
        <f t="shared" si="537"/>
        <v>L</v>
      </c>
      <c r="P305" s="73">
        <f>IF(P$1="","",SUMIF($O285:$O304,MID($H305,3,10),P285:P304))</f>
        <v>0</v>
      </c>
      <c r="Q305" s="73">
        <f>IF(P$1="","",SUMIF($O285:$O304,MID($H305,3,10),Q285:Q304))</f>
        <v>0</v>
      </c>
      <c r="R305" s="73">
        <f t="shared" si="540"/>
        <v>0</v>
      </c>
      <c r="S305" s="435">
        <f>IF(P$1="","",SUMIF($O284:$O304,MID($H305,3,10),S284:S304))</f>
        <v>0</v>
      </c>
      <c r="T305" s="435">
        <f>IF(P$1="","",SUMIF($O284:$O304,MID($H305,3,10),T284:T304))</f>
        <v>0</v>
      </c>
      <c r="U305" s="383"/>
      <c r="V305" s="238"/>
      <c r="W305" s="73">
        <f>IF(W$1="","",SUMIF($O285:$O304,MID($H305,3,10),W285:W304))</f>
        <v>0</v>
      </c>
      <c r="X305" s="73">
        <f>IF(W$1="","",SUMIF($O285:$O304,MID($H305,3,10),X285:X304))</f>
        <v>0</v>
      </c>
      <c r="Y305" s="73">
        <f t="shared" si="543"/>
        <v>0</v>
      </c>
      <c r="Z305" s="435">
        <f>IF(W$1="","",SUMIF($O284:$O304,MID($H305,3,10),Z284:Z304))</f>
        <v>0</v>
      </c>
      <c r="AA305" s="435">
        <f>IF(W$1="","",SUMIF($O284:$O304,MID($H305,3,10),AA284:AA304))</f>
        <v>0</v>
      </c>
      <c r="AB305" s="383"/>
      <c r="AC305" s="238"/>
      <c r="AD305" s="73">
        <f>IF(AD$1="","",SUMIF($O285:$O304,MID($H305,3,10),AD285:AD304))</f>
        <v>0</v>
      </c>
      <c r="AE305" s="73">
        <f>IF(AD$1="","",SUMIF($O285:$O304,MID($H305,3,10),AE285:AE304))</f>
        <v>0</v>
      </c>
      <c r="AF305" s="73">
        <f t="shared" si="546"/>
        <v>0</v>
      </c>
      <c r="AG305" s="435">
        <f>IF(AD$1="","",SUMIF($O284:$O304,MID($H305,3,10),AG284:AG304))</f>
        <v>0</v>
      </c>
      <c r="AH305" s="435">
        <f>IF(AD$1="","",SUMIF($O284:$O304,MID($H305,3,10),AH284:AH304))</f>
        <v>0</v>
      </c>
      <c r="AI305" s="383"/>
      <c r="AJ305" s="238"/>
      <c r="AK305" s="73">
        <f>IF(AK$1="","",SUMIF($O285:$O304,MID($H305,3,10),AK285:AK304))</f>
        <v>0</v>
      </c>
      <c r="AL305" s="73">
        <f>IF(AK$1="","",SUMIF($O285:$O304,MID($H305,3,10),AL285:AL304))</f>
        <v>0</v>
      </c>
      <c r="AM305" s="73">
        <f t="shared" si="549"/>
        <v>0</v>
      </c>
      <c r="AN305" s="435">
        <f>IF(AK$1="","",SUMIF($O284:$O304,MID($H305,3,10),AN284:AN304))</f>
        <v>0</v>
      </c>
      <c r="AO305" s="435">
        <f>IF(AK$1="","",SUMIF($O284:$O304,MID($H305,3,10),AO284:AO304))</f>
        <v>0</v>
      </c>
      <c r="AP305" s="383"/>
      <c r="AQ305" s="238"/>
      <c r="AR305" s="73">
        <f>IF(AR$1="","",SUMIF($O285:$O304,MID($H305,3,10),AR285:AR304))</f>
        <v>0</v>
      </c>
      <c r="AS305" s="73">
        <f>IF(AR$1="","",SUMIF($O285:$O304,MID($H305,3,10),AS285:AS304))</f>
        <v>0</v>
      </c>
      <c r="AT305" s="73">
        <f t="shared" si="552"/>
        <v>0</v>
      </c>
      <c r="AU305" s="435">
        <f>IF(AR$1="","",SUMIF($O284:$O304,MID($H305,3,10),AU284:AU304))</f>
        <v>0</v>
      </c>
      <c r="AV305" s="435">
        <f>IF(AR$1="","",SUMIF($O284:$O304,MID($H305,3,10),AV284:AV304))</f>
        <v>0</v>
      </c>
      <c r="AW305" s="383"/>
      <c r="AX305" s="238"/>
      <c r="AY305" s="73">
        <f>IF(AY$1="","",SUMIF($O285:$O304,MID($H305,3,10),AY285:AY304))</f>
        <v>0</v>
      </c>
      <c r="AZ305" s="73">
        <f>IF(AY$1="","",SUMIF($O285:$O304,MID($H305,3,10),AZ285:AZ304))</f>
        <v>0</v>
      </c>
      <c r="BA305" s="73">
        <f t="shared" si="555"/>
        <v>0</v>
      </c>
      <c r="BB305" s="435">
        <f>IF(AY$1="","",SUMIF($O284:$O304,MID($H305,3,10),BB284:BB304))</f>
        <v>0</v>
      </c>
      <c r="BC305" s="435">
        <f>IF(AY$1="","",SUMIF($O284:$O304,MID($H305,3,10),BC284:BC304))</f>
        <v>0</v>
      </c>
      <c r="BD305" s="383"/>
      <c r="BE305" s="238"/>
      <c r="BF305" s="73">
        <f>IF(BF$1="","",SUMIF($O285:$O304,MID($H305,3,10),BF285:BF304))</f>
        <v>0</v>
      </c>
      <c r="BG305" s="73">
        <f>IF(BF$1="","",SUMIF($O285:$O304,MID($H305,3,10),BG285:BG304))</f>
        <v>0</v>
      </c>
      <c r="BH305" s="73">
        <f t="shared" si="558"/>
        <v>0</v>
      </c>
      <c r="BI305" s="435">
        <f>IF(BF$1="","",SUMIF($O284:$O304,MID($H305,3,10),BI284:BI304))</f>
        <v>0</v>
      </c>
      <c r="BJ305" s="435">
        <f>IF(BF$1="","",SUMIF($O284:$O304,MID($H305,3,10),BJ284:BJ304))</f>
        <v>0</v>
      </c>
      <c r="BK305" s="383"/>
      <c r="BL305" s="238"/>
      <c r="BM305" s="73">
        <f>IF(BM$1="","",SUMIF($O285:$O304,MID($H305,3,10),BM285:BM304))</f>
        <v>0</v>
      </c>
      <c r="BN305" s="73">
        <f>IF(BM$1="","",SUMIF($O285:$O304,MID($H305,3,10),BN285:BN304))</f>
        <v>0</v>
      </c>
      <c r="BO305" s="73">
        <f t="shared" si="561"/>
        <v>0</v>
      </c>
      <c r="BP305" s="435">
        <f>IF(BM$1="","",SUMIF($O284:$O304,MID($H305,3,10),BP284:BP304))</f>
        <v>0</v>
      </c>
      <c r="BQ305" s="435">
        <f>IF(BM$1="","",SUMIF($O284:$O304,MID($H305,3,10),BQ284:BQ304))</f>
        <v>0</v>
      </c>
      <c r="BR305" s="383"/>
      <c r="BS305" s="238"/>
      <c r="BT305" s="73">
        <f>IF(BT$1="","",SUMIF($O285:$O304,MID($H305,3,10),BT285:BT304))</f>
        <v>0</v>
      </c>
      <c r="BU305" s="73">
        <f>IF(BT$1="","",SUMIF($O285:$O304,MID($H305,3,10),BU285:BU304))</f>
        <v>0</v>
      </c>
      <c r="BV305" s="73">
        <f t="shared" si="564"/>
        <v>0</v>
      </c>
      <c r="BW305" s="435">
        <f>IF(BT$1="","",SUMIF($O284:$O304,MID($H305,3,10),BW284:BW304))</f>
        <v>0</v>
      </c>
      <c r="BX305" s="435">
        <f>IF(BT$1="","",SUMIF($O284:$O304,MID($H305,3,10),BX284:BX304))</f>
        <v>0</v>
      </c>
      <c r="BY305" s="383"/>
      <c r="BZ305" s="238"/>
      <c r="CA305" s="73">
        <f>IF(CA$1="","",SUMIF($O285:$O304,MID($H305,3,10),CA285:CA304))</f>
        <v>0</v>
      </c>
      <c r="CB305" s="73">
        <f>IF(CA$1="","",SUMIF($O285:$O304,MID($H305,3,10),CB285:CB304))</f>
        <v>0</v>
      </c>
      <c r="CC305" s="73">
        <f t="shared" si="567"/>
        <v>0</v>
      </c>
      <c r="CD305" s="435">
        <f>IF(CA$1="","",SUMIF($O284:$O304,MID($H305,3,10),CD284:CD304))</f>
        <v>0</v>
      </c>
      <c r="CE305" s="435">
        <f>IF(CA$1="","",SUMIF($O284:$O304,MID($H305,3,10),CE284:CE304))</f>
        <v>0</v>
      </c>
      <c r="CF305" s="383"/>
      <c r="CG305" s="238"/>
      <c r="CH305" s="73">
        <f>IF(CH$1="","",SUMIF($O285:$O304,MID($H305,3,10),CH285:CH304))</f>
        <v>0</v>
      </c>
      <c r="CI305" s="73">
        <f>IF(CH$1="","",SUMIF($O285:$O304,MID($H305,3,10),CI285:CI304))</f>
        <v>0</v>
      </c>
      <c r="CJ305" s="73">
        <f t="shared" si="570"/>
        <v>0</v>
      </c>
      <c r="CK305" s="435">
        <f>IF(CH$1="","",SUMIF($O284:$O304,MID($H305,3,10),CK284:CK304))</f>
        <v>0</v>
      </c>
      <c r="CL305" s="435">
        <f>IF(CH$1="","",SUMIF($O284:$O304,MID($H305,3,10),CL284:CL304))</f>
        <v>0</v>
      </c>
      <c r="CM305" s="383"/>
      <c r="CN305" s="238"/>
      <c r="CO305" s="73">
        <f>IF(CO$1="","",SUMIF($O285:$O304,MID($H305,3,10),CO285:CO304))</f>
        <v>0</v>
      </c>
      <c r="CP305" s="73">
        <f>IF(CO$1="","",SUMIF($O285:$O304,MID($H305,3,10),CP285:CP304))</f>
        <v>0</v>
      </c>
      <c r="CQ305" s="73">
        <f t="shared" si="573"/>
        <v>0</v>
      </c>
      <c r="CR305" s="435">
        <f>IF(CO$1="","",SUMIF($O284:$O304,MID($H305,3,10),CR284:CR304))</f>
        <v>0</v>
      </c>
      <c r="CS305" s="435">
        <f>IF(CO$1="","",SUMIF($O284:$O304,MID($H305,3,10),CS284:CS304))</f>
        <v>0</v>
      </c>
      <c r="CT305" s="383"/>
      <c r="CU305" s="238"/>
      <c r="CV305" s="73">
        <f>IF(CV$1="","",SUMIF($O285:$O304,MID($H305,3,10),CV285:CV304))</f>
        <v>0</v>
      </c>
      <c r="CW305" s="73">
        <f>IF(CV$1="","",SUMIF($O285:$O304,MID($H305,3,10),CW285:CW304))</f>
        <v>0</v>
      </c>
      <c r="CX305" s="73">
        <f t="shared" si="576"/>
        <v>0</v>
      </c>
      <c r="CY305" s="435">
        <f>IF(CV$1="","",SUMIF($O284:$O304,MID($H305,3,10),CY284:CY304))</f>
        <v>0</v>
      </c>
      <c r="CZ305" s="435">
        <f>IF(CV$1="","",SUMIF($O284:$O304,MID($H305,3,10),CZ284:CZ304))</f>
        <v>0</v>
      </c>
      <c r="DA305" s="383"/>
      <c r="DB305" s="238"/>
      <c r="DC305" s="73">
        <f>IF(DC$1="","",SUMIF($O285:$O304,MID($H305,3,10),DC285:DC304))</f>
        <v>0</v>
      </c>
      <c r="DD305" s="73">
        <f>IF(DC$1="","",SUMIF($O285:$O304,MID($H305,3,10),DD285:DD304))</f>
        <v>0</v>
      </c>
      <c r="DE305" s="73">
        <f t="shared" si="579"/>
        <v>0</v>
      </c>
      <c r="DF305" s="435">
        <f>IF(DC$1="","",SUMIF($O284:$O304,MID($H305,3,10),DF284:DF304))</f>
        <v>0</v>
      </c>
      <c r="DG305" s="435">
        <f>IF(DC$1="","",SUMIF($O284:$O304,MID($H305,3,10),DG284:DG304))</f>
        <v>0</v>
      </c>
      <c r="DH305" s="383"/>
      <c r="DI305" s="238"/>
      <c r="DJ305" s="73">
        <f>IF(DJ$1="","",SUMIF($O285:$O304,MID($H305,3,10),DJ285:DJ304))</f>
        <v>0</v>
      </c>
      <c r="DK305" s="73">
        <f>IF(DJ$1="","",SUMIF($O285:$O304,MID($H305,3,10),DK285:DK304))</f>
        <v>0</v>
      </c>
      <c r="DL305" s="73">
        <f t="shared" si="582"/>
        <v>0</v>
      </c>
      <c r="DM305" s="435">
        <f>IF(DJ$1="","",SUMIF($O284:$O304,MID($H305,3,10),DM284:DM304))</f>
        <v>0</v>
      </c>
      <c r="DN305" s="435">
        <f>IF(DJ$1="","",SUMIF($O284:$O304,MID($H305,3,10),DN284:DN304))</f>
        <v>0</v>
      </c>
      <c r="DO305" s="383"/>
      <c r="DP305" s="238"/>
      <c r="DQ305" s="73">
        <f>IF(DQ$1="","",SUMIF($O285:$O304,MID($H305,3,10),DQ285:DQ304))</f>
        <v>0</v>
      </c>
      <c r="DR305" s="73">
        <f>IF(DQ$1="","",SUMIF($O285:$O304,MID($H305,3,10),DR285:DR304))</f>
        <v>0</v>
      </c>
      <c r="DS305" s="73">
        <f t="shared" si="585"/>
        <v>0</v>
      </c>
      <c r="DT305" s="435">
        <f>IF(DQ$1="","",SUMIF($O284:$O304,MID($H305,3,10),DT284:DT304))</f>
        <v>0</v>
      </c>
      <c r="DU305" s="435">
        <f>IF(DQ$1="","",SUMIF($O284:$O304,MID($H305,3,10),DU284:DU304))</f>
        <v>0</v>
      </c>
      <c r="DV305" s="383"/>
    </row>
    <row r="306" spans="1:126" s="238" customFormat="1" x14ac:dyDescent="0.2">
      <c r="A306" s="702" t="s">
        <v>80</v>
      </c>
      <c r="B306" s="703"/>
      <c r="C306" s="703"/>
      <c r="D306" s="703"/>
      <c r="E306" s="703"/>
      <c r="F306" s="704"/>
      <c r="H306" s="303"/>
      <c r="I306" s="421"/>
      <c r="J306" s="421"/>
      <c r="K306" s="421"/>
      <c r="L306" s="425"/>
      <c r="M306" s="425"/>
      <c r="N306" s="384"/>
      <c r="O306" s="271"/>
      <c r="P306" s="421"/>
      <c r="Q306" s="421"/>
      <c r="R306" s="421"/>
      <c r="S306" s="425"/>
      <c r="T306" s="425"/>
      <c r="U306" s="384"/>
      <c r="W306" s="421"/>
      <c r="X306" s="421"/>
      <c r="Y306" s="421"/>
      <c r="Z306" s="253"/>
      <c r="AA306" s="253"/>
      <c r="AB306" s="384"/>
      <c r="AD306" s="421"/>
      <c r="AE306" s="421"/>
      <c r="AF306" s="421"/>
      <c r="AG306" s="253"/>
      <c r="AH306" s="253"/>
      <c r="AI306" s="384"/>
      <c r="AK306" s="421"/>
      <c r="AL306" s="421"/>
      <c r="AM306" s="421"/>
      <c r="AN306" s="253"/>
      <c r="AO306" s="253"/>
      <c r="AP306" s="384"/>
      <c r="AR306" s="421"/>
      <c r="AS306" s="421"/>
      <c r="AT306" s="421"/>
      <c r="AU306" s="253"/>
      <c r="AV306" s="253"/>
      <c r="AW306" s="384"/>
      <c r="AY306" s="421"/>
      <c r="AZ306" s="421"/>
      <c r="BA306" s="421"/>
      <c r="BB306" s="253"/>
      <c r="BC306" s="253"/>
      <c r="BD306" s="384"/>
      <c r="BF306" s="421"/>
      <c r="BG306" s="421"/>
      <c r="BH306" s="421"/>
      <c r="BI306" s="253"/>
      <c r="BJ306" s="253"/>
      <c r="BK306" s="384"/>
      <c r="BM306" s="421"/>
      <c r="BN306" s="421"/>
      <c r="BO306" s="421"/>
      <c r="BP306" s="253"/>
      <c r="BQ306" s="253"/>
      <c r="BR306" s="384"/>
      <c r="BT306" s="421"/>
      <c r="BU306" s="421"/>
      <c r="BV306" s="421"/>
      <c r="BW306" s="253"/>
      <c r="BX306" s="253"/>
      <c r="BY306" s="384"/>
      <c r="CA306" s="421"/>
      <c r="CB306" s="421"/>
      <c r="CC306" s="421"/>
      <c r="CD306" s="253"/>
      <c r="CE306" s="253"/>
      <c r="CF306" s="384"/>
      <c r="CH306" s="421"/>
      <c r="CI306" s="421"/>
      <c r="CJ306" s="421"/>
      <c r="CK306" s="253"/>
      <c r="CL306" s="253"/>
      <c r="CM306" s="384"/>
      <c r="CO306" s="421"/>
      <c r="CP306" s="421"/>
      <c r="CQ306" s="421"/>
      <c r="CR306" s="253"/>
      <c r="CS306" s="253"/>
      <c r="CT306" s="384"/>
      <c r="CV306" s="421"/>
      <c r="CW306" s="421"/>
      <c r="CX306" s="421"/>
      <c r="CY306" s="253"/>
      <c r="CZ306" s="253"/>
      <c r="DA306" s="384"/>
      <c r="DC306" s="421"/>
      <c r="DD306" s="421"/>
      <c r="DE306" s="421"/>
      <c r="DF306" s="253"/>
      <c r="DG306" s="253"/>
      <c r="DH306" s="384"/>
      <c r="DJ306" s="421"/>
      <c r="DK306" s="421"/>
      <c r="DL306" s="421"/>
      <c r="DM306" s="253"/>
      <c r="DN306" s="253"/>
      <c r="DO306" s="384"/>
      <c r="DQ306" s="421"/>
      <c r="DR306" s="421"/>
      <c r="DS306" s="421"/>
      <c r="DT306" s="253"/>
      <c r="DU306" s="253"/>
      <c r="DV306" s="384"/>
    </row>
    <row r="307" spans="1:126" s="20" customFormat="1" outlineLevel="1" x14ac:dyDescent="0.2">
      <c r="A307" s="153" t="s">
        <v>5</v>
      </c>
      <c r="B307" s="181"/>
      <c r="C307" s="77">
        <f>SUMIF($H308:$H311,MID($H307,3,10),C308:C311)</f>
        <v>0</v>
      </c>
      <c r="D307" s="77">
        <f>SUMIF($H308:$H311,MID($H307,3,10),D308:D311)</f>
        <v>0</v>
      </c>
      <c r="E307" s="73">
        <f t="shared" ref="E307:E332" si="586">SUM(C307:D307)</f>
        <v>0</v>
      </c>
      <c r="F307" s="189"/>
      <c r="H307" s="301" t="s">
        <v>314</v>
      </c>
      <c r="I307" s="536">
        <f t="shared" ref="I307:I331" si="587">IF(K$1="Rejected",C307,IF(L307="",C307,SUM(C307,L307)))</f>
        <v>0</v>
      </c>
      <c r="J307" s="536">
        <f t="shared" ref="J307:J331" si="588">IF(K$1="Rejected",D307,IF(M307="",D307,SUM(D307,M307)))</f>
        <v>0</v>
      </c>
      <c r="K307" s="73">
        <f t="shared" ref="K307:K332" si="589">IF(I$1="","",SUM(I307:J307))</f>
        <v>0</v>
      </c>
      <c r="L307" s="437">
        <f>IF(I$1="","",SUMIF($H308:$H311,MID($H307,3,10),L308:L311))</f>
        <v>0</v>
      </c>
      <c r="M307" s="437">
        <f>IF(I$1="","",SUMIF($H308:$H311,MID($H307,3,10),M308:M311))</f>
        <v>0</v>
      </c>
      <c r="N307" s="385"/>
      <c r="O307" s="271" t="str">
        <f t="shared" si="537"/>
        <v>LL</v>
      </c>
      <c r="P307" s="536">
        <f t="shared" ref="P307:P331" si="590">IF(R$1="Rejected",I307,IF(S307="",I307,SUM(I307,S307)))</f>
        <v>0</v>
      </c>
      <c r="Q307" s="73">
        <f t="shared" ref="Q307:Q331" si="591">IF(R$1="Rejected",J307,IF(T307="",J307,SUM(J307,T307)))</f>
        <v>0</v>
      </c>
      <c r="R307" s="73">
        <f t="shared" ref="R307:R332" si="592">IF(P$1="","",SUM(P307:Q307))</f>
        <v>0</v>
      </c>
      <c r="S307" s="437">
        <f>IF(P$1="","",SUMIF($H308:$H311,MID($H307,3,10),S308:S311))</f>
        <v>0</v>
      </c>
      <c r="T307" s="437">
        <f>IF(P$1="","",SUMIF($H308:$H311,MID($H307,3,10),T308:T311))</f>
        <v>0</v>
      </c>
      <c r="U307" s="385"/>
      <c r="V307" s="238"/>
      <c r="W307" s="536">
        <f t="shared" ref="W307:W331" si="593">IF(Y$1="Rejected",P307,IF(Z307="",P307,SUM(P307,Z307)))</f>
        <v>0</v>
      </c>
      <c r="X307" s="73">
        <f t="shared" ref="X307:X331" si="594">IF(Y$1="Rejected",Q307,IF(AA307="",Q307,SUM(Q307,AA307)))</f>
        <v>0</v>
      </c>
      <c r="Y307" s="73">
        <f t="shared" ref="Y307:Y332" si="595">IF(W$1="","",SUM(W307:X307))</f>
        <v>0</v>
      </c>
      <c r="Z307" s="437">
        <f>IF(W$1="","",SUMIF($H308:$H311,MID($H307,3,10),Z308:Z311))</f>
        <v>0</v>
      </c>
      <c r="AA307" s="437">
        <f>IF(W$1="","",SUMIF($H308:$H311,MID($H307,3,10),AA308:AA311))</f>
        <v>0</v>
      </c>
      <c r="AB307" s="385"/>
      <c r="AC307" s="238"/>
      <c r="AD307" s="536">
        <f t="shared" ref="AD307:AD331" si="596">IF(AF$1="Rejected",W307,IF(AG307="",W307,SUM(W307,AG307)))</f>
        <v>0</v>
      </c>
      <c r="AE307" s="73">
        <f t="shared" ref="AE307:AE331" si="597">IF(AF$1="Rejected",X307,IF(AH307="",X307,SUM(X307,AH307)))</f>
        <v>0</v>
      </c>
      <c r="AF307" s="73">
        <f t="shared" ref="AF307:AF332" si="598">IF(AD$1="","",SUM(AD307:AE307))</f>
        <v>0</v>
      </c>
      <c r="AG307" s="437">
        <f>IF(AD$1="","",SUMIF($H308:$H311,MID($H307,3,10),AG308:AG311))</f>
        <v>0</v>
      </c>
      <c r="AH307" s="437">
        <f>IF(AD$1="","",SUMIF($H308:$H311,MID($H307,3,10),AH308:AH311))</f>
        <v>0</v>
      </c>
      <c r="AI307" s="385"/>
      <c r="AJ307" s="238"/>
      <c r="AK307" s="536">
        <f t="shared" ref="AK307:AK331" si="599">IF(AM$1="Rejected",AD307,IF(AN307="",AD307,SUM(AD307,AN307)))</f>
        <v>0</v>
      </c>
      <c r="AL307" s="73">
        <f t="shared" ref="AL307:AL331" si="600">IF(AM$1="Rejected",AE307,IF(AO307="",AE307,SUM(AE307,AO307)))</f>
        <v>0</v>
      </c>
      <c r="AM307" s="73">
        <f t="shared" ref="AM307:AM332" si="601">IF(AK$1="","",SUM(AK307:AL307))</f>
        <v>0</v>
      </c>
      <c r="AN307" s="437">
        <f>IF(AK$1="","",SUMIF($H308:$H311,MID($H307,3,10),AN308:AN311))</f>
        <v>0</v>
      </c>
      <c r="AO307" s="437">
        <f>IF(AK$1="","",SUMIF($H308:$H311,MID($H307,3,10),AO308:AO311))</f>
        <v>0</v>
      </c>
      <c r="AP307" s="385"/>
      <c r="AQ307" s="238"/>
      <c r="AR307" s="536">
        <f t="shared" ref="AR307:AR331" si="602">IF(AT$1="Rejected",AK307,IF(AU307="",AK307,SUM(AK307,AU307)))</f>
        <v>0</v>
      </c>
      <c r="AS307" s="73">
        <f t="shared" ref="AS307:AS331" si="603">IF(AT$1="Rejected",AL307,IF(AV307="",AL307,SUM(AL307,AV307)))</f>
        <v>0</v>
      </c>
      <c r="AT307" s="73">
        <f t="shared" ref="AT307:AT332" si="604">IF(AR$1="","",SUM(AR307:AS307))</f>
        <v>0</v>
      </c>
      <c r="AU307" s="437">
        <f>IF(AR$1="","",SUMIF($H308:$H311,MID($H307,3,10),AU308:AU311))</f>
        <v>0</v>
      </c>
      <c r="AV307" s="437">
        <f>IF(AR$1="","",SUMIF($H308:$H311,MID($H307,3,10),AV308:AV311))</f>
        <v>0</v>
      </c>
      <c r="AW307" s="385"/>
      <c r="AX307" s="238"/>
      <c r="AY307" s="536">
        <f t="shared" ref="AY307:AY331" si="605">IF(BA$1="Rejected",AR307,IF(BB307="",AR307,SUM(AR307,BB307)))</f>
        <v>0</v>
      </c>
      <c r="AZ307" s="73">
        <f t="shared" ref="AZ307:AZ331" si="606">IF(BA$1="Rejected",AS307,IF(BC307="",AS307,SUM(AS307,BC307)))</f>
        <v>0</v>
      </c>
      <c r="BA307" s="73">
        <f t="shared" ref="BA307:BA332" si="607">IF(AY$1="","",SUM(AY307:AZ307))</f>
        <v>0</v>
      </c>
      <c r="BB307" s="437">
        <f>IF(AY$1="","",SUMIF($H308:$H311,MID($H307,3,10),BB308:BB311))</f>
        <v>0</v>
      </c>
      <c r="BC307" s="437">
        <f>IF(AY$1="","",SUMIF($H308:$H311,MID($H307,3,10),BC308:BC311))</f>
        <v>0</v>
      </c>
      <c r="BD307" s="385"/>
      <c r="BE307" s="238"/>
      <c r="BF307" s="536">
        <f t="shared" ref="BF307:BF331" si="608">IF(BH$1="Rejected",AY307,IF(BI307="",AY307,SUM(AY307,BI307)))</f>
        <v>0</v>
      </c>
      <c r="BG307" s="73">
        <f t="shared" ref="BG307:BG331" si="609">IF(BH$1="Rejected",AZ307,IF(BJ307="",AZ307,SUM(AZ307,BJ307)))</f>
        <v>0</v>
      </c>
      <c r="BH307" s="73">
        <f t="shared" ref="BH307:BH332" si="610">IF(BF$1="","",SUM(BF307:BG307))</f>
        <v>0</v>
      </c>
      <c r="BI307" s="437">
        <f>IF(BF$1="","",SUMIF($H308:$H311,MID($H307,3,10),BI308:BI311))</f>
        <v>0</v>
      </c>
      <c r="BJ307" s="437">
        <f>IF(BF$1="","",SUMIF($H308:$H311,MID($H307,3,10),BJ308:BJ311))</f>
        <v>0</v>
      </c>
      <c r="BK307" s="385"/>
      <c r="BL307" s="238"/>
      <c r="BM307" s="536">
        <f t="shared" ref="BM307:BM331" si="611">IF(BO$1="Rejected",BF307,IF(BP307="",BF307,SUM(BF307,BP307)))</f>
        <v>0</v>
      </c>
      <c r="BN307" s="73">
        <f t="shared" ref="BN307:BN331" si="612">IF(BO$1="Rejected",BG307,IF(BQ307="",BG307,SUM(BG307,BQ307)))</f>
        <v>0</v>
      </c>
      <c r="BO307" s="73">
        <f t="shared" ref="BO307:BO332" si="613">IF(BM$1="","",SUM(BM307:BN307))</f>
        <v>0</v>
      </c>
      <c r="BP307" s="437">
        <f>IF(BM$1="","",SUMIF($H308:$H311,MID($H307,3,10),BP308:BP311))</f>
        <v>0</v>
      </c>
      <c r="BQ307" s="437">
        <f>IF(BM$1="","",SUMIF($H308:$H311,MID($H307,3,10),BQ308:BQ311))</f>
        <v>0</v>
      </c>
      <c r="BR307" s="385"/>
      <c r="BS307" s="238"/>
      <c r="BT307" s="536">
        <f t="shared" ref="BT307:BT331" si="614">IF(BV$1="Rejected",BM307,IF(BW307="",BM307,SUM(BM307,BW307)))</f>
        <v>0</v>
      </c>
      <c r="BU307" s="73">
        <f t="shared" ref="BU307:BU331" si="615">IF(BV$1="Rejected",BN307,IF(BX307="",BN307,SUM(BN307,BX307)))</f>
        <v>0</v>
      </c>
      <c r="BV307" s="73">
        <f t="shared" ref="BV307:BV332" si="616">IF(BT$1="","",SUM(BT307:BU307))</f>
        <v>0</v>
      </c>
      <c r="BW307" s="437">
        <f>IF(BT$1="","",SUMIF($H308:$H311,MID($H307,3,10),BW308:BW311))</f>
        <v>0</v>
      </c>
      <c r="BX307" s="437">
        <f>IF(BT$1="","",SUMIF($H308:$H311,MID($H307,3,10),BX308:BX311))</f>
        <v>0</v>
      </c>
      <c r="BY307" s="385"/>
      <c r="BZ307" s="238"/>
      <c r="CA307" s="536">
        <f t="shared" ref="CA307:CA331" si="617">IF(CC$1="Rejected",BT307,IF(CD307="",BT307,SUM(BT307,CD307)))</f>
        <v>0</v>
      </c>
      <c r="CB307" s="73">
        <f t="shared" ref="CB307:CB331" si="618">IF(CC$1="Rejected",BU307,IF(CE307="",BU307,SUM(BU307,CE307)))</f>
        <v>0</v>
      </c>
      <c r="CC307" s="73">
        <f t="shared" ref="CC307:CC332" si="619">IF(CA$1="","",SUM(CA307:CB307))</f>
        <v>0</v>
      </c>
      <c r="CD307" s="437">
        <f>IF(CA$1="","",SUMIF($H308:$H311,MID($H307,3,10),CD308:CD311))</f>
        <v>0</v>
      </c>
      <c r="CE307" s="437">
        <f>IF(CA$1="","",SUMIF($H308:$H311,MID($H307,3,10),CE308:CE311))</f>
        <v>0</v>
      </c>
      <c r="CF307" s="385"/>
      <c r="CG307" s="238"/>
      <c r="CH307" s="536">
        <f t="shared" ref="CH307:CH331" si="620">IF(CJ$1="Rejected",CA307,IF(CK307="",CA307,SUM(CA307,CK307)))</f>
        <v>0</v>
      </c>
      <c r="CI307" s="73">
        <f t="shared" ref="CI307:CI331" si="621">IF(CJ$1="Rejected",CB307,IF(CL307="",CB307,SUM(CB307,CL307)))</f>
        <v>0</v>
      </c>
      <c r="CJ307" s="73">
        <f t="shared" ref="CJ307:CJ332" si="622">IF(CH$1="","",SUM(CH307:CI307))</f>
        <v>0</v>
      </c>
      <c r="CK307" s="437">
        <f>IF(CH$1="","",SUMIF($H308:$H311,MID($H307,3,10),CK308:CK311))</f>
        <v>0</v>
      </c>
      <c r="CL307" s="437">
        <f>IF(CH$1="","",SUMIF($H308:$H311,MID($H307,3,10),CL308:CL311))</f>
        <v>0</v>
      </c>
      <c r="CM307" s="385"/>
      <c r="CN307" s="238"/>
      <c r="CO307" s="536">
        <f t="shared" ref="CO307:CO331" si="623">IF(CQ$1="Rejected",CH307,IF(CR307="",CH307,SUM(CH307,CR307)))</f>
        <v>0</v>
      </c>
      <c r="CP307" s="73">
        <f t="shared" ref="CP307:CP331" si="624">IF(CQ$1="Rejected",CI307,IF(CS307="",CI307,SUM(CI307,CS307)))</f>
        <v>0</v>
      </c>
      <c r="CQ307" s="73">
        <f t="shared" ref="CQ307:CQ332" si="625">IF(CO$1="","",SUM(CO307:CP307))</f>
        <v>0</v>
      </c>
      <c r="CR307" s="437">
        <f>IF(CO$1="","",SUMIF($H308:$H311,MID($H307,3,10),CR308:CR311))</f>
        <v>0</v>
      </c>
      <c r="CS307" s="437">
        <f>IF(CO$1="","",SUMIF($H308:$H311,MID($H307,3,10),CS308:CS311))</f>
        <v>0</v>
      </c>
      <c r="CT307" s="385"/>
      <c r="CU307" s="238"/>
      <c r="CV307" s="536">
        <f t="shared" ref="CV307:CV331" si="626">IF(CX$1="Rejected",CO307,IF(CY307="",CO307,SUM(CO307,CY307)))</f>
        <v>0</v>
      </c>
      <c r="CW307" s="73">
        <f t="shared" ref="CW307:CW331" si="627">IF(CX$1="Rejected",CP307,IF(CZ307="",CP307,SUM(CP307,CZ307)))</f>
        <v>0</v>
      </c>
      <c r="CX307" s="73">
        <f t="shared" ref="CX307:CX332" si="628">IF(CV$1="","",SUM(CV307:CW307))</f>
        <v>0</v>
      </c>
      <c r="CY307" s="437">
        <f>IF(CV$1="","",SUMIF($H308:$H311,MID($H307,3,10),CY308:CY311))</f>
        <v>0</v>
      </c>
      <c r="CZ307" s="437">
        <f>IF(CV$1="","",SUMIF($H308:$H311,MID($H307,3,10),CZ308:CZ311))</f>
        <v>0</v>
      </c>
      <c r="DA307" s="385"/>
      <c r="DB307" s="238"/>
      <c r="DC307" s="536">
        <f t="shared" ref="DC307:DC331" si="629">IF(DE$1="Rejected",CV307,IF(DF307="",CV307,SUM(CV307,DF307)))</f>
        <v>0</v>
      </c>
      <c r="DD307" s="73">
        <f t="shared" ref="DD307:DD331" si="630">IF(DE$1="Rejected",CW307,IF(DG307="",CW307,SUM(CW307,DG307)))</f>
        <v>0</v>
      </c>
      <c r="DE307" s="73">
        <f t="shared" ref="DE307:DE332" si="631">IF(DC$1="","",SUM(DC307:DD307))</f>
        <v>0</v>
      </c>
      <c r="DF307" s="437">
        <f>IF(DC$1="","",SUMIF($H308:$H311,MID($H307,3,10),DF308:DF311))</f>
        <v>0</v>
      </c>
      <c r="DG307" s="437">
        <f>IF(DC$1="","",SUMIF($H308:$H311,MID($H307,3,10),DG308:DG311))</f>
        <v>0</v>
      </c>
      <c r="DH307" s="385"/>
      <c r="DI307" s="238"/>
      <c r="DJ307" s="536">
        <f t="shared" ref="DJ307:DJ331" si="632">IF(DL$1="Rejected",DC307,IF(DM307="",DC307,SUM(DC307,DM307)))</f>
        <v>0</v>
      </c>
      <c r="DK307" s="73">
        <f t="shared" ref="DK307:DK331" si="633">IF(DL$1="Rejected",DD307,IF(DN307="",DD307,SUM(DD307,DN307)))</f>
        <v>0</v>
      </c>
      <c r="DL307" s="73">
        <f t="shared" ref="DL307:DL332" si="634">IF(DJ$1="","",SUM(DJ307:DK307))</f>
        <v>0</v>
      </c>
      <c r="DM307" s="437">
        <f>IF(DJ$1="","",SUMIF($H308:$H311,MID($H307,3,10),DM308:DM311))</f>
        <v>0</v>
      </c>
      <c r="DN307" s="437">
        <f>IF(DJ$1="","",SUMIF($H308:$H311,MID($H307,3,10),DN308:DN311))</f>
        <v>0</v>
      </c>
      <c r="DO307" s="385"/>
      <c r="DP307" s="238"/>
      <c r="DQ307" s="536">
        <f t="shared" ref="DQ307:DQ331" si="635">IF(DS$1="Rejected",DJ307,IF(DT307="",DJ307,SUM(DJ307,DT307)))</f>
        <v>0</v>
      </c>
      <c r="DR307" s="73">
        <f t="shared" ref="DR307:DR331" si="636">IF(DS$1="Rejected",DK307,IF(DU307="",DK307,SUM(DK307,DU307)))</f>
        <v>0</v>
      </c>
      <c r="DS307" s="73">
        <f t="shared" ref="DS307:DS332" si="637">IF(DQ$1="","",SUM(DQ307:DR307))</f>
        <v>0</v>
      </c>
      <c r="DT307" s="437">
        <f>IF(DQ$1="","",SUMIF($H308:$H311,MID($H307,3,10),DT308:DT311))</f>
        <v>0</v>
      </c>
      <c r="DU307" s="437">
        <f>IF(DQ$1="","",SUMIF($H308:$H311,MID($H307,3,10),DU308:DU311))</f>
        <v>0</v>
      </c>
      <c r="DV307" s="385"/>
    </row>
    <row r="308" spans="1:126" s="20" customFormat="1" outlineLevel="1" x14ac:dyDescent="0.2">
      <c r="A308" s="195" t="s">
        <v>21</v>
      </c>
      <c r="B308" s="193"/>
      <c r="C308" s="42"/>
      <c r="D308" s="42"/>
      <c r="E308" s="78">
        <f t="shared" si="586"/>
        <v>0</v>
      </c>
      <c r="F308" s="187"/>
      <c r="H308" s="301" t="s">
        <v>315</v>
      </c>
      <c r="I308" s="538">
        <f t="shared" si="587"/>
        <v>0</v>
      </c>
      <c r="J308" s="538">
        <f t="shared" si="588"/>
        <v>0</v>
      </c>
      <c r="K308" s="78">
        <f t="shared" si="589"/>
        <v>0</v>
      </c>
      <c r="L308" s="537"/>
      <c r="M308" s="537"/>
      <c r="N308" s="382"/>
      <c r="O308" s="271" t="str">
        <f t="shared" si="537"/>
        <v>LLE</v>
      </c>
      <c r="P308" s="538">
        <f t="shared" si="590"/>
        <v>0</v>
      </c>
      <c r="Q308" s="74">
        <f t="shared" si="591"/>
        <v>0</v>
      </c>
      <c r="R308" s="78">
        <f t="shared" si="592"/>
        <v>0</v>
      </c>
      <c r="S308" s="537"/>
      <c r="T308" s="537"/>
      <c r="U308" s="382"/>
      <c r="V308" s="238"/>
      <c r="W308" s="538">
        <f t="shared" si="593"/>
        <v>0</v>
      </c>
      <c r="X308" s="74">
        <f t="shared" si="594"/>
        <v>0</v>
      </c>
      <c r="Y308" s="78">
        <f t="shared" si="595"/>
        <v>0</v>
      </c>
      <c r="Z308" s="537"/>
      <c r="AA308" s="537"/>
      <c r="AB308" s="382"/>
      <c r="AC308" s="238"/>
      <c r="AD308" s="538">
        <f t="shared" si="596"/>
        <v>0</v>
      </c>
      <c r="AE308" s="74">
        <f t="shared" si="597"/>
        <v>0</v>
      </c>
      <c r="AF308" s="78">
        <f t="shared" si="598"/>
        <v>0</v>
      </c>
      <c r="AG308" s="537"/>
      <c r="AH308" s="537"/>
      <c r="AI308" s="382"/>
      <c r="AJ308" s="238"/>
      <c r="AK308" s="538">
        <f t="shared" si="599"/>
        <v>0</v>
      </c>
      <c r="AL308" s="74">
        <f t="shared" si="600"/>
        <v>0</v>
      </c>
      <c r="AM308" s="78">
        <f t="shared" si="601"/>
        <v>0</v>
      </c>
      <c r="AN308" s="537"/>
      <c r="AO308" s="537"/>
      <c r="AP308" s="382"/>
      <c r="AQ308" s="238"/>
      <c r="AR308" s="538">
        <f t="shared" si="602"/>
        <v>0</v>
      </c>
      <c r="AS308" s="74">
        <f t="shared" si="603"/>
        <v>0</v>
      </c>
      <c r="AT308" s="78">
        <f t="shared" si="604"/>
        <v>0</v>
      </c>
      <c r="AU308" s="537"/>
      <c r="AV308" s="537"/>
      <c r="AW308" s="382"/>
      <c r="AX308" s="238"/>
      <c r="AY308" s="538">
        <f t="shared" si="605"/>
        <v>0</v>
      </c>
      <c r="AZ308" s="74">
        <f t="shared" si="606"/>
        <v>0</v>
      </c>
      <c r="BA308" s="78">
        <f t="shared" si="607"/>
        <v>0</v>
      </c>
      <c r="BB308" s="537"/>
      <c r="BC308" s="537"/>
      <c r="BD308" s="382"/>
      <c r="BE308" s="238"/>
      <c r="BF308" s="538">
        <f t="shared" si="608"/>
        <v>0</v>
      </c>
      <c r="BG308" s="74">
        <f t="shared" si="609"/>
        <v>0</v>
      </c>
      <c r="BH308" s="78">
        <f t="shared" si="610"/>
        <v>0</v>
      </c>
      <c r="BI308" s="537"/>
      <c r="BJ308" s="537"/>
      <c r="BK308" s="382"/>
      <c r="BL308" s="238"/>
      <c r="BM308" s="538">
        <f t="shared" si="611"/>
        <v>0</v>
      </c>
      <c r="BN308" s="74">
        <f t="shared" si="612"/>
        <v>0</v>
      </c>
      <c r="BO308" s="78">
        <f t="shared" si="613"/>
        <v>0</v>
      </c>
      <c r="BP308" s="537"/>
      <c r="BQ308" s="537"/>
      <c r="BR308" s="382"/>
      <c r="BS308" s="238"/>
      <c r="BT308" s="538">
        <f t="shared" si="614"/>
        <v>0</v>
      </c>
      <c r="BU308" s="74">
        <f t="shared" si="615"/>
        <v>0</v>
      </c>
      <c r="BV308" s="78">
        <f t="shared" si="616"/>
        <v>0</v>
      </c>
      <c r="BW308" s="537"/>
      <c r="BX308" s="537"/>
      <c r="BY308" s="382"/>
      <c r="BZ308" s="238"/>
      <c r="CA308" s="538">
        <f t="shared" si="617"/>
        <v>0</v>
      </c>
      <c r="CB308" s="74">
        <f t="shared" si="618"/>
        <v>0</v>
      </c>
      <c r="CC308" s="78">
        <f t="shared" si="619"/>
        <v>0</v>
      </c>
      <c r="CD308" s="537"/>
      <c r="CE308" s="537"/>
      <c r="CF308" s="382"/>
      <c r="CG308" s="238"/>
      <c r="CH308" s="538">
        <f t="shared" si="620"/>
        <v>0</v>
      </c>
      <c r="CI308" s="74">
        <f t="shared" si="621"/>
        <v>0</v>
      </c>
      <c r="CJ308" s="78">
        <f t="shared" si="622"/>
        <v>0</v>
      </c>
      <c r="CK308" s="537"/>
      <c r="CL308" s="537"/>
      <c r="CM308" s="382"/>
      <c r="CN308" s="238"/>
      <c r="CO308" s="538">
        <f t="shared" si="623"/>
        <v>0</v>
      </c>
      <c r="CP308" s="74">
        <f t="shared" si="624"/>
        <v>0</v>
      </c>
      <c r="CQ308" s="78">
        <f t="shared" si="625"/>
        <v>0</v>
      </c>
      <c r="CR308" s="537"/>
      <c r="CS308" s="537"/>
      <c r="CT308" s="382"/>
      <c r="CU308" s="238"/>
      <c r="CV308" s="538">
        <f t="shared" si="626"/>
        <v>0</v>
      </c>
      <c r="CW308" s="74">
        <f t="shared" si="627"/>
        <v>0</v>
      </c>
      <c r="CX308" s="78">
        <f t="shared" si="628"/>
        <v>0</v>
      </c>
      <c r="CY308" s="537"/>
      <c r="CZ308" s="537"/>
      <c r="DA308" s="382"/>
      <c r="DB308" s="238"/>
      <c r="DC308" s="538">
        <f t="shared" si="629"/>
        <v>0</v>
      </c>
      <c r="DD308" s="74">
        <f t="shared" si="630"/>
        <v>0</v>
      </c>
      <c r="DE308" s="78">
        <f t="shared" si="631"/>
        <v>0</v>
      </c>
      <c r="DF308" s="537"/>
      <c r="DG308" s="537"/>
      <c r="DH308" s="382"/>
      <c r="DI308" s="238"/>
      <c r="DJ308" s="538">
        <f t="shared" si="632"/>
        <v>0</v>
      </c>
      <c r="DK308" s="74">
        <f t="shared" si="633"/>
        <v>0</v>
      </c>
      <c r="DL308" s="78">
        <f t="shared" si="634"/>
        <v>0</v>
      </c>
      <c r="DM308" s="537"/>
      <c r="DN308" s="537"/>
      <c r="DO308" s="382"/>
      <c r="DP308" s="238"/>
      <c r="DQ308" s="538">
        <f t="shared" si="635"/>
        <v>0</v>
      </c>
      <c r="DR308" s="74">
        <f t="shared" si="636"/>
        <v>0</v>
      </c>
      <c r="DS308" s="78">
        <f t="shared" si="637"/>
        <v>0</v>
      </c>
      <c r="DT308" s="537"/>
      <c r="DU308" s="537"/>
      <c r="DV308" s="382"/>
    </row>
    <row r="309" spans="1:126" s="20" customFormat="1" outlineLevel="1" x14ac:dyDescent="0.2">
      <c r="A309" s="195" t="s">
        <v>18</v>
      </c>
      <c r="B309" s="193"/>
      <c r="C309" s="42"/>
      <c r="D309" s="42"/>
      <c r="E309" s="78">
        <f t="shared" si="586"/>
        <v>0</v>
      </c>
      <c r="F309" s="187"/>
      <c r="H309" s="301" t="s">
        <v>315</v>
      </c>
      <c r="I309" s="399">
        <f t="shared" si="587"/>
        <v>0</v>
      </c>
      <c r="J309" s="399">
        <f t="shared" si="588"/>
        <v>0</v>
      </c>
      <c r="K309" s="78">
        <f t="shared" si="589"/>
        <v>0</v>
      </c>
      <c r="L309" s="537"/>
      <c r="M309" s="537"/>
      <c r="N309" s="382"/>
      <c r="O309" s="271" t="str">
        <f t="shared" si="537"/>
        <v>LLE</v>
      </c>
      <c r="P309" s="538">
        <f t="shared" si="590"/>
        <v>0</v>
      </c>
      <c r="Q309" s="74">
        <f t="shared" si="591"/>
        <v>0</v>
      </c>
      <c r="R309" s="78">
        <f t="shared" si="592"/>
        <v>0</v>
      </c>
      <c r="S309" s="537"/>
      <c r="T309" s="537"/>
      <c r="U309" s="382"/>
      <c r="V309" s="238"/>
      <c r="W309" s="538">
        <f t="shared" si="593"/>
        <v>0</v>
      </c>
      <c r="X309" s="74">
        <f t="shared" si="594"/>
        <v>0</v>
      </c>
      <c r="Y309" s="78">
        <f t="shared" si="595"/>
        <v>0</v>
      </c>
      <c r="Z309" s="537"/>
      <c r="AA309" s="537"/>
      <c r="AB309" s="382"/>
      <c r="AC309" s="238"/>
      <c r="AD309" s="538">
        <f t="shared" si="596"/>
        <v>0</v>
      </c>
      <c r="AE309" s="74">
        <f t="shared" si="597"/>
        <v>0</v>
      </c>
      <c r="AF309" s="78">
        <f t="shared" si="598"/>
        <v>0</v>
      </c>
      <c r="AG309" s="537"/>
      <c r="AH309" s="537"/>
      <c r="AI309" s="382"/>
      <c r="AJ309" s="238"/>
      <c r="AK309" s="538">
        <f t="shared" si="599"/>
        <v>0</v>
      </c>
      <c r="AL309" s="74">
        <f t="shared" si="600"/>
        <v>0</v>
      </c>
      <c r="AM309" s="78">
        <f t="shared" si="601"/>
        <v>0</v>
      </c>
      <c r="AN309" s="537"/>
      <c r="AO309" s="537"/>
      <c r="AP309" s="382"/>
      <c r="AQ309" s="238"/>
      <c r="AR309" s="538">
        <f t="shared" si="602"/>
        <v>0</v>
      </c>
      <c r="AS309" s="74">
        <f t="shared" si="603"/>
        <v>0</v>
      </c>
      <c r="AT309" s="78">
        <f t="shared" si="604"/>
        <v>0</v>
      </c>
      <c r="AU309" s="537"/>
      <c r="AV309" s="537"/>
      <c r="AW309" s="382"/>
      <c r="AX309" s="238"/>
      <c r="AY309" s="538">
        <f t="shared" si="605"/>
        <v>0</v>
      </c>
      <c r="AZ309" s="74">
        <f t="shared" si="606"/>
        <v>0</v>
      </c>
      <c r="BA309" s="78">
        <f t="shared" si="607"/>
        <v>0</v>
      </c>
      <c r="BB309" s="537"/>
      <c r="BC309" s="537"/>
      <c r="BD309" s="382"/>
      <c r="BE309" s="238"/>
      <c r="BF309" s="538">
        <f t="shared" si="608"/>
        <v>0</v>
      </c>
      <c r="BG309" s="74">
        <f t="shared" si="609"/>
        <v>0</v>
      </c>
      <c r="BH309" s="78">
        <f t="shared" si="610"/>
        <v>0</v>
      </c>
      <c r="BI309" s="537"/>
      <c r="BJ309" s="537"/>
      <c r="BK309" s="382"/>
      <c r="BL309" s="238"/>
      <c r="BM309" s="538">
        <f t="shared" si="611"/>
        <v>0</v>
      </c>
      <c r="BN309" s="74">
        <f t="shared" si="612"/>
        <v>0</v>
      </c>
      <c r="BO309" s="78">
        <f t="shared" si="613"/>
        <v>0</v>
      </c>
      <c r="BP309" s="537"/>
      <c r="BQ309" s="537"/>
      <c r="BR309" s="382"/>
      <c r="BS309" s="238"/>
      <c r="BT309" s="538">
        <f t="shared" si="614"/>
        <v>0</v>
      </c>
      <c r="BU309" s="74">
        <f t="shared" si="615"/>
        <v>0</v>
      </c>
      <c r="BV309" s="78">
        <f t="shared" si="616"/>
        <v>0</v>
      </c>
      <c r="BW309" s="537"/>
      <c r="BX309" s="537"/>
      <c r="BY309" s="382"/>
      <c r="BZ309" s="238"/>
      <c r="CA309" s="538">
        <f t="shared" si="617"/>
        <v>0</v>
      </c>
      <c r="CB309" s="74">
        <f t="shared" si="618"/>
        <v>0</v>
      </c>
      <c r="CC309" s="78">
        <f t="shared" si="619"/>
        <v>0</v>
      </c>
      <c r="CD309" s="537"/>
      <c r="CE309" s="537"/>
      <c r="CF309" s="382"/>
      <c r="CG309" s="238"/>
      <c r="CH309" s="538">
        <f t="shared" si="620"/>
        <v>0</v>
      </c>
      <c r="CI309" s="74">
        <f t="shared" si="621"/>
        <v>0</v>
      </c>
      <c r="CJ309" s="78">
        <f t="shared" si="622"/>
        <v>0</v>
      </c>
      <c r="CK309" s="537"/>
      <c r="CL309" s="537"/>
      <c r="CM309" s="382"/>
      <c r="CN309" s="238"/>
      <c r="CO309" s="538">
        <f t="shared" si="623"/>
        <v>0</v>
      </c>
      <c r="CP309" s="74">
        <f t="shared" si="624"/>
        <v>0</v>
      </c>
      <c r="CQ309" s="78">
        <f t="shared" si="625"/>
        <v>0</v>
      </c>
      <c r="CR309" s="537"/>
      <c r="CS309" s="537"/>
      <c r="CT309" s="382"/>
      <c r="CU309" s="238"/>
      <c r="CV309" s="538">
        <f t="shared" si="626"/>
        <v>0</v>
      </c>
      <c r="CW309" s="74">
        <f t="shared" si="627"/>
        <v>0</v>
      </c>
      <c r="CX309" s="78">
        <f t="shared" si="628"/>
        <v>0</v>
      </c>
      <c r="CY309" s="537"/>
      <c r="CZ309" s="537"/>
      <c r="DA309" s="382"/>
      <c r="DB309" s="238"/>
      <c r="DC309" s="538">
        <f t="shared" si="629"/>
        <v>0</v>
      </c>
      <c r="DD309" s="74">
        <f t="shared" si="630"/>
        <v>0</v>
      </c>
      <c r="DE309" s="78">
        <f t="shared" si="631"/>
        <v>0</v>
      </c>
      <c r="DF309" s="537"/>
      <c r="DG309" s="537"/>
      <c r="DH309" s="382"/>
      <c r="DI309" s="238"/>
      <c r="DJ309" s="538">
        <f t="shared" si="632"/>
        <v>0</v>
      </c>
      <c r="DK309" s="74">
        <f t="shared" si="633"/>
        <v>0</v>
      </c>
      <c r="DL309" s="78">
        <f t="shared" si="634"/>
        <v>0</v>
      </c>
      <c r="DM309" s="537"/>
      <c r="DN309" s="537"/>
      <c r="DO309" s="382"/>
      <c r="DP309" s="238"/>
      <c r="DQ309" s="538">
        <f t="shared" si="635"/>
        <v>0</v>
      </c>
      <c r="DR309" s="74">
        <f t="shared" si="636"/>
        <v>0</v>
      </c>
      <c r="DS309" s="78">
        <f t="shared" si="637"/>
        <v>0</v>
      </c>
      <c r="DT309" s="537"/>
      <c r="DU309" s="537"/>
      <c r="DV309" s="382"/>
    </row>
    <row r="310" spans="1:126" s="20" customFormat="1" outlineLevel="1" x14ac:dyDescent="0.2">
      <c r="A310" s="196" t="s">
        <v>58</v>
      </c>
      <c r="B310" s="193"/>
      <c r="C310" s="42"/>
      <c r="D310" s="42"/>
      <c r="E310" s="78">
        <f t="shared" si="586"/>
        <v>0</v>
      </c>
      <c r="F310" s="187"/>
      <c r="H310" s="301" t="s">
        <v>315</v>
      </c>
      <c r="I310" s="399">
        <f t="shared" si="587"/>
        <v>0</v>
      </c>
      <c r="J310" s="399">
        <f t="shared" si="588"/>
        <v>0</v>
      </c>
      <c r="K310" s="78">
        <f t="shared" si="589"/>
        <v>0</v>
      </c>
      <c r="L310" s="537"/>
      <c r="M310" s="537"/>
      <c r="N310" s="382"/>
      <c r="O310" s="271" t="str">
        <f t="shared" si="537"/>
        <v>LLE</v>
      </c>
      <c r="P310" s="538">
        <f t="shared" si="590"/>
        <v>0</v>
      </c>
      <c r="Q310" s="74">
        <f t="shared" si="591"/>
        <v>0</v>
      </c>
      <c r="R310" s="78">
        <f t="shared" si="592"/>
        <v>0</v>
      </c>
      <c r="S310" s="537"/>
      <c r="T310" s="537"/>
      <c r="U310" s="382"/>
      <c r="V310" s="238"/>
      <c r="W310" s="538">
        <f t="shared" si="593"/>
        <v>0</v>
      </c>
      <c r="X310" s="74">
        <f t="shared" si="594"/>
        <v>0</v>
      </c>
      <c r="Y310" s="78">
        <f t="shared" si="595"/>
        <v>0</v>
      </c>
      <c r="Z310" s="537"/>
      <c r="AA310" s="537"/>
      <c r="AB310" s="382"/>
      <c r="AC310" s="238"/>
      <c r="AD310" s="538">
        <f t="shared" si="596"/>
        <v>0</v>
      </c>
      <c r="AE310" s="74">
        <f t="shared" si="597"/>
        <v>0</v>
      </c>
      <c r="AF310" s="78">
        <f t="shared" si="598"/>
        <v>0</v>
      </c>
      <c r="AG310" s="537"/>
      <c r="AH310" s="537"/>
      <c r="AI310" s="382"/>
      <c r="AJ310" s="238"/>
      <c r="AK310" s="538">
        <f t="shared" si="599"/>
        <v>0</v>
      </c>
      <c r="AL310" s="74">
        <f t="shared" si="600"/>
        <v>0</v>
      </c>
      <c r="AM310" s="78">
        <f t="shared" si="601"/>
        <v>0</v>
      </c>
      <c r="AN310" s="537"/>
      <c r="AO310" s="537"/>
      <c r="AP310" s="382"/>
      <c r="AQ310" s="238"/>
      <c r="AR310" s="538">
        <f t="shared" si="602"/>
        <v>0</v>
      </c>
      <c r="AS310" s="74">
        <f t="shared" si="603"/>
        <v>0</v>
      </c>
      <c r="AT310" s="78">
        <f t="shared" si="604"/>
        <v>0</v>
      </c>
      <c r="AU310" s="537"/>
      <c r="AV310" s="537"/>
      <c r="AW310" s="382"/>
      <c r="AX310" s="238"/>
      <c r="AY310" s="538">
        <f t="shared" si="605"/>
        <v>0</v>
      </c>
      <c r="AZ310" s="74">
        <f t="shared" si="606"/>
        <v>0</v>
      </c>
      <c r="BA310" s="78">
        <f t="shared" si="607"/>
        <v>0</v>
      </c>
      <c r="BB310" s="537"/>
      <c r="BC310" s="537"/>
      <c r="BD310" s="382"/>
      <c r="BE310" s="238"/>
      <c r="BF310" s="538">
        <f t="shared" si="608"/>
        <v>0</v>
      </c>
      <c r="BG310" s="74">
        <f t="shared" si="609"/>
        <v>0</v>
      </c>
      <c r="BH310" s="78">
        <f t="shared" si="610"/>
        <v>0</v>
      </c>
      <c r="BI310" s="537"/>
      <c r="BJ310" s="537"/>
      <c r="BK310" s="382"/>
      <c r="BL310" s="238"/>
      <c r="BM310" s="538">
        <f t="shared" si="611"/>
        <v>0</v>
      </c>
      <c r="BN310" s="74">
        <f t="shared" si="612"/>
        <v>0</v>
      </c>
      <c r="BO310" s="78">
        <f t="shared" si="613"/>
        <v>0</v>
      </c>
      <c r="BP310" s="537"/>
      <c r="BQ310" s="537"/>
      <c r="BR310" s="382"/>
      <c r="BS310" s="238"/>
      <c r="BT310" s="538">
        <f t="shared" si="614"/>
        <v>0</v>
      </c>
      <c r="BU310" s="74">
        <f t="shared" si="615"/>
        <v>0</v>
      </c>
      <c r="BV310" s="78">
        <f t="shared" si="616"/>
        <v>0</v>
      </c>
      <c r="BW310" s="537"/>
      <c r="BX310" s="537"/>
      <c r="BY310" s="382"/>
      <c r="BZ310" s="238"/>
      <c r="CA310" s="538">
        <f t="shared" si="617"/>
        <v>0</v>
      </c>
      <c r="CB310" s="74">
        <f t="shared" si="618"/>
        <v>0</v>
      </c>
      <c r="CC310" s="78">
        <f t="shared" si="619"/>
        <v>0</v>
      </c>
      <c r="CD310" s="537"/>
      <c r="CE310" s="537"/>
      <c r="CF310" s="382"/>
      <c r="CG310" s="238"/>
      <c r="CH310" s="538">
        <f t="shared" si="620"/>
        <v>0</v>
      </c>
      <c r="CI310" s="74">
        <f t="shared" si="621"/>
        <v>0</v>
      </c>
      <c r="CJ310" s="78">
        <f t="shared" si="622"/>
        <v>0</v>
      </c>
      <c r="CK310" s="537"/>
      <c r="CL310" s="537"/>
      <c r="CM310" s="382"/>
      <c r="CN310" s="238"/>
      <c r="CO310" s="538">
        <f t="shared" si="623"/>
        <v>0</v>
      </c>
      <c r="CP310" s="74">
        <f t="shared" si="624"/>
        <v>0</v>
      </c>
      <c r="CQ310" s="78">
        <f t="shared" si="625"/>
        <v>0</v>
      </c>
      <c r="CR310" s="537"/>
      <c r="CS310" s="537"/>
      <c r="CT310" s="382"/>
      <c r="CU310" s="238"/>
      <c r="CV310" s="538">
        <f t="shared" si="626"/>
        <v>0</v>
      </c>
      <c r="CW310" s="74">
        <f t="shared" si="627"/>
        <v>0</v>
      </c>
      <c r="CX310" s="78">
        <f t="shared" si="628"/>
        <v>0</v>
      </c>
      <c r="CY310" s="537"/>
      <c r="CZ310" s="537"/>
      <c r="DA310" s="382"/>
      <c r="DB310" s="238"/>
      <c r="DC310" s="538">
        <f t="shared" si="629"/>
        <v>0</v>
      </c>
      <c r="DD310" s="74">
        <f t="shared" si="630"/>
        <v>0</v>
      </c>
      <c r="DE310" s="78">
        <f t="shared" si="631"/>
        <v>0</v>
      </c>
      <c r="DF310" s="537"/>
      <c r="DG310" s="537"/>
      <c r="DH310" s="382"/>
      <c r="DI310" s="238"/>
      <c r="DJ310" s="538">
        <f t="shared" si="632"/>
        <v>0</v>
      </c>
      <c r="DK310" s="74">
        <f t="shared" si="633"/>
        <v>0</v>
      </c>
      <c r="DL310" s="78">
        <f t="shared" si="634"/>
        <v>0</v>
      </c>
      <c r="DM310" s="537"/>
      <c r="DN310" s="537"/>
      <c r="DO310" s="382"/>
      <c r="DP310" s="238"/>
      <c r="DQ310" s="538">
        <f t="shared" si="635"/>
        <v>0</v>
      </c>
      <c r="DR310" s="74">
        <f t="shared" si="636"/>
        <v>0</v>
      </c>
      <c r="DS310" s="78">
        <f t="shared" si="637"/>
        <v>0</v>
      </c>
      <c r="DT310" s="537"/>
      <c r="DU310" s="537"/>
      <c r="DV310" s="382"/>
    </row>
    <row r="311" spans="1:126" s="20" customFormat="1" outlineLevel="1" x14ac:dyDescent="0.2">
      <c r="A311" s="197" t="s">
        <v>6</v>
      </c>
      <c r="B311" s="185"/>
      <c r="C311" s="80">
        <f>SUMIF($H312:$H313,MID($H311,3,10),C312:C313)</f>
        <v>0</v>
      </c>
      <c r="D311" s="80">
        <f>SUMIF($H312:$H313,MID($H311,3,10),D312:D313)</f>
        <v>0</v>
      </c>
      <c r="E311" s="73">
        <f t="shared" si="586"/>
        <v>0</v>
      </c>
      <c r="F311" s="187"/>
      <c r="H311" s="301" t="s">
        <v>304</v>
      </c>
      <c r="I311" s="432">
        <f t="shared" si="587"/>
        <v>0</v>
      </c>
      <c r="J311" s="432">
        <f t="shared" si="588"/>
        <v>0</v>
      </c>
      <c r="K311" s="73">
        <f t="shared" si="589"/>
        <v>0</v>
      </c>
      <c r="L311" s="399">
        <f>IF(I$1="","",SUMIF($H312:$H313,MID($H311,3,10),L312:L313))</f>
        <v>0</v>
      </c>
      <c r="M311" s="399">
        <f>IF(I$1="","",SUMIF($H312:$H313,MID($H311,3,10),M312:M313))</f>
        <v>0</v>
      </c>
      <c r="N311" s="382"/>
      <c r="O311" s="271" t="str">
        <f t="shared" si="537"/>
        <v>LL</v>
      </c>
      <c r="P311" s="536">
        <f t="shared" si="590"/>
        <v>0</v>
      </c>
      <c r="Q311" s="73">
        <f t="shared" si="591"/>
        <v>0</v>
      </c>
      <c r="R311" s="73">
        <f t="shared" si="592"/>
        <v>0</v>
      </c>
      <c r="S311" s="432">
        <f>IF(P$1="","",SUMIF($H312:$H313,MID($H311,3,10),S312:S313))</f>
        <v>0</v>
      </c>
      <c r="T311" s="432">
        <f>IF(P$1="","",SUMIF($H312:$H313,MID($H311,3,10),T312:T313))</f>
        <v>0</v>
      </c>
      <c r="U311" s="382"/>
      <c r="V311" s="238"/>
      <c r="W311" s="536">
        <f t="shared" si="593"/>
        <v>0</v>
      </c>
      <c r="X311" s="73">
        <f t="shared" si="594"/>
        <v>0</v>
      </c>
      <c r="Y311" s="73">
        <f t="shared" si="595"/>
        <v>0</v>
      </c>
      <c r="Z311" s="399">
        <f>IF(W$1="","",SUMIF($H312:$H313,MID($H311,3,10),Z312:Z313))</f>
        <v>0</v>
      </c>
      <c r="AA311" s="399">
        <f>IF(W$1="","",SUMIF($H312:$H313,MID($H311,3,10),AA312:AA313))</f>
        <v>0</v>
      </c>
      <c r="AB311" s="382"/>
      <c r="AC311" s="238"/>
      <c r="AD311" s="536">
        <f t="shared" si="596"/>
        <v>0</v>
      </c>
      <c r="AE311" s="73">
        <f t="shared" si="597"/>
        <v>0</v>
      </c>
      <c r="AF311" s="73">
        <f t="shared" si="598"/>
        <v>0</v>
      </c>
      <c r="AG311" s="399">
        <f>IF(AD$1="","",SUMIF($H312:$H313,MID($H311,3,10),AG312:AG313))</f>
        <v>0</v>
      </c>
      <c r="AH311" s="399">
        <f>IF(AD$1="","",SUMIF($H312:$H313,MID($H311,3,10),AH312:AH313))</f>
        <v>0</v>
      </c>
      <c r="AI311" s="382"/>
      <c r="AJ311" s="238"/>
      <c r="AK311" s="536">
        <f t="shared" si="599"/>
        <v>0</v>
      </c>
      <c r="AL311" s="73">
        <f t="shared" si="600"/>
        <v>0</v>
      </c>
      <c r="AM311" s="73">
        <f t="shared" si="601"/>
        <v>0</v>
      </c>
      <c r="AN311" s="399">
        <f>IF(AK$1="","",SUMIF($H312:$H313,MID($H311,3,10),AN312:AN313))</f>
        <v>0</v>
      </c>
      <c r="AO311" s="399">
        <f>IF(AK$1="","",SUMIF($H312:$H313,MID($H311,3,10),AO312:AO313))</f>
        <v>0</v>
      </c>
      <c r="AP311" s="382"/>
      <c r="AQ311" s="238"/>
      <c r="AR311" s="536">
        <f t="shared" si="602"/>
        <v>0</v>
      </c>
      <c r="AS311" s="73">
        <f t="shared" si="603"/>
        <v>0</v>
      </c>
      <c r="AT311" s="73">
        <f t="shared" si="604"/>
        <v>0</v>
      </c>
      <c r="AU311" s="399">
        <f>IF(AR$1="","",SUMIF($H312:$H313,MID($H311,3,10),AU312:AU313))</f>
        <v>0</v>
      </c>
      <c r="AV311" s="399">
        <f>IF(AR$1="","",SUMIF($H312:$H313,MID($H311,3,10),AV312:AV313))</f>
        <v>0</v>
      </c>
      <c r="AW311" s="382"/>
      <c r="AX311" s="238"/>
      <c r="AY311" s="536">
        <f t="shared" si="605"/>
        <v>0</v>
      </c>
      <c r="AZ311" s="73">
        <f t="shared" si="606"/>
        <v>0</v>
      </c>
      <c r="BA311" s="73">
        <f t="shared" si="607"/>
        <v>0</v>
      </c>
      <c r="BB311" s="399">
        <f>IF(AY$1="","",SUMIF($H312:$H313,MID($H311,3,10),BB312:BB313))</f>
        <v>0</v>
      </c>
      <c r="BC311" s="399">
        <f>IF(AY$1="","",SUMIF($H312:$H313,MID($H311,3,10),BC312:BC313))</f>
        <v>0</v>
      </c>
      <c r="BD311" s="382"/>
      <c r="BE311" s="238"/>
      <c r="BF311" s="536">
        <f t="shared" si="608"/>
        <v>0</v>
      </c>
      <c r="BG311" s="73">
        <f t="shared" si="609"/>
        <v>0</v>
      </c>
      <c r="BH311" s="73">
        <f t="shared" si="610"/>
        <v>0</v>
      </c>
      <c r="BI311" s="399">
        <f>IF(BF$1="","",SUMIF($H312:$H313,MID($H311,3,10),BI312:BI313))</f>
        <v>0</v>
      </c>
      <c r="BJ311" s="399">
        <f>IF(BF$1="","",SUMIF($H312:$H313,MID($H311,3,10),BJ312:BJ313))</f>
        <v>0</v>
      </c>
      <c r="BK311" s="382"/>
      <c r="BL311" s="238"/>
      <c r="BM311" s="536">
        <f t="shared" si="611"/>
        <v>0</v>
      </c>
      <c r="BN311" s="73">
        <f t="shared" si="612"/>
        <v>0</v>
      </c>
      <c r="BO311" s="73">
        <f t="shared" si="613"/>
        <v>0</v>
      </c>
      <c r="BP311" s="399">
        <f>IF(BM$1="","",SUMIF($H312:$H313,MID($H311,3,10),BP312:BP313))</f>
        <v>0</v>
      </c>
      <c r="BQ311" s="399">
        <f>IF(BM$1="","",SUMIF($H312:$H313,MID($H311,3,10),BQ312:BQ313))</f>
        <v>0</v>
      </c>
      <c r="BR311" s="382"/>
      <c r="BS311" s="238"/>
      <c r="BT311" s="536">
        <f t="shared" si="614"/>
        <v>0</v>
      </c>
      <c r="BU311" s="73">
        <f t="shared" si="615"/>
        <v>0</v>
      </c>
      <c r="BV311" s="73">
        <f t="shared" si="616"/>
        <v>0</v>
      </c>
      <c r="BW311" s="399">
        <f>IF(BT$1="","",SUMIF($H312:$H313,MID($H311,3,10),BW312:BW313))</f>
        <v>0</v>
      </c>
      <c r="BX311" s="399">
        <f>IF(BT$1="","",SUMIF($H312:$H313,MID($H311,3,10),BX312:BX313))</f>
        <v>0</v>
      </c>
      <c r="BY311" s="382"/>
      <c r="BZ311" s="238"/>
      <c r="CA311" s="536">
        <f t="shared" si="617"/>
        <v>0</v>
      </c>
      <c r="CB311" s="73">
        <f t="shared" si="618"/>
        <v>0</v>
      </c>
      <c r="CC311" s="73">
        <f t="shared" si="619"/>
        <v>0</v>
      </c>
      <c r="CD311" s="399">
        <f>IF(CA$1="","",SUMIF($H312:$H313,MID($H311,3,10),CD312:CD313))</f>
        <v>0</v>
      </c>
      <c r="CE311" s="399">
        <f>IF(CA$1="","",SUMIF($H312:$H313,MID($H311,3,10),CE312:CE313))</f>
        <v>0</v>
      </c>
      <c r="CF311" s="382"/>
      <c r="CG311" s="238"/>
      <c r="CH311" s="536">
        <f t="shared" si="620"/>
        <v>0</v>
      </c>
      <c r="CI311" s="73">
        <f t="shared" si="621"/>
        <v>0</v>
      </c>
      <c r="CJ311" s="73">
        <f t="shared" si="622"/>
        <v>0</v>
      </c>
      <c r="CK311" s="399">
        <f>IF(CH$1="","",SUMIF($H312:$H313,MID($H311,3,10),CK312:CK313))</f>
        <v>0</v>
      </c>
      <c r="CL311" s="399">
        <f>IF(CH$1="","",SUMIF($H312:$H313,MID($H311,3,10),CL312:CL313))</f>
        <v>0</v>
      </c>
      <c r="CM311" s="382"/>
      <c r="CN311" s="238"/>
      <c r="CO311" s="536">
        <f t="shared" si="623"/>
        <v>0</v>
      </c>
      <c r="CP311" s="73">
        <f t="shared" si="624"/>
        <v>0</v>
      </c>
      <c r="CQ311" s="73">
        <f t="shared" si="625"/>
        <v>0</v>
      </c>
      <c r="CR311" s="399">
        <f>IF(CO$1="","",SUMIF($H312:$H313,MID($H311,3,10),CR312:CR313))</f>
        <v>0</v>
      </c>
      <c r="CS311" s="399">
        <f>IF(CO$1="","",SUMIF($H312:$H313,MID($H311,3,10),CS312:CS313))</f>
        <v>0</v>
      </c>
      <c r="CT311" s="382"/>
      <c r="CU311" s="238"/>
      <c r="CV311" s="536">
        <f t="shared" si="626"/>
        <v>0</v>
      </c>
      <c r="CW311" s="73">
        <f t="shared" si="627"/>
        <v>0</v>
      </c>
      <c r="CX311" s="73">
        <f t="shared" si="628"/>
        <v>0</v>
      </c>
      <c r="CY311" s="399">
        <f>IF(CV$1="","",SUMIF($H312:$H313,MID($H311,3,10),CY312:CY313))</f>
        <v>0</v>
      </c>
      <c r="CZ311" s="399">
        <f>IF(CV$1="","",SUMIF($H312:$H313,MID($H311,3,10),CZ312:CZ313))</f>
        <v>0</v>
      </c>
      <c r="DA311" s="382"/>
      <c r="DB311" s="238"/>
      <c r="DC311" s="536">
        <f t="shared" si="629"/>
        <v>0</v>
      </c>
      <c r="DD311" s="73">
        <f t="shared" si="630"/>
        <v>0</v>
      </c>
      <c r="DE311" s="73">
        <f t="shared" si="631"/>
        <v>0</v>
      </c>
      <c r="DF311" s="399">
        <f>IF(DC$1="","",SUMIF($H312:$H313,MID($H311,3,10),DF312:DF313))</f>
        <v>0</v>
      </c>
      <c r="DG311" s="399">
        <f>IF(DC$1="","",SUMIF($H312:$H313,MID($H311,3,10),DG312:DG313))</f>
        <v>0</v>
      </c>
      <c r="DH311" s="382"/>
      <c r="DI311" s="238"/>
      <c r="DJ311" s="536">
        <f t="shared" si="632"/>
        <v>0</v>
      </c>
      <c r="DK311" s="73">
        <f t="shared" si="633"/>
        <v>0</v>
      </c>
      <c r="DL311" s="73">
        <f t="shared" si="634"/>
        <v>0</v>
      </c>
      <c r="DM311" s="399">
        <f>IF(DJ$1="","",SUMIF($H312:$H313,MID($H311,3,10),DM312:DM313))</f>
        <v>0</v>
      </c>
      <c r="DN311" s="399">
        <f>IF(DJ$1="","",SUMIF($H312:$H313,MID($H311,3,10),DN312:DN313))</f>
        <v>0</v>
      </c>
      <c r="DO311" s="382"/>
      <c r="DP311" s="238"/>
      <c r="DQ311" s="536">
        <f t="shared" si="635"/>
        <v>0</v>
      </c>
      <c r="DR311" s="73">
        <f t="shared" si="636"/>
        <v>0</v>
      </c>
      <c r="DS311" s="73">
        <f t="shared" si="637"/>
        <v>0</v>
      </c>
      <c r="DT311" s="399">
        <f>IF(DQ$1="","",SUMIF($H312:$H313,MID($H311,3,10),DT312:DT313))</f>
        <v>0</v>
      </c>
      <c r="DU311" s="399">
        <f>IF(DQ$1="","",SUMIF($H312:$H313,MID($H311,3,10),DU312:DU313))</f>
        <v>0</v>
      </c>
      <c r="DV311" s="382"/>
    </row>
    <row r="312" spans="1:126" s="20" customFormat="1" ht="25.5" outlineLevel="1" x14ac:dyDescent="0.2">
      <c r="A312" s="198" t="s">
        <v>104</v>
      </c>
      <c r="B312" s="193"/>
      <c r="C312" s="42"/>
      <c r="D312" s="42"/>
      <c r="E312" s="78">
        <f t="shared" si="586"/>
        <v>0</v>
      </c>
      <c r="F312" s="187"/>
      <c r="G312" s="22"/>
      <c r="H312" s="301" t="s">
        <v>303</v>
      </c>
      <c r="I312" s="399">
        <f t="shared" si="587"/>
        <v>0</v>
      </c>
      <c r="J312" s="399">
        <f t="shared" si="588"/>
        <v>0</v>
      </c>
      <c r="K312" s="78">
        <f t="shared" si="589"/>
        <v>0</v>
      </c>
      <c r="L312" s="537"/>
      <c r="M312" s="537"/>
      <c r="N312" s="382"/>
      <c r="O312" s="271" t="str">
        <f t="shared" si="537"/>
        <v>LLS</v>
      </c>
      <c r="P312" s="538">
        <f t="shared" si="590"/>
        <v>0</v>
      </c>
      <c r="Q312" s="74">
        <f t="shared" si="591"/>
        <v>0</v>
      </c>
      <c r="R312" s="78">
        <f t="shared" si="592"/>
        <v>0</v>
      </c>
      <c r="S312" s="537"/>
      <c r="T312" s="537"/>
      <c r="U312" s="382"/>
      <c r="V312" s="238"/>
      <c r="W312" s="538">
        <f t="shared" si="593"/>
        <v>0</v>
      </c>
      <c r="X312" s="74">
        <f t="shared" si="594"/>
        <v>0</v>
      </c>
      <c r="Y312" s="78">
        <f t="shared" si="595"/>
        <v>0</v>
      </c>
      <c r="Z312" s="537"/>
      <c r="AA312" s="537"/>
      <c r="AB312" s="382"/>
      <c r="AC312" s="238"/>
      <c r="AD312" s="538">
        <f t="shared" si="596"/>
        <v>0</v>
      </c>
      <c r="AE312" s="74">
        <f t="shared" si="597"/>
        <v>0</v>
      </c>
      <c r="AF312" s="78">
        <f t="shared" si="598"/>
        <v>0</v>
      </c>
      <c r="AG312" s="537"/>
      <c r="AH312" s="537"/>
      <c r="AI312" s="382"/>
      <c r="AJ312" s="238"/>
      <c r="AK312" s="538">
        <f t="shared" si="599"/>
        <v>0</v>
      </c>
      <c r="AL312" s="74">
        <f t="shared" si="600"/>
        <v>0</v>
      </c>
      <c r="AM312" s="78">
        <f t="shared" si="601"/>
        <v>0</v>
      </c>
      <c r="AN312" s="537"/>
      <c r="AO312" s="537"/>
      <c r="AP312" s="382"/>
      <c r="AQ312" s="238"/>
      <c r="AR312" s="538">
        <f t="shared" si="602"/>
        <v>0</v>
      </c>
      <c r="AS312" s="74">
        <f t="shared" si="603"/>
        <v>0</v>
      </c>
      <c r="AT312" s="78">
        <f t="shared" si="604"/>
        <v>0</v>
      </c>
      <c r="AU312" s="537"/>
      <c r="AV312" s="537"/>
      <c r="AW312" s="382"/>
      <c r="AX312" s="238"/>
      <c r="AY312" s="538">
        <f t="shared" si="605"/>
        <v>0</v>
      </c>
      <c r="AZ312" s="74">
        <f t="shared" si="606"/>
        <v>0</v>
      </c>
      <c r="BA312" s="78">
        <f t="shared" si="607"/>
        <v>0</v>
      </c>
      <c r="BB312" s="537"/>
      <c r="BC312" s="537"/>
      <c r="BD312" s="382"/>
      <c r="BE312" s="238"/>
      <c r="BF312" s="538">
        <f t="shared" si="608"/>
        <v>0</v>
      </c>
      <c r="BG312" s="74">
        <f t="shared" si="609"/>
        <v>0</v>
      </c>
      <c r="BH312" s="78">
        <f t="shared" si="610"/>
        <v>0</v>
      </c>
      <c r="BI312" s="537"/>
      <c r="BJ312" s="537"/>
      <c r="BK312" s="382"/>
      <c r="BL312" s="238"/>
      <c r="BM312" s="538">
        <f t="shared" si="611"/>
        <v>0</v>
      </c>
      <c r="BN312" s="74">
        <f t="shared" si="612"/>
        <v>0</v>
      </c>
      <c r="BO312" s="78">
        <f t="shared" si="613"/>
        <v>0</v>
      </c>
      <c r="BP312" s="537"/>
      <c r="BQ312" s="537"/>
      <c r="BR312" s="382"/>
      <c r="BS312" s="238"/>
      <c r="BT312" s="538">
        <f t="shared" si="614"/>
        <v>0</v>
      </c>
      <c r="BU312" s="74">
        <f t="shared" si="615"/>
        <v>0</v>
      </c>
      <c r="BV312" s="78">
        <f t="shared" si="616"/>
        <v>0</v>
      </c>
      <c r="BW312" s="537"/>
      <c r="BX312" s="537"/>
      <c r="BY312" s="382"/>
      <c r="BZ312" s="238"/>
      <c r="CA312" s="538">
        <f t="shared" si="617"/>
        <v>0</v>
      </c>
      <c r="CB312" s="74">
        <f t="shared" si="618"/>
        <v>0</v>
      </c>
      <c r="CC312" s="78">
        <f t="shared" si="619"/>
        <v>0</v>
      </c>
      <c r="CD312" s="537"/>
      <c r="CE312" s="537"/>
      <c r="CF312" s="382"/>
      <c r="CG312" s="238"/>
      <c r="CH312" s="538">
        <f t="shared" si="620"/>
        <v>0</v>
      </c>
      <c r="CI312" s="74">
        <f t="shared" si="621"/>
        <v>0</v>
      </c>
      <c r="CJ312" s="78">
        <f t="shared" si="622"/>
        <v>0</v>
      </c>
      <c r="CK312" s="537"/>
      <c r="CL312" s="537"/>
      <c r="CM312" s="382"/>
      <c r="CN312" s="238"/>
      <c r="CO312" s="538">
        <f t="shared" si="623"/>
        <v>0</v>
      </c>
      <c r="CP312" s="74">
        <f t="shared" si="624"/>
        <v>0</v>
      </c>
      <c r="CQ312" s="78">
        <f t="shared" si="625"/>
        <v>0</v>
      </c>
      <c r="CR312" s="537"/>
      <c r="CS312" s="537"/>
      <c r="CT312" s="382"/>
      <c r="CU312" s="238"/>
      <c r="CV312" s="538">
        <f t="shared" si="626"/>
        <v>0</v>
      </c>
      <c r="CW312" s="74">
        <f t="shared" si="627"/>
        <v>0</v>
      </c>
      <c r="CX312" s="78">
        <f t="shared" si="628"/>
        <v>0</v>
      </c>
      <c r="CY312" s="537"/>
      <c r="CZ312" s="537"/>
      <c r="DA312" s="382"/>
      <c r="DB312" s="238"/>
      <c r="DC312" s="538">
        <f t="shared" si="629"/>
        <v>0</v>
      </c>
      <c r="DD312" s="74">
        <f t="shared" si="630"/>
        <v>0</v>
      </c>
      <c r="DE312" s="78">
        <f t="shared" si="631"/>
        <v>0</v>
      </c>
      <c r="DF312" s="537"/>
      <c r="DG312" s="537"/>
      <c r="DH312" s="382"/>
      <c r="DI312" s="238"/>
      <c r="DJ312" s="538">
        <f t="shared" si="632"/>
        <v>0</v>
      </c>
      <c r="DK312" s="74">
        <f t="shared" si="633"/>
        <v>0</v>
      </c>
      <c r="DL312" s="78">
        <f t="shared" si="634"/>
        <v>0</v>
      </c>
      <c r="DM312" s="537"/>
      <c r="DN312" s="537"/>
      <c r="DO312" s="382"/>
      <c r="DP312" s="238"/>
      <c r="DQ312" s="538">
        <f t="shared" si="635"/>
        <v>0</v>
      </c>
      <c r="DR312" s="74">
        <f t="shared" si="636"/>
        <v>0</v>
      </c>
      <c r="DS312" s="78">
        <f t="shared" si="637"/>
        <v>0</v>
      </c>
      <c r="DT312" s="537"/>
      <c r="DU312" s="537"/>
      <c r="DV312" s="382"/>
    </row>
    <row r="313" spans="1:126" s="20" customFormat="1" outlineLevel="1" x14ac:dyDescent="0.2">
      <c r="A313" s="199" t="s">
        <v>86</v>
      </c>
      <c r="B313" s="185"/>
      <c r="C313" s="77">
        <f>SUMIF($H314:$H319,MID($H313,3,10),C314:C319)</f>
        <v>0</v>
      </c>
      <c r="D313" s="77">
        <f>SUMIF($H314:$H319,MID($H313,3,10),D314:D319)</f>
        <v>0</v>
      </c>
      <c r="E313" s="73">
        <f t="shared" si="586"/>
        <v>0</v>
      </c>
      <c r="F313" s="187"/>
      <c r="G313" s="22"/>
      <c r="H313" s="301" t="s">
        <v>317</v>
      </c>
      <c r="I313" s="432">
        <f t="shared" si="587"/>
        <v>0</v>
      </c>
      <c r="J313" s="432">
        <f t="shared" si="588"/>
        <v>0</v>
      </c>
      <c r="K313" s="73">
        <f t="shared" si="589"/>
        <v>0</v>
      </c>
      <c r="L313" s="399">
        <f>IF(I$1="","",SUMIF($H314:$H319,MID($H313,3,10),L314:L319))</f>
        <v>0</v>
      </c>
      <c r="M313" s="399">
        <f>IF(I$1="","",SUMIF($H314:$H319,MID($H313,3,10),M314:M319))</f>
        <v>0</v>
      </c>
      <c r="N313" s="382"/>
      <c r="O313" s="271" t="str">
        <f t="shared" si="537"/>
        <v>LL</v>
      </c>
      <c r="P313" s="536">
        <f t="shared" si="590"/>
        <v>0</v>
      </c>
      <c r="Q313" s="73">
        <f t="shared" si="591"/>
        <v>0</v>
      </c>
      <c r="R313" s="73">
        <f t="shared" si="592"/>
        <v>0</v>
      </c>
      <c r="S313" s="432">
        <f>IF(P$1="","",SUMIF($H314:$H319,MID($H313,3,10),S314:S319))</f>
        <v>0</v>
      </c>
      <c r="T313" s="432">
        <f>IF(P$1="","",SUMIF($H314:$H319,MID($H313,3,10),T314:T319))</f>
        <v>0</v>
      </c>
      <c r="U313" s="382"/>
      <c r="V313" s="238"/>
      <c r="W313" s="536">
        <f t="shared" si="593"/>
        <v>0</v>
      </c>
      <c r="X313" s="73">
        <f t="shared" si="594"/>
        <v>0</v>
      </c>
      <c r="Y313" s="73">
        <f t="shared" si="595"/>
        <v>0</v>
      </c>
      <c r="Z313" s="399">
        <f>IF(W$1="","",SUMIF($H314:$H319,MID($H313,3,10),Z314:Z319))</f>
        <v>0</v>
      </c>
      <c r="AA313" s="399">
        <f>IF(W$1="","",SUMIF($H314:$H319,MID($H313,3,10),AA314:AA319))</f>
        <v>0</v>
      </c>
      <c r="AB313" s="382"/>
      <c r="AC313" s="238"/>
      <c r="AD313" s="536">
        <f t="shared" si="596"/>
        <v>0</v>
      </c>
      <c r="AE313" s="73">
        <f t="shared" si="597"/>
        <v>0</v>
      </c>
      <c r="AF313" s="73">
        <f t="shared" si="598"/>
        <v>0</v>
      </c>
      <c r="AG313" s="399">
        <f>IF(AD$1="","",SUMIF($H314:$H319,MID($H313,3,10),AG314:AG319))</f>
        <v>0</v>
      </c>
      <c r="AH313" s="399">
        <f>IF(AD$1="","",SUMIF($H314:$H319,MID($H313,3,10),AH314:AH319))</f>
        <v>0</v>
      </c>
      <c r="AI313" s="382"/>
      <c r="AJ313" s="238"/>
      <c r="AK313" s="536">
        <f t="shared" si="599"/>
        <v>0</v>
      </c>
      <c r="AL313" s="73">
        <f t="shared" si="600"/>
        <v>0</v>
      </c>
      <c r="AM313" s="73">
        <f t="shared" si="601"/>
        <v>0</v>
      </c>
      <c r="AN313" s="399">
        <f>IF(AK$1="","",SUMIF($H314:$H319,MID($H313,3,10),AN314:AN319))</f>
        <v>0</v>
      </c>
      <c r="AO313" s="399">
        <f>IF(AK$1="","",SUMIF($H314:$H319,MID($H313,3,10),AO314:AO319))</f>
        <v>0</v>
      </c>
      <c r="AP313" s="382"/>
      <c r="AQ313" s="238"/>
      <c r="AR313" s="536">
        <f t="shared" si="602"/>
        <v>0</v>
      </c>
      <c r="AS313" s="73">
        <f t="shared" si="603"/>
        <v>0</v>
      </c>
      <c r="AT313" s="73">
        <f t="shared" si="604"/>
        <v>0</v>
      </c>
      <c r="AU313" s="399">
        <f>IF(AR$1="","",SUMIF($H314:$H319,MID($H313,3,10),AU314:AU319))</f>
        <v>0</v>
      </c>
      <c r="AV313" s="399">
        <f>IF(AR$1="","",SUMIF($H314:$H319,MID($H313,3,10),AV314:AV319))</f>
        <v>0</v>
      </c>
      <c r="AW313" s="382"/>
      <c r="AX313" s="238"/>
      <c r="AY313" s="536">
        <f t="shared" si="605"/>
        <v>0</v>
      </c>
      <c r="AZ313" s="73">
        <f t="shared" si="606"/>
        <v>0</v>
      </c>
      <c r="BA313" s="73">
        <f t="shared" si="607"/>
        <v>0</v>
      </c>
      <c r="BB313" s="399">
        <f>IF(AY$1="","",SUMIF($H314:$H319,MID($H313,3,10),BB314:BB319))</f>
        <v>0</v>
      </c>
      <c r="BC313" s="399">
        <f>IF(AY$1="","",SUMIF($H314:$H319,MID($H313,3,10),BC314:BC319))</f>
        <v>0</v>
      </c>
      <c r="BD313" s="382"/>
      <c r="BE313" s="238"/>
      <c r="BF313" s="536">
        <f t="shared" si="608"/>
        <v>0</v>
      </c>
      <c r="BG313" s="73">
        <f t="shared" si="609"/>
        <v>0</v>
      </c>
      <c r="BH313" s="73">
        <f t="shared" si="610"/>
        <v>0</v>
      </c>
      <c r="BI313" s="399">
        <f>IF(BF$1="","",SUMIF($H314:$H319,MID($H313,3,10),BI314:BI319))</f>
        <v>0</v>
      </c>
      <c r="BJ313" s="399">
        <f>IF(BF$1="","",SUMIF($H314:$H319,MID($H313,3,10),BJ314:BJ319))</f>
        <v>0</v>
      </c>
      <c r="BK313" s="382"/>
      <c r="BL313" s="238"/>
      <c r="BM313" s="536">
        <f t="shared" si="611"/>
        <v>0</v>
      </c>
      <c r="BN313" s="73">
        <f t="shared" si="612"/>
        <v>0</v>
      </c>
      <c r="BO313" s="73">
        <f t="shared" si="613"/>
        <v>0</v>
      </c>
      <c r="BP313" s="399">
        <f>IF(BM$1="","",SUMIF($H314:$H319,MID($H313,3,10),BP314:BP319))</f>
        <v>0</v>
      </c>
      <c r="BQ313" s="399">
        <f>IF(BM$1="","",SUMIF($H314:$H319,MID($H313,3,10),BQ314:BQ319))</f>
        <v>0</v>
      </c>
      <c r="BR313" s="382"/>
      <c r="BS313" s="238"/>
      <c r="BT313" s="536">
        <f t="shared" si="614"/>
        <v>0</v>
      </c>
      <c r="BU313" s="73">
        <f t="shared" si="615"/>
        <v>0</v>
      </c>
      <c r="BV313" s="73">
        <f t="shared" si="616"/>
        <v>0</v>
      </c>
      <c r="BW313" s="399">
        <f>IF(BT$1="","",SUMIF($H314:$H319,MID($H313,3,10),BW314:BW319))</f>
        <v>0</v>
      </c>
      <c r="BX313" s="399">
        <f>IF(BT$1="","",SUMIF($H314:$H319,MID($H313,3,10),BX314:BX319))</f>
        <v>0</v>
      </c>
      <c r="BY313" s="382"/>
      <c r="BZ313" s="238"/>
      <c r="CA313" s="536">
        <f t="shared" si="617"/>
        <v>0</v>
      </c>
      <c r="CB313" s="73">
        <f t="shared" si="618"/>
        <v>0</v>
      </c>
      <c r="CC313" s="73">
        <f t="shared" si="619"/>
        <v>0</v>
      </c>
      <c r="CD313" s="399">
        <f>IF(CA$1="","",SUMIF($H314:$H319,MID($H313,3,10),CD314:CD319))</f>
        <v>0</v>
      </c>
      <c r="CE313" s="399">
        <f>IF(CA$1="","",SUMIF($H314:$H319,MID($H313,3,10),CE314:CE319))</f>
        <v>0</v>
      </c>
      <c r="CF313" s="382"/>
      <c r="CG313" s="238"/>
      <c r="CH313" s="536">
        <f t="shared" si="620"/>
        <v>0</v>
      </c>
      <c r="CI313" s="73">
        <f t="shared" si="621"/>
        <v>0</v>
      </c>
      <c r="CJ313" s="73">
        <f t="shared" si="622"/>
        <v>0</v>
      </c>
      <c r="CK313" s="399">
        <f>IF(CH$1="","",SUMIF($H314:$H319,MID($H313,3,10),CK314:CK319))</f>
        <v>0</v>
      </c>
      <c r="CL313" s="399">
        <f>IF(CH$1="","",SUMIF($H314:$H319,MID($H313,3,10),CL314:CL319))</f>
        <v>0</v>
      </c>
      <c r="CM313" s="382"/>
      <c r="CN313" s="238"/>
      <c r="CO313" s="536">
        <f t="shared" si="623"/>
        <v>0</v>
      </c>
      <c r="CP313" s="73">
        <f t="shared" si="624"/>
        <v>0</v>
      </c>
      <c r="CQ313" s="73">
        <f t="shared" si="625"/>
        <v>0</v>
      </c>
      <c r="CR313" s="399">
        <f>IF(CO$1="","",SUMIF($H314:$H319,MID($H313,3,10),CR314:CR319))</f>
        <v>0</v>
      </c>
      <c r="CS313" s="399">
        <f>IF(CO$1="","",SUMIF($H314:$H319,MID($H313,3,10),CS314:CS319))</f>
        <v>0</v>
      </c>
      <c r="CT313" s="382"/>
      <c r="CU313" s="238"/>
      <c r="CV313" s="536">
        <f t="shared" si="626"/>
        <v>0</v>
      </c>
      <c r="CW313" s="73">
        <f t="shared" si="627"/>
        <v>0</v>
      </c>
      <c r="CX313" s="73">
        <f t="shared" si="628"/>
        <v>0</v>
      </c>
      <c r="CY313" s="399">
        <f>IF(CV$1="","",SUMIF($H314:$H319,MID($H313,3,10),CY314:CY319))</f>
        <v>0</v>
      </c>
      <c r="CZ313" s="399">
        <f>IF(CV$1="","",SUMIF($H314:$H319,MID($H313,3,10),CZ314:CZ319))</f>
        <v>0</v>
      </c>
      <c r="DA313" s="382"/>
      <c r="DB313" s="238"/>
      <c r="DC313" s="536">
        <f t="shared" si="629"/>
        <v>0</v>
      </c>
      <c r="DD313" s="73">
        <f t="shared" si="630"/>
        <v>0</v>
      </c>
      <c r="DE313" s="73">
        <f t="shared" si="631"/>
        <v>0</v>
      </c>
      <c r="DF313" s="399">
        <f>IF(DC$1="","",SUMIF($H314:$H319,MID($H313,3,10),DF314:DF319))</f>
        <v>0</v>
      </c>
      <c r="DG313" s="399">
        <f>IF(DC$1="","",SUMIF($H314:$H319,MID($H313,3,10),DG314:DG319))</f>
        <v>0</v>
      </c>
      <c r="DH313" s="382"/>
      <c r="DI313" s="238"/>
      <c r="DJ313" s="536">
        <f t="shared" si="632"/>
        <v>0</v>
      </c>
      <c r="DK313" s="73">
        <f t="shared" si="633"/>
        <v>0</v>
      </c>
      <c r="DL313" s="73">
        <f t="shared" si="634"/>
        <v>0</v>
      </c>
      <c r="DM313" s="399">
        <f>IF(DJ$1="","",SUMIF($H314:$H319,MID($H313,3,10),DM314:DM319))</f>
        <v>0</v>
      </c>
      <c r="DN313" s="399">
        <f>IF(DJ$1="","",SUMIF($H314:$H319,MID($H313,3,10),DN314:DN319))</f>
        <v>0</v>
      </c>
      <c r="DO313" s="382"/>
      <c r="DP313" s="238"/>
      <c r="DQ313" s="536">
        <f t="shared" si="635"/>
        <v>0</v>
      </c>
      <c r="DR313" s="73">
        <f t="shared" si="636"/>
        <v>0</v>
      </c>
      <c r="DS313" s="73">
        <f t="shared" si="637"/>
        <v>0</v>
      </c>
      <c r="DT313" s="399">
        <f>IF(DQ$1="","",SUMIF($H314:$H319,MID($H313,3,10),DT314:DT319))</f>
        <v>0</v>
      </c>
      <c r="DU313" s="399">
        <f>IF(DQ$1="","",SUMIF($H314:$H319,MID($H313,3,10),DU314:DU319))</f>
        <v>0</v>
      </c>
      <c r="DV313" s="382"/>
    </row>
    <row r="314" spans="1:126" s="20" customFormat="1" outlineLevel="1" x14ac:dyDescent="0.2">
      <c r="A314" s="196" t="s">
        <v>25</v>
      </c>
      <c r="B314" s="193" t="s">
        <v>26</v>
      </c>
      <c r="C314" s="42"/>
      <c r="D314" s="42"/>
      <c r="E314" s="78">
        <f t="shared" si="586"/>
        <v>0</v>
      </c>
      <c r="F314" s="190"/>
      <c r="G314" s="22" t="s">
        <v>235</v>
      </c>
      <c r="H314" s="301" t="s">
        <v>316</v>
      </c>
      <c r="I314" s="538">
        <f t="shared" si="587"/>
        <v>0</v>
      </c>
      <c r="J314" s="538">
        <f t="shared" si="588"/>
        <v>0</v>
      </c>
      <c r="K314" s="78">
        <f t="shared" si="589"/>
        <v>0</v>
      </c>
      <c r="L314" s="537"/>
      <c r="M314" s="537"/>
      <c r="N314" s="382"/>
      <c r="O314" s="271" t="str">
        <f t="shared" si="537"/>
        <v>LLR</v>
      </c>
      <c r="P314" s="538">
        <f t="shared" si="590"/>
        <v>0</v>
      </c>
      <c r="Q314" s="74">
        <f t="shared" si="591"/>
        <v>0</v>
      </c>
      <c r="R314" s="78">
        <f t="shared" si="592"/>
        <v>0</v>
      </c>
      <c r="S314" s="537"/>
      <c r="T314" s="537"/>
      <c r="U314" s="382"/>
      <c r="V314" s="238"/>
      <c r="W314" s="538">
        <f t="shared" si="593"/>
        <v>0</v>
      </c>
      <c r="X314" s="74">
        <f t="shared" si="594"/>
        <v>0</v>
      </c>
      <c r="Y314" s="78">
        <f t="shared" si="595"/>
        <v>0</v>
      </c>
      <c r="Z314" s="537"/>
      <c r="AA314" s="537"/>
      <c r="AB314" s="382"/>
      <c r="AC314" s="238"/>
      <c r="AD314" s="538">
        <f t="shared" si="596"/>
        <v>0</v>
      </c>
      <c r="AE314" s="74">
        <f t="shared" si="597"/>
        <v>0</v>
      </c>
      <c r="AF314" s="78">
        <f t="shared" si="598"/>
        <v>0</v>
      </c>
      <c r="AG314" s="537"/>
      <c r="AH314" s="537"/>
      <c r="AI314" s="382"/>
      <c r="AJ314" s="238"/>
      <c r="AK314" s="538">
        <f t="shared" si="599"/>
        <v>0</v>
      </c>
      <c r="AL314" s="74">
        <f t="shared" si="600"/>
        <v>0</v>
      </c>
      <c r="AM314" s="78">
        <f t="shared" si="601"/>
        <v>0</v>
      </c>
      <c r="AN314" s="537"/>
      <c r="AO314" s="537"/>
      <c r="AP314" s="382"/>
      <c r="AQ314" s="238"/>
      <c r="AR314" s="538">
        <f t="shared" si="602"/>
        <v>0</v>
      </c>
      <c r="AS314" s="74">
        <f t="shared" si="603"/>
        <v>0</v>
      </c>
      <c r="AT314" s="78">
        <f t="shared" si="604"/>
        <v>0</v>
      </c>
      <c r="AU314" s="537"/>
      <c r="AV314" s="537"/>
      <c r="AW314" s="382"/>
      <c r="AX314" s="238"/>
      <c r="AY314" s="538">
        <f t="shared" si="605"/>
        <v>0</v>
      </c>
      <c r="AZ314" s="74">
        <f t="shared" si="606"/>
        <v>0</v>
      </c>
      <c r="BA314" s="78">
        <f t="shared" si="607"/>
        <v>0</v>
      </c>
      <c r="BB314" s="537"/>
      <c r="BC314" s="537"/>
      <c r="BD314" s="382"/>
      <c r="BE314" s="238"/>
      <c r="BF314" s="538">
        <f t="shared" si="608"/>
        <v>0</v>
      </c>
      <c r="BG314" s="74">
        <f t="shared" si="609"/>
        <v>0</v>
      </c>
      <c r="BH314" s="78">
        <f t="shared" si="610"/>
        <v>0</v>
      </c>
      <c r="BI314" s="537"/>
      <c r="BJ314" s="537"/>
      <c r="BK314" s="382"/>
      <c r="BL314" s="238"/>
      <c r="BM314" s="538">
        <f t="shared" si="611"/>
        <v>0</v>
      </c>
      <c r="BN314" s="74">
        <f t="shared" si="612"/>
        <v>0</v>
      </c>
      <c r="BO314" s="78">
        <f t="shared" si="613"/>
        <v>0</v>
      </c>
      <c r="BP314" s="537"/>
      <c r="BQ314" s="537"/>
      <c r="BR314" s="382"/>
      <c r="BS314" s="238"/>
      <c r="BT314" s="538">
        <f t="shared" si="614"/>
        <v>0</v>
      </c>
      <c r="BU314" s="74">
        <f t="shared" si="615"/>
        <v>0</v>
      </c>
      <c r="BV314" s="78">
        <f t="shared" si="616"/>
        <v>0</v>
      </c>
      <c r="BW314" s="537"/>
      <c r="BX314" s="537"/>
      <c r="BY314" s="382"/>
      <c r="BZ314" s="238"/>
      <c r="CA314" s="538">
        <f t="shared" si="617"/>
        <v>0</v>
      </c>
      <c r="CB314" s="74">
        <f t="shared" si="618"/>
        <v>0</v>
      </c>
      <c r="CC314" s="78">
        <f t="shared" si="619"/>
        <v>0</v>
      </c>
      <c r="CD314" s="537"/>
      <c r="CE314" s="537"/>
      <c r="CF314" s="382"/>
      <c r="CG314" s="238"/>
      <c r="CH314" s="538">
        <f t="shared" si="620"/>
        <v>0</v>
      </c>
      <c r="CI314" s="74">
        <f t="shared" si="621"/>
        <v>0</v>
      </c>
      <c r="CJ314" s="78">
        <f t="shared" si="622"/>
        <v>0</v>
      </c>
      <c r="CK314" s="537"/>
      <c r="CL314" s="537"/>
      <c r="CM314" s="382"/>
      <c r="CN314" s="238"/>
      <c r="CO314" s="538">
        <f t="shared" si="623"/>
        <v>0</v>
      </c>
      <c r="CP314" s="74">
        <f t="shared" si="624"/>
        <v>0</v>
      </c>
      <c r="CQ314" s="78">
        <f t="shared" si="625"/>
        <v>0</v>
      </c>
      <c r="CR314" s="537"/>
      <c r="CS314" s="537"/>
      <c r="CT314" s="382"/>
      <c r="CU314" s="238"/>
      <c r="CV314" s="538">
        <f t="shared" si="626"/>
        <v>0</v>
      </c>
      <c r="CW314" s="74">
        <f t="shared" si="627"/>
        <v>0</v>
      </c>
      <c r="CX314" s="78">
        <f t="shared" si="628"/>
        <v>0</v>
      </c>
      <c r="CY314" s="537"/>
      <c r="CZ314" s="537"/>
      <c r="DA314" s="382"/>
      <c r="DB314" s="238"/>
      <c r="DC314" s="538">
        <f t="shared" si="629"/>
        <v>0</v>
      </c>
      <c r="DD314" s="74">
        <f t="shared" si="630"/>
        <v>0</v>
      </c>
      <c r="DE314" s="78">
        <f t="shared" si="631"/>
        <v>0</v>
      </c>
      <c r="DF314" s="537"/>
      <c r="DG314" s="537"/>
      <c r="DH314" s="382"/>
      <c r="DI314" s="238"/>
      <c r="DJ314" s="538">
        <f t="shared" si="632"/>
        <v>0</v>
      </c>
      <c r="DK314" s="74">
        <f t="shared" si="633"/>
        <v>0</v>
      </c>
      <c r="DL314" s="78">
        <f t="shared" si="634"/>
        <v>0</v>
      </c>
      <c r="DM314" s="537"/>
      <c r="DN314" s="537"/>
      <c r="DO314" s="382"/>
      <c r="DP314" s="238"/>
      <c r="DQ314" s="538">
        <f t="shared" si="635"/>
        <v>0</v>
      </c>
      <c r="DR314" s="74">
        <f t="shared" si="636"/>
        <v>0</v>
      </c>
      <c r="DS314" s="78">
        <f t="shared" si="637"/>
        <v>0</v>
      </c>
      <c r="DT314" s="537"/>
      <c r="DU314" s="537"/>
      <c r="DV314" s="382"/>
    </row>
    <row r="315" spans="1:126" s="20" customFormat="1" outlineLevel="1" x14ac:dyDescent="0.2">
      <c r="A315" s="196" t="s">
        <v>236</v>
      </c>
      <c r="B315" s="193"/>
      <c r="C315" s="42"/>
      <c r="D315" s="42"/>
      <c r="E315" s="78">
        <f t="shared" si="586"/>
        <v>0</v>
      </c>
      <c r="F315" s="190"/>
      <c r="G315" s="22" t="s">
        <v>275</v>
      </c>
      <c r="H315" s="301" t="s">
        <v>316</v>
      </c>
      <c r="I315" s="399">
        <f t="shared" si="587"/>
        <v>0</v>
      </c>
      <c r="J315" s="399">
        <f t="shared" si="588"/>
        <v>0</v>
      </c>
      <c r="K315" s="78">
        <f t="shared" si="589"/>
        <v>0</v>
      </c>
      <c r="L315" s="537"/>
      <c r="M315" s="537"/>
      <c r="N315" s="382"/>
      <c r="O315" s="271" t="str">
        <f t="shared" si="537"/>
        <v>LLR</v>
      </c>
      <c r="P315" s="538">
        <f t="shared" si="590"/>
        <v>0</v>
      </c>
      <c r="Q315" s="74">
        <f t="shared" si="591"/>
        <v>0</v>
      </c>
      <c r="R315" s="78">
        <f t="shared" si="592"/>
        <v>0</v>
      </c>
      <c r="S315" s="537"/>
      <c r="T315" s="537"/>
      <c r="U315" s="382"/>
      <c r="V315" s="238"/>
      <c r="W315" s="538">
        <f t="shared" si="593"/>
        <v>0</v>
      </c>
      <c r="X315" s="74">
        <f t="shared" si="594"/>
        <v>0</v>
      </c>
      <c r="Y315" s="78">
        <f t="shared" si="595"/>
        <v>0</v>
      </c>
      <c r="Z315" s="537"/>
      <c r="AA315" s="537"/>
      <c r="AB315" s="382"/>
      <c r="AC315" s="238"/>
      <c r="AD315" s="538">
        <f t="shared" si="596"/>
        <v>0</v>
      </c>
      <c r="AE315" s="74">
        <f t="shared" si="597"/>
        <v>0</v>
      </c>
      <c r="AF315" s="78">
        <f t="shared" si="598"/>
        <v>0</v>
      </c>
      <c r="AG315" s="537"/>
      <c r="AH315" s="537"/>
      <c r="AI315" s="382"/>
      <c r="AJ315" s="238"/>
      <c r="AK315" s="538">
        <f t="shared" si="599"/>
        <v>0</v>
      </c>
      <c r="AL315" s="74">
        <f t="shared" si="600"/>
        <v>0</v>
      </c>
      <c r="AM315" s="78">
        <f t="shared" si="601"/>
        <v>0</v>
      </c>
      <c r="AN315" s="537"/>
      <c r="AO315" s="537"/>
      <c r="AP315" s="382"/>
      <c r="AQ315" s="238"/>
      <c r="AR315" s="538">
        <f t="shared" si="602"/>
        <v>0</v>
      </c>
      <c r="AS315" s="74">
        <f t="shared" si="603"/>
        <v>0</v>
      </c>
      <c r="AT315" s="78">
        <f t="shared" si="604"/>
        <v>0</v>
      </c>
      <c r="AU315" s="537"/>
      <c r="AV315" s="537"/>
      <c r="AW315" s="382"/>
      <c r="AX315" s="238"/>
      <c r="AY315" s="538">
        <f t="shared" si="605"/>
        <v>0</v>
      </c>
      <c r="AZ315" s="74">
        <f t="shared" si="606"/>
        <v>0</v>
      </c>
      <c r="BA315" s="78">
        <f t="shared" si="607"/>
        <v>0</v>
      </c>
      <c r="BB315" s="537"/>
      <c r="BC315" s="537"/>
      <c r="BD315" s="382"/>
      <c r="BE315" s="238"/>
      <c r="BF315" s="538">
        <f t="shared" si="608"/>
        <v>0</v>
      </c>
      <c r="BG315" s="74">
        <f t="shared" si="609"/>
        <v>0</v>
      </c>
      <c r="BH315" s="78">
        <f t="shared" si="610"/>
        <v>0</v>
      </c>
      <c r="BI315" s="537"/>
      <c r="BJ315" s="537"/>
      <c r="BK315" s="382"/>
      <c r="BL315" s="238"/>
      <c r="BM315" s="538">
        <f t="shared" si="611"/>
        <v>0</v>
      </c>
      <c r="BN315" s="74">
        <f t="shared" si="612"/>
        <v>0</v>
      </c>
      <c r="BO315" s="78">
        <f t="shared" si="613"/>
        <v>0</v>
      </c>
      <c r="BP315" s="537"/>
      <c r="BQ315" s="537"/>
      <c r="BR315" s="382"/>
      <c r="BS315" s="238"/>
      <c r="BT315" s="538">
        <f t="shared" si="614"/>
        <v>0</v>
      </c>
      <c r="BU315" s="74">
        <f t="shared" si="615"/>
        <v>0</v>
      </c>
      <c r="BV315" s="78">
        <f t="shared" si="616"/>
        <v>0</v>
      </c>
      <c r="BW315" s="537"/>
      <c r="BX315" s="537"/>
      <c r="BY315" s="382"/>
      <c r="BZ315" s="238"/>
      <c r="CA315" s="538">
        <f t="shared" si="617"/>
        <v>0</v>
      </c>
      <c r="CB315" s="74">
        <f t="shared" si="618"/>
        <v>0</v>
      </c>
      <c r="CC315" s="78">
        <f t="shared" si="619"/>
        <v>0</v>
      </c>
      <c r="CD315" s="537"/>
      <c r="CE315" s="537"/>
      <c r="CF315" s="382"/>
      <c r="CG315" s="238"/>
      <c r="CH315" s="538">
        <f t="shared" si="620"/>
        <v>0</v>
      </c>
      <c r="CI315" s="74">
        <f t="shared" si="621"/>
        <v>0</v>
      </c>
      <c r="CJ315" s="78">
        <f t="shared" si="622"/>
        <v>0</v>
      </c>
      <c r="CK315" s="537"/>
      <c r="CL315" s="537"/>
      <c r="CM315" s="382"/>
      <c r="CN315" s="238"/>
      <c r="CO315" s="538">
        <f t="shared" si="623"/>
        <v>0</v>
      </c>
      <c r="CP315" s="74">
        <f t="shared" si="624"/>
        <v>0</v>
      </c>
      <c r="CQ315" s="78">
        <f t="shared" si="625"/>
        <v>0</v>
      </c>
      <c r="CR315" s="537"/>
      <c r="CS315" s="537"/>
      <c r="CT315" s="382"/>
      <c r="CU315" s="238"/>
      <c r="CV315" s="538">
        <f t="shared" si="626"/>
        <v>0</v>
      </c>
      <c r="CW315" s="74">
        <f t="shared" si="627"/>
        <v>0</v>
      </c>
      <c r="CX315" s="78">
        <f t="shared" si="628"/>
        <v>0</v>
      </c>
      <c r="CY315" s="537"/>
      <c r="CZ315" s="537"/>
      <c r="DA315" s="382"/>
      <c r="DB315" s="238"/>
      <c r="DC315" s="538">
        <f t="shared" si="629"/>
        <v>0</v>
      </c>
      <c r="DD315" s="74">
        <f t="shared" si="630"/>
        <v>0</v>
      </c>
      <c r="DE315" s="78">
        <f t="shared" si="631"/>
        <v>0</v>
      </c>
      <c r="DF315" s="537"/>
      <c r="DG315" s="537"/>
      <c r="DH315" s="382"/>
      <c r="DI315" s="238"/>
      <c r="DJ315" s="538">
        <f t="shared" si="632"/>
        <v>0</v>
      </c>
      <c r="DK315" s="74">
        <f t="shared" si="633"/>
        <v>0</v>
      </c>
      <c r="DL315" s="78">
        <f t="shared" si="634"/>
        <v>0</v>
      </c>
      <c r="DM315" s="537"/>
      <c r="DN315" s="537"/>
      <c r="DO315" s="382"/>
      <c r="DP315" s="238"/>
      <c r="DQ315" s="538">
        <f t="shared" si="635"/>
        <v>0</v>
      </c>
      <c r="DR315" s="74">
        <f t="shared" si="636"/>
        <v>0</v>
      </c>
      <c r="DS315" s="78">
        <f t="shared" si="637"/>
        <v>0</v>
      </c>
      <c r="DT315" s="537"/>
      <c r="DU315" s="537"/>
      <c r="DV315" s="382"/>
    </row>
    <row r="316" spans="1:126" s="20" customFormat="1" outlineLevel="1" x14ac:dyDescent="0.2">
      <c r="A316" s="196" t="s">
        <v>82</v>
      </c>
      <c r="B316" s="193" t="s">
        <v>27</v>
      </c>
      <c r="C316" s="42"/>
      <c r="D316" s="42"/>
      <c r="E316" s="78">
        <f t="shared" si="586"/>
        <v>0</v>
      </c>
      <c r="F316" s="190"/>
      <c r="G316" s="22" t="s">
        <v>55</v>
      </c>
      <c r="H316" s="301" t="s">
        <v>316</v>
      </c>
      <c r="I316" s="538">
        <f t="shared" si="587"/>
        <v>0</v>
      </c>
      <c r="J316" s="538">
        <f t="shared" si="588"/>
        <v>0</v>
      </c>
      <c r="K316" s="78">
        <f t="shared" si="589"/>
        <v>0</v>
      </c>
      <c r="L316" s="537"/>
      <c r="M316" s="537"/>
      <c r="N316" s="382"/>
      <c r="O316" s="271" t="str">
        <f t="shared" si="537"/>
        <v>LLR</v>
      </c>
      <c r="P316" s="538">
        <f t="shared" si="590"/>
        <v>0</v>
      </c>
      <c r="Q316" s="74">
        <f t="shared" si="591"/>
        <v>0</v>
      </c>
      <c r="R316" s="78">
        <f t="shared" si="592"/>
        <v>0</v>
      </c>
      <c r="S316" s="537"/>
      <c r="T316" s="537"/>
      <c r="U316" s="382"/>
      <c r="V316" s="238"/>
      <c r="W316" s="538">
        <f t="shared" si="593"/>
        <v>0</v>
      </c>
      <c r="X316" s="74">
        <f t="shared" si="594"/>
        <v>0</v>
      </c>
      <c r="Y316" s="78">
        <f t="shared" si="595"/>
        <v>0</v>
      </c>
      <c r="Z316" s="537"/>
      <c r="AA316" s="537"/>
      <c r="AB316" s="382"/>
      <c r="AC316" s="238"/>
      <c r="AD316" s="538">
        <f t="shared" si="596"/>
        <v>0</v>
      </c>
      <c r="AE316" s="74">
        <f t="shared" si="597"/>
        <v>0</v>
      </c>
      <c r="AF316" s="78">
        <f t="shared" si="598"/>
        <v>0</v>
      </c>
      <c r="AG316" s="537"/>
      <c r="AH316" s="537"/>
      <c r="AI316" s="382"/>
      <c r="AJ316" s="238"/>
      <c r="AK316" s="538">
        <f t="shared" si="599"/>
        <v>0</v>
      </c>
      <c r="AL316" s="74">
        <f t="shared" si="600"/>
        <v>0</v>
      </c>
      <c r="AM316" s="78">
        <f t="shared" si="601"/>
        <v>0</v>
      </c>
      <c r="AN316" s="537"/>
      <c r="AO316" s="537"/>
      <c r="AP316" s="382"/>
      <c r="AQ316" s="238"/>
      <c r="AR316" s="538">
        <f t="shared" si="602"/>
        <v>0</v>
      </c>
      <c r="AS316" s="74">
        <f t="shared" si="603"/>
        <v>0</v>
      </c>
      <c r="AT316" s="78">
        <f t="shared" si="604"/>
        <v>0</v>
      </c>
      <c r="AU316" s="537"/>
      <c r="AV316" s="537"/>
      <c r="AW316" s="382"/>
      <c r="AX316" s="238"/>
      <c r="AY316" s="538">
        <f t="shared" si="605"/>
        <v>0</v>
      </c>
      <c r="AZ316" s="74">
        <f t="shared" si="606"/>
        <v>0</v>
      </c>
      <c r="BA316" s="78">
        <f t="shared" si="607"/>
        <v>0</v>
      </c>
      <c r="BB316" s="537"/>
      <c r="BC316" s="537"/>
      <c r="BD316" s="382"/>
      <c r="BE316" s="238"/>
      <c r="BF316" s="538">
        <f t="shared" si="608"/>
        <v>0</v>
      </c>
      <c r="BG316" s="74">
        <f t="shared" si="609"/>
        <v>0</v>
      </c>
      <c r="BH316" s="78">
        <f t="shared" si="610"/>
        <v>0</v>
      </c>
      <c r="BI316" s="537"/>
      <c r="BJ316" s="537"/>
      <c r="BK316" s="382"/>
      <c r="BL316" s="238"/>
      <c r="BM316" s="538">
        <f t="shared" si="611"/>
        <v>0</v>
      </c>
      <c r="BN316" s="74">
        <f t="shared" si="612"/>
        <v>0</v>
      </c>
      <c r="BO316" s="78">
        <f t="shared" si="613"/>
        <v>0</v>
      </c>
      <c r="BP316" s="537"/>
      <c r="BQ316" s="537"/>
      <c r="BR316" s="382"/>
      <c r="BS316" s="238"/>
      <c r="BT316" s="538">
        <f t="shared" si="614"/>
        <v>0</v>
      </c>
      <c r="BU316" s="74">
        <f t="shared" si="615"/>
        <v>0</v>
      </c>
      <c r="BV316" s="78">
        <f t="shared" si="616"/>
        <v>0</v>
      </c>
      <c r="BW316" s="537"/>
      <c r="BX316" s="537"/>
      <c r="BY316" s="382"/>
      <c r="BZ316" s="238"/>
      <c r="CA316" s="538">
        <f t="shared" si="617"/>
        <v>0</v>
      </c>
      <c r="CB316" s="74">
        <f t="shared" si="618"/>
        <v>0</v>
      </c>
      <c r="CC316" s="78">
        <f t="shared" si="619"/>
        <v>0</v>
      </c>
      <c r="CD316" s="537"/>
      <c r="CE316" s="537"/>
      <c r="CF316" s="382"/>
      <c r="CG316" s="238"/>
      <c r="CH316" s="538">
        <f t="shared" si="620"/>
        <v>0</v>
      </c>
      <c r="CI316" s="74">
        <f t="shared" si="621"/>
        <v>0</v>
      </c>
      <c r="CJ316" s="78">
        <f t="shared" si="622"/>
        <v>0</v>
      </c>
      <c r="CK316" s="537"/>
      <c r="CL316" s="537"/>
      <c r="CM316" s="382"/>
      <c r="CN316" s="238"/>
      <c r="CO316" s="538">
        <f t="shared" si="623"/>
        <v>0</v>
      </c>
      <c r="CP316" s="74">
        <f t="shared" si="624"/>
        <v>0</v>
      </c>
      <c r="CQ316" s="78">
        <f t="shared" si="625"/>
        <v>0</v>
      </c>
      <c r="CR316" s="537"/>
      <c r="CS316" s="537"/>
      <c r="CT316" s="382"/>
      <c r="CU316" s="238"/>
      <c r="CV316" s="538">
        <f t="shared" si="626"/>
        <v>0</v>
      </c>
      <c r="CW316" s="74">
        <f t="shared" si="627"/>
        <v>0</v>
      </c>
      <c r="CX316" s="78">
        <f t="shared" si="628"/>
        <v>0</v>
      </c>
      <c r="CY316" s="537"/>
      <c r="CZ316" s="537"/>
      <c r="DA316" s="382"/>
      <c r="DB316" s="238"/>
      <c r="DC316" s="538">
        <f t="shared" si="629"/>
        <v>0</v>
      </c>
      <c r="DD316" s="74">
        <f t="shared" si="630"/>
        <v>0</v>
      </c>
      <c r="DE316" s="78">
        <f t="shared" si="631"/>
        <v>0</v>
      </c>
      <c r="DF316" s="537"/>
      <c r="DG316" s="537"/>
      <c r="DH316" s="382"/>
      <c r="DI316" s="238"/>
      <c r="DJ316" s="538">
        <f t="shared" si="632"/>
        <v>0</v>
      </c>
      <c r="DK316" s="74">
        <f t="shared" si="633"/>
        <v>0</v>
      </c>
      <c r="DL316" s="78">
        <f t="shared" si="634"/>
        <v>0</v>
      </c>
      <c r="DM316" s="537"/>
      <c r="DN316" s="537"/>
      <c r="DO316" s="382"/>
      <c r="DP316" s="238"/>
      <c r="DQ316" s="538">
        <f t="shared" si="635"/>
        <v>0</v>
      </c>
      <c r="DR316" s="74">
        <f t="shared" si="636"/>
        <v>0</v>
      </c>
      <c r="DS316" s="78">
        <f t="shared" si="637"/>
        <v>0</v>
      </c>
      <c r="DT316" s="537"/>
      <c r="DU316" s="537"/>
      <c r="DV316" s="382"/>
    </row>
    <row r="317" spans="1:126" s="20" customFormat="1" outlineLevel="1" x14ac:dyDescent="0.2">
      <c r="A317" s="196" t="s">
        <v>231</v>
      </c>
      <c r="B317" s="182" t="s">
        <v>232</v>
      </c>
      <c r="C317" s="42"/>
      <c r="D317" s="42"/>
      <c r="E317" s="78">
        <f t="shared" si="586"/>
        <v>0</v>
      </c>
      <c r="F317" s="190"/>
      <c r="G317" s="22"/>
      <c r="H317" s="301" t="s">
        <v>316</v>
      </c>
      <c r="I317" s="538">
        <f t="shared" si="587"/>
        <v>0</v>
      </c>
      <c r="J317" s="538">
        <f t="shared" si="588"/>
        <v>0</v>
      </c>
      <c r="K317" s="78">
        <f t="shared" si="589"/>
        <v>0</v>
      </c>
      <c r="L317" s="537"/>
      <c r="M317" s="537"/>
      <c r="N317" s="382"/>
      <c r="O317" s="271" t="str">
        <f t="shared" si="537"/>
        <v>LLR</v>
      </c>
      <c r="P317" s="538">
        <f t="shared" si="590"/>
        <v>0</v>
      </c>
      <c r="Q317" s="74">
        <f t="shared" si="591"/>
        <v>0</v>
      </c>
      <c r="R317" s="78">
        <f t="shared" si="592"/>
        <v>0</v>
      </c>
      <c r="S317" s="537"/>
      <c r="T317" s="537"/>
      <c r="U317" s="382"/>
      <c r="V317" s="238"/>
      <c r="W317" s="538">
        <f t="shared" si="593"/>
        <v>0</v>
      </c>
      <c r="X317" s="74">
        <f t="shared" si="594"/>
        <v>0</v>
      </c>
      <c r="Y317" s="78">
        <f t="shared" si="595"/>
        <v>0</v>
      </c>
      <c r="Z317" s="537"/>
      <c r="AA317" s="537"/>
      <c r="AB317" s="382"/>
      <c r="AC317" s="238"/>
      <c r="AD317" s="538">
        <f t="shared" si="596"/>
        <v>0</v>
      </c>
      <c r="AE317" s="74">
        <f t="shared" si="597"/>
        <v>0</v>
      </c>
      <c r="AF317" s="78">
        <f t="shared" si="598"/>
        <v>0</v>
      </c>
      <c r="AG317" s="537"/>
      <c r="AH317" s="537"/>
      <c r="AI317" s="382"/>
      <c r="AJ317" s="238"/>
      <c r="AK317" s="538">
        <f t="shared" si="599"/>
        <v>0</v>
      </c>
      <c r="AL317" s="74">
        <f t="shared" si="600"/>
        <v>0</v>
      </c>
      <c r="AM317" s="78">
        <f t="shared" si="601"/>
        <v>0</v>
      </c>
      <c r="AN317" s="537"/>
      <c r="AO317" s="537"/>
      <c r="AP317" s="382"/>
      <c r="AQ317" s="238"/>
      <c r="AR317" s="538">
        <f t="shared" si="602"/>
        <v>0</v>
      </c>
      <c r="AS317" s="74">
        <f t="shared" si="603"/>
        <v>0</v>
      </c>
      <c r="AT317" s="78">
        <f t="shared" si="604"/>
        <v>0</v>
      </c>
      <c r="AU317" s="537"/>
      <c r="AV317" s="537"/>
      <c r="AW317" s="382"/>
      <c r="AX317" s="238"/>
      <c r="AY317" s="538">
        <f t="shared" si="605"/>
        <v>0</v>
      </c>
      <c r="AZ317" s="74">
        <f t="shared" si="606"/>
        <v>0</v>
      </c>
      <c r="BA317" s="78">
        <f t="shared" si="607"/>
        <v>0</v>
      </c>
      <c r="BB317" s="537"/>
      <c r="BC317" s="537"/>
      <c r="BD317" s="382"/>
      <c r="BE317" s="238"/>
      <c r="BF317" s="538">
        <f t="shared" si="608"/>
        <v>0</v>
      </c>
      <c r="BG317" s="74">
        <f t="shared" si="609"/>
        <v>0</v>
      </c>
      <c r="BH317" s="78">
        <f t="shared" si="610"/>
        <v>0</v>
      </c>
      <c r="BI317" s="537"/>
      <c r="BJ317" s="537"/>
      <c r="BK317" s="382"/>
      <c r="BL317" s="238"/>
      <c r="BM317" s="538">
        <f t="shared" si="611"/>
        <v>0</v>
      </c>
      <c r="BN317" s="74">
        <f t="shared" si="612"/>
        <v>0</v>
      </c>
      <c r="BO317" s="78">
        <f t="shared" si="613"/>
        <v>0</v>
      </c>
      <c r="BP317" s="537"/>
      <c r="BQ317" s="537"/>
      <c r="BR317" s="382"/>
      <c r="BS317" s="238"/>
      <c r="BT317" s="538">
        <f t="shared" si="614"/>
        <v>0</v>
      </c>
      <c r="BU317" s="74">
        <f t="shared" si="615"/>
        <v>0</v>
      </c>
      <c r="BV317" s="78">
        <f t="shared" si="616"/>
        <v>0</v>
      </c>
      <c r="BW317" s="537"/>
      <c r="BX317" s="537"/>
      <c r="BY317" s="382"/>
      <c r="BZ317" s="238"/>
      <c r="CA317" s="538">
        <f t="shared" si="617"/>
        <v>0</v>
      </c>
      <c r="CB317" s="74">
        <f t="shared" si="618"/>
        <v>0</v>
      </c>
      <c r="CC317" s="78">
        <f t="shared" si="619"/>
        <v>0</v>
      </c>
      <c r="CD317" s="537"/>
      <c r="CE317" s="537"/>
      <c r="CF317" s="382"/>
      <c r="CG317" s="238"/>
      <c r="CH317" s="538">
        <f t="shared" si="620"/>
        <v>0</v>
      </c>
      <c r="CI317" s="74">
        <f t="shared" si="621"/>
        <v>0</v>
      </c>
      <c r="CJ317" s="78">
        <f t="shared" si="622"/>
        <v>0</v>
      </c>
      <c r="CK317" s="537"/>
      <c r="CL317" s="537"/>
      <c r="CM317" s="382"/>
      <c r="CN317" s="238"/>
      <c r="CO317" s="538">
        <f t="shared" si="623"/>
        <v>0</v>
      </c>
      <c r="CP317" s="74">
        <f t="shared" si="624"/>
        <v>0</v>
      </c>
      <c r="CQ317" s="78">
        <f t="shared" si="625"/>
        <v>0</v>
      </c>
      <c r="CR317" s="537"/>
      <c r="CS317" s="537"/>
      <c r="CT317" s="382"/>
      <c r="CU317" s="238"/>
      <c r="CV317" s="538">
        <f t="shared" si="626"/>
        <v>0</v>
      </c>
      <c r="CW317" s="74">
        <f t="shared" si="627"/>
        <v>0</v>
      </c>
      <c r="CX317" s="78">
        <f t="shared" si="628"/>
        <v>0</v>
      </c>
      <c r="CY317" s="537"/>
      <c r="CZ317" s="537"/>
      <c r="DA317" s="382"/>
      <c r="DB317" s="238"/>
      <c r="DC317" s="538">
        <f t="shared" si="629"/>
        <v>0</v>
      </c>
      <c r="DD317" s="74">
        <f t="shared" si="630"/>
        <v>0</v>
      </c>
      <c r="DE317" s="78">
        <f t="shared" si="631"/>
        <v>0</v>
      </c>
      <c r="DF317" s="537"/>
      <c r="DG317" s="537"/>
      <c r="DH317" s="382"/>
      <c r="DI317" s="238"/>
      <c r="DJ317" s="538">
        <f t="shared" si="632"/>
        <v>0</v>
      </c>
      <c r="DK317" s="74">
        <f t="shared" si="633"/>
        <v>0</v>
      </c>
      <c r="DL317" s="78">
        <f t="shared" si="634"/>
        <v>0</v>
      </c>
      <c r="DM317" s="537"/>
      <c r="DN317" s="537"/>
      <c r="DO317" s="382"/>
      <c r="DP317" s="238"/>
      <c r="DQ317" s="538">
        <f t="shared" si="635"/>
        <v>0</v>
      </c>
      <c r="DR317" s="74">
        <f t="shared" si="636"/>
        <v>0</v>
      </c>
      <c r="DS317" s="78">
        <f t="shared" si="637"/>
        <v>0</v>
      </c>
      <c r="DT317" s="537"/>
      <c r="DU317" s="537"/>
      <c r="DV317" s="382"/>
    </row>
    <row r="318" spans="1:126" s="20" customFormat="1" outlineLevel="1" x14ac:dyDescent="0.2">
      <c r="A318" s="196" t="s">
        <v>233</v>
      </c>
      <c r="B318" s="182" t="s">
        <v>220</v>
      </c>
      <c r="C318" s="42"/>
      <c r="D318" s="42"/>
      <c r="E318" s="78">
        <f t="shared" si="586"/>
        <v>0</v>
      </c>
      <c r="F318" s="187"/>
      <c r="G318" s="22"/>
      <c r="H318" s="301" t="s">
        <v>316</v>
      </c>
      <c r="I318" s="538">
        <f t="shared" si="587"/>
        <v>0</v>
      </c>
      <c r="J318" s="538">
        <f t="shared" si="588"/>
        <v>0</v>
      </c>
      <c r="K318" s="78">
        <f t="shared" si="589"/>
        <v>0</v>
      </c>
      <c r="L318" s="537"/>
      <c r="M318" s="537"/>
      <c r="N318" s="382"/>
      <c r="O318" s="271" t="str">
        <f t="shared" si="537"/>
        <v>LLR</v>
      </c>
      <c r="P318" s="538">
        <f t="shared" si="590"/>
        <v>0</v>
      </c>
      <c r="Q318" s="74">
        <f t="shared" si="591"/>
        <v>0</v>
      </c>
      <c r="R318" s="78">
        <f t="shared" si="592"/>
        <v>0</v>
      </c>
      <c r="S318" s="537"/>
      <c r="T318" s="537"/>
      <c r="U318" s="382"/>
      <c r="V318" s="238"/>
      <c r="W318" s="538">
        <f t="shared" si="593"/>
        <v>0</v>
      </c>
      <c r="X318" s="74">
        <f t="shared" si="594"/>
        <v>0</v>
      </c>
      <c r="Y318" s="78">
        <f t="shared" si="595"/>
        <v>0</v>
      </c>
      <c r="Z318" s="537"/>
      <c r="AA318" s="537"/>
      <c r="AB318" s="382"/>
      <c r="AC318" s="238"/>
      <c r="AD318" s="538">
        <f t="shared" si="596"/>
        <v>0</v>
      </c>
      <c r="AE318" s="74">
        <f t="shared" si="597"/>
        <v>0</v>
      </c>
      <c r="AF318" s="78">
        <f t="shared" si="598"/>
        <v>0</v>
      </c>
      <c r="AG318" s="537"/>
      <c r="AH318" s="537"/>
      <c r="AI318" s="382"/>
      <c r="AJ318" s="238"/>
      <c r="AK318" s="538">
        <f t="shared" si="599"/>
        <v>0</v>
      </c>
      <c r="AL318" s="74">
        <f t="shared" si="600"/>
        <v>0</v>
      </c>
      <c r="AM318" s="78">
        <f t="shared" si="601"/>
        <v>0</v>
      </c>
      <c r="AN318" s="537"/>
      <c r="AO318" s="537"/>
      <c r="AP318" s="382"/>
      <c r="AQ318" s="238"/>
      <c r="AR318" s="538">
        <f t="shared" si="602"/>
        <v>0</v>
      </c>
      <c r="AS318" s="74">
        <f t="shared" si="603"/>
        <v>0</v>
      </c>
      <c r="AT318" s="78">
        <f t="shared" si="604"/>
        <v>0</v>
      </c>
      <c r="AU318" s="537"/>
      <c r="AV318" s="537"/>
      <c r="AW318" s="382"/>
      <c r="AX318" s="238"/>
      <c r="AY318" s="538">
        <f t="shared" si="605"/>
        <v>0</v>
      </c>
      <c r="AZ318" s="74">
        <f t="shared" si="606"/>
        <v>0</v>
      </c>
      <c r="BA318" s="78">
        <f t="shared" si="607"/>
        <v>0</v>
      </c>
      <c r="BB318" s="537"/>
      <c r="BC318" s="537"/>
      <c r="BD318" s="382"/>
      <c r="BE318" s="238"/>
      <c r="BF318" s="538">
        <f t="shared" si="608"/>
        <v>0</v>
      </c>
      <c r="BG318" s="74">
        <f t="shared" si="609"/>
        <v>0</v>
      </c>
      <c r="BH318" s="78">
        <f t="shared" si="610"/>
        <v>0</v>
      </c>
      <c r="BI318" s="537"/>
      <c r="BJ318" s="537"/>
      <c r="BK318" s="382"/>
      <c r="BL318" s="238"/>
      <c r="BM318" s="538">
        <f t="shared" si="611"/>
        <v>0</v>
      </c>
      <c r="BN318" s="74">
        <f t="shared" si="612"/>
        <v>0</v>
      </c>
      <c r="BO318" s="78">
        <f t="shared" si="613"/>
        <v>0</v>
      </c>
      <c r="BP318" s="537"/>
      <c r="BQ318" s="537"/>
      <c r="BR318" s="382"/>
      <c r="BS318" s="238"/>
      <c r="BT318" s="538">
        <f t="shared" si="614"/>
        <v>0</v>
      </c>
      <c r="BU318" s="74">
        <f t="shared" si="615"/>
        <v>0</v>
      </c>
      <c r="BV318" s="78">
        <f t="shared" si="616"/>
        <v>0</v>
      </c>
      <c r="BW318" s="537"/>
      <c r="BX318" s="537"/>
      <c r="BY318" s="382"/>
      <c r="BZ318" s="238"/>
      <c r="CA318" s="538">
        <f t="shared" si="617"/>
        <v>0</v>
      </c>
      <c r="CB318" s="74">
        <f t="shared" si="618"/>
        <v>0</v>
      </c>
      <c r="CC318" s="78">
        <f t="shared" si="619"/>
        <v>0</v>
      </c>
      <c r="CD318" s="537"/>
      <c r="CE318" s="537"/>
      <c r="CF318" s="382"/>
      <c r="CG318" s="238"/>
      <c r="CH318" s="538">
        <f t="shared" si="620"/>
        <v>0</v>
      </c>
      <c r="CI318" s="74">
        <f t="shared" si="621"/>
        <v>0</v>
      </c>
      <c r="CJ318" s="78">
        <f t="shared" si="622"/>
        <v>0</v>
      </c>
      <c r="CK318" s="537"/>
      <c r="CL318" s="537"/>
      <c r="CM318" s="382"/>
      <c r="CN318" s="238"/>
      <c r="CO318" s="538">
        <f t="shared" si="623"/>
        <v>0</v>
      </c>
      <c r="CP318" s="74">
        <f t="shared" si="624"/>
        <v>0</v>
      </c>
      <c r="CQ318" s="78">
        <f t="shared" si="625"/>
        <v>0</v>
      </c>
      <c r="CR318" s="537"/>
      <c r="CS318" s="537"/>
      <c r="CT318" s="382"/>
      <c r="CU318" s="238"/>
      <c r="CV318" s="538">
        <f t="shared" si="626"/>
        <v>0</v>
      </c>
      <c r="CW318" s="74">
        <f t="shared" si="627"/>
        <v>0</v>
      </c>
      <c r="CX318" s="78">
        <f t="shared" si="628"/>
        <v>0</v>
      </c>
      <c r="CY318" s="537"/>
      <c r="CZ318" s="537"/>
      <c r="DA318" s="382"/>
      <c r="DB318" s="238"/>
      <c r="DC318" s="538">
        <f t="shared" si="629"/>
        <v>0</v>
      </c>
      <c r="DD318" s="74">
        <f t="shared" si="630"/>
        <v>0</v>
      </c>
      <c r="DE318" s="78">
        <f t="shared" si="631"/>
        <v>0</v>
      </c>
      <c r="DF318" s="537"/>
      <c r="DG318" s="537"/>
      <c r="DH318" s="382"/>
      <c r="DI318" s="238"/>
      <c r="DJ318" s="538">
        <f t="shared" si="632"/>
        <v>0</v>
      </c>
      <c r="DK318" s="74">
        <f t="shared" si="633"/>
        <v>0</v>
      </c>
      <c r="DL318" s="78">
        <f t="shared" si="634"/>
        <v>0</v>
      </c>
      <c r="DM318" s="537"/>
      <c r="DN318" s="537"/>
      <c r="DO318" s="382"/>
      <c r="DP318" s="238"/>
      <c r="DQ318" s="538">
        <f t="shared" si="635"/>
        <v>0</v>
      </c>
      <c r="DR318" s="74">
        <f t="shared" si="636"/>
        <v>0</v>
      </c>
      <c r="DS318" s="78">
        <f t="shared" si="637"/>
        <v>0</v>
      </c>
      <c r="DT318" s="537"/>
      <c r="DU318" s="537"/>
      <c r="DV318" s="382"/>
    </row>
    <row r="319" spans="1:126" s="20" customFormat="1" outlineLevel="1" x14ac:dyDescent="0.2">
      <c r="A319" s="199" t="s">
        <v>87</v>
      </c>
      <c r="B319" s="185"/>
      <c r="C319" s="77">
        <f>SUMIF($H320:$H330,MID($H319,3,10),C320:C330)</f>
        <v>0</v>
      </c>
      <c r="D319" s="77">
        <f>SUMIF($H320:$H330,MID($H319,3,10),D320:D330)</f>
        <v>0</v>
      </c>
      <c r="E319" s="73">
        <f t="shared" si="586"/>
        <v>0</v>
      </c>
      <c r="F319" s="187"/>
      <c r="G319" s="22"/>
      <c r="H319" s="301" t="s">
        <v>319</v>
      </c>
      <c r="I319" s="432">
        <f t="shared" si="587"/>
        <v>0</v>
      </c>
      <c r="J319" s="432">
        <f t="shared" si="588"/>
        <v>0</v>
      </c>
      <c r="K319" s="73">
        <f t="shared" si="589"/>
        <v>0</v>
      </c>
      <c r="L319" s="399">
        <f>IF(I$1="","",SUMIF($H320:$H330,MID($H319,3,10),L320:L330))</f>
        <v>0</v>
      </c>
      <c r="M319" s="399">
        <f>IF(I$1="","",SUMIF($H320:$H330,MID($H319,3,10),M320:M330))</f>
        <v>0</v>
      </c>
      <c r="N319" s="382"/>
      <c r="O319" s="271" t="str">
        <f t="shared" si="537"/>
        <v>LL</v>
      </c>
      <c r="P319" s="536">
        <f t="shared" si="590"/>
        <v>0</v>
      </c>
      <c r="Q319" s="73">
        <f t="shared" si="591"/>
        <v>0</v>
      </c>
      <c r="R319" s="73">
        <f t="shared" si="592"/>
        <v>0</v>
      </c>
      <c r="S319" s="432">
        <f>IF(P$1="","",SUMIF($H320:$H330,MID($H319,3,10),S320:S330))</f>
        <v>0</v>
      </c>
      <c r="T319" s="432">
        <f>IF(P$1="","",SUMIF($H320:$H330,MID($H319,3,10),T320:T330))</f>
        <v>0</v>
      </c>
      <c r="U319" s="382"/>
      <c r="V319" s="238"/>
      <c r="W319" s="536">
        <f t="shared" si="593"/>
        <v>0</v>
      </c>
      <c r="X319" s="73">
        <f t="shared" si="594"/>
        <v>0</v>
      </c>
      <c r="Y319" s="73">
        <f t="shared" si="595"/>
        <v>0</v>
      </c>
      <c r="Z319" s="399">
        <f>IF(W$1="","",SUMIF($H320:$H330,MID($H319,3,10),Z320:Z330))</f>
        <v>0</v>
      </c>
      <c r="AA319" s="399">
        <f>IF(W$1="","",SUMIF($H320:$H330,MID($H319,3,10),AA320:AA330))</f>
        <v>0</v>
      </c>
      <c r="AB319" s="382"/>
      <c r="AC319" s="238"/>
      <c r="AD319" s="536">
        <f t="shared" si="596"/>
        <v>0</v>
      </c>
      <c r="AE319" s="73">
        <f t="shared" si="597"/>
        <v>0</v>
      </c>
      <c r="AF319" s="73">
        <f t="shared" si="598"/>
        <v>0</v>
      </c>
      <c r="AG319" s="399">
        <f>IF(AD$1="","",SUMIF($H320:$H330,MID($H319,3,10),AG320:AG330))</f>
        <v>0</v>
      </c>
      <c r="AH319" s="399">
        <f>IF(AD$1="","",SUMIF($H320:$H330,MID($H319,3,10),AH320:AH330))</f>
        <v>0</v>
      </c>
      <c r="AI319" s="382"/>
      <c r="AJ319" s="238"/>
      <c r="AK319" s="536">
        <f t="shared" si="599"/>
        <v>0</v>
      </c>
      <c r="AL319" s="73">
        <f t="shared" si="600"/>
        <v>0</v>
      </c>
      <c r="AM319" s="73">
        <f t="shared" si="601"/>
        <v>0</v>
      </c>
      <c r="AN319" s="399">
        <f>IF(AK$1="","",SUMIF($H320:$H330,MID($H319,3,10),AN320:AN330))</f>
        <v>0</v>
      </c>
      <c r="AO319" s="399">
        <f>IF(AK$1="","",SUMIF($H320:$H330,MID($H319,3,10),AO320:AO330))</f>
        <v>0</v>
      </c>
      <c r="AP319" s="382"/>
      <c r="AQ319" s="238"/>
      <c r="AR319" s="536">
        <f t="shared" si="602"/>
        <v>0</v>
      </c>
      <c r="AS319" s="73">
        <f t="shared" si="603"/>
        <v>0</v>
      </c>
      <c r="AT319" s="73">
        <f t="shared" si="604"/>
        <v>0</v>
      </c>
      <c r="AU319" s="399">
        <f>IF(AR$1="","",SUMIF($H320:$H330,MID($H319,3,10),AU320:AU330))</f>
        <v>0</v>
      </c>
      <c r="AV319" s="399">
        <f>IF(AR$1="","",SUMIF($H320:$H330,MID($H319,3,10),AV320:AV330))</f>
        <v>0</v>
      </c>
      <c r="AW319" s="382"/>
      <c r="AX319" s="238"/>
      <c r="AY319" s="536">
        <f t="shared" si="605"/>
        <v>0</v>
      </c>
      <c r="AZ319" s="73">
        <f t="shared" si="606"/>
        <v>0</v>
      </c>
      <c r="BA319" s="73">
        <f t="shared" si="607"/>
        <v>0</v>
      </c>
      <c r="BB319" s="399">
        <f>IF(AY$1="","",SUMIF($H320:$H330,MID($H319,3,10),BB320:BB330))</f>
        <v>0</v>
      </c>
      <c r="BC319" s="399">
        <f>IF(AY$1="","",SUMIF($H320:$H330,MID($H319,3,10),BC320:BC330))</f>
        <v>0</v>
      </c>
      <c r="BD319" s="382"/>
      <c r="BE319" s="238"/>
      <c r="BF319" s="536">
        <f t="shared" si="608"/>
        <v>0</v>
      </c>
      <c r="BG319" s="73">
        <f t="shared" si="609"/>
        <v>0</v>
      </c>
      <c r="BH319" s="73">
        <f t="shared" si="610"/>
        <v>0</v>
      </c>
      <c r="BI319" s="399">
        <f>IF(BF$1="","",SUMIF($H320:$H330,MID($H319,3,10),BI320:BI330))</f>
        <v>0</v>
      </c>
      <c r="BJ319" s="399">
        <f>IF(BF$1="","",SUMIF($H320:$H330,MID($H319,3,10),BJ320:BJ330))</f>
        <v>0</v>
      </c>
      <c r="BK319" s="382"/>
      <c r="BL319" s="238"/>
      <c r="BM319" s="536">
        <f t="shared" si="611"/>
        <v>0</v>
      </c>
      <c r="BN319" s="73">
        <f t="shared" si="612"/>
        <v>0</v>
      </c>
      <c r="BO319" s="73">
        <f t="shared" si="613"/>
        <v>0</v>
      </c>
      <c r="BP319" s="399">
        <f>IF(BM$1="","",SUMIF($H320:$H330,MID($H319,3,10),BP320:BP330))</f>
        <v>0</v>
      </c>
      <c r="BQ319" s="399">
        <f>IF(BM$1="","",SUMIF($H320:$H330,MID($H319,3,10),BQ320:BQ330))</f>
        <v>0</v>
      </c>
      <c r="BR319" s="382"/>
      <c r="BS319" s="238"/>
      <c r="BT319" s="536">
        <f t="shared" si="614"/>
        <v>0</v>
      </c>
      <c r="BU319" s="73">
        <f t="shared" si="615"/>
        <v>0</v>
      </c>
      <c r="BV319" s="73">
        <f t="shared" si="616"/>
        <v>0</v>
      </c>
      <c r="BW319" s="399">
        <f>IF(BT$1="","",SUMIF($H320:$H330,MID($H319,3,10),BW320:BW330))</f>
        <v>0</v>
      </c>
      <c r="BX319" s="399">
        <f>IF(BT$1="","",SUMIF($H320:$H330,MID($H319,3,10),BX320:BX330))</f>
        <v>0</v>
      </c>
      <c r="BY319" s="382"/>
      <c r="BZ319" s="238"/>
      <c r="CA319" s="536">
        <f t="shared" si="617"/>
        <v>0</v>
      </c>
      <c r="CB319" s="73">
        <f t="shared" si="618"/>
        <v>0</v>
      </c>
      <c r="CC319" s="73">
        <f t="shared" si="619"/>
        <v>0</v>
      </c>
      <c r="CD319" s="399">
        <f>IF(CA$1="","",SUMIF($H320:$H330,MID($H319,3,10),CD320:CD330))</f>
        <v>0</v>
      </c>
      <c r="CE319" s="399">
        <f>IF(CA$1="","",SUMIF($H320:$H330,MID($H319,3,10),CE320:CE330))</f>
        <v>0</v>
      </c>
      <c r="CF319" s="382"/>
      <c r="CG319" s="238"/>
      <c r="CH319" s="536">
        <f t="shared" si="620"/>
        <v>0</v>
      </c>
      <c r="CI319" s="73">
        <f t="shared" si="621"/>
        <v>0</v>
      </c>
      <c r="CJ319" s="73">
        <f t="shared" si="622"/>
        <v>0</v>
      </c>
      <c r="CK319" s="399">
        <f>IF(CH$1="","",SUMIF($H320:$H330,MID($H319,3,10),CK320:CK330))</f>
        <v>0</v>
      </c>
      <c r="CL319" s="399">
        <f>IF(CH$1="","",SUMIF($H320:$H330,MID($H319,3,10),CL320:CL330))</f>
        <v>0</v>
      </c>
      <c r="CM319" s="382"/>
      <c r="CN319" s="238"/>
      <c r="CO319" s="536">
        <f t="shared" si="623"/>
        <v>0</v>
      </c>
      <c r="CP319" s="73">
        <f t="shared" si="624"/>
        <v>0</v>
      </c>
      <c r="CQ319" s="73">
        <f t="shared" si="625"/>
        <v>0</v>
      </c>
      <c r="CR319" s="399">
        <f>IF(CO$1="","",SUMIF($H320:$H330,MID($H319,3,10),CR320:CR330))</f>
        <v>0</v>
      </c>
      <c r="CS319" s="399">
        <f>IF(CO$1="","",SUMIF($H320:$H330,MID($H319,3,10),CS320:CS330))</f>
        <v>0</v>
      </c>
      <c r="CT319" s="382"/>
      <c r="CU319" s="238"/>
      <c r="CV319" s="536">
        <f t="shared" si="626"/>
        <v>0</v>
      </c>
      <c r="CW319" s="73">
        <f t="shared" si="627"/>
        <v>0</v>
      </c>
      <c r="CX319" s="73">
        <f t="shared" si="628"/>
        <v>0</v>
      </c>
      <c r="CY319" s="399">
        <f>IF(CV$1="","",SUMIF($H320:$H330,MID($H319,3,10),CY320:CY330))</f>
        <v>0</v>
      </c>
      <c r="CZ319" s="399">
        <f>IF(CV$1="","",SUMIF($H320:$H330,MID($H319,3,10),CZ320:CZ330))</f>
        <v>0</v>
      </c>
      <c r="DA319" s="382"/>
      <c r="DB319" s="238"/>
      <c r="DC319" s="536">
        <f t="shared" si="629"/>
        <v>0</v>
      </c>
      <c r="DD319" s="73">
        <f t="shared" si="630"/>
        <v>0</v>
      </c>
      <c r="DE319" s="73">
        <f t="shared" si="631"/>
        <v>0</v>
      </c>
      <c r="DF319" s="399">
        <f>IF(DC$1="","",SUMIF($H320:$H330,MID($H319,3,10),DF320:DF330))</f>
        <v>0</v>
      </c>
      <c r="DG319" s="399">
        <f>IF(DC$1="","",SUMIF($H320:$H330,MID($H319,3,10),DG320:DG330))</f>
        <v>0</v>
      </c>
      <c r="DH319" s="382"/>
      <c r="DI319" s="238"/>
      <c r="DJ319" s="536">
        <f t="shared" si="632"/>
        <v>0</v>
      </c>
      <c r="DK319" s="73">
        <f t="shared" si="633"/>
        <v>0</v>
      </c>
      <c r="DL319" s="73">
        <f t="shared" si="634"/>
        <v>0</v>
      </c>
      <c r="DM319" s="399">
        <f>IF(DJ$1="","",SUMIF($H320:$H330,MID($H319,3,10),DM320:DM330))</f>
        <v>0</v>
      </c>
      <c r="DN319" s="399">
        <f>IF(DJ$1="","",SUMIF($H320:$H330,MID($H319,3,10),DN320:DN330))</f>
        <v>0</v>
      </c>
      <c r="DO319" s="382"/>
      <c r="DP319" s="238"/>
      <c r="DQ319" s="536">
        <f t="shared" si="635"/>
        <v>0</v>
      </c>
      <c r="DR319" s="73">
        <f t="shared" si="636"/>
        <v>0</v>
      </c>
      <c r="DS319" s="73">
        <f t="shared" si="637"/>
        <v>0</v>
      </c>
      <c r="DT319" s="399">
        <f>IF(DQ$1="","",SUMIF($H320:$H330,MID($H319,3,10),DT320:DT330))</f>
        <v>0</v>
      </c>
      <c r="DU319" s="399">
        <f>IF(DQ$1="","",SUMIF($H320:$H330,MID($H319,3,10),DU320:DU330))</f>
        <v>0</v>
      </c>
      <c r="DV319" s="382"/>
    </row>
    <row r="320" spans="1:126" s="20" customFormat="1" outlineLevel="1" x14ac:dyDescent="0.2">
      <c r="A320" s="201" t="s">
        <v>23</v>
      </c>
      <c r="B320" s="193"/>
      <c r="C320" s="42"/>
      <c r="D320" s="42"/>
      <c r="E320" s="78">
        <f t="shared" si="586"/>
        <v>0</v>
      </c>
      <c r="F320" s="191"/>
      <c r="G320" s="22" t="s">
        <v>68</v>
      </c>
      <c r="H320" s="301" t="s">
        <v>318</v>
      </c>
      <c r="I320" s="399">
        <f t="shared" si="587"/>
        <v>0</v>
      </c>
      <c r="J320" s="399">
        <f t="shared" si="588"/>
        <v>0</v>
      </c>
      <c r="K320" s="78">
        <f t="shared" si="589"/>
        <v>0</v>
      </c>
      <c r="L320" s="537"/>
      <c r="M320" s="537"/>
      <c r="N320" s="382"/>
      <c r="O320" s="271" t="str">
        <f t="shared" si="537"/>
        <v>LLC</v>
      </c>
      <c r="P320" s="538">
        <f t="shared" si="590"/>
        <v>0</v>
      </c>
      <c r="Q320" s="74">
        <f t="shared" si="591"/>
        <v>0</v>
      </c>
      <c r="R320" s="78">
        <f t="shared" si="592"/>
        <v>0</v>
      </c>
      <c r="S320" s="537"/>
      <c r="T320" s="537"/>
      <c r="U320" s="382"/>
      <c r="V320" s="238"/>
      <c r="W320" s="538">
        <f t="shared" si="593"/>
        <v>0</v>
      </c>
      <c r="X320" s="74">
        <f t="shared" si="594"/>
        <v>0</v>
      </c>
      <c r="Y320" s="78">
        <f t="shared" si="595"/>
        <v>0</v>
      </c>
      <c r="Z320" s="537"/>
      <c r="AA320" s="537"/>
      <c r="AB320" s="382"/>
      <c r="AC320" s="238"/>
      <c r="AD320" s="538">
        <f t="shared" si="596"/>
        <v>0</v>
      </c>
      <c r="AE320" s="74">
        <f t="shared" si="597"/>
        <v>0</v>
      </c>
      <c r="AF320" s="78">
        <f t="shared" si="598"/>
        <v>0</v>
      </c>
      <c r="AG320" s="537"/>
      <c r="AH320" s="537"/>
      <c r="AI320" s="382"/>
      <c r="AJ320" s="238"/>
      <c r="AK320" s="538">
        <f t="shared" si="599"/>
        <v>0</v>
      </c>
      <c r="AL320" s="74">
        <f t="shared" si="600"/>
        <v>0</v>
      </c>
      <c r="AM320" s="78">
        <f t="shared" si="601"/>
        <v>0</v>
      </c>
      <c r="AN320" s="537"/>
      <c r="AO320" s="537"/>
      <c r="AP320" s="382"/>
      <c r="AQ320" s="238"/>
      <c r="AR320" s="538">
        <f t="shared" si="602"/>
        <v>0</v>
      </c>
      <c r="AS320" s="74">
        <f t="shared" si="603"/>
        <v>0</v>
      </c>
      <c r="AT320" s="78">
        <f t="shared" si="604"/>
        <v>0</v>
      </c>
      <c r="AU320" s="537"/>
      <c r="AV320" s="537"/>
      <c r="AW320" s="382"/>
      <c r="AX320" s="238"/>
      <c r="AY320" s="538">
        <f t="shared" si="605"/>
        <v>0</v>
      </c>
      <c r="AZ320" s="74">
        <f t="shared" si="606"/>
        <v>0</v>
      </c>
      <c r="BA320" s="78">
        <f t="shared" si="607"/>
        <v>0</v>
      </c>
      <c r="BB320" s="537"/>
      <c r="BC320" s="537"/>
      <c r="BD320" s="382"/>
      <c r="BE320" s="238"/>
      <c r="BF320" s="538">
        <f t="shared" si="608"/>
        <v>0</v>
      </c>
      <c r="BG320" s="74">
        <f t="shared" si="609"/>
        <v>0</v>
      </c>
      <c r="BH320" s="78">
        <f t="shared" si="610"/>
        <v>0</v>
      </c>
      <c r="BI320" s="537"/>
      <c r="BJ320" s="537"/>
      <c r="BK320" s="382"/>
      <c r="BL320" s="238"/>
      <c r="BM320" s="538">
        <f t="shared" si="611"/>
        <v>0</v>
      </c>
      <c r="BN320" s="74">
        <f t="shared" si="612"/>
        <v>0</v>
      </c>
      <c r="BO320" s="78">
        <f t="shared" si="613"/>
        <v>0</v>
      </c>
      <c r="BP320" s="537"/>
      <c r="BQ320" s="537"/>
      <c r="BR320" s="382"/>
      <c r="BS320" s="238"/>
      <c r="BT320" s="538">
        <f t="shared" si="614"/>
        <v>0</v>
      </c>
      <c r="BU320" s="74">
        <f t="shared" si="615"/>
        <v>0</v>
      </c>
      <c r="BV320" s="78">
        <f t="shared" si="616"/>
        <v>0</v>
      </c>
      <c r="BW320" s="537"/>
      <c r="BX320" s="537"/>
      <c r="BY320" s="382"/>
      <c r="BZ320" s="238"/>
      <c r="CA320" s="538">
        <f t="shared" si="617"/>
        <v>0</v>
      </c>
      <c r="CB320" s="74">
        <f t="shared" si="618"/>
        <v>0</v>
      </c>
      <c r="CC320" s="78">
        <f t="shared" si="619"/>
        <v>0</v>
      </c>
      <c r="CD320" s="537"/>
      <c r="CE320" s="537"/>
      <c r="CF320" s="382"/>
      <c r="CG320" s="238"/>
      <c r="CH320" s="538">
        <f t="shared" si="620"/>
        <v>0</v>
      </c>
      <c r="CI320" s="74">
        <f t="shared" si="621"/>
        <v>0</v>
      </c>
      <c r="CJ320" s="78">
        <f t="shared" si="622"/>
        <v>0</v>
      </c>
      <c r="CK320" s="537"/>
      <c r="CL320" s="537"/>
      <c r="CM320" s="382"/>
      <c r="CN320" s="238"/>
      <c r="CO320" s="538">
        <f t="shared" si="623"/>
        <v>0</v>
      </c>
      <c r="CP320" s="74">
        <f t="shared" si="624"/>
        <v>0</v>
      </c>
      <c r="CQ320" s="78">
        <f t="shared" si="625"/>
        <v>0</v>
      </c>
      <c r="CR320" s="537"/>
      <c r="CS320" s="537"/>
      <c r="CT320" s="382"/>
      <c r="CU320" s="238"/>
      <c r="CV320" s="538">
        <f t="shared" si="626"/>
        <v>0</v>
      </c>
      <c r="CW320" s="74">
        <f t="shared" si="627"/>
        <v>0</v>
      </c>
      <c r="CX320" s="78">
        <f t="shared" si="628"/>
        <v>0</v>
      </c>
      <c r="CY320" s="537"/>
      <c r="CZ320" s="537"/>
      <c r="DA320" s="382"/>
      <c r="DB320" s="238"/>
      <c r="DC320" s="538">
        <f t="shared" si="629"/>
        <v>0</v>
      </c>
      <c r="DD320" s="74">
        <f t="shared" si="630"/>
        <v>0</v>
      </c>
      <c r="DE320" s="78">
        <f t="shared" si="631"/>
        <v>0</v>
      </c>
      <c r="DF320" s="537"/>
      <c r="DG320" s="537"/>
      <c r="DH320" s="382"/>
      <c r="DI320" s="238"/>
      <c r="DJ320" s="538">
        <f t="shared" si="632"/>
        <v>0</v>
      </c>
      <c r="DK320" s="74">
        <f t="shared" si="633"/>
        <v>0</v>
      </c>
      <c r="DL320" s="78">
        <f t="shared" si="634"/>
        <v>0</v>
      </c>
      <c r="DM320" s="537"/>
      <c r="DN320" s="537"/>
      <c r="DO320" s="382"/>
      <c r="DP320" s="238"/>
      <c r="DQ320" s="538">
        <f t="shared" si="635"/>
        <v>0</v>
      </c>
      <c r="DR320" s="74">
        <f t="shared" si="636"/>
        <v>0</v>
      </c>
      <c r="DS320" s="78">
        <f t="shared" si="637"/>
        <v>0</v>
      </c>
      <c r="DT320" s="537"/>
      <c r="DU320" s="537"/>
      <c r="DV320" s="382"/>
    </row>
    <row r="321" spans="1:126" s="20" customFormat="1" outlineLevel="1" x14ac:dyDescent="0.2">
      <c r="A321" s="201" t="s">
        <v>24</v>
      </c>
      <c r="B321" s="193"/>
      <c r="C321" s="42"/>
      <c r="D321" s="42"/>
      <c r="E321" s="78">
        <f t="shared" si="586"/>
        <v>0</v>
      </c>
      <c r="F321" s="187"/>
      <c r="G321" s="22"/>
      <c r="H321" s="301" t="s">
        <v>318</v>
      </c>
      <c r="I321" s="399">
        <f t="shared" si="587"/>
        <v>0</v>
      </c>
      <c r="J321" s="399">
        <f t="shared" si="588"/>
        <v>0</v>
      </c>
      <c r="K321" s="78">
        <f t="shared" si="589"/>
        <v>0</v>
      </c>
      <c r="L321" s="537"/>
      <c r="M321" s="537"/>
      <c r="N321" s="382"/>
      <c r="O321" s="271" t="str">
        <f t="shared" si="537"/>
        <v>LLC</v>
      </c>
      <c r="P321" s="538">
        <f t="shared" si="590"/>
        <v>0</v>
      </c>
      <c r="Q321" s="74">
        <f t="shared" si="591"/>
        <v>0</v>
      </c>
      <c r="R321" s="78">
        <f t="shared" si="592"/>
        <v>0</v>
      </c>
      <c r="S321" s="537"/>
      <c r="T321" s="537"/>
      <c r="U321" s="382"/>
      <c r="V321" s="238"/>
      <c r="W321" s="538">
        <f t="shared" si="593"/>
        <v>0</v>
      </c>
      <c r="X321" s="74">
        <f t="shared" si="594"/>
        <v>0</v>
      </c>
      <c r="Y321" s="78">
        <f t="shared" si="595"/>
        <v>0</v>
      </c>
      <c r="Z321" s="537"/>
      <c r="AA321" s="537"/>
      <c r="AB321" s="382"/>
      <c r="AC321" s="238"/>
      <c r="AD321" s="538">
        <f t="shared" si="596"/>
        <v>0</v>
      </c>
      <c r="AE321" s="74">
        <f t="shared" si="597"/>
        <v>0</v>
      </c>
      <c r="AF321" s="78">
        <f t="shared" si="598"/>
        <v>0</v>
      </c>
      <c r="AG321" s="537"/>
      <c r="AH321" s="537"/>
      <c r="AI321" s="382"/>
      <c r="AJ321" s="238"/>
      <c r="AK321" s="538">
        <f t="shared" si="599"/>
        <v>0</v>
      </c>
      <c r="AL321" s="74">
        <f t="shared" si="600"/>
        <v>0</v>
      </c>
      <c r="AM321" s="78">
        <f t="shared" si="601"/>
        <v>0</v>
      </c>
      <c r="AN321" s="537"/>
      <c r="AO321" s="537"/>
      <c r="AP321" s="382"/>
      <c r="AQ321" s="238"/>
      <c r="AR321" s="538">
        <f t="shared" si="602"/>
        <v>0</v>
      </c>
      <c r="AS321" s="74">
        <f t="shared" si="603"/>
        <v>0</v>
      </c>
      <c r="AT321" s="78">
        <f t="shared" si="604"/>
        <v>0</v>
      </c>
      <c r="AU321" s="537"/>
      <c r="AV321" s="537"/>
      <c r="AW321" s="382"/>
      <c r="AX321" s="238"/>
      <c r="AY321" s="538">
        <f t="shared" si="605"/>
        <v>0</v>
      </c>
      <c r="AZ321" s="74">
        <f t="shared" si="606"/>
        <v>0</v>
      </c>
      <c r="BA321" s="78">
        <f t="shared" si="607"/>
        <v>0</v>
      </c>
      <c r="BB321" s="537"/>
      <c r="BC321" s="537"/>
      <c r="BD321" s="382"/>
      <c r="BE321" s="238"/>
      <c r="BF321" s="538">
        <f t="shared" si="608"/>
        <v>0</v>
      </c>
      <c r="BG321" s="74">
        <f t="shared" si="609"/>
        <v>0</v>
      </c>
      <c r="BH321" s="78">
        <f t="shared" si="610"/>
        <v>0</v>
      </c>
      <c r="BI321" s="537"/>
      <c r="BJ321" s="537"/>
      <c r="BK321" s="382"/>
      <c r="BL321" s="238"/>
      <c r="BM321" s="538">
        <f t="shared" si="611"/>
        <v>0</v>
      </c>
      <c r="BN321" s="74">
        <f t="shared" si="612"/>
        <v>0</v>
      </c>
      <c r="BO321" s="78">
        <f t="shared" si="613"/>
        <v>0</v>
      </c>
      <c r="BP321" s="537"/>
      <c r="BQ321" s="537"/>
      <c r="BR321" s="382"/>
      <c r="BS321" s="238"/>
      <c r="BT321" s="538">
        <f t="shared" si="614"/>
        <v>0</v>
      </c>
      <c r="BU321" s="74">
        <f t="shared" si="615"/>
        <v>0</v>
      </c>
      <c r="BV321" s="78">
        <f t="shared" si="616"/>
        <v>0</v>
      </c>
      <c r="BW321" s="537"/>
      <c r="BX321" s="537"/>
      <c r="BY321" s="382"/>
      <c r="BZ321" s="238"/>
      <c r="CA321" s="538">
        <f t="shared" si="617"/>
        <v>0</v>
      </c>
      <c r="CB321" s="74">
        <f t="shared" si="618"/>
        <v>0</v>
      </c>
      <c r="CC321" s="78">
        <f t="shared" si="619"/>
        <v>0</v>
      </c>
      <c r="CD321" s="537"/>
      <c r="CE321" s="537"/>
      <c r="CF321" s="382"/>
      <c r="CG321" s="238"/>
      <c r="CH321" s="538">
        <f t="shared" si="620"/>
        <v>0</v>
      </c>
      <c r="CI321" s="74">
        <f t="shared" si="621"/>
        <v>0</v>
      </c>
      <c r="CJ321" s="78">
        <f t="shared" si="622"/>
        <v>0</v>
      </c>
      <c r="CK321" s="537"/>
      <c r="CL321" s="537"/>
      <c r="CM321" s="382"/>
      <c r="CN321" s="238"/>
      <c r="CO321" s="538">
        <f t="shared" si="623"/>
        <v>0</v>
      </c>
      <c r="CP321" s="74">
        <f t="shared" si="624"/>
        <v>0</v>
      </c>
      <c r="CQ321" s="78">
        <f t="shared" si="625"/>
        <v>0</v>
      </c>
      <c r="CR321" s="537"/>
      <c r="CS321" s="537"/>
      <c r="CT321" s="382"/>
      <c r="CU321" s="238"/>
      <c r="CV321" s="538">
        <f t="shared" si="626"/>
        <v>0</v>
      </c>
      <c r="CW321" s="74">
        <f t="shared" si="627"/>
        <v>0</v>
      </c>
      <c r="CX321" s="78">
        <f t="shared" si="628"/>
        <v>0</v>
      </c>
      <c r="CY321" s="537"/>
      <c r="CZ321" s="537"/>
      <c r="DA321" s="382"/>
      <c r="DB321" s="238"/>
      <c r="DC321" s="538">
        <f t="shared" si="629"/>
        <v>0</v>
      </c>
      <c r="DD321" s="74">
        <f t="shared" si="630"/>
        <v>0</v>
      </c>
      <c r="DE321" s="78">
        <f t="shared" si="631"/>
        <v>0</v>
      </c>
      <c r="DF321" s="537"/>
      <c r="DG321" s="537"/>
      <c r="DH321" s="382"/>
      <c r="DI321" s="238"/>
      <c r="DJ321" s="538">
        <f t="shared" si="632"/>
        <v>0</v>
      </c>
      <c r="DK321" s="74">
        <f t="shared" si="633"/>
        <v>0</v>
      </c>
      <c r="DL321" s="78">
        <f t="shared" si="634"/>
        <v>0</v>
      </c>
      <c r="DM321" s="537"/>
      <c r="DN321" s="537"/>
      <c r="DO321" s="382"/>
      <c r="DP321" s="238"/>
      <c r="DQ321" s="538">
        <f t="shared" si="635"/>
        <v>0</v>
      </c>
      <c r="DR321" s="74">
        <f t="shared" si="636"/>
        <v>0</v>
      </c>
      <c r="DS321" s="78">
        <f t="shared" si="637"/>
        <v>0</v>
      </c>
      <c r="DT321" s="537"/>
      <c r="DU321" s="537"/>
      <c r="DV321" s="382"/>
    </row>
    <row r="322" spans="1:126" s="20" customFormat="1" ht="25.5" outlineLevel="1" x14ac:dyDescent="0.2">
      <c r="A322" s="198" t="s">
        <v>83</v>
      </c>
      <c r="B322" s="193"/>
      <c r="C322" s="42"/>
      <c r="D322" s="42"/>
      <c r="E322" s="78">
        <f t="shared" si="586"/>
        <v>0</v>
      </c>
      <c r="F322" s="190"/>
      <c r="G322" s="22" t="s">
        <v>56</v>
      </c>
      <c r="H322" s="301" t="s">
        <v>318</v>
      </c>
      <c r="I322" s="399">
        <f t="shared" si="587"/>
        <v>0</v>
      </c>
      <c r="J322" s="399">
        <f t="shared" si="588"/>
        <v>0</v>
      </c>
      <c r="K322" s="78">
        <f t="shared" si="589"/>
        <v>0</v>
      </c>
      <c r="L322" s="537"/>
      <c r="M322" s="537"/>
      <c r="N322" s="382"/>
      <c r="O322" s="271" t="str">
        <f t="shared" si="537"/>
        <v>LLC</v>
      </c>
      <c r="P322" s="538">
        <f t="shared" si="590"/>
        <v>0</v>
      </c>
      <c r="Q322" s="74">
        <f t="shared" si="591"/>
        <v>0</v>
      </c>
      <c r="R322" s="78">
        <f t="shared" si="592"/>
        <v>0</v>
      </c>
      <c r="S322" s="537"/>
      <c r="T322" s="537"/>
      <c r="U322" s="382"/>
      <c r="V322" s="238"/>
      <c r="W322" s="538">
        <f t="shared" si="593"/>
        <v>0</v>
      </c>
      <c r="X322" s="74">
        <f t="shared" si="594"/>
        <v>0</v>
      </c>
      <c r="Y322" s="78">
        <f t="shared" si="595"/>
        <v>0</v>
      </c>
      <c r="Z322" s="537"/>
      <c r="AA322" s="537"/>
      <c r="AB322" s="382"/>
      <c r="AC322" s="238"/>
      <c r="AD322" s="538">
        <f t="shared" si="596"/>
        <v>0</v>
      </c>
      <c r="AE322" s="74">
        <f t="shared" si="597"/>
        <v>0</v>
      </c>
      <c r="AF322" s="78">
        <f t="shared" si="598"/>
        <v>0</v>
      </c>
      <c r="AG322" s="537"/>
      <c r="AH322" s="537"/>
      <c r="AI322" s="382"/>
      <c r="AJ322" s="238"/>
      <c r="AK322" s="538">
        <f t="shared" si="599"/>
        <v>0</v>
      </c>
      <c r="AL322" s="74">
        <f t="shared" si="600"/>
        <v>0</v>
      </c>
      <c r="AM322" s="78">
        <f t="shared" si="601"/>
        <v>0</v>
      </c>
      <c r="AN322" s="537"/>
      <c r="AO322" s="537"/>
      <c r="AP322" s="382"/>
      <c r="AQ322" s="238"/>
      <c r="AR322" s="538">
        <f t="shared" si="602"/>
        <v>0</v>
      </c>
      <c r="AS322" s="74">
        <f t="shared" si="603"/>
        <v>0</v>
      </c>
      <c r="AT322" s="78">
        <f t="shared" si="604"/>
        <v>0</v>
      </c>
      <c r="AU322" s="537"/>
      <c r="AV322" s="537"/>
      <c r="AW322" s="382"/>
      <c r="AX322" s="238"/>
      <c r="AY322" s="538">
        <f t="shared" si="605"/>
        <v>0</v>
      </c>
      <c r="AZ322" s="74">
        <f t="shared" si="606"/>
        <v>0</v>
      </c>
      <c r="BA322" s="78">
        <f t="shared" si="607"/>
        <v>0</v>
      </c>
      <c r="BB322" s="537"/>
      <c r="BC322" s="537"/>
      <c r="BD322" s="382"/>
      <c r="BE322" s="238"/>
      <c r="BF322" s="538">
        <f t="shared" si="608"/>
        <v>0</v>
      </c>
      <c r="BG322" s="74">
        <f t="shared" si="609"/>
        <v>0</v>
      </c>
      <c r="BH322" s="78">
        <f t="shared" si="610"/>
        <v>0</v>
      </c>
      <c r="BI322" s="537"/>
      <c r="BJ322" s="537"/>
      <c r="BK322" s="382"/>
      <c r="BL322" s="238"/>
      <c r="BM322" s="538">
        <f t="shared" si="611"/>
        <v>0</v>
      </c>
      <c r="BN322" s="74">
        <f t="shared" si="612"/>
        <v>0</v>
      </c>
      <c r="BO322" s="78">
        <f t="shared" si="613"/>
        <v>0</v>
      </c>
      <c r="BP322" s="537"/>
      <c r="BQ322" s="537"/>
      <c r="BR322" s="382"/>
      <c r="BS322" s="238"/>
      <c r="BT322" s="538">
        <f t="shared" si="614"/>
        <v>0</v>
      </c>
      <c r="BU322" s="74">
        <f t="shared" si="615"/>
        <v>0</v>
      </c>
      <c r="BV322" s="78">
        <f t="shared" si="616"/>
        <v>0</v>
      </c>
      <c r="BW322" s="537"/>
      <c r="BX322" s="537"/>
      <c r="BY322" s="382"/>
      <c r="BZ322" s="238"/>
      <c r="CA322" s="538">
        <f t="shared" si="617"/>
        <v>0</v>
      </c>
      <c r="CB322" s="74">
        <f t="shared" si="618"/>
        <v>0</v>
      </c>
      <c r="CC322" s="78">
        <f t="shared" si="619"/>
        <v>0</v>
      </c>
      <c r="CD322" s="537"/>
      <c r="CE322" s="537"/>
      <c r="CF322" s="382"/>
      <c r="CG322" s="238"/>
      <c r="CH322" s="538">
        <f t="shared" si="620"/>
        <v>0</v>
      </c>
      <c r="CI322" s="74">
        <f t="shared" si="621"/>
        <v>0</v>
      </c>
      <c r="CJ322" s="78">
        <f t="shared" si="622"/>
        <v>0</v>
      </c>
      <c r="CK322" s="537"/>
      <c r="CL322" s="537"/>
      <c r="CM322" s="382"/>
      <c r="CN322" s="238"/>
      <c r="CO322" s="538">
        <f t="shared" si="623"/>
        <v>0</v>
      </c>
      <c r="CP322" s="74">
        <f t="shared" si="624"/>
        <v>0</v>
      </c>
      <c r="CQ322" s="78">
        <f t="shared" si="625"/>
        <v>0</v>
      </c>
      <c r="CR322" s="537"/>
      <c r="CS322" s="537"/>
      <c r="CT322" s="382"/>
      <c r="CU322" s="238"/>
      <c r="CV322" s="538">
        <f t="shared" si="626"/>
        <v>0</v>
      </c>
      <c r="CW322" s="74">
        <f t="shared" si="627"/>
        <v>0</v>
      </c>
      <c r="CX322" s="78">
        <f t="shared" si="628"/>
        <v>0</v>
      </c>
      <c r="CY322" s="537"/>
      <c r="CZ322" s="537"/>
      <c r="DA322" s="382"/>
      <c r="DB322" s="238"/>
      <c r="DC322" s="538">
        <f t="shared" si="629"/>
        <v>0</v>
      </c>
      <c r="DD322" s="74">
        <f t="shared" si="630"/>
        <v>0</v>
      </c>
      <c r="DE322" s="78">
        <f t="shared" si="631"/>
        <v>0</v>
      </c>
      <c r="DF322" s="537"/>
      <c r="DG322" s="537"/>
      <c r="DH322" s="382"/>
      <c r="DI322" s="238"/>
      <c r="DJ322" s="538">
        <f t="shared" si="632"/>
        <v>0</v>
      </c>
      <c r="DK322" s="74">
        <f t="shared" si="633"/>
        <v>0</v>
      </c>
      <c r="DL322" s="78">
        <f t="shared" si="634"/>
        <v>0</v>
      </c>
      <c r="DM322" s="537"/>
      <c r="DN322" s="537"/>
      <c r="DO322" s="382"/>
      <c r="DP322" s="238"/>
      <c r="DQ322" s="538">
        <f t="shared" si="635"/>
        <v>0</v>
      </c>
      <c r="DR322" s="74">
        <f t="shared" si="636"/>
        <v>0</v>
      </c>
      <c r="DS322" s="78">
        <f t="shared" si="637"/>
        <v>0</v>
      </c>
      <c r="DT322" s="537"/>
      <c r="DU322" s="537"/>
      <c r="DV322" s="382"/>
    </row>
    <row r="323" spans="1:126" s="20" customFormat="1" outlineLevel="1" x14ac:dyDescent="0.2">
      <c r="A323" s="198" t="s">
        <v>247</v>
      </c>
      <c r="B323" s="193"/>
      <c r="C323" s="42"/>
      <c r="D323" s="42"/>
      <c r="E323" s="78">
        <f t="shared" si="586"/>
        <v>0</v>
      </c>
      <c r="F323" s="150"/>
      <c r="G323" s="22" t="s">
        <v>290</v>
      </c>
      <c r="H323" s="301" t="s">
        <v>318</v>
      </c>
      <c r="I323" s="399">
        <f t="shared" si="587"/>
        <v>0</v>
      </c>
      <c r="J323" s="399">
        <f t="shared" si="588"/>
        <v>0</v>
      </c>
      <c r="K323" s="78">
        <f t="shared" si="589"/>
        <v>0</v>
      </c>
      <c r="L323" s="537"/>
      <c r="M323" s="537"/>
      <c r="N323" s="382"/>
      <c r="O323" s="271" t="str">
        <f t="shared" si="537"/>
        <v>LLC</v>
      </c>
      <c r="P323" s="538">
        <f t="shared" si="590"/>
        <v>0</v>
      </c>
      <c r="Q323" s="74">
        <f t="shared" si="591"/>
        <v>0</v>
      </c>
      <c r="R323" s="78">
        <f t="shared" si="592"/>
        <v>0</v>
      </c>
      <c r="S323" s="537"/>
      <c r="T323" s="537"/>
      <c r="U323" s="382"/>
      <c r="V323" s="238"/>
      <c r="W323" s="538">
        <f t="shared" si="593"/>
        <v>0</v>
      </c>
      <c r="X323" s="74">
        <f t="shared" si="594"/>
        <v>0</v>
      </c>
      <c r="Y323" s="78">
        <f t="shared" si="595"/>
        <v>0</v>
      </c>
      <c r="Z323" s="537"/>
      <c r="AA323" s="537"/>
      <c r="AB323" s="382"/>
      <c r="AC323" s="238"/>
      <c r="AD323" s="538">
        <f t="shared" si="596"/>
        <v>0</v>
      </c>
      <c r="AE323" s="74">
        <f t="shared" si="597"/>
        <v>0</v>
      </c>
      <c r="AF323" s="78">
        <f t="shared" si="598"/>
        <v>0</v>
      </c>
      <c r="AG323" s="537"/>
      <c r="AH323" s="537"/>
      <c r="AI323" s="382"/>
      <c r="AJ323" s="238"/>
      <c r="AK323" s="538">
        <f t="shared" si="599"/>
        <v>0</v>
      </c>
      <c r="AL323" s="74">
        <f t="shared" si="600"/>
        <v>0</v>
      </c>
      <c r="AM323" s="78">
        <f t="shared" si="601"/>
        <v>0</v>
      </c>
      <c r="AN323" s="537"/>
      <c r="AO323" s="537"/>
      <c r="AP323" s="382"/>
      <c r="AQ323" s="238"/>
      <c r="AR323" s="538">
        <f t="shared" si="602"/>
        <v>0</v>
      </c>
      <c r="AS323" s="74">
        <f t="shared" si="603"/>
        <v>0</v>
      </c>
      <c r="AT323" s="78">
        <f t="shared" si="604"/>
        <v>0</v>
      </c>
      <c r="AU323" s="537"/>
      <c r="AV323" s="537"/>
      <c r="AW323" s="382"/>
      <c r="AX323" s="238"/>
      <c r="AY323" s="538">
        <f t="shared" si="605"/>
        <v>0</v>
      </c>
      <c r="AZ323" s="74">
        <f t="shared" si="606"/>
        <v>0</v>
      </c>
      <c r="BA323" s="78">
        <f t="shared" si="607"/>
        <v>0</v>
      </c>
      <c r="BB323" s="537"/>
      <c r="BC323" s="537"/>
      <c r="BD323" s="382"/>
      <c r="BE323" s="238"/>
      <c r="BF323" s="538">
        <f t="shared" si="608"/>
        <v>0</v>
      </c>
      <c r="BG323" s="74">
        <f t="shared" si="609"/>
        <v>0</v>
      </c>
      <c r="BH323" s="78">
        <f t="shared" si="610"/>
        <v>0</v>
      </c>
      <c r="BI323" s="537"/>
      <c r="BJ323" s="537"/>
      <c r="BK323" s="382"/>
      <c r="BL323" s="238"/>
      <c r="BM323" s="538">
        <f t="shared" si="611"/>
        <v>0</v>
      </c>
      <c r="BN323" s="74">
        <f t="shared" si="612"/>
        <v>0</v>
      </c>
      <c r="BO323" s="78">
        <f t="shared" si="613"/>
        <v>0</v>
      </c>
      <c r="BP323" s="537"/>
      <c r="BQ323" s="537"/>
      <c r="BR323" s="382"/>
      <c r="BS323" s="238"/>
      <c r="BT323" s="538">
        <f t="shared" si="614"/>
        <v>0</v>
      </c>
      <c r="BU323" s="74">
        <f t="shared" si="615"/>
        <v>0</v>
      </c>
      <c r="BV323" s="78">
        <f t="shared" si="616"/>
        <v>0</v>
      </c>
      <c r="BW323" s="537"/>
      <c r="BX323" s="537"/>
      <c r="BY323" s="382"/>
      <c r="BZ323" s="238"/>
      <c r="CA323" s="538">
        <f t="shared" si="617"/>
        <v>0</v>
      </c>
      <c r="CB323" s="74">
        <f t="shared" si="618"/>
        <v>0</v>
      </c>
      <c r="CC323" s="78">
        <f t="shared" si="619"/>
        <v>0</v>
      </c>
      <c r="CD323" s="537"/>
      <c r="CE323" s="537"/>
      <c r="CF323" s="382"/>
      <c r="CG323" s="238"/>
      <c r="CH323" s="538">
        <f t="shared" si="620"/>
        <v>0</v>
      </c>
      <c r="CI323" s="74">
        <f t="shared" si="621"/>
        <v>0</v>
      </c>
      <c r="CJ323" s="78">
        <f t="shared" si="622"/>
        <v>0</v>
      </c>
      <c r="CK323" s="537"/>
      <c r="CL323" s="537"/>
      <c r="CM323" s="382"/>
      <c r="CN323" s="238"/>
      <c r="CO323" s="538">
        <f t="shared" si="623"/>
        <v>0</v>
      </c>
      <c r="CP323" s="74">
        <f t="shared" si="624"/>
        <v>0</v>
      </c>
      <c r="CQ323" s="78">
        <f t="shared" si="625"/>
        <v>0</v>
      </c>
      <c r="CR323" s="537"/>
      <c r="CS323" s="537"/>
      <c r="CT323" s="382"/>
      <c r="CU323" s="238"/>
      <c r="CV323" s="538">
        <f t="shared" si="626"/>
        <v>0</v>
      </c>
      <c r="CW323" s="74">
        <f t="shared" si="627"/>
        <v>0</v>
      </c>
      <c r="CX323" s="78">
        <f t="shared" si="628"/>
        <v>0</v>
      </c>
      <c r="CY323" s="537"/>
      <c r="CZ323" s="537"/>
      <c r="DA323" s="382"/>
      <c r="DB323" s="238"/>
      <c r="DC323" s="538">
        <f t="shared" si="629"/>
        <v>0</v>
      </c>
      <c r="DD323" s="74">
        <f t="shared" si="630"/>
        <v>0</v>
      </c>
      <c r="DE323" s="78">
        <f t="shared" si="631"/>
        <v>0</v>
      </c>
      <c r="DF323" s="537"/>
      <c r="DG323" s="537"/>
      <c r="DH323" s="382"/>
      <c r="DI323" s="238"/>
      <c r="DJ323" s="538">
        <f t="shared" si="632"/>
        <v>0</v>
      </c>
      <c r="DK323" s="74">
        <f t="shared" si="633"/>
        <v>0</v>
      </c>
      <c r="DL323" s="78">
        <f t="shared" si="634"/>
        <v>0</v>
      </c>
      <c r="DM323" s="537"/>
      <c r="DN323" s="537"/>
      <c r="DO323" s="382"/>
      <c r="DP323" s="238"/>
      <c r="DQ323" s="538">
        <f t="shared" si="635"/>
        <v>0</v>
      </c>
      <c r="DR323" s="74">
        <f t="shared" si="636"/>
        <v>0</v>
      </c>
      <c r="DS323" s="78">
        <f t="shared" si="637"/>
        <v>0</v>
      </c>
      <c r="DT323" s="537"/>
      <c r="DU323" s="537"/>
      <c r="DV323" s="382"/>
    </row>
    <row r="324" spans="1:126" s="20" customFormat="1" outlineLevel="1" x14ac:dyDescent="0.2">
      <c r="A324" s="196" t="s">
        <v>234</v>
      </c>
      <c r="B324" s="182" t="s">
        <v>64</v>
      </c>
      <c r="C324" s="42"/>
      <c r="D324" s="42"/>
      <c r="E324" s="78">
        <f t="shared" si="586"/>
        <v>0</v>
      </c>
      <c r="F324" s="190"/>
      <c r="G324" s="22" t="s">
        <v>248</v>
      </c>
      <c r="H324" s="301" t="s">
        <v>318</v>
      </c>
      <c r="I324" s="538">
        <f t="shared" si="587"/>
        <v>0</v>
      </c>
      <c r="J324" s="538">
        <f t="shared" si="588"/>
        <v>0</v>
      </c>
      <c r="K324" s="78">
        <f t="shared" si="589"/>
        <v>0</v>
      </c>
      <c r="L324" s="537"/>
      <c r="M324" s="537"/>
      <c r="N324" s="382"/>
      <c r="O324" s="271" t="str">
        <f t="shared" si="537"/>
        <v>LLC</v>
      </c>
      <c r="P324" s="538">
        <f t="shared" si="590"/>
        <v>0</v>
      </c>
      <c r="Q324" s="74">
        <f t="shared" si="591"/>
        <v>0</v>
      </c>
      <c r="R324" s="78">
        <f t="shared" si="592"/>
        <v>0</v>
      </c>
      <c r="S324" s="537"/>
      <c r="T324" s="537"/>
      <c r="U324" s="382"/>
      <c r="V324" s="238"/>
      <c r="W324" s="538">
        <f t="shared" si="593"/>
        <v>0</v>
      </c>
      <c r="X324" s="74">
        <f t="shared" si="594"/>
        <v>0</v>
      </c>
      <c r="Y324" s="78">
        <f t="shared" si="595"/>
        <v>0</v>
      </c>
      <c r="Z324" s="537"/>
      <c r="AA324" s="537"/>
      <c r="AB324" s="382"/>
      <c r="AC324" s="238"/>
      <c r="AD324" s="538">
        <f t="shared" si="596"/>
        <v>0</v>
      </c>
      <c r="AE324" s="74">
        <f t="shared" si="597"/>
        <v>0</v>
      </c>
      <c r="AF324" s="78">
        <f t="shared" si="598"/>
        <v>0</v>
      </c>
      <c r="AG324" s="537"/>
      <c r="AH324" s="537"/>
      <c r="AI324" s="382"/>
      <c r="AJ324" s="238"/>
      <c r="AK324" s="538">
        <f t="shared" si="599"/>
        <v>0</v>
      </c>
      <c r="AL324" s="74">
        <f t="shared" si="600"/>
        <v>0</v>
      </c>
      <c r="AM324" s="78">
        <f t="shared" si="601"/>
        <v>0</v>
      </c>
      <c r="AN324" s="537"/>
      <c r="AO324" s="537"/>
      <c r="AP324" s="382"/>
      <c r="AQ324" s="238"/>
      <c r="AR324" s="538">
        <f t="shared" si="602"/>
        <v>0</v>
      </c>
      <c r="AS324" s="74">
        <f t="shared" si="603"/>
        <v>0</v>
      </c>
      <c r="AT324" s="78">
        <f t="shared" si="604"/>
        <v>0</v>
      </c>
      <c r="AU324" s="537"/>
      <c r="AV324" s="537"/>
      <c r="AW324" s="382"/>
      <c r="AX324" s="238"/>
      <c r="AY324" s="538">
        <f t="shared" si="605"/>
        <v>0</v>
      </c>
      <c r="AZ324" s="74">
        <f t="shared" si="606"/>
        <v>0</v>
      </c>
      <c r="BA324" s="78">
        <f t="shared" si="607"/>
        <v>0</v>
      </c>
      <c r="BB324" s="537"/>
      <c r="BC324" s="537"/>
      <c r="BD324" s="382"/>
      <c r="BE324" s="238"/>
      <c r="BF324" s="538">
        <f t="shared" si="608"/>
        <v>0</v>
      </c>
      <c r="BG324" s="74">
        <f t="shared" si="609"/>
        <v>0</v>
      </c>
      <c r="BH324" s="78">
        <f t="shared" si="610"/>
        <v>0</v>
      </c>
      <c r="BI324" s="537"/>
      <c r="BJ324" s="537"/>
      <c r="BK324" s="382"/>
      <c r="BL324" s="238"/>
      <c r="BM324" s="538">
        <f t="shared" si="611"/>
        <v>0</v>
      </c>
      <c r="BN324" s="74">
        <f t="shared" si="612"/>
        <v>0</v>
      </c>
      <c r="BO324" s="78">
        <f t="shared" si="613"/>
        <v>0</v>
      </c>
      <c r="BP324" s="537"/>
      <c r="BQ324" s="537"/>
      <c r="BR324" s="382"/>
      <c r="BS324" s="238"/>
      <c r="BT324" s="538">
        <f t="shared" si="614"/>
        <v>0</v>
      </c>
      <c r="BU324" s="74">
        <f t="shared" si="615"/>
        <v>0</v>
      </c>
      <c r="BV324" s="78">
        <f t="shared" si="616"/>
        <v>0</v>
      </c>
      <c r="BW324" s="537"/>
      <c r="BX324" s="537"/>
      <c r="BY324" s="382"/>
      <c r="BZ324" s="238"/>
      <c r="CA324" s="538">
        <f t="shared" si="617"/>
        <v>0</v>
      </c>
      <c r="CB324" s="74">
        <f t="shared" si="618"/>
        <v>0</v>
      </c>
      <c r="CC324" s="78">
        <f t="shared" si="619"/>
        <v>0</v>
      </c>
      <c r="CD324" s="537"/>
      <c r="CE324" s="537"/>
      <c r="CF324" s="382"/>
      <c r="CG324" s="238"/>
      <c r="CH324" s="538">
        <f t="shared" si="620"/>
        <v>0</v>
      </c>
      <c r="CI324" s="74">
        <f t="shared" si="621"/>
        <v>0</v>
      </c>
      <c r="CJ324" s="78">
        <f t="shared" si="622"/>
        <v>0</v>
      </c>
      <c r="CK324" s="537"/>
      <c r="CL324" s="537"/>
      <c r="CM324" s="382"/>
      <c r="CN324" s="238"/>
      <c r="CO324" s="538">
        <f t="shared" si="623"/>
        <v>0</v>
      </c>
      <c r="CP324" s="74">
        <f t="shared" si="624"/>
        <v>0</v>
      </c>
      <c r="CQ324" s="78">
        <f t="shared" si="625"/>
        <v>0</v>
      </c>
      <c r="CR324" s="537"/>
      <c r="CS324" s="537"/>
      <c r="CT324" s="382"/>
      <c r="CU324" s="238"/>
      <c r="CV324" s="538">
        <f t="shared" si="626"/>
        <v>0</v>
      </c>
      <c r="CW324" s="74">
        <f t="shared" si="627"/>
        <v>0</v>
      </c>
      <c r="CX324" s="78">
        <f t="shared" si="628"/>
        <v>0</v>
      </c>
      <c r="CY324" s="537"/>
      <c r="CZ324" s="537"/>
      <c r="DA324" s="382"/>
      <c r="DB324" s="238"/>
      <c r="DC324" s="538">
        <f t="shared" si="629"/>
        <v>0</v>
      </c>
      <c r="DD324" s="74">
        <f t="shared" si="630"/>
        <v>0</v>
      </c>
      <c r="DE324" s="78">
        <f t="shared" si="631"/>
        <v>0</v>
      </c>
      <c r="DF324" s="537"/>
      <c r="DG324" s="537"/>
      <c r="DH324" s="382"/>
      <c r="DI324" s="238"/>
      <c r="DJ324" s="538">
        <f t="shared" si="632"/>
        <v>0</v>
      </c>
      <c r="DK324" s="74">
        <f t="shared" si="633"/>
        <v>0</v>
      </c>
      <c r="DL324" s="78">
        <f t="shared" si="634"/>
        <v>0</v>
      </c>
      <c r="DM324" s="537"/>
      <c r="DN324" s="537"/>
      <c r="DO324" s="382"/>
      <c r="DP324" s="238"/>
      <c r="DQ324" s="538">
        <f t="shared" si="635"/>
        <v>0</v>
      </c>
      <c r="DR324" s="74">
        <f t="shared" si="636"/>
        <v>0</v>
      </c>
      <c r="DS324" s="78">
        <f t="shared" si="637"/>
        <v>0</v>
      </c>
      <c r="DT324" s="537"/>
      <c r="DU324" s="537"/>
      <c r="DV324" s="382"/>
    </row>
    <row r="325" spans="1:126" s="20" customFormat="1" outlineLevel="1" x14ac:dyDescent="0.2">
      <c r="A325" s="196" t="s">
        <v>274</v>
      </c>
      <c r="B325" s="182"/>
      <c r="C325" s="42"/>
      <c r="D325" s="42"/>
      <c r="E325" s="78">
        <f t="shared" si="586"/>
        <v>0</v>
      </c>
      <c r="F325" s="190"/>
      <c r="G325" s="22" t="s">
        <v>276</v>
      </c>
      <c r="H325" s="301" t="s">
        <v>318</v>
      </c>
      <c r="I325" s="538">
        <f t="shared" si="587"/>
        <v>0</v>
      </c>
      <c r="J325" s="538">
        <f t="shared" si="588"/>
        <v>0</v>
      </c>
      <c r="K325" s="78">
        <f t="shared" si="589"/>
        <v>0</v>
      </c>
      <c r="L325" s="537"/>
      <c r="M325" s="537"/>
      <c r="N325" s="382"/>
      <c r="O325" s="271" t="str">
        <f t="shared" si="537"/>
        <v>LLC</v>
      </c>
      <c r="P325" s="538">
        <f t="shared" si="590"/>
        <v>0</v>
      </c>
      <c r="Q325" s="74">
        <f t="shared" si="591"/>
        <v>0</v>
      </c>
      <c r="R325" s="78">
        <f t="shared" si="592"/>
        <v>0</v>
      </c>
      <c r="S325" s="537"/>
      <c r="T325" s="537"/>
      <c r="U325" s="382"/>
      <c r="V325" s="238"/>
      <c r="W325" s="538">
        <f t="shared" si="593"/>
        <v>0</v>
      </c>
      <c r="X325" s="74">
        <f t="shared" si="594"/>
        <v>0</v>
      </c>
      <c r="Y325" s="78">
        <f t="shared" si="595"/>
        <v>0</v>
      </c>
      <c r="Z325" s="537"/>
      <c r="AA325" s="537"/>
      <c r="AB325" s="382"/>
      <c r="AC325" s="238"/>
      <c r="AD325" s="538">
        <f t="shared" si="596"/>
        <v>0</v>
      </c>
      <c r="AE325" s="74">
        <f t="shared" si="597"/>
        <v>0</v>
      </c>
      <c r="AF325" s="78">
        <f t="shared" si="598"/>
        <v>0</v>
      </c>
      <c r="AG325" s="537"/>
      <c r="AH325" s="537"/>
      <c r="AI325" s="382"/>
      <c r="AJ325" s="238"/>
      <c r="AK325" s="538">
        <f t="shared" si="599"/>
        <v>0</v>
      </c>
      <c r="AL325" s="74">
        <f t="shared" si="600"/>
        <v>0</v>
      </c>
      <c r="AM325" s="78">
        <f t="shared" si="601"/>
        <v>0</v>
      </c>
      <c r="AN325" s="537"/>
      <c r="AO325" s="537"/>
      <c r="AP325" s="382"/>
      <c r="AQ325" s="238"/>
      <c r="AR325" s="538">
        <f t="shared" si="602"/>
        <v>0</v>
      </c>
      <c r="AS325" s="74">
        <f t="shared" si="603"/>
        <v>0</v>
      </c>
      <c r="AT325" s="78">
        <f t="shared" si="604"/>
        <v>0</v>
      </c>
      <c r="AU325" s="537"/>
      <c r="AV325" s="537"/>
      <c r="AW325" s="382"/>
      <c r="AX325" s="238"/>
      <c r="AY325" s="538">
        <f t="shared" si="605"/>
        <v>0</v>
      </c>
      <c r="AZ325" s="74">
        <f t="shared" si="606"/>
        <v>0</v>
      </c>
      <c r="BA325" s="78">
        <f t="shared" si="607"/>
        <v>0</v>
      </c>
      <c r="BB325" s="537"/>
      <c r="BC325" s="537"/>
      <c r="BD325" s="382"/>
      <c r="BE325" s="238"/>
      <c r="BF325" s="538">
        <f t="shared" si="608"/>
        <v>0</v>
      </c>
      <c r="BG325" s="74">
        <f t="shared" si="609"/>
        <v>0</v>
      </c>
      <c r="BH325" s="78">
        <f t="shared" si="610"/>
        <v>0</v>
      </c>
      <c r="BI325" s="537"/>
      <c r="BJ325" s="537"/>
      <c r="BK325" s="382"/>
      <c r="BL325" s="238"/>
      <c r="BM325" s="538">
        <f t="shared" si="611"/>
        <v>0</v>
      </c>
      <c r="BN325" s="74">
        <f t="shared" si="612"/>
        <v>0</v>
      </c>
      <c r="BO325" s="78">
        <f t="shared" si="613"/>
        <v>0</v>
      </c>
      <c r="BP325" s="537"/>
      <c r="BQ325" s="537"/>
      <c r="BR325" s="382"/>
      <c r="BS325" s="238"/>
      <c r="BT325" s="538">
        <f t="shared" si="614"/>
        <v>0</v>
      </c>
      <c r="BU325" s="74">
        <f t="shared" si="615"/>
        <v>0</v>
      </c>
      <c r="BV325" s="78">
        <f t="shared" si="616"/>
        <v>0</v>
      </c>
      <c r="BW325" s="537"/>
      <c r="BX325" s="537"/>
      <c r="BY325" s="382"/>
      <c r="BZ325" s="238"/>
      <c r="CA325" s="538">
        <f t="shared" si="617"/>
        <v>0</v>
      </c>
      <c r="CB325" s="74">
        <f t="shared" si="618"/>
        <v>0</v>
      </c>
      <c r="CC325" s="78">
        <f t="shared" si="619"/>
        <v>0</v>
      </c>
      <c r="CD325" s="537"/>
      <c r="CE325" s="537"/>
      <c r="CF325" s="382"/>
      <c r="CG325" s="238"/>
      <c r="CH325" s="538">
        <f t="shared" si="620"/>
        <v>0</v>
      </c>
      <c r="CI325" s="74">
        <f t="shared" si="621"/>
        <v>0</v>
      </c>
      <c r="CJ325" s="78">
        <f t="shared" si="622"/>
        <v>0</v>
      </c>
      <c r="CK325" s="537"/>
      <c r="CL325" s="537"/>
      <c r="CM325" s="382"/>
      <c r="CN325" s="238"/>
      <c r="CO325" s="538">
        <f t="shared" si="623"/>
        <v>0</v>
      </c>
      <c r="CP325" s="74">
        <f t="shared" si="624"/>
        <v>0</v>
      </c>
      <c r="CQ325" s="78">
        <f t="shared" si="625"/>
        <v>0</v>
      </c>
      <c r="CR325" s="537"/>
      <c r="CS325" s="537"/>
      <c r="CT325" s="382"/>
      <c r="CU325" s="238"/>
      <c r="CV325" s="538">
        <f t="shared" si="626"/>
        <v>0</v>
      </c>
      <c r="CW325" s="74">
        <f t="shared" si="627"/>
        <v>0</v>
      </c>
      <c r="CX325" s="78">
        <f t="shared" si="628"/>
        <v>0</v>
      </c>
      <c r="CY325" s="537"/>
      <c r="CZ325" s="537"/>
      <c r="DA325" s="382"/>
      <c r="DB325" s="238"/>
      <c r="DC325" s="538">
        <f t="shared" si="629"/>
        <v>0</v>
      </c>
      <c r="DD325" s="74">
        <f t="shared" si="630"/>
        <v>0</v>
      </c>
      <c r="DE325" s="78">
        <f t="shared" si="631"/>
        <v>0</v>
      </c>
      <c r="DF325" s="537"/>
      <c r="DG325" s="537"/>
      <c r="DH325" s="382"/>
      <c r="DI325" s="238"/>
      <c r="DJ325" s="538">
        <f t="shared" si="632"/>
        <v>0</v>
      </c>
      <c r="DK325" s="74">
        <f t="shared" si="633"/>
        <v>0</v>
      </c>
      <c r="DL325" s="78">
        <f t="shared" si="634"/>
        <v>0</v>
      </c>
      <c r="DM325" s="537"/>
      <c r="DN325" s="537"/>
      <c r="DO325" s="382"/>
      <c r="DP325" s="238"/>
      <c r="DQ325" s="538">
        <f t="shared" si="635"/>
        <v>0</v>
      </c>
      <c r="DR325" s="74">
        <f t="shared" si="636"/>
        <v>0</v>
      </c>
      <c r="DS325" s="78">
        <f t="shared" si="637"/>
        <v>0</v>
      </c>
      <c r="DT325" s="537"/>
      <c r="DU325" s="537"/>
      <c r="DV325" s="382"/>
    </row>
    <row r="326" spans="1:126" s="20" customFormat="1" outlineLevel="1" x14ac:dyDescent="0.2">
      <c r="A326" s="196" t="s">
        <v>249</v>
      </c>
      <c r="B326" s="182"/>
      <c r="C326" s="42"/>
      <c r="D326" s="42"/>
      <c r="E326" s="78">
        <f t="shared" si="586"/>
        <v>0</v>
      </c>
      <c r="F326" s="190"/>
      <c r="G326" s="22" t="s">
        <v>278</v>
      </c>
      <c r="H326" s="301" t="s">
        <v>318</v>
      </c>
      <c r="I326" s="538">
        <f t="shared" si="587"/>
        <v>0</v>
      </c>
      <c r="J326" s="538">
        <f t="shared" si="588"/>
        <v>0</v>
      </c>
      <c r="K326" s="78">
        <f t="shared" si="589"/>
        <v>0</v>
      </c>
      <c r="L326" s="537"/>
      <c r="M326" s="537"/>
      <c r="N326" s="382"/>
      <c r="O326" s="271" t="str">
        <f t="shared" si="537"/>
        <v>LLC</v>
      </c>
      <c r="P326" s="538">
        <f t="shared" si="590"/>
        <v>0</v>
      </c>
      <c r="Q326" s="74">
        <f t="shared" si="591"/>
        <v>0</v>
      </c>
      <c r="R326" s="78">
        <f t="shared" si="592"/>
        <v>0</v>
      </c>
      <c r="S326" s="537"/>
      <c r="T326" s="537"/>
      <c r="U326" s="382"/>
      <c r="V326" s="238"/>
      <c r="W326" s="538">
        <f t="shared" si="593"/>
        <v>0</v>
      </c>
      <c r="X326" s="74">
        <f t="shared" si="594"/>
        <v>0</v>
      </c>
      <c r="Y326" s="78">
        <f t="shared" si="595"/>
        <v>0</v>
      </c>
      <c r="Z326" s="537"/>
      <c r="AA326" s="537"/>
      <c r="AB326" s="382"/>
      <c r="AC326" s="238"/>
      <c r="AD326" s="538">
        <f t="shared" si="596"/>
        <v>0</v>
      </c>
      <c r="AE326" s="74">
        <f t="shared" si="597"/>
        <v>0</v>
      </c>
      <c r="AF326" s="78">
        <f t="shared" si="598"/>
        <v>0</v>
      </c>
      <c r="AG326" s="537"/>
      <c r="AH326" s="537"/>
      <c r="AI326" s="382"/>
      <c r="AJ326" s="238"/>
      <c r="AK326" s="538">
        <f t="shared" si="599"/>
        <v>0</v>
      </c>
      <c r="AL326" s="74">
        <f t="shared" si="600"/>
        <v>0</v>
      </c>
      <c r="AM326" s="78">
        <f t="shared" si="601"/>
        <v>0</v>
      </c>
      <c r="AN326" s="537"/>
      <c r="AO326" s="537"/>
      <c r="AP326" s="382"/>
      <c r="AQ326" s="238"/>
      <c r="AR326" s="538">
        <f t="shared" si="602"/>
        <v>0</v>
      </c>
      <c r="AS326" s="74">
        <f t="shared" si="603"/>
        <v>0</v>
      </c>
      <c r="AT326" s="78">
        <f t="shared" si="604"/>
        <v>0</v>
      </c>
      <c r="AU326" s="537"/>
      <c r="AV326" s="537"/>
      <c r="AW326" s="382"/>
      <c r="AX326" s="238"/>
      <c r="AY326" s="538">
        <f t="shared" si="605"/>
        <v>0</v>
      </c>
      <c r="AZ326" s="74">
        <f t="shared" si="606"/>
        <v>0</v>
      </c>
      <c r="BA326" s="78">
        <f t="shared" si="607"/>
        <v>0</v>
      </c>
      <c r="BB326" s="537"/>
      <c r="BC326" s="537"/>
      <c r="BD326" s="382"/>
      <c r="BE326" s="238"/>
      <c r="BF326" s="538">
        <f t="shared" si="608"/>
        <v>0</v>
      </c>
      <c r="BG326" s="74">
        <f t="shared" si="609"/>
        <v>0</v>
      </c>
      <c r="BH326" s="78">
        <f t="shared" si="610"/>
        <v>0</v>
      </c>
      <c r="BI326" s="537"/>
      <c r="BJ326" s="537"/>
      <c r="BK326" s="382"/>
      <c r="BL326" s="238"/>
      <c r="BM326" s="538">
        <f t="shared" si="611"/>
        <v>0</v>
      </c>
      <c r="BN326" s="74">
        <f t="shared" si="612"/>
        <v>0</v>
      </c>
      <c r="BO326" s="78">
        <f t="shared" si="613"/>
        <v>0</v>
      </c>
      <c r="BP326" s="537"/>
      <c r="BQ326" s="537"/>
      <c r="BR326" s="382"/>
      <c r="BS326" s="238"/>
      <c r="BT326" s="538">
        <f t="shared" si="614"/>
        <v>0</v>
      </c>
      <c r="BU326" s="74">
        <f t="shared" si="615"/>
        <v>0</v>
      </c>
      <c r="BV326" s="78">
        <f t="shared" si="616"/>
        <v>0</v>
      </c>
      <c r="BW326" s="537"/>
      <c r="BX326" s="537"/>
      <c r="BY326" s="382"/>
      <c r="BZ326" s="238"/>
      <c r="CA326" s="538">
        <f t="shared" si="617"/>
        <v>0</v>
      </c>
      <c r="CB326" s="74">
        <f t="shared" si="618"/>
        <v>0</v>
      </c>
      <c r="CC326" s="78">
        <f t="shared" si="619"/>
        <v>0</v>
      </c>
      <c r="CD326" s="537"/>
      <c r="CE326" s="537"/>
      <c r="CF326" s="382"/>
      <c r="CG326" s="238"/>
      <c r="CH326" s="538">
        <f t="shared" si="620"/>
        <v>0</v>
      </c>
      <c r="CI326" s="74">
        <f t="shared" si="621"/>
        <v>0</v>
      </c>
      <c r="CJ326" s="78">
        <f t="shared" si="622"/>
        <v>0</v>
      </c>
      <c r="CK326" s="537"/>
      <c r="CL326" s="537"/>
      <c r="CM326" s="382"/>
      <c r="CN326" s="238"/>
      <c r="CO326" s="538">
        <f t="shared" si="623"/>
        <v>0</v>
      </c>
      <c r="CP326" s="74">
        <f t="shared" si="624"/>
        <v>0</v>
      </c>
      <c r="CQ326" s="78">
        <f t="shared" si="625"/>
        <v>0</v>
      </c>
      <c r="CR326" s="537"/>
      <c r="CS326" s="537"/>
      <c r="CT326" s="382"/>
      <c r="CU326" s="238"/>
      <c r="CV326" s="538">
        <f t="shared" si="626"/>
        <v>0</v>
      </c>
      <c r="CW326" s="74">
        <f t="shared" si="627"/>
        <v>0</v>
      </c>
      <c r="CX326" s="78">
        <f t="shared" si="628"/>
        <v>0</v>
      </c>
      <c r="CY326" s="537"/>
      <c r="CZ326" s="537"/>
      <c r="DA326" s="382"/>
      <c r="DB326" s="238"/>
      <c r="DC326" s="538">
        <f t="shared" si="629"/>
        <v>0</v>
      </c>
      <c r="DD326" s="74">
        <f t="shared" si="630"/>
        <v>0</v>
      </c>
      <c r="DE326" s="78">
        <f t="shared" si="631"/>
        <v>0</v>
      </c>
      <c r="DF326" s="537"/>
      <c r="DG326" s="537"/>
      <c r="DH326" s="382"/>
      <c r="DI326" s="238"/>
      <c r="DJ326" s="538">
        <f t="shared" si="632"/>
        <v>0</v>
      </c>
      <c r="DK326" s="74">
        <f t="shared" si="633"/>
        <v>0</v>
      </c>
      <c r="DL326" s="78">
        <f t="shared" si="634"/>
        <v>0</v>
      </c>
      <c r="DM326" s="537"/>
      <c r="DN326" s="537"/>
      <c r="DO326" s="382"/>
      <c r="DP326" s="238"/>
      <c r="DQ326" s="538">
        <f t="shared" si="635"/>
        <v>0</v>
      </c>
      <c r="DR326" s="74">
        <f t="shared" si="636"/>
        <v>0</v>
      </c>
      <c r="DS326" s="78">
        <f t="shared" si="637"/>
        <v>0</v>
      </c>
      <c r="DT326" s="537"/>
      <c r="DU326" s="537"/>
      <c r="DV326" s="382"/>
    </row>
    <row r="327" spans="1:126" s="20" customFormat="1" outlineLevel="1" x14ac:dyDescent="0.2">
      <c r="A327" s="200" t="s">
        <v>255</v>
      </c>
      <c r="B327" s="182" t="s">
        <v>34</v>
      </c>
      <c r="C327" s="42"/>
      <c r="D327" s="42"/>
      <c r="E327" s="78">
        <f t="shared" si="586"/>
        <v>0</v>
      </c>
      <c r="F327" s="187"/>
      <c r="G327" s="22"/>
      <c r="H327" s="301" t="s">
        <v>318</v>
      </c>
      <c r="I327" s="538">
        <f t="shared" si="587"/>
        <v>0</v>
      </c>
      <c r="J327" s="538">
        <f t="shared" si="588"/>
        <v>0</v>
      </c>
      <c r="K327" s="78">
        <f t="shared" si="589"/>
        <v>0</v>
      </c>
      <c r="L327" s="537"/>
      <c r="M327" s="537"/>
      <c r="N327" s="382"/>
      <c r="O327" s="271" t="str">
        <f t="shared" si="537"/>
        <v>LLC</v>
      </c>
      <c r="P327" s="74">
        <f t="shared" si="590"/>
        <v>0</v>
      </c>
      <c r="Q327" s="74">
        <f t="shared" si="591"/>
        <v>0</v>
      </c>
      <c r="R327" s="78">
        <f t="shared" si="592"/>
        <v>0</v>
      </c>
      <c r="S327" s="537"/>
      <c r="T327" s="537"/>
      <c r="U327" s="382"/>
      <c r="V327" s="238"/>
      <c r="W327" s="74">
        <f t="shared" si="593"/>
        <v>0</v>
      </c>
      <c r="X327" s="74">
        <f t="shared" si="594"/>
        <v>0</v>
      </c>
      <c r="Y327" s="78">
        <f t="shared" si="595"/>
        <v>0</v>
      </c>
      <c r="Z327" s="537"/>
      <c r="AA327" s="537"/>
      <c r="AB327" s="382"/>
      <c r="AC327" s="238"/>
      <c r="AD327" s="74">
        <f t="shared" si="596"/>
        <v>0</v>
      </c>
      <c r="AE327" s="74">
        <f t="shared" si="597"/>
        <v>0</v>
      </c>
      <c r="AF327" s="78">
        <f t="shared" si="598"/>
        <v>0</v>
      </c>
      <c r="AG327" s="537"/>
      <c r="AH327" s="537"/>
      <c r="AI327" s="382"/>
      <c r="AJ327" s="238"/>
      <c r="AK327" s="74">
        <f t="shared" si="599"/>
        <v>0</v>
      </c>
      <c r="AL327" s="74">
        <f t="shared" si="600"/>
        <v>0</v>
      </c>
      <c r="AM327" s="78">
        <f t="shared" si="601"/>
        <v>0</v>
      </c>
      <c r="AN327" s="537"/>
      <c r="AO327" s="537"/>
      <c r="AP327" s="382"/>
      <c r="AQ327" s="238"/>
      <c r="AR327" s="74">
        <f t="shared" si="602"/>
        <v>0</v>
      </c>
      <c r="AS327" s="74">
        <f t="shared" si="603"/>
        <v>0</v>
      </c>
      <c r="AT327" s="78">
        <f t="shared" si="604"/>
        <v>0</v>
      </c>
      <c r="AU327" s="537"/>
      <c r="AV327" s="537"/>
      <c r="AW327" s="382"/>
      <c r="AX327" s="238"/>
      <c r="AY327" s="74">
        <f t="shared" si="605"/>
        <v>0</v>
      </c>
      <c r="AZ327" s="74">
        <f t="shared" si="606"/>
        <v>0</v>
      </c>
      <c r="BA327" s="78">
        <f t="shared" si="607"/>
        <v>0</v>
      </c>
      <c r="BB327" s="537"/>
      <c r="BC327" s="537"/>
      <c r="BD327" s="382"/>
      <c r="BE327" s="238"/>
      <c r="BF327" s="74">
        <f t="shared" si="608"/>
        <v>0</v>
      </c>
      <c r="BG327" s="74">
        <f t="shared" si="609"/>
        <v>0</v>
      </c>
      <c r="BH327" s="78">
        <f t="shared" si="610"/>
        <v>0</v>
      </c>
      <c r="BI327" s="537"/>
      <c r="BJ327" s="537"/>
      <c r="BK327" s="382"/>
      <c r="BL327" s="238"/>
      <c r="BM327" s="74">
        <f t="shared" si="611"/>
        <v>0</v>
      </c>
      <c r="BN327" s="74">
        <f t="shared" si="612"/>
        <v>0</v>
      </c>
      <c r="BO327" s="78">
        <f t="shared" si="613"/>
        <v>0</v>
      </c>
      <c r="BP327" s="537"/>
      <c r="BQ327" s="537"/>
      <c r="BR327" s="382"/>
      <c r="BS327" s="238"/>
      <c r="BT327" s="74">
        <f t="shared" si="614"/>
        <v>0</v>
      </c>
      <c r="BU327" s="74">
        <f t="shared" si="615"/>
        <v>0</v>
      </c>
      <c r="BV327" s="78">
        <f t="shared" si="616"/>
        <v>0</v>
      </c>
      <c r="BW327" s="537"/>
      <c r="BX327" s="537"/>
      <c r="BY327" s="382"/>
      <c r="BZ327" s="238"/>
      <c r="CA327" s="74">
        <f t="shared" si="617"/>
        <v>0</v>
      </c>
      <c r="CB327" s="74">
        <f t="shared" si="618"/>
        <v>0</v>
      </c>
      <c r="CC327" s="78">
        <f t="shared" si="619"/>
        <v>0</v>
      </c>
      <c r="CD327" s="537"/>
      <c r="CE327" s="537"/>
      <c r="CF327" s="382"/>
      <c r="CG327" s="238"/>
      <c r="CH327" s="74">
        <f t="shared" si="620"/>
        <v>0</v>
      </c>
      <c r="CI327" s="74">
        <f t="shared" si="621"/>
        <v>0</v>
      </c>
      <c r="CJ327" s="78">
        <f t="shared" si="622"/>
        <v>0</v>
      </c>
      <c r="CK327" s="537"/>
      <c r="CL327" s="537"/>
      <c r="CM327" s="382"/>
      <c r="CN327" s="238"/>
      <c r="CO327" s="74">
        <f t="shared" si="623"/>
        <v>0</v>
      </c>
      <c r="CP327" s="74">
        <f t="shared" si="624"/>
        <v>0</v>
      </c>
      <c r="CQ327" s="78">
        <f t="shared" si="625"/>
        <v>0</v>
      </c>
      <c r="CR327" s="537"/>
      <c r="CS327" s="537"/>
      <c r="CT327" s="382"/>
      <c r="CU327" s="238"/>
      <c r="CV327" s="74">
        <f t="shared" si="626"/>
        <v>0</v>
      </c>
      <c r="CW327" s="74">
        <f t="shared" si="627"/>
        <v>0</v>
      </c>
      <c r="CX327" s="78">
        <f t="shared" si="628"/>
        <v>0</v>
      </c>
      <c r="CY327" s="537"/>
      <c r="CZ327" s="537"/>
      <c r="DA327" s="382"/>
      <c r="DB327" s="238"/>
      <c r="DC327" s="74">
        <f t="shared" si="629"/>
        <v>0</v>
      </c>
      <c r="DD327" s="74">
        <f t="shared" si="630"/>
        <v>0</v>
      </c>
      <c r="DE327" s="78">
        <f t="shared" si="631"/>
        <v>0</v>
      </c>
      <c r="DF327" s="537"/>
      <c r="DG327" s="537"/>
      <c r="DH327" s="382"/>
      <c r="DI327" s="238"/>
      <c r="DJ327" s="74">
        <f t="shared" si="632"/>
        <v>0</v>
      </c>
      <c r="DK327" s="74">
        <f t="shared" si="633"/>
        <v>0</v>
      </c>
      <c r="DL327" s="78">
        <f t="shared" si="634"/>
        <v>0</v>
      </c>
      <c r="DM327" s="537"/>
      <c r="DN327" s="537"/>
      <c r="DO327" s="382"/>
      <c r="DP327" s="238"/>
      <c r="DQ327" s="74">
        <f t="shared" si="635"/>
        <v>0</v>
      </c>
      <c r="DR327" s="74">
        <f t="shared" si="636"/>
        <v>0</v>
      </c>
      <c r="DS327" s="78">
        <f t="shared" si="637"/>
        <v>0</v>
      </c>
      <c r="DT327" s="537"/>
      <c r="DU327" s="537"/>
      <c r="DV327" s="382"/>
    </row>
    <row r="328" spans="1:126" s="20" customFormat="1" outlineLevel="1" x14ac:dyDescent="0.2">
      <c r="A328" s="200" t="s">
        <v>22</v>
      </c>
      <c r="B328" s="193" t="s">
        <v>34</v>
      </c>
      <c r="C328" s="42"/>
      <c r="D328" s="42"/>
      <c r="E328" s="78">
        <f t="shared" si="586"/>
        <v>0</v>
      </c>
      <c r="F328" s="150"/>
      <c r="G328" s="22" t="s">
        <v>88</v>
      </c>
      <c r="H328" s="301" t="s">
        <v>318</v>
      </c>
      <c r="I328" s="538">
        <f t="shared" si="587"/>
        <v>0</v>
      </c>
      <c r="J328" s="538">
        <f t="shared" si="588"/>
        <v>0</v>
      </c>
      <c r="K328" s="78">
        <f t="shared" si="589"/>
        <v>0</v>
      </c>
      <c r="L328" s="537"/>
      <c r="M328" s="537"/>
      <c r="N328" s="382"/>
      <c r="O328" s="271" t="str">
        <f t="shared" si="537"/>
        <v>LLC</v>
      </c>
      <c r="P328" s="538">
        <f t="shared" si="590"/>
        <v>0</v>
      </c>
      <c r="Q328" s="74">
        <f t="shared" si="591"/>
        <v>0</v>
      </c>
      <c r="R328" s="78">
        <f t="shared" si="592"/>
        <v>0</v>
      </c>
      <c r="S328" s="537"/>
      <c r="T328" s="537"/>
      <c r="U328" s="382"/>
      <c r="V328" s="238"/>
      <c r="W328" s="538">
        <f t="shared" si="593"/>
        <v>0</v>
      </c>
      <c r="X328" s="74">
        <f t="shared" si="594"/>
        <v>0</v>
      </c>
      <c r="Y328" s="78">
        <f t="shared" si="595"/>
        <v>0</v>
      </c>
      <c r="Z328" s="537"/>
      <c r="AA328" s="537"/>
      <c r="AB328" s="382"/>
      <c r="AC328" s="238"/>
      <c r="AD328" s="538">
        <f t="shared" si="596"/>
        <v>0</v>
      </c>
      <c r="AE328" s="74">
        <f t="shared" si="597"/>
        <v>0</v>
      </c>
      <c r="AF328" s="78">
        <f t="shared" si="598"/>
        <v>0</v>
      </c>
      <c r="AG328" s="537"/>
      <c r="AH328" s="537"/>
      <c r="AI328" s="382"/>
      <c r="AJ328" s="238"/>
      <c r="AK328" s="538">
        <f t="shared" si="599"/>
        <v>0</v>
      </c>
      <c r="AL328" s="74">
        <f t="shared" si="600"/>
        <v>0</v>
      </c>
      <c r="AM328" s="78">
        <f t="shared" si="601"/>
        <v>0</v>
      </c>
      <c r="AN328" s="537"/>
      <c r="AO328" s="537"/>
      <c r="AP328" s="382"/>
      <c r="AQ328" s="238"/>
      <c r="AR328" s="538">
        <f t="shared" si="602"/>
        <v>0</v>
      </c>
      <c r="AS328" s="74">
        <f t="shared" si="603"/>
        <v>0</v>
      </c>
      <c r="AT328" s="78">
        <f t="shared" si="604"/>
        <v>0</v>
      </c>
      <c r="AU328" s="537"/>
      <c r="AV328" s="537"/>
      <c r="AW328" s="382"/>
      <c r="AX328" s="238"/>
      <c r="AY328" s="538">
        <f t="shared" si="605"/>
        <v>0</v>
      </c>
      <c r="AZ328" s="74">
        <f t="shared" si="606"/>
        <v>0</v>
      </c>
      <c r="BA328" s="78">
        <f t="shared" si="607"/>
        <v>0</v>
      </c>
      <c r="BB328" s="537"/>
      <c r="BC328" s="537"/>
      <c r="BD328" s="382"/>
      <c r="BE328" s="238"/>
      <c r="BF328" s="538">
        <f t="shared" si="608"/>
        <v>0</v>
      </c>
      <c r="BG328" s="74">
        <f t="shared" si="609"/>
        <v>0</v>
      </c>
      <c r="BH328" s="78">
        <f t="shared" si="610"/>
        <v>0</v>
      </c>
      <c r="BI328" s="537"/>
      <c r="BJ328" s="537"/>
      <c r="BK328" s="382"/>
      <c r="BL328" s="238"/>
      <c r="BM328" s="538">
        <f t="shared" si="611"/>
        <v>0</v>
      </c>
      <c r="BN328" s="74">
        <f t="shared" si="612"/>
        <v>0</v>
      </c>
      <c r="BO328" s="78">
        <f t="shared" si="613"/>
        <v>0</v>
      </c>
      <c r="BP328" s="537"/>
      <c r="BQ328" s="537"/>
      <c r="BR328" s="382"/>
      <c r="BS328" s="238"/>
      <c r="BT328" s="538">
        <f t="shared" si="614"/>
        <v>0</v>
      </c>
      <c r="BU328" s="74">
        <f t="shared" si="615"/>
        <v>0</v>
      </c>
      <c r="BV328" s="78">
        <f t="shared" si="616"/>
        <v>0</v>
      </c>
      <c r="BW328" s="537"/>
      <c r="BX328" s="537"/>
      <c r="BY328" s="382"/>
      <c r="BZ328" s="238"/>
      <c r="CA328" s="538">
        <f t="shared" si="617"/>
        <v>0</v>
      </c>
      <c r="CB328" s="74">
        <f t="shared" si="618"/>
        <v>0</v>
      </c>
      <c r="CC328" s="78">
        <f t="shared" si="619"/>
        <v>0</v>
      </c>
      <c r="CD328" s="537"/>
      <c r="CE328" s="537"/>
      <c r="CF328" s="382"/>
      <c r="CG328" s="238"/>
      <c r="CH328" s="538">
        <f t="shared" si="620"/>
        <v>0</v>
      </c>
      <c r="CI328" s="74">
        <f t="shared" si="621"/>
        <v>0</v>
      </c>
      <c r="CJ328" s="78">
        <f t="shared" si="622"/>
        <v>0</v>
      </c>
      <c r="CK328" s="537"/>
      <c r="CL328" s="537"/>
      <c r="CM328" s="382"/>
      <c r="CN328" s="238"/>
      <c r="CO328" s="538">
        <f t="shared" si="623"/>
        <v>0</v>
      </c>
      <c r="CP328" s="74">
        <f t="shared" si="624"/>
        <v>0</v>
      </c>
      <c r="CQ328" s="78">
        <f t="shared" si="625"/>
        <v>0</v>
      </c>
      <c r="CR328" s="537"/>
      <c r="CS328" s="537"/>
      <c r="CT328" s="382"/>
      <c r="CU328" s="238"/>
      <c r="CV328" s="538">
        <f t="shared" si="626"/>
        <v>0</v>
      </c>
      <c r="CW328" s="74">
        <f t="shared" si="627"/>
        <v>0</v>
      </c>
      <c r="CX328" s="78">
        <f t="shared" si="628"/>
        <v>0</v>
      </c>
      <c r="CY328" s="537"/>
      <c r="CZ328" s="537"/>
      <c r="DA328" s="382"/>
      <c r="DB328" s="238"/>
      <c r="DC328" s="538">
        <f t="shared" si="629"/>
        <v>0</v>
      </c>
      <c r="DD328" s="74">
        <f t="shared" si="630"/>
        <v>0</v>
      </c>
      <c r="DE328" s="78">
        <f t="shared" si="631"/>
        <v>0</v>
      </c>
      <c r="DF328" s="537"/>
      <c r="DG328" s="537"/>
      <c r="DH328" s="382"/>
      <c r="DI328" s="238"/>
      <c r="DJ328" s="538">
        <f t="shared" si="632"/>
        <v>0</v>
      </c>
      <c r="DK328" s="74">
        <f t="shared" si="633"/>
        <v>0</v>
      </c>
      <c r="DL328" s="78">
        <f t="shared" si="634"/>
        <v>0</v>
      </c>
      <c r="DM328" s="537"/>
      <c r="DN328" s="537"/>
      <c r="DO328" s="382"/>
      <c r="DP328" s="238"/>
      <c r="DQ328" s="538">
        <f t="shared" si="635"/>
        <v>0</v>
      </c>
      <c r="DR328" s="74">
        <f t="shared" si="636"/>
        <v>0</v>
      </c>
      <c r="DS328" s="78">
        <f t="shared" si="637"/>
        <v>0</v>
      </c>
      <c r="DT328" s="537"/>
      <c r="DU328" s="537"/>
      <c r="DV328" s="382"/>
    </row>
    <row r="329" spans="1:126" s="20" customFormat="1" outlineLevel="1" x14ac:dyDescent="0.2">
      <c r="A329" s="196" t="s">
        <v>89</v>
      </c>
      <c r="B329" s="193" t="s">
        <v>35</v>
      </c>
      <c r="C329" s="42"/>
      <c r="D329" s="42"/>
      <c r="E329" s="78">
        <f t="shared" si="586"/>
        <v>0</v>
      </c>
      <c r="F329" s="150"/>
      <c r="G329" s="22" t="s">
        <v>90</v>
      </c>
      <c r="H329" s="301" t="s">
        <v>318</v>
      </c>
      <c r="I329" s="538">
        <f t="shared" si="587"/>
        <v>0</v>
      </c>
      <c r="J329" s="538">
        <f t="shared" si="588"/>
        <v>0</v>
      </c>
      <c r="K329" s="78">
        <f t="shared" si="589"/>
        <v>0</v>
      </c>
      <c r="L329" s="537"/>
      <c r="M329" s="537"/>
      <c r="N329" s="382"/>
      <c r="O329" s="271" t="str">
        <f t="shared" si="537"/>
        <v>LLC</v>
      </c>
      <c r="P329" s="538">
        <f t="shared" si="590"/>
        <v>0</v>
      </c>
      <c r="Q329" s="74">
        <f t="shared" si="591"/>
        <v>0</v>
      </c>
      <c r="R329" s="78">
        <f t="shared" si="592"/>
        <v>0</v>
      </c>
      <c r="S329" s="537"/>
      <c r="T329" s="537"/>
      <c r="U329" s="382"/>
      <c r="V329" s="238"/>
      <c r="W329" s="538">
        <f t="shared" si="593"/>
        <v>0</v>
      </c>
      <c r="X329" s="74">
        <f t="shared" si="594"/>
        <v>0</v>
      </c>
      <c r="Y329" s="78">
        <f t="shared" si="595"/>
        <v>0</v>
      </c>
      <c r="Z329" s="537"/>
      <c r="AA329" s="537"/>
      <c r="AB329" s="382"/>
      <c r="AC329" s="238"/>
      <c r="AD329" s="538">
        <f t="shared" si="596"/>
        <v>0</v>
      </c>
      <c r="AE329" s="74">
        <f t="shared" si="597"/>
        <v>0</v>
      </c>
      <c r="AF329" s="78">
        <f t="shared" si="598"/>
        <v>0</v>
      </c>
      <c r="AG329" s="537"/>
      <c r="AH329" s="537"/>
      <c r="AI329" s="382"/>
      <c r="AJ329" s="238"/>
      <c r="AK329" s="538">
        <f t="shared" si="599"/>
        <v>0</v>
      </c>
      <c r="AL329" s="74">
        <f t="shared" si="600"/>
        <v>0</v>
      </c>
      <c r="AM329" s="78">
        <f t="shared" si="601"/>
        <v>0</v>
      </c>
      <c r="AN329" s="537"/>
      <c r="AO329" s="537"/>
      <c r="AP329" s="382"/>
      <c r="AQ329" s="238"/>
      <c r="AR329" s="538">
        <f t="shared" si="602"/>
        <v>0</v>
      </c>
      <c r="AS329" s="74">
        <f t="shared" si="603"/>
        <v>0</v>
      </c>
      <c r="AT329" s="78">
        <f t="shared" si="604"/>
        <v>0</v>
      </c>
      <c r="AU329" s="537"/>
      <c r="AV329" s="537"/>
      <c r="AW329" s="382"/>
      <c r="AX329" s="238"/>
      <c r="AY329" s="538">
        <f t="shared" si="605"/>
        <v>0</v>
      </c>
      <c r="AZ329" s="74">
        <f t="shared" si="606"/>
        <v>0</v>
      </c>
      <c r="BA329" s="78">
        <f t="shared" si="607"/>
        <v>0</v>
      </c>
      <c r="BB329" s="537"/>
      <c r="BC329" s="537"/>
      <c r="BD329" s="382"/>
      <c r="BE329" s="238"/>
      <c r="BF329" s="538">
        <f t="shared" si="608"/>
        <v>0</v>
      </c>
      <c r="BG329" s="74">
        <f t="shared" si="609"/>
        <v>0</v>
      </c>
      <c r="BH329" s="78">
        <f t="shared" si="610"/>
        <v>0</v>
      </c>
      <c r="BI329" s="537"/>
      <c r="BJ329" s="537"/>
      <c r="BK329" s="382"/>
      <c r="BL329" s="238"/>
      <c r="BM329" s="538">
        <f t="shared" si="611"/>
        <v>0</v>
      </c>
      <c r="BN329" s="74">
        <f t="shared" si="612"/>
        <v>0</v>
      </c>
      <c r="BO329" s="78">
        <f t="shared" si="613"/>
        <v>0</v>
      </c>
      <c r="BP329" s="537"/>
      <c r="BQ329" s="537"/>
      <c r="BR329" s="382"/>
      <c r="BS329" s="238"/>
      <c r="BT329" s="538">
        <f t="shared" si="614"/>
        <v>0</v>
      </c>
      <c r="BU329" s="74">
        <f t="shared" si="615"/>
        <v>0</v>
      </c>
      <c r="BV329" s="78">
        <f t="shared" si="616"/>
        <v>0</v>
      </c>
      <c r="BW329" s="537"/>
      <c r="BX329" s="537"/>
      <c r="BY329" s="382"/>
      <c r="BZ329" s="238"/>
      <c r="CA329" s="538">
        <f t="shared" si="617"/>
        <v>0</v>
      </c>
      <c r="CB329" s="74">
        <f t="shared" si="618"/>
        <v>0</v>
      </c>
      <c r="CC329" s="78">
        <f t="shared" si="619"/>
        <v>0</v>
      </c>
      <c r="CD329" s="537"/>
      <c r="CE329" s="537"/>
      <c r="CF329" s="382"/>
      <c r="CG329" s="238"/>
      <c r="CH329" s="538">
        <f t="shared" si="620"/>
        <v>0</v>
      </c>
      <c r="CI329" s="74">
        <f t="shared" si="621"/>
        <v>0</v>
      </c>
      <c r="CJ329" s="78">
        <f t="shared" si="622"/>
        <v>0</v>
      </c>
      <c r="CK329" s="537"/>
      <c r="CL329" s="537"/>
      <c r="CM329" s="382"/>
      <c r="CN329" s="238"/>
      <c r="CO329" s="538">
        <f t="shared" si="623"/>
        <v>0</v>
      </c>
      <c r="CP329" s="74">
        <f t="shared" si="624"/>
        <v>0</v>
      </c>
      <c r="CQ329" s="78">
        <f t="shared" si="625"/>
        <v>0</v>
      </c>
      <c r="CR329" s="537"/>
      <c r="CS329" s="537"/>
      <c r="CT329" s="382"/>
      <c r="CU329" s="238"/>
      <c r="CV329" s="538">
        <f t="shared" si="626"/>
        <v>0</v>
      </c>
      <c r="CW329" s="74">
        <f t="shared" si="627"/>
        <v>0</v>
      </c>
      <c r="CX329" s="78">
        <f t="shared" si="628"/>
        <v>0</v>
      </c>
      <c r="CY329" s="537"/>
      <c r="CZ329" s="537"/>
      <c r="DA329" s="382"/>
      <c r="DB329" s="238"/>
      <c r="DC329" s="538">
        <f t="shared" si="629"/>
        <v>0</v>
      </c>
      <c r="DD329" s="74">
        <f t="shared" si="630"/>
        <v>0</v>
      </c>
      <c r="DE329" s="78">
        <f t="shared" si="631"/>
        <v>0</v>
      </c>
      <c r="DF329" s="537"/>
      <c r="DG329" s="537"/>
      <c r="DH329" s="382"/>
      <c r="DI329" s="238"/>
      <c r="DJ329" s="538">
        <f t="shared" si="632"/>
        <v>0</v>
      </c>
      <c r="DK329" s="74">
        <f t="shared" si="633"/>
        <v>0</v>
      </c>
      <c r="DL329" s="78">
        <f t="shared" si="634"/>
        <v>0</v>
      </c>
      <c r="DM329" s="537"/>
      <c r="DN329" s="537"/>
      <c r="DO329" s="382"/>
      <c r="DP329" s="238"/>
      <c r="DQ329" s="538">
        <f t="shared" si="635"/>
        <v>0</v>
      </c>
      <c r="DR329" s="74">
        <f t="shared" si="636"/>
        <v>0</v>
      </c>
      <c r="DS329" s="78">
        <f t="shared" si="637"/>
        <v>0</v>
      </c>
      <c r="DT329" s="537"/>
      <c r="DU329" s="537"/>
      <c r="DV329" s="382"/>
    </row>
    <row r="330" spans="1:126" s="21" customFormat="1" outlineLevel="1" x14ac:dyDescent="0.2">
      <c r="A330" s="75" t="s">
        <v>8</v>
      </c>
      <c r="B330" s="184"/>
      <c r="C330" s="77">
        <f>SUMIF($H331:$H332,MID($H330,3,10),C331:C332)</f>
        <v>0</v>
      </c>
      <c r="D330" s="77">
        <f>SUMIF($H331:$H332,MID($H330,3,10),D331:D332)</f>
        <v>0</v>
      </c>
      <c r="E330" s="77">
        <f t="shared" si="586"/>
        <v>0</v>
      </c>
      <c r="F330" s="150"/>
      <c r="G330" s="22"/>
      <c r="H330" s="301" t="s">
        <v>321</v>
      </c>
      <c r="I330" s="432">
        <f t="shared" si="587"/>
        <v>0</v>
      </c>
      <c r="J330" s="432">
        <f t="shared" si="588"/>
        <v>0</v>
      </c>
      <c r="K330" s="73">
        <f t="shared" si="589"/>
        <v>0</v>
      </c>
      <c r="L330" s="432">
        <f>IF(I$1="","",SUMIF($H331:$H332,MID($H330,3,10),L331:L332))</f>
        <v>0</v>
      </c>
      <c r="M330" s="432">
        <f>IF(I$1="","",SUMIF($H331:$H332,MID($H330,3,10),M331:M332))</f>
        <v>0</v>
      </c>
      <c r="N330" s="62"/>
      <c r="O330" s="271" t="str">
        <f t="shared" si="537"/>
        <v>LL</v>
      </c>
      <c r="P330" s="536">
        <f t="shared" si="590"/>
        <v>0</v>
      </c>
      <c r="Q330" s="73">
        <f t="shared" si="591"/>
        <v>0</v>
      </c>
      <c r="R330" s="73">
        <f t="shared" si="592"/>
        <v>0</v>
      </c>
      <c r="S330" s="432">
        <f>IF(P$1="","",SUMIF($H331:$H332,MID($H330,3,10),S331:S332))</f>
        <v>0</v>
      </c>
      <c r="T330" s="432">
        <f>IF(P$1="","",SUMIF($H331:$H332,MID($H330,3,10),T331:T332))</f>
        <v>0</v>
      </c>
      <c r="U330" s="62"/>
      <c r="V330" s="239"/>
      <c r="W330" s="536">
        <f t="shared" si="593"/>
        <v>0</v>
      </c>
      <c r="X330" s="73">
        <f t="shared" si="594"/>
        <v>0</v>
      </c>
      <c r="Y330" s="73">
        <f t="shared" si="595"/>
        <v>0</v>
      </c>
      <c r="Z330" s="432">
        <f>IF(W$1="","",SUMIF($H331:$H332,MID($H330,3,10),Z331:Z332))</f>
        <v>0</v>
      </c>
      <c r="AA330" s="432">
        <f>IF(W$1="","",SUMIF($H331:$H332,MID($H330,3,10),AA331:AA332))</f>
        <v>0</v>
      </c>
      <c r="AB330" s="62"/>
      <c r="AC330" s="239"/>
      <c r="AD330" s="536">
        <f t="shared" si="596"/>
        <v>0</v>
      </c>
      <c r="AE330" s="73">
        <f t="shared" si="597"/>
        <v>0</v>
      </c>
      <c r="AF330" s="73">
        <f t="shared" si="598"/>
        <v>0</v>
      </c>
      <c r="AG330" s="432">
        <f>IF(AD$1="","",SUMIF($H331:$H332,MID($H330,3,10),AG331:AG332))</f>
        <v>0</v>
      </c>
      <c r="AH330" s="432">
        <f>IF(AD$1="","",SUMIF($H331:$H332,MID($H330,3,10),AH331:AH332))</f>
        <v>0</v>
      </c>
      <c r="AI330" s="62"/>
      <c r="AJ330" s="239"/>
      <c r="AK330" s="536">
        <f t="shared" si="599"/>
        <v>0</v>
      </c>
      <c r="AL330" s="73">
        <f t="shared" si="600"/>
        <v>0</v>
      </c>
      <c r="AM330" s="73">
        <f t="shared" si="601"/>
        <v>0</v>
      </c>
      <c r="AN330" s="432">
        <f>IF(AK$1="","",SUMIF($H331:$H332,MID($H330,3,10),AN331:AN332))</f>
        <v>0</v>
      </c>
      <c r="AO330" s="432">
        <f>IF(AK$1="","",SUMIF($H331:$H332,MID($H330,3,10),AO331:AO332))</f>
        <v>0</v>
      </c>
      <c r="AP330" s="62"/>
      <c r="AQ330" s="239"/>
      <c r="AR330" s="536">
        <f t="shared" si="602"/>
        <v>0</v>
      </c>
      <c r="AS330" s="73">
        <f t="shared" si="603"/>
        <v>0</v>
      </c>
      <c r="AT330" s="73">
        <f t="shared" si="604"/>
        <v>0</v>
      </c>
      <c r="AU330" s="432">
        <f>IF(AR$1="","",SUMIF($H331:$H332,MID($H330,3,10),AU331:AU332))</f>
        <v>0</v>
      </c>
      <c r="AV330" s="432">
        <f>IF(AR$1="","",SUMIF($H331:$H332,MID($H330,3,10),AV331:AV332))</f>
        <v>0</v>
      </c>
      <c r="AW330" s="62"/>
      <c r="AX330" s="239"/>
      <c r="AY330" s="536">
        <f t="shared" si="605"/>
        <v>0</v>
      </c>
      <c r="AZ330" s="73">
        <f t="shared" si="606"/>
        <v>0</v>
      </c>
      <c r="BA330" s="73">
        <f t="shared" si="607"/>
        <v>0</v>
      </c>
      <c r="BB330" s="432">
        <f>IF(AY$1="","",SUMIF($H331:$H332,MID($H330,3,10),BB331:BB332))</f>
        <v>0</v>
      </c>
      <c r="BC330" s="432">
        <f>IF(AY$1="","",SUMIF($H331:$H332,MID($H330,3,10),BC331:BC332))</f>
        <v>0</v>
      </c>
      <c r="BD330" s="62"/>
      <c r="BE330" s="239"/>
      <c r="BF330" s="536">
        <f t="shared" si="608"/>
        <v>0</v>
      </c>
      <c r="BG330" s="73">
        <f t="shared" si="609"/>
        <v>0</v>
      </c>
      <c r="BH330" s="73">
        <f t="shared" si="610"/>
        <v>0</v>
      </c>
      <c r="BI330" s="432">
        <f>IF(BF$1="","",SUMIF($H331:$H332,MID($H330,3,10),BI331:BI332))</f>
        <v>0</v>
      </c>
      <c r="BJ330" s="432">
        <f>IF(BF$1="","",SUMIF($H331:$H332,MID($H330,3,10),BJ331:BJ332))</f>
        <v>0</v>
      </c>
      <c r="BK330" s="62"/>
      <c r="BL330" s="239"/>
      <c r="BM330" s="536">
        <f t="shared" si="611"/>
        <v>0</v>
      </c>
      <c r="BN330" s="73">
        <f t="shared" si="612"/>
        <v>0</v>
      </c>
      <c r="BO330" s="73">
        <f t="shared" si="613"/>
        <v>0</v>
      </c>
      <c r="BP330" s="432">
        <f>IF(BM$1="","",SUMIF($H331:$H332,MID($H330,3,10),BP331:BP332))</f>
        <v>0</v>
      </c>
      <c r="BQ330" s="432">
        <f>IF(BM$1="","",SUMIF($H331:$H332,MID($H330,3,10),BQ331:BQ332))</f>
        <v>0</v>
      </c>
      <c r="BR330" s="62"/>
      <c r="BS330" s="239"/>
      <c r="BT330" s="536">
        <f t="shared" si="614"/>
        <v>0</v>
      </c>
      <c r="BU330" s="73">
        <f t="shared" si="615"/>
        <v>0</v>
      </c>
      <c r="BV330" s="73">
        <f t="shared" si="616"/>
        <v>0</v>
      </c>
      <c r="BW330" s="432">
        <f>IF(BT$1="","",SUMIF($H331:$H332,MID($H330,3,10),BW331:BW332))</f>
        <v>0</v>
      </c>
      <c r="BX330" s="432">
        <f>IF(BT$1="","",SUMIF($H331:$H332,MID($H330,3,10),BX331:BX332))</f>
        <v>0</v>
      </c>
      <c r="BY330" s="62"/>
      <c r="BZ330" s="239"/>
      <c r="CA330" s="536">
        <f t="shared" si="617"/>
        <v>0</v>
      </c>
      <c r="CB330" s="73">
        <f t="shared" si="618"/>
        <v>0</v>
      </c>
      <c r="CC330" s="73">
        <f t="shared" si="619"/>
        <v>0</v>
      </c>
      <c r="CD330" s="432">
        <f>IF(CA$1="","",SUMIF($H331:$H332,MID($H330,3,10),CD331:CD332))</f>
        <v>0</v>
      </c>
      <c r="CE330" s="432">
        <f>IF(CA$1="","",SUMIF($H331:$H332,MID($H330,3,10),CE331:CE332))</f>
        <v>0</v>
      </c>
      <c r="CF330" s="62"/>
      <c r="CG330" s="239"/>
      <c r="CH330" s="536">
        <f t="shared" si="620"/>
        <v>0</v>
      </c>
      <c r="CI330" s="73">
        <f t="shared" si="621"/>
        <v>0</v>
      </c>
      <c r="CJ330" s="73">
        <f t="shared" si="622"/>
        <v>0</v>
      </c>
      <c r="CK330" s="432">
        <f>IF(CH$1="","",SUMIF($H331:$H332,MID($H330,3,10),CK331:CK332))</f>
        <v>0</v>
      </c>
      <c r="CL330" s="432">
        <f>IF(CH$1="","",SUMIF($H331:$H332,MID($H330,3,10),CL331:CL332))</f>
        <v>0</v>
      </c>
      <c r="CM330" s="62"/>
      <c r="CN330" s="239"/>
      <c r="CO330" s="536">
        <f t="shared" si="623"/>
        <v>0</v>
      </c>
      <c r="CP330" s="73">
        <f t="shared" si="624"/>
        <v>0</v>
      </c>
      <c r="CQ330" s="73">
        <f t="shared" si="625"/>
        <v>0</v>
      </c>
      <c r="CR330" s="432">
        <f>IF(CO$1="","",SUMIF($H331:$H332,MID($H330,3,10),CR331:CR332))</f>
        <v>0</v>
      </c>
      <c r="CS330" s="432">
        <f>IF(CO$1="","",SUMIF($H331:$H332,MID($H330,3,10),CS331:CS332))</f>
        <v>0</v>
      </c>
      <c r="CT330" s="62"/>
      <c r="CU330" s="239"/>
      <c r="CV330" s="536">
        <f t="shared" si="626"/>
        <v>0</v>
      </c>
      <c r="CW330" s="73">
        <f t="shared" si="627"/>
        <v>0</v>
      </c>
      <c r="CX330" s="73">
        <f t="shared" si="628"/>
        <v>0</v>
      </c>
      <c r="CY330" s="432">
        <f>IF(CV$1="","",SUMIF($H331:$H332,MID($H330,3,10),CY331:CY332))</f>
        <v>0</v>
      </c>
      <c r="CZ330" s="432">
        <f>IF(CV$1="","",SUMIF($H331:$H332,MID($H330,3,10),CZ331:CZ332))</f>
        <v>0</v>
      </c>
      <c r="DA330" s="62"/>
      <c r="DB330" s="239"/>
      <c r="DC330" s="536">
        <f t="shared" si="629"/>
        <v>0</v>
      </c>
      <c r="DD330" s="73">
        <f t="shared" si="630"/>
        <v>0</v>
      </c>
      <c r="DE330" s="73">
        <f t="shared" si="631"/>
        <v>0</v>
      </c>
      <c r="DF330" s="432">
        <f>IF(DC$1="","",SUMIF($H331:$H332,MID($H330,3,10),DF331:DF332))</f>
        <v>0</v>
      </c>
      <c r="DG330" s="432">
        <f>IF(DC$1="","",SUMIF($H331:$H332,MID($H330,3,10),DG331:DG332))</f>
        <v>0</v>
      </c>
      <c r="DH330" s="62"/>
      <c r="DI330" s="239"/>
      <c r="DJ330" s="536">
        <f t="shared" si="632"/>
        <v>0</v>
      </c>
      <c r="DK330" s="73">
        <f t="shared" si="633"/>
        <v>0</v>
      </c>
      <c r="DL330" s="73">
        <f t="shared" si="634"/>
        <v>0</v>
      </c>
      <c r="DM330" s="432">
        <f>IF(DJ$1="","",SUMIF($H331:$H332,MID($H330,3,10),DM331:DM332))</f>
        <v>0</v>
      </c>
      <c r="DN330" s="432">
        <f>IF(DJ$1="","",SUMIF($H331:$H332,MID($H330,3,10),DN331:DN332))</f>
        <v>0</v>
      </c>
      <c r="DO330" s="62"/>
      <c r="DP330" s="239"/>
      <c r="DQ330" s="536">
        <f t="shared" si="635"/>
        <v>0</v>
      </c>
      <c r="DR330" s="73">
        <f t="shared" si="636"/>
        <v>0</v>
      </c>
      <c r="DS330" s="73">
        <f t="shared" si="637"/>
        <v>0</v>
      </c>
      <c r="DT330" s="432">
        <f>IF(DQ$1="","",SUMIF($H331:$H332,MID($H330,3,10),DT331:DT332))</f>
        <v>0</v>
      </c>
      <c r="DU330" s="432">
        <f>IF(DQ$1="","",SUMIF($H331:$H332,MID($H330,3,10),DU331:DU332))</f>
        <v>0</v>
      </c>
      <c r="DV330" s="62"/>
    </row>
    <row r="331" spans="1:126" s="21" customFormat="1" outlineLevel="1" x14ac:dyDescent="0.2">
      <c r="A331" s="152" t="s">
        <v>8</v>
      </c>
      <c r="B331" s="182"/>
      <c r="C331" s="43"/>
      <c r="D331" s="43"/>
      <c r="E331" s="79">
        <f t="shared" si="586"/>
        <v>0</v>
      </c>
      <c r="F331" s="150"/>
      <c r="G331" s="22"/>
      <c r="H331" s="301" t="s">
        <v>320</v>
      </c>
      <c r="I331" s="399">
        <f t="shared" si="587"/>
        <v>0</v>
      </c>
      <c r="J331" s="399">
        <f t="shared" si="588"/>
        <v>0</v>
      </c>
      <c r="K331" s="79">
        <f t="shared" si="589"/>
        <v>0</v>
      </c>
      <c r="L331" s="534"/>
      <c r="M331" s="534"/>
      <c r="N331" s="62"/>
      <c r="O331" s="271" t="str">
        <f t="shared" si="537"/>
        <v>LLM</v>
      </c>
      <c r="P331" s="538">
        <f t="shared" si="590"/>
        <v>0</v>
      </c>
      <c r="Q331" s="74">
        <f t="shared" si="591"/>
        <v>0</v>
      </c>
      <c r="R331" s="79">
        <f t="shared" si="592"/>
        <v>0</v>
      </c>
      <c r="S331" s="534"/>
      <c r="T331" s="534"/>
      <c r="U331" s="62"/>
      <c r="V331" s="239"/>
      <c r="W331" s="538">
        <f t="shared" si="593"/>
        <v>0</v>
      </c>
      <c r="X331" s="74">
        <f t="shared" si="594"/>
        <v>0</v>
      </c>
      <c r="Y331" s="79">
        <f t="shared" si="595"/>
        <v>0</v>
      </c>
      <c r="Z331" s="534"/>
      <c r="AA331" s="534"/>
      <c r="AB331" s="62"/>
      <c r="AC331" s="239"/>
      <c r="AD331" s="538">
        <f t="shared" si="596"/>
        <v>0</v>
      </c>
      <c r="AE331" s="74">
        <f t="shared" si="597"/>
        <v>0</v>
      </c>
      <c r="AF331" s="79">
        <f t="shared" si="598"/>
        <v>0</v>
      </c>
      <c r="AG331" s="534"/>
      <c r="AH331" s="534"/>
      <c r="AI331" s="62"/>
      <c r="AJ331" s="239"/>
      <c r="AK331" s="538">
        <f t="shared" si="599"/>
        <v>0</v>
      </c>
      <c r="AL331" s="74">
        <f t="shared" si="600"/>
        <v>0</v>
      </c>
      <c r="AM331" s="79">
        <f t="shared" si="601"/>
        <v>0</v>
      </c>
      <c r="AN331" s="534"/>
      <c r="AO331" s="534"/>
      <c r="AP331" s="62"/>
      <c r="AQ331" s="239"/>
      <c r="AR331" s="538">
        <f t="shared" si="602"/>
        <v>0</v>
      </c>
      <c r="AS331" s="74">
        <f t="shared" si="603"/>
        <v>0</v>
      </c>
      <c r="AT331" s="79">
        <f t="shared" si="604"/>
        <v>0</v>
      </c>
      <c r="AU331" s="534"/>
      <c r="AV331" s="534"/>
      <c r="AW331" s="62"/>
      <c r="AX331" s="239"/>
      <c r="AY331" s="538">
        <f t="shared" si="605"/>
        <v>0</v>
      </c>
      <c r="AZ331" s="74">
        <f t="shared" si="606"/>
        <v>0</v>
      </c>
      <c r="BA331" s="79">
        <f t="shared" si="607"/>
        <v>0</v>
      </c>
      <c r="BB331" s="534"/>
      <c r="BC331" s="534"/>
      <c r="BD331" s="62"/>
      <c r="BE331" s="239"/>
      <c r="BF331" s="538">
        <f t="shared" si="608"/>
        <v>0</v>
      </c>
      <c r="BG331" s="74">
        <f t="shared" si="609"/>
        <v>0</v>
      </c>
      <c r="BH331" s="79">
        <f t="shared" si="610"/>
        <v>0</v>
      </c>
      <c r="BI331" s="534"/>
      <c r="BJ331" s="534"/>
      <c r="BK331" s="62"/>
      <c r="BL331" s="239"/>
      <c r="BM331" s="538">
        <f t="shared" si="611"/>
        <v>0</v>
      </c>
      <c r="BN331" s="74">
        <f t="shared" si="612"/>
        <v>0</v>
      </c>
      <c r="BO331" s="79">
        <f t="shared" si="613"/>
        <v>0</v>
      </c>
      <c r="BP331" s="534"/>
      <c r="BQ331" s="534"/>
      <c r="BR331" s="62"/>
      <c r="BS331" s="239"/>
      <c r="BT331" s="538">
        <f t="shared" si="614"/>
        <v>0</v>
      </c>
      <c r="BU331" s="74">
        <f t="shared" si="615"/>
        <v>0</v>
      </c>
      <c r="BV331" s="79">
        <f t="shared" si="616"/>
        <v>0</v>
      </c>
      <c r="BW331" s="534"/>
      <c r="BX331" s="534"/>
      <c r="BY331" s="62"/>
      <c r="BZ331" s="239"/>
      <c r="CA331" s="538">
        <f t="shared" si="617"/>
        <v>0</v>
      </c>
      <c r="CB331" s="74">
        <f t="shared" si="618"/>
        <v>0</v>
      </c>
      <c r="CC331" s="79">
        <f t="shared" si="619"/>
        <v>0</v>
      </c>
      <c r="CD331" s="534"/>
      <c r="CE331" s="534"/>
      <c r="CF331" s="62"/>
      <c r="CG331" s="239"/>
      <c r="CH331" s="538">
        <f t="shared" si="620"/>
        <v>0</v>
      </c>
      <c r="CI331" s="74">
        <f t="shared" si="621"/>
        <v>0</v>
      </c>
      <c r="CJ331" s="79">
        <f t="shared" si="622"/>
        <v>0</v>
      </c>
      <c r="CK331" s="534"/>
      <c r="CL331" s="534"/>
      <c r="CM331" s="62"/>
      <c r="CN331" s="239"/>
      <c r="CO331" s="538">
        <f t="shared" si="623"/>
        <v>0</v>
      </c>
      <c r="CP331" s="74">
        <f t="shared" si="624"/>
        <v>0</v>
      </c>
      <c r="CQ331" s="79">
        <f t="shared" si="625"/>
        <v>0</v>
      </c>
      <c r="CR331" s="534"/>
      <c r="CS331" s="534"/>
      <c r="CT331" s="62"/>
      <c r="CU331" s="239"/>
      <c r="CV331" s="538">
        <f t="shared" si="626"/>
        <v>0</v>
      </c>
      <c r="CW331" s="74">
        <f t="shared" si="627"/>
        <v>0</v>
      </c>
      <c r="CX331" s="79">
        <f t="shared" si="628"/>
        <v>0</v>
      </c>
      <c r="CY331" s="534"/>
      <c r="CZ331" s="534"/>
      <c r="DA331" s="62"/>
      <c r="DB331" s="239"/>
      <c r="DC331" s="538">
        <f t="shared" si="629"/>
        <v>0</v>
      </c>
      <c r="DD331" s="74">
        <f t="shared" si="630"/>
        <v>0</v>
      </c>
      <c r="DE331" s="79">
        <f t="shared" si="631"/>
        <v>0</v>
      </c>
      <c r="DF331" s="534"/>
      <c r="DG331" s="534"/>
      <c r="DH331" s="62"/>
      <c r="DI331" s="239"/>
      <c r="DJ331" s="538">
        <f t="shared" si="632"/>
        <v>0</v>
      </c>
      <c r="DK331" s="74">
        <f t="shared" si="633"/>
        <v>0</v>
      </c>
      <c r="DL331" s="79">
        <f t="shared" si="634"/>
        <v>0</v>
      </c>
      <c r="DM331" s="534"/>
      <c r="DN331" s="534"/>
      <c r="DO331" s="62"/>
      <c r="DP331" s="239"/>
      <c r="DQ331" s="538">
        <f t="shared" si="635"/>
        <v>0</v>
      </c>
      <c r="DR331" s="74">
        <f t="shared" si="636"/>
        <v>0</v>
      </c>
      <c r="DS331" s="79">
        <f t="shared" si="637"/>
        <v>0</v>
      </c>
      <c r="DT331" s="534"/>
      <c r="DU331" s="534"/>
      <c r="DV331" s="62"/>
    </row>
    <row r="332" spans="1:126" s="20" customFormat="1" x14ac:dyDescent="0.2">
      <c r="A332" s="76" t="s">
        <v>153</v>
      </c>
      <c r="B332" s="194"/>
      <c r="C332" s="73">
        <f>SUMIF($O306:$O331,MID($H332,3,10),C306:C331)</f>
        <v>0</v>
      </c>
      <c r="D332" s="73">
        <f>SUMIF($O306:$O331,MID($H332,3,10),D306:D331)</f>
        <v>0</v>
      </c>
      <c r="E332" s="73">
        <f t="shared" si="586"/>
        <v>0</v>
      </c>
      <c r="F332" s="187"/>
      <c r="H332" s="301" t="s">
        <v>322</v>
      </c>
      <c r="I332" s="536">
        <f>IF(I$1="","",SUMIF($O307:$O331,MID($H332,3,10),I307:I331))</f>
        <v>0</v>
      </c>
      <c r="J332" s="536">
        <f>IF(J$1="","",SUMIF($O307:$O331,MID($H332,3,10),J307:J331))</f>
        <v>0</v>
      </c>
      <c r="K332" s="73">
        <f t="shared" si="589"/>
        <v>0</v>
      </c>
      <c r="L332" s="435">
        <f>IF(I$1="","",SUMIF($O306:$O331,MID($H332,3,10),L306:L331))</f>
        <v>0</v>
      </c>
      <c r="M332" s="435">
        <f>IF(I$1="","",SUMIF($O306:$O331,MID($H332,3,10),M306:M331))</f>
        <v>0</v>
      </c>
      <c r="N332" s="383"/>
      <c r="O332" s="271" t="str">
        <f t="shared" si="537"/>
        <v>L</v>
      </c>
      <c r="P332" s="536">
        <f>IF(P$1="","",SUMIF($O307:$O331,MID($H332,3,10),P307:P331))</f>
        <v>0</v>
      </c>
      <c r="Q332" s="73">
        <f>IF(P$1="","",SUMIF($O307:$O331,MID($H332,3,10),Q307:Q331))</f>
        <v>0</v>
      </c>
      <c r="R332" s="73">
        <f t="shared" si="592"/>
        <v>0</v>
      </c>
      <c r="S332" s="435">
        <f>IF(P$1="","",SUMIF($O306:$O331,MID($H332,3,10),S306:S331))</f>
        <v>0</v>
      </c>
      <c r="T332" s="435">
        <f>IF(P$1="","",SUMIF($O306:$O331,MID($H332,3,10),T306:T331))</f>
        <v>0</v>
      </c>
      <c r="U332" s="383"/>
      <c r="V332" s="238"/>
      <c r="W332" s="536">
        <f>IF(W$1="","",SUMIF($O307:$O331,MID($H332,3,10),W307:W331))</f>
        <v>0</v>
      </c>
      <c r="X332" s="73">
        <f>IF(W$1="","",SUMIF($O307:$O331,MID($H332,3,10),X307:X331))</f>
        <v>0</v>
      </c>
      <c r="Y332" s="73">
        <f t="shared" si="595"/>
        <v>0</v>
      </c>
      <c r="Z332" s="435">
        <f>IF(W$1="","",SUMIF($O306:$O331,MID($H332,3,10),Z306:Z331))</f>
        <v>0</v>
      </c>
      <c r="AA332" s="435">
        <f>IF(W$1="","",SUMIF($O306:$O331,MID($H332,3,10),AA306:AA331))</f>
        <v>0</v>
      </c>
      <c r="AB332" s="383"/>
      <c r="AC332" s="238"/>
      <c r="AD332" s="536">
        <f>IF(AD$1="","",SUMIF($O307:$O331,MID($H332,3,10),AD307:AD331))</f>
        <v>0</v>
      </c>
      <c r="AE332" s="73">
        <f>IF(AD$1="","",SUMIF($O307:$O331,MID($H332,3,10),AE307:AE331))</f>
        <v>0</v>
      </c>
      <c r="AF332" s="73">
        <f t="shared" si="598"/>
        <v>0</v>
      </c>
      <c r="AG332" s="435">
        <f>IF(AD$1="","",SUMIF($O306:$O331,MID($H332,3,10),AG306:AG331))</f>
        <v>0</v>
      </c>
      <c r="AH332" s="435">
        <f>IF(AD$1="","",SUMIF($O306:$O331,MID($H332,3,10),AH306:AH331))</f>
        <v>0</v>
      </c>
      <c r="AI332" s="383"/>
      <c r="AJ332" s="238"/>
      <c r="AK332" s="536">
        <f>IF(AK$1="","",SUMIF($O307:$O331,MID($H332,3,10),AK307:AK331))</f>
        <v>0</v>
      </c>
      <c r="AL332" s="73">
        <f>IF(AK$1="","",SUMIF($O307:$O331,MID($H332,3,10),AL307:AL331))</f>
        <v>0</v>
      </c>
      <c r="AM332" s="73">
        <f t="shared" si="601"/>
        <v>0</v>
      </c>
      <c r="AN332" s="435">
        <f>IF(AK$1="","",SUMIF($O306:$O331,MID($H332,3,10),AN306:AN331))</f>
        <v>0</v>
      </c>
      <c r="AO332" s="435">
        <f>IF(AK$1="","",SUMIF($O306:$O331,MID($H332,3,10),AO306:AO331))</f>
        <v>0</v>
      </c>
      <c r="AP332" s="383"/>
      <c r="AQ332" s="238"/>
      <c r="AR332" s="536">
        <f>IF(AR$1="","",SUMIF($O307:$O331,MID($H332,3,10),AR307:AR331))</f>
        <v>0</v>
      </c>
      <c r="AS332" s="73">
        <f>IF(AR$1="","",SUMIF($O307:$O331,MID($H332,3,10),AS307:AS331))</f>
        <v>0</v>
      </c>
      <c r="AT332" s="73">
        <f t="shared" si="604"/>
        <v>0</v>
      </c>
      <c r="AU332" s="435">
        <f>IF(AR$1="","",SUMIF($O306:$O331,MID($H332,3,10),AU306:AU331))</f>
        <v>0</v>
      </c>
      <c r="AV332" s="435">
        <f>IF(AR$1="","",SUMIF($O306:$O331,MID($H332,3,10),AV306:AV331))</f>
        <v>0</v>
      </c>
      <c r="AW332" s="383"/>
      <c r="AX332" s="238"/>
      <c r="AY332" s="536">
        <f>IF(AY$1="","",SUMIF($O307:$O331,MID($H332,3,10),AY307:AY331))</f>
        <v>0</v>
      </c>
      <c r="AZ332" s="73">
        <f>IF(AY$1="","",SUMIF($O307:$O331,MID($H332,3,10),AZ307:AZ331))</f>
        <v>0</v>
      </c>
      <c r="BA332" s="73">
        <f t="shared" si="607"/>
        <v>0</v>
      </c>
      <c r="BB332" s="435">
        <f>IF(AY$1="","",SUMIF($O306:$O331,MID($H332,3,10),BB306:BB331))</f>
        <v>0</v>
      </c>
      <c r="BC332" s="435">
        <f>IF(AY$1="","",SUMIF($O306:$O331,MID($H332,3,10),BC306:BC331))</f>
        <v>0</v>
      </c>
      <c r="BD332" s="383"/>
      <c r="BE332" s="238"/>
      <c r="BF332" s="536">
        <f>IF(BF$1="","",SUMIF($O307:$O331,MID($H332,3,10),BF307:BF331))</f>
        <v>0</v>
      </c>
      <c r="BG332" s="73">
        <f>IF(BF$1="","",SUMIF($O307:$O331,MID($H332,3,10),BG307:BG331))</f>
        <v>0</v>
      </c>
      <c r="BH332" s="73">
        <f t="shared" si="610"/>
        <v>0</v>
      </c>
      <c r="BI332" s="435">
        <f>IF(BF$1="","",SUMIF($O306:$O331,MID($H332,3,10),BI306:BI331))</f>
        <v>0</v>
      </c>
      <c r="BJ332" s="435">
        <f>IF(BF$1="","",SUMIF($O306:$O331,MID($H332,3,10),BJ306:BJ331))</f>
        <v>0</v>
      </c>
      <c r="BK332" s="383"/>
      <c r="BL332" s="238"/>
      <c r="BM332" s="536">
        <f>IF(BM$1="","",SUMIF($O307:$O331,MID($H332,3,10),BM307:BM331))</f>
        <v>0</v>
      </c>
      <c r="BN332" s="73">
        <f>IF(BM$1="","",SUMIF($O307:$O331,MID($H332,3,10),BN307:BN331))</f>
        <v>0</v>
      </c>
      <c r="BO332" s="73">
        <f t="shared" si="613"/>
        <v>0</v>
      </c>
      <c r="BP332" s="435">
        <f>IF(BM$1="","",SUMIF($O306:$O331,MID($H332,3,10),BP306:BP331))</f>
        <v>0</v>
      </c>
      <c r="BQ332" s="435">
        <f>IF(BM$1="","",SUMIF($O306:$O331,MID($H332,3,10),BQ306:BQ331))</f>
        <v>0</v>
      </c>
      <c r="BR332" s="383"/>
      <c r="BS332" s="238"/>
      <c r="BT332" s="536">
        <f>IF(BT$1="","",SUMIF($O307:$O331,MID($H332,3,10),BT307:BT331))</f>
        <v>0</v>
      </c>
      <c r="BU332" s="73">
        <f>IF(BT$1="","",SUMIF($O307:$O331,MID($H332,3,10),BU307:BU331))</f>
        <v>0</v>
      </c>
      <c r="BV332" s="73">
        <f t="shared" si="616"/>
        <v>0</v>
      </c>
      <c r="BW332" s="435">
        <f>IF(BT$1="","",SUMIF($O306:$O331,MID($H332,3,10),BW306:BW331))</f>
        <v>0</v>
      </c>
      <c r="BX332" s="435">
        <f>IF(BT$1="","",SUMIF($O306:$O331,MID($H332,3,10),BX306:BX331))</f>
        <v>0</v>
      </c>
      <c r="BY332" s="383"/>
      <c r="BZ332" s="238"/>
      <c r="CA332" s="536">
        <f>IF(CA$1="","",SUMIF($O307:$O331,MID($H332,3,10),CA307:CA331))</f>
        <v>0</v>
      </c>
      <c r="CB332" s="73">
        <f>IF(CA$1="","",SUMIF($O307:$O331,MID($H332,3,10),CB307:CB331))</f>
        <v>0</v>
      </c>
      <c r="CC332" s="73">
        <f t="shared" si="619"/>
        <v>0</v>
      </c>
      <c r="CD332" s="435">
        <f>IF(CA$1="","",SUMIF($O306:$O331,MID($H332,3,10),CD306:CD331))</f>
        <v>0</v>
      </c>
      <c r="CE332" s="435">
        <f>IF(CA$1="","",SUMIF($O306:$O331,MID($H332,3,10),CE306:CE331))</f>
        <v>0</v>
      </c>
      <c r="CF332" s="383"/>
      <c r="CG332" s="238"/>
      <c r="CH332" s="536">
        <f>IF(CH$1="","",SUMIF($O307:$O331,MID($H332,3,10),CH307:CH331))</f>
        <v>0</v>
      </c>
      <c r="CI332" s="73">
        <f>IF(CH$1="","",SUMIF($O307:$O331,MID($H332,3,10),CI307:CI331))</f>
        <v>0</v>
      </c>
      <c r="CJ332" s="73">
        <f t="shared" si="622"/>
        <v>0</v>
      </c>
      <c r="CK332" s="435">
        <f>IF(CH$1="","",SUMIF($O306:$O331,MID($H332,3,10),CK306:CK331))</f>
        <v>0</v>
      </c>
      <c r="CL332" s="435">
        <f>IF(CH$1="","",SUMIF($O306:$O331,MID($H332,3,10),CL306:CL331))</f>
        <v>0</v>
      </c>
      <c r="CM332" s="383"/>
      <c r="CN332" s="238"/>
      <c r="CO332" s="536">
        <f>IF(CO$1="","",SUMIF($O307:$O331,MID($H332,3,10),CO307:CO331))</f>
        <v>0</v>
      </c>
      <c r="CP332" s="73">
        <f>IF(CO$1="","",SUMIF($O307:$O331,MID($H332,3,10),CP307:CP331))</f>
        <v>0</v>
      </c>
      <c r="CQ332" s="73">
        <f t="shared" si="625"/>
        <v>0</v>
      </c>
      <c r="CR332" s="435">
        <f>IF(CO$1="","",SUMIF($O306:$O331,MID($H332,3,10),CR306:CR331))</f>
        <v>0</v>
      </c>
      <c r="CS332" s="435">
        <f>IF(CO$1="","",SUMIF($O306:$O331,MID($H332,3,10),CS306:CS331))</f>
        <v>0</v>
      </c>
      <c r="CT332" s="383"/>
      <c r="CU332" s="238"/>
      <c r="CV332" s="536">
        <f>IF(CV$1="","",SUMIF($O307:$O331,MID($H332,3,10),CV307:CV331))</f>
        <v>0</v>
      </c>
      <c r="CW332" s="73">
        <f>IF(CV$1="","",SUMIF($O307:$O331,MID($H332,3,10),CW307:CW331))</f>
        <v>0</v>
      </c>
      <c r="CX332" s="73">
        <f t="shared" si="628"/>
        <v>0</v>
      </c>
      <c r="CY332" s="435">
        <f>IF(CV$1="","",SUMIF($O306:$O331,MID($H332,3,10),CY306:CY331))</f>
        <v>0</v>
      </c>
      <c r="CZ332" s="435">
        <f>IF(CV$1="","",SUMIF($O306:$O331,MID($H332,3,10),CZ306:CZ331))</f>
        <v>0</v>
      </c>
      <c r="DA332" s="383"/>
      <c r="DB332" s="238"/>
      <c r="DC332" s="536">
        <f>IF(DC$1="","",SUMIF($O307:$O331,MID($H332,3,10),DC307:DC331))</f>
        <v>0</v>
      </c>
      <c r="DD332" s="73">
        <f>IF(DC$1="","",SUMIF($O307:$O331,MID($H332,3,10),DD307:DD331))</f>
        <v>0</v>
      </c>
      <c r="DE332" s="73">
        <f t="shared" si="631"/>
        <v>0</v>
      </c>
      <c r="DF332" s="435">
        <f>IF(DC$1="","",SUMIF($O306:$O331,MID($H332,3,10),DF306:DF331))</f>
        <v>0</v>
      </c>
      <c r="DG332" s="435">
        <f>IF(DC$1="","",SUMIF($O306:$O331,MID($H332,3,10),DG306:DG331))</f>
        <v>0</v>
      </c>
      <c r="DH332" s="383"/>
      <c r="DI332" s="238"/>
      <c r="DJ332" s="536">
        <f>IF(DJ$1="","",SUMIF($O307:$O331,MID($H332,3,10),DJ307:DJ331))</f>
        <v>0</v>
      </c>
      <c r="DK332" s="73">
        <f>IF(DJ$1="","",SUMIF($O307:$O331,MID($H332,3,10),DK307:DK331))</f>
        <v>0</v>
      </c>
      <c r="DL332" s="73">
        <f t="shared" si="634"/>
        <v>0</v>
      </c>
      <c r="DM332" s="435">
        <f>IF(DJ$1="","",SUMIF($O306:$O331,MID($H332,3,10),DM306:DM331))</f>
        <v>0</v>
      </c>
      <c r="DN332" s="435">
        <f>IF(DJ$1="","",SUMIF($O306:$O331,MID($H332,3,10),DN306:DN331))</f>
        <v>0</v>
      </c>
      <c r="DO332" s="383"/>
      <c r="DP332" s="238"/>
      <c r="DQ332" s="536">
        <f>IF(DQ$1="","",SUMIF($O307:$O331,MID($H332,3,10),DQ307:DQ331))</f>
        <v>0</v>
      </c>
      <c r="DR332" s="73">
        <f>IF(DQ$1="","",SUMIF($O307:$O331,MID($H332,3,10),DR307:DR331))</f>
        <v>0</v>
      </c>
      <c r="DS332" s="73">
        <f t="shared" si="637"/>
        <v>0</v>
      </c>
      <c r="DT332" s="435">
        <f>IF(DQ$1="","",SUMIF($O306:$O331,MID($H332,3,10),DT306:DT331))</f>
        <v>0</v>
      </c>
      <c r="DU332" s="435">
        <f>IF(DQ$1="","",SUMIF($O306:$O331,MID($H332,3,10),DU306:DU331))</f>
        <v>0</v>
      </c>
      <c r="DV332" s="383"/>
    </row>
    <row r="333" spans="1:126" s="238" customFormat="1" x14ac:dyDescent="0.2">
      <c r="A333" s="702" t="s">
        <v>148</v>
      </c>
      <c r="B333" s="703"/>
      <c r="C333" s="703"/>
      <c r="D333" s="703"/>
      <c r="E333" s="703"/>
      <c r="F333" s="704"/>
      <c r="H333" s="303"/>
      <c r="I333" s="421"/>
      <c r="J333" s="421"/>
      <c r="K333" s="421"/>
      <c r="L333" s="425"/>
      <c r="M333" s="425"/>
      <c r="N333" s="384"/>
      <c r="O333" s="271"/>
      <c r="P333" s="421"/>
      <c r="Q333" s="421"/>
      <c r="R333" s="421"/>
      <c r="S333" s="425"/>
      <c r="T333" s="425"/>
      <c r="U333" s="384"/>
      <c r="W333" s="421"/>
      <c r="X333" s="421"/>
      <c r="Y333" s="421"/>
      <c r="Z333" s="253"/>
      <c r="AA333" s="253"/>
      <c r="AB333" s="384"/>
      <c r="AD333" s="421"/>
      <c r="AE333" s="421"/>
      <c r="AF333" s="421"/>
      <c r="AG333" s="253"/>
      <c r="AH333" s="253"/>
      <c r="AI333" s="384"/>
      <c r="AK333" s="421"/>
      <c r="AL333" s="421"/>
      <c r="AM333" s="421"/>
      <c r="AN333" s="253"/>
      <c r="AO333" s="253"/>
      <c r="AP333" s="384"/>
      <c r="AR333" s="421"/>
      <c r="AS333" s="421"/>
      <c r="AT333" s="421"/>
      <c r="AU333" s="253"/>
      <c r="AV333" s="253"/>
      <c r="AW333" s="384"/>
      <c r="AY333" s="421"/>
      <c r="AZ333" s="421"/>
      <c r="BA333" s="421"/>
      <c r="BB333" s="253"/>
      <c r="BC333" s="253"/>
      <c r="BD333" s="384"/>
      <c r="BF333" s="421"/>
      <c r="BG333" s="421"/>
      <c r="BH333" s="421"/>
      <c r="BI333" s="253"/>
      <c r="BJ333" s="253"/>
      <c r="BK333" s="384"/>
      <c r="BM333" s="421"/>
      <c r="BN333" s="421"/>
      <c r="BO333" s="421"/>
      <c r="BP333" s="253"/>
      <c r="BQ333" s="253"/>
      <c r="BR333" s="384"/>
      <c r="BT333" s="421"/>
      <c r="BU333" s="421"/>
      <c r="BV333" s="421"/>
      <c r="BW333" s="253"/>
      <c r="BX333" s="253"/>
      <c r="BY333" s="384"/>
      <c r="CA333" s="421"/>
      <c r="CB333" s="421"/>
      <c r="CC333" s="421"/>
      <c r="CD333" s="253"/>
      <c r="CE333" s="253"/>
      <c r="CF333" s="384"/>
      <c r="CH333" s="421"/>
      <c r="CI333" s="421"/>
      <c r="CJ333" s="421"/>
      <c r="CK333" s="253"/>
      <c r="CL333" s="253"/>
      <c r="CM333" s="384"/>
      <c r="CO333" s="421"/>
      <c r="CP333" s="421"/>
      <c r="CQ333" s="421"/>
      <c r="CR333" s="253"/>
      <c r="CS333" s="253"/>
      <c r="CT333" s="384"/>
      <c r="CV333" s="421"/>
      <c r="CW333" s="421"/>
      <c r="CX333" s="421"/>
      <c r="CY333" s="253"/>
      <c r="CZ333" s="253"/>
      <c r="DA333" s="384"/>
      <c r="DC333" s="421"/>
      <c r="DD333" s="421"/>
      <c r="DE333" s="421"/>
      <c r="DF333" s="253"/>
      <c r="DG333" s="253"/>
      <c r="DH333" s="384"/>
      <c r="DJ333" s="421"/>
      <c r="DK333" s="421"/>
      <c r="DL333" s="421"/>
      <c r="DM333" s="253"/>
      <c r="DN333" s="253"/>
      <c r="DO333" s="384"/>
      <c r="DQ333" s="421"/>
      <c r="DR333" s="421"/>
      <c r="DS333" s="421"/>
      <c r="DT333" s="253"/>
      <c r="DU333" s="253"/>
      <c r="DV333" s="384"/>
    </row>
    <row r="334" spans="1:126" s="20" customFormat="1" outlineLevel="1" x14ac:dyDescent="0.2">
      <c r="A334" s="152" t="s">
        <v>150</v>
      </c>
      <c r="B334" s="182" t="s">
        <v>61</v>
      </c>
      <c r="C334" s="66"/>
      <c r="D334" s="66"/>
      <c r="E334" s="74">
        <f>SUM(C334:D334)</f>
        <v>0</v>
      </c>
      <c r="F334" s="187"/>
      <c r="H334" s="301" t="s">
        <v>299</v>
      </c>
      <c r="I334" s="538">
        <f>IF(K$1="Rejected",C334,IF(L334="",C334,SUM(C334,L334)))</f>
        <v>0</v>
      </c>
      <c r="J334" s="538">
        <f>IF(K$1="Rejected",D334,IF(M334="",D334,SUM(D334,M334)))</f>
        <v>0</v>
      </c>
      <c r="K334" s="257">
        <f t="shared" ref="K334:K342" si="638">IF(I$1="","",SUM(I334:J334))</f>
        <v>0</v>
      </c>
      <c r="L334" s="537"/>
      <c r="M334" s="537"/>
      <c r="N334" s="382"/>
      <c r="O334" s="271" t="str">
        <f t="shared" si="537"/>
        <v>LS</v>
      </c>
      <c r="P334" s="539">
        <f>IF(R$1="Rejected",I334,IF(S334="",I334,SUM(I334,S334)))</f>
        <v>0</v>
      </c>
      <c r="Q334" s="539">
        <f>IF(R$1="Rejected",J334,IF(T334="",J334,SUM(J334,T334)))</f>
        <v>0</v>
      </c>
      <c r="R334" s="257">
        <f t="shared" ref="R334:R342" si="639">IF(P$1="","",SUM(P334:Q334))</f>
        <v>0</v>
      </c>
      <c r="S334" s="537"/>
      <c r="T334" s="537"/>
      <c r="U334" s="382"/>
      <c r="V334" s="238"/>
      <c r="W334" s="539">
        <f>IF(Y$1="Rejected",P334,IF(Z334="",P334,SUM(P334,Z334)))</f>
        <v>0</v>
      </c>
      <c r="X334" s="539">
        <f>IF(Y$1="Rejected",Q334,IF(AA334="",Q334,SUM(Q334,AA334)))</f>
        <v>0</v>
      </c>
      <c r="Y334" s="257">
        <f t="shared" ref="Y334:Y342" si="640">IF(W$1="","",SUM(W334:X334))</f>
        <v>0</v>
      </c>
      <c r="Z334" s="537"/>
      <c r="AA334" s="537"/>
      <c r="AB334" s="382"/>
      <c r="AC334" s="238"/>
      <c r="AD334" s="539">
        <f>IF(AF$1="Rejected",W334,IF(AG334="",W334,SUM(W334,AG334)))</f>
        <v>0</v>
      </c>
      <c r="AE334" s="539">
        <f>IF(AF$1="Rejected",X334,IF(AH334="",X334,SUM(X334,AH334)))</f>
        <v>0</v>
      </c>
      <c r="AF334" s="257">
        <f t="shared" ref="AF334:AF342" si="641">IF(AD$1="","",SUM(AD334:AE334))</f>
        <v>0</v>
      </c>
      <c r="AG334" s="537"/>
      <c r="AH334" s="537"/>
      <c r="AI334" s="382"/>
      <c r="AJ334" s="238"/>
      <c r="AK334" s="539">
        <f>IF(AM$1="Rejected",AD334,IF(AN334="",AD334,SUM(AD334,AN334)))</f>
        <v>0</v>
      </c>
      <c r="AL334" s="539">
        <f>IF(AM$1="Rejected",AE334,IF(AO334="",AE334,SUM(AE334,AO334)))</f>
        <v>0</v>
      </c>
      <c r="AM334" s="257">
        <f t="shared" ref="AM334:AM342" si="642">IF(AK$1="","",SUM(AK334:AL334))</f>
        <v>0</v>
      </c>
      <c r="AN334" s="537"/>
      <c r="AO334" s="537"/>
      <c r="AP334" s="382"/>
      <c r="AQ334" s="238"/>
      <c r="AR334" s="539">
        <f>IF(AT$1="Rejected",AK334,IF(AU334="",AK334,SUM(AK334,AU334)))</f>
        <v>0</v>
      </c>
      <c r="AS334" s="539">
        <f>IF(AT$1="Rejected",AL334,IF(AV334="",AL334,SUM(AL334,AV334)))</f>
        <v>0</v>
      </c>
      <c r="AT334" s="257">
        <f t="shared" ref="AT334:AT342" si="643">IF(AR$1="","",SUM(AR334:AS334))</f>
        <v>0</v>
      </c>
      <c r="AU334" s="537"/>
      <c r="AV334" s="537"/>
      <c r="AW334" s="382"/>
      <c r="AX334" s="238"/>
      <c r="AY334" s="539">
        <f>IF(BA$1="Rejected",AR334,IF(BB334="",AR334,SUM(AR334,BB334)))</f>
        <v>0</v>
      </c>
      <c r="AZ334" s="539">
        <f>IF(BA$1="Rejected",AS334,IF(BC334="",AS334,SUM(AS334,BC334)))</f>
        <v>0</v>
      </c>
      <c r="BA334" s="257">
        <f t="shared" ref="BA334:BA342" si="644">IF(AY$1="","",SUM(AY334:AZ334))</f>
        <v>0</v>
      </c>
      <c r="BB334" s="537"/>
      <c r="BC334" s="537"/>
      <c r="BD334" s="382"/>
      <c r="BE334" s="238"/>
      <c r="BF334" s="539">
        <f>IF(BH$1="Rejected",AY334,IF(BI334="",AY334,SUM(AY334,BI334)))</f>
        <v>0</v>
      </c>
      <c r="BG334" s="539">
        <f>IF(BH$1="Rejected",AZ334,IF(BJ334="",AZ334,SUM(AZ334,BJ334)))</f>
        <v>0</v>
      </c>
      <c r="BH334" s="257">
        <f t="shared" ref="BH334:BH342" si="645">IF(BF$1="","",SUM(BF334:BG334))</f>
        <v>0</v>
      </c>
      <c r="BI334" s="537"/>
      <c r="BJ334" s="537"/>
      <c r="BK334" s="382"/>
      <c r="BL334" s="238"/>
      <c r="BM334" s="539">
        <f>IF(BO$1="Rejected",BF334,IF(BP334="",BF334,SUM(BF334,BP334)))</f>
        <v>0</v>
      </c>
      <c r="BN334" s="539">
        <f>IF(BO$1="Rejected",BG334,IF(BQ334="",BG334,SUM(BG334,BQ334)))</f>
        <v>0</v>
      </c>
      <c r="BO334" s="257">
        <f t="shared" ref="BO334:BO342" si="646">IF(BM$1="","",SUM(BM334:BN334))</f>
        <v>0</v>
      </c>
      <c r="BP334" s="537"/>
      <c r="BQ334" s="537"/>
      <c r="BR334" s="382"/>
      <c r="BS334" s="238"/>
      <c r="BT334" s="539">
        <f>IF(BV$1="Rejected",BM334,IF(BW334="",BM334,SUM(BM334,BW334)))</f>
        <v>0</v>
      </c>
      <c r="BU334" s="539">
        <f>IF(BV$1="Rejected",BN334,IF(BX334="",BN334,SUM(BN334,BX334)))</f>
        <v>0</v>
      </c>
      <c r="BV334" s="257">
        <f t="shared" ref="BV334:BV342" si="647">IF(BT$1="","",SUM(BT334:BU334))</f>
        <v>0</v>
      </c>
      <c r="BW334" s="537"/>
      <c r="BX334" s="537"/>
      <c r="BY334" s="382"/>
      <c r="BZ334" s="238"/>
      <c r="CA334" s="539">
        <f>IF(CC$1="Rejected",BT334,IF(CD334="",BT334,SUM(BT334,CD334)))</f>
        <v>0</v>
      </c>
      <c r="CB334" s="539">
        <f>IF(CC$1="Rejected",BU334,IF(CE334="",BU334,SUM(BU334,CE334)))</f>
        <v>0</v>
      </c>
      <c r="CC334" s="257">
        <f t="shared" ref="CC334:CC342" si="648">IF(CA$1="","",SUM(CA334:CB334))</f>
        <v>0</v>
      </c>
      <c r="CD334" s="537"/>
      <c r="CE334" s="537"/>
      <c r="CF334" s="382"/>
      <c r="CG334" s="238"/>
      <c r="CH334" s="539">
        <f>IF(CJ$1="Rejected",CA334,IF(CK334="",CA334,SUM(CA334,CK334)))</f>
        <v>0</v>
      </c>
      <c r="CI334" s="539">
        <f>IF(CJ$1="Rejected",CB334,IF(CL334="",CB334,SUM(CB334,CL334)))</f>
        <v>0</v>
      </c>
      <c r="CJ334" s="257">
        <f t="shared" ref="CJ334:CJ342" si="649">IF(CH$1="","",SUM(CH334:CI334))</f>
        <v>0</v>
      </c>
      <c r="CK334" s="537"/>
      <c r="CL334" s="537"/>
      <c r="CM334" s="382"/>
      <c r="CN334" s="238"/>
      <c r="CO334" s="539">
        <f>IF(CQ$1="Rejected",CH334,IF(CR334="",CH334,SUM(CH334,CR334)))</f>
        <v>0</v>
      </c>
      <c r="CP334" s="539">
        <f>IF(CQ$1="Rejected",CI334,IF(CS334="",CI334,SUM(CI334,CS334)))</f>
        <v>0</v>
      </c>
      <c r="CQ334" s="257">
        <f t="shared" ref="CQ334:CQ342" si="650">IF(CO$1="","",SUM(CO334:CP334))</f>
        <v>0</v>
      </c>
      <c r="CR334" s="537"/>
      <c r="CS334" s="537"/>
      <c r="CT334" s="382"/>
      <c r="CU334" s="238"/>
      <c r="CV334" s="539">
        <f>IF(CX$1="Rejected",CO334,IF(CY334="",CO334,SUM(CO334,CY334)))</f>
        <v>0</v>
      </c>
      <c r="CW334" s="539">
        <f>IF(CX$1="Rejected",CP334,IF(CZ334="",CP334,SUM(CP334,CZ334)))</f>
        <v>0</v>
      </c>
      <c r="CX334" s="257">
        <f t="shared" ref="CX334:CX342" si="651">IF(CV$1="","",SUM(CV334:CW334))</f>
        <v>0</v>
      </c>
      <c r="CY334" s="537"/>
      <c r="CZ334" s="537"/>
      <c r="DA334" s="382"/>
      <c r="DB334" s="238"/>
      <c r="DC334" s="539">
        <f>IF(DE$1="Rejected",CV334,IF(DF334="",CV334,SUM(CV334,DF334)))</f>
        <v>0</v>
      </c>
      <c r="DD334" s="539">
        <f>IF(DE$1="Rejected",CW334,IF(DG334="",CW334,SUM(CW334,DG334)))</f>
        <v>0</v>
      </c>
      <c r="DE334" s="257">
        <f t="shared" ref="DE334:DE342" si="652">IF(DC$1="","",SUM(DC334:DD334))</f>
        <v>0</v>
      </c>
      <c r="DF334" s="537"/>
      <c r="DG334" s="537"/>
      <c r="DH334" s="382"/>
      <c r="DI334" s="238"/>
      <c r="DJ334" s="539">
        <f>IF(DL$1="Rejected",DC334,IF(DM334="",DC334,SUM(DC334,DM334)))</f>
        <v>0</v>
      </c>
      <c r="DK334" s="539">
        <f>IF(DL$1="Rejected",DD334,IF(DN334="",DD334,SUM(DD334,DN334)))</f>
        <v>0</v>
      </c>
      <c r="DL334" s="257">
        <f t="shared" ref="DL334:DL342" si="653">IF(DJ$1="","",SUM(DJ334:DK334))</f>
        <v>0</v>
      </c>
      <c r="DM334" s="537"/>
      <c r="DN334" s="537"/>
      <c r="DO334" s="382"/>
      <c r="DP334" s="238"/>
      <c r="DQ334" s="539">
        <f>IF(DS$1="Rejected",DJ334,IF(DT334="",DJ334,SUM(DJ334,DT334)))</f>
        <v>0</v>
      </c>
      <c r="DR334" s="539">
        <f>IF(DS$1="Rejected",DK334,IF(DU334="",DK334,SUM(DK334,DU334)))</f>
        <v>0</v>
      </c>
      <c r="DS334" s="257">
        <f t="shared" ref="DS334:DS342" si="654">IF(DQ$1="","",SUM(DQ334:DR334))</f>
        <v>0</v>
      </c>
      <c r="DT334" s="537"/>
      <c r="DU334" s="537"/>
      <c r="DV334" s="382"/>
    </row>
    <row r="335" spans="1:126" s="20" customFormat="1" outlineLevel="1" x14ac:dyDescent="0.2">
      <c r="A335" s="152" t="s">
        <v>150</v>
      </c>
      <c r="B335" s="182" t="s">
        <v>61</v>
      </c>
      <c r="C335" s="66"/>
      <c r="D335" s="66"/>
      <c r="E335" s="74">
        <f>SUM(C335:D335)</f>
        <v>0</v>
      </c>
      <c r="F335" s="187"/>
      <c r="H335" s="301" t="s">
        <v>299</v>
      </c>
      <c r="I335" s="538">
        <f>IF(K$1="Rejected",C335,IF(L335="",C335,SUM(C335,L335)))</f>
        <v>0</v>
      </c>
      <c r="J335" s="538">
        <f>IF(K$1="Rejected",D335,IF(M335="",D335,SUM(D335,M335)))</f>
        <v>0</v>
      </c>
      <c r="K335" s="74">
        <f t="shared" si="638"/>
        <v>0</v>
      </c>
      <c r="L335" s="537"/>
      <c r="M335" s="537"/>
      <c r="N335" s="382"/>
      <c r="O335" s="271" t="str">
        <f t="shared" si="537"/>
        <v>LS</v>
      </c>
      <c r="P335" s="539">
        <f>IF(R$1="Rejected",I335,IF(S335="",I335,SUM(I335,S335)))</f>
        <v>0</v>
      </c>
      <c r="Q335" s="538">
        <f>IF(R$1="Rejected",J335,IF(T335="",J335,SUM(J335,T335)))</f>
        <v>0</v>
      </c>
      <c r="R335" s="74">
        <f t="shared" si="639"/>
        <v>0</v>
      </c>
      <c r="S335" s="537"/>
      <c r="T335" s="537"/>
      <c r="U335" s="382"/>
      <c r="V335" s="238"/>
      <c r="W335" s="539">
        <f>IF(Y$1="Rejected",P335,IF(Z335="",P335,SUM(P335,Z335)))</f>
        <v>0</v>
      </c>
      <c r="X335" s="538">
        <f>IF(Y$1="Rejected",Q335,IF(AA335="",Q335,SUM(Q335,AA335)))</f>
        <v>0</v>
      </c>
      <c r="Y335" s="74">
        <f t="shared" si="640"/>
        <v>0</v>
      </c>
      <c r="Z335" s="537"/>
      <c r="AA335" s="537"/>
      <c r="AB335" s="382"/>
      <c r="AC335" s="238"/>
      <c r="AD335" s="539">
        <f>IF(AF$1="Rejected",W335,IF(AG335="",W335,SUM(W335,AG335)))</f>
        <v>0</v>
      </c>
      <c r="AE335" s="538">
        <f>IF(AF$1="Rejected",X335,IF(AH335="",X335,SUM(X335,AH335)))</f>
        <v>0</v>
      </c>
      <c r="AF335" s="74">
        <f t="shared" si="641"/>
        <v>0</v>
      </c>
      <c r="AG335" s="537"/>
      <c r="AH335" s="537"/>
      <c r="AI335" s="382"/>
      <c r="AJ335" s="238"/>
      <c r="AK335" s="539">
        <f>IF(AM$1="Rejected",AD335,IF(AN335="",AD335,SUM(AD335,AN335)))</f>
        <v>0</v>
      </c>
      <c r="AL335" s="538">
        <f>IF(AM$1="Rejected",AE335,IF(AO335="",AE335,SUM(AE335,AO335)))</f>
        <v>0</v>
      </c>
      <c r="AM335" s="74">
        <f t="shared" si="642"/>
        <v>0</v>
      </c>
      <c r="AN335" s="537"/>
      <c r="AO335" s="537"/>
      <c r="AP335" s="382"/>
      <c r="AQ335" s="238"/>
      <c r="AR335" s="539">
        <f>IF(AT$1="Rejected",AK335,IF(AU335="",AK335,SUM(AK335,AU335)))</f>
        <v>0</v>
      </c>
      <c r="AS335" s="538">
        <f>IF(AT$1="Rejected",AL335,IF(AV335="",AL335,SUM(AL335,AV335)))</f>
        <v>0</v>
      </c>
      <c r="AT335" s="74">
        <f t="shared" si="643"/>
        <v>0</v>
      </c>
      <c r="AU335" s="537"/>
      <c r="AV335" s="537"/>
      <c r="AW335" s="382"/>
      <c r="AX335" s="238"/>
      <c r="AY335" s="539">
        <f>IF(BA$1="Rejected",AR335,IF(BB335="",AR335,SUM(AR335,BB335)))</f>
        <v>0</v>
      </c>
      <c r="AZ335" s="538">
        <f>IF(BA$1="Rejected",AS335,IF(BC335="",AS335,SUM(AS335,BC335)))</f>
        <v>0</v>
      </c>
      <c r="BA335" s="74">
        <f t="shared" si="644"/>
        <v>0</v>
      </c>
      <c r="BB335" s="537"/>
      <c r="BC335" s="537"/>
      <c r="BD335" s="382"/>
      <c r="BE335" s="238"/>
      <c r="BF335" s="539">
        <f>IF(BH$1="Rejected",AY335,IF(BI335="",AY335,SUM(AY335,BI335)))</f>
        <v>0</v>
      </c>
      <c r="BG335" s="538">
        <f>IF(BH$1="Rejected",AZ335,IF(BJ335="",AZ335,SUM(AZ335,BJ335)))</f>
        <v>0</v>
      </c>
      <c r="BH335" s="74">
        <f t="shared" si="645"/>
        <v>0</v>
      </c>
      <c r="BI335" s="537"/>
      <c r="BJ335" s="537"/>
      <c r="BK335" s="382"/>
      <c r="BL335" s="238"/>
      <c r="BM335" s="539">
        <f>IF(BO$1="Rejected",BF335,IF(BP335="",BF335,SUM(BF335,BP335)))</f>
        <v>0</v>
      </c>
      <c r="BN335" s="538">
        <f>IF(BO$1="Rejected",BG335,IF(BQ335="",BG335,SUM(BG335,BQ335)))</f>
        <v>0</v>
      </c>
      <c r="BO335" s="74">
        <f t="shared" si="646"/>
        <v>0</v>
      </c>
      <c r="BP335" s="537"/>
      <c r="BQ335" s="537"/>
      <c r="BR335" s="382"/>
      <c r="BS335" s="238"/>
      <c r="BT335" s="539">
        <f>IF(BV$1="Rejected",BM335,IF(BW335="",BM335,SUM(BM335,BW335)))</f>
        <v>0</v>
      </c>
      <c r="BU335" s="538">
        <f>IF(BV$1="Rejected",BN335,IF(BX335="",BN335,SUM(BN335,BX335)))</f>
        <v>0</v>
      </c>
      <c r="BV335" s="74">
        <f t="shared" si="647"/>
        <v>0</v>
      </c>
      <c r="BW335" s="537"/>
      <c r="BX335" s="537"/>
      <c r="BY335" s="382"/>
      <c r="BZ335" s="238"/>
      <c r="CA335" s="539">
        <f>IF(CC$1="Rejected",BT335,IF(CD335="",BT335,SUM(BT335,CD335)))</f>
        <v>0</v>
      </c>
      <c r="CB335" s="538">
        <f>IF(CC$1="Rejected",BU335,IF(CE335="",BU335,SUM(BU335,CE335)))</f>
        <v>0</v>
      </c>
      <c r="CC335" s="74">
        <f t="shared" si="648"/>
        <v>0</v>
      </c>
      <c r="CD335" s="537"/>
      <c r="CE335" s="537"/>
      <c r="CF335" s="382"/>
      <c r="CG335" s="238"/>
      <c r="CH335" s="539">
        <f>IF(CJ$1="Rejected",CA335,IF(CK335="",CA335,SUM(CA335,CK335)))</f>
        <v>0</v>
      </c>
      <c r="CI335" s="538">
        <f>IF(CJ$1="Rejected",CB335,IF(CL335="",CB335,SUM(CB335,CL335)))</f>
        <v>0</v>
      </c>
      <c r="CJ335" s="74">
        <f t="shared" si="649"/>
        <v>0</v>
      </c>
      <c r="CK335" s="537"/>
      <c r="CL335" s="537"/>
      <c r="CM335" s="382"/>
      <c r="CN335" s="238"/>
      <c r="CO335" s="539">
        <f>IF(CQ$1="Rejected",CH335,IF(CR335="",CH335,SUM(CH335,CR335)))</f>
        <v>0</v>
      </c>
      <c r="CP335" s="538">
        <f>IF(CQ$1="Rejected",CI335,IF(CS335="",CI335,SUM(CI335,CS335)))</f>
        <v>0</v>
      </c>
      <c r="CQ335" s="74">
        <f t="shared" si="650"/>
        <v>0</v>
      </c>
      <c r="CR335" s="537"/>
      <c r="CS335" s="537"/>
      <c r="CT335" s="382"/>
      <c r="CU335" s="238"/>
      <c r="CV335" s="539">
        <f>IF(CX$1="Rejected",CO335,IF(CY335="",CO335,SUM(CO335,CY335)))</f>
        <v>0</v>
      </c>
      <c r="CW335" s="538">
        <f>IF(CX$1="Rejected",CP335,IF(CZ335="",CP335,SUM(CP335,CZ335)))</f>
        <v>0</v>
      </c>
      <c r="CX335" s="74">
        <f t="shared" si="651"/>
        <v>0</v>
      </c>
      <c r="CY335" s="537"/>
      <c r="CZ335" s="537"/>
      <c r="DA335" s="382"/>
      <c r="DB335" s="238"/>
      <c r="DC335" s="539">
        <f>IF(DE$1="Rejected",CV335,IF(DF335="",CV335,SUM(CV335,DF335)))</f>
        <v>0</v>
      </c>
      <c r="DD335" s="538">
        <f>IF(DE$1="Rejected",CW335,IF(DG335="",CW335,SUM(CW335,DG335)))</f>
        <v>0</v>
      </c>
      <c r="DE335" s="74">
        <f t="shared" si="652"/>
        <v>0</v>
      </c>
      <c r="DF335" s="537"/>
      <c r="DG335" s="537"/>
      <c r="DH335" s="382"/>
      <c r="DI335" s="238"/>
      <c r="DJ335" s="539">
        <f>IF(DL$1="Rejected",DC335,IF(DM335="",DC335,SUM(DC335,DM335)))</f>
        <v>0</v>
      </c>
      <c r="DK335" s="538">
        <f>IF(DL$1="Rejected",DD335,IF(DN335="",DD335,SUM(DD335,DN335)))</f>
        <v>0</v>
      </c>
      <c r="DL335" s="74">
        <f t="shared" si="653"/>
        <v>0</v>
      </c>
      <c r="DM335" s="537"/>
      <c r="DN335" s="537"/>
      <c r="DO335" s="382"/>
      <c r="DP335" s="238"/>
      <c r="DQ335" s="539">
        <f>IF(DS$1="Rejected",DJ335,IF(DT335="",DJ335,SUM(DJ335,DT335)))</f>
        <v>0</v>
      </c>
      <c r="DR335" s="538">
        <f>IF(DS$1="Rejected",DK335,IF(DU335="",DK335,SUM(DK335,DU335)))</f>
        <v>0</v>
      </c>
      <c r="DS335" s="74">
        <f t="shared" si="654"/>
        <v>0</v>
      </c>
      <c r="DT335" s="537"/>
      <c r="DU335" s="537"/>
      <c r="DV335" s="382"/>
    </row>
    <row r="336" spans="1:126" s="20" customFormat="1" outlineLevel="1" x14ac:dyDescent="0.2">
      <c r="A336" s="152" t="s">
        <v>150</v>
      </c>
      <c r="B336" s="182" t="s">
        <v>61</v>
      </c>
      <c r="C336" s="66"/>
      <c r="D336" s="66"/>
      <c r="E336" s="74">
        <f>SUM(C336:D336)</f>
        <v>0</v>
      </c>
      <c r="F336" s="187"/>
      <c r="H336" s="301" t="s">
        <v>299</v>
      </c>
      <c r="I336" s="538">
        <f>IF(K$1="Rejected",C336,IF(L336="",C336,SUM(C336,L336)))</f>
        <v>0</v>
      </c>
      <c r="J336" s="538">
        <f>IF(K$1="Rejected",D336,IF(M336="",D336,SUM(D336,M336)))</f>
        <v>0</v>
      </c>
      <c r="K336" s="74">
        <f t="shared" si="638"/>
        <v>0</v>
      </c>
      <c r="L336" s="537"/>
      <c r="M336" s="537"/>
      <c r="N336" s="382"/>
      <c r="O336" s="271" t="str">
        <f t="shared" si="537"/>
        <v>LS</v>
      </c>
      <c r="P336" s="538">
        <f>IF(R$1="Rejected",I336,IF(S336="",I336,SUM(I336,S336)))</f>
        <v>0</v>
      </c>
      <c r="Q336" s="538">
        <f>IF(R$1="Rejected",J336,IF(T336="",J336,SUM(J336,T336)))</f>
        <v>0</v>
      </c>
      <c r="R336" s="74">
        <f t="shared" si="639"/>
        <v>0</v>
      </c>
      <c r="S336" s="537"/>
      <c r="T336" s="537"/>
      <c r="U336" s="382"/>
      <c r="V336" s="238"/>
      <c r="W336" s="538">
        <f>IF(Y$1="Rejected",P336,IF(Z336="",P336,SUM(P336,Z336)))</f>
        <v>0</v>
      </c>
      <c r="X336" s="538">
        <f>IF(Y$1="Rejected",Q336,IF(AA336="",Q336,SUM(Q336,AA336)))</f>
        <v>0</v>
      </c>
      <c r="Y336" s="74">
        <f t="shared" si="640"/>
        <v>0</v>
      </c>
      <c r="Z336" s="537"/>
      <c r="AA336" s="537"/>
      <c r="AB336" s="382"/>
      <c r="AC336" s="238"/>
      <c r="AD336" s="538">
        <f>IF(AF$1="Rejected",W336,IF(AG336="",W336,SUM(W336,AG336)))</f>
        <v>0</v>
      </c>
      <c r="AE336" s="538">
        <f>IF(AF$1="Rejected",X336,IF(AH336="",X336,SUM(X336,AH336)))</f>
        <v>0</v>
      </c>
      <c r="AF336" s="74">
        <f t="shared" si="641"/>
        <v>0</v>
      </c>
      <c r="AG336" s="537"/>
      <c r="AH336" s="537"/>
      <c r="AI336" s="382"/>
      <c r="AJ336" s="238"/>
      <c r="AK336" s="538">
        <f>IF(AM$1="Rejected",AD336,IF(AN336="",AD336,SUM(AD336,AN336)))</f>
        <v>0</v>
      </c>
      <c r="AL336" s="538">
        <f>IF(AM$1="Rejected",AE336,IF(AO336="",AE336,SUM(AE336,AO336)))</f>
        <v>0</v>
      </c>
      <c r="AM336" s="74">
        <f t="shared" si="642"/>
        <v>0</v>
      </c>
      <c r="AN336" s="537"/>
      <c r="AO336" s="537"/>
      <c r="AP336" s="382"/>
      <c r="AQ336" s="238"/>
      <c r="AR336" s="538">
        <f>IF(AT$1="Rejected",AK336,IF(AU336="",AK336,SUM(AK336,AU336)))</f>
        <v>0</v>
      </c>
      <c r="AS336" s="538">
        <f>IF(AT$1="Rejected",AL336,IF(AV336="",AL336,SUM(AL336,AV336)))</f>
        <v>0</v>
      </c>
      <c r="AT336" s="74">
        <f t="shared" si="643"/>
        <v>0</v>
      </c>
      <c r="AU336" s="537"/>
      <c r="AV336" s="537"/>
      <c r="AW336" s="382"/>
      <c r="AX336" s="238"/>
      <c r="AY336" s="538">
        <f>IF(BA$1="Rejected",AR336,IF(BB336="",AR336,SUM(AR336,BB336)))</f>
        <v>0</v>
      </c>
      <c r="AZ336" s="538">
        <f>IF(BA$1="Rejected",AS336,IF(BC336="",AS336,SUM(AS336,BC336)))</f>
        <v>0</v>
      </c>
      <c r="BA336" s="74">
        <f t="shared" si="644"/>
        <v>0</v>
      </c>
      <c r="BB336" s="537"/>
      <c r="BC336" s="537"/>
      <c r="BD336" s="382"/>
      <c r="BE336" s="238"/>
      <c r="BF336" s="538">
        <f>IF(BH$1="Rejected",AY336,IF(BI336="",AY336,SUM(AY336,BI336)))</f>
        <v>0</v>
      </c>
      <c r="BG336" s="538">
        <f>IF(BH$1="Rejected",AZ336,IF(BJ336="",AZ336,SUM(AZ336,BJ336)))</f>
        <v>0</v>
      </c>
      <c r="BH336" s="74">
        <f t="shared" si="645"/>
        <v>0</v>
      </c>
      <c r="BI336" s="537"/>
      <c r="BJ336" s="537"/>
      <c r="BK336" s="382"/>
      <c r="BL336" s="238"/>
      <c r="BM336" s="538">
        <f>IF(BO$1="Rejected",BF336,IF(BP336="",BF336,SUM(BF336,BP336)))</f>
        <v>0</v>
      </c>
      <c r="BN336" s="538">
        <f>IF(BO$1="Rejected",BG336,IF(BQ336="",BG336,SUM(BG336,BQ336)))</f>
        <v>0</v>
      </c>
      <c r="BO336" s="74">
        <f t="shared" si="646"/>
        <v>0</v>
      </c>
      <c r="BP336" s="537"/>
      <c r="BQ336" s="537"/>
      <c r="BR336" s="382"/>
      <c r="BS336" s="238"/>
      <c r="BT336" s="538">
        <f>IF(BV$1="Rejected",BM336,IF(BW336="",BM336,SUM(BM336,BW336)))</f>
        <v>0</v>
      </c>
      <c r="BU336" s="538">
        <f>IF(BV$1="Rejected",BN336,IF(BX336="",BN336,SUM(BN336,BX336)))</f>
        <v>0</v>
      </c>
      <c r="BV336" s="74">
        <f t="shared" si="647"/>
        <v>0</v>
      </c>
      <c r="BW336" s="537"/>
      <c r="BX336" s="537"/>
      <c r="BY336" s="382"/>
      <c r="BZ336" s="238"/>
      <c r="CA336" s="538">
        <f>IF(CC$1="Rejected",BT336,IF(CD336="",BT336,SUM(BT336,CD336)))</f>
        <v>0</v>
      </c>
      <c r="CB336" s="538">
        <f>IF(CC$1="Rejected",BU336,IF(CE336="",BU336,SUM(BU336,CE336)))</f>
        <v>0</v>
      </c>
      <c r="CC336" s="74">
        <f t="shared" si="648"/>
        <v>0</v>
      </c>
      <c r="CD336" s="537"/>
      <c r="CE336" s="537"/>
      <c r="CF336" s="382"/>
      <c r="CG336" s="238"/>
      <c r="CH336" s="538">
        <f>IF(CJ$1="Rejected",CA336,IF(CK336="",CA336,SUM(CA336,CK336)))</f>
        <v>0</v>
      </c>
      <c r="CI336" s="538">
        <f>IF(CJ$1="Rejected",CB336,IF(CL336="",CB336,SUM(CB336,CL336)))</f>
        <v>0</v>
      </c>
      <c r="CJ336" s="74">
        <f t="shared" si="649"/>
        <v>0</v>
      </c>
      <c r="CK336" s="537"/>
      <c r="CL336" s="537"/>
      <c r="CM336" s="382"/>
      <c r="CN336" s="238"/>
      <c r="CO336" s="538">
        <f>IF(CQ$1="Rejected",CH336,IF(CR336="",CH336,SUM(CH336,CR336)))</f>
        <v>0</v>
      </c>
      <c r="CP336" s="538">
        <f>IF(CQ$1="Rejected",CI336,IF(CS336="",CI336,SUM(CI336,CS336)))</f>
        <v>0</v>
      </c>
      <c r="CQ336" s="74">
        <f t="shared" si="650"/>
        <v>0</v>
      </c>
      <c r="CR336" s="537"/>
      <c r="CS336" s="537"/>
      <c r="CT336" s="382"/>
      <c r="CU336" s="238"/>
      <c r="CV336" s="538">
        <f>IF(CX$1="Rejected",CO336,IF(CY336="",CO336,SUM(CO336,CY336)))</f>
        <v>0</v>
      </c>
      <c r="CW336" s="538">
        <f>IF(CX$1="Rejected",CP336,IF(CZ336="",CP336,SUM(CP336,CZ336)))</f>
        <v>0</v>
      </c>
      <c r="CX336" s="74">
        <f t="shared" si="651"/>
        <v>0</v>
      </c>
      <c r="CY336" s="537"/>
      <c r="CZ336" s="537"/>
      <c r="DA336" s="382"/>
      <c r="DB336" s="238"/>
      <c r="DC336" s="538">
        <f>IF(DE$1="Rejected",CV336,IF(DF336="",CV336,SUM(CV336,DF336)))</f>
        <v>0</v>
      </c>
      <c r="DD336" s="538">
        <f>IF(DE$1="Rejected",CW336,IF(DG336="",CW336,SUM(CW336,DG336)))</f>
        <v>0</v>
      </c>
      <c r="DE336" s="74">
        <f t="shared" si="652"/>
        <v>0</v>
      </c>
      <c r="DF336" s="537"/>
      <c r="DG336" s="537"/>
      <c r="DH336" s="382"/>
      <c r="DI336" s="238"/>
      <c r="DJ336" s="538">
        <f>IF(DL$1="Rejected",DC336,IF(DM336="",DC336,SUM(DC336,DM336)))</f>
        <v>0</v>
      </c>
      <c r="DK336" s="538">
        <f>IF(DL$1="Rejected",DD336,IF(DN336="",DD336,SUM(DD336,DN336)))</f>
        <v>0</v>
      </c>
      <c r="DL336" s="74">
        <f t="shared" si="653"/>
        <v>0</v>
      </c>
      <c r="DM336" s="537"/>
      <c r="DN336" s="537"/>
      <c r="DO336" s="382"/>
      <c r="DP336" s="238"/>
      <c r="DQ336" s="538">
        <f>IF(DS$1="Rejected",DJ336,IF(DT336="",DJ336,SUM(DJ336,DT336)))</f>
        <v>0</v>
      </c>
      <c r="DR336" s="538">
        <f>IF(DS$1="Rejected",DK336,IF(DU336="",DK336,SUM(DK336,DU336)))</f>
        <v>0</v>
      </c>
      <c r="DS336" s="74">
        <f t="shared" si="654"/>
        <v>0</v>
      </c>
      <c r="DT336" s="537"/>
      <c r="DU336" s="537"/>
      <c r="DV336" s="382"/>
    </row>
    <row r="337" spans="1:126" s="20" customFormat="1" x14ac:dyDescent="0.2">
      <c r="A337" s="75" t="s">
        <v>154</v>
      </c>
      <c r="B337" s="150"/>
      <c r="C337" s="73">
        <f>SUM(C334:C336)</f>
        <v>0</v>
      </c>
      <c r="D337" s="73">
        <f>SUM(D334:D336)</f>
        <v>0</v>
      </c>
      <c r="E337" s="73">
        <f>SUM(C337:D337)</f>
        <v>0</v>
      </c>
      <c r="F337" s="187"/>
      <c r="H337" s="301" t="s">
        <v>323</v>
      </c>
      <c r="I337" s="536">
        <f>IF(I$1="","",SUMIF($O334:$O336,MID($H337,3,10),I334:I336))</f>
        <v>0</v>
      </c>
      <c r="J337" s="536">
        <f>IF(I$1="","",SUMIF($O334:$O336,MID($H337,3,10),J334:J336))</f>
        <v>0</v>
      </c>
      <c r="K337" s="73">
        <f t="shared" si="638"/>
        <v>0</v>
      </c>
      <c r="L337" s="435">
        <f>IF(I$1="","",SUM(L334:L336))</f>
        <v>0</v>
      </c>
      <c r="M337" s="435">
        <f>IF(I$1="","",SUM(M334:M336))</f>
        <v>0</v>
      </c>
      <c r="N337" s="382"/>
      <c r="O337" s="271" t="str">
        <f t="shared" si="537"/>
        <v>L</v>
      </c>
      <c r="P337" s="536">
        <f>IF(P$1="","",SUMIF($O334:$O336,MID($H337,3,10),P334:P336))</f>
        <v>0</v>
      </c>
      <c r="Q337" s="536">
        <f>IF(Q$1="","",SUMIF($O334:$O336,MID($H337,3,10),Q334:Q336))</f>
        <v>0</v>
      </c>
      <c r="R337" s="73">
        <f t="shared" si="639"/>
        <v>0</v>
      </c>
      <c r="S337" s="432">
        <f>IF(P$1="","",SUM(S334:S336))</f>
        <v>0</v>
      </c>
      <c r="T337" s="432">
        <f>IF(P$1="","",SUM(T334:T336))</f>
        <v>0</v>
      </c>
      <c r="U337" s="382"/>
      <c r="V337" s="238"/>
      <c r="W337" s="536">
        <f>IF(W$1="","",SUMIF($O334:$O336,MID($H337,3,10),W334:W336))</f>
        <v>0</v>
      </c>
      <c r="X337" s="536">
        <f>IF(X$1="","",SUMIF($O334:$O336,MID($H337,3,10),X334:X336))</f>
        <v>0</v>
      </c>
      <c r="Y337" s="73">
        <f t="shared" si="640"/>
        <v>0</v>
      </c>
      <c r="Z337" s="436">
        <f>IF(W$1="","",SUM(Z334:Z336))</f>
        <v>0</v>
      </c>
      <c r="AA337" s="436">
        <f>IF(W$1="","",SUM(AA334:AA336))</f>
        <v>0</v>
      </c>
      <c r="AB337" s="382"/>
      <c r="AC337" s="238"/>
      <c r="AD337" s="536">
        <f>IF(AD$1="","",SUMIF($O334:$O336,MID($H337,3,10),AD334:AD336))</f>
        <v>0</v>
      </c>
      <c r="AE337" s="536">
        <f>IF(AE$1="","",SUMIF($O334:$O336,MID($H337,3,10),AE334:AE336))</f>
        <v>0</v>
      </c>
      <c r="AF337" s="73">
        <f t="shared" si="641"/>
        <v>0</v>
      </c>
      <c r="AG337" s="436">
        <f>IF(AD$1="","",SUM(AG334:AG336))</f>
        <v>0</v>
      </c>
      <c r="AH337" s="436">
        <f>IF(AD$1="","",SUM(AH334:AH336))</f>
        <v>0</v>
      </c>
      <c r="AI337" s="382"/>
      <c r="AJ337" s="238"/>
      <c r="AK337" s="536">
        <f>IF(AK$1="","",SUMIF($O334:$O336,MID($H337,3,10),AK334:AK336))</f>
        <v>0</v>
      </c>
      <c r="AL337" s="536">
        <f>IF(AL$1="","",SUMIF($O334:$O336,MID($H337,3,10),AL334:AL336))</f>
        <v>0</v>
      </c>
      <c r="AM337" s="73">
        <f t="shared" si="642"/>
        <v>0</v>
      </c>
      <c r="AN337" s="436">
        <f>IF(AK$1="","",SUM(AN334:AN336))</f>
        <v>0</v>
      </c>
      <c r="AO337" s="436">
        <f>IF(AK$1="","",SUM(AO334:AO336))</f>
        <v>0</v>
      </c>
      <c r="AP337" s="382"/>
      <c r="AQ337" s="238"/>
      <c r="AR337" s="536">
        <f>IF(AR$1="","",SUMIF($O334:$O336,MID($H337,3,10),AR334:AR336))</f>
        <v>0</v>
      </c>
      <c r="AS337" s="536">
        <f>IF(AS$1="","",SUMIF($O334:$O336,MID($H337,3,10),AS334:AS336))</f>
        <v>0</v>
      </c>
      <c r="AT337" s="73">
        <f t="shared" si="643"/>
        <v>0</v>
      </c>
      <c r="AU337" s="436">
        <f>IF(AR$1="","",SUM(AU334:AU336))</f>
        <v>0</v>
      </c>
      <c r="AV337" s="436">
        <f>IF(AR$1="","",SUM(AV334:AV336))</f>
        <v>0</v>
      </c>
      <c r="AW337" s="382"/>
      <c r="AX337" s="238"/>
      <c r="AY337" s="536">
        <f>IF(AY$1="","",SUMIF($O334:$O336,MID($H337,3,10),AY334:AY336))</f>
        <v>0</v>
      </c>
      <c r="AZ337" s="536">
        <f>IF(AZ$1="","",SUMIF($O334:$O336,MID($H337,3,10),AZ334:AZ336))</f>
        <v>0</v>
      </c>
      <c r="BA337" s="73">
        <f t="shared" si="644"/>
        <v>0</v>
      </c>
      <c r="BB337" s="436">
        <f>IF(AY$1="","",SUM(BB334:BB336))</f>
        <v>0</v>
      </c>
      <c r="BC337" s="436">
        <f>IF(AY$1="","",SUM(BC334:BC336))</f>
        <v>0</v>
      </c>
      <c r="BD337" s="382"/>
      <c r="BE337" s="238"/>
      <c r="BF337" s="536">
        <f>IF(BF$1="","",SUMIF($O334:$O336,MID($H337,3,10),BF334:BF336))</f>
        <v>0</v>
      </c>
      <c r="BG337" s="536">
        <f>IF(BG$1="","",SUMIF($O334:$O336,MID($H337,3,10),BG334:BG336))</f>
        <v>0</v>
      </c>
      <c r="BH337" s="73">
        <f t="shared" si="645"/>
        <v>0</v>
      </c>
      <c r="BI337" s="436">
        <f>IF(BF$1="","",SUM(BI334:BI336))</f>
        <v>0</v>
      </c>
      <c r="BJ337" s="436">
        <f>IF(BF$1="","",SUM(BJ334:BJ336))</f>
        <v>0</v>
      </c>
      <c r="BK337" s="382"/>
      <c r="BL337" s="238"/>
      <c r="BM337" s="536">
        <f>IF(BM$1="","",SUMIF($O334:$O336,MID($H337,3,10),BM334:BM336))</f>
        <v>0</v>
      </c>
      <c r="BN337" s="536">
        <f>IF(BN$1="","",SUMIF($O334:$O336,MID($H337,3,10),BN334:BN336))</f>
        <v>0</v>
      </c>
      <c r="BO337" s="73">
        <f t="shared" si="646"/>
        <v>0</v>
      </c>
      <c r="BP337" s="436">
        <f>IF(BM$1="","",SUM(BP334:BP336))</f>
        <v>0</v>
      </c>
      <c r="BQ337" s="436">
        <f>IF(BM$1="","",SUM(BQ334:BQ336))</f>
        <v>0</v>
      </c>
      <c r="BR337" s="382"/>
      <c r="BS337" s="238"/>
      <c r="BT337" s="536">
        <f>IF(BT$1="","",SUMIF($O334:$O336,MID($H337,3,10),BT334:BT336))</f>
        <v>0</v>
      </c>
      <c r="BU337" s="536">
        <f>IF(BU$1="","",SUMIF($O334:$O336,MID($H337,3,10),BU334:BU336))</f>
        <v>0</v>
      </c>
      <c r="BV337" s="73">
        <f t="shared" si="647"/>
        <v>0</v>
      </c>
      <c r="BW337" s="436">
        <f>IF(BT$1="","",SUM(BW334:BW336))</f>
        <v>0</v>
      </c>
      <c r="BX337" s="436">
        <f>IF(BT$1="","",SUM(BX334:BX336))</f>
        <v>0</v>
      </c>
      <c r="BY337" s="382"/>
      <c r="BZ337" s="238"/>
      <c r="CA337" s="536">
        <f>IF(CA$1="","",SUMIF($O334:$O336,MID($H337,3,10),CA334:CA336))</f>
        <v>0</v>
      </c>
      <c r="CB337" s="536">
        <f>IF(CB$1="","",SUMIF($O334:$O336,MID($H337,3,10),CB334:CB336))</f>
        <v>0</v>
      </c>
      <c r="CC337" s="73">
        <f t="shared" si="648"/>
        <v>0</v>
      </c>
      <c r="CD337" s="436">
        <f>IF(CA$1="","",SUM(CD334:CD336))</f>
        <v>0</v>
      </c>
      <c r="CE337" s="436">
        <f>IF(CA$1="","",SUM(CE334:CE336))</f>
        <v>0</v>
      </c>
      <c r="CF337" s="382"/>
      <c r="CG337" s="238"/>
      <c r="CH337" s="536">
        <f>IF(CH$1="","",SUMIF($O334:$O336,MID($H337,3,10),CH334:CH336))</f>
        <v>0</v>
      </c>
      <c r="CI337" s="536">
        <f>IF(CI$1="","",SUMIF($O334:$O336,MID($H337,3,10),CI334:CI336))</f>
        <v>0</v>
      </c>
      <c r="CJ337" s="73">
        <f t="shared" si="649"/>
        <v>0</v>
      </c>
      <c r="CK337" s="436">
        <f>IF(CH$1="","",SUM(CK334:CK336))</f>
        <v>0</v>
      </c>
      <c r="CL337" s="436">
        <f>IF(CH$1="","",SUM(CL334:CL336))</f>
        <v>0</v>
      </c>
      <c r="CM337" s="382"/>
      <c r="CN337" s="238"/>
      <c r="CO337" s="536">
        <f>IF(CO$1="","",SUMIF($O334:$O336,MID($H337,3,10),CO334:CO336))</f>
        <v>0</v>
      </c>
      <c r="CP337" s="536">
        <f>IF(CP$1="","",SUMIF($O334:$O336,MID($H337,3,10),CP334:CP336))</f>
        <v>0</v>
      </c>
      <c r="CQ337" s="73">
        <f t="shared" si="650"/>
        <v>0</v>
      </c>
      <c r="CR337" s="436">
        <f>IF(CO$1="","",SUM(CR334:CR336))</f>
        <v>0</v>
      </c>
      <c r="CS337" s="436">
        <f>IF(CO$1="","",SUM(CS334:CS336))</f>
        <v>0</v>
      </c>
      <c r="CT337" s="382"/>
      <c r="CU337" s="238"/>
      <c r="CV337" s="536">
        <f>IF(CV$1="","",SUMIF($O334:$O336,MID($H337,3,10),CV334:CV336))</f>
        <v>0</v>
      </c>
      <c r="CW337" s="536">
        <f>IF(CW$1="","",SUMIF($O334:$O336,MID($H337,3,10),CW334:CW336))</f>
        <v>0</v>
      </c>
      <c r="CX337" s="73">
        <f t="shared" si="651"/>
        <v>0</v>
      </c>
      <c r="CY337" s="436">
        <f>IF(CV$1="","",SUM(CY334:CY336))</f>
        <v>0</v>
      </c>
      <c r="CZ337" s="436">
        <f>IF(CV$1="","",SUM(CZ334:CZ336))</f>
        <v>0</v>
      </c>
      <c r="DA337" s="382"/>
      <c r="DB337" s="238"/>
      <c r="DC337" s="536">
        <f>IF(DC$1="","",SUMIF($O334:$O336,MID($H337,3,10),DC334:DC336))</f>
        <v>0</v>
      </c>
      <c r="DD337" s="536">
        <f>IF(DD$1="","",SUMIF($O334:$O336,MID($H337,3,10),DD334:DD336))</f>
        <v>0</v>
      </c>
      <c r="DE337" s="73">
        <f t="shared" si="652"/>
        <v>0</v>
      </c>
      <c r="DF337" s="436">
        <f>IF(DC$1="","",SUM(DF334:DF336))</f>
        <v>0</v>
      </c>
      <c r="DG337" s="436">
        <f>IF(DC$1="","",SUM(DG334:DG336))</f>
        <v>0</v>
      </c>
      <c r="DH337" s="382"/>
      <c r="DI337" s="238"/>
      <c r="DJ337" s="536">
        <f>IF(DJ$1="","",SUMIF($O334:$O336,MID($H337,3,10),DJ334:DJ336))</f>
        <v>0</v>
      </c>
      <c r="DK337" s="536">
        <f>IF(DK$1="","",SUMIF($O334:$O336,MID($H337,3,10),DK334:DK336))</f>
        <v>0</v>
      </c>
      <c r="DL337" s="73">
        <f t="shared" si="653"/>
        <v>0</v>
      </c>
      <c r="DM337" s="436">
        <f>IF(DJ$1="","",SUM(DM334:DM336))</f>
        <v>0</v>
      </c>
      <c r="DN337" s="436">
        <f>IF(DJ$1="","",SUM(DN334:DN336))</f>
        <v>0</v>
      </c>
      <c r="DO337" s="382"/>
      <c r="DP337" s="238"/>
      <c r="DQ337" s="536">
        <f>IF(DQ$1="","",SUMIF($O334:$O336,MID($H337,3,10),DQ334:DQ336))</f>
        <v>0</v>
      </c>
      <c r="DR337" s="536">
        <f>IF(DR$1="","",SUMIF($O334:$O336,MID($H337,3,10),DR334:DR336))</f>
        <v>0</v>
      </c>
      <c r="DS337" s="73">
        <f t="shared" si="654"/>
        <v>0</v>
      </c>
      <c r="DT337" s="436">
        <f>IF(DQ$1="","",SUM(DT334:DT336))</f>
        <v>0</v>
      </c>
      <c r="DU337" s="436">
        <f>IF(DQ$1="","",SUM(DU334:DU336))</f>
        <v>0</v>
      </c>
      <c r="DV337" s="382"/>
    </row>
    <row r="338" spans="1:126" s="238" customFormat="1" ht="15.75" thickBot="1" x14ac:dyDescent="0.25">
      <c r="A338" s="67" t="s">
        <v>430</v>
      </c>
      <c r="B338" s="68"/>
      <c r="C338" s="69">
        <f>SUM(C305,C332,C337)</f>
        <v>0</v>
      </c>
      <c r="D338" s="69">
        <f>SUM(D305,D332,D337)</f>
        <v>0</v>
      </c>
      <c r="E338" s="69">
        <f>SUM(C338:D338)</f>
        <v>0</v>
      </c>
      <c r="F338" s="70"/>
      <c r="H338" s="301" t="s">
        <v>300</v>
      </c>
      <c r="I338" s="72">
        <f>IF(I$1="","",SUM(I305,I332,I337))</f>
        <v>0</v>
      </c>
      <c r="J338" s="72">
        <f>IF(I$1="","",SUM(J305,J332,J337))</f>
        <v>0</v>
      </c>
      <c r="K338" s="72">
        <f t="shared" si="638"/>
        <v>0</v>
      </c>
      <c r="L338" s="438">
        <f>IF(I$1="","",SUM(L305,L332,L337))</f>
        <v>0</v>
      </c>
      <c r="M338" s="438">
        <f>IF(I$1="","",SUM(M305,M332,M337))</f>
        <v>0</v>
      </c>
      <c r="N338" s="386"/>
      <c r="O338" s="271" t="str">
        <f t="shared" si="537"/>
        <v>LT</v>
      </c>
      <c r="P338" s="72">
        <f>IF(P$1="","",SUM(P305,P332,P337))</f>
        <v>0</v>
      </c>
      <c r="Q338" s="72">
        <f>IF(P$1="","",SUM(Q305,Q332,Q337))</f>
        <v>0</v>
      </c>
      <c r="R338" s="72">
        <f t="shared" si="639"/>
        <v>0</v>
      </c>
      <c r="S338" s="442">
        <f>IF(P$1="","",SUM(S305,S332,S337))</f>
        <v>0</v>
      </c>
      <c r="T338" s="442">
        <f>IF(P$1="","",SUM(T305,T332,T337))</f>
        <v>0</v>
      </c>
      <c r="U338" s="386"/>
      <c r="W338" s="72">
        <f>IF(W$1="","",SUM(W305,W332,W337))</f>
        <v>0</v>
      </c>
      <c r="X338" s="72">
        <f>IF(W$1="","",SUM(X305,X332,X337))</f>
        <v>0</v>
      </c>
      <c r="Y338" s="72">
        <f t="shared" si="640"/>
        <v>0</v>
      </c>
      <c r="Z338" s="438">
        <f>IF(W$1="","",SUM(Z305,Z332,Z337))</f>
        <v>0</v>
      </c>
      <c r="AA338" s="438">
        <f>IF(W$1="","",SUM(AA305,AA332,AA337))</f>
        <v>0</v>
      </c>
      <c r="AB338" s="386"/>
      <c r="AD338" s="72">
        <f>IF(AD$1="","",SUM(AD305,AD332,AD337))</f>
        <v>0</v>
      </c>
      <c r="AE338" s="72">
        <f>IF(AD$1="","",SUM(AE305,AE332,AE337))</f>
        <v>0</v>
      </c>
      <c r="AF338" s="72">
        <f t="shared" si="641"/>
        <v>0</v>
      </c>
      <c r="AG338" s="438">
        <f>IF(AD$1="","",SUM(AG305,AG332,AG337))</f>
        <v>0</v>
      </c>
      <c r="AH338" s="438">
        <f>IF(AD$1="","",SUM(AH305,AH332,AH337))</f>
        <v>0</v>
      </c>
      <c r="AI338" s="386"/>
      <c r="AK338" s="72">
        <f>IF(AK$1="","",SUM(AK305,AK332,AK337))</f>
        <v>0</v>
      </c>
      <c r="AL338" s="72">
        <f>IF(AK$1="","",SUM(AL305,AL332,AL337))</f>
        <v>0</v>
      </c>
      <c r="AM338" s="72">
        <f t="shared" si="642"/>
        <v>0</v>
      </c>
      <c r="AN338" s="438">
        <f>IF(AK$1="","",SUM(AN305,AN332,AN337))</f>
        <v>0</v>
      </c>
      <c r="AO338" s="438">
        <f>IF(AK$1="","",SUM(AO305,AO332,AO337))</f>
        <v>0</v>
      </c>
      <c r="AP338" s="386"/>
      <c r="AR338" s="72">
        <f>IF(AR$1="","",SUM(AR305,AR332,AR337))</f>
        <v>0</v>
      </c>
      <c r="AS338" s="72">
        <f>IF(AR$1="","",SUM(AS305,AS332,AS337))</f>
        <v>0</v>
      </c>
      <c r="AT338" s="72">
        <f t="shared" si="643"/>
        <v>0</v>
      </c>
      <c r="AU338" s="438">
        <f>IF(AR$1="","",SUM(AU305,AU332,AU337))</f>
        <v>0</v>
      </c>
      <c r="AV338" s="438">
        <f>IF(AR$1="","",SUM(AV305,AV332,AV337))</f>
        <v>0</v>
      </c>
      <c r="AW338" s="386"/>
      <c r="AY338" s="72">
        <f>IF(AY$1="","",SUM(AY305,AY332,AY337))</f>
        <v>0</v>
      </c>
      <c r="AZ338" s="72">
        <f>IF(AY$1="","",SUM(AZ305,AZ332,AZ337))</f>
        <v>0</v>
      </c>
      <c r="BA338" s="72">
        <f t="shared" si="644"/>
        <v>0</v>
      </c>
      <c r="BB338" s="438">
        <f>IF(AY$1="","",SUM(BB305,BB332,BB337))</f>
        <v>0</v>
      </c>
      <c r="BC338" s="438">
        <f>IF(AY$1="","",SUM(BC305,BC332,BC337))</f>
        <v>0</v>
      </c>
      <c r="BD338" s="386"/>
      <c r="BF338" s="72">
        <f>IF(BF$1="","",SUM(BF305,BF332,BF337))</f>
        <v>0</v>
      </c>
      <c r="BG338" s="72">
        <f>IF(BF$1="","",SUM(BG305,BG332,BG337))</f>
        <v>0</v>
      </c>
      <c r="BH338" s="72">
        <f t="shared" si="645"/>
        <v>0</v>
      </c>
      <c r="BI338" s="438">
        <f>IF(BF$1="","",SUM(BI305,BI332,BI337))</f>
        <v>0</v>
      </c>
      <c r="BJ338" s="438">
        <f>IF(BF$1="","",SUM(BJ305,BJ332,BJ337))</f>
        <v>0</v>
      </c>
      <c r="BK338" s="386"/>
      <c r="BM338" s="72">
        <f>IF(BM$1="","",SUM(BM305,BM332,BM337))</f>
        <v>0</v>
      </c>
      <c r="BN338" s="72">
        <f>IF(BM$1="","",SUM(BN305,BN332,BN337))</f>
        <v>0</v>
      </c>
      <c r="BO338" s="72">
        <f t="shared" si="646"/>
        <v>0</v>
      </c>
      <c r="BP338" s="438">
        <f>IF(BM$1="","",SUM(BP305,BP332,BP337))</f>
        <v>0</v>
      </c>
      <c r="BQ338" s="438">
        <f>IF(BM$1="","",SUM(BQ305,BQ332,BQ337))</f>
        <v>0</v>
      </c>
      <c r="BR338" s="386"/>
      <c r="BT338" s="72">
        <f>IF(BT$1="","",SUM(BT305,BT332,BT337))</f>
        <v>0</v>
      </c>
      <c r="BU338" s="72">
        <f>IF(BT$1="","",SUM(BU305,BU332,BU337))</f>
        <v>0</v>
      </c>
      <c r="BV338" s="72">
        <f t="shared" si="647"/>
        <v>0</v>
      </c>
      <c r="BW338" s="438">
        <f>IF(BT$1="","",SUM(BW305,BW332,BW337))</f>
        <v>0</v>
      </c>
      <c r="BX338" s="438">
        <f>IF(BT$1="","",SUM(BX305,BX332,BX337))</f>
        <v>0</v>
      </c>
      <c r="BY338" s="386"/>
      <c r="CA338" s="72">
        <f>IF(CA$1="","",SUM(CA305,CA332,CA337))</f>
        <v>0</v>
      </c>
      <c r="CB338" s="72">
        <f>IF(CA$1="","",SUM(CB305,CB332,CB337))</f>
        <v>0</v>
      </c>
      <c r="CC338" s="72">
        <f t="shared" si="648"/>
        <v>0</v>
      </c>
      <c r="CD338" s="438">
        <f>IF(CA$1="","",SUM(CD305,CD332,CD337))</f>
        <v>0</v>
      </c>
      <c r="CE338" s="438">
        <f>IF(CA$1="","",SUM(CE305,CE332,CE337))</f>
        <v>0</v>
      </c>
      <c r="CF338" s="386"/>
      <c r="CH338" s="72">
        <f>IF(CH$1="","",SUM(CH305,CH332,CH337))</f>
        <v>0</v>
      </c>
      <c r="CI338" s="72">
        <f>IF(CH$1="","",SUM(CI305,CI332,CI337))</f>
        <v>0</v>
      </c>
      <c r="CJ338" s="72">
        <f t="shared" si="649"/>
        <v>0</v>
      </c>
      <c r="CK338" s="438">
        <f>IF(CH$1="","",SUM(CK305,CK332,CK337))</f>
        <v>0</v>
      </c>
      <c r="CL338" s="438">
        <f>IF(CH$1="","",SUM(CL305,CL332,CL337))</f>
        <v>0</v>
      </c>
      <c r="CM338" s="386"/>
      <c r="CO338" s="72">
        <f>IF(CO$1="","",SUM(CO305,CO332,CO337))</f>
        <v>0</v>
      </c>
      <c r="CP338" s="72">
        <f>IF(CO$1="","",SUM(CP305,CP332,CP337))</f>
        <v>0</v>
      </c>
      <c r="CQ338" s="72">
        <f t="shared" si="650"/>
        <v>0</v>
      </c>
      <c r="CR338" s="438">
        <f>IF(CO$1="","",SUM(CR305,CR332,CR337))</f>
        <v>0</v>
      </c>
      <c r="CS338" s="438">
        <f>IF(CO$1="","",SUM(CS305,CS332,CS337))</f>
        <v>0</v>
      </c>
      <c r="CT338" s="386"/>
      <c r="CV338" s="72">
        <f>IF(CV$1="","",SUM(CV305,CV332,CV337))</f>
        <v>0</v>
      </c>
      <c r="CW338" s="72">
        <f>IF(CV$1="","",SUM(CW305,CW332,CW337))</f>
        <v>0</v>
      </c>
      <c r="CX338" s="72">
        <f t="shared" si="651"/>
        <v>0</v>
      </c>
      <c r="CY338" s="438">
        <f>IF(CV$1="","",SUM(CY305,CY332,CY337))</f>
        <v>0</v>
      </c>
      <c r="CZ338" s="438">
        <f>IF(CV$1="","",SUM(CZ305,CZ332,CZ337))</f>
        <v>0</v>
      </c>
      <c r="DA338" s="386"/>
      <c r="DC338" s="72">
        <f>IF(DC$1="","",SUM(DC305,DC332,DC337))</f>
        <v>0</v>
      </c>
      <c r="DD338" s="72">
        <f>IF(DC$1="","",SUM(DD305,DD332,DD337))</f>
        <v>0</v>
      </c>
      <c r="DE338" s="72">
        <f t="shared" si="652"/>
        <v>0</v>
      </c>
      <c r="DF338" s="438">
        <f>IF(DC$1="","",SUM(DF305,DF332,DF337))</f>
        <v>0</v>
      </c>
      <c r="DG338" s="438">
        <f>IF(DC$1="","",SUM(DG305,DG332,DG337))</f>
        <v>0</v>
      </c>
      <c r="DH338" s="386"/>
      <c r="DJ338" s="72">
        <f>IF(DJ$1="","",SUM(DJ305,DJ332,DJ337))</f>
        <v>0</v>
      </c>
      <c r="DK338" s="72">
        <f>IF(DJ$1="","",SUM(DK305,DK332,DK337))</f>
        <v>0</v>
      </c>
      <c r="DL338" s="72">
        <f t="shared" si="653"/>
        <v>0</v>
      </c>
      <c r="DM338" s="438">
        <f>IF(DJ$1="","",SUM(DM305,DM332,DM337))</f>
        <v>0</v>
      </c>
      <c r="DN338" s="438">
        <f>IF(DJ$1="","",SUM(DN305,DN332,DN337))</f>
        <v>0</v>
      </c>
      <c r="DO338" s="386"/>
      <c r="DQ338" s="72">
        <f>IF(DQ$1="","",SUM(DQ305,DQ332,DQ337))</f>
        <v>0</v>
      </c>
      <c r="DR338" s="72">
        <f>IF(DQ$1="","",SUM(DR305,DR332,DR337))</f>
        <v>0</v>
      </c>
      <c r="DS338" s="72">
        <f t="shared" si="654"/>
        <v>0</v>
      </c>
      <c r="DT338" s="438">
        <f>IF(DQ$1="","",SUM(DT305,DT332,DT337))</f>
        <v>0</v>
      </c>
      <c r="DU338" s="438">
        <f>IF(DQ$1="","",SUM(DU305,DU332,DU337))</f>
        <v>0</v>
      </c>
      <c r="DV338" s="386"/>
    </row>
    <row r="339" spans="1:126" s="283" customFormat="1" ht="16.5" x14ac:dyDescent="0.2">
      <c r="A339" s="291" t="s">
        <v>328</v>
      </c>
      <c r="B339" s="292"/>
      <c r="C339" s="293">
        <f>SUMIF($H4:$H339,MID($H339,3,10),C4:C339)</f>
        <v>0</v>
      </c>
      <c r="D339" s="293">
        <f>SUMIF($H4:$H339,MID($H339,3,10),D4:D339)</f>
        <v>0</v>
      </c>
      <c r="E339" s="293">
        <f>SUMIF($H4:$H339,MID($H339,3,10),E4:E339)</f>
        <v>0</v>
      </c>
      <c r="F339" s="284"/>
      <c r="H339" s="419" t="s">
        <v>326</v>
      </c>
      <c r="I339" s="296">
        <f>IF(I$1="","",SUMIF($H$5:$H$338,MID($H339,3,10),I5:I338))</f>
        <v>0</v>
      </c>
      <c r="J339" s="296">
        <f>IF(J$1="","",SUMIF($H5:$H338,MID($H339,3,10),J5:J338))</f>
        <v>0</v>
      </c>
      <c r="K339" s="439">
        <f t="shared" si="638"/>
        <v>0</v>
      </c>
      <c r="L339" s="440">
        <f>IF(I$1="","",SUMIF($H4:$H339,MID($H339,3,10),L4:L339))</f>
        <v>0</v>
      </c>
      <c r="M339" s="440">
        <f>IF(I$1="","",SUMIF($H4:$H339,MID($H339,3,10),M4:M339))</f>
        <v>0</v>
      </c>
      <c r="N339" s="388"/>
      <c r="O339" s="299" t="str">
        <f>IF(LEFT($H339,2)="s_",MID($H339,3,LEN($H339)-3),$H339)</f>
        <v>s_L</v>
      </c>
      <c r="P339" s="296">
        <f>IF(P$1="","",SUMIF($H$5:$H$338,MID($H339,3,10),P5:P338))</f>
        <v>0</v>
      </c>
      <c r="Q339" s="296">
        <f>IF(Q$1="","",SUMIF($H5:$H338,MID($H339,3,10),Q5:Q338))</f>
        <v>0</v>
      </c>
      <c r="R339" s="439">
        <f t="shared" si="639"/>
        <v>0</v>
      </c>
      <c r="S339" s="440">
        <f>IF(P$1="","",SUMIF($H4:$H339,MID($H339,3,10),S4:S339))</f>
        <v>0</v>
      </c>
      <c r="T339" s="561">
        <f>IF(P$1="","",SUMIF($H4:$H339,MID($H339,3,10),T4:T339))</f>
        <v>0</v>
      </c>
      <c r="U339" s="558"/>
      <c r="W339" s="296">
        <f>IF(W$1="","",SUMIF($H$5:$H$338,MID($H339,3,10),W5:W338))</f>
        <v>0</v>
      </c>
      <c r="X339" s="296">
        <f>IF(X$1="","",SUMIF($H5:$H338,MID($H339,3,10),X5:X338))</f>
        <v>0</v>
      </c>
      <c r="Y339" s="293">
        <f t="shared" si="640"/>
        <v>0</v>
      </c>
      <c r="Z339" s="465">
        <f>IF(W$1="","",SUMIF($H4:$H339,MID($H339,3,10),Z4:Z339))</f>
        <v>0</v>
      </c>
      <c r="AA339" s="465">
        <f>IF(W$1="","",SUMIF($H4:$H339,MID($H339,3,10),AA4:AA339))</f>
        <v>0</v>
      </c>
      <c r="AB339" s="388"/>
      <c r="AD339" s="296">
        <f>IF(AD$1="","",SUMIF($H$5:$H$338,MID($H339,3,10),AD5:AD338))</f>
        <v>0</v>
      </c>
      <c r="AE339" s="296">
        <f>IF(AE$1="","",SUMIF($H5:$H338,MID($H339,3,10),AE5:AE338))</f>
        <v>0</v>
      </c>
      <c r="AF339" s="293">
        <f t="shared" si="641"/>
        <v>0</v>
      </c>
      <c r="AG339" s="465">
        <f>IF(AD$1="","",SUMIF($H4:$H339,MID($H339,3,10),AG4:AG339))</f>
        <v>0</v>
      </c>
      <c r="AH339" s="465">
        <f>IF(AD$1="","",SUMIF($H4:$H339,MID($H339,3,10),AH4:AH339))</f>
        <v>0</v>
      </c>
      <c r="AI339" s="388"/>
      <c r="AK339" s="296">
        <f>IF(AK$1="","",SUMIF($H$5:$H$338,MID($H339,3,10),AK5:AK338))</f>
        <v>0</v>
      </c>
      <c r="AL339" s="296">
        <f>IF(AL$1="","",SUMIF($H5:$H338,MID($H339,3,10),AL5:AL338))</f>
        <v>0</v>
      </c>
      <c r="AM339" s="293">
        <f t="shared" si="642"/>
        <v>0</v>
      </c>
      <c r="AN339" s="465">
        <f>IF(AK$1="","",SUMIF($H4:$H339,MID($H339,3,10),AN4:AN339))</f>
        <v>0</v>
      </c>
      <c r="AO339" s="465">
        <f>IF(AK$1="","",SUMIF($H4:$H339,MID($H339,3,10),AO4:AO339))</f>
        <v>0</v>
      </c>
      <c r="AP339" s="388"/>
      <c r="AR339" s="296">
        <f>IF(AR$1="","",SUMIF($H$5:$H$338,MID($H339,3,10),AR5:AR338))</f>
        <v>0</v>
      </c>
      <c r="AS339" s="296">
        <f>IF(AS$1="","",SUMIF($H5:$H338,MID($H339,3,10),AS5:AS338))</f>
        <v>0</v>
      </c>
      <c r="AT339" s="293">
        <f t="shared" si="643"/>
        <v>0</v>
      </c>
      <c r="AU339" s="465">
        <f>IF(AR$1="","",SUMIF($H4:$H339,MID($H339,3,10),AU4:AU339))</f>
        <v>0</v>
      </c>
      <c r="AV339" s="465">
        <f>IF(AR$1="","",SUMIF($H4:$H339,MID($H339,3,10),AV4:AV339))</f>
        <v>0</v>
      </c>
      <c r="AW339" s="388"/>
      <c r="AY339" s="296">
        <f>IF(AY$1="","",SUMIF($H$5:$H$338,MID($H339,3,10),AY5:AY338))</f>
        <v>0</v>
      </c>
      <c r="AZ339" s="296">
        <f>IF(AZ$1="","",SUMIF($H5:$H338,MID($H339,3,10),AZ5:AZ338))</f>
        <v>0</v>
      </c>
      <c r="BA339" s="293">
        <f t="shared" si="644"/>
        <v>0</v>
      </c>
      <c r="BB339" s="465">
        <f>IF(AY$1="","",SUMIF($H4:$H339,MID($H339,3,10),BB4:BB339))</f>
        <v>0</v>
      </c>
      <c r="BC339" s="465">
        <f>IF(AY$1="","",SUMIF($H4:$H339,MID($H339,3,10),BC4:BC339))</f>
        <v>0</v>
      </c>
      <c r="BD339" s="388"/>
      <c r="BF339" s="296">
        <f>IF(BF$1="","",SUMIF($H$5:$H$338,MID($H339,3,10),BF5:BF338))</f>
        <v>0</v>
      </c>
      <c r="BG339" s="296">
        <f>IF(BG$1="","",SUMIF($H5:$H338,MID($H339,3,10),BG5:BG338))</f>
        <v>0</v>
      </c>
      <c r="BH339" s="293">
        <f t="shared" si="645"/>
        <v>0</v>
      </c>
      <c r="BI339" s="465">
        <f>IF(BF$1="","",SUMIF($H4:$H339,MID($H339,3,10),BI4:BI339))</f>
        <v>0</v>
      </c>
      <c r="BJ339" s="465">
        <f>IF(BF$1="","",SUMIF($H4:$H339,MID($H339,3,10),BJ4:BJ339))</f>
        <v>0</v>
      </c>
      <c r="BK339" s="388"/>
      <c r="BM339" s="296">
        <f>IF(BM$1="","",SUMIF($H$5:$H$338,MID($H339,3,10),BM5:BM338))</f>
        <v>0</v>
      </c>
      <c r="BN339" s="296">
        <f>IF(BN$1="","",SUMIF($H5:$H338,MID($H339,3,10),BN5:BN338))</f>
        <v>0</v>
      </c>
      <c r="BO339" s="293">
        <f t="shared" si="646"/>
        <v>0</v>
      </c>
      <c r="BP339" s="465">
        <f>IF(BM$1="","",SUMIF($H4:$H339,MID($H339,3,10),BP4:BP339))</f>
        <v>0</v>
      </c>
      <c r="BQ339" s="465">
        <f>IF(BM$1="","",SUMIF($H4:$H339,MID($H339,3,10),BQ4:BQ339))</f>
        <v>0</v>
      </c>
      <c r="BR339" s="388"/>
      <c r="BT339" s="296">
        <f>IF(BT$1="","",SUMIF($H$5:$H$338,MID($H339,3,10),BT5:BT338))</f>
        <v>0</v>
      </c>
      <c r="BU339" s="296">
        <f>IF(BU$1="","",SUMIF($H5:$H338,MID($H339,3,10),BU5:BU338))</f>
        <v>0</v>
      </c>
      <c r="BV339" s="293">
        <f t="shared" si="647"/>
        <v>0</v>
      </c>
      <c r="BW339" s="465">
        <f>IF(BT$1="","",SUMIF($H4:$H339,MID($H339,3,10),BW4:BW339))</f>
        <v>0</v>
      </c>
      <c r="BX339" s="465">
        <f>IF(BT$1="","",SUMIF($H4:$H339,MID($H339,3,10),BX4:BX339))</f>
        <v>0</v>
      </c>
      <c r="BY339" s="388"/>
      <c r="CA339" s="296">
        <f>IF(CA$1="","",SUMIF($H$5:$H$338,MID($H339,3,10),CA5:CA338))</f>
        <v>0</v>
      </c>
      <c r="CB339" s="296">
        <f>IF(CB$1="","",SUMIF($H5:$H338,MID($H339,3,10),CB5:CB338))</f>
        <v>0</v>
      </c>
      <c r="CC339" s="293">
        <f t="shared" si="648"/>
        <v>0</v>
      </c>
      <c r="CD339" s="465">
        <f>IF(CA$1="","",SUMIF($H4:$H339,MID($H339,3,10),CD4:CD339))</f>
        <v>0</v>
      </c>
      <c r="CE339" s="465">
        <f>IF(CA$1="","",SUMIF($H4:$H339,MID($H339,3,10),CE4:CE339))</f>
        <v>0</v>
      </c>
      <c r="CF339" s="388"/>
      <c r="CH339" s="296">
        <f>IF(CH$1="","",SUMIF($H$5:$H$338,MID($H339,3,10),CH5:CH338))</f>
        <v>0</v>
      </c>
      <c r="CI339" s="296">
        <f>IF(CI$1="","",SUMIF($H5:$H338,MID($H339,3,10),CI5:CI338))</f>
        <v>0</v>
      </c>
      <c r="CJ339" s="293">
        <f t="shared" si="649"/>
        <v>0</v>
      </c>
      <c r="CK339" s="465">
        <f>IF(CH$1="","",SUMIF($H4:$H339,MID($H339,3,10),CK4:CK339))</f>
        <v>0</v>
      </c>
      <c r="CL339" s="465">
        <f>IF(CH$1="","",SUMIF($H4:$H339,MID($H339,3,10),CL4:CL339))</f>
        <v>0</v>
      </c>
      <c r="CM339" s="388"/>
      <c r="CO339" s="296">
        <f>IF(CO$1="","",SUMIF($H$5:$H$338,MID($H339,3,10),CO5:CO338))</f>
        <v>0</v>
      </c>
      <c r="CP339" s="296">
        <f>IF(CP$1="","",SUMIF($H5:$H338,MID($H339,3,10),CP5:CP338))</f>
        <v>0</v>
      </c>
      <c r="CQ339" s="293">
        <f t="shared" si="650"/>
        <v>0</v>
      </c>
      <c r="CR339" s="465">
        <f>IF(CO$1="","",SUMIF($H4:$H339,MID($H339,3,10),CR4:CR339))</f>
        <v>0</v>
      </c>
      <c r="CS339" s="465">
        <f>IF(CO$1="","",SUMIF($H4:$H339,MID($H339,3,10),CS4:CS339))</f>
        <v>0</v>
      </c>
      <c r="CT339" s="388"/>
      <c r="CV339" s="296">
        <f>IF(CV$1="","",SUMIF($H$5:$H$338,MID($H339,3,10),CV5:CV338))</f>
        <v>0</v>
      </c>
      <c r="CW339" s="296">
        <f>IF(CW$1="","",SUMIF($H5:$H338,MID($H339,3,10),CW5:CW338))</f>
        <v>0</v>
      </c>
      <c r="CX339" s="293">
        <f t="shared" si="651"/>
        <v>0</v>
      </c>
      <c r="CY339" s="465">
        <f>IF(CV$1="","",SUMIF($H4:$H339,MID($H339,3,10),CY4:CY339))</f>
        <v>0</v>
      </c>
      <c r="CZ339" s="465">
        <f>IF(CV$1="","",SUMIF($H4:$H339,MID($H339,3,10),CZ4:CZ339))</f>
        <v>0</v>
      </c>
      <c r="DA339" s="388"/>
      <c r="DC339" s="296">
        <f>IF(DC$1="","",SUMIF($H$5:$H$338,MID($H339,3,10),DC5:DC338))</f>
        <v>0</v>
      </c>
      <c r="DD339" s="296">
        <f>IF(DD$1="","",SUMIF($H5:$H338,MID($H339,3,10),DD5:DD338))</f>
        <v>0</v>
      </c>
      <c r="DE339" s="293">
        <f t="shared" si="652"/>
        <v>0</v>
      </c>
      <c r="DF339" s="465">
        <f>IF(DC$1="","",SUMIF($H4:$H339,MID($H339,3,10),DF4:DF339))</f>
        <v>0</v>
      </c>
      <c r="DG339" s="465">
        <f>IF(DC$1="","",SUMIF($H4:$H339,MID($H339,3,10),DG4:DG339))</f>
        <v>0</v>
      </c>
      <c r="DH339" s="388"/>
      <c r="DJ339" s="293">
        <f>IF(DJ$1="","",IF(DM339="",DC339,SUM(DM339,DC339)))</f>
        <v>0</v>
      </c>
      <c r="DK339" s="293">
        <f>IF(DJ$1="","",IF(DN339="",DD339,SUM(DN339,DD339)))</f>
        <v>0</v>
      </c>
      <c r="DL339" s="293">
        <f t="shared" si="653"/>
        <v>0</v>
      </c>
      <c r="DM339" s="465">
        <f>IF(DJ$1="","",SUMIF($H4:$H339,MID($H339,3,10),DM4:DM339))</f>
        <v>0</v>
      </c>
      <c r="DN339" s="465">
        <f>IF(DJ$1="","",SUMIF($H4:$H339,MID($H339,3,10),DN4:DN339))</f>
        <v>0</v>
      </c>
      <c r="DO339" s="388"/>
      <c r="DQ339" s="293">
        <f>IF(DQ$1="","",IF(DT339="",DJ339,SUM(DT339,DJ339)))</f>
        <v>0</v>
      </c>
      <c r="DR339" s="293">
        <f>IF(DQ$1="","",IF(DU339="",DK339,SUM(DU339,DK339)))</f>
        <v>0</v>
      </c>
      <c r="DS339" s="293">
        <f t="shared" si="654"/>
        <v>0</v>
      </c>
      <c r="DT339" s="465">
        <f>IF(DQ$1="","",SUMIF($H4:$H339,MID($H339,3,10),DT4:DT339))</f>
        <v>0</v>
      </c>
      <c r="DU339" s="465">
        <f>IF(DQ$1="","",SUMIF($H4:$H339,MID($H339,3,10),DU4:DU339))</f>
        <v>0</v>
      </c>
      <c r="DV339" s="388"/>
    </row>
    <row r="340" spans="1:126" s="283" customFormat="1" ht="16.5" x14ac:dyDescent="0.2">
      <c r="A340" s="294" t="s">
        <v>329</v>
      </c>
      <c r="B340" s="295"/>
      <c r="C340" s="296">
        <f t="shared" ref="C340:E341" si="655">SUMIF($H5:$H339,MID($H340,3,10),C5:C339)</f>
        <v>0</v>
      </c>
      <c r="D340" s="296">
        <f t="shared" si="655"/>
        <v>0</v>
      </c>
      <c r="E340" s="296">
        <f t="shared" si="655"/>
        <v>0</v>
      </c>
      <c r="F340" s="282"/>
      <c r="H340" s="419" t="s">
        <v>327</v>
      </c>
      <c r="I340" s="296">
        <f>IF(I$1="","",SUMIF($H6:$H338,MID($H340,3,10),I6:I338))</f>
        <v>0</v>
      </c>
      <c r="J340" s="296">
        <f>IF(J$1="","",SUMIF($H6:$H338,MID($H340,3,10),J6:J338))</f>
        <v>0</v>
      </c>
      <c r="K340" s="91">
        <f t="shared" si="638"/>
        <v>0</v>
      </c>
      <c r="L340" s="441">
        <f>IF(I$1="","",SUMIF($H5:$H339,MID($H340,3,10),L5:L339))</f>
        <v>0</v>
      </c>
      <c r="M340" s="441">
        <f>IF(I$1="","",SUMIF($H5:$H339,MID($H340,3,10),M5:M339))</f>
        <v>0</v>
      </c>
      <c r="N340" s="389"/>
      <c r="O340" s="299" t="str">
        <f>IF(LEFT($H340,2)="s_",MID($H340,3,LEN($H340)-3),$H340)</f>
        <v>S_L</v>
      </c>
      <c r="P340" s="296">
        <f>IF(P$1="","",SUMIF($H6:$H338,MID($H340,3,10),P6:P338))</f>
        <v>0</v>
      </c>
      <c r="Q340" s="296">
        <f>IF(Q$1="","",SUMIF($H6:$H338,MID($H340,3,10),Q6:Q338))</f>
        <v>0</v>
      </c>
      <c r="R340" s="91">
        <f t="shared" si="639"/>
        <v>0</v>
      </c>
      <c r="S340" s="441">
        <f>IF(P$1="","",SUMIF($H5:$H339,MID($H340,3,10),S5:S339))</f>
        <v>0</v>
      </c>
      <c r="T340" s="562">
        <f>IF(P$1="","",SUMIF($H5:$H339,MID($H340,3,10),T5:T339))</f>
        <v>0</v>
      </c>
      <c r="U340" s="559"/>
      <c r="W340" s="296">
        <f>IF(W$1="","",SUMIF($H6:$H338,MID($H340,3,10),W6:W338))</f>
        <v>0</v>
      </c>
      <c r="X340" s="296">
        <f>IF(X$1="","",SUMIF($H6:$H338,MID($H340,3,10),X6:X338))</f>
        <v>0</v>
      </c>
      <c r="Y340" s="296">
        <f t="shared" si="640"/>
        <v>0</v>
      </c>
      <c r="Z340" s="466">
        <f>IF(W$1="","",SUMIF($H5:$H339,MID($H340,3,10),Z5:Z339))</f>
        <v>0</v>
      </c>
      <c r="AA340" s="466">
        <f>IF(W$1="","",SUMIF($H5:$H339,MID($H340,3,10),AA5:AA339))</f>
        <v>0</v>
      </c>
      <c r="AB340" s="389"/>
      <c r="AD340" s="296">
        <f>IF(AD$1="","",SUMIF($H6:$H338,MID($H340,3,10),AD6:AD338))</f>
        <v>0</v>
      </c>
      <c r="AE340" s="296">
        <f>IF(AE$1="","",SUMIF($H6:$H338,MID($H340,3,10),AE6:AE338))</f>
        <v>0</v>
      </c>
      <c r="AF340" s="296">
        <f t="shared" si="641"/>
        <v>0</v>
      </c>
      <c r="AG340" s="466">
        <f>IF(AD$1="","",SUMIF($H5:$H339,MID($H340,3,10),AG5:AG339))</f>
        <v>0</v>
      </c>
      <c r="AH340" s="466">
        <f>IF(AD$1="","",SUMIF($H5:$H339,MID($H340,3,10),AH5:AH339))</f>
        <v>0</v>
      </c>
      <c r="AI340" s="389"/>
      <c r="AK340" s="296">
        <f>IF(AK$1="","",SUMIF($H6:$H338,MID($H340,3,10),AK6:AK338))</f>
        <v>0</v>
      </c>
      <c r="AL340" s="296">
        <f>IF(AL$1="","",SUMIF($H6:$H338,MID($H340,3,10),AL6:AL338))</f>
        <v>0</v>
      </c>
      <c r="AM340" s="296">
        <f t="shared" si="642"/>
        <v>0</v>
      </c>
      <c r="AN340" s="466">
        <f>IF(AK$1="","",SUMIF($H5:$H339,MID($H340,3,10),AN5:AN339))</f>
        <v>0</v>
      </c>
      <c r="AO340" s="466">
        <f>IF(AK$1="","",SUMIF($H5:$H339,MID($H340,3,10),AO5:AO339))</f>
        <v>0</v>
      </c>
      <c r="AP340" s="389"/>
      <c r="AR340" s="296">
        <f>IF(AR$1="","",SUMIF($H6:$H338,MID($H340,3,10),AR6:AR338))</f>
        <v>0</v>
      </c>
      <c r="AS340" s="296">
        <f>IF(AS$1="","",SUMIF($H6:$H338,MID($H340,3,10),AS6:AS338))</f>
        <v>0</v>
      </c>
      <c r="AT340" s="296">
        <f t="shared" si="643"/>
        <v>0</v>
      </c>
      <c r="AU340" s="466">
        <f>IF(AR$1="","",SUMIF($H5:$H339,MID($H340,3,10),AU5:AU339))</f>
        <v>0</v>
      </c>
      <c r="AV340" s="466">
        <f>IF(AR$1="","",SUMIF($H5:$H339,MID($H340,3,10),AV5:AV339))</f>
        <v>0</v>
      </c>
      <c r="AW340" s="389"/>
      <c r="AY340" s="296">
        <f>IF(AY$1="","",SUMIF($H6:$H338,MID($H340,3,10),AY6:AY338))</f>
        <v>0</v>
      </c>
      <c r="AZ340" s="296">
        <f>IF(AZ$1="","",SUMIF($H6:$H338,MID($H340,3,10),AZ6:AZ338))</f>
        <v>0</v>
      </c>
      <c r="BA340" s="296">
        <f t="shared" si="644"/>
        <v>0</v>
      </c>
      <c r="BB340" s="466">
        <f>IF(AY$1="","",SUMIF($H5:$H339,MID($H340,3,10),BB5:BB339))</f>
        <v>0</v>
      </c>
      <c r="BC340" s="466">
        <f>IF(AY$1="","",SUMIF($H5:$H339,MID($H340,3,10),BC5:BC339))</f>
        <v>0</v>
      </c>
      <c r="BD340" s="389"/>
      <c r="BF340" s="296">
        <f>IF(BF$1="","",SUMIF($H6:$H338,MID($H340,3,10),BF6:BF338))</f>
        <v>0</v>
      </c>
      <c r="BG340" s="296">
        <f>IF(BG$1="","",SUMIF($H6:$H338,MID($H340,3,10),BG6:BG338))</f>
        <v>0</v>
      </c>
      <c r="BH340" s="296">
        <f t="shared" si="645"/>
        <v>0</v>
      </c>
      <c r="BI340" s="466">
        <f>IF(BF$1="","",SUMIF($H5:$H339,MID($H340,3,10),BI5:BI339))</f>
        <v>0</v>
      </c>
      <c r="BJ340" s="466">
        <f>IF(BF$1="","",SUMIF($H5:$H339,MID($H340,3,10),BJ5:BJ339))</f>
        <v>0</v>
      </c>
      <c r="BK340" s="389"/>
      <c r="BM340" s="296">
        <f>IF(BM$1="","",SUMIF($H6:$H338,MID($H340,3,10),BM6:BM338))</f>
        <v>0</v>
      </c>
      <c r="BN340" s="296">
        <f>IF(BN$1="","",SUMIF($H6:$H338,MID($H340,3,10),BN6:BN338))</f>
        <v>0</v>
      </c>
      <c r="BO340" s="296">
        <f t="shared" si="646"/>
        <v>0</v>
      </c>
      <c r="BP340" s="466">
        <f>IF(BM$1="","",SUMIF($H5:$H339,MID($H340,3,10),BP5:BP339))</f>
        <v>0</v>
      </c>
      <c r="BQ340" s="466">
        <f>IF(BM$1="","",SUMIF($H5:$H339,MID($H340,3,10),BQ5:BQ339))</f>
        <v>0</v>
      </c>
      <c r="BR340" s="389"/>
      <c r="BT340" s="296">
        <f>IF(BT$1="","",SUMIF($H6:$H338,MID($H340,3,10),BT6:BT338))</f>
        <v>0</v>
      </c>
      <c r="BU340" s="296">
        <f>IF(BU$1="","",SUMIF($H6:$H338,MID($H340,3,10),BU6:BU338))</f>
        <v>0</v>
      </c>
      <c r="BV340" s="296">
        <f t="shared" si="647"/>
        <v>0</v>
      </c>
      <c r="BW340" s="466">
        <f>IF(BT$1="","",SUMIF($H5:$H339,MID($H340,3,10),BW5:BW339))</f>
        <v>0</v>
      </c>
      <c r="BX340" s="466">
        <f>IF(BT$1="","",SUMIF($H5:$H339,MID($H340,3,10),BX5:BX339))</f>
        <v>0</v>
      </c>
      <c r="BY340" s="389"/>
      <c r="CA340" s="296">
        <f>IF(CA$1="","",SUMIF($H6:$H338,MID($H340,3,10),CA6:CA338))</f>
        <v>0</v>
      </c>
      <c r="CB340" s="296">
        <f>IF(CB$1="","",SUMIF($H6:$H338,MID($H340,3,10),CB6:CB338))</f>
        <v>0</v>
      </c>
      <c r="CC340" s="296">
        <f t="shared" si="648"/>
        <v>0</v>
      </c>
      <c r="CD340" s="466">
        <f>IF(CA$1="","",SUMIF($H5:$H339,MID($H340,3,10),CD5:CD339))</f>
        <v>0</v>
      </c>
      <c r="CE340" s="466">
        <f>IF(CA$1="","",SUMIF($H5:$H339,MID($H340,3,10),CE5:CE339))</f>
        <v>0</v>
      </c>
      <c r="CF340" s="389"/>
      <c r="CH340" s="296">
        <f>IF(CH$1="","",SUMIF($H6:$H338,MID($H340,3,10),CH6:CH338))</f>
        <v>0</v>
      </c>
      <c r="CI340" s="296">
        <f>IF(CI$1="","",SUMIF($H6:$H338,MID($H340,3,10),CI6:CI338))</f>
        <v>0</v>
      </c>
      <c r="CJ340" s="296">
        <f t="shared" si="649"/>
        <v>0</v>
      </c>
      <c r="CK340" s="466">
        <f>IF(CH$1="","",SUMIF($H5:$H339,MID($H340,3,10),CK5:CK339))</f>
        <v>0</v>
      </c>
      <c r="CL340" s="466">
        <f>IF(CH$1="","",SUMIF($H5:$H339,MID($H340,3,10),CL5:CL339))</f>
        <v>0</v>
      </c>
      <c r="CM340" s="389"/>
      <c r="CO340" s="296">
        <f>IF(CO$1="","",SUMIF($H6:$H338,MID($H340,3,10),CO6:CO338))</f>
        <v>0</v>
      </c>
      <c r="CP340" s="296">
        <f>IF(CP$1="","",SUMIF($H6:$H338,MID($H340,3,10),CP6:CP338))</f>
        <v>0</v>
      </c>
      <c r="CQ340" s="296">
        <f t="shared" si="650"/>
        <v>0</v>
      </c>
      <c r="CR340" s="466">
        <f>IF(CO$1="","",SUMIF($H5:$H339,MID($H340,3,10),CR5:CR339))</f>
        <v>0</v>
      </c>
      <c r="CS340" s="466">
        <f>IF(CO$1="","",SUMIF($H5:$H339,MID($H340,3,10),CS5:CS339))</f>
        <v>0</v>
      </c>
      <c r="CT340" s="389"/>
      <c r="CV340" s="296">
        <f>IF(CV$1="","",SUMIF($H6:$H338,MID($H340,3,10),CV6:CV338))</f>
        <v>0</v>
      </c>
      <c r="CW340" s="296">
        <f>IF(CW$1="","",SUMIF($H6:$H338,MID($H340,3,10),CW6:CW338))</f>
        <v>0</v>
      </c>
      <c r="CX340" s="296">
        <f t="shared" si="651"/>
        <v>0</v>
      </c>
      <c r="CY340" s="466">
        <f>IF(CV$1="","",SUMIF($H5:$H339,MID($H340,3,10),CY5:CY339))</f>
        <v>0</v>
      </c>
      <c r="CZ340" s="466">
        <f>IF(CV$1="","",SUMIF($H5:$H339,MID($H340,3,10),CZ5:CZ339))</f>
        <v>0</v>
      </c>
      <c r="DA340" s="389"/>
      <c r="DC340" s="296">
        <f>IF(DC$1="","",SUMIF($H6:$H338,MID($H340,3,10),DC6:DC338))</f>
        <v>0</v>
      </c>
      <c r="DD340" s="296">
        <f>IF(DD$1="","",SUMIF($H6:$H338,MID($H340,3,10),DD6:DD338))</f>
        <v>0</v>
      </c>
      <c r="DE340" s="296">
        <f t="shared" si="652"/>
        <v>0</v>
      </c>
      <c r="DF340" s="466">
        <f>IF(DC$1="","",SUMIF($H5:$H339,MID($H340,3,10),DF5:DF339))</f>
        <v>0</v>
      </c>
      <c r="DG340" s="466">
        <f>IF(DC$1="","",SUMIF($H5:$H339,MID($H340,3,10),DG5:DG339))</f>
        <v>0</v>
      </c>
      <c r="DH340" s="389"/>
      <c r="DJ340" s="296">
        <f>IF(DJ$1="","",IF(DM340="",DC340,SUM(DM340,DC340)))</f>
        <v>0</v>
      </c>
      <c r="DK340" s="296">
        <f>IF(DJ$1="","",IF(DN340="",DD340,SUM(DN340,DD340)))</f>
        <v>0</v>
      </c>
      <c r="DL340" s="296">
        <f t="shared" si="653"/>
        <v>0</v>
      </c>
      <c r="DM340" s="466">
        <f>IF(DJ$1="","",SUMIF($H5:$H339,MID($H340,3,10),DM5:DM339))</f>
        <v>0</v>
      </c>
      <c r="DN340" s="466">
        <f>IF(DJ$1="","",SUMIF($H5:$H339,MID($H340,3,10),DN5:DN339))</f>
        <v>0</v>
      </c>
      <c r="DO340" s="389"/>
      <c r="DQ340" s="296">
        <f>IF(DQ$1="","",IF(DT340="",DJ340,SUM(DT340,DJ340)))</f>
        <v>0</v>
      </c>
      <c r="DR340" s="296">
        <f>IF(DQ$1="","",IF(DU340="",DK340,SUM(DU340,DK340)))</f>
        <v>0</v>
      </c>
      <c r="DS340" s="296">
        <f t="shared" si="654"/>
        <v>0</v>
      </c>
      <c r="DT340" s="466">
        <f>IF(DQ$1="","",SUMIF($H5:$H339,MID($H340,3,10),DT5:DT339))</f>
        <v>0</v>
      </c>
      <c r="DU340" s="466">
        <f>IF(DQ$1="","",SUMIF($H5:$H339,MID($H340,3,10),DU5:DU339))</f>
        <v>0</v>
      </c>
      <c r="DV340" s="389"/>
    </row>
    <row r="341" spans="1:126" s="283" customFormat="1" ht="16.5" x14ac:dyDescent="0.2">
      <c r="A341" s="294" t="s">
        <v>330</v>
      </c>
      <c r="B341" s="295"/>
      <c r="C341" s="296">
        <f t="shared" si="655"/>
        <v>0</v>
      </c>
      <c r="D341" s="296">
        <f t="shared" si="655"/>
        <v>0</v>
      </c>
      <c r="E341" s="296">
        <f t="shared" si="655"/>
        <v>0</v>
      </c>
      <c r="F341" s="282"/>
      <c r="H341" s="419" t="s">
        <v>325</v>
      </c>
      <c r="I341" s="296">
        <f>IF(I$1="","",SUMIF($H7:$H338,MID($H341,3,10),I7:I338))</f>
        <v>0</v>
      </c>
      <c r="J341" s="296">
        <f>IF(J$1="","",SUMIF($H7:$H338,MID($H341,3,10),J7:J338))</f>
        <v>0</v>
      </c>
      <c r="K341" s="91">
        <f t="shared" si="638"/>
        <v>0</v>
      </c>
      <c r="L341" s="441">
        <f>IF(I$1="","",SUMIF($H6:$H340,MID($H341,3,10),L6:L340))</f>
        <v>0</v>
      </c>
      <c r="M341" s="441">
        <f>IF(I$1="","",SUMIF($H6:$H340,MID($H341,3,10),M6:M340))</f>
        <v>0</v>
      </c>
      <c r="N341" s="389"/>
      <c r="O341" s="299" t="str">
        <f>IF(LEFT($H341,2)="s_",MID($H341,3,LEN($H341)-3),$H341)</f>
        <v>s_L</v>
      </c>
      <c r="P341" s="296">
        <f>IF(P$1="","",SUMIF($H7:$H338,MID($H341,3,10),P7:P338))</f>
        <v>0</v>
      </c>
      <c r="Q341" s="296">
        <f>IF(Q$1="","",SUMIF($H7:$H338,MID($H341,3,10),Q7:Q338))</f>
        <v>0</v>
      </c>
      <c r="R341" s="91">
        <f t="shared" si="639"/>
        <v>0</v>
      </c>
      <c r="S341" s="441">
        <f>IF(P$1="","",SUMIF($H6:$H340,MID($H341,3,10),S6:S340))</f>
        <v>0</v>
      </c>
      <c r="T341" s="562">
        <f>IF(P$1="","",SUMIF($H6:$H340,MID($H341,3,10),T6:T340))</f>
        <v>0</v>
      </c>
      <c r="U341" s="559"/>
      <c r="W341" s="296">
        <f>IF(W$1="","",SUMIF($H7:$H338,MID($H341,3,10),W7:W338))</f>
        <v>0</v>
      </c>
      <c r="X341" s="296">
        <f>IF(X$1="","",SUMIF($H7:$H338,MID($H341,3,10),X7:X338))</f>
        <v>0</v>
      </c>
      <c r="Y341" s="296">
        <f t="shared" si="640"/>
        <v>0</v>
      </c>
      <c r="Z341" s="466">
        <f>IF(W$1="","",SUMIF($H6:$H340,MID($H341,3,10),Z6:Z340))</f>
        <v>0</v>
      </c>
      <c r="AA341" s="466">
        <f>IF(W$1="","",SUMIF($H6:$H340,MID($H341,3,10),AA6:AA340))</f>
        <v>0</v>
      </c>
      <c r="AB341" s="389"/>
      <c r="AD341" s="296">
        <f>IF(AD$1="","",SUMIF($H7:$H338,MID($H341,3,10),AD7:AD338))</f>
        <v>0</v>
      </c>
      <c r="AE341" s="296">
        <f>IF(AE$1="","",SUMIF($H7:$H338,MID($H341,3,10),AE7:AE338))</f>
        <v>0</v>
      </c>
      <c r="AF341" s="296">
        <f t="shared" si="641"/>
        <v>0</v>
      </c>
      <c r="AG341" s="466">
        <f>IF(AD$1="","",SUMIF($H6:$H340,MID($H341,3,10),AG6:AG340))</f>
        <v>0</v>
      </c>
      <c r="AH341" s="466">
        <f>IF(AD$1="","",SUMIF($H6:$H340,MID($H341,3,10),AH6:AH340))</f>
        <v>0</v>
      </c>
      <c r="AI341" s="389"/>
      <c r="AK341" s="296">
        <f>IF(AK$1="","",SUMIF($H7:$H338,MID($H341,3,10),AK7:AK338))</f>
        <v>0</v>
      </c>
      <c r="AL341" s="296">
        <f>IF(AL$1="","",SUMIF($H7:$H338,MID($H341,3,10),AL7:AL338))</f>
        <v>0</v>
      </c>
      <c r="AM341" s="296">
        <f t="shared" si="642"/>
        <v>0</v>
      </c>
      <c r="AN341" s="466">
        <f>IF(AK$1="","",SUMIF($H6:$H340,MID($H341,3,10),AN6:AN340))</f>
        <v>0</v>
      </c>
      <c r="AO341" s="466">
        <f>IF(AK$1="","",SUMIF($H6:$H340,MID($H341,3,10),AO6:AO340))</f>
        <v>0</v>
      </c>
      <c r="AP341" s="389"/>
      <c r="AR341" s="296">
        <f>IF(AR$1="","",SUMIF($H7:$H338,MID($H341,3,10),AR7:AR338))</f>
        <v>0</v>
      </c>
      <c r="AS341" s="296">
        <f>IF(AS$1="","",SUMIF($H7:$H338,MID($H341,3,10),AS7:AS338))</f>
        <v>0</v>
      </c>
      <c r="AT341" s="296">
        <f t="shared" si="643"/>
        <v>0</v>
      </c>
      <c r="AU341" s="466">
        <f>IF(AR$1="","",SUMIF($H6:$H340,MID($H341,3,10),AU6:AU340))</f>
        <v>0</v>
      </c>
      <c r="AV341" s="466">
        <f>IF(AR$1="","",SUMIF($H6:$H340,MID($H341,3,10),AV6:AV340))</f>
        <v>0</v>
      </c>
      <c r="AW341" s="389"/>
      <c r="AY341" s="296">
        <f>IF(AY$1="","",SUMIF($H7:$H338,MID($H341,3,10),AY7:AY338))</f>
        <v>0</v>
      </c>
      <c r="AZ341" s="296">
        <f>IF(AZ$1="","",SUMIF($H7:$H338,MID($H341,3,10),AZ7:AZ338))</f>
        <v>0</v>
      </c>
      <c r="BA341" s="296">
        <f t="shared" si="644"/>
        <v>0</v>
      </c>
      <c r="BB341" s="466">
        <f>IF(AY$1="","",SUMIF($H6:$H340,MID($H341,3,10),BB6:BB340))</f>
        <v>0</v>
      </c>
      <c r="BC341" s="466">
        <f>IF(AY$1="","",SUMIF($H6:$H340,MID($H341,3,10),BC6:BC340))</f>
        <v>0</v>
      </c>
      <c r="BD341" s="389"/>
      <c r="BF341" s="296">
        <f>IF(BF$1="","",SUMIF($H7:$H338,MID($H341,3,10),BF7:BF338))</f>
        <v>0</v>
      </c>
      <c r="BG341" s="296">
        <f>IF(BG$1="","",SUMIF($H7:$H338,MID($H341,3,10),BG7:BG338))</f>
        <v>0</v>
      </c>
      <c r="BH341" s="296">
        <f t="shared" si="645"/>
        <v>0</v>
      </c>
      <c r="BI341" s="466">
        <f>IF(BF$1="","",SUMIF($H6:$H340,MID($H341,3,10),BI6:BI340))</f>
        <v>0</v>
      </c>
      <c r="BJ341" s="466">
        <f>IF(BF$1="","",SUMIF($H6:$H340,MID($H341,3,10),BJ6:BJ340))</f>
        <v>0</v>
      </c>
      <c r="BK341" s="389"/>
      <c r="BM341" s="296">
        <f>IF(BM$1="","",SUMIF($H7:$H338,MID($H341,3,10),BM7:BM338))</f>
        <v>0</v>
      </c>
      <c r="BN341" s="296">
        <f>IF(BN$1="","",SUMIF($H7:$H338,MID($H341,3,10),BN7:BN338))</f>
        <v>0</v>
      </c>
      <c r="BO341" s="296">
        <f t="shared" si="646"/>
        <v>0</v>
      </c>
      <c r="BP341" s="466">
        <f>IF(BM$1="","",SUMIF($H6:$H340,MID($H341,3,10),BP6:BP340))</f>
        <v>0</v>
      </c>
      <c r="BQ341" s="466">
        <f>IF(BM$1="","",SUMIF($H6:$H340,MID($H341,3,10),BQ6:BQ340))</f>
        <v>0</v>
      </c>
      <c r="BR341" s="389"/>
      <c r="BT341" s="296">
        <f>IF(BT$1="","",SUMIF($H7:$H338,MID($H341,3,10),BT7:BT338))</f>
        <v>0</v>
      </c>
      <c r="BU341" s="296">
        <f>IF(BU$1="","",SUMIF($H7:$H338,MID($H341,3,10),BU7:BU338))</f>
        <v>0</v>
      </c>
      <c r="BV341" s="296">
        <f t="shared" si="647"/>
        <v>0</v>
      </c>
      <c r="BW341" s="466">
        <f>IF(BT$1="","",SUMIF($H6:$H340,MID($H341,3,10),BW6:BW340))</f>
        <v>0</v>
      </c>
      <c r="BX341" s="466">
        <f>IF(BT$1="","",SUMIF($H6:$H340,MID($H341,3,10),BX6:BX340))</f>
        <v>0</v>
      </c>
      <c r="BY341" s="389"/>
      <c r="CA341" s="296">
        <f>IF(CA$1="","",SUMIF($H7:$H338,MID($H341,3,10),CA7:CA338))</f>
        <v>0</v>
      </c>
      <c r="CB341" s="296">
        <f>IF(CB$1="","",SUMIF($H7:$H338,MID($H341,3,10),CB7:CB338))</f>
        <v>0</v>
      </c>
      <c r="CC341" s="296">
        <f t="shared" si="648"/>
        <v>0</v>
      </c>
      <c r="CD341" s="466">
        <f>IF(CA$1="","",SUMIF($H6:$H340,MID($H341,3,10),CD6:CD340))</f>
        <v>0</v>
      </c>
      <c r="CE341" s="466">
        <f>IF(CA$1="","",SUMIF($H6:$H340,MID($H341,3,10),CE6:CE340))</f>
        <v>0</v>
      </c>
      <c r="CF341" s="389"/>
      <c r="CH341" s="296">
        <f>IF(CH$1="","",SUMIF($H7:$H338,MID($H341,3,10),CH7:CH338))</f>
        <v>0</v>
      </c>
      <c r="CI341" s="296">
        <f>IF(CI$1="","",SUMIF($H7:$H338,MID($H341,3,10),CI7:CI338))</f>
        <v>0</v>
      </c>
      <c r="CJ341" s="296">
        <f t="shared" si="649"/>
        <v>0</v>
      </c>
      <c r="CK341" s="466">
        <f>IF(CH$1="","",SUMIF($H6:$H340,MID($H341,3,10),CK6:CK340))</f>
        <v>0</v>
      </c>
      <c r="CL341" s="466">
        <f>IF(CH$1="","",SUMIF($H6:$H340,MID($H341,3,10),CL6:CL340))</f>
        <v>0</v>
      </c>
      <c r="CM341" s="389"/>
      <c r="CO341" s="296">
        <f>IF(CO$1="","",SUMIF($H7:$H338,MID($H341,3,10),CO7:CO338))</f>
        <v>0</v>
      </c>
      <c r="CP341" s="296">
        <f>IF(CP$1="","",SUMIF($H7:$H338,MID($H341,3,10),CP7:CP338))</f>
        <v>0</v>
      </c>
      <c r="CQ341" s="296">
        <f t="shared" si="650"/>
        <v>0</v>
      </c>
      <c r="CR341" s="466">
        <f>IF(CO$1="","",SUMIF($H6:$H340,MID($H341,3,10),CR6:CR340))</f>
        <v>0</v>
      </c>
      <c r="CS341" s="466">
        <f>IF(CO$1="","",SUMIF($H6:$H340,MID($H341,3,10),CS6:CS340))</f>
        <v>0</v>
      </c>
      <c r="CT341" s="389"/>
      <c r="CV341" s="296">
        <f>IF(CV$1="","",SUMIF($H7:$H338,MID($H341,3,10),CV7:CV338))</f>
        <v>0</v>
      </c>
      <c r="CW341" s="296">
        <f>IF(CW$1="","",SUMIF($H7:$H338,MID($H341,3,10),CW7:CW338))</f>
        <v>0</v>
      </c>
      <c r="CX341" s="296">
        <f t="shared" si="651"/>
        <v>0</v>
      </c>
      <c r="CY341" s="466">
        <f>IF(CV$1="","",SUMIF($H6:$H340,MID($H341,3,10),CY6:CY340))</f>
        <v>0</v>
      </c>
      <c r="CZ341" s="466">
        <f>IF(CV$1="","",SUMIF($H6:$H340,MID($H341,3,10),CZ6:CZ340))</f>
        <v>0</v>
      </c>
      <c r="DA341" s="389"/>
      <c r="DC341" s="296">
        <f>IF(DC$1="","",SUMIF($H7:$H338,MID($H341,3,10),DC7:DC338))</f>
        <v>0</v>
      </c>
      <c r="DD341" s="296">
        <f>IF(DD$1="","",SUMIF($H7:$H338,MID($H341,3,10),DD7:DD338))</f>
        <v>0</v>
      </c>
      <c r="DE341" s="296">
        <f t="shared" si="652"/>
        <v>0</v>
      </c>
      <c r="DF341" s="466">
        <f>IF(DC$1="","",SUMIF($H6:$H340,MID($H341,3,10),DF6:DF340))</f>
        <v>0</v>
      </c>
      <c r="DG341" s="466">
        <f>IF(DC$1="","",SUMIF($H6:$H340,MID($H341,3,10),DG6:DG340))</f>
        <v>0</v>
      </c>
      <c r="DH341" s="389"/>
      <c r="DJ341" s="296">
        <f>IF(DJ$1="","",IF(DM341="",DC341,SUM(DM341,DC341)))</f>
        <v>0</v>
      </c>
      <c r="DK341" s="296">
        <f>IF(DJ$1="","",IF(DN341="",DD341,SUM(DN341,DD341)))</f>
        <v>0</v>
      </c>
      <c r="DL341" s="296">
        <f t="shared" si="653"/>
        <v>0</v>
      </c>
      <c r="DM341" s="466">
        <f>IF(DJ$1="","",SUMIF($H6:$H340,MID($H341,3,10),DM6:DM340))</f>
        <v>0</v>
      </c>
      <c r="DN341" s="466">
        <f>IF(DJ$1="","",SUMIF($H6:$H340,MID($H341,3,10),DN6:DN340))</f>
        <v>0</v>
      </c>
      <c r="DO341" s="389"/>
      <c r="DQ341" s="296">
        <f>IF(DQ$1="","",IF(DT341="",DJ341,SUM(DT341,DJ341)))</f>
        <v>0</v>
      </c>
      <c r="DR341" s="296">
        <f>IF(DQ$1="","",IF(DU341="",DK341,SUM(DU341,DK341)))</f>
        <v>0</v>
      </c>
      <c r="DS341" s="296">
        <f t="shared" si="654"/>
        <v>0</v>
      </c>
      <c r="DT341" s="466">
        <f>IF(DQ$1="","",SUMIF($H6:$H340,MID($H341,3,10),DT6:DT340))</f>
        <v>0</v>
      </c>
      <c r="DU341" s="466">
        <f>IF(DQ$1="","",SUMIF($H6:$H340,MID($H341,3,10),DU6:DU340))</f>
        <v>0</v>
      </c>
      <c r="DV341" s="389"/>
    </row>
    <row r="342" spans="1:126" s="289" customFormat="1" ht="15" customHeight="1" thickBot="1" x14ac:dyDescent="0.25">
      <c r="A342" s="285" t="s">
        <v>159</v>
      </c>
      <c r="B342" s="286"/>
      <c r="C342" s="287">
        <f>SUMIF($H7:$H341,MID($H342,3,10),C7:C341)</f>
        <v>0</v>
      </c>
      <c r="D342" s="287">
        <f>SUMIF($H7:$H341,MID($H342,3,10),D7:D341)</f>
        <v>0</v>
      </c>
      <c r="E342" s="287">
        <f>SUM(E339:E341)</f>
        <v>0</v>
      </c>
      <c r="F342" s="288"/>
      <c r="H342" s="420" t="s">
        <v>324</v>
      </c>
      <c r="I342" s="290">
        <f>IF(I$1="","",SUM(I339:I341))</f>
        <v>0</v>
      </c>
      <c r="J342" s="290">
        <f>IF(J$1="","",SUM(J339:J341))</f>
        <v>0</v>
      </c>
      <c r="K342" s="290">
        <f t="shared" si="638"/>
        <v>0</v>
      </c>
      <c r="L342" s="434">
        <f>IF(I$1="","",SUMIF($H7:$H341,MID($H342,3,10),L7:L341))</f>
        <v>0</v>
      </c>
      <c r="M342" s="434">
        <f>IF(I$1="","",SUMIF($H7:$H341,MID($H342,3,10),M7:M341))</f>
        <v>0</v>
      </c>
      <c r="N342" s="390"/>
      <c r="O342" s="300" t="str">
        <f>IF(LEFT($H342,2)="s_",MID($H342,3,LEN($H342)-3),$H342)</f>
        <v>L</v>
      </c>
      <c r="P342" s="290">
        <f>IF(P$1="","",SUM(P339:P341))</f>
        <v>0</v>
      </c>
      <c r="Q342" s="290">
        <f>IF(Q$1="","",SUM(Q339:Q341))</f>
        <v>0</v>
      </c>
      <c r="R342" s="290">
        <f t="shared" si="639"/>
        <v>0</v>
      </c>
      <c r="S342" s="434">
        <f>IF(P$1="","",SUMIF($H7:$H341,MID($H342,3,10),S7:S341))</f>
        <v>0</v>
      </c>
      <c r="T342" s="563">
        <f>IF(P$1="","",SUMIF($H7:$H341,MID($H342,3,10),T7:T341))</f>
        <v>0</v>
      </c>
      <c r="U342" s="560"/>
      <c r="W342" s="290">
        <f>IF(W$1="","",SUM(W339:W341))</f>
        <v>0</v>
      </c>
      <c r="X342" s="290">
        <f>IF(X$1="","",SUM(X339:X341))</f>
        <v>0</v>
      </c>
      <c r="Y342" s="290">
        <f t="shared" si="640"/>
        <v>0</v>
      </c>
      <c r="Z342" s="434">
        <f>IF(W$1="","",SUMIF($H7:$H341,MID($H342,3,10),Z7:Z341))</f>
        <v>0</v>
      </c>
      <c r="AA342" s="434">
        <f>IF(W$1="","",SUMIF($H7:$H341,MID($H342,3,10),AA7:AA341))</f>
        <v>0</v>
      </c>
      <c r="AB342" s="390"/>
      <c r="AD342" s="290">
        <f>IF(AD$1="","",SUM(AD339:AD341))</f>
        <v>0</v>
      </c>
      <c r="AE342" s="290">
        <f>IF(AE$1="","",SUM(AE339:AE341))</f>
        <v>0</v>
      </c>
      <c r="AF342" s="290">
        <f t="shared" si="641"/>
        <v>0</v>
      </c>
      <c r="AG342" s="434">
        <f>IF(AD$1="","",SUMIF($H7:$H341,MID($H342,3,10),AG7:AG341))</f>
        <v>0</v>
      </c>
      <c r="AH342" s="434">
        <f>IF(AD$1="","",SUMIF($H7:$H341,MID($H342,3,10),AH7:AH341))</f>
        <v>0</v>
      </c>
      <c r="AI342" s="390"/>
      <c r="AK342" s="290">
        <f>IF(AK$1="","",SUM(AK339:AK341))</f>
        <v>0</v>
      </c>
      <c r="AL342" s="290">
        <f>IF(AL$1="","",SUM(AL339:AL341))</f>
        <v>0</v>
      </c>
      <c r="AM342" s="290">
        <f t="shared" si="642"/>
        <v>0</v>
      </c>
      <c r="AN342" s="434">
        <f>IF(AK$1="","",SUMIF($H7:$H341,MID($H342,3,10),AN7:AN341))</f>
        <v>0</v>
      </c>
      <c r="AO342" s="434">
        <f>IF(AK$1="","",SUMIF($H7:$H341,MID($H342,3,10),AO7:AO341))</f>
        <v>0</v>
      </c>
      <c r="AP342" s="390"/>
      <c r="AR342" s="290">
        <f>IF(AR$1="","",SUM(AR339:AR341))</f>
        <v>0</v>
      </c>
      <c r="AS342" s="290">
        <f>IF(AS$1="","",SUM(AS339:AS341))</f>
        <v>0</v>
      </c>
      <c r="AT342" s="290">
        <f t="shared" si="643"/>
        <v>0</v>
      </c>
      <c r="AU342" s="434">
        <f>IF(AR$1="","",SUMIF($H7:$H341,MID($H342,3,10),AU7:AU341))</f>
        <v>0</v>
      </c>
      <c r="AV342" s="434">
        <f>IF(AR$1="","",SUMIF($H7:$H341,MID($H342,3,10),AV7:AV341))</f>
        <v>0</v>
      </c>
      <c r="AW342" s="390"/>
      <c r="AY342" s="290">
        <f>IF(AY$1="","",SUM(AY339:AY341))</f>
        <v>0</v>
      </c>
      <c r="AZ342" s="290">
        <f>IF(AZ$1="","",SUM(AZ339:AZ341))</f>
        <v>0</v>
      </c>
      <c r="BA342" s="290">
        <f t="shared" si="644"/>
        <v>0</v>
      </c>
      <c r="BB342" s="434">
        <f>IF(AY$1="","",SUMIF($H7:$H341,MID($H342,3,10),BB7:BB341))</f>
        <v>0</v>
      </c>
      <c r="BC342" s="434">
        <f>IF(AY$1="","",SUMIF($H7:$H341,MID($H342,3,10),BC7:BC341))</f>
        <v>0</v>
      </c>
      <c r="BD342" s="390"/>
      <c r="BF342" s="290">
        <f>IF(BF$1="","",SUM(BF339:BF341))</f>
        <v>0</v>
      </c>
      <c r="BG342" s="290">
        <f>IF(BG$1="","",SUM(BG339:BG341))</f>
        <v>0</v>
      </c>
      <c r="BH342" s="290">
        <f t="shared" si="645"/>
        <v>0</v>
      </c>
      <c r="BI342" s="434">
        <f>IF(BF$1="","",SUMIF($H7:$H341,MID($H342,3,10),BI7:BI341))</f>
        <v>0</v>
      </c>
      <c r="BJ342" s="434">
        <f>IF(BF$1="","",SUMIF($H7:$H341,MID($H342,3,10),BJ7:BJ341))</f>
        <v>0</v>
      </c>
      <c r="BK342" s="390"/>
      <c r="BM342" s="290">
        <f>IF(BM$1="","",SUM(BM339:BM341))</f>
        <v>0</v>
      </c>
      <c r="BN342" s="290">
        <f>IF(BN$1="","",SUM(BN339:BN341))</f>
        <v>0</v>
      </c>
      <c r="BO342" s="290">
        <f t="shared" si="646"/>
        <v>0</v>
      </c>
      <c r="BP342" s="434">
        <f>IF(BM$1="","",SUMIF($H7:$H341,MID($H342,3,10),BP7:BP341))</f>
        <v>0</v>
      </c>
      <c r="BQ342" s="434">
        <f>IF(BM$1="","",SUMIF($H7:$H341,MID($H342,3,10),BQ7:BQ341))</f>
        <v>0</v>
      </c>
      <c r="BR342" s="390"/>
      <c r="BT342" s="290">
        <f>IF(BT$1="","",SUM(BT339:BT341))</f>
        <v>0</v>
      </c>
      <c r="BU342" s="290">
        <f>IF(BU$1="","",SUM(BU339:BU341))</f>
        <v>0</v>
      </c>
      <c r="BV342" s="290">
        <f t="shared" si="647"/>
        <v>0</v>
      </c>
      <c r="BW342" s="434">
        <f>IF(BT$1="","",SUMIF($H7:$H341,MID($H342,3,10),BW7:BW341))</f>
        <v>0</v>
      </c>
      <c r="BX342" s="434">
        <f>IF(BT$1="","",SUMIF($H7:$H341,MID($H342,3,10),BX7:BX341))</f>
        <v>0</v>
      </c>
      <c r="BY342" s="390"/>
      <c r="CA342" s="290">
        <f>IF(CA$1="","",SUM(CA339:CA341))</f>
        <v>0</v>
      </c>
      <c r="CB342" s="290">
        <f>IF(CB$1="","",SUM(CB339:CB341))</f>
        <v>0</v>
      </c>
      <c r="CC342" s="290">
        <f t="shared" si="648"/>
        <v>0</v>
      </c>
      <c r="CD342" s="434">
        <f>IF(CA$1="","",SUMIF($H7:$H341,MID($H342,3,10),CD7:CD341))</f>
        <v>0</v>
      </c>
      <c r="CE342" s="434">
        <f>IF(CA$1="","",SUMIF($H7:$H341,MID($H342,3,10),CE7:CE341))</f>
        <v>0</v>
      </c>
      <c r="CF342" s="390"/>
      <c r="CH342" s="290">
        <f>IF(CH$1="","",SUM(CH339:CH341))</f>
        <v>0</v>
      </c>
      <c r="CI342" s="290">
        <f>IF(CI$1="","",SUM(CI339:CI341))</f>
        <v>0</v>
      </c>
      <c r="CJ342" s="290">
        <f t="shared" si="649"/>
        <v>0</v>
      </c>
      <c r="CK342" s="434">
        <f>IF(CH$1="","",SUMIF($H7:$H341,MID($H342,3,10),CK7:CK341))</f>
        <v>0</v>
      </c>
      <c r="CL342" s="434">
        <f>IF(CH$1="","",SUMIF($H7:$H341,MID($H342,3,10),CL7:CL341))</f>
        <v>0</v>
      </c>
      <c r="CM342" s="390"/>
      <c r="CO342" s="290">
        <f>IF(CO$1="","",SUM(CO339:CO341))</f>
        <v>0</v>
      </c>
      <c r="CP342" s="290">
        <f>IF(CP$1="","",SUM(CP339:CP341))</f>
        <v>0</v>
      </c>
      <c r="CQ342" s="290">
        <f t="shared" si="650"/>
        <v>0</v>
      </c>
      <c r="CR342" s="434">
        <f>IF(CO$1="","",SUMIF($H7:$H341,MID($H342,3,10),CR7:CR341))</f>
        <v>0</v>
      </c>
      <c r="CS342" s="434">
        <f>IF(CO$1="","",SUMIF($H7:$H341,MID($H342,3,10),CS7:CS341))</f>
        <v>0</v>
      </c>
      <c r="CT342" s="390"/>
      <c r="CV342" s="290">
        <f>IF(CV$1="","",SUM(CV339:CV341))</f>
        <v>0</v>
      </c>
      <c r="CW342" s="290">
        <f>IF(CW$1="","",SUM(CW339:CW341))</f>
        <v>0</v>
      </c>
      <c r="CX342" s="290">
        <f t="shared" si="651"/>
        <v>0</v>
      </c>
      <c r="CY342" s="434">
        <f>IF(CV$1="","",SUMIF($H7:$H341,MID($H342,3,10),CY7:CY341))</f>
        <v>0</v>
      </c>
      <c r="CZ342" s="434">
        <f>IF(CV$1="","",SUMIF($H7:$H341,MID($H342,3,10),CZ7:CZ341))</f>
        <v>0</v>
      </c>
      <c r="DA342" s="390"/>
      <c r="DC342" s="290">
        <f>IF(DC$1="","",SUM(DC339:DC341))</f>
        <v>0</v>
      </c>
      <c r="DD342" s="290">
        <f>IF(DD$1="","",SUM(DD339:DD341))</f>
        <v>0</v>
      </c>
      <c r="DE342" s="290">
        <f t="shared" si="652"/>
        <v>0</v>
      </c>
      <c r="DF342" s="434">
        <f>IF(DC$1="","",SUMIF($H7:$H341,MID($H342,3,10),DF7:DF341))</f>
        <v>0</v>
      </c>
      <c r="DG342" s="434">
        <f>IF(DC$1="","",SUMIF($H7:$H341,MID($H342,3,10),DG7:DG341))</f>
        <v>0</v>
      </c>
      <c r="DH342" s="390"/>
      <c r="DJ342" s="290">
        <f>IF(DJ$1="","",IF(DM342="",DC342,SUM(DM342,DC342)))</f>
        <v>0</v>
      </c>
      <c r="DK342" s="290">
        <f>IF(DJ$1="","",IF(DN342="",DD342,SUM(DN342,DD342)))</f>
        <v>0</v>
      </c>
      <c r="DL342" s="290">
        <f t="shared" si="653"/>
        <v>0</v>
      </c>
      <c r="DM342" s="434">
        <f>IF(DJ$1="","",SUMIF($H7:$H341,MID($H342,3,10),DM7:DM341))</f>
        <v>0</v>
      </c>
      <c r="DN342" s="434">
        <f>IF(DJ$1="","",SUMIF($H7:$H341,MID($H342,3,10),DN7:DN341))</f>
        <v>0</v>
      </c>
      <c r="DO342" s="390"/>
      <c r="DQ342" s="290">
        <f>IF(DQ$1="","",IF(DT342="",DJ342,SUM(DT342,DJ342)))</f>
        <v>0</v>
      </c>
      <c r="DR342" s="290">
        <f>IF(DQ$1="","",IF(DU342="",DK342,SUM(DU342,DK342)))</f>
        <v>0</v>
      </c>
      <c r="DS342" s="290">
        <f t="shared" si="654"/>
        <v>0</v>
      </c>
      <c r="DT342" s="434">
        <f>IF(DQ$1="","",SUMIF($H7:$H341,MID($H342,3,10),DT7:DT341))</f>
        <v>0</v>
      </c>
      <c r="DU342" s="434">
        <f>IF(DQ$1="","",SUMIF($H7:$H341,MID($H342,3,10),DU7:DU341))</f>
        <v>0</v>
      </c>
      <c r="DV342" s="390"/>
    </row>
    <row r="343" spans="1:126" ht="15" customHeight="1" x14ac:dyDescent="0.2"/>
    <row r="344" spans="1:126" ht="15" customHeight="1" x14ac:dyDescent="0.2"/>
    <row r="345" spans="1:126" ht="15" customHeight="1" x14ac:dyDescent="0.2">
      <c r="C345" s="306"/>
      <c r="DJ345" s="306"/>
    </row>
    <row r="346" spans="1:126" ht="15" customHeight="1" x14ac:dyDescent="0.2">
      <c r="P346" s="306"/>
      <c r="Q346" s="306"/>
      <c r="R346" s="306"/>
    </row>
    <row r="347" spans="1:126" ht="15" customHeight="1" x14ac:dyDescent="0.2">
      <c r="CQ347" s="306"/>
    </row>
    <row r="348" spans="1:126" ht="15" customHeight="1" x14ac:dyDescent="0.2"/>
    <row r="349" spans="1:126" ht="15" customHeight="1" x14ac:dyDescent="0.2"/>
    <row r="350" spans="1:126" ht="15" customHeight="1" x14ac:dyDescent="0.2"/>
    <row r="351" spans="1:126" ht="15" customHeight="1" x14ac:dyDescent="0.2"/>
    <row r="352" spans="1:126"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75" customHeight="1" x14ac:dyDescent="0.2"/>
    <row r="447" ht="15.75" customHeight="1" x14ac:dyDescent="0.2"/>
    <row r="448" ht="15.75" customHeight="1" x14ac:dyDescent="0.2"/>
    <row r="449" ht="15.75" customHeight="1" x14ac:dyDescent="0.2"/>
  </sheetData>
  <sheetProtection algorithmName="SHA-512" hashValue="TnsI7e0caAYMjFKBg3MjKIew1jx6wEiOSKMFwXLNMzuQOSAJMYU2m25scVKUBX6tUNVVjiyxRdVWP1o84tItAQ==" saltValue="RF5qdXVRlgFfeR8sqIBO9Q==" spinCount="100000" sheet="1" objects="1" scenarios="1" formatCells="0" formatColumns="0" formatRows="0" insertColumns="0" insertRows="0"/>
  <mergeCells count="128">
    <mergeCell ref="DT283:DV283"/>
    <mergeCell ref="DT3:DV3"/>
    <mergeCell ref="DT59:DV59"/>
    <mergeCell ref="DT115:DV115"/>
    <mergeCell ref="DT171:DV171"/>
    <mergeCell ref="DT227:DV227"/>
    <mergeCell ref="DF283:DH283"/>
    <mergeCell ref="DM3:DO3"/>
    <mergeCell ref="DM59:DO59"/>
    <mergeCell ref="DM115:DO115"/>
    <mergeCell ref="DM171:DO171"/>
    <mergeCell ref="DM227:DO227"/>
    <mergeCell ref="DM283:DO283"/>
    <mergeCell ref="DF3:DH3"/>
    <mergeCell ref="DF59:DH59"/>
    <mergeCell ref="DF115:DH115"/>
    <mergeCell ref="DF171:DH171"/>
    <mergeCell ref="DF227:DH227"/>
    <mergeCell ref="CR283:CT283"/>
    <mergeCell ref="CY3:DA3"/>
    <mergeCell ref="CY59:DA59"/>
    <mergeCell ref="CY115:DA115"/>
    <mergeCell ref="CY171:DA171"/>
    <mergeCell ref="CY227:DA227"/>
    <mergeCell ref="CY283:DA283"/>
    <mergeCell ref="CR3:CT3"/>
    <mergeCell ref="CR59:CT59"/>
    <mergeCell ref="CR115:CT115"/>
    <mergeCell ref="CR171:CT171"/>
    <mergeCell ref="CR227:CT227"/>
    <mergeCell ref="CD283:CF283"/>
    <mergeCell ref="CK3:CM3"/>
    <mergeCell ref="CK59:CM59"/>
    <mergeCell ref="CK115:CM115"/>
    <mergeCell ref="CK171:CM171"/>
    <mergeCell ref="CK227:CM227"/>
    <mergeCell ref="CK283:CM283"/>
    <mergeCell ref="CD3:CF3"/>
    <mergeCell ref="CD59:CF59"/>
    <mergeCell ref="CD115:CF115"/>
    <mergeCell ref="CD171:CF171"/>
    <mergeCell ref="CD227:CF227"/>
    <mergeCell ref="BP283:BR283"/>
    <mergeCell ref="BW3:BY3"/>
    <mergeCell ref="BW59:BY59"/>
    <mergeCell ref="BW115:BY115"/>
    <mergeCell ref="BW171:BY171"/>
    <mergeCell ref="BW227:BY227"/>
    <mergeCell ref="BW283:BY283"/>
    <mergeCell ref="BP3:BR3"/>
    <mergeCell ref="BP59:BR59"/>
    <mergeCell ref="BP115:BR115"/>
    <mergeCell ref="BP171:BR171"/>
    <mergeCell ref="BP227:BR227"/>
    <mergeCell ref="BB283:BD283"/>
    <mergeCell ref="BI3:BK3"/>
    <mergeCell ref="BI59:BK59"/>
    <mergeCell ref="BI115:BK115"/>
    <mergeCell ref="BI171:BK171"/>
    <mergeCell ref="BI227:BK227"/>
    <mergeCell ref="BI283:BK283"/>
    <mergeCell ref="BB3:BD3"/>
    <mergeCell ref="BB59:BD59"/>
    <mergeCell ref="BB115:BD115"/>
    <mergeCell ref="BB171:BD171"/>
    <mergeCell ref="BB227:BD227"/>
    <mergeCell ref="AN283:AP283"/>
    <mergeCell ref="AU3:AW3"/>
    <mergeCell ref="AU59:AW59"/>
    <mergeCell ref="AU115:AW115"/>
    <mergeCell ref="AU171:AW171"/>
    <mergeCell ref="AU227:AW227"/>
    <mergeCell ref="AU283:AW283"/>
    <mergeCell ref="AN3:AP3"/>
    <mergeCell ref="AN59:AP59"/>
    <mergeCell ref="AN115:AP115"/>
    <mergeCell ref="AN171:AP171"/>
    <mergeCell ref="AN227:AP227"/>
    <mergeCell ref="Z283:AB283"/>
    <mergeCell ref="AG3:AI3"/>
    <mergeCell ref="AG59:AI59"/>
    <mergeCell ref="AG115:AI115"/>
    <mergeCell ref="AG171:AI171"/>
    <mergeCell ref="AG227:AI227"/>
    <mergeCell ref="AG283:AI283"/>
    <mergeCell ref="Z3:AB3"/>
    <mergeCell ref="Z59:AB59"/>
    <mergeCell ref="Z115:AB115"/>
    <mergeCell ref="Z171:AB171"/>
    <mergeCell ref="Z227:AB227"/>
    <mergeCell ref="L227:N227"/>
    <mergeCell ref="L283:N283"/>
    <mergeCell ref="S3:U3"/>
    <mergeCell ref="S59:U59"/>
    <mergeCell ref="S115:U115"/>
    <mergeCell ref="S171:U171"/>
    <mergeCell ref="S227:U227"/>
    <mergeCell ref="S283:U283"/>
    <mergeCell ref="L3:N3"/>
    <mergeCell ref="A3:F3"/>
    <mergeCell ref="L59:N59"/>
    <mergeCell ref="L115:N115"/>
    <mergeCell ref="L171:N171"/>
    <mergeCell ref="A116:F116"/>
    <mergeCell ref="A109:F109"/>
    <mergeCell ref="A165:F165"/>
    <mergeCell ref="A1:F1"/>
    <mergeCell ref="A2:B2"/>
    <mergeCell ref="A59:F59"/>
    <mergeCell ref="A115:F115"/>
    <mergeCell ref="A4:F4"/>
    <mergeCell ref="A26:F26"/>
    <mergeCell ref="A53:F53"/>
    <mergeCell ref="A60:F60"/>
    <mergeCell ref="A82:F82"/>
    <mergeCell ref="A171:F171"/>
    <mergeCell ref="A172:F172"/>
    <mergeCell ref="A194:F194"/>
    <mergeCell ref="A221:F221"/>
    <mergeCell ref="A138:F138"/>
    <mergeCell ref="A227:F227"/>
    <mergeCell ref="A306:F306"/>
    <mergeCell ref="A333:F333"/>
    <mergeCell ref="A228:F228"/>
    <mergeCell ref="A250:F250"/>
    <mergeCell ref="A277:F277"/>
    <mergeCell ref="A283:F283"/>
    <mergeCell ref="A284:F284"/>
  </mergeCells>
  <conditionalFormatting sqref="W339:Y342 Y5:Y338 AF5:AF338 AM5:AM338 AT5:AT338 BA5:BA338 BH5:BH338 BO5:BO338 BV5:BV338 CC5:CC338 CJ5:CJ338 CQ5:CQ338 CX5:CX338 DE5:DE338 DL5:DL337 DS5:DS337">
    <cfRule type="expression" dxfId="409" priority="12608">
      <formula>W5&lt;&gt;P5</formula>
    </cfRule>
  </conditionalFormatting>
  <conditionalFormatting sqref="AD339:AF342">
    <cfRule type="expression" dxfId="408" priority="6612">
      <formula>AD339&lt;&gt;W339</formula>
    </cfRule>
  </conditionalFormatting>
  <conditionalFormatting sqref="K1">
    <cfRule type="containsText" dxfId="407" priority="4439" operator="containsText" text="Rejected">
      <formula>NOT(ISERROR(SEARCH("Rejected",K1)))</formula>
    </cfRule>
  </conditionalFormatting>
  <conditionalFormatting sqref="R1">
    <cfRule type="containsText" dxfId="406" priority="4438" operator="containsText" text="Rejected">
      <formula>NOT(ISERROR(SEARCH("Rejected",R1)))</formula>
    </cfRule>
  </conditionalFormatting>
  <conditionalFormatting sqref="Y1">
    <cfRule type="containsText" dxfId="405" priority="4355" operator="containsText" text="Rejected">
      <formula>NOT(ISERROR(SEARCH("Rejected",Y1)))</formula>
    </cfRule>
  </conditionalFormatting>
  <conditionalFormatting sqref="AF1">
    <cfRule type="containsText" dxfId="404" priority="4294" operator="containsText" text="Rejected">
      <formula>NOT(ISERROR(SEARCH("Rejected",AF1)))</formula>
    </cfRule>
  </conditionalFormatting>
  <conditionalFormatting sqref="I5:K342">
    <cfRule type="expression" dxfId="403" priority="1935">
      <formula>I5&lt;&gt;C5</formula>
    </cfRule>
  </conditionalFormatting>
  <conditionalFormatting sqref="AK339:AM342">
    <cfRule type="expression" dxfId="402" priority="1792">
      <formula>AK339&lt;&gt;AD339</formula>
    </cfRule>
  </conditionalFormatting>
  <conditionalFormatting sqref="AM1">
    <cfRule type="containsText" dxfId="401" priority="1714" operator="containsText" text="Rejected">
      <formula>NOT(ISERROR(SEARCH("Rejected",AM1)))</formula>
    </cfRule>
  </conditionalFormatting>
  <conditionalFormatting sqref="AR339:AT342">
    <cfRule type="expression" dxfId="400" priority="1708">
      <formula>AR339&lt;&gt;AK339</formula>
    </cfRule>
  </conditionalFormatting>
  <conditionalFormatting sqref="AT1">
    <cfRule type="containsText" dxfId="399" priority="1630" operator="containsText" text="Rejected">
      <formula>NOT(ISERROR(SEARCH("Rejected",AT1)))</formula>
    </cfRule>
  </conditionalFormatting>
  <conditionalFormatting sqref="AY339:BA342">
    <cfRule type="expression" dxfId="398" priority="1624">
      <formula>AY339&lt;&gt;AR339</formula>
    </cfRule>
  </conditionalFormatting>
  <conditionalFormatting sqref="BA1">
    <cfRule type="containsText" dxfId="397" priority="1546" operator="containsText" text="Rejected">
      <formula>NOT(ISERROR(SEARCH("Rejected",BA1)))</formula>
    </cfRule>
  </conditionalFormatting>
  <conditionalFormatting sqref="BF339:BH342">
    <cfRule type="expression" dxfId="396" priority="1540">
      <formula>BF339&lt;&gt;AY339</formula>
    </cfRule>
  </conditionalFormatting>
  <conditionalFormatting sqref="BH1">
    <cfRule type="containsText" dxfId="395" priority="1462" operator="containsText" text="Rejected">
      <formula>NOT(ISERROR(SEARCH("Rejected",BH1)))</formula>
    </cfRule>
  </conditionalFormatting>
  <conditionalFormatting sqref="BM339:BO342">
    <cfRule type="expression" dxfId="394" priority="1456">
      <formula>BM339&lt;&gt;BF339</formula>
    </cfRule>
  </conditionalFormatting>
  <conditionalFormatting sqref="BO1">
    <cfRule type="containsText" dxfId="393" priority="1378" operator="containsText" text="Rejected">
      <formula>NOT(ISERROR(SEARCH("Rejected",BO1)))</formula>
    </cfRule>
  </conditionalFormatting>
  <conditionalFormatting sqref="BT339:BV342">
    <cfRule type="expression" dxfId="392" priority="1372">
      <formula>BT339&lt;&gt;BM339</formula>
    </cfRule>
  </conditionalFormatting>
  <conditionalFormatting sqref="BV1">
    <cfRule type="containsText" dxfId="391" priority="1294" operator="containsText" text="Rejected">
      <formula>NOT(ISERROR(SEARCH("Rejected",BV1)))</formula>
    </cfRule>
  </conditionalFormatting>
  <conditionalFormatting sqref="CA339:CC342">
    <cfRule type="expression" dxfId="390" priority="1288">
      <formula>CA339&lt;&gt;BT339</formula>
    </cfRule>
  </conditionalFormatting>
  <conditionalFormatting sqref="CC1">
    <cfRule type="containsText" dxfId="389" priority="1210" operator="containsText" text="Rejected">
      <formula>NOT(ISERROR(SEARCH("Rejected",CC1)))</formula>
    </cfRule>
  </conditionalFormatting>
  <conditionalFormatting sqref="CH339:CJ342">
    <cfRule type="expression" dxfId="388" priority="1204">
      <formula>CH339&lt;&gt;CA339</formula>
    </cfRule>
  </conditionalFormatting>
  <conditionalFormatting sqref="CJ1">
    <cfRule type="containsText" dxfId="387" priority="1126" operator="containsText" text="Rejected">
      <formula>NOT(ISERROR(SEARCH("Rejected",CJ1)))</formula>
    </cfRule>
  </conditionalFormatting>
  <conditionalFormatting sqref="CO339:CQ342">
    <cfRule type="expression" dxfId="386" priority="1120">
      <formula>CO339&lt;&gt;CH339</formula>
    </cfRule>
  </conditionalFormatting>
  <conditionalFormatting sqref="CQ1">
    <cfRule type="containsText" dxfId="385" priority="1042" operator="containsText" text="Rejected">
      <formula>NOT(ISERROR(SEARCH("Rejected",CQ1)))</formula>
    </cfRule>
  </conditionalFormatting>
  <conditionalFormatting sqref="CV339:CX342">
    <cfRule type="expression" dxfId="384" priority="1036">
      <formula>CV339&lt;&gt;CO339</formula>
    </cfRule>
  </conditionalFormatting>
  <conditionalFormatting sqref="CX1">
    <cfRule type="containsText" dxfId="383" priority="958" operator="containsText" text="Rejected">
      <formula>NOT(ISERROR(SEARCH("Rejected",CX1)))</formula>
    </cfRule>
  </conditionalFormatting>
  <conditionalFormatting sqref="DC339:DE342">
    <cfRule type="expression" dxfId="382" priority="952">
      <formula>DC339&lt;&gt;CV339</formula>
    </cfRule>
  </conditionalFormatting>
  <conditionalFormatting sqref="DE1">
    <cfRule type="containsText" dxfId="381" priority="874" operator="containsText" text="Rejected">
      <formula>NOT(ISERROR(SEARCH("Rejected",DE1)))</formula>
    </cfRule>
  </conditionalFormatting>
  <conditionalFormatting sqref="DJ338:DL342">
    <cfRule type="expression" dxfId="380" priority="868">
      <formula>DJ338&lt;&gt;DC338</formula>
    </cfRule>
  </conditionalFormatting>
  <conditionalFormatting sqref="DQ338:DS342">
    <cfRule type="expression" dxfId="379" priority="713">
      <formula>DQ338&lt;&gt;DJ338</formula>
    </cfRule>
  </conditionalFormatting>
  <conditionalFormatting sqref="P5:R342">
    <cfRule type="expression" dxfId="378" priority="508">
      <formula>P5&lt;&gt;I5</formula>
    </cfRule>
  </conditionalFormatting>
  <conditionalFormatting sqref="W5:X338">
    <cfRule type="expression" dxfId="377" priority="17">
      <formula>W5&lt;&gt;P5</formula>
    </cfRule>
  </conditionalFormatting>
  <conditionalFormatting sqref="AD5:AE338">
    <cfRule type="expression" dxfId="376" priority="16">
      <formula>AD5&lt;&gt;W5</formula>
    </cfRule>
  </conditionalFormatting>
  <conditionalFormatting sqref="AK5:AL338">
    <cfRule type="expression" dxfId="375" priority="15">
      <formula>AK5&lt;&gt;AD5</formula>
    </cfRule>
  </conditionalFormatting>
  <conditionalFormatting sqref="AR5:AS338">
    <cfRule type="expression" dxfId="374" priority="14">
      <formula>AR5&lt;&gt;AK5</formula>
    </cfRule>
  </conditionalFormatting>
  <conditionalFormatting sqref="AY5:AZ338">
    <cfRule type="expression" dxfId="373" priority="13">
      <formula>AY5&lt;&gt;AR5</formula>
    </cfRule>
  </conditionalFormatting>
  <conditionalFormatting sqref="BF5:BG338">
    <cfRule type="expression" dxfId="372" priority="12">
      <formula>BF5&lt;&gt;AY5</formula>
    </cfRule>
  </conditionalFormatting>
  <conditionalFormatting sqref="BM5:BN338">
    <cfRule type="expression" dxfId="371" priority="11">
      <formula>BM5&lt;&gt;BF5</formula>
    </cfRule>
  </conditionalFormatting>
  <conditionalFormatting sqref="BT5:BU338">
    <cfRule type="expression" dxfId="370" priority="10">
      <formula>BT5&lt;&gt;BM5</formula>
    </cfRule>
  </conditionalFormatting>
  <conditionalFormatting sqref="CA5:CB338">
    <cfRule type="expression" dxfId="369" priority="9">
      <formula>CA5&lt;&gt;BT5</formula>
    </cfRule>
  </conditionalFormatting>
  <conditionalFormatting sqref="CH5:CI338">
    <cfRule type="expression" dxfId="368" priority="8">
      <formula>CH5&lt;&gt;CA5</formula>
    </cfRule>
  </conditionalFormatting>
  <conditionalFormatting sqref="CO5:CP338">
    <cfRule type="expression" dxfId="367" priority="7">
      <formula>CO5&lt;&gt;CH5</formula>
    </cfRule>
  </conditionalFormatting>
  <conditionalFormatting sqref="CV5:CW338">
    <cfRule type="expression" dxfId="366" priority="6">
      <formula>CV5&lt;&gt;CO5</formula>
    </cfRule>
  </conditionalFormatting>
  <conditionalFormatting sqref="DC5:DD338">
    <cfRule type="expression" dxfId="365" priority="5">
      <formula>DC5&lt;&gt;CV5</formula>
    </cfRule>
  </conditionalFormatting>
  <conditionalFormatting sqref="DJ5:DK337">
    <cfRule type="expression" dxfId="364" priority="4">
      <formula>DJ5&lt;&gt;DC5</formula>
    </cfRule>
  </conditionalFormatting>
  <conditionalFormatting sqref="DQ5:DR337">
    <cfRule type="expression" dxfId="363" priority="3">
      <formula>DQ5&lt;&gt;DJ5</formula>
    </cfRule>
  </conditionalFormatting>
  <conditionalFormatting sqref="DL1">
    <cfRule type="containsText" dxfId="362" priority="2" operator="containsText" text="Rejected">
      <formula>NOT(ISERROR(SEARCH("Rejected",DL1)))</formula>
    </cfRule>
  </conditionalFormatting>
  <conditionalFormatting sqref="DS1">
    <cfRule type="containsText" dxfId="361" priority="1" operator="containsText" text="Rejected">
      <formula>NOT(ISERROR(SEARCH("Rejected",DS1)))</formula>
    </cfRule>
  </conditionalFormatting>
  <pageMargins left="0.7" right="0.7" top="0.45" bottom="0.66" header="0.3" footer="0.3"/>
  <pageSetup paperSize="17" firstPageNumber="2" fitToHeight="0" orientation="landscape" r:id="rId1"/>
  <headerFooter alignWithMargins="0">
    <oddFooter xml:space="preserve">&amp;L&amp;"Arial,Bold"&amp;9Confidential&amp;10 &amp;C&amp;9&amp;F
&amp;A &amp;D&amp;R&amp;9&amp;P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V495"/>
  <sheetViews>
    <sheetView topLeftCell="A384" zoomScale="80" zoomScaleNormal="80" zoomScaleSheetLayoutView="80" workbookViewId="0">
      <pane xSplit="1" topLeftCell="B1" activePane="topRight" state="frozen"/>
      <selection activeCell="G50" sqref="G50"/>
      <selection pane="topRight" activeCell="M33" sqref="M33"/>
    </sheetView>
  </sheetViews>
  <sheetFormatPr defaultColWidth="50.42578125" defaultRowHeight="12.75" outlineLevelRow="1" outlineLevelCol="1" x14ac:dyDescent="0.2"/>
  <cols>
    <col min="1" max="1" width="31.7109375" style="21" customWidth="1"/>
    <col min="2" max="2" width="21.140625" style="21" customWidth="1"/>
    <col min="3" max="3" width="16.140625" style="21" customWidth="1"/>
    <col min="4" max="4" width="15.42578125" style="21" customWidth="1"/>
    <col min="5" max="5" width="16.28515625" style="21" customWidth="1"/>
    <col min="6" max="6" width="26.5703125" style="21" customWidth="1"/>
    <col min="7" max="7" width="19.42578125" style="21" customWidth="1"/>
    <col min="8" max="8" width="7.5703125" style="21" customWidth="1" outlineLevel="1"/>
    <col min="9" max="11" width="14.7109375" style="21" customWidth="1" outlineLevel="1"/>
    <col min="12" max="12" width="17.42578125" style="473" bestFit="1" customWidth="1"/>
    <col min="13" max="13" width="20.140625" style="473" bestFit="1" customWidth="1"/>
    <col min="14" max="14" width="33.42578125" style="21" bestFit="1" customWidth="1"/>
    <col min="15" max="15" width="4.5703125" style="21" customWidth="1" outlineLevel="1"/>
    <col min="16" max="18" width="14.7109375" style="21" customWidth="1" outlineLevel="1"/>
    <col min="19" max="19" width="17.42578125" style="473" bestFit="1" customWidth="1"/>
    <col min="20" max="20" width="20.7109375" style="473" bestFit="1" customWidth="1"/>
    <col min="21" max="21" width="33.42578125" style="21" bestFit="1" customWidth="1"/>
    <col min="22" max="22" width="4.5703125" style="21" customWidth="1" outlineLevel="1"/>
    <col min="23" max="25" width="14.7109375" style="21" customWidth="1" outlineLevel="1"/>
    <col min="26" max="26" width="17.42578125" style="473" bestFit="1" customWidth="1"/>
    <col min="27" max="27" width="20.140625" style="473" bestFit="1" customWidth="1"/>
    <col min="28" max="28" width="33.42578125" style="21" bestFit="1" customWidth="1"/>
    <col min="29" max="29" width="4.5703125" style="21" customWidth="1" outlineLevel="1"/>
    <col min="30" max="32" width="14.7109375" style="21" customWidth="1" outlineLevel="1"/>
    <col min="33" max="33" width="17.42578125" style="473" bestFit="1" customWidth="1"/>
    <col min="34" max="34" width="20.140625" style="473" bestFit="1" customWidth="1"/>
    <col min="35" max="35" width="33.42578125" style="21" bestFit="1" customWidth="1"/>
    <col min="36" max="36" width="4.5703125" style="21" customWidth="1" outlineLevel="1"/>
    <col min="37" max="39" width="14.7109375" style="21" customWidth="1" outlineLevel="1"/>
    <col min="40" max="40" width="17.42578125" style="473" bestFit="1" customWidth="1"/>
    <col min="41" max="41" width="20.140625" style="473" bestFit="1" customWidth="1"/>
    <col min="42" max="42" width="33.42578125" style="21" bestFit="1" customWidth="1"/>
    <col min="43" max="43" width="4.5703125" style="21" customWidth="1" outlineLevel="1"/>
    <col min="44" max="46" width="14.7109375" style="21" customWidth="1" outlineLevel="1"/>
    <col min="47" max="47" width="17.42578125" style="473" bestFit="1" customWidth="1"/>
    <col min="48" max="48" width="20.140625" style="473" bestFit="1" customWidth="1"/>
    <col min="49" max="49" width="33.42578125" style="21" bestFit="1" customWidth="1"/>
    <col min="50" max="50" width="4.5703125" style="21" customWidth="1" outlineLevel="1"/>
    <col min="51" max="53" width="14.7109375" style="21" customWidth="1" outlineLevel="1"/>
    <col min="54" max="54" width="17.42578125" style="473" bestFit="1" customWidth="1"/>
    <col min="55" max="55" width="20.140625" style="473" bestFit="1" customWidth="1"/>
    <col min="56" max="56" width="33.42578125" style="21" bestFit="1" customWidth="1"/>
    <col min="57" max="57" width="4.5703125" style="21" customWidth="1" outlineLevel="1"/>
    <col min="58" max="60" width="14.7109375" style="21" customWidth="1" outlineLevel="1"/>
    <col min="61" max="61" width="17.42578125" style="473" bestFit="1" customWidth="1"/>
    <col min="62" max="62" width="20.140625" style="473" bestFit="1" customWidth="1"/>
    <col min="63" max="63" width="33.42578125" style="21" bestFit="1" customWidth="1"/>
    <col min="64" max="64" width="4.5703125" style="21" customWidth="1" outlineLevel="1"/>
    <col min="65" max="67" width="14.7109375" style="21" customWidth="1" outlineLevel="1"/>
    <col min="68" max="68" width="17.42578125" style="473" bestFit="1" customWidth="1"/>
    <col min="69" max="69" width="20.140625" style="473" bestFit="1" customWidth="1"/>
    <col min="70" max="70" width="33.42578125" style="21" bestFit="1" customWidth="1"/>
    <col min="71" max="71" width="4.5703125" style="21" customWidth="1" outlineLevel="1"/>
    <col min="72" max="74" width="14.7109375" style="21" customWidth="1" outlineLevel="1"/>
    <col min="75" max="75" width="17.42578125" style="473" bestFit="1" customWidth="1"/>
    <col min="76" max="76" width="20.140625" style="473" bestFit="1" customWidth="1"/>
    <col min="77" max="77" width="33.42578125" style="21" bestFit="1" customWidth="1"/>
    <col min="78" max="78" width="4.5703125" style="21" customWidth="1" outlineLevel="1"/>
    <col min="79" max="81" width="14.7109375" style="21" customWidth="1" outlineLevel="1"/>
    <col min="82" max="82" width="17.42578125" style="473" bestFit="1" customWidth="1"/>
    <col min="83" max="83" width="20.140625" style="473" bestFit="1" customWidth="1"/>
    <col min="84" max="84" width="33.42578125" style="21" bestFit="1" customWidth="1"/>
    <col min="85" max="85" width="4.5703125" style="21" customWidth="1" outlineLevel="1"/>
    <col min="86" max="88" width="14.7109375" style="21" customWidth="1" outlineLevel="1"/>
    <col min="89" max="89" width="17.42578125" style="473" bestFit="1" customWidth="1"/>
    <col min="90" max="90" width="20.140625" style="473" bestFit="1" customWidth="1"/>
    <col min="91" max="91" width="33.42578125" style="21" bestFit="1" customWidth="1"/>
    <col min="92" max="92" width="4.5703125" style="21" customWidth="1" outlineLevel="1"/>
    <col min="93" max="95" width="14.7109375" style="21" customWidth="1" outlineLevel="1"/>
    <col min="96" max="96" width="17.42578125" style="473" bestFit="1" customWidth="1"/>
    <col min="97" max="97" width="20.140625" style="473" bestFit="1" customWidth="1"/>
    <col min="98" max="98" width="33.42578125" style="21" bestFit="1" customWidth="1"/>
    <col min="99" max="99" width="4.5703125" style="21" customWidth="1" outlineLevel="1"/>
    <col min="100" max="102" width="14.7109375" style="21" customWidth="1" outlineLevel="1"/>
    <col min="103" max="103" width="17.42578125" style="473" bestFit="1" customWidth="1"/>
    <col min="104" max="104" width="20.140625" style="473" bestFit="1" customWidth="1"/>
    <col min="105" max="105" width="33.42578125" style="21" bestFit="1" customWidth="1"/>
    <col min="106" max="106" width="4.5703125" style="21" customWidth="1" outlineLevel="1"/>
    <col min="107" max="109" width="14.7109375" style="21" customWidth="1" outlineLevel="1"/>
    <col min="110" max="110" width="17.42578125" style="473" bestFit="1" customWidth="1"/>
    <col min="111" max="111" width="20.140625" style="473" bestFit="1" customWidth="1"/>
    <col min="112" max="112" width="33.42578125" style="21" bestFit="1" customWidth="1"/>
    <col min="113" max="113" width="4.5703125" style="21" customWidth="1" outlineLevel="1"/>
    <col min="114" max="114" width="18.5703125" style="21" bestFit="1" customWidth="1" outlineLevel="1"/>
    <col min="115" max="116" width="14.7109375" style="21" customWidth="1" outlineLevel="1"/>
    <col min="117" max="117" width="17.42578125" style="473" bestFit="1" customWidth="1"/>
    <col min="118" max="118" width="20.140625" style="473" bestFit="1" customWidth="1"/>
    <col min="119" max="119" width="33.42578125" style="21" bestFit="1" customWidth="1"/>
    <col min="120" max="120" width="4.5703125" style="21" customWidth="1" outlineLevel="1"/>
    <col min="121" max="121" width="16.7109375" style="21" bestFit="1" customWidth="1" outlineLevel="1"/>
    <col min="122" max="123" width="14.7109375" style="21" customWidth="1" outlineLevel="1"/>
    <col min="124" max="124" width="17.42578125" style="473" bestFit="1" customWidth="1"/>
    <col min="125" max="125" width="20.140625" style="473" bestFit="1" customWidth="1"/>
    <col min="126" max="126" width="33.42578125" style="21" bestFit="1" customWidth="1"/>
    <col min="127" max="16384" width="50.42578125" style="21"/>
  </cols>
  <sheetData>
    <row r="1" spans="1:126" ht="27.75" customHeight="1" x14ac:dyDescent="0.2">
      <c r="A1" s="727" t="s">
        <v>205</v>
      </c>
      <c r="B1" s="728"/>
      <c r="C1" s="728"/>
      <c r="D1" s="728"/>
      <c r="E1" s="728"/>
      <c r="F1" s="729"/>
      <c r="H1" s="307">
        <f>'Sum 1'!G2</f>
        <v>1</v>
      </c>
      <c r="I1" s="280" t="str">
        <f>IF('Sum 1'!H2="","",'Sum 1'!H2)</f>
        <v>PCP</v>
      </c>
      <c r="J1" s="427" t="str">
        <f>I1&amp; " #" &amp;H1</f>
        <v>PCP #1</v>
      </c>
      <c r="K1" s="428">
        <f>'PCP 0'!$L7</f>
        <v>0</v>
      </c>
      <c r="L1" s="427" t="str">
        <f>I1&amp; " # " &amp;H1</f>
        <v>PCP # 1</v>
      </c>
      <c r="M1" s="468"/>
      <c r="N1" s="240"/>
      <c r="O1" s="307">
        <f>'Sum 1'!O2</f>
        <v>2</v>
      </c>
      <c r="P1" s="280" t="str">
        <f>IF('Sum 1'!P2="","",'Sum 1'!P2)</f>
        <v>PCP</v>
      </c>
      <c r="Q1" s="427" t="str">
        <f>P1&amp; " #" &amp;O1</f>
        <v>PCP #2</v>
      </c>
      <c r="R1" s="428">
        <f>'PCP 0'!$L8</f>
        <v>0</v>
      </c>
      <c r="S1" s="427" t="str">
        <f>P1&amp; " # " &amp;O1</f>
        <v>PCP # 2</v>
      </c>
      <c r="T1" s="468"/>
      <c r="U1" s="240"/>
      <c r="V1" s="307">
        <f>'Sum 1'!W2</f>
        <v>3</v>
      </c>
      <c r="W1" s="280" t="str">
        <f>IF('Sum 1'!X2="","",'Sum 1'!X2)</f>
        <v>PCP</v>
      </c>
      <c r="X1" s="427" t="str">
        <f>W1&amp; " #" &amp;V1</f>
        <v>PCP #3</v>
      </c>
      <c r="Y1" s="428">
        <f>'PCP 0'!$L9</f>
        <v>0</v>
      </c>
      <c r="Z1" s="427" t="str">
        <f>W1&amp; " # " &amp;V1</f>
        <v>PCP # 3</v>
      </c>
      <c r="AA1" s="468"/>
      <c r="AB1" s="240"/>
      <c r="AC1" s="307">
        <f>'Sum 1'!AE2</f>
        <v>4</v>
      </c>
      <c r="AD1" s="280" t="str">
        <f>IF('Sum 1'!AF2="","",'Sum 1'!AF2)</f>
        <v>PCP</v>
      </c>
      <c r="AE1" s="427" t="str">
        <f>AD1&amp; " #" &amp;AC1</f>
        <v>PCP #4</v>
      </c>
      <c r="AF1" s="428">
        <f>'PCP 0'!$L10</f>
        <v>0</v>
      </c>
      <c r="AG1" s="427" t="str">
        <f>AD1&amp; " # " &amp;AC1</f>
        <v>PCP # 4</v>
      </c>
      <c r="AH1" s="468"/>
      <c r="AI1" s="240"/>
      <c r="AJ1" s="307">
        <f>'Sum 1'!AM2</f>
        <v>5</v>
      </c>
      <c r="AK1" s="280" t="str">
        <f>IF('Sum 1'!AN2="","",'Sum 1'!AN2)</f>
        <v>PCP</v>
      </c>
      <c r="AL1" s="427" t="str">
        <f>AK1&amp; " #" &amp;AJ1</f>
        <v>PCP #5</v>
      </c>
      <c r="AM1" s="428">
        <f>'PCP 0'!$L11</f>
        <v>0</v>
      </c>
      <c r="AN1" s="427" t="str">
        <f>AK1&amp; " # " &amp;AJ1</f>
        <v>PCP # 5</v>
      </c>
      <c r="AO1" s="468"/>
      <c r="AP1" s="240"/>
      <c r="AQ1" s="307">
        <f>'Sum 1'!AU2</f>
        <v>6</v>
      </c>
      <c r="AR1" s="280" t="str">
        <f>IF('Sum 1'!AV2="","",'Sum 1'!AV2)</f>
        <v>PCP</v>
      </c>
      <c r="AS1" s="427" t="str">
        <f>AR1&amp; " #" &amp;AQ1</f>
        <v>PCP #6</v>
      </c>
      <c r="AT1" s="428">
        <f>'PCP 0'!$L12</f>
        <v>0</v>
      </c>
      <c r="AU1" s="427" t="str">
        <f>AR1&amp; " # " &amp;AQ1</f>
        <v>PCP # 6</v>
      </c>
      <c r="AV1" s="468"/>
      <c r="AW1" s="240"/>
      <c r="AX1" s="307">
        <f>'Sum 1'!BC2</f>
        <v>7</v>
      </c>
      <c r="AY1" s="280" t="str">
        <f>IF('Sum 1'!BD2="","",'Sum 1'!BD2)</f>
        <v>PCP</v>
      </c>
      <c r="AZ1" s="427" t="str">
        <f>AY1&amp; " #" &amp;AX1</f>
        <v>PCP #7</v>
      </c>
      <c r="BA1" s="428">
        <f>'PCP 0'!$L13</f>
        <v>0</v>
      </c>
      <c r="BB1" s="427" t="str">
        <f>AY1&amp; " # " &amp;AX1</f>
        <v>PCP # 7</v>
      </c>
      <c r="BC1" s="468"/>
      <c r="BD1" s="240"/>
      <c r="BE1" s="307">
        <f>'Sum 1'!BK2</f>
        <v>8</v>
      </c>
      <c r="BF1" s="280" t="str">
        <f>IF('Sum 1'!BL2="","",'Sum 1'!BL2)</f>
        <v>PCP</v>
      </c>
      <c r="BG1" s="427" t="str">
        <f>BF1&amp; " #" &amp;BE1</f>
        <v>PCP #8</v>
      </c>
      <c r="BH1" s="428">
        <f>'PCP 0'!$L14</f>
        <v>0</v>
      </c>
      <c r="BI1" s="427" t="str">
        <f>BF1&amp; " # " &amp;BE1</f>
        <v>PCP # 8</v>
      </c>
      <c r="BJ1" s="468"/>
      <c r="BK1" s="240"/>
      <c r="BL1" s="307">
        <f>'Sum 1'!BS2</f>
        <v>9</v>
      </c>
      <c r="BM1" s="280" t="str">
        <f>IF('Sum 1'!BT2="","",'Sum 1'!BT2)</f>
        <v>PCP</v>
      </c>
      <c r="BN1" s="427" t="str">
        <f>BM1&amp; " #" &amp;BL1</f>
        <v>PCP #9</v>
      </c>
      <c r="BO1" s="428">
        <f>'PCP 0'!$L15</f>
        <v>0</v>
      </c>
      <c r="BP1" s="427" t="str">
        <f>BM1&amp; " # " &amp;BL1</f>
        <v>PCP # 9</v>
      </c>
      <c r="BQ1" s="468"/>
      <c r="BR1" s="240"/>
      <c r="BS1" s="307">
        <f>'Sum 1'!CA2</f>
        <v>10</v>
      </c>
      <c r="BT1" s="280" t="str">
        <f>IF('Sum 1'!CB2="","",'Sum 1'!CB2)</f>
        <v>PCP</v>
      </c>
      <c r="BU1" s="427" t="str">
        <f>BT1&amp; " #" &amp;BS1</f>
        <v>PCP #10</v>
      </c>
      <c r="BV1" s="428">
        <f>'PCP 0'!$L16</f>
        <v>0</v>
      </c>
      <c r="BW1" s="427" t="str">
        <f>BT1&amp; " # " &amp;BS1</f>
        <v>PCP # 10</v>
      </c>
      <c r="BX1" s="468"/>
      <c r="BY1" s="240"/>
      <c r="BZ1" s="307">
        <f>'Sum 1'!CI2</f>
        <v>11</v>
      </c>
      <c r="CA1" s="280" t="str">
        <f>IF('Sum 1'!CJ2="","",'Sum 1'!CJ2)</f>
        <v>PCP</v>
      </c>
      <c r="CB1" s="427" t="str">
        <f>CA1&amp; " #" &amp;BZ1</f>
        <v>PCP #11</v>
      </c>
      <c r="CC1" s="428">
        <f>'PCP 0'!$L17</f>
        <v>0</v>
      </c>
      <c r="CD1" s="427" t="str">
        <f>CA1&amp; " # " &amp;BZ1</f>
        <v>PCP # 11</v>
      </c>
      <c r="CE1" s="468"/>
      <c r="CF1" s="240"/>
      <c r="CG1" s="307">
        <f>'Sum 1'!CQ2</f>
        <v>12</v>
      </c>
      <c r="CH1" s="280" t="str">
        <f>IF('Sum 1'!CR2="","",'Sum 1'!CR2)</f>
        <v>PCP</v>
      </c>
      <c r="CI1" s="427" t="str">
        <f>CH1&amp; " #" &amp;CG1</f>
        <v>PCP #12</v>
      </c>
      <c r="CJ1" s="428">
        <f>'PCP 0'!$L18</f>
        <v>0</v>
      </c>
      <c r="CK1" s="427" t="str">
        <f>CH1&amp; " # " &amp;CG1</f>
        <v>PCP # 12</v>
      </c>
      <c r="CL1" s="468"/>
      <c r="CM1" s="240"/>
      <c r="CN1" s="307">
        <f>'Sum 1'!CY2</f>
        <v>13</v>
      </c>
      <c r="CO1" s="280" t="str">
        <f>IF('Sum 1'!CZ2="","",'Sum 1'!CZ2)</f>
        <v>Final Cost Report</v>
      </c>
      <c r="CP1" s="427" t="str">
        <f>CO1&amp; " #" &amp;CN1</f>
        <v>Final Cost Report #13</v>
      </c>
      <c r="CQ1" s="428">
        <f>'PCP 0'!$L19</f>
        <v>0</v>
      </c>
      <c r="CR1" s="427" t="str">
        <f>CO1&amp; " # " &amp;CN1</f>
        <v>Final Cost Report # 13</v>
      </c>
      <c r="CS1" s="468"/>
      <c r="CT1" s="240"/>
      <c r="CU1" s="307">
        <f>'Sum 1'!DG2</f>
        <v>14</v>
      </c>
      <c r="CV1" s="280" t="str">
        <f>IF('Sum 1'!DH2="","",'Sum 1'!DH2)</f>
        <v>PCP</v>
      </c>
      <c r="CW1" s="427" t="str">
        <f>CV1&amp; " #" &amp;CU1</f>
        <v>PCP #14</v>
      </c>
      <c r="CX1" s="428">
        <f>'PCP 0'!$L20</f>
        <v>0</v>
      </c>
      <c r="CY1" s="427" t="str">
        <f>CV1&amp; " # " &amp;CU1</f>
        <v>PCP # 14</v>
      </c>
      <c r="CZ1" s="468"/>
      <c r="DA1" s="240"/>
      <c r="DB1" s="307">
        <f>'Sum 1'!DO2</f>
        <v>15</v>
      </c>
      <c r="DC1" s="280" t="str">
        <f>IF('Sum 1'!DP2="","",'Sum 1'!DP2)</f>
        <v>PCP</v>
      </c>
      <c r="DD1" s="427" t="str">
        <f>DC1&amp; " #" &amp;DB1</f>
        <v>PCP #15</v>
      </c>
      <c r="DE1" s="428">
        <f>'PCP 0'!$L21</f>
        <v>0</v>
      </c>
      <c r="DF1" s="427" t="str">
        <f>DC1&amp; " # " &amp;DB1</f>
        <v>PCP # 15</v>
      </c>
      <c r="DG1" s="468"/>
      <c r="DH1" s="240"/>
      <c r="DI1" s="307">
        <f>'Sum 1'!DW2</f>
        <v>16</v>
      </c>
      <c r="DJ1" s="280" t="str">
        <f>IF('Sum 1'!DX2="","",'Sum 1'!DX2)</f>
        <v>PCP</v>
      </c>
      <c r="DK1" s="427" t="str">
        <f>DJ1&amp; " #" &amp;DI1</f>
        <v>PCP #16</v>
      </c>
      <c r="DL1" s="428">
        <f>'PCP 0'!$L22</f>
        <v>0</v>
      </c>
      <c r="DM1" s="427" t="str">
        <f>DJ1&amp; " # " &amp;DI1</f>
        <v>PCP # 16</v>
      </c>
      <c r="DN1" s="468"/>
      <c r="DO1" s="240"/>
      <c r="DP1" s="307">
        <f>'Sum 1'!EE2</f>
        <v>17</v>
      </c>
      <c r="DQ1" s="280" t="str">
        <f>IF('Sum 1'!EF2="","",'Sum 1'!EF2)</f>
        <v>PCP</v>
      </c>
      <c r="DR1" s="427" t="str">
        <f>DQ1&amp; " #" &amp;DP1</f>
        <v>PCP #17</v>
      </c>
      <c r="DS1" s="428">
        <f>'PCP 0'!$L23</f>
        <v>0</v>
      </c>
      <c r="DT1" s="427" t="str">
        <f>DQ1&amp; " # " &amp;DP1</f>
        <v>PCP # 17</v>
      </c>
      <c r="DU1" s="468"/>
      <c r="DV1" s="240"/>
    </row>
    <row r="2" spans="1:126" ht="15" customHeight="1" thickBot="1" x14ac:dyDescent="0.25">
      <c r="A2" s="730"/>
      <c r="B2" s="731"/>
      <c r="C2" s="116" t="s">
        <v>67</v>
      </c>
      <c r="D2" s="116" t="s">
        <v>489</v>
      </c>
      <c r="E2" s="116" t="s">
        <v>0</v>
      </c>
      <c r="F2" s="117" t="s">
        <v>66</v>
      </c>
      <c r="H2" s="237"/>
      <c r="I2" s="260" t="str">
        <f>C2</f>
        <v>SYSTEM</v>
      </c>
      <c r="J2" s="260" t="str">
        <f>D2</f>
        <v>PARTICIPANT</v>
      </c>
      <c r="K2" s="260" t="str">
        <f>E2</f>
        <v>TOTAL</v>
      </c>
      <c r="L2" s="423" t="s">
        <v>406</v>
      </c>
      <c r="M2" s="423" t="s">
        <v>490</v>
      </c>
      <c r="N2" s="261" t="s">
        <v>295</v>
      </c>
      <c r="P2" s="260" t="str">
        <f>I2</f>
        <v>SYSTEM</v>
      </c>
      <c r="Q2" s="260" t="str">
        <f>J2</f>
        <v>PARTICIPANT</v>
      </c>
      <c r="R2" s="260" t="str">
        <f>K2</f>
        <v>TOTAL</v>
      </c>
      <c r="S2" s="423" t="s">
        <v>406</v>
      </c>
      <c r="T2" s="423" t="s">
        <v>490</v>
      </c>
      <c r="U2" s="261" t="s">
        <v>295</v>
      </c>
      <c r="W2" s="260" t="str">
        <f>P2</f>
        <v>SYSTEM</v>
      </c>
      <c r="X2" s="260" t="str">
        <f>Q2</f>
        <v>PARTICIPANT</v>
      </c>
      <c r="Y2" s="260" t="str">
        <f>R2</f>
        <v>TOTAL</v>
      </c>
      <c r="Z2" s="423" t="s">
        <v>406</v>
      </c>
      <c r="AA2" s="423" t="s">
        <v>490</v>
      </c>
      <c r="AB2" s="261" t="s">
        <v>295</v>
      </c>
      <c r="AD2" s="260" t="str">
        <f>W2</f>
        <v>SYSTEM</v>
      </c>
      <c r="AE2" s="260" t="str">
        <f>X2</f>
        <v>PARTICIPANT</v>
      </c>
      <c r="AF2" s="260" t="str">
        <f>Y2</f>
        <v>TOTAL</v>
      </c>
      <c r="AG2" s="423" t="s">
        <v>406</v>
      </c>
      <c r="AH2" s="423" t="s">
        <v>490</v>
      </c>
      <c r="AI2" s="261" t="s">
        <v>295</v>
      </c>
      <c r="AK2" s="260" t="str">
        <f>AD2</f>
        <v>SYSTEM</v>
      </c>
      <c r="AL2" s="260" t="str">
        <f>AE2</f>
        <v>PARTICIPANT</v>
      </c>
      <c r="AM2" s="260" t="str">
        <f>AF2</f>
        <v>TOTAL</v>
      </c>
      <c r="AN2" s="423" t="s">
        <v>406</v>
      </c>
      <c r="AO2" s="423" t="s">
        <v>490</v>
      </c>
      <c r="AP2" s="261" t="s">
        <v>295</v>
      </c>
      <c r="AR2" s="260" t="str">
        <f>AK2</f>
        <v>SYSTEM</v>
      </c>
      <c r="AS2" s="260" t="str">
        <f>AL2</f>
        <v>PARTICIPANT</v>
      </c>
      <c r="AT2" s="260" t="str">
        <f>AM2</f>
        <v>TOTAL</v>
      </c>
      <c r="AU2" s="423" t="s">
        <v>406</v>
      </c>
      <c r="AV2" s="423" t="s">
        <v>490</v>
      </c>
      <c r="AW2" s="261" t="s">
        <v>295</v>
      </c>
      <c r="AY2" s="260" t="str">
        <f>AR2</f>
        <v>SYSTEM</v>
      </c>
      <c r="AZ2" s="260" t="str">
        <f>AS2</f>
        <v>PARTICIPANT</v>
      </c>
      <c r="BA2" s="260" t="str">
        <f>AT2</f>
        <v>TOTAL</v>
      </c>
      <c r="BB2" s="423" t="s">
        <v>406</v>
      </c>
      <c r="BC2" s="423" t="s">
        <v>490</v>
      </c>
      <c r="BD2" s="261" t="s">
        <v>295</v>
      </c>
      <c r="BF2" s="260" t="str">
        <f>AY2</f>
        <v>SYSTEM</v>
      </c>
      <c r="BG2" s="260" t="str">
        <f>AZ2</f>
        <v>PARTICIPANT</v>
      </c>
      <c r="BH2" s="260" t="str">
        <f>BA2</f>
        <v>TOTAL</v>
      </c>
      <c r="BI2" s="423" t="s">
        <v>406</v>
      </c>
      <c r="BJ2" s="423" t="s">
        <v>490</v>
      </c>
      <c r="BK2" s="261" t="s">
        <v>295</v>
      </c>
      <c r="BM2" s="260" t="str">
        <f>BF2</f>
        <v>SYSTEM</v>
      </c>
      <c r="BN2" s="260" t="str">
        <f>BG2</f>
        <v>PARTICIPANT</v>
      </c>
      <c r="BO2" s="260" t="str">
        <f>BH2</f>
        <v>TOTAL</v>
      </c>
      <c r="BP2" s="423" t="s">
        <v>406</v>
      </c>
      <c r="BQ2" s="423" t="s">
        <v>490</v>
      </c>
      <c r="BR2" s="261" t="s">
        <v>295</v>
      </c>
      <c r="BT2" s="260" t="str">
        <f>BM2</f>
        <v>SYSTEM</v>
      </c>
      <c r="BU2" s="260" t="str">
        <f>BN2</f>
        <v>PARTICIPANT</v>
      </c>
      <c r="BV2" s="260" t="str">
        <f>BO2</f>
        <v>TOTAL</v>
      </c>
      <c r="BW2" s="423" t="s">
        <v>406</v>
      </c>
      <c r="BX2" s="423" t="s">
        <v>490</v>
      </c>
      <c r="BY2" s="261" t="s">
        <v>295</v>
      </c>
      <c r="CA2" s="260" t="str">
        <f>BT2</f>
        <v>SYSTEM</v>
      </c>
      <c r="CB2" s="260" t="str">
        <f>BU2</f>
        <v>PARTICIPANT</v>
      </c>
      <c r="CC2" s="260" t="str">
        <f>BV2</f>
        <v>TOTAL</v>
      </c>
      <c r="CD2" s="423" t="s">
        <v>406</v>
      </c>
      <c r="CE2" s="423" t="s">
        <v>490</v>
      </c>
      <c r="CF2" s="261" t="s">
        <v>295</v>
      </c>
      <c r="CH2" s="260" t="str">
        <f>CA2</f>
        <v>SYSTEM</v>
      </c>
      <c r="CI2" s="260" t="str">
        <f>CB2</f>
        <v>PARTICIPANT</v>
      </c>
      <c r="CJ2" s="260" t="str">
        <f>CC2</f>
        <v>TOTAL</v>
      </c>
      <c r="CK2" s="423" t="s">
        <v>406</v>
      </c>
      <c r="CL2" s="423" t="s">
        <v>490</v>
      </c>
      <c r="CM2" s="261" t="s">
        <v>295</v>
      </c>
      <c r="CO2" s="260" t="str">
        <f>CH2</f>
        <v>SYSTEM</v>
      </c>
      <c r="CP2" s="260" t="str">
        <f>CI2</f>
        <v>PARTICIPANT</v>
      </c>
      <c r="CQ2" s="260" t="str">
        <f>CJ2</f>
        <v>TOTAL</v>
      </c>
      <c r="CR2" s="423" t="s">
        <v>406</v>
      </c>
      <c r="CS2" s="423" t="s">
        <v>490</v>
      </c>
      <c r="CT2" s="261" t="s">
        <v>295</v>
      </c>
      <c r="CV2" s="260" t="str">
        <f>CO2</f>
        <v>SYSTEM</v>
      </c>
      <c r="CW2" s="260" t="str">
        <f>CP2</f>
        <v>PARTICIPANT</v>
      </c>
      <c r="CX2" s="260" t="str">
        <f>CQ2</f>
        <v>TOTAL</v>
      </c>
      <c r="CY2" s="423" t="s">
        <v>406</v>
      </c>
      <c r="CZ2" s="423" t="s">
        <v>490</v>
      </c>
      <c r="DA2" s="261" t="s">
        <v>295</v>
      </c>
      <c r="DC2" s="260" t="str">
        <f>CV2</f>
        <v>SYSTEM</v>
      </c>
      <c r="DD2" s="260" t="str">
        <f>CW2</f>
        <v>PARTICIPANT</v>
      </c>
      <c r="DE2" s="260" t="str">
        <f>CX2</f>
        <v>TOTAL</v>
      </c>
      <c r="DF2" s="423" t="s">
        <v>406</v>
      </c>
      <c r="DG2" s="423" t="s">
        <v>490</v>
      </c>
      <c r="DH2" s="261" t="s">
        <v>295</v>
      </c>
      <c r="DJ2" s="260" t="str">
        <f>DC2</f>
        <v>SYSTEM</v>
      </c>
      <c r="DK2" s="260" t="str">
        <f>DD2</f>
        <v>PARTICIPANT</v>
      </c>
      <c r="DL2" s="260" t="str">
        <f>DE2</f>
        <v>TOTAL</v>
      </c>
      <c r="DM2" s="423" t="s">
        <v>406</v>
      </c>
      <c r="DN2" s="423" t="s">
        <v>490</v>
      </c>
      <c r="DO2" s="261" t="s">
        <v>295</v>
      </c>
      <c r="DQ2" s="260" t="str">
        <f>DJ2</f>
        <v>SYSTEM</v>
      </c>
      <c r="DR2" s="260" t="str">
        <f>DK2</f>
        <v>PARTICIPANT</v>
      </c>
      <c r="DS2" s="260" t="str">
        <f>DL2</f>
        <v>TOTAL</v>
      </c>
      <c r="DT2" s="423" t="s">
        <v>406</v>
      </c>
      <c r="DU2" s="423" t="s">
        <v>490</v>
      </c>
      <c r="DV2" s="261" t="s">
        <v>295</v>
      </c>
    </row>
    <row r="3" spans="1:126" ht="18" customHeight="1" x14ac:dyDescent="0.25">
      <c r="A3" s="708" t="s">
        <v>187</v>
      </c>
      <c r="B3" s="709"/>
      <c r="C3" s="709"/>
      <c r="D3" s="709"/>
      <c r="E3" s="709"/>
      <c r="F3" s="710"/>
      <c r="H3" s="320"/>
      <c r="I3" s="457" t="str">
        <f>IF(I$1="","",IF(SUM(C3)=0,"",C3))</f>
        <v/>
      </c>
      <c r="J3" s="458" t="str">
        <f>IF(I$1="","",IF(SUM(D3)=0,"",D3))</f>
        <v/>
      </c>
      <c r="K3" s="459">
        <f t="array" ref="K3">MAX(IF((C2:J2=K2),COLUMN(C2:J2)))</f>
        <v>5</v>
      </c>
      <c r="L3" s="711" t="str">
        <f>$A3</f>
        <v>Line &lt;Line#, Location - from substation to substation&gt;</v>
      </c>
      <c r="M3" s="712"/>
      <c r="N3" s="712"/>
      <c r="O3" s="320"/>
      <c r="P3" s="457" t="str">
        <f>IF(P$1="","",IF(SUM(I3)=0,"",I3))</f>
        <v/>
      </c>
      <c r="Q3" s="458" t="str">
        <f>IF(P$1="","",IF(SUM(J3)=0,"",J3))</f>
        <v/>
      </c>
      <c r="R3" s="459">
        <f t="array" ref="R3">MAX(IF((I2:Q2=R2),COLUMN(I2:Q2)))</f>
        <v>11</v>
      </c>
      <c r="S3" s="711" t="str">
        <f>$A3</f>
        <v>Line &lt;Line#, Location - from substation to substation&gt;</v>
      </c>
      <c r="T3" s="712"/>
      <c r="U3" s="712"/>
      <c r="V3" s="320"/>
      <c r="W3" s="457" t="str">
        <f>IF(W$1="","",IF(SUM(P3)=0,"",P3))</f>
        <v/>
      </c>
      <c r="X3" s="458" t="str">
        <f>IF(W$1="","",IF(SUM(Q3)=0,"",Q3))</f>
        <v/>
      </c>
      <c r="Y3" s="459">
        <f t="array" ref="Y3">MAX(IF((P2:X2=Y2),COLUMN(P2:X2)))</f>
        <v>18</v>
      </c>
      <c r="Z3" s="711" t="str">
        <f>$A3</f>
        <v>Line &lt;Line#, Location - from substation to substation&gt;</v>
      </c>
      <c r="AA3" s="712"/>
      <c r="AB3" s="712"/>
      <c r="AC3" s="320"/>
      <c r="AD3" s="457" t="str">
        <f>IF(AD$1="","",IF(SUM(W3)=0,"",W3))</f>
        <v/>
      </c>
      <c r="AE3" s="458" t="str">
        <f>IF(AD$1="","",IF(SUM(X3)=0,"",X3))</f>
        <v/>
      </c>
      <c r="AF3" s="459">
        <f t="array" ref="AF3">MAX(IF((W2:AE2=AF2),COLUMN(W2:AE2)))</f>
        <v>25</v>
      </c>
      <c r="AG3" s="711" t="str">
        <f>$A3</f>
        <v>Line &lt;Line#, Location - from substation to substation&gt;</v>
      </c>
      <c r="AH3" s="712"/>
      <c r="AI3" s="712"/>
      <c r="AJ3" s="320"/>
      <c r="AK3" s="457" t="str">
        <f>IF(AK$1="","",IF(SUM(AD3)=0,"",AD3))</f>
        <v/>
      </c>
      <c r="AL3" s="458" t="str">
        <f>IF(AK$1="","",IF(SUM(AE3)=0,"",AE3))</f>
        <v/>
      </c>
      <c r="AM3" s="459">
        <f t="array" ref="AM3">MAX(IF((AD2:AL2=AM2),COLUMN(AD2:AL2)))</f>
        <v>32</v>
      </c>
      <c r="AN3" s="711" t="str">
        <f>$A3</f>
        <v>Line &lt;Line#, Location - from substation to substation&gt;</v>
      </c>
      <c r="AO3" s="712"/>
      <c r="AP3" s="712"/>
      <c r="AQ3" s="320"/>
      <c r="AR3" s="457" t="str">
        <f>IF(AR$1="","",IF(SUM(AK3)=0,"",AK3))</f>
        <v/>
      </c>
      <c r="AS3" s="458" t="str">
        <f>IF(AR$1="","",IF(SUM(AL3)=0,"",AL3))</f>
        <v/>
      </c>
      <c r="AT3" s="459">
        <f t="array" ref="AT3">MAX(IF((AK2:AS2=AT2),COLUMN(AK2:AS2)))</f>
        <v>39</v>
      </c>
      <c r="AU3" s="711" t="str">
        <f>$A3</f>
        <v>Line &lt;Line#, Location - from substation to substation&gt;</v>
      </c>
      <c r="AV3" s="712"/>
      <c r="AW3" s="712"/>
      <c r="AX3" s="320"/>
      <c r="AY3" s="457" t="str">
        <f>IF(AY$1="","",IF(SUM(AR3)=0,"",AR3))</f>
        <v/>
      </c>
      <c r="AZ3" s="458" t="str">
        <f>IF(AY$1="","",IF(SUM(AS3)=0,"",AS3))</f>
        <v/>
      </c>
      <c r="BA3" s="459">
        <f t="array" ref="BA3">MAX(IF((AR2:AZ2=BA2),COLUMN(AR2:AZ2)))</f>
        <v>46</v>
      </c>
      <c r="BB3" s="711" t="str">
        <f>$A3</f>
        <v>Line &lt;Line#, Location - from substation to substation&gt;</v>
      </c>
      <c r="BC3" s="712"/>
      <c r="BD3" s="712"/>
      <c r="BE3" s="320"/>
      <c r="BF3" s="457" t="str">
        <f>IF(BF$1="","",IF(SUM(AY3)=0,"",AY3))</f>
        <v/>
      </c>
      <c r="BG3" s="458" t="str">
        <f>IF(BF$1="","",IF(SUM(AZ3)=0,"",AZ3))</f>
        <v/>
      </c>
      <c r="BH3" s="459">
        <f t="array" ref="BH3">MAX(IF((AY2:BG2=BH2),COLUMN(AY2:BG2)))</f>
        <v>53</v>
      </c>
      <c r="BI3" s="711" t="str">
        <f>$A3</f>
        <v>Line &lt;Line#, Location - from substation to substation&gt;</v>
      </c>
      <c r="BJ3" s="712"/>
      <c r="BK3" s="712"/>
      <c r="BL3" s="320"/>
      <c r="BM3" s="457" t="str">
        <f>IF(BM$1="","",IF(SUM(BF3)=0,"",BF3))</f>
        <v/>
      </c>
      <c r="BN3" s="458" t="str">
        <f>IF(BM$1="","",IF(SUM(BG3)=0,"",BG3))</f>
        <v/>
      </c>
      <c r="BO3" s="459">
        <f t="array" ref="BO3">MAX(IF((BF2:BN2=BO2),COLUMN(BF2:BN2)))</f>
        <v>60</v>
      </c>
      <c r="BP3" s="711" t="str">
        <f>$A3</f>
        <v>Line &lt;Line#, Location - from substation to substation&gt;</v>
      </c>
      <c r="BQ3" s="712"/>
      <c r="BR3" s="712"/>
      <c r="BS3" s="320"/>
      <c r="BT3" s="457" t="str">
        <f>IF(BT$1="","",IF(SUM(BM3)=0,"",BM3))</f>
        <v/>
      </c>
      <c r="BU3" s="458" t="str">
        <f>IF(BT$1="","",IF(SUM(BN3)=0,"",BN3))</f>
        <v/>
      </c>
      <c r="BV3" s="459">
        <f t="array" ref="BV3">MAX(IF((BM2:BU2=BV2),COLUMN(BM2:BU2)))</f>
        <v>67</v>
      </c>
      <c r="BW3" s="711" t="str">
        <f>$A3</f>
        <v>Line &lt;Line#, Location - from substation to substation&gt;</v>
      </c>
      <c r="BX3" s="712"/>
      <c r="BY3" s="712"/>
      <c r="BZ3" s="320"/>
      <c r="CA3" s="457" t="str">
        <f>IF(CA$1="","",IF(SUM(BT3)=0,"",BT3))</f>
        <v/>
      </c>
      <c r="CB3" s="458" t="str">
        <f>IF(CA$1="","",IF(SUM(BU3)=0,"",BU3))</f>
        <v/>
      </c>
      <c r="CC3" s="459">
        <f t="array" ref="CC3">MAX(IF((BT2:CB2=CC2),COLUMN(BT2:CB2)))</f>
        <v>74</v>
      </c>
      <c r="CD3" s="711" t="str">
        <f>$A3</f>
        <v>Line &lt;Line#, Location - from substation to substation&gt;</v>
      </c>
      <c r="CE3" s="712"/>
      <c r="CF3" s="712"/>
      <c r="CG3" s="320"/>
      <c r="CH3" s="457" t="str">
        <f>IF(CH$1="","",IF(SUM(CA3)=0,"",CA3))</f>
        <v/>
      </c>
      <c r="CI3" s="458" t="str">
        <f>IF(CH$1="","",IF(SUM(CB3)=0,"",CB3))</f>
        <v/>
      </c>
      <c r="CJ3" s="459">
        <f t="array" ref="CJ3">MAX(IF((CA2:CI2=CJ2),COLUMN(CA2:CI2)))</f>
        <v>81</v>
      </c>
      <c r="CK3" s="711" t="str">
        <f>$A3</f>
        <v>Line &lt;Line#, Location - from substation to substation&gt;</v>
      </c>
      <c r="CL3" s="712"/>
      <c r="CM3" s="712"/>
      <c r="CN3" s="320"/>
      <c r="CO3" s="457" t="str">
        <f>IF(CO$1="","",IF(SUM(CH3)=0,"",CH3))</f>
        <v/>
      </c>
      <c r="CP3" s="458" t="str">
        <f>IF(CO$1="","",IF(SUM(CI3)=0,"",CI3))</f>
        <v/>
      </c>
      <c r="CQ3" s="459">
        <f t="array" ref="CQ3">MAX(IF((CH2:CP2=CQ2),COLUMN(CH2:CP2)))</f>
        <v>88</v>
      </c>
      <c r="CR3" s="711" t="str">
        <f>$A3</f>
        <v>Line &lt;Line#, Location - from substation to substation&gt;</v>
      </c>
      <c r="CS3" s="712"/>
      <c r="CT3" s="712"/>
      <c r="CU3" s="320"/>
      <c r="CV3" s="457" t="str">
        <f>IF(CV$1="","",IF(SUM(CO3)=0,"",CO3))</f>
        <v/>
      </c>
      <c r="CW3" s="458" t="str">
        <f>IF(CV$1="","",IF(SUM(CP3)=0,"",CP3))</f>
        <v/>
      </c>
      <c r="CX3" s="459">
        <f t="array" ref="CX3">MAX(IF((CO2:CW2=CX2),COLUMN(CO2:CW2)))</f>
        <v>95</v>
      </c>
      <c r="CY3" s="711" t="str">
        <f>$A3</f>
        <v>Line &lt;Line#, Location - from substation to substation&gt;</v>
      </c>
      <c r="CZ3" s="712"/>
      <c r="DA3" s="712"/>
      <c r="DB3" s="320"/>
      <c r="DC3" s="457" t="str">
        <f>IF(DC$1="","",IF(SUM(CV3)=0,"",CV3))</f>
        <v/>
      </c>
      <c r="DD3" s="458" t="str">
        <f>IF(DC$1="","",IF(SUM(CW3)=0,"",CW3))</f>
        <v/>
      </c>
      <c r="DE3" s="459">
        <f t="array" ref="DE3">MAX(IF((CV2:DD2=DE2),COLUMN(CV2:DD2)))</f>
        <v>102</v>
      </c>
      <c r="DF3" s="711" t="str">
        <f>$A3</f>
        <v>Line &lt;Line#, Location - from substation to substation&gt;</v>
      </c>
      <c r="DG3" s="712"/>
      <c r="DH3" s="712"/>
      <c r="DI3" s="320"/>
      <c r="DJ3" s="457" t="str">
        <f>IF(DJ$1="","",IF(SUM(DC3)=0,"",DC3))</f>
        <v/>
      </c>
      <c r="DK3" s="458" t="str">
        <f>IF(DJ$1="","",IF(SUM(DD3)=0,"",DD3))</f>
        <v/>
      </c>
      <c r="DL3" s="459">
        <f t="array" ref="DL3">MAX(IF((DC2:DK2=DL2),COLUMN(DC2:DK2)))</f>
        <v>109</v>
      </c>
      <c r="DM3" s="711" t="str">
        <f>$A3</f>
        <v>Line &lt;Line#, Location - from substation to substation&gt;</v>
      </c>
      <c r="DN3" s="712"/>
      <c r="DO3" s="712"/>
      <c r="DP3" s="320"/>
      <c r="DQ3" s="457" t="str">
        <f>IF(DQ$1="","",IF(SUM(DJ3)=0,"",DJ3))</f>
        <v/>
      </c>
      <c r="DR3" s="458" t="str">
        <f>IF(DQ$1="","",IF(SUM(DK3)=0,"",DK3))</f>
        <v/>
      </c>
      <c r="DS3" s="459">
        <f t="array" ref="DS3">MAX(IF((DJ2:DR2=DS2),COLUMN(DJ2:DR2)))</f>
        <v>116</v>
      </c>
      <c r="DT3" s="711" t="str">
        <f>$A3</f>
        <v>Line &lt;Line#, Location - from substation to substation&gt;</v>
      </c>
      <c r="DU3" s="712"/>
      <c r="DV3" s="712"/>
    </row>
    <row r="4" spans="1:126" x14ac:dyDescent="0.2">
      <c r="A4" s="724" t="s">
        <v>79</v>
      </c>
      <c r="B4" s="725"/>
      <c r="C4" s="725"/>
      <c r="D4" s="725"/>
      <c r="E4" s="725"/>
      <c r="F4" s="726"/>
      <c r="H4" s="320"/>
      <c r="I4" s="460"/>
      <c r="J4" s="461"/>
      <c r="K4" s="461"/>
      <c r="L4" s="477" t="str">
        <f ca="1">IF(I$1="","",IF(K4="","",K4-INDIRECT("R[0]C"&amp;K$3,FALSE)))</f>
        <v/>
      </c>
      <c r="M4" s="470"/>
      <c r="N4" s="312"/>
      <c r="O4" s="320"/>
      <c r="P4" s="460"/>
      <c r="Q4" s="461"/>
      <c r="R4" s="461"/>
      <c r="S4" s="477" t="str">
        <f ca="1">IF(P$1="","",IF(R4="","",R4-INDIRECT("R[0]C"&amp;R$3,FALSE)))</f>
        <v/>
      </c>
      <c r="T4" s="477"/>
      <c r="U4" s="312"/>
      <c r="V4" s="320"/>
      <c r="W4" s="460"/>
      <c r="X4" s="461"/>
      <c r="Y4" s="461"/>
      <c r="Z4" s="477" t="str">
        <f ca="1">IF(W$1="","",IF(Y4="","",Y4-INDIRECT("R[0]C"&amp;Y$3,FALSE)))</f>
        <v/>
      </c>
      <c r="AA4" s="470"/>
      <c r="AB4" s="312"/>
      <c r="AC4" s="320"/>
      <c r="AD4" s="460"/>
      <c r="AE4" s="461"/>
      <c r="AF4" s="461"/>
      <c r="AG4" s="477" t="str">
        <f ca="1">IF(AD$1="","",IF(AF4="","",AF4-INDIRECT("R[0]C"&amp;AF$3,FALSE)))</f>
        <v/>
      </c>
      <c r="AH4" s="470"/>
      <c r="AI4" s="312"/>
      <c r="AJ4" s="320"/>
      <c r="AK4" s="460"/>
      <c r="AL4" s="461"/>
      <c r="AM4" s="461"/>
      <c r="AN4" s="477" t="str">
        <f ca="1">IF(AK$1="","",IF(AM4="","",AM4-INDIRECT("R[0]C"&amp;AM$3,FALSE)))</f>
        <v/>
      </c>
      <c r="AO4" s="470"/>
      <c r="AP4" s="312"/>
      <c r="AQ4" s="320"/>
      <c r="AR4" s="460"/>
      <c r="AS4" s="461"/>
      <c r="AT4" s="461"/>
      <c r="AU4" s="477" t="str">
        <f ca="1">IF(AR$1="","",IF(AT4="","",AT4-INDIRECT("R[0]C"&amp;AT$3,FALSE)))</f>
        <v/>
      </c>
      <c r="AV4" s="470"/>
      <c r="AW4" s="312"/>
      <c r="AX4" s="320"/>
      <c r="AY4" s="460"/>
      <c r="AZ4" s="461"/>
      <c r="BA4" s="461"/>
      <c r="BB4" s="477" t="str">
        <f ca="1">IF(AY$1="","",IF(BA4="","",BA4-INDIRECT("R[0]C"&amp;BA$3,FALSE)))</f>
        <v/>
      </c>
      <c r="BC4" s="470"/>
      <c r="BD4" s="312"/>
      <c r="BE4" s="320"/>
      <c r="BF4" s="460"/>
      <c r="BG4" s="461"/>
      <c r="BH4" s="461"/>
      <c r="BI4" s="477" t="str">
        <f ca="1">IF(BF$1="","",IF(BH4="","",BH4-INDIRECT("R[0]C"&amp;BH$3,FALSE)))</f>
        <v/>
      </c>
      <c r="BJ4" s="470"/>
      <c r="BK4" s="312"/>
      <c r="BL4" s="320"/>
      <c r="BM4" s="460"/>
      <c r="BN4" s="461"/>
      <c r="BO4" s="461"/>
      <c r="BP4" s="477" t="str">
        <f ca="1">IF(BM$1="","",IF(BO4="","",BO4-INDIRECT("R[0]C"&amp;BO$3,FALSE)))</f>
        <v/>
      </c>
      <c r="BQ4" s="470"/>
      <c r="BR4" s="312"/>
      <c r="BS4" s="320"/>
      <c r="BT4" s="460"/>
      <c r="BU4" s="461"/>
      <c r="BV4" s="461"/>
      <c r="BW4" s="477" t="str">
        <f ca="1">IF(BT$1="","",IF(BV4="","",BV4-INDIRECT("R[0]C"&amp;BV$3,FALSE)))</f>
        <v/>
      </c>
      <c r="BX4" s="470"/>
      <c r="BY4" s="312"/>
      <c r="BZ4" s="320"/>
      <c r="CA4" s="460"/>
      <c r="CB4" s="461"/>
      <c r="CC4" s="461"/>
      <c r="CD4" s="477" t="str">
        <f ca="1">IF(CA$1="","",IF(CC4="","",CC4-INDIRECT("R[0]C"&amp;CC$3,FALSE)))</f>
        <v/>
      </c>
      <c r="CE4" s="470"/>
      <c r="CF4" s="312"/>
      <c r="CG4" s="320"/>
      <c r="CH4" s="460"/>
      <c r="CI4" s="461"/>
      <c r="CJ4" s="461"/>
      <c r="CK4" s="477" t="str">
        <f ca="1">IF(CH$1="","",IF(CJ4="","",CJ4-INDIRECT("R[0]C"&amp;CJ$3,FALSE)))</f>
        <v/>
      </c>
      <c r="CL4" s="470"/>
      <c r="CM4" s="312"/>
      <c r="CN4" s="320"/>
      <c r="CO4" s="460"/>
      <c r="CP4" s="461"/>
      <c r="CQ4" s="461"/>
      <c r="CR4" s="477" t="str">
        <f ca="1">IF(CO$1="","",IF(CQ4="","",CQ4-INDIRECT("R[0]C"&amp;CQ$3,FALSE)))</f>
        <v/>
      </c>
      <c r="CS4" s="470"/>
      <c r="CT4" s="312"/>
      <c r="CU4" s="320"/>
      <c r="CV4" s="460"/>
      <c r="CW4" s="461"/>
      <c r="CX4" s="461"/>
      <c r="CY4" s="477" t="str">
        <f ca="1">IF(CV$1="","",IF(CX4="","",CX4-INDIRECT("R[0]C"&amp;CX$3,FALSE)))</f>
        <v/>
      </c>
      <c r="CZ4" s="470"/>
      <c r="DA4" s="312"/>
      <c r="DB4" s="320"/>
      <c r="DC4" s="460"/>
      <c r="DD4" s="461"/>
      <c r="DE4" s="461"/>
      <c r="DF4" s="477" t="str">
        <f ca="1">IF(DC$1="","",IF(DE4="","",DE4-INDIRECT("R[0]C"&amp;DE$3,FALSE)))</f>
        <v/>
      </c>
      <c r="DG4" s="470"/>
      <c r="DH4" s="312"/>
      <c r="DI4" s="320"/>
      <c r="DJ4" s="460"/>
      <c r="DK4" s="461"/>
      <c r="DL4" s="461"/>
      <c r="DM4" s="477" t="str">
        <f ca="1">IF(DJ$1="","",IF(DL4="","",DL4-INDIRECT("R[0]C"&amp;DL$3,FALSE)))</f>
        <v/>
      </c>
      <c r="DN4" s="470"/>
      <c r="DO4" s="312"/>
      <c r="DP4" s="320"/>
      <c r="DQ4" s="460"/>
      <c r="DR4" s="461"/>
      <c r="DS4" s="461"/>
      <c r="DT4" s="477" t="str">
        <f ca="1">IF(DQ$1="","",IF(DS4="","",DS4-INDIRECT("R[0]C"&amp;DS$3,FALSE)))</f>
        <v/>
      </c>
      <c r="DU4" s="470"/>
      <c r="DV4" s="312"/>
    </row>
    <row r="5" spans="1:126" outlineLevel="1" x14ac:dyDescent="0.2">
      <c r="A5" s="75" t="s">
        <v>109</v>
      </c>
      <c r="B5" s="63" t="s">
        <v>36</v>
      </c>
      <c r="C5" s="77">
        <f>SUMIF($H6:$H11,MID($H5,3,10),C6:C11)</f>
        <v>0</v>
      </c>
      <c r="D5" s="77">
        <f>SUMIF($H6:$H11,MID($H5,3,10),D6:D11)</f>
        <v>0</v>
      </c>
      <c r="E5" s="77">
        <f t="shared" ref="E5:E23" si="0">SUM(C5:D5)</f>
        <v>0</v>
      </c>
      <c r="F5" s="150"/>
      <c r="H5" s="320" t="s">
        <v>333</v>
      </c>
      <c r="I5" s="77">
        <f t="shared" ref="I5:I22" si="1">IF(K$1="Rejected",C5,IF(L5="",C5,SUM(C5,L5)))</f>
        <v>0</v>
      </c>
      <c r="J5" s="77">
        <f t="shared" ref="J5:J22" si="2">IF(K$1="Rejected",D5,IF(M5="",D5,SUM(D5,M5)))</f>
        <v>0</v>
      </c>
      <c r="K5" s="77">
        <f t="shared" ref="K5:K11" si="3">IF(I$1="","",SUM(I5:J5))</f>
        <v>0</v>
      </c>
      <c r="L5" s="432">
        <f>IF(I$1="","",SUMIF($H6:$H11,MID($H5,3,10),L6:L11))</f>
        <v>0</v>
      </c>
      <c r="M5" s="432">
        <f>IF(I$1="","",SUMIF($H6:$H11,MID($H5,3,10),M6:M11))</f>
        <v>0</v>
      </c>
      <c r="N5" s="382"/>
      <c r="O5" s="320" t="str">
        <f t="shared" ref="O5:O59" si="4">IF(LEFT($H5,2)="s_",MID($H5,3,LEN($H5)-3),$H5)</f>
        <v>LM</v>
      </c>
      <c r="P5" s="77">
        <f t="shared" ref="P5:P22" si="5">IF(R$1="Rejected",I5,IF(S5="",I5,SUM(I5,S5)))</f>
        <v>0</v>
      </c>
      <c r="Q5" s="77">
        <f t="shared" ref="Q5:Q22" si="6">IF(R$1="Rejected",J5,IF(T5="",J5,SUM(J5,T5)))</f>
        <v>0</v>
      </c>
      <c r="R5" s="77">
        <f t="shared" ref="R5:R11" si="7">IF(P$1="","",SUM(P5:Q5))</f>
        <v>0</v>
      </c>
      <c r="S5" s="432">
        <f>IF(P$1="","",SUMIF($H6:$H11,MID($H5,3,10),S6:S11))</f>
        <v>0</v>
      </c>
      <c r="T5" s="432">
        <f>IF(P$1="","",SUMIF($H6:$H11,MID($H5,3,10),T6:T11))</f>
        <v>0</v>
      </c>
      <c r="U5" s="382"/>
      <c r="V5" s="320"/>
      <c r="W5" s="77">
        <f t="shared" ref="W5:W22" si="8">IF(Y$1="Rejected",P5,IF(Z5="",P5,SUM(P5,Z5)))</f>
        <v>0</v>
      </c>
      <c r="X5" s="77">
        <f t="shared" ref="X5:X22" si="9">IF(Y$1="Rejected",Q5,IF(AA5="",Q5,SUM(Q5,AA5)))</f>
        <v>0</v>
      </c>
      <c r="Y5" s="77">
        <f t="shared" ref="Y5:Y11" si="10">IF(W$1="","",SUM(W5:X5))</f>
        <v>0</v>
      </c>
      <c r="Z5" s="432">
        <f>IF(W$1="","",SUMIF($H6:$H11,MID($H5,3,10),Z6:Z11))</f>
        <v>0</v>
      </c>
      <c r="AA5" s="432">
        <f>IF(W$1="","",SUMIF($H6:$H11,MID($H5,3,10),AA6:AA11))</f>
        <v>0</v>
      </c>
      <c r="AB5" s="382"/>
      <c r="AC5" s="320"/>
      <c r="AD5" s="77">
        <f t="shared" ref="AD5:AD22" si="11">IF(AF$1="Rejected",W5,IF(AG5="",W5,SUM(W5,AG5)))</f>
        <v>0</v>
      </c>
      <c r="AE5" s="77">
        <f t="shared" ref="AE5:AE22" si="12">IF(AF$1="Rejected",X5,IF(AH5="",X5,SUM(X5,AH5)))</f>
        <v>0</v>
      </c>
      <c r="AF5" s="77">
        <f t="shared" ref="AF5:AF11" si="13">IF(AD$1="","",SUM(AD5:AE5))</f>
        <v>0</v>
      </c>
      <c r="AG5" s="432">
        <f>IF(AD$1="","",SUMIF($H6:$H11,MID($H5,3,10),AG6:AG11))</f>
        <v>0</v>
      </c>
      <c r="AH5" s="432">
        <f>IF(AD$1="","",SUMIF($H6:$H11,MID($H5,3,10),AH6:AH11))</f>
        <v>0</v>
      </c>
      <c r="AI5" s="382"/>
      <c r="AJ5" s="320"/>
      <c r="AK5" s="77">
        <f t="shared" ref="AK5:AK22" si="14">IF(AM$1="Rejected",AD5,IF(AN5="",AD5,SUM(AD5,AN5)))</f>
        <v>0</v>
      </c>
      <c r="AL5" s="77">
        <f t="shared" ref="AL5:AL22" si="15">IF(AM$1="Rejected",AE5,IF(AO5="",AE5,SUM(AE5,AO5)))</f>
        <v>0</v>
      </c>
      <c r="AM5" s="77">
        <f t="shared" ref="AM5:AM11" si="16">IF(AK$1="","",SUM(AK5:AL5))</f>
        <v>0</v>
      </c>
      <c r="AN5" s="432">
        <f>IF(AK$1="","",SUMIF($H6:$H11,MID($H5,3,10),AN6:AN11))</f>
        <v>0</v>
      </c>
      <c r="AO5" s="432">
        <f>IF(AK$1="","",SUMIF($H6:$H11,MID($H5,3,10),AO6:AO11))</f>
        <v>0</v>
      </c>
      <c r="AP5" s="382"/>
      <c r="AQ5" s="320"/>
      <c r="AR5" s="77">
        <f t="shared" ref="AR5:AR22" si="17">IF(AT$1="Rejected",AK5,IF(AU5="",AK5,SUM(AK5,AU5)))</f>
        <v>0</v>
      </c>
      <c r="AS5" s="77">
        <f t="shared" ref="AS5:AS22" si="18">IF(AT$1="Rejected",AL5,IF(AV5="",AL5,SUM(AL5,AV5)))</f>
        <v>0</v>
      </c>
      <c r="AT5" s="77">
        <f t="shared" ref="AT5:AT11" si="19">IF(AR$1="","",SUM(AR5:AS5))</f>
        <v>0</v>
      </c>
      <c r="AU5" s="432">
        <f>IF(AR$1="","",SUMIF($H6:$H11,MID($H5,3,10),AU6:AU11))</f>
        <v>0</v>
      </c>
      <c r="AV5" s="432">
        <f>IF(AR$1="","",SUMIF($H6:$H11,MID($H5,3,10),AV6:AV11))</f>
        <v>0</v>
      </c>
      <c r="AW5" s="382"/>
      <c r="AX5" s="320"/>
      <c r="AY5" s="77">
        <f t="shared" ref="AY5:AY22" si="20">IF(BA$1="Rejected",AR5,IF(BB5="",AR5,SUM(AR5,BB5)))</f>
        <v>0</v>
      </c>
      <c r="AZ5" s="77">
        <f t="shared" ref="AZ5:AZ22" si="21">IF(BA$1="Rejected",AS5,IF(BC5="",AS5,SUM(AS5,BC5)))</f>
        <v>0</v>
      </c>
      <c r="BA5" s="77">
        <f t="shared" ref="BA5:BA11" si="22">IF(AY$1="","",SUM(AY5:AZ5))</f>
        <v>0</v>
      </c>
      <c r="BB5" s="432">
        <f>IF(AY$1="","",SUMIF($H6:$H11,MID($H5,3,10),BB6:BB11))</f>
        <v>0</v>
      </c>
      <c r="BC5" s="432">
        <f>IF(AY$1="","",SUMIF($H6:$H11,MID($H5,3,10),BC6:BC11))</f>
        <v>0</v>
      </c>
      <c r="BD5" s="382"/>
      <c r="BE5" s="320"/>
      <c r="BF5" s="77">
        <f t="shared" ref="BF5:BF22" si="23">IF(BH$1="Rejected",AY5,IF(BI5="",AY5,SUM(AY5,BI5)))</f>
        <v>0</v>
      </c>
      <c r="BG5" s="77">
        <f t="shared" ref="BG5:BG22" si="24">IF(BH$1="Rejected",AZ5,IF(BJ5="",AZ5,SUM(AZ5,BJ5)))</f>
        <v>0</v>
      </c>
      <c r="BH5" s="77">
        <f t="shared" ref="BH5:BH11" si="25">IF(BF$1="","",SUM(BF5:BG5))</f>
        <v>0</v>
      </c>
      <c r="BI5" s="432">
        <f>IF(BF$1="","",SUMIF($H6:$H11,MID($H5,3,10),BI6:BI11))</f>
        <v>0</v>
      </c>
      <c r="BJ5" s="432">
        <f>IF(BF$1="","",SUMIF($H6:$H11,MID($H5,3,10),BJ6:BJ11))</f>
        <v>0</v>
      </c>
      <c r="BK5" s="382"/>
      <c r="BL5" s="320"/>
      <c r="BM5" s="77">
        <f t="shared" ref="BM5:BM22" si="26">IF(BO$1="Rejected",BF5,IF(BP5="",BF5,SUM(BF5,BP5)))</f>
        <v>0</v>
      </c>
      <c r="BN5" s="77">
        <f t="shared" ref="BN5:BN22" si="27">IF(BO$1="Rejected",BG5,IF(BQ5="",BG5,SUM(BG5,BQ5)))</f>
        <v>0</v>
      </c>
      <c r="BO5" s="77">
        <f t="shared" ref="BO5:BO11" si="28">IF(BM$1="","",SUM(BM5:BN5))</f>
        <v>0</v>
      </c>
      <c r="BP5" s="432">
        <f>IF(BM$1="","",SUMIF($H6:$H11,MID($H5,3,10),BP6:BP11))</f>
        <v>0</v>
      </c>
      <c r="BQ5" s="432">
        <f>IF(BM$1="","",SUMIF($H6:$H11,MID($H5,3,10),BQ6:BQ11))</f>
        <v>0</v>
      </c>
      <c r="BR5" s="382"/>
      <c r="BS5" s="320"/>
      <c r="BT5" s="77">
        <f t="shared" ref="BT5:BT22" si="29">IF(BV$1="Rejected",BM5,IF(BW5="",BM5,SUM(BM5,BW5)))</f>
        <v>0</v>
      </c>
      <c r="BU5" s="77">
        <f t="shared" ref="BU5:BU22" si="30">IF(BV$1="Rejected",BN5,IF(BX5="",BN5,SUM(BN5,BX5)))</f>
        <v>0</v>
      </c>
      <c r="BV5" s="77">
        <f t="shared" ref="BV5:BV11" si="31">IF(BT$1="","",SUM(BT5:BU5))</f>
        <v>0</v>
      </c>
      <c r="BW5" s="432">
        <f>IF(BT$1="","",SUMIF($H6:$H11,MID($H5,3,10),BW6:BW11))</f>
        <v>0</v>
      </c>
      <c r="BX5" s="432">
        <f>IF(BT$1="","",SUMIF($H6:$H11,MID($H5,3,10),BX6:BX11))</f>
        <v>0</v>
      </c>
      <c r="BY5" s="382"/>
      <c r="BZ5" s="320"/>
      <c r="CA5" s="77">
        <f t="shared" ref="CA5:CA22" si="32">IF(CC$1="Rejected",BT5,IF(CD5="",BT5,SUM(BT5,CD5)))</f>
        <v>0</v>
      </c>
      <c r="CB5" s="77">
        <f t="shared" ref="CB5:CB22" si="33">IF(CC$1="Rejected",BU5,IF(CE5="",BU5,SUM(BU5,CE5)))</f>
        <v>0</v>
      </c>
      <c r="CC5" s="77">
        <f t="shared" ref="CC5:CC11" si="34">IF(CA$1="","",SUM(CA5:CB5))</f>
        <v>0</v>
      </c>
      <c r="CD5" s="432">
        <f>IF(CA$1="","",SUMIF($H6:$H11,MID($H5,3,10),CD6:CD11))</f>
        <v>0</v>
      </c>
      <c r="CE5" s="432">
        <f>IF(CA$1="","",SUMIF($H6:$H11,MID($H5,3,10),CE6:CE11))</f>
        <v>0</v>
      </c>
      <c r="CF5" s="382"/>
      <c r="CG5" s="320"/>
      <c r="CH5" s="77">
        <f t="shared" ref="CH5:CH22" si="35">IF(CJ$1="Rejected",CA5,IF(CK5="",CA5,SUM(CA5,CK5)))</f>
        <v>0</v>
      </c>
      <c r="CI5" s="77">
        <f t="shared" ref="CI5:CI22" si="36">IF(CJ$1="Rejected",CB5,IF(CL5="",CB5,SUM(CB5,CL5)))</f>
        <v>0</v>
      </c>
      <c r="CJ5" s="77">
        <f t="shared" ref="CJ5:CJ11" si="37">IF(CH$1="","",SUM(CH5:CI5))</f>
        <v>0</v>
      </c>
      <c r="CK5" s="432">
        <f>IF(CH$1="","",SUMIF($H6:$H11,MID($H5,3,10),CK6:CK11))</f>
        <v>0</v>
      </c>
      <c r="CL5" s="432">
        <f>IF(CH$1="","",SUMIF($H6:$H11,MID($H5,3,10),CL6:CL11))</f>
        <v>0</v>
      </c>
      <c r="CM5" s="382"/>
      <c r="CN5" s="320"/>
      <c r="CO5" s="77">
        <f t="shared" ref="CO5:CO22" si="38">IF(CQ$1="Rejected",CH5,IF(CR5="",CH5,SUM(CH5,CR5)))</f>
        <v>0</v>
      </c>
      <c r="CP5" s="77">
        <f t="shared" ref="CP5:CP22" si="39">IF(CQ$1="Rejected",CI5,IF(CS5="",CI5,SUM(CI5,CS5)))</f>
        <v>0</v>
      </c>
      <c r="CQ5" s="77">
        <f t="shared" ref="CQ5:CQ11" si="40">IF(CO$1="","",SUM(CO5:CP5))</f>
        <v>0</v>
      </c>
      <c r="CR5" s="432">
        <f>IF(CO$1="","",SUMIF($H6:$H11,MID($H5,3,10),CR6:CR11))</f>
        <v>0</v>
      </c>
      <c r="CS5" s="432">
        <f>IF(CO$1="","",SUMIF($H6:$H11,MID($H5,3,10),CS6:CS11))</f>
        <v>0</v>
      </c>
      <c r="CT5" s="382"/>
      <c r="CU5" s="320"/>
      <c r="CV5" s="77">
        <f t="shared" ref="CV5:CV22" si="41">IF(CX$1="Rejected",CO5,IF(CY5="",CO5,SUM(CO5,CY5)))</f>
        <v>0</v>
      </c>
      <c r="CW5" s="77">
        <f t="shared" ref="CW5:CW22" si="42">IF(CX$1="Rejected",CP5,IF(CZ5="",CP5,SUM(CP5,CZ5)))</f>
        <v>0</v>
      </c>
      <c r="CX5" s="77">
        <f t="shared" ref="CX5:CX11" si="43">IF(CV$1="","",SUM(CV5:CW5))</f>
        <v>0</v>
      </c>
      <c r="CY5" s="432">
        <f>IF(CV$1="","",SUMIF($H6:$H11,MID($H5,3,10),CY6:CY11))</f>
        <v>0</v>
      </c>
      <c r="CZ5" s="432">
        <f>IF(CV$1="","",SUMIF($H6:$H11,MID($H5,3,10),CZ6:CZ11))</f>
        <v>0</v>
      </c>
      <c r="DA5" s="382"/>
      <c r="DB5" s="320"/>
      <c r="DC5" s="77">
        <f t="shared" ref="DC5:DC22" si="44">IF(DE$1="Rejected",CV5,IF(DF5="",CV5,SUM(CV5,DF5)))</f>
        <v>0</v>
      </c>
      <c r="DD5" s="77">
        <f t="shared" ref="DD5:DD22" si="45">IF(DE$1="Rejected",CW5,IF(DG5="",CW5,SUM(CW5,DG5)))</f>
        <v>0</v>
      </c>
      <c r="DE5" s="77">
        <f t="shared" ref="DE5:DE11" si="46">IF(DC$1="","",SUM(DC5:DD5))</f>
        <v>0</v>
      </c>
      <c r="DF5" s="432">
        <f>IF(DC$1="","",SUMIF($H6:$H11,MID($H5,3,10),DF6:DF11))</f>
        <v>0</v>
      </c>
      <c r="DG5" s="432">
        <f>IF(DC$1="","",SUMIF($H6:$H11,MID($H5,3,10),DG6:DG11))</f>
        <v>0</v>
      </c>
      <c r="DH5" s="382"/>
      <c r="DI5" s="320"/>
      <c r="DJ5" s="77">
        <f t="shared" ref="DJ5:DJ22" si="47">IF(DL$1="Rejected",DC5,IF(DM5="",DC5,SUM(DC5,DM5)))</f>
        <v>0</v>
      </c>
      <c r="DK5" s="77">
        <f t="shared" ref="DK5:DK22" si="48">IF(DL$1="Rejected",DD5,IF(DN5="",DD5,SUM(DD5,DN5)))</f>
        <v>0</v>
      </c>
      <c r="DL5" s="77">
        <f t="shared" ref="DL5:DL11" si="49">IF(DJ$1="","",SUM(DJ5:DK5))</f>
        <v>0</v>
      </c>
      <c r="DM5" s="432">
        <f>IF(DJ$1="","",SUMIF($H6:$H11,MID($H5,3,10),DM6:DM11))</f>
        <v>0</v>
      </c>
      <c r="DN5" s="432">
        <f>IF(DJ$1="","",SUMIF($H6:$H11,MID($H5,3,10),DN6:DN11))</f>
        <v>0</v>
      </c>
      <c r="DO5" s="382"/>
      <c r="DP5" s="320"/>
      <c r="DQ5" s="77">
        <f t="shared" ref="DQ5:DQ22" si="50">IF(DS$1="Rejected",DJ5,IF(DT5="",DJ5,SUM(DJ5,DT5)))</f>
        <v>0</v>
      </c>
      <c r="DR5" s="77">
        <f t="shared" ref="DR5:DR22" si="51">IF(DS$1="Rejected",DK5,IF(DU5="",DK5,SUM(DK5,DU5)))</f>
        <v>0</v>
      </c>
      <c r="DS5" s="77">
        <f t="shared" ref="DS5:DS11" si="52">IF(DQ$1="","",SUM(DQ5:DR5))</f>
        <v>0</v>
      </c>
      <c r="DT5" s="432">
        <f>IF(DQ$1="","",SUMIF($H6:$H11,MID($H5,3,10),DT6:DT11))</f>
        <v>0</v>
      </c>
      <c r="DU5" s="432">
        <f>IF(DQ$1="","",SUMIF($H6:$H11,MID($H5,3,10),DU6:DU11))</f>
        <v>0</v>
      </c>
      <c r="DV5" s="382"/>
    </row>
    <row r="6" spans="1:126" outlineLevel="1" x14ac:dyDescent="0.2">
      <c r="A6" s="152" t="s">
        <v>110</v>
      </c>
      <c r="B6" s="179" t="s">
        <v>118</v>
      </c>
      <c r="C6" s="43"/>
      <c r="D6" s="43"/>
      <c r="E6" s="79">
        <f t="shared" si="0"/>
        <v>0</v>
      </c>
      <c r="F6" s="150"/>
      <c r="H6" s="320" t="s">
        <v>332</v>
      </c>
      <c r="I6" s="79">
        <f t="shared" si="1"/>
        <v>0</v>
      </c>
      <c r="J6" s="79">
        <f t="shared" si="2"/>
        <v>0</v>
      </c>
      <c r="K6" s="79">
        <f t="shared" si="3"/>
        <v>0</v>
      </c>
      <c r="L6" s="537"/>
      <c r="M6" s="537"/>
      <c r="N6" s="382"/>
      <c r="O6" s="320" t="str">
        <f t="shared" si="4"/>
        <v>LMC</v>
      </c>
      <c r="P6" s="79">
        <f t="shared" si="5"/>
        <v>0</v>
      </c>
      <c r="Q6" s="79">
        <f t="shared" si="6"/>
        <v>0</v>
      </c>
      <c r="R6" s="79">
        <f t="shared" si="7"/>
        <v>0</v>
      </c>
      <c r="S6" s="537"/>
      <c r="T6" s="537"/>
      <c r="U6" s="382"/>
      <c r="V6" s="320"/>
      <c r="W6" s="79">
        <f t="shared" si="8"/>
        <v>0</v>
      </c>
      <c r="X6" s="79">
        <f t="shared" si="9"/>
        <v>0</v>
      </c>
      <c r="Y6" s="79">
        <f t="shared" si="10"/>
        <v>0</v>
      </c>
      <c r="Z6" s="537"/>
      <c r="AA6" s="537"/>
      <c r="AB6" s="382"/>
      <c r="AC6" s="320"/>
      <c r="AD6" s="79">
        <f t="shared" si="11"/>
        <v>0</v>
      </c>
      <c r="AE6" s="79">
        <f t="shared" si="12"/>
        <v>0</v>
      </c>
      <c r="AF6" s="79">
        <f t="shared" si="13"/>
        <v>0</v>
      </c>
      <c r="AG6" s="537"/>
      <c r="AH6" s="537"/>
      <c r="AI6" s="382"/>
      <c r="AJ6" s="320"/>
      <c r="AK6" s="79">
        <f t="shared" si="14"/>
        <v>0</v>
      </c>
      <c r="AL6" s="79">
        <f t="shared" si="15"/>
        <v>0</v>
      </c>
      <c r="AM6" s="79">
        <f t="shared" si="16"/>
        <v>0</v>
      </c>
      <c r="AN6" s="537"/>
      <c r="AO6" s="537"/>
      <c r="AP6" s="382"/>
      <c r="AQ6" s="320"/>
      <c r="AR6" s="79">
        <f t="shared" si="17"/>
        <v>0</v>
      </c>
      <c r="AS6" s="79">
        <f t="shared" si="18"/>
        <v>0</v>
      </c>
      <c r="AT6" s="79">
        <f t="shared" si="19"/>
        <v>0</v>
      </c>
      <c r="AU6" s="537"/>
      <c r="AV6" s="537"/>
      <c r="AW6" s="382"/>
      <c r="AX6" s="320"/>
      <c r="AY6" s="79">
        <f t="shared" si="20"/>
        <v>0</v>
      </c>
      <c r="AZ6" s="79">
        <f t="shared" si="21"/>
        <v>0</v>
      </c>
      <c r="BA6" s="79">
        <f t="shared" si="22"/>
        <v>0</v>
      </c>
      <c r="BB6" s="537"/>
      <c r="BC6" s="537"/>
      <c r="BD6" s="382"/>
      <c r="BE6" s="320"/>
      <c r="BF6" s="79">
        <f t="shared" si="23"/>
        <v>0</v>
      </c>
      <c r="BG6" s="79">
        <f t="shared" si="24"/>
        <v>0</v>
      </c>
      <c r="BH6" s="79">
        <f t="shared" si="25"/>
        <v>0</v>
      </c>
      <c r="BI6" s="537"/>
      <c r="BJ6" s="537"/>
      <c r="BK6" s="382"/>
      <c r="BL6" s="320"/>
      <c r="BM6" s="79">
        <f t="shared" si="26"/>
        <v>0</v>
      </c>
      <c r="BN6" s="79">
        <f t="shared" si="27"/>
        <v>0</v>
      </c>
      <c r="BO6" s="79">
        <f t="shared" si="28"/>
        <v>0</v>
      </c>
      <c r="BP6" s="537"/>
      <c r="BQ6" s="537"/>
      <c r="BR6" s="382"/>
      <c r="BS6" s="320"/>
      <c r="BT6" s="79">
        <f t="shared" si="29"/>
        <v>0</v>
      </c>
      <c r="BU6" s="79">
        <f t="shared" si="30"/>
        <v>0</v>
      </c>
      <c r="BV6" s="79">
        <f t="shared" si="31"/>
        <v>0</v>
      </c>
      <c r="BW6" s="537"/>
      <c r="BX6" s="537"/>
      <c r="BY6" s="382"/>
      <c r="BZ6" s="320"/>
      <c r="CA6" s="79">
        <f t="shared" si="32"/>
        <v>0</v>
      </c>
      <c r="CB6" s="79">
        <f t="shared" si="33"/>
        <v>0</v>
      </c>
      <c r="CC6" s="79">
        <f t="shared" si="34"/>
        <v>0</v>
      </c>
      <c r="CD6" s="537"/>
      <c r="CE6" s="537"/>
      <c r="CF6" s="382"/>
      <c r="CG6" s="320"/>
      <c r="CH6" s="79">
        <f t="shared" si="35"/>
        <v>0</v>
      </c>
      <c r="CI6" s="79">
        <f t="shared" si="36"/>
        <v>0</v>
      </c>
      <c r="CJ6" s="79">
        <f t="shared" si="37"/>
        <v>0</v>
      </c>
      <c r="CK6" s="537"/>
      <c r="CL6" s="537"/>
      <c r="CM6" s="382"/>
      <c r="CN6" s="320"/>
      <c r="CO6" s="79">
        <f t="shared" si="38"/>
        <v>0</v>
      </c>
      <c r="CP6" s="79">
        <f t="shared" si="39"/>
        <v>0</v>
      </c>
      <c r="CQ6" s="79">
        <f t="shared" si="40"/>
        <v>0</v>
      </c>
      <c r="CR6" s="537"/>
      <c r="CS6" s="537"/>
      <c r="CT6" s="382"/>
      <c r="CU6" s="320"/>
      <c r="CV6" s="79">
        <f t="shared" si="41"/>
        <v>0</v>
      </c>
      <c r="CW6" s="79">
        <f t="shared" si="42"/>
        <v>0</v>
      </c>
      <c r="CX6" s="79">
        <f t="shared" si="43"/>
        <v>0</v>
      </c>
      <c r="CY6" s="537"/>
      <c r="CZ6" s="537"/>
      <c r="DA6" s="382"/>
      <c r="DB6" s="320"/>
      <c r="DC6" s="79">
        <f t="shared" si="44"/>
        <v>0</v>
      </c>
      <c r="DD6" s="79">
        <f t="shared" si="45"/>
        <v>0</v>
      </c>
      <c r="DE6" s="79">
        <f t="shared" si="46"/>
        <v>0</v>
      </c>
      <c r="DF6" s="537"/>
      <c r="DG6" s="537"/>
      <c r="DH6" s="382"/>
      <c r="DI6" s="320"/>
      <c r="DJ6" s="79">
        <f t="shared" si="47"/>
        <v>0</v>
      </c>
      <c r="DK6" s="79">
        <f t="shared" si="48"/>
        <v>0</v>
      </c>
      <c r="DL6" s="79">
        <f t="shared" si="49"/>
        <v>0</v>
      </c>
      <c r="DM6" s="537"/>
      <c r="DN6" s="537"/>
      <c r="DO6" s="382"/>
      <c r="DP6" s="320"/>
      <c r="DQ6" s="79">
        <f t="shared" si="50"/>
        <v>0</v>
      </c>
      <c r="DR6" s="79">
        <f t="shared" si="51"/>
        <v>0</v>
      </c>
      <c r="DS6" s="79">
        <f t="shared" si="52"/>
        <v>0</v>
      </c>
      <c r="DT6" s="537"/>
      <c r="DU6" s="537"/>
      <c r="DV6" s="382"/>
    </row>
    <row r="7" spans="1:126" outlineLevel="1" x14ac:dyDescent="0.2">
      <c r="A7" s="152" t="s">
        <v>111</v>
      </c>
      <c r="B7" s="179" t="s">
        <v>118</v>
      </c>
      <c r="C7" s="43"/>
      <c r="D7" s="43"/>
      <c r="E7" s="79">
        <f t="shared" si="0"/>
        <v>0</v>
      </c>
      <c r="F7" s="150"/>
      <c r="H7" s="320" t="s">
        <v>332</v>
      </c>
      <c r="I7" s="79">
        <f t="shared" si="1"/>
        <v>0</v>
      </c>
      <c r="J7" s="79">
        <f t="shared" si="2"/>
        <v>0</v>
      </c>
      <c r="K7" s="79">
        <f t="shared" si="3"/>
        <v>0</v>
      </c>
      <c r="L7" s="537"/>
      <c r="M7" s="537"/>
      <c r="N7" s="382"/>
      <c r="O7" s="320" t="str">
        <f t="shared" si="4"/>
        <v>LMC</v>
      </c>
      <c r="P7" s="79">
        <f t="shared" si="5"/>
        <v>0</v>
      </c>
      <c r="Q7" s="79">
        <f t="shared" si="6"/>
        <v>0</v>
      </c>
      <c r="R7" s="79">
        <f t="shared" si="7"/>
        <v>0</v>
      </c>
      <c r="S7" s="537"/>
      <c r="T7" s="537"/>
      <c r="U7" s="382"/>
      <c r="V7" s="320"/>
      <c r="W7" s="79">
        <f t="shared" si="8"/>
        <v>0</v>
      </c>
      <c r="X7" s="79">
        <f t="shared" si="9"/>
        <v>0</v>
      </c>
      <c r="Y7" s="79">
        <f t="shared" si="10"/>
        <v>0</v>
      </c>
      <c r="Z7" s="537"/>
      <c r="AA7" s="537"/>
      <c r="AB7" s="382"/>
      <c r="AC7" s="320"/>
      <c r="AD7" s="79">
        <f t="shared" si="11"/>
        <v>0</v>
      </c>
      <c r="AE7" s="79">
        <f t="shared" si="12"/>
        <v>0</v>
      </c>
      <c r="AF7" s="79">
        <f t="shared" si="13"/>
        <v>0</v>
      </c>
      <c r="AG7" s="537"/>
      <c r="AH7" s="537"/>
      <c r="AI7" s="382"/>
      <c r="AJ7" s="320"/>
      <c r="AK7" s="79">
        <f t="shared" si="14"/>
        <v>0</v>
      </c>
      <c r="AL7" s="79">
        <f t="shared" si="15"/>
        <v>0</v>
      </c>
      <c r="AM7" s="79">
        <f t="shared" si="16"/>
        <v>0</v>
      </c>
      <c r="AN7" s="537"/>
      <c r="AO7" s="537"/>
      <c r="AP7" s="382"/>
      <c r="AQ7" s="320"/>
      <c r="AR7" s="79">
        <f t="shared" si="17"/>
        <v>0</v>
      </c>
      <c r="AS7" s="79">
        <f t="shared" si="18"/>
        <v>0</v>
      </c>
      <c r="AT7" s="79">
        <f t="shared" si="19"/>
        <v>0</v>
      </c>
      <c r="AU7" s="537"/>
      <c r="AV7" s="537"/>
      <c r="AW7" s="382"/>
      <c r="AX7" s="320"/>
      <c r="AY7" s="79">
        <f t="shared" si="20"/>
        <v>0</v>
      </c>
      <c r="AZ7" s="79">
        <f t="shared" si="21"/>
        <v>0</v>
      </c>
      <c r="BA7" s="79">
        <f t="shared" si="22"/>
        <v>0</v>
      </c>
      <c r="BB7" s="537"/>
      <c r="BC7" s="537"/>
      <c r="BD7" s="382"/>
      <c r="BE7" s="320"/>
      <c r="BF7" s="79">
        <f t="shared" si="23"/>
        <v>0</v>
      </c>
      <c r="BG7" s="79">
        <f t="shared" si="24"/>
        <v>0</v>
      </c>
      <c r="BH7" s="79">
        <f t="shared" si="25"/>
        <v>0</v>
      </c>
      <c r="BI7" s="537"/>
      <c r="BJ7" s="537"/>
      <c r="BK7" s="382"/>
      <c r="BL7" s="320"/>
      <c r="BM7" s="79">
        <f t="shared" si="26"/>
        <v>0</v>
      </c>
      <c r="BN7" s="79">
        <f t="shared" si="27"/>
        <v>0</v>
      </c>
      <c r="BO7" s="79">
        <f t="shared" si="28"/>
        <v>0</v>
      </c>
      <c r="BP7" s="537"/>
      <c r="BQ7" s="537"/>
      <c r="BR7" s="382"/>
      <c r="BS7" s="320"/>
      <c r="BT7" s="79">
        <f t="shared" si="29"/>
        <v>0</v>
      </c>
      <c r="BU7" s="79">
        <f t="shared" si="30"/>
        <v>0</v>
      </c>
      <c r="BV7" s="79">
        <f t="shared" si="31"/>
        <v>0</v>
      </c>
      <c r="BW7" s="537"/>
      <c r="BX7" s="537"/>
      <c r="BY7" s="382"/>
      <c r="BZ7" s="320"/>
      <c r="CA7" s="79">
        <f t="shared" si="32"/>
        <v>0</v>
      </c>
      <c r="CB7" s="79">
        <f t="shared" si="33"/>
        <v>0</v>
      </c>
      <c r="CC7" s="79">
        <f t="shared" si="34"/>
        <v>0</v>
      </c>
      <c r="CD7" s="537"/>
      <c r="CE7" s="537"/>
      <c r="CF7" s="382"/>
      <c r="CG7" s="320"/>
      <c r="CH7" s="79">
        <f t="shared" si="35"/>
        <v>0</v>
      </c>
      <c r="CI7" s="79">
        <f t="shared" si="36"/>
        <v>0</v>
      </c>
      <c r="CJ7" s="79">
        <f t="shared" si="37"/>
        <v>0</v>
      </c>
      <c r="CK7" s="537"/>
      <c r="CL7" s="537"/>
      <c r="CM7" s="382"/>
      <c r="CN7" s="320"/>
      <c r="CO7" s="79">
        <f t="shared" si="38"/>
        <v>0</v>
      </c>
      <c r="CP7" s="79">
        <f t="shared" si="39"/>
        <v>0</v>
      </c>
      <c r="CQ7" s="79">
        <f t="shared" si="40"/>
        <v>0</v>
      </c>
      <c r="CR7" s="537"/>
      <c r="CS7" s="537"/>
      <c r="CT7" s="382"/>
      <c r="CU7" s="320"/>
      <c r="CV7" s="79">
        <f t="shared" si="41"/>
        <v>0</v>
      </c>
      <c r="CW7" s="79">
        <f t="shared" si="42"/>
        <v>0</v>
      </c>
      <c r="CX7" s="79">
        <f t="shared" si="43"/>
        <v>0</v>
      </c>
      <c r="CY7" s="537"/>
      <c r="CZ7" s="537"/>
      <c r="DA7" s="382"/>
      <c r="DB7" s="320"/>
      <c r="DC7" s="79">
        <f t="shared" si="44"/>
        <v>0</v>
      </c>
      <c r="DD7" s="79">
        <f t="shared" si="45"/>
        <v>0</v>
      </c>
      <c r="DE7" s="79">
        <f t="shared" si="46"/>
        <v>0</v>
      </c>
      <c r="DF7" s="537"/>
      <c r="DG7" s="537"/>
      <c r="DH7" s="382"/>
      <c r="DI7" s="320"/>
      <c r="DJ7" s="79">
        <f t="shared" si="47"/>
        <v>0</v>
      </c>
      <c r="DK7" s="79">
        <f t="shared" si="48"/>
        <v>0</v>
      </c>
      <c r="DL7" s="79">
        <f t="shared" si="49"/>
        <v>0</v>
      </c>
      <c r="DM7" s="537"/>
      <c r="DN7" s="537"/>
      <c r="DO7" s="382"/>
      <c r="DP7" s="320"/>
      <c r="DQ7" s="79">
        <f t="shared" si="50"/>
        <v>0</v>
      </c>
      <c r="DR7" s="79">
        <f t="shared" si="51"/>
        <v>0</v>
      </c>
      <c r="DS7" s="79">
        <f t="shared" si="52"/>
        <v>0</v>
      </c>
      <c r="DT7" s="537"/>
      <c r="DU7" s="537"/>
      <c r="DV7" s="382"/>
    </row>
    <row r="8" spans="1:126" outlineLevel="1" x14ac:dyDescent="0.2">
      <c r="A8" s="152" t="s">
        <v>128</v>
      </c>
      <c r="B8" s="179" t="s">
        <v>118</v>
      </c>
      <c r="C8" s="43"/>
      <c r="D8" s="43"/>
      <c r="E8" s="79">
        <f t="shared" si="0"/>
        <v>0</v>
      </c>
      <c r="F8" s="150"/>
      <c r="H8" s="320" t="s">
        <v>332</v>
      </c>
      <c r="I8" s="79">
        <f t="shared" si="1"/>
        <v>0</v>
      </c>
      <c r="J8" s="79">
        <f t="shared" si="2"/>
        <v>0</v>
      </c>
      <c r="K8" s="79">
        <f t="shared" si="3"/>
        <v>0</v>
      </c>
      <c r="L8" s="537"/>
      <c r="M8" s="537"/>
      <c r="N8" s="382"/>
      <c r="O8" s="320" t="str">
        <f t="shared" si="4"/>
        <v>LMC</v>
      </c>
      <c r="P8" s="79">
        <f t="shared" si="5"/>
        <v>0</v>
      </c>
      <c r="Q8" s="79">
        <f t="shared" si="6"/>
        <v>0</v>
      </c>
      <c r="R8" s="79">
        <f t="shared" si="7"/>
        <v>0</v>
      </c>
      <c r="S8" s="537"/>
      <c r="T8" s="537"/>
      <c r="U8" s="382"/>
      <c r="V8" s="320"/>
      <c r="W8" s="79">
        <f t="shared" si="8"/>
        <v>0</v>
      </c>
      <c r="X8" s="79">
        <f t="shared" si="9"/>
        <v>0</v>
      </c>
      <c r="Y8" s="79">
        <f t="shared" si="10"/>
        <v>0</v>
      </c>
      <c r="Z8" s="537"/>
      <c r="AA8" s="537"/>
      <c r="AB8" s="382"/>
      <c r="AC8" s="320"/>
      <c r="AD8" s="79">
        <f t="shared" si="11"/>
        <v>0</v>
      </c>
      <c r="AE8" s="79">
        <f t="shared" si="12"/>
        <v>0</v>
      </c>
      <c r="AF8" s="79">
        <f t="shared" si="13"/>
        <v>0</v>
      </c>
      <c r="AG8" s="537"/>
      <c r="AH8" s="537"/>
      <c r="AI8" s="382"/>
      <c r="AJ8" s="320"/>
      <c r="AK8" s="79">
        <f t="shared" si="14"/>
        <v>0</v>
      </c>
      <c r="AL8" s="79">
        <f t="shared" si="15"/>
        <v>0</v>
      </c>
      <c r="AM8" s="79">
        <f t="shared" si="16"/>
        <v>0</v>
      </c>
      <c r="AN8" s="537"/>
      <c r="AO8" s="537"/>
      <c r="AP8" s="382"/>
      <c r="AQ8" s="320"/>
      <c r="AR8" s="79">
        <f t="shared" si="17"/>
        <v>0</v>
      </c>
      <c r="AS8" s="79">
        <f t="shared" si="18"/>
        <v>0</v>
      </c>
      <c r="AT8" s="79">
        <f t="shared" si="19"/>
        <v>0</v>
      </c>
      <c r="AU8" s="537"/>
      <c r="AV8" s="537"/>
      <c r="AW8" s="382"/>
      <c r="AX8" s="320"/>
      <c r="AY8" s="79">
        <f t="shared" si="20"/>
        <v>0</v>
      </c>
      <c r="AZ8" s="79">
        <f t="shared" si="21"/>
        <v>0</v>
      </c>
      <c r="BA8" s="79">
        <f t="shared" si="22"/>
        <v>0</v>
      </c>
      <c r="BB8" s="537"/>
      <c r="BC8" s="537"/>
      <c r="BD8" s="382"/>
      <c r="BE8" s="320"/>
      <c r="BF8" s="79">
        <f t="shared" si="23"/>
        <v>0</v>
      </c>
      <c r="BG8" s="79">
        <f t="shared" si="24"/>
        <v>0</v>
      </c>
      <c r="BH8" s="79">
        <f t="shared" si="25"/>
        <v>0</v>
      </c>
      <c r="BI8" s="537"/>
      <c r="BJ8" s="537"/>
      <c r="BK8" s="382"/>
      <c r="BL8" s="320"/>
      <c r="BM8" s="79">
        <f t="shared" si="26"/>
        <v>0</v>
      </c>
      <c r="BN8" s="79">
        <f t="shared" si="27"/>
        <v>0</v>
      </c>
      <c r="BO8" s="79">
        <f t="shared" si="28"/>
        <v>0</v>
      </c>
      <c r="BP8" s="537"/>
      <c r="BQ8" s="537"/>
      <c r="BR8" s="382"/>
      <c r="BS8" s="320"/>
      <c r="BT8" s="79">
        <f t="shared" si="29"/>
        <v>0</v>
      </c>
      <c r="BU8" s="79">
        <f t="shared" si="30"/>
        <v>0</v>
      </c>
      <c r="BV8" s="79">
        <f t="shared" si="31"/>
        <v>0</v>
      </c>
      <c r="BW8" s="537"/>
      <c r="BX8" s="537"/>
      <c r="BY8" s="382"/>
      <c r="BZ8" s="320"/>
      <c r="CA8" s="79">
        <f t="shared" si="32"/>
        <v>0</v>
      </c>
      <c r="CB8" s="79">
        <f t="shared" si="33"/>
        <v>0</v>
      </c>
      <c r="CC8" s="79">
        <f t="shared" si="34"/>
        <v>0</v>
      </c>
      <c r="CD8" s="537"/>
      <c r="CE8" s="537"/>
      <c r="CF8" s="382"/>
      <c r="CG8" s="320"/>
      <c r="CH8" s="79">
        <f t="shared" si="35"/>
        <v>0</v>
      </c>
      <c r="CI8" s="79">
        <f t="shared" si="36"/>
        <v>0</v>
      </c>
      <c r="CJ8" s="79">
        <f t="shared" si="37"/>
        <v>0</v>
      </c>
      <c r="CK8" s="537"/>
      <c r="CL8" s="537"/>
      <c r="CM8" s="382"/>
      <c r="CN8" s="320"/>
      <c r="CO8" s="79">
        <f t="shared" si="38"/>
        <v>0</v>
      </c>
      <c r="CP8" s="79">
        <f t="shared" si="39"/>
        <v>0</v>
      </c>
      <c r="CQ8" s="79">
        <f t="shared" si="40"/>
        <v>0</v>
      </c>
      <c r="CR8" s="537"/>
      <c r="CS8" s="537"/>
      <c r="CT8" s="382"/>
      <c r="CU8" s="320"/>
      <c r="CV8" s="79">
        <f t="shared" si="41"/>
        <v>0</v>
      </c>
      <c r="CW8" s="79">
        <f t="shared" si="42"/>
        <v>0</v>
      </c>
      <c r="CX8" s="79">
        <f t="shared" si="43"/>
        <v>0</v>
      </c>
      <c r="CY8" s="537"/>
      <c r="CZ8" s="537"/>
      <c r="DA8" s="382"/>
      <c r="DB8" s="320"/>
      <c r="DC8" s="79">
        <f t="shared" si="44"/>
        <v>0</v>
      </c>
      <c r="DD8" s="79">
        <f t="shared" si="45"/>
        <v>0</v>
      </c>
      <c r="DE8" s="79">
        <f t="shared" si="46"/>
        <v>0</v>
      </c>
      <c r="DF8" s="537"/>
      <c r="DG8" s="537"/>
      <c r="DH8" s="382"/>
      <c r="DI8" s="320"/>
      <c r="DJ8" s="79">
        <f t="shared" si="47"/>
        <v>0</v>
      </c>
      <c r="DK8" s="79">
        <f t="shared" si="48"/>
        <v>0</v>
      </c>
      <c r="DL8" s="79">
        <f t="shared" si="49"/>
        <v>0</v>
      </c>
      <c r="DM8" s="537"/>
      <c r="DN8" s="537"/>
      <c r="DO8" s="382"/>
      <c r="DP8" s="320"/>
      <c r="DQ8" s="79">
        <f t="shared" si="50"/>
        <v>0</v>
      </c>
      <c r="DR8" s="79">
        <f t="shared" si="51"/>
        <v>0</v>
      </c>
      <c r="DS8" s="79">
        <f t="shared" si="52"/>
        <v>0</v>
      </c>
      <c r="DT8" s="537"/>
      <c r="DU8" s="537"/>
      <c r="DV8" s="382"/>
    </row>
    <row r="9" spans="1:126" outlineLevel="1" x14ac:dyDescent="0.2">
      <c r="A9" s="152" t="s">
        <v>131</v>
      </c>
      <c r="B9" s="179" t="s">
        <v>118</v>
      </c>
      <c r="C9" s="43"/>
      <c r="D9" s="43"/>
      <c r="E9" s="79">
        <f t="shared" si="0"/>
        <v>0</v>
      </c>
      <c r="F9" s="150"/>
      <c r="G9" s="22"/>
      <c r="H9" s="320" t="s">
        <v>332</v>
      </c>
      <c r="I9" s="79">
        <f t="shared" si="1"/>
        <v>0</v>
      </c>
      <c r="J9" s="79">
        <f t="shared" si="2"/>
        <v>0</v>
      </c>
      <c r="K9" s="79">
        <f t="shared" si="3"/>
        <v>0</v>
      </c>
      <c r="L9" s="537"/>
      <c r="M9" s="537"/>
      <c r="N9" s="382"/>
      <c r="O9" s="320" t="str">
        <f t="shared" si="4"/>
        <v>LMC</v>
      </c>
      <c r="P9" s="79">
        <f t="shared" si="5"/>
        <v>0</v>
      </c>
      <c r="Q9" s="79">
        <f t="shared" si="6"/>
        <v>0</v>
      </c>
      <c r="R9" s="79">
        <f t="shared" si="7"/>
        <v>0</v>
      </c>
      <c r="S9" s="537"/>
      <c r="T9" s="537"/>
      <c r="U9" s="382"/>
      <c r="V9" s="320"/>
      <c r="W9" s="79">
        <f t="shared" si="8"/>
        <v>0</v>
      </c>
      <c r="X9" s="79">
        <f t="shared" si="9"/>
        <v>0</v>
      </c>
      <c r="Y9" s="79">
        <f t="shared" si="10"/>
        <v>0</v>
      </c>
      <c r="Z9" s="537"/>
      <c r="AA9" s="537"/>
      <c r="AB9" s="382"/>
      <c r="AC9" s="320"/>
      <c r="AD9" s="79">
        <f t="shared" si="11"/>
        <v>0</v>
      </c>
      <c r="AE9" s="79">
        <f t="shared" si="12"/>
        <v>0</v>
      </c>
      <c r="AF9" s="79">
        <f t="shared" si="13"/>
        <v>0</v>
      </c>
      <c r="AG9" s="537"/>
      <c r="AH9" s="537"/>
      <c r="AI9" s="382"/>
      <c r="AJ9" s="320"/>
      <c r="AK9" s="79">
        <f t="shared" si="14"/>
        <v>0</v>
      </c>
      <c r="AL9" s="79">
        <f t="shared" si="15"/>
        <v>0</v>
      </c>
      <c r="AM9" s="79">
        <f t="shared" si="16"/>
        <v>0</v>
      </c>
      <c r="AN9" s="537"/>
      <c r="AO9" s="537"/>
      <c r="AP9" s="382"/>
      <c r="AQ9" s="320"/>
      <c r="AR9" s="79">
        <f t="shared" si="17"/>
        <v>0</v>
      </c>
      <c r="AS9" s="79">
        <f t="shared" si="18"/>
        <v>0</v>
      </c>
      <c r="AT9" s="79">
        <f t="shared" si="19"/>
        <v>0</v>
      </c>
      <c r="AU9" s="537"/>
      <c r="AV9" s="537"/>
      <c r="AW9" s="382"/>
      <c r="AX9" s="320"/>
      <c r="AY9" s="79">
        <f t="shared" si="20"/>
        <v>0</v>
      </c>
      <c r="AZ9" s="79">
        <f t="shared" si="21"/>
        <v>0</v>
      </c>
      <c r="BA9" s="79">
        <f t="shared" si="22"/>
        <v>0</v>
      </c>
      <c r="BB9" s="537"/>
      <c r="BC9" s="537"/>
      <c r="BD9" s="382"/>
      <c r="BE9" s="320"/>
      <c r="BF9" s="79">
        <f t="shared" si="23"/>
        <v>0</v>
      </c>
      <c r="BG9" s="79">
        <f t="shared" si="24"/>
        <v>0</v>
      </c>
      <c r="BH9" s="79">
        <f t="shared" si="25"/>
        <v>0</v>
      </c>
      <c r="BI9" s="537"/>
      <c r="BJ9" s="537"/>
      <c r="BK9" s="382"/>
      <c r="BL9" s="320"/>
      <c r="BM9" s="79">
        <f t="shared" si="26"/>
        <v>0</v>
      </c>
      <c r="BN9" s="79">
        <f t="shared" si="27"/>
        <v>0</v>
      </c>
      <c r="BO9" s="79">
        <f t="shared" si="28"/>
        <v>0</v>
      </c>
      <c r="BP9" s="537"/>
      <c r="BQ9" s="537"/>
      <c r="BR9" s="382"/>
      <c r="BS9" s="320"/>
      <c r="BT9" s="79">
        <f t="shared" si="29"/>
        <v>0</v>
      </c>
      <c r="BU9" s="79">
        <f t="shared" si="30"/>
        <v>0</v>
      </c>
      <c r="BV9" s="79">
        <f t="shared" si="31"/>
        <v>0</v>
      </c>
      <c r="BW9" s="537"/>
      <c r="BX9" s="537"/>
      <c r="BY9" s="382"/>
      <c r="BZ9" s="320"/>
      <c r="CA9" s="79">
        <f t="shared" si="32"/>
        <v>0</v>
      </c>
      <c r="CB9" s="79">
        <f t="shared" si="33"/>
        <v>0</v>
      </c>
      <c r="CC9" s="79">
        <f t="shared" si="34"/>
        <v>0</v>
      </c>
      <c r="CD9" s="537"/>
      <c r="CE9" s="537"/>
      <c r="CF9" s="382"/>
      <c r="CG9" s="320"/>
      <c r="CH9" s="79">
        <f t="shared" si="35"/>
        <v>0</v>
      </c>
      <c r="CI9" s="79">
        <f t="shared" si="36"/>
        <v>0</v>
      </c>
      <c r="CJ9" s="79">
        <f t="shared" si="37"/>
        <v>0</v>
      </c>
      <c r="CK9" s="537"/>
      <c r="CL9" s="537"/>
      <c r="CM9" s="382"/>
      <c r="CN9" s="320"/>
      <c r="CO9" s="79">
        <f t="shared" si="38"/>
        <v>0</v>
      </c>
      <c r="CP9" s="79">
        <f t="shared" si="39"/>
        <v>0</v>
      </c>
      <c r="CQ9" s="79">
        <f t="shared" si="40"/>
        <v>0</v>
      </c>
      <c r="CR9" s="537"/>
      <c r="CS9" s="537"/>
      <c r="CT9" s="382"/>
      <c r="CU9" s="320"/>
      <c r="CV9" s="79">
        <f t="shared" si="41"/>
        <v>0</v>
      </c>
      <c r="CW9" s="79">
        <f t="shared" si="42"/>
        <v>0</v>
      </c>
      <c r="CX9" s="79">
        <f t="shared" si="43"/>
        <v>0</v>
      </c>
      <c r="CY9" s="537"/>
      <c r="CZ9" s="537"/>
      <c r="DA9" s="382"/>
      <c r="DB9" s="320"/>
      <c r="DC9" s="79">
        <f t="shared" si="44"/>
        <v>0</v>
      </c>
      <c r="DD9" s="79">
        <f t="shared" si="45"/>
        <v>0</v>
      </c>
      <c r="DE9" s="79">
        <f t="shared" si="46"/>
        <v>0</v>
      </c>
      <c r="DF9" s="537"/>
      <c r="DG9" s="537"/>
      <c r="DH9" s="382"/>
      <c r="DI9" s="320"/>
      <c r="DJ9" s="79">
        <f t="shared" si="47"/>
        <v>0</v>
      </c>
      <c r="DK9" s="79">
        <f t="shared" si="48"/>
        <v>0</v>
      </c>
      <c r="DL9" s="79">
        <f t="shared" si="49"/>
        <v>0</v>
      </c>
      <c r="DM9" s="537"/>
      <c r="DN9" s="537"/>
      <c r="DO9" s="382"/>
      <c r="DP9" s="320"/>
      <c r="DQ9" s="79">
        <f t="shared" si="50"/>
        <v>0</v>
      </c>
      <c r="DR9" s="79">
        <f t="shared" si="51"/>
        <v>0</v>
      </c>
      <c r="DS9" s="79">
        <f t="shared" si="52"/>
        <v>0</v>
      </c>
      <c r="DT9" s="537"/>
      <c r="DU9" s="537"/>
      <c r="DV9" s="382"/>
    </row>
    <row r="10" spans="1:126" outlineLevel="1" x14ac:dyDescent="0.2">
      <c r="A10" s="152" t="s">
        <v>131</v>
      </c>
      <c r="B10" s="179" t="s">
        <v>118</v>
      </c>
      <c r="C10" s="43"/>
      <c r="D10" s="43"/>
      <c r="E10" s="79">
        <f t="shared" si="0"/>
        <v>0</v>
      </c>
      <c r="F10" s="150"/>
      <c r="G10" s="22"/>
      <c r="H10" s="320" t="s">
        <v>332</v>
      </c>
      <c r="I10" s="79">
        <f t="shared" si="1"/>
        <v>0</v>
      </c>
      <c r="J10" s="79">
        <f t="shared" si="2"/>
        <v>0</v>
      </c>
      <c r="K10" s="79">
        <f t="shared" si="3"/>
        <v>0</v>
      </c>
      <c r="L10" s="537"/>
      <c r="M10" s="537"/>
      <c r="N10" s="382"/>
      <c r="O10" s="320" t="str">
        <f t="shared" si="4"/>
        <v>LMC</v>
      </c>
      <c r="P10" s="79">
        <f t="shared" si="5"/>
        <v>0</v>
      </c>
      <c r="Q10" s="79">
        <f t="shared" si="6"/>
        <v>0</v>
      </c>
      <c r="R10" s="79">
        <f t="shared" si="7"/>
        <v>0</v>
      </c>
      <c r="S10" s="537"/>
      <c r="T10" s="537"/>
      <c r="U10" s="382"/>
      <c r="V10" s="320"/>
      <c r="W10" s="79">
        <f t="shared" si="8"/>
        <v>0</v>
      </c>
      <c r="X10" s="79">
        <f t="shared" si="9"/>
        <v>0</v>
      </c>
      <c r="Y10" s="79">
        <f t="shared" si="10"/>
        <v>0</v>
      </c>
      <c r="Z10" s="537"/>
      <c r="AA10" s="537"/>
      <c r="AB10" s="382"/>
      <c r="AC10" s="320"/>
      <c r="AD10" s="79">
        <f t="shared" si="11"/>
        <v>0</v>
      </c>
      <c r="AE10" s="79">
        <f t="shared" si="12"/>
        <v>0</v>
      </c>
      <c r="AF10" s="79">
        <f t="shared" si="13"/>
        <v>0</v>
      </c>
      <c r="AG10" s="537"/>
      <c r="AH10" s="537"/>
      <c r="AI10" s="382"/>
      <c r="AJ10" s="320"/>
      <c r="AK10" s="79">
        <f t="shared" si="14"/>
        <v>0</v>
      </c>
      <c r="AL10" s="79">
        <f t="shared" si="15"/>
        <v>0</v>
      </c>
      <c r="AM10" s="79">
        <f t="shared" si="16"/>
        <v>0</v>
      </c>
      <c r="AN10" s="537"/>
      <c r="AO10" s="537"/>
      <c r="AP10" s="382"/>
      <c r="AQ10" s="320"/>
      <c r="AR10" s="79">
        <f t="shared" si="17"/>
        <v>0</v>
      </c>
      <c r="AS10" s="79">
        <f t="shared" si="18"/>
        <v>0</v>
      </c>
      <c r="AT10" s="79">
        <f t="shared" si="19"/>
        <v>0</v>
      </c>
      <c r="AU10" s="537"/>
      <c r="AV10" s="537"/>
      <c r="AW10" s="382"/>
      <c r="AX10" s="320"/>
      <c r="AY10" s="79">
        <f t="shared" si="20"/>
        <v>0</v>
      </c>
      <c r="AZ10" s="79">
        <f t="shared" si="21"/>
        <v>0</v>
      </c>
      <c r="BA10" s="79">
        <f t="shared" si="22"/>
        <v>0</v>
      </c>
      <c r="BB10" s="537"/>
      <c r="BC10" s="537"/>
      <c r="BD10" s="382"/>
      <c r="BE10" s="320"/>
      <c r="BF10" s="79">
        <f t="shared" si="23"/>
        <v>0</v>
      </c>
      <c r="BG10" s="79">
        <f t="shared" si="24"/>
        <v>0</v>
      </c>
      <c r="BH10" s="79">
        <f t="shared" si="25"/>
        <v>0</v>
      </c>
      <c r="BI10" s="537"/>
      <c r="BJ10" s="537"/>
      <c r="BK10" s="382"/>
      <c r="BL10" s="320"/>
      <c r="BM10" s="79">
        <f t="shared" si="26"/>
        <v>0</v>
      </c>
      <c r="BN10" s="79">
        <f t="shared" si="27"/>
        <v>0</v>
      </c>
      <c r="BO10" s="79">
        <f t="shared" si="28"/>
        <v>0</v>
      </c>
      <c r="BP10" s="537"/>
      <c r="BQ10" s="537"/>
      <c r="BR10" s="382"/>
      <c r="BS10" s="320"/>
      <c r="BT10" s="79">
        <f t="shared" si="29"/>
        <v>0</v>
      </c>
      <c r="BU10" s="79">
        <f t="shared" si="30"/>
        <v>0</v>
      </c>
      <c r="BV10" s="79">
        <f t="shared" si="31"/>
        <v>0</v>
      </c>
      <c r="BW10" s="537"/>
      <c r="BX10" s="537"/>
      <c r="BY10" s="382"/>
      <c r="BZ10" s="320"/>
      <c r="CA10" s="79">
        <f t="shared" si="32"/>
        <v>0</v>
      </c>
      <c r="CB10" s="79">
        <f t="shared" si="33"/>
        <v>0</v>
      </c>
      <c r="CC10" s="79">
        <f t="shared" si="34"/>
        <v>0</v>
      </c>
      <c r="CD10" s="537"/>
      <c r="CE10" s="537"/>
      <c r="CF10" s="382"/>
      <c r="CG10" s="320"/>
      <c r="CH10" s="79">
        <f t="shared" si="35"/>
        <v>0</v>
      </c>
      <c r="CI10" s="79">
        <f t="shared" si="36"/>
        <v>0</v>
      </c>
      <c r="CJ10" s="79">
        <f t="shared" si="37"/>
        <v>0</v>
      </c>
      <c r="CK10" s="537"/>
      <c r="CL10" s="537"/>
      <c r="CM10" s="382"/>
      <c r="CN10" s="320"/>
      <c r="CO10" s="79">
        <f t="shared" si="38"/>
        <v>0</v>
      </c>
      <c r="CP10" s="79">
        <f t="shared" si="39"/>
        <v>0</v>
      </c>
      <c r="CQ10" s="79">
        <f t="shared" si="40"/>
        <v>0</v>
      </c>
      <c r="CR10" s="537"/>
      <c r="CS10" s="537"/>
      <c r="CT10" s="382"/>
      <c r="CU10" s="320"/>
      <c r="CV10" s="79">
        <f t="shared" si="41"/>
        <v>0</v>
      </c>
      <c r="CW10" s="79">
        <f t="shared" si="42"/>
        <v>0</v>
      </c>
      <c r="CX10" s="79">
        <f t="shared" si="43"/>
        <v>0</v>
      </c>
      <c r="CY10" s="537"/>
      <c r="CZ10" s="537"/>
      <c r="DA10" s="382"/>
      <c r="DB10" s="320"/>
      <c r="DC10" s="79">
        <f t="shared" si="44"/>
        <v>0</v>
      </c>
      <c r="DD10" s="79">
        <f t="shared" si="45"/>
        <v>0</v>
      </c>
      <c r="DE10" s="79">
        <f t="shared" si="46"/>
        <v>0</v>
      </c>
      <c r="DF10" s="537"/>
      <c r="DG10" s="537"/>
      <c r="DH10" s="382"/>
      <c r="DI10" s="320"/>
      <c r="DJ10" s="79">
        <f t="shared" si="47"/>
        <v>0</v>
      </c>
      <c r="DK10" s="79">
        <f t="shared" si="48"/>
        <v>0</v>
      </c>
      <c r="DL10" s="79">
        <f t="shared" si="49"/>
        <v>0</v>
      </c>
      <c r="DM10" s="537"/>
      <c r="DN10" s="537"/>
      <c r="DO10" s="382"/>
      <c r="DP10" s="320"/>
      <c r="DQ10" s="79">
        <f t="shared" si="50"/>
        <v>0</v>
      </c>
      <c r="DR10" s="79">
        <f t="shared" si="51"/>
        <v>0</v>
      </c>
      <c r="DS10" s="79">
        <f t="shared" si="52"/>
        <v>0</v>
      </c>
      <c r="DT10" s="537"/>
      <c r="DU10" s="537"/>
      <c r="DV10" s="382"/>
    </row>
    <row r="11" spans="1:126" outlineLevel="1" x14ac:dyDescent="0.2">
      <c r="A11" s="75" t="s">
        <v>2</v>
      </c>
      <c r="B11" s="63" t="s">
        <v>36</v>
      </c>
      <c r="C11" s="77">
        <f>SUMIF($H12:$H17,MID($H11,3,10),C12:C17)</f>
        <v>0</v>
      </c>
      <c r="D11" s="77">
        <f>SUMIF($H12:$H17,MID($H11,3,10),D12:D17)</f>
        <v>0</v>
      </c>
      <c r="E11" s="77">
        <f t="shared" si="0"/>
        <v>0</v>
      </c>
      <c r="F11" s="150"/>
      <c r="G11" s="22"/>
      <c r="H11" s="320" t="s">
        <v>307</v>
      </c>
      <c r="I11" s="77">
        <f t="shared" si="1"/>
        <v>0</v>
      </c>
      <c r="J11" s="77">
        <f t="shared" si="2"/>
        <v>0</v>
      </c>
      <c r="K11" s="77">
        <f t="shared" si="3"/>
        <v>0</v>
      </c>
      <c r="L11" s="432">
        <f>IF(I$1="","",SUMIF($H12:$H17,MID($H11,3,10),L12:L17))</f>
        <v>0</v>
      </c>
      <c r="M11" s="432">
        <f>IF(I$1="","",SUMIF($H12:$H17,MID($H11,3,10),M12:M17))</f>
        <v>0</v>
      </c>
      <c r="N11" s="382"/>
      <c r="O11" s="320" t="str">
        <f t="shared" si="4"/>
        <v>LM</v>
      </c>
      <c r="P11" s="77">
        <f t="shared" si="5"/>
        <v>0</v>
      </c>
      <c r="Q11" s="77">
        <f t="shared" si="6"/>
        <v>0</v>
      </c>
      <c r="R11" s="77">
        <f t="shared" si="7"/>
        <v>0</v>
      </c>
      <c r="S11" s="432">
        <f>IF(P$1="","",SUMIF($H12:$H17,MID($H11,3,10),S12:S17))</f>
        <v>0</v>
      </c>
      <c r="T11" s="432">
        <f>IF(P$1="","",SUMIF($H12:$H17,MID($H11,3,10),T12:T17))</f>
        <v>0</v>
      </c>
      <c r="U11" s="382"/>
      <c r="V11" s="320"/>
      <c r="W11" s="77">
        <f t="shared" si="8"/>
        <v>0</v>
      </c>
      <c r="X11" s="77">
        <f t="shared" si="9"/>
        <v>0</v>
      </c>
      <c r="Y11" s="77">
        <f t="shared" si="10"/>
        <v>0</v>
      </c>
      <c r="Z11" s="432">
        <f>IF(W$1="","",SUMIF($H12:$H17,MID($H11,3,10),Z12:Z17))</f>
        <v>0</v>
      </c>
      <c r="AA11" s="432">
        <f>IF(W$1="","",SUMIF($H12:$H17,MID($H11,3,10),AA12:AA17))</f>
        <v>0</v>
      </c>
      <c r="AB11" s="382"/>
      <c r="AC11" s="320"/>
      <c r="AD11" s="77">
        <f t="shared" si="11"/>
        <v>0</v>
      </c>
      <c r="AE11" s="77">
        <f t="shared" si="12"/>
        <v>0</v>
      </c>
      <c r="AF11" s="77">
        <f t="shared" si="13"/>
        <v>0</v>
      </c>
      <c r="AG11" s="432">
        <f>IF(AD$1="","",SUMIF($H12:$H17,MID($H11,3,10),AG12:AG17))</f>
        <v>0</v>
      </c>
      <c r="AH11" s="432">
        <f>IF(AD$1="","",SUMIF($H12:$H17,MID($H11,3,10),AH12:AH17))</f>
        <v>0</v>
      </c>
      <c r="AI11" s="382"/>
      <c r="AJ11" s="320"/>
      <c r="AK11" s="77">
        <f t="shared" si="14"/>
        <v>0</v>
      </c>
      <c r="AL11" s="77">
        <f t="shared" si="15"/>
        <v>0</v>
      </c>
      <c r="AM11" s="77">
        <f t="shared" si="16"/>
        <v>0</v>
      </c>
      <c r="AN11" s="432">
        <f>IF(AK$1="","",SUMIF($H12:$H17,MID($H11,3,10),AN12:AN17))</f>
        <v>0</v>
      </c>
      <c r="AO11" s="432">
        <f>IF(AK$1="","",SUMIF($H12:$H17,MID($H11,3,10),AO12:AO17))</f>
        <v>0</v>
      </c>
      <c r="AP11" s="382"/>
      <c r="AQ11" s="320"/>
      <c r="AR11" s="77">
        <f t="shared" si="17"/>
        <v>0</v>
      </c>
      <c r="AS11" s="77">
        <f t="shared" si="18"/>
        <v>0</v>
      </c>
      <c r="AT11" s="77">
        <f t="shared" si="19"/>
        <v>0</v>
      </c>
      <c r="AU11" s="432">
        <f>IF(AR$1="","",SUMIF($H12:$H17,MID($H11,3,10),AU12:AU17))</f>
        <v>0</v>
      </c>
      <c r="AV11" s="432">
        <f>IF(AR$1="","",SUMIF($H12:$H17,MID($H11,3,10),AV12:AV17))</f>
        <v>0</v>
      </c>
      <c r="AW11" s="382"/>
      <c r="AX11" s="320"/>
      <c r="AY11" s="77">
        <f t="shared" si="20"/>
        <v>0</v>
      </c>
      <c r="AZ11" s="77">
        <f t="shared" si="21"/>
        <v>0</v>
      </c>
      <c r="BA11" s="77">
        <f t="shared" si="22"/>
        <v>0</v>
      </c>
      <c r="BB11" s="432">
        <f>IF(AY$1="","",SUMIF($H12:$H17,MID($H11,3,10),BB12:BB17))</f>
        <v>0</v>
      </c>
      <c r="BC11" s="432">
        <f>IF(AY$1="","",SUMIF($H12:$H17,MID($H11,3,10),BC12:BC17))</f>
        <v>0</v>
      </c>
      <c r="BD11" s="382"/>
      <c r="BE11" s="320"/>
      <c r="BF11" s="77">
        <f t="shared" si="23"/>
        <v>0</v>
      </c>
      <c r="BG11" s="77">
        <f t="shared" si="24"/>
        <v>0</v>
      </c>
      <c r="BH11" s="77">
        <f t="shared" si="25"/>
        <v>0</v>
      </c>
      <c r="BI11" s="432">
        <f>IF(BF$1="","",SUMIF($H12:$H17,MID($H11,3,10),BI12:BI17))</f>
        <v>0</v>
      </c>
      <c r="BJ11" s="432">
        <f>IF(BF$1="","",SUMIF($H12:$H17,MID($H11,3,10),BJ12:BJ17))</f>
        <v>0</v>
      </c>
      <c r="BK11" s="382"/>
      <c r="BL11" s="320"/>
      <c r="BM11" s="77">
        <f t="shared" si="26"/>
        <v>0</v>
      </c>
      <c r="BN11" s="77">
        <f t="shared" si="27"/>
        <v>0</v>
      </c>
      <c r="BO11" s="77">
        <f t="shared" si="28"/>
        <v>0</v>
      </c>
      <c r="BP11" s="432">
        <f>IF(BM$1="","",SUMIF($H12:$H17,MID($H11,3,10),BP12:BP17))</f>
        <v>0</v>
      </c>
      <c r="BQ11" s="432">
        <f>IF(BM$1="","",SUMIF($H12:$H17,MID($H11,3,10),BQ12:BQ17))</f>
        <v>0</v>
      </c>
      <c r="BR11" s="382"/>
      <c r="BS11" s="320"/>
      <c r="BT11" s="77">
        <f t="shared" si="29"/>
        <v>0</v>
      </c>
      <c r="BU11" s="77">
        <f t="shared" si="30"/>
        <v>0</v>
      </c>
      <c r="BV11" s="77">
        <f t="shared" si="31"/>
        <v>0</v>
      </c>
      <c r="BW11" s="432">
        <f>IF(BT$1="","",SUMIF($H12:$H17,MID($H11,3,10),BW12:BW17))</f>
        <v>0</v>
      </c>
      <c r="BX11" s="432">
        <f>IF(BT$1="","",SUMIF($H12:$H17,MID($H11,3,10),BX12:BX17))</f>
        <v>0</v>
      </c>
      <c r="BY11" s="382"/>
      <c r="BZ11" s="320"/>
      <c r="CA11" s="77">
        <f t="shared" si="32"/>
        <v>0</v>
      </c>
      <c r="CB11" s="77">
        <f t="shared" si="33"/>
        <v>0</v>
      </c>
      <c r="CC11" s="77">
        <f t="shared" si="34"/>
        <v>0</v>
      </c>
      <c r="CD11" s="432">
        <f>IF(CA$1="","",SUMIF($H12:$H17,MID($H11,3,10),CD12:CD17))</f>
        <v>0</v>
      </c>
      <c r="CE11" s="432">
        <f>IF(CA$1="","",SUMIF($H12:$H17,MID($H11,3,10),CE12:CE17))</f>
        <v>0</v>
      </c>
      <c r="CF11" s="382"/>
      <c r="CG11" s="320"/>
      <c r="CH11" s="77">
        <f t="shared" si="35"/>
        <v>0</v>
      </c>
      <c r="CI11" s="77">
        <f t="shared" si="36"/>
        <v>0</v>
      </c>
      <c r="CJ11" s="77">
        <f t="shared" si="37"/>
        <v>0</v>
      </c>
      <c r="CK11" s="432">
        <f>IF(CH$1="","",SUMIF($H12:$H17,MID($H11,3,10),CK12:CK17))</f>
        <v>0</v>
      </c>
      <c r="CL11" s="432">
        <f>IF(CH$1="","",SUMIF($H12:$H17,MID($H11,3,10),CL12:CL17))</f>
        <v>0</v>
      </c>
      <c r="CM11" s="382"/>
      <c r="CN11" s="320"/>
      <c r="CO11" s="77">
        <f t="shared" si="38"/>
        <v>0</v>
      </c>
      <c r="CP11" s="77">
        <f t="shared" si="39"/>
        <v>0</v>
      </c>
      <c r="CQ11" s="77">
        <f t="shared" si="40"/>
        <v>0</v>
      </c>
      <c r="CR11" s="432">
        <f>IF(CO$1="","",SUMIF($H12:$H17,MID($H11,3,10),CR12:CR17))</f>
        <v>0</v>
      </c>
      <c r="CS11" s="432">
        <f>IF(CO$1="","",SUMIF($H12:$H17,MID($H11,3,10),CS12:CS17))</f>
        <v>0</v>
      </c>
      <c r="CT11" s="382"/>
      <c r="CU11" s="320"/>
      <c r="CV11" s="77">
        <f t="shared" si="41"/>
        <v>0</v>
      </c>
      <c r="CW11" s="77">
        <f t="shared" si="42"/>
        <v>0</v>
      </c>
      <c r="CX11" s="77">
        <f t="shared" si="43"/>
        <v>0</v>
      </c>
      <c r="CY11" s="432">
        <f>IF(CV$1="","",SUMIF($H12:$H17,MID($H11,3,10),CY12:CY17))</f>
        <v>0</v>
      </c>
      <c r="CZ11" s="432">
        <f>IF(CV$1="","",SUMIF($H12:$H17,MID($H11,3,10),CZ12:CZ17))</f>
        <v>0</v>
      </c>
      <c r="DA11" s="382"/>
      <c r="DB11" s="320"/>
      <c r="DC11" s="77">
        <f t="shared" si="44"/>
        <v>0</v>
      </c>
      <c r="DD11" s="77">
        <f t="shared" si="45"/>
        <v>0</v>
      </c>
      <c r="DE11" s="77">
        <f t="shared" si="46"/>
        <v>0</v>
      </c>
      <c r="DF11" s="432">
        <f>IF(DC$1="","",SUMIF($H12:$H17,MID($H11,3,10),DF12:DF17))</f>
        <v>0</v>
      </c>
      <c r="DG11" s="432">
        <f>IF(DC$1="","",SUMIF($H12:$H17,MID($H11,3,10),DG12:DG17))</f>
        <v>0</v>
      </c>
      <c r="DH11" s="382"/>
      <c r="DI11" s="320"/>
      <c r="DJ11" s="77">
        <f t="shared" si="47"/>
        <v>0</v>
      </c>
      <c r="DK11" s="77">
        <f t="shared" si="48"/>
        <v>0</v>
      </c>
      <c r="DL11" s="77">
        <f t="shared" si="49"/>
        <v>0</v>
      </c>
      <c r="DM11" s="432">
        <f>IF(DJ$1="","",SUMIF($H12:$H17,MID($H11,3,10),DM12:DM17))</f>
        <v>0</v>
      </c>
      <c r="DN11" s="432">
        <f>IF(DJ$1="","",SUMIF($H12:$H17,MID($H11,3,10),DN12:DN17))</f>
        <v>0</v>
      </c>
      <c r="DO11" s="382"/>
      <c r="DP11" s="320"/>
      <c r="DQ11" s="77">
        <f t="shared" si="50"/>
        <v>0</v>
      </c>
      <c r="DR11" s="77">
        <f t="shared" si="51"/>
        <v>0</v>
      </c>
      <c r="DS11" s="77">
        <f t="shared" si="52"/>
        <v>0</v>
      </c>
      <c r="DT11" s="432">
        <f>IF(DQ$1="","",SUMIF($H12:$H17,MID($H11,3,10),DT12:DT17))</f>
        <v>0</v>
      </c>
      <c r="DU11" s="432">
        <f>IF(DQ$1="","",SUMIF($H12:$H17,MID($H11,3,10),DU12:DU17))</f>
        <v>0</v>
      </c>
      <c r="DV11" s="382"/>
    </row>
    <row r="12" spans="1:126" outlineLevel="1" x14ac:dyDescent="0.2">
      <c r="A12" s="152" t="s">
        <v>108</v>
      </c>
      <c r="B12" s="179" t="s">
        <v>85</v>
      </c>
      <c r="C12" s="43"/>
      <c r="D12" s="43"/>
      <c r="E12" s="79">
        <f t="shared" si="0"/>
        <v>0</v>
      </c>
      <c r="F12" s="150" t="s">
        <v>36</v>
      </c>
      <c r="G12" s="22" t="s">
        <v>152</v>
      </c>
      <c r="H12" s="320" t="s">
        <v>308</v>
      </c>
      <c r="I12" s="79">
        <f t="shared" si="1"/>
        <v>0</v>
      </c>
      <c r="J12" s="79">
        <f t="shared" si="2"/>
        <v>0</v>
      </c>
      <c r="K12" s="79">
        <f t="shared" ref="K12:K17" si="53">IF(I$1="","",SUM(I12:J12))</f>
        <v>0</v>
      </c>
      <c r="L12" s="537"/>
      <c r="M12" s="537"/>
      <c r="N12" s="382"/>
      <c r="O12" s="320" t="str">
        <f t="shared" si="4"/>
        <v>LMS</v>
      </c>
      <c r="P12" s="79">
        <f t="shared" si="5"/>
        <v>0</v>
      </c>
      <c r="Q12" s="79">
        <f t="shared" si="6"/>
        <v>0</v>
      </c>
      <c r="R12" s="79">
        <f t="shared" ref="R12:R17" si="54">IF(P$1="","",SUM(P12:Q12))</f>
        <v>0</v>
      </c>
      <c r="S12" s="537"/>
      <c r="T12" s="537"/>
      <c r="U12" s="382"/>
      <c r="V12" s="320"/>
      <c r="W12" s="79">
        <f t="shared" si="8"/>
        <v>0</v>
      </c>
      <c r="X12" s="79">
        <f t="shared" si="9"/>
        <v>0</v>
      </c>
      <c r="Y12" s="79">
        <f t="shared" ref="Y12:Y23" si="55">IF(W$1="","",SUM(W12:X12))</f>
        <v>0</v>
      </c>
      <c r="Z12" s="537"/>
      <c r="AA12" s="537"/>
      <c r="AB12" s="382"/>
      <c r="AC12" s="320"/>
      <c r="AD12" s="79">
        <f t="shared" si="11"/>
        <v>0</v>
      </c>
      <c r="AE12" s="79">
        <f t="shared" si="12"/>
        <v>0</v>
      </c>
      <c r="AF12" s="79">
        <f t="shared" ref="AF12:AF23" si="56">IF(AD$1="","",SUM(AD12:AE12))</f>
        <v>0</v>
      </c>
      <c r="AG12" s="537"/>
      <c r="AH12" s="537"/>
      <c r="AI12" s="382"/>
      <c r="AJ12" s="320"/>
      <c r="AK12" s="79">
        <f t="shared" si="14"/>
        <v>0</v>
      </c>
      <c r="AL12" s="79">
        <f t="shared" si="15"/>
        <v>0</v>
      </c>
      <c r="AM12" s="79">
        <f t="shared" ref="AM12:AM23" si="57">IF(AK$1="","",SUM(AK12:AL12))</f>
        <v>0</v>
      </c>
      <c r="AN12" s="537"/>
      <c r="AO12" s="537"/>
      <c r="AP12" s="382"/>
      <c r="AQ12" s="320"/>
      <c r="AR12" s="79">
        <f t="shared" si="17"/>
        <v>0</v>
      </c>
      <c r="AS12" s="79">
        <f t="shared" si="18"/>
        <v>0</v>
      </c>
      <c r="AT12" s="79">
        <f t="shared" ref="AT12:AT23" si="58">IF(AR$1="","",SUM(AR12:AS12))</f>
        <v>0</v>
      </c>
      <c r="AU12" s="537"/>
      <c r="AV12" s="537"/>
      <c r="AW12" s="382"/>
      <c r="AX12" s="320"/>
      <c r="AY12" s="79">
        <f t="shared" si="20"/>
        <v>0</v>
      </c>
      <c r="AZ12" s="79">
        <f t="shared" si="21"/>
        <v>0</v>
      </c>
      <c r="BA12" s="79">
        <f t="shared" ref="BA12:BA23" si="59">IF(AY$1="","",SUM(AY12:AZ12))</f>
        <v>0</v>
      </c>
      <c r="BB12" s="537"/>
      <c r="BC12" s="537"/>
      <c r="BD12" s="382"/>
      <c r="BE12" s="320"/>
      <c r="BF12" s="79">
        <f t="shared" si="23"/>
        <v>0</v>
      </c>
      <c r="BG12" s="79">
        <f t="shared" si="24"/>
        <v>0</v>
      </c>
      <c r="BH12" s="79">
        <f t="shared" ref="BH12:BH23" si="60">IF(BF$1="","",SUM(BF12:BG12))</f>
        <v>0</v>
      </c>
      <c r="BI12" s="537"/>
      <c r="BJ12" s="537"/>
      <c r="BK12" s="382"/>
      <c r="BL12" s="320"/>
      <c r="BM12" s="79">
        <f t="shared" si="26"/>
        <v>0</v>
      </c>
      <c r="BN12" s="79">
        <f t="shared" si="27"/>
        <v>0</v>
      </c>
      <c r="BO12" s="79">
        <f t="shared" ref="BO12:BO23" si="61">IF(BM$1="","",SUM(BM12:BN12))</f>
        <v>0</v>
      </c>
      <c r="BP12" s="537"/>
      <c r="BQ12" s="537"/>
      <c r="BR12" s="382"/>
      <c r="BS12" s="320"/>
      <c r="BT12" s="79">
        <f t="shared" si="29"/>
        <v>0</v>
      </c>
      <c r="BU12" s="79">
        <f t="shared" si="30"/>
        <v>0</v>
      </c>
      <c r="BV12" s="79">
        <f t="shared" ref="BV12:BV23" si="62">IF(BT$1="","",SUM(BT12:BU12))</f>
        <v>0</v>
      </c>
      <c r="BW12" s="537"/>
      <c r="BX12" s="537"/>
      <c r="BY12" s="382"/>
      <c r="BZ12" s="320"/>
      <c r="CA12" s="79">
        <f t="shared" si="32"/>
        <v>0</v>
      </c>
      <c r="CB12" s="79">
        <f t="shared" si="33"/>
        <v>0</v>
      </c>
      <c r="CC12" s="79">
        <f t="shared" ref="CC12:CC23" si="63">IF(CA$1="","",SUM(CA12:CB12))</f>
        <v>0</v>
      </c>
      <c r="CD12" s="537"/>
      <c r="CE12" s="537"/>
      <c r="CF12" s="382"/>
      <c r="CG12" s="320"/>
      <c r="CH12" s="79">
        <f t="shared" si="35"/>
        <v>0</v>
      </c>
      <c r="CI12" s="79">
        <f t="shared" si="36"/>
        <v>0</v>
      </c>
      <c r="CJ12" s="79">
        <f t="shared" ref="CJ12:CJ23" si="64">IF(CH$1="","",SUM(CH12:CI12))</f>
        <v>0</v>
      </c>
      <c r="CK12" s="537"/>
      <c r="CL12" s="537"/>
      <c r="CM12" s="382"/>
      <c r="CN12" s="320"/>
      <c r="CO12" s="79">
        <f t="shared" si="38"/>
        <v>0</v>
      </c>
      <c r="CP12" s="79">
        <f t="shared" si="39"/>
        <v>0</v>
      </c>
      <c r="CQ12" s="79">
        <f t="shared" ref="CQ12:CQ23" si="65">IF(CO$1="","",SUM(CO12:CP12))</f>
        <v>0</v>
      </c>
      <c r="CR12" s="537"/>
      <c r="CS12" s="537"/>
      <c r="CT12" s="382"/>
      <c r="CU12" s="320"/>
      <c r="CV12" s="79">
        <f t="shared" si="41"/>
        <v>0</v>
      </c>
      <c r="CW12" s="79">
        <f t="shared" si="42"/>
        <v>0</v>
      </c>
      <c r="CX12" s="79">
        <f t="shared" ref="CX12:CX23" si="66">IF(CV$1="","",SUM(CV12:CW12))</f>
        <v>0</v>
      </c>
      <c r="CY12" s="537"/>
      <c r="CZ12" s="537"/>
      <c r="DA12" s="382"/>
      <c r="DB12" s="320"/>
      <c r="DC12" s="79">
        <f t="shared" si="44"/>
        <v>0</v>
      </c>
      <c r="DD12" s="79">
        <f t="shared" si="45"/>
        <v>0</v>
      </c>
      <c r="DE12" s="79">
        <f t="shared" ref="DE12:DE23" si="67">IF(DC$1="","",SUM(DC12:DD12))</f>
        <v>0</v>
      </c>
      <c r="DF12" s="537"/>
      <c r="DG12" s="537"/>
      <c r="DH12" s="382"/>
      <c r="DI12" s="320"/>
      <c r="DJ12" s="79">
        <f t="shared" si="47"/>
        <v>0</v>
      </c>
      <c r="DK12" s="79">
        <f t="shared" si="48"/>
        <v>0</v>
      </c>
      <c r="DL12" s="79">
        <f t="shared" ref="DL12:DL23" si="68">IF(DJ$1="","",SUM(DJ12:DK12))</f>
        <v>0</v>
      </c>
      <c r="DM12" s="537"/>
      <c r="DN12" s="537"/>
      <c r="DO12" s="382"/>
      <c r="DP12" s="320"/>
      <c r="DQ12" s="79">
        <f t="shared" si="50"/>
        <v>0</v>
      </c>
      <c r="DR12" s="79">
        <f t="shared" si="51"/>
        <v>0</v>
      </c>
      <c r="DS12" s="79">
        <f t="shared" ref="DS12:DS23" si="69">IF(DQ$1="","",SUM(DQ12:DR12))</f>
        <v>0</v>
      </c>
      <c r="DT12" s="537"/>
      <c r="DU12" s="537"/>
      <c r="DV12" s="382"/>
    </row>
    <row r="13" spans="1:126" outlineLevel="1" x14ac:dyDescent="0.2">
      <c r="A13" s="186" t="s">
        <v>259</v>
      </c>
      <c r="B13" s="179" t="s">
        <v>85</v>
      </c>
      <c r="C13" s="43"/>
      <c r="D13" s="43"/>
      <c r="E13" s="79">
        <f t="shared" si="0"/>
        <v>0</v>
      </c>
      <c r="F13" s="150"/>
      <c r="G13" s="22"/>
      <c r="H13" s="320" t="s">
        <v>308</v>
      </c>
      <c r="I13" s="79">
        <f t="shared" si="1"/>
        <v>0</v>
      </c>
      <c r="J13" s="79">
        <f t="shared" si="2"/>
        <v>0</v>
      </c>
      <c r="K13" s="79">
        <f t="shared" si="53"/>
        <v>0</v>
      </c>
      <c r="L13" s="537"/>
      <c r="M13" s="537"/>
      <c r="N13" s="382"/>
      <c r="O13" s="320" t="str">
        <f t="shared" si="4"/>
        <v>LMS</v>
      </c>
      <c r="P13" s="79">
        <f t="shared" si="5"/>
        <v>0</v>
      </c>
      <c r="Q13" s="79">
        <f t="shared" si="6"/>
        <v>0</v>
      </c>
      <c r="R13" s="79">
        <f t="shared" si="54"/>
        <v>0</v>
      </c>
      <c r="S13" s="537"/>
      <c r="T13" s="537"/>
      <c r="U13" s="382"/>
      <c r="V13" s="320"/>
      <c r="W13" s="79">
        <f t="shared" si="8"/>
        <v>0</v>
      </c>
      <c r="X13" s="79">
        <f t="shared" si="9"/>
        <v>0</v>
      </c>
      <c r="Y13" s="79">
        <f t="shared" si="55"/>
        <v>0</v>
      </c>
      <c r="Z13" s="537"/>
      <c r="AA13" s="537"/>
      <c r="AB13" s="382"/>
      <c r="AC13" s="320"/>
      <c r="AD13" s="79">
        <f t="shared" si="11"/>
        <v>0</v>
      </c>
      <c r="AE13" s="79">
        <f t="shared" si="12"/>
        <v>0</v>
      </c>
      <c r="AF13" s="79">
        <f t="shared" si="56"/>
        <v>0</v>
      </c>
      <c r="AG13" s="537"/>
      <c r="AH13" s="537"/>
      <c r="AI13" s="382"/>
      <c r="AJ13" s="320"/>
      <c r="AK13" s="79">
        <f t="shared" si="14"/>
        <v>0</v>
      </c>
      <c r="AL13" s="79">
        <f t="shared" si="15"/>
        <v>0</v>
      </c>
      <c r="AM13" s="79">
        <f t="shared" si="57"/>
        <v>0</v>
      </c>
      <c r="AN13" s="537"/>
      <c r="AO13" s="537"/>
      <c r="AP13" s="382"/>
      <c r="AQ13" s="320"/>
      <c r="AR13" s="79">
        <f t="shared" si="17"/>
        <v>0</v>
      </c>
      <c r="AS13" s="79">
        <f t="shared" si="18"/>
        <v>0</v>
      </c>
      <c r="AT13" s="79">
        <f t="shared" si="58"/>
        <v>0</v>
      </c>
      <c r="AU13" s="537"/>
      <c r="AV13" s="537"/>
      <c r="AW13" s="382"/>
      <c r="AX13" s="320"/>
      <c r="AY13" s="79">
        <f t="shared" si="20"/>
        <v>0</v>
      </c>
      <c r="AZ13" s="79">
        <f t="shared" si="21"/>
        <v>0</v>
      </c>
      <c r="BA13" s="79">
        <f t="shared" si="59"/>
        <v>0</v>
      </c>
      <c r="BB13" s="537"/>
      <c r="BC13" s="537"/>
      <c r="BD13" s="382"/>
      <c r="BE13" s="320"/>
      <c r="BF13" s="79">
        <f t="shared" si="23"/>
        <v>0</v>
      </c>
      <c r="BG13" s="79">
        <f t="shared" si="24"/>
        <v>0</v>
      </c>
      <c r="BH13" s="79">
        <f t="shared" si="60"/>
        <v>0</v>
      </c>
      <c r="BI13" s="537"/>
      <c r="BJ13" s="537"/>
      <c r="BK13" s="382"/>
      <c r="BL13" s="320"/>
      <c r="BM13" s="79">
        <f t="shared" si="26"/>
        <v>0</v>
      </c>
      <c r="BN13" s="79">
        <f t="shared" si="27"/>
        <v>0</v>
      </c>
      <c r="BO13" s="79">
        <f t="shared" si="61"/>
        <v>0</v>
      </c>
      <c r="BP13" s="537"/>
      <c r="BQ13" s="537"/>
      <c r="BR13" s="382"/>
      <c r="BS13" s="320"/>
      <c r="BT13" s="79">
        <f t="shared" si="29"/>
        <v>0</v>
      </c>
      <c r="BU13" s="79">
        <f t="shared" si="30"/>
        <v>0</v>
      </c>
      <c r="BV13" s="79">
        <f t="shared" si="62"/>
        <v>0</v>
      </c>
      <c r="BW13" s="537"/>
      <c r="BX13" s="537"/>
      <c r="BY13" s="382"/>
      <c r="BZ13" s="320"/>
      <c r="CA13" s="79">
        <f t="shared" si="32"/>
        <v>0</v>
      </c>
      <c r="CB13" s="79">
        <f t="shared" si="33"/>
        <v>0</v>
      </c>
      <c r="CC13" s="79">
        <f t="shared" si="63"/>
        <v>0</v>
      </c>
      <c r="CD13" s="537"/>
      <c r="CE13" s="537"/>
      <c r="CF13" s="382"/>
      <c r="CG13" s="320"/>
      <c r="CH13" s="79">
        <f t="shared" si="35"/>
        <v>0</v>
      </c>
      <c r="CI13" s="79">
        <f t="shared" si="36"/>
        <v>0</v>
      </c>
      <c r="CJ13" s="79">
        <f t="shared" si="64"/>
        <v>0</v>
      </c>
      <c r="CK13" s="537"/>
      <c r="CL13" s="537"/>
      <c r="CM13" s="382"/>
      <c r="CN13" s="320"/>
      <c r="CO13" s="79">
        <f t="shared" si="38"/>
        <v>0</v>
      </c>
      <c r="CP13" s="79">
        <f t="shared" si="39"/>
        <v>0</v>
      </c>
      <c r="CQ13" s="79">
        <f t="shared" si="65"/>
        <v>0</v>
      </c>
      <c r="CR13" s="537"/>
      <c r="CS13" s="537"/>
      <c r="CT13" s="382"/>
      <c r="CU13" s="320"/>
      <c r="CV13" s="79">
        <f t="shared" si="41"/>
        <v>0</v>
      </c>
      <c r="CW13" s="79">
        <f t="shared" si="42"/>
        <v>0</v>
      </c>
      <c r="CX13" s="79">
        <f t="shared" si="66"/>
        <v>0</v>
      </c>
      <c r="CY13" s="537"/>
      <c r="CZ13" s="537"/>
      <c r="DA13" s="382"/>
      <c r="DB13" s="320"/>
      <c r="DC13" s="79">
        <f t="shared" si="44"/>
        <v>0</v>
      </c>
      <c r="DD13" s="79">
        <f t="shared" si="45"/>
        <v>0</v>
      </c>
      <c r="DE13" s="79">
        <f t="shared" si="67"/>
        <v>0</v>
      </c>
      <c r="DF13" s="537"/>
      <c r="DG13" s="537"/>
      <c r="DH13" s="382"/>
      <c r="DI13" s="320"/>
      <c r="DJ13" s="79">
        <f t="shared" si="47"/>
        <v>0</v>
      </c>
      <c r="DK13" s="79">
        <f t="shared" si="48"/>
        <v>0</v>
      </c>
      <c r="DL13" s="79">
        <f t="shared" si="68"/>
        <v>0</v>
      </c>
      <c r="DM13" s="537"/>
      <c r="DN13" s="537"/>
      <c r="DO13" s="382"/>
      <c r="DP13" s="320"/>
      <c r="DQ13" s="79">
        <f t="shared" si="50"/>
        <v>0</v>
      </c>
      <c r="DR13" s="79">
        <f t="shared" si="51"/>
        <v>0</v>
      </c>
      <c r="DS13" s="79">
        <f t="shared" si="69"/>
        <v>0</v>
      </c>
      <c r="DT13" s="537"/>
      <c r="DU13" s="537"/>
      <c r="DV13" s="382"/>
    </row>
    <row r="14" spans="1:126" outlineLevel="1" x14ac:dyDescent="0.2">
      <c r="A14" s="152" t="s">
        <v>113</v>
      </c>
      <c r="B14" s="179" t="s">
        <v>85</v>
      </c>
      <c r="C14" s="43"/>
      <c r="D14" s="43"/>
      <c r="E14" s="79">
        <f t="shared" si="0"/>
        <v>0</v>
      </c>
      <c r="F14" s="150"/>
      <c r="G14" s="22"/>
      <c r="H14" s="320" t="s">
        <v>308</v>
      </c>
      <c r="I14" s="79">
        <f t="shared" si="1"/>
        <v>0</v>
      </c>
      <c r="J14" s="79">
        <f t="shared" si="2"/>
        <v>0</v>
      </c>
      <c r="K14" s="79">
        <f t="shared" si="53"/>
        <v>0</v>
      </c>
      <c r="L14" s="537"/>
      <c r="M14" s="537"/>
      <c r="N14" s="382"/>
      <c r="O14" s="320" t="str">
        <f t="shared" si="4"/>
        <v>LMS</v>
      </c>
      <c r="P14" s="79">
        <f t="shared" si="5"/>
        <v>0</v>
      </c>
      <c r="Q14" s="79">
        <f t="shared" si="6"/>
        <v>0</v>
      </c>
      <c r="R14" s="79">
        <f t="shared" si="54"/>
        <v>0</v>
      </c>
      <c r="S14" s="537"/>
      <c r="T14" s="537"/>
      <c r="U14" s="382"/>
      <c r="V14" s="320"/>
      <c r="W14" s="79">
        <f t="shared" si="8"/>
        <v>0</v>
      </c>
      <c r="X14" s="79">
        <f t="shared" si="9"/>
        <v>0</v>
      </c>
      <c r="Y14" s="79">
        <f t="shared" si="55"/>
        <v>0</v>
      </c>
      <c r="Z14" s="537"/>
      <c r="AA14" s="537"/>
      <c r="AB14" s="382"/>
      <c r="AC14" s="320"/>
      <c r="AD14" s="79">
        <f t="shared" si="11"/>
        <v>0</v>
      </c>
      <c r="AE14" s="79">
        <f t="shared" si="12"/>
        <v>0</v>
      </c>
      <c r="AF14" s="79">
        <f t="shared" si="56"/>
        <v>0</v>
      </c>
      <c r="AG14" s="537"/>
      <c r="AH14" s="537"/>
      <c r="AI14" s="382"/>
      <c r="AJ14" s="320"/>
      <c r="AK14" s="79">
        <f t="shared" si="14"/>
        <v>0</v>
      </c>
      <c r="AL14" s="79">
        <f t="shared" si="15"/>
        <v>0</v>
      </c>
      <c r="AM14" s="79">
        <f t="shared" si="57"/>
        <v>0</v>
      </c>
      <c r="AN14" s="537"/>
      <c r="AO14" s="537"/>
      <c r="AP14" s="382"/>
      <c r="AQ14" s="320"/>
      <c r="AR14" s="79">
        <f t="shared" si="17"/>
        <v>0</v>
      </c>
      <c r="AS14" s="79">
        <f t="shared" si="18"/>
        <v>0</v>
      </c>
      <c r="AT14" s="79">
        <f t="shared" si="58"/>
        <v>0</v>
      </c>
      <c r="AU14" s="537"/>
      <c r="AV14" s="537"/>
      <c r="AW14" s="382"/>
      <c r="AX14" s="320"/>
      <c r="AY14" s="79">
        <f t="shared" si="20"/>
        <v>0</v>
      </c>
      <c r="AZ14" s="79">
        <f t="shared" si="21"/>
        <v>0</v>
      </c>
      <c r="BA14" s="79">
        <f t="shared" si="59"/>
        <v>0</v>
      </c>
      <c r="BB14" s="537"/>
      <c r="BC14" s="537"/>
      <c r="BD14" s="382"/>
      <c r="BE14" s="320"/>
      <c r="BF14" s="79">
        <f t="shared" si="23"/>
        <v>0</v>
      </c>
      <c r="BG14" s="79">
        <f t="shared" si="24"/>
        <v>0</v>
      </c>
      <c r="BH14" s="79">
        <f t="shared" si="60"/>
        <v>0</v>
      </c>
      <c r="BI14" s="537"/>
      <c r="BJ14" s="537"/>
      <c r="BK14" s="382"/>
      <c r="BL14" s="320"/>
      <c r="BM14" s="79">
        <f t="shared" si="26"/>
        <v>0</v>
      </c>
      <c r="BN14" s="79">
        <f t="shared" si="27"/>
        <v>0</v>
      </c>
      <c r="BO14" s="79">
        <f t="shared" si="61"/>
        <v>0</v>
      </c>
      <c r="BP14" s="537"/>
      <c r="BQ14" s="537"/>
      <c r="BR14" s="382"/>
      <c r="BS14" s="320"/>
      <c r="BT14" s="79">
        <f t="shared" si="29"/>
        <v>0</v>
      </c>
      <c r="BU14" s="79">
        <f t="shared" si="30"/>
        <v>0</v>
      </c>
      <c r="BV14" s="79">
        <f t="shared" si="62"/>
        <v>0</v>
      </c>
      <c r="BW14" s="537"/>
      <c r="BX14" s="537"/>
      <c r="BY14" s="382"/>
      <c r="BZ14" s="320"/>
      <c r="CA14" s="79">
        <f t="shared" si="32"/>
        <v>0</v>
      </c>
      <c r="CB14" s="79">
        <f t="shared" si="33"/>
        <v>0</v>
      </c>
      <c r="CC14" s="79">
        <f t="shared" si="63"/>
        <v>0</v>
      </c>
      <c r="CD14" s="537"/>
      <c r="CE14" s="537"/>
      <c r="CF14" s="382"/>
      <c r="CG14" s="320"/>
      <c r="CH14" s="79">
        <f t="shared" si="35"/>
        <v>0</v>
      </c>
      <c r="CI14" s="79">
        <f t="shared" si="36"/>
        <v>0</v>
      </c>
      <c r="CJ14" s="79">
        <f t="shared" si="64"/>
        <v>0</v>
      </c>
      <c r="CK14" s="537"/>
      <c r="CL14" s="537"/>
      <c r="CM14" s="382"/>
      <c r="CN14" s="320"/>
      <c r="CO14" s="79">
        <f t="shared" si="38"/>
        <v>0</v>
      </c>
      <c r="CP14" s="79">
        <f t="shared" si="39"/>
        <v>0</v>
      </c>
      <c r="CQ14" s="79">
        <f t="shared" si="65"/>
        <v>0</v>
      </c>
      <c r="CR14" s="537"/>
      <c r="CS14" s="537"/>
      <c r="CT14" s="382"/>
      <c r="CU14" s="320"/>
      <c r="CV14" s="79">
        <f t="shared" si="41"/>
        <v>0</v>
      </c>
      <c r="CW14" s="79">
        <f t="shared" si="42"/>
        <v>0</v>
      </c>
      <c r="CX14" s="79">
        <f t="shared" si="66"/>
        <v>0</v>
      </c>
      <c r="CY14" s="537"/>
      <c r="CZ14" s="537"/>
      <c r="DA14" s="382"/>
      <c r="DB14" s="320"/>
      <c r="DC14" s="79">
        <f t="shared" si="44"/>
        <v>0</v>
      </c>
      <c r="DD14" s="79">
        <f t="shared" si="45"/>
        <v>0</v>
      </c>
      <c r="DE14" s="79">
        <f t="shared" si="67"/>
        <v>0</v>
      </c>
      <c r="DF14" s="537"/>
      <c r="DG14" s="537"/>
      <c r="DH14" s="382"/>
      <c r="DI14" s="320"/>
      <c r="DJ14" s="79">
        <f t="shared" si="47"/>
        <v>0</v>
      </c>
      <c r="DK14" s="79">
        <f t="shared" si="48"/>
        <v>0</v>
      </c>
      <c r="DL14" s="79">
        <f t="shared" si="68"/>
        <v>0</v>
      </c>
      <c r="DM14" s="537"/>
      <c r="DN14" s="537"/>
      <c r="DO14" s="382"/>
      <c r="DP14" s="320"/>
      <c r="DQ14" s="79">
        <f t="shared" si="50"/>
        <v>0</v>
      </c>
      <c r="DR14" s="79">
        <f t="shared" si="51"/>
        <v>0</v>
      </c>
      <c r="DS14" s="79">
        <f t="shared" si="69"/>
        <v>0</v>
      </c>
      <c r="DT14" s="537"/>
      <c r="DU14" s="537"/>
      <c r="DV14" s="382"/>
    </row>
    <row r="15" spans="1:126" outlineLevel="1" x14ac:dyDescent="0.2">
      <c r="A15" s="152" t="s">
        <v>131</v>
      </c>
      <c r="B15" s="179" t="s">
        <v>85</v>
      </c>
      <c r="C15" s="43"/>
      <c r="D15" s="43"/>
      <c r="E15" s="79">
        <f t="shared" si="0"/>
        <v>0</v>
      </c>
      <c r="F15" s="150"/>
      <c r="G15" s="22"/>
      <c r="H15" s="320" t="s">
        <v>308</v>
      </c>
      <c r="I15" s="79">
        <f t="shared" si="1"/>
        <v>0</v>
      </c>
      <c r="J15" s="79">
        <f t="shared" si="2"/>
        <v>0</v>
      </c>
      <c r="K15" s="79">
        <f t="shared" si="53"/>
        <v>0</v>
      </c>
      <c r="L15" s="537"/>
      <c r="M15" s="537"/>
      <c r="N15" s="382"/>
      <c r="O15" s="320" t="str">
        <f t="shared" si="4"/>
        <v>LMS</v>
      </c>
      <c r="P15" s="79">
        <f t="shared" si="5"/>
        <v>0</v>
      </c>
      <c r="Q15" s="79">
        <f t="shared" si="6"/>
        <v>0</v>
      </c>
      <c r="R15" s="79">
        <f t="shared" si="54"/>
        <v>0</v>
      </c>
      <c r="S15" s="537"/>
      <c r="T15" s="537"/>
      <c r="U15" s="382"/>
      <c r="V15" s="320"/>
      <c r="W15" s="79">
        <f t="shared" si="8"/>
        <v>0</v>
      </c>
      <c r="X15" s="79">
        <f t="shared" si="9"/>
        <v>0</v>
      </c>
      <c r="Y15" s="79">
        <f t="shared" si="55"/>
        <v>0</v>
      </c>
      <c r="Z15" s="537"/>
      <c r="AA15" s="537"/>
      <c r="AB15" s="382"/>
      <c r="AC15" s="320"/>
      <c r="AD15" s="79">
        <f t="shared" si="11"/>
        <v>0</v>
      </c>
      <c r="AE15" s="79">
        <f t="shared" si="12"/>
        <v>0</v>
      </c>
      <c r="AF15" s="79">
        <f t="shared" si="56"/>
        <v>0</v>
      </c>
      <c r="AG15" s="537"/>
      <c r="AH15" s="537"/>
      <c r="AI15" s="382"/>
      <c r="AJ15" s="320"/>
      <c r="AK15" s="79">
        <f t="shared" si="14"/>
        <v>0</v>
      </c>
      <c r="AL15" s="79">
        <f t="shared" si="15"/>
        <v>0</v>
      </c>
      <c r="AM15" s="79">
        <f t="shared" si="57"/>
        <v>0</v>
      </c>
      <c r="AN15" s="537"/>
      <c r="AO15" s="537"/>
      <c r="AP15" s="382"/>
      <c r="AQ15" s="320"/>
      <c r="AR15" s="79">
        <f t="shared" si="17"/>
        <v>0</v>
      </c>
      <c r="AS15" s="79">
        <f t="shared" si="18"/>
        <v>0</v>
      </c>
      <c r="AT15" s="79">
        <f t="shared" si="58"/>
        <v>0</v>
      </c>
      <c r="AU15" s="537"/>
      <c r="AV15" s="537"/>
      <c r="AW15" s="382"/>
      <c r="AX15" s="320"/>
      <c r="AY15" s="79">
        <f t="shared" si="20"/>
        <v>0</v>
      </c>
      <c r="AZ15" s="79">
        <f t="shared" si="21"/>
        <v>0</v>
      </c>
      <c r="BA15" s="79">
        <f t="shared" si="59"/>
        <v>0</v>
      </c>
      <c r="BB15" s="537"/>
      <c r="BC15" s="537"/>
      <c r="BD15" s="382"/>
      <c r="BE15" s="320"/>
      <c r="BF15" s="79">
        <f t="shared" si="23"/>
        <v>0</v>
      </c>
      <c r="BG15" s="79">
        <f t="shared" si="24"/>
        <v>0</v>
      </c>
      <c r="BH15" s="79">
        <f t="shared" si="60"/>
        <v>0</v>
      </c>
      <c r="BI15" s="537"/>
      <c r="BJ15" s="537"/>
      <c r="BK15" s="382"/>
      <c r="BL15" s="320"/>
      <c r="BM15" s="79">
        <f t="shared" si="26"/>
        <v>0</v>
      </c>
      <c r="BN15" s="79">
        <f t="shared" si="27"/>
        <v>0</v>
      </c>
      <c r="BO15" s="79">
        <f t="shared" si="61"/>
        <v>0</v>
      </c>
      <c r="BP15" s="537"/>
      <c r="BQ15" s="537"/>
      <c r="BR15" s="382"/>
      <c r="BS15" s="320"/>
      <c r="BT15" s="79">
        <f t="shared" si="29"/>
        <v>0</v>
      </c>
      <c r="BU15" s="79">
        <f t="shared" si="30"/>
        <v>0</v>
      </c>
      <c r="BV15" s="79">
        <f t="shared" si="62"/>
        <v>0</v>
      </c>
      <c r="BW15" s="537"/>
      <c r="BX15" s="537"/>
      <c r="BY15" s="382"/>
      <c r="BZ15" s="320"/>
      <c r="CA15" s="79">
        <f t="shared" si="32"/>
        <v>0</v>
      </c>
      <c r="CB15" s="79">
        <f t="shared" si="33"/>
        <v>0</v>
      </c>
      <c r="CC15" s="79">
        <f t="shared" si="63"/>
        <v>0</v>
      </c>
      <c r="CD15" s="537"/>
      <c r="CE15" s="537"/>
      <c r="CF15" s="382"/>
      <c r="CG15" s="320"/>
      <c r="CH15" s="79">
        <f t="shared" si="35"/>
        <v>0</v>
      </c>
      <c r="CI15" s="79">
        <f t="shared" si="36"/>
        <v>0</v>
      </c>
      <c r="CJ15" s="79">
        <f t="shared" si="64"/>
        <v>0</v>
      </c>
      <c r="CK15" s="537"/>
      <c r="CL15" s="537"/>
      <c r="CM15" s="382"/>
      <c r="CN15" s="320"/>
      <c r="CO15" s="79">
        <f t="shared" si="38"/>
        <v>0</v>
      </c>
      <c r="CP15" s="79">
        <f t="shared" si="39"/>
        <v>0</v>
      </c>
      <c r="CQ15" s="79">
        <f t="shared" si="65"/>
        <v>0</v>
      </c>
      <c r="CR15" s="537"/>
      <c r="CS15" s="537"/>
      <c r="CT15" s="382"/>
      <c r="CU15" s="320"/>
      <c r="CV15" s="79">
        <f t="shared" si="41"/>
        <v>0</v>
      </c>
      <c r="CW15" s="79">
        <f t="shared" si="42"/>
        <v>0</v>
      </c>
      <c r="CX15" s="79">
        <f t="shared" si="66"/>
        <v>0</v>
      </c>
      <c r="CY15" s="537"/>
      <c r="CZ15" s="537"/>
      <c r="DA15" s="382"/>
      <c r="DB15" s="320"/>
      <c r="DC15" s="79">
        <f t="shared" si="44"/>
        <v>0</v>
      </c>
      <c r="DD15" s="79">
        <f t="shared" si="45"/>
        <v>0</v>
      </c>
      <c r="DE15" s="79">
        <f t="shared" si="67"/>
        <v>0</v>
      </c>
      <c r="DF15" s="537"/>
      <c r="DG15" s="537"/>
      <c r="DH15" s="382"/>
      <c r="DI15" s="320"/>
      <c r="DJ15" s="79">
        <f t="shared" si="47"/>
        <v>0</v>
      </c>
      <c r="DK15" s="79">
        <f t="shared" si="48"/>
        <v>0</v>
      </c>
      <c r="DL15" s="79">
        <f t="shared" si="68"/>
        <v>0</v>
      </c>
      <c r="DM15" s="537"/>
      <c r="DN15" s="537"/>
      <c r="DO15" s="382"/>
      <c r="DP15" s="320"/>
      <c r="DQ15" s="79">
        <f t="shared" si="50"/>
        <v>0</v>
      </c>
      <c r="DR15" s="79">
        <f t="shared" si="51"/>
        <v>0</v>
      </c>
      <c r="DS15" s="79">
        <f t="shared" si="69"/>
        <v>0</v>
      </c>
      <c r="DT15" s="537"/>
      <c r="DU15" s="537"/>
      <c r="DV15" s="382"/>
    </row>
    <row r="16" spans="1:126" outlineLevel="1" x14ac:dyDescent="0.2">
      <c r="A16" s="152" t="s">
        <v>131</v>
      </c>
      <c r="B16" s="179" t="s">
        <v>85</v>
      </c>
      <c r="C16" s="43"/>
      <c r="D16" s="43"/>
      <c r="E16" s="88">
        <f t="shared" si="0"/>
        <v>0</v>
      </c>
      <c r="F16" s="150"/>
      <c r="G16" s="22"/>
      <c r="H16" s="320" t="s">
        <v>308</v>
      </c>
      <c r="I16" s="79">
        <f t="shared" si="1"/>
        <v>0</v>
      </c>
      <c r="J16" s="79">
        <f t="shared" si="2"/>
        <v>0</v>
      </c>
      <c r="K16" s="88">
        <f t="shared" si="53"/>
        <v>0</v>
      </c>
      <c r="L16" s="537"/>
      <c r="M16" s="537"/>
      <c r="N16" s="382"/>
      <c r="O16" s="320" t="str">
        <f t="shared" si="4"/>
        <v>LMS</v>
      </c>
      <c r="P16" s="79">
        <f t="shared" si="5"/>
        <v>0</v>
      </c>
      <c r="Q16" s="79">
        <f t="shared" si="6"/>
        <v>0</v>
      </c>
      <c r="R16" s="88">
        <f t="shared" si="54"/>
        <v>0</v>
      </c>
      <c r="S16" s="537"/>
      <c r="T16" s="537"/>
      <c r="U16" s="382"/>
      <c r="V16" s="320"/>
      <c r="W16" s="79">
        <f t="shared" si="8"/>
        <v>0</v>
      </c>
      <c r="X16" s="79">
        <f t="shared" si="9"/>
        <v>0</v>
      </c>
      <c r="Y16" s="88">
        <f t="shared" si="55"/>
        <v>0</v>
      </c>
      <c r="Z16" s="537"/>
      <c r="AA16" s="537"/>
      <c r="AB16" s="382"/>
      <c r="AC16" s="320"/>
      <c r="AD16" s="79">
        <f t="shared" si="11"/>
        <v>0</v>
      </c>
      <c r="AE16" s="79">
        <f t="shared" si="12"/>
        <v>0</v>
      </c>
      <c r="AF16" s="88">
        <f t="shared" si="56"/>
        <v>0</v>
      </c>
      <c r="AG16" s="537"/>
      <c r="AH16" s="537"/>
      <c r="AI16" s="382"/>
      <c r="AJ16" s="320"/>
      <c r="AK16" s="79">
        <f t="shared" si="14"/>
        <v>0</v>
      </c>
      <c r="AL16" s="79">
        <f t="shared" si="15"/>
        <v>0</v>
      </c>
      <c r="AM16" s="88">
        <f t="shared" si="57"/>
        <v>0</v>
      </c>
      <c r="AN16" s="537"/>
      <c r="AO16" s="537"/>
      <c r="AP16" s="382"/>
      <c r="AQ16" s="320"/>
      <c r="AR16" s="79">
        <f t="shared" si="17"/>
        <v>0</v>
      </c>
      <c r="AS16" s="79">
        <f t="shared" si="18"/>
        <v>0</v>
      </c>
      <c r="AT16" s="88">
        <f t="shared" si="58"/>
        <v>0</v>
      </c>
      <c r="AU16" s="537"/>
      <c r="AV16" s="537"/>
      <c r="AW16" s="382"/>
      <c r="AX16" s="320"/>
      <c r="AY16" s="79">
        <f t="shared" si="20"/>
        <v>0</v>
      </c>
      <c r="AZ16" s="79">
        <f t="shared" si="21"/>
        <v>0</v>
      </c>
      <c r="BA16" s="88">
        <f t="shared" si="59"/>
        <v>0</v>
      </c>
      <c r="BB16" s="537"/>
      <c r="BC16" s="537"/>
      <c r="BD16" s="382"/>
      <c r="BE16" s="320"/>
      <c r="BF16" s="79">
        <f t="shared" si="23"/>
        <v>0</v>
      </c>
      <c r="BG16" s="79">
        <f t="shared" si="24"/>
        <v>0</v>
      </c>
      <c r="BH16" s="88">
        <f t="shared" si="60"/>
        <v>0</v>
      </c>
      <c r="BI16" s="537"/>
      <c r="BJ16" s="537"/>
      <c r="BK16" s="382"/>
      <c r="BL16" s="320"/>
      <c r="BM16" s="79">
        <f t="shared" si="26"/>
        <v>0</v>
      </c>
      <c r="BN16" s="79">
        <f t="shared" si="27"/>
        <v>0</v>
      </c>
      <c r="BO16" s="88">
        <f t="shared" si="61"/>
        <v>0</v>
      </c>
      <c r="BP16" s="537"/>
      <c r="BQ16" s="537"/>
      <c r="BR16" s="382"/>
      <c r="BS16" s="320"/>
      <c r="BT16" s="79">
        <f t="shared" si="29"/>
        <v>0</v>
      </c>
      <c r="BU16" s="79">
        <f t="shared" si="30"/>
        <v>0</v>
      </c>
      <c r="BV16" s="88">
        <f t="shared" si="62"/>
        <v>0</v>
      </c>
      <c r="BW16" s="537"/>
      <c r="BX16" s="537"/>
      <c r="BY16" s="382"/>
      <c r="BZ16" s="320"/>
      <c r="CA16" s="79">
        <f t="shared" si="32"/>
        <v>0</v>
      </c>
      <c r="CB16" s="79">
        <f t="shared" si="33"/>
        <v>0</v>
      </c>
      <c r="CC16" s="88">
        <f t="shared" si="63"/>
        <v>0</v>
      </c>
      <c r="CD16" s="537"/>
      <c r="CE16" s="537"/>
      <c r="CF16" s="382"/>
      <c r="CG16" s="320"/>
      <c r="CH16" s="79">
        <f t="shared" si="35"/>
        <v>0</v>
      </c>
      <c r="CI16" s="79">
        <f t="shared" si="36"/>
        <v>0</v>
      </c>
      <c r="CJ16" s="88">
        <f t="shared" si="64"/>
        <v>0</v>
      </c>
      <c r="CK16" s="537"/>
      <c r="CL16" s="537"/>
      <c r="CM16" s="382"/>
      <c r="CN16" s="320"/>
      <c r="CO16" s="79">
        <f t="shared" si="38"/>
        <v>0</v>
      </c>
      <c r="CP16" s="79">
        <f t="shared" si="39"/>
        <v>0</v>
      </c>
      <c r="CQ16" s="88">
        <f t="shared" si="65"/>
        <v>0</v>
      </c>
      <c r="CR16" s="537"/>
      <c r="CS16" s="537"/>
      <c r="CT16" s="382"/>
      <c r="CU16" s="320"/>
      <c r="CV16" s="79">
        <f t="shared" si="41"/>
        <v>0</v>
      </c>
      <c r="CW16" s="79">
        <f t="shared" si="42"/>
        <v>0</v>
      </c>
      <c r="CX16" s="88">
        <f t="shared" si="66"/>
        <v>0</v>
      </c>
      <c r="CY16" s="537"/>
      <c r="CZ16" s="537"/>
      <c r="DA16" s="382"/>
      <c r="DB16" s="320"/>
      <c r="DC16" s="79">
        <f t="shared" si="44"/>
        <v>0</v>
      </c>
      <c r="DD16" s="79">
        <f t="shared" si="45"/>
        <v>0</v>
      </c>
      <c r="DE16" s="88">
        <f t="shared" si="67"/>
        <v>0</v>
      </c>
      <c r="DF16" s="537"/>
      <c r="DG16" s="537"/>
      <c r="DH16" s="382"/>
      <c r="DI16" s="320"/>
      <c r="DJ16" s="79">
        <f t="shared" si="47"/>
        <v>0</v>
      </c>
      <c r="DK16" s="79">
        <f t="shared" si="48"/>
        <v>0</v>
      </c>
      <c r="DL16" s="88">
        <f t="shared" si="68"/>
        <v>0</v>
      </c>
      <c r="DM16" s="537"/>
      <c r="DN16" s="537"/>
      <c r="DO16" s="382"/>
      <c r="DP16" s="320"/>
      <c r="DQ16" s="79">
        <f t="shared" si="50"/>
        <v>0</v>
      </c>
      <c r="DR16" s="79">
        <f t="shared" si="51"/>
        <v>0</v>
      </c>
      <c r="DS16" s="88">
        <f t="shared" si="69"/>
        <v>0</v>
      </c>
      <c r="DT16" s="537"/>
      <c r="DU16" s="537"/>
      <c r="DV16" s="382"/>
    </row>
    <row r="17" spans="1:126" outlineLevel="1" x14ac:dyDescent="0.2">
      <c r="A17" s="75" t="s">
        <v>3</v>
      </c>
      <c r="B17" s="63"/>
      <c r="C17" s="77">
        <f>SUMIF($H18:$H19,MID($H17,3,10),C18:C19)</f>
        <v>0</v>
      </c>
      <c r="D17" s="77">
        <f>SUMIF($H18:$H19,MID($H17,3,10),D18:D19)</f>
        <v>0</v>
      </c>
      <c r="E17" s="77">
        <f t="shared" si="0"/>
        <v>0</v>
      </c>
      <c r="F17" s="150"/>
      <c r="G17" s="22"/>
      <c r="H17" s="320" t="s">
        <v>309</v>
      </c>
      <c r="I17" s="77">
        <f t="shared" si="1"/>
        <v>0</v>
      </c>
      <c r="J17" s="77">
        <f t="shared" si="2"/>
        <v>0</v>
      </c>
      <c r="K17" s="77">
        <f t="shared" si="53"/>
        <v>0</v>
      </c>
      <c r="L17" s="432">
        <f>IF(I$1="","",SUMIF($H18:$H23,MID($H17,3,10),L18:L23))</f>
        <v>0</v>
      </c>
      <c r="M17" s="432">
        <f>IF(I$1="","",SUMIF($H18:$H23,MID($H17,3,10),M18:M23))</f>
        <v>0</v>
      </c>
      <c r="N17" s="382"/>
      <c r="O17" s="320" t="str">
        <f t="shared" si="4"/>
        <v>LM</v>
      </c>
      <c r="P17" s="77">
        <f t="shared" si="5"/>
        <v>0</v>
      </c>
      <c r="Q17" s="77">
        <f t="shared" si="6"/>
        <v>0</v>
      </c>
      <c r="R17" s="77">
        <f t="shared" si="54"/>
        <v>0</v>
      </c>
      <c r="S17" s="432">
        <f>IF(P$1="","",SUMIF($H18:$H19,MID($H17,3,10),S18:S19))</f>
        <v>0</v>
      </c>
      <c r="T17" s="432">
        <f>IF(P$1="","",SUMIF($H18:$H19,MID($H17,3,10),T18:T19))</f>
        <v>0</v>
      </c>
      <c r="U17" s="382"/>
      <c r="V17" s="320"/>
      <c r="W17" s="77">
        <f t="shared" si="8"/>
        <v>0</v>
      </c>
      <c r="X17" s="77">
        <f t="shared" si="9"/>
        <v>0</v>
      </c>
      <c r="Y17" s="77">
        <f t="shared" si="55"/>
        <v>0</v>
      </c>
      <c r="Z17" s="436">
        <f>IF(W$1="","",SUMIF($H18:$H19,MID($H17,3,10),Z18:Z19))</f>
        <v>0</v>
      </c>
      <c r="AA17" s="436">
        <f>IF(W$1="","",SUMIF($H18:$H19,MID($H17,3,10),AA18:AA19))</f>
        <v>0</v>
      </c>
      <c r="AB17" s="382"/>
      <c r="AC17" s="320"/>
      <c r="AD17" s="77">
        <f t="shared" si="11"/>
        <v>0</v>
      </c>
      <c r="AE17" s="77">
        <f t="shared" si="12"/>
        <v>0</v>
      </c>
      <c r="AF17" s="77">
        <f t="shared" si="56"/>
        <v>0</v>
      </c>
      <c r="AG17" s="436">
        <f>IF(AD$1="","",SUMIF($H18:$H19,MID($H17,3,10),AG18:AG19))</f>
        <v>0</v>
      </c>
      <c r="AH17" s="436">
        <f>IF(AD$1="","",SUMIF($H18:$H19,MID($H17,3,10),AH18:AH19))</f>
        <v>0</v>
      </c>
      <c r="AI17" s="382"/>
      <c r="AJ17" s="320"/>
      <c r="AK17" s="77">
        <f t="shared" si="14"/>
        <v>0</v>
      </c>
      <c r="AL17" s="77">
        <f t="shared" si="15"/>
        <v>0</v>
      </c>
      <c r="AM17" s="77">
        <f t="shared" si="57"/>
        <v>0</v>
      </c>
      <c r="AN17" s="436">
        <f>IF(AK$1="","",SUMIF($H18:$H19,MID($H17,3,10),AN18:AN19))</f>
        <v>0</v>
      </c>
      <c r="AO17" s="436">
        <f>IF(AK$1="","",SUMIF($H18:$H19,MID($H17,3,10),AO18:AO19))</f>
        <v>0</v>
      </c>
      <c r="AP17" s="382"/>
      <c r="AQ17" s="320"/>
      <c r="AR17" s="77">
        <f t="shared" si="17"/>
        <v>0</v>
      </c>
      <c r="AS17" s="77">
        <f t="shared" si="18"/>
        <v>0</v>
      </c>
      <c r="AT17" s="77">
        <f t="shared" si="58"/>
        <v>0</v>
      </c>
      <c r="AU17" s="436">
        <f>IF(AR$1="","",SUMIF($H18:$H19,MID($H17,3,10),AU18:AU19))</f>
        <v>0</v>
      </c>
      <c r="AV17" s="436">
        <f>IF(AR$1="","",SUMIF($H18:$H19,MID($H17,3,10),AV18:AV19))</f>
        <v>0</v>
      </c>
      <c r="AW17" s="382"/>
      <c r="AX17" s="320"/>
      <c r="AY17" s="77">
        <f t="shared" si="20"/>
        <v>0</v>
      </c>
      <c r="AZ17" s="77">
        <f t="shared" si="21"/>
        <v>0</v>
      </c>
      <c r="BA17" s="77">
        <f t="shared" si="59"/>
        <v>0</v>
      </c>
      <c r="BB17" s="436">
        <f>IF(AY$1="","",SUMIF($H18:$H19,MID($H17,3,10),BB18:BB19))</f>
        <v>0</v>
      </c>
      <c r="BC17" s="436">
        <f>IF(AY$1="","",SUMIF($H18:$H19,MID($H17,3,10),BC18:BC19))</f>
        <v>0</v>
      </c>
      <c r="BD17" s="382"/>
      <c r="BE17" s="320"/>
      <c r="BF17" s="77">
        <f t="shared" si="23"/>
        <v>0</v>
      </c>
      <c r="BG17" s="77">
        <f t="shared" si="24"/>
        <v>0</v>
      </c>
      <c r="BH17" s="77">
        <f t="shared" si="60"/>
        <v>0</v>
      </c>
      <c r="BI17" s="436">
        <f>IF(BF$1="","",SUMIF($H18:$H19,MID($H17,3,10),BI18:BI19))</f>
        <v>0</v>
      </c>
      <c r="BJ17" s="436">
        <f>IF(BF$1="","",SUMIF($H18:$H19,MID($H17,3,10),BJ18:BJ19))</f>
        <v>0</v>
      </c>
      <c r="BK17" s="382"/>
      <c r="BL17" s="320"/>
      <c r="BM17" s="77">
        <f t="shared" si="26"/>
        <v>0</v>
      </c>
      <c r="BN17" s="77">
        <f t="shared" si="27"/>
        <v>0</v>
      </c>
      <c r="BO17" s="77">
        <f t="shared" si="61"/>
        <v>0</v>
      </c>
      <c r="BP17" s="436">
        <f>IF(BM$1="","",SUMIF($H18:$H19,MID($H17,3,10),BP18:BP19))</f>
        <v>0</v>
      </c>
      <c r="BQ17" s="436">
        <f>IF(BM$1="","",SUMIF($H18:$H19,MID($H17,3,10),BQ18:BQ19))</f>
        <v>0</v>
      </c>
      <c r="BR17" s="382"/>
      <c r="BS17" s="320"/>
      <c r="BT17" s="77">
        <f t="shared" si="29"/>
        <v>0</v>
      </c>
      <c r="BU17" s="77">
        <f t="shared" si="30"/>
        <v>0</v>
      </c>
      <c r="BV17" s="77">
        <f t="shared" si="62"/>
        <v>0</v>
      </c>
      <c r="BW17" s="436">
        <f>IF(BT$1="","",SUMIF($H18:$H19,MID($H17,3,10),BW18:BW19))</f>
        <v>0</v>
      </c>
      <c r="BX17" s="436">
        <f>IF(BT$1="","",SUMIF($H18:$H19,MID($H17,3,10),BX18:BX19))</f>
        <v>0</v>
      </c>
      <c r="BY17" s="382"/>
      <c r="BZ17" s="320"/>
      <c r="CA17" s="77">
        <f t="shared" si="32"/>
        <v>0</v>
      </c>
      <c r="CB17" s="77">
        <f t="shared" si="33"/>
        <v>0</v>
      </c>
      <c r="CC17" s="77">
        <f t="shared" si="63"/>
        <v>0</v>
      </c>
      <c r="CD17" s="436">
        <f>IF(CA$1="","",SUMIF($H18:$H19,MID($H17,3,10),CD18:CD19))</f>
        <v>0</v>
      </c>
      <c r="CE17" s="436">
        <f>IF(CA$1="","",SUMIF($H18:$H19,MID($H17,3,10),CE18:CE19))</f>
        <v>0</v>
      </c>
      <c r="CF17" s="382"/>
      <c r="CG17" s="320"/>
      <c r="CH17" s="77">
        <f t="shared" si="35"/>
        <v>0</v>
      </c>
      <c r="CI17" s="77">
        <f t="shared" si="36"/>
        <v>0</v>
      </c>
      <c r="CJ17" s="77">
        <f t="shared" si="64"/>
        <v>0</v>
      </c>
      <c r="CK17" s="436">
        <f>IF(CH$1="","",SUMIF($H18:$H19,MID($H17,3,10),CK18:CK19))</f>
        <v>0</v>
      </c>
      <c r="CL17" s="436">
        <f>IF(CH$1="","",SUMIF($H18:$H19,MID($H17,3,10),CL18:CL19))</f>
        <v>0</v>
      </c>
      <c r="CM17" s="382"/>
      <c r="CN17" s="320"/>
      <c r="CO17" s="77">
        <f t="shared" si="38"/>
        <v>0</v>
      </c>
      <c r="CP17" s="77">
        <f t="shared" si="39"/>
        <v>0</v>
      </c>
      <c r="CQ17" s="77">
        <f t="shared" si="65"/>
        <v>0</v>
      </c>
      <c r="CR17" s="436">
        <f>IF(CO$1="","",SUMIF($H18:$H19,MID($H17,3,10),CR18:CR19))</f>
        <v>0</v>
      </c>
      <c r="CS17" s="436">
        <f>IF(CO$1="","",SUMIF($H18:$H19,MID($H17,3,10),CS18:CS19))</f>
        <v>0</v>
      </c>
      <c r="CT17" s="382"/>
      <c r="CU17" s="320"/>
      <c r="CV17" s="77">
        <f t="shared" si="41"/>
        <v>0</v>
      </c>
      <c r="CW17" s="77">
        <f t="shared" si="42"/>
        <v>0</v>
      </c>
      <c r="CX17" s="77">
        <f t="shared" si="66"/>
        <v>0</v>
      </c>
      <c r="CY17" s="436">
        <f>IF(CV$1="","",SUMIF($H18:$H19,MID($H17,3,10),CY18:CY19))</f>
        <v>0</v>
      </c>
      <c r="CZ17" s="436">
        <f>IF(CV$1="","",SUMIF($H18:$H19,MID($H17,3,10),CZ18:CZ19))</f>
        <v>0</v>
      </c>
      <c r="DA17" s="382"/>
      <c r="DB17" s="320"/>
      <c r="DC17" s="77">
        <f t="shared" si="44"/>
        <v>0</v>
      </c>
      <c r="DD17" s="77">
        <f t="shared" si="45"/>
        <v>0</v>
      </c>
      <c r="DE17" s="77">
        <f t="shared" si="67"/>
        <v>0</v>
      </c>
      <c r="DF17" s="436">
        <f>IF(DC$1="","",SUMIF($H18:$H19,MID($H17,3,10),DF18:DF19))</f>
        <v>0</v>
      </c>
      <c r="DG17" s="436">
        <f>IF(DC$1="","",SUMIF($H18:$H19,MID($H17,3,10),DG18:DG19))</f>
        <v>0</v>
      </c>
      <c r="DH17" s="382"/>
      <c r="DI17" s="320"/>
      <c r="DJ17" s="77">
        <f t="shared" si="47"/>
        <v>0</v>
      </c>
      <c r="DK17" s="77">
        <f t="shared" si="48"/>
        <v>0</v>
      </c>
      <c r="DL17" s="77">
        <f t="shared" si="68"/>
        <v>0</v>
      </c>
      <c r="DM17" s="436">
        <f>IF(DJ$1="","",SUMIF($H18:$H19,MID($H17,3,10),DM18:DM19))</f>
        <v>0</v>
      </c>
      <c r="DN17" s="436">
        <f>IF(DJ$1="","",SUMIF($H18:$H19,MID($H17,3,10),DN18:DN19))</f>
        <v>0</v>
      </c>
      <c r="DO17" s="382"/>
      <c r="DP17" s="320"/>
      <c r="DQ17" s="77">
        <f t="shared" si="50"/>
        <v>0</v>
      </c>
      <c r="DR17" s="77">
        <f t="shared" si="51"/>
        <v>0</v>
      </c>
      <c r="DS17" s="77">
        <f t="shared" si="69"/>
        <v>0</v>
      </c>
      <c r="DT17" s="436">
        <f>IF(DQ$1="","",SUMIF($H18:$H19,MID($H17,3,10),DT18:DT19))</f>
        <v>0</v>
      </c>
      <c r="DU17" s="436">
        <f>IF(DQ$1="","",SUMIF($H18:$H19,MID($H17,3,10),DU18:DU19))</f>
        <v>0</v>
      </c>
      <c r="DV17" s="382"/>
    </row>
    <row r="18" spans="1:126" outlineLevel="1" x14ac:dyDescent="0.2">
      <c r="A18" s="152" t="s">
        <v>3</v>
      </c>
      <c r="B18" s="179"/>
      <c r="C18" s="43"/>
      <c r="D18" s="43"/>
      <c r="E18" s="79">
        <f t="shared" si="0"/>
        <v>0</v>
      </c>
      <c r="F18" s="150"/>
      <c r="G18" s="22"/>
      <c r="H18" s="320" t="s">
        <v>310</v>
      </c>
      <c r="I18" s="79">
        <f t="shared" si="1"/>
        <v>0</v>
      </c>
      <c r="J18" s="79">
        <f t="shared" si="2"/>
        <v>0</v>
      </c>
      <c r="K18" s="88">
        <f t="shared" ref="K18:K23" si="70">IF(I$1="","",SUM(I18:J18))</f>
        <v>0</v>
      </c>
      <c r="L18" s="537"/>
      <c r="M18" s="537"/>
      <c r="N18" s="62"/>
      <c r="O18" s="320" t="str">
        <f t="shared" si="4"/>
        <v>LMH</v>
      </c>
      <c r="P18" s="79">
        <f t="shared" si="5"/>
        <v>0</v>
      </c>
      <c r="Q18" s="79">
        <f t="shared" si="6"/>
        <v>0</v>
      </c>
      <c r="R18" s="88">
        <f t="shared" ref="R18:R23" si="71">IF(P$1="","",SUM(P18:Q18))</f>
        <v>0</v>
      </c>
      <c r="S18" s="534"/>
      <c r="T18" s="534"/>
      <c r="U18" s="62"/>
      <c r="V18" s="320"/>
      <c r="W18" s="79">
        <f t="shared" si="8"/>
        <v>0</v>
      </c>
      <c r="X18" s="79">
        <f t="shared" si="9"/>
        <v>0</v>
      </c>
      <c r="Y18" s="88">
        <f t="shared" si="55"/>
        <v>0</v>
      </c>
      <c r="Z18" s="534"/>
      <c r="AA18" s="534"/>
      <c r="AB18" s="62"/>
      <c r="AC18" s="320"/>
      <c r="AD18" s="79">
        <f t="shared" si="11"/>
        <v>0</v>
      </c>
      <c r="AE18" s="79">
        <f t="shared" si="12"/>
        <v>0</v>
      </c>
      <c r="AF18" s="88">
        <f t="shared" si="56"/>
        <v>0</v>
      </c>
      <c r="AG18" s="534"/>
      <c r="AH18" s="534"/>
      <c r="AI18" s="62"/>
      <c r="AJ18" s="320"/>
      <c r="AK18" s="79">
        <f t="shared" si="14"/>
        <v>0</v>
      </c>
      <c r="AL18" s="79">
        <f t="shared" si="15"/>
        <v>0</v>
      </c>
      <c r="AM18" s="88">
        <f t="shared" si="57"/>
        <v>0</v>
      </c>
      <c r="AN18" s="534"/>
      <c r="AO18" s="534"/>
      <c r="AP18" s="62"/>
      <c r="AQ18" s="320"/>
      <c r="AR18" s="79">
        <f t="shared" si="17"/>
        <v>0</v>
      </c>
      <c r="AS18" s="79">
        <f t="shared" si="18"/>
        <v>0</v>
      </c>
      <c r="AT18" s="88">
        <f t="shared" si="58"/>
        <v>0</v>
      </c>
      <c r="AU18" s="534"/>
      <c r="AV18" s="534"/>
      <c r="AW18" s="62"/>
      <c r="AX18" s="320"/>
      <c r="AY18" s="79">
        <f t="shared" si="20"/>
        <v>0</v>
      </c>
      <c r="AZ18" s="79">
        <f t="shared" si="21"/>
        <v>0</v>
      </c>
      <c r="BA18" s="88">
        <f t="shared" si="59"/>
        <v>0</v>
      </c>
      <c r="BB18" s="534"/>
      <c r="BC18" s="534"/>
      <c r="BD18" s="62"/>
      <c r="BE18" s="320"/>
      <c r="BF18" s="79">
        <f t="shared" si="23"/>
        <v>0</v>
      </c>
      <c r="BG18" s="79">
        <f t="shared" si="24"/>
        <v>0</v>
      </c>
      <c r="BH18" s="88">
        <f t="shared" si="60"/>
        <v>0</v>
      </c>
      <c r="BI18" s="534"/>
      <c r="BJ18" s="534"/>
      <c r="BK18" s="62"/>
      <c r="BL18" s="320"/>
      <c r="BM18" s="79">
        <f t="shared" si="26"/>
        <v>0</v>
      </c>
      <c r="BN18" s="79">
        <f t="shared" si="27"/>
        <v>0</v>
      </c>
      <c r="BO18" s="88">
        <f t="shared" si="61"/>
        <v>0</v>
      </c>
      <c r="BP18" s="534"/>
      <c r="BQ18" s="534"/>
      <c r="BR18" s="62"/>
      <c r="BS18" s="320"/>
      <c r="BT18" s="79">
        <f t="shared" si="29"/>
        <v>0</v>
      </c>
      <c r="BU18" s="79">
        <f t="shared" si="30"/>
        <v>0</v>
      </c>
      <c r="BV18" s="88">
        <f t="shared" si="62"/>
        <v>0</v>
      </c>
      <c r="BW18" s="534"/>
      <c r="BX18" s="534"/>
      <c r="BY18" s="62"/>
      <c r="BZ18" s="320"/>
      <c r="CA18" s="79">
        <f t="shared" si="32"/>
        <v>0</v>
      </c>
      <c r="CB18" s="79">
        <f t="shared" si="33"/>
        <v>0</v>
      </c>
      <c r="CC18" s="88">
        <f t="shared" si="63"/>
        <v>0</v>
      </c>
      <c r="CD18" s="534"/>
      <c r="CE18" s="534"/>
      <c r="CF18" s="62"/>
      <c r="CG18" s="320"/>
      <c r="CH18" s="79">
        <f t="shared" si="35"/>
        <v>0</v>
      </c>
      <c r="CI18" s="79">
        <f t="shared" si="36"/>
        <v>0</v>
      </c>
      <c r="CJ18" s="88">
        <f t="shared" si="64"/>
        <v>0</v>
      </c>
      <c r="CK18" s="534"/>
      <c r="CL18" s="534"/>
      <c r="CM18" s="62"/>
      <c r="CN18" s="320"/>
      <c r="CO18" s="79">
        <f t="shared" si="38"/>
        <v>0</v>
      </c>
      <c r="CP18" s="79">
        <f t="shared" si="39"/>
        <v>0</v>
      </c>
      <c r="CQ18" s="88">
        <f t="shared" si="65"/>
        <v>0</v>
      </c>
      <c r="CR18" s="534"/>
      <c r="CS18" s="534"/>
      <c r="CT18" s="62"/>
      <c r="CU18" s="320"/>
      <c r="CV18" s="79">
        <f t="shared" si="41"/>
        <v>0</v>
      </c>
      <c r="CW18" s="79">
        <f t="shared" si="42"/>
        <v>0</v>
      </c>
      <c r="CX18" s="88">
        <f t="shared" si="66"/>
        <v>0</v>
      </c>
      <c r="CY18" s="534"/>
      <c r="CZ18" s="534"/>
      <c r="DA18" s="62"/>
      <c r="DB18" s="320"/>
      <c r="DC18" s="79">
        <f t="shared" si="44"/>
        <v>0</v>
      </c>
      <c r="DD18" s="79">
        <f t="shared" si="45"/>
        <v>0</v>
      </c>
      <c r="DE18" s="88">
        <f t="shared" si="67"/>
        <v>0</v>
      </c>
      <c r="DF18" s="534"/>
      <c r="DG18" s="534"/>
      <c r="DH18" s="62"/>
      <c r="DI18" s="320"/>
      <c r="DJ18" s="79">
        <f t="shared" si="47"/>
        <v>0</v>
      </c>
      <c r="DK18" s="79">
        <f t="shared" si="48"/>
        <v>0</v>
      </c>
      <c r="DL18" s="88">
        <f t="shared" si="68"/>
        <v>0</v>
      </c>
      <c r="DM18" s="534"/>
      <c r="DN18" s="534"/>
      <c r="DO18" s="62"/>
      <c r="DP18" s="320"/>
      <c r="DQ18" s="79">
        <f t="shared" si="50"/>
        <v>0</v>
      </c>
      <c r="DR18" s="79">
        <f t="shared" si="51"/>
        <v>0</v>
      </c>
      <c r="DS18" s="88">
        <f t="shared" si="69"/>
        <v>0</v>
      </c>
      <c r="DT18" s="534"/>
      <c r="DU18" s="534"/>
      <c r="DV18" s="62"/>
    </row>
    <row r="19" spans="1:126" outlineLevel="1" x14ac:dyDescent="0.2">
      <c r="A19" s="75" t="s">
        <v>4</v>
      </c>
      <c r="B19" s="63"/>
      <c r="C19" s="77">
        <f>SUMIF($H20:$H23,MID($H19,3,10),C20:C23)</f>
        <v>0</v>
      </c>
      <c r="D19" s="77">
        <f>SUMIF($H20:$H23,MID($H19,3,10),D20:D23)</f>
        <v>0</v>
      </c>
      <c r="E19" s="77">
        <f t="shared" si="0"/>
        <v>0</v>
      </c>
      <c r="F19" s="150"/>
      <c r="G19" s="22"/>
      <c r="H19" s="320" t="s">
        <v>311</v>
      </c>
      <c r="I19" s="77">
        <f t="shared" si="1"/>
        <v>0</v>
      </c>
      <c r="J19" s="77">
        <f t="shared" si="2"/>
        <v>0</v>
      </c>
      <c r="K19" s="77">
        <f t="shared" si="70"/>
        <v>0</v>
      </c>
      <c r="L19" s="432">
        <f>IF(I$1="","",SUMIF($H20:$H23,MID($H19,3,10),L20:L23))</f>
        <v>0</v>
      </c>
      <c r="M19" s="432">
        <f>IF(I$1="","",SUMIF($H20:$H23,MID($H19,3,10),M20:M23))</f>
        <v>0</v>
      </c>
      <c r="N19" s="62"/>
      <c r="O19" s="320" t="str">
        <f t="shared" si="4"/>
        <v>LM</v>
      </c>
      <c r="P19" s="77">
        <f t="shared" si="5"/>
        <v>0</v>
      </c>
      <c r="Q19" s="77">
        <f t="shared" si="6"/>
        <v>0</v>
      </c>
      <c r="R19" s="77">
        <f t="shared" si="71"/>
        <v>0</v>
      </c>
      <c r="S19" s="432">
        <f>IF(P$1="","",SUMIF($H20:$H23,MID($H19,3,10),S20:S23))</f>
        <v>0</v>
      </c>
      <c r="T19" s="432">
        <f>IF(P$1="","",SUMIF($H20:$H23,MID($H19,3,10),T20:T23))</f>
        <v>0</v>
      </c>
      <c r="U19" s="62"/>
      <c r="V19" s="320"/>
      <c r="W19" s="77">
        <f t="shared" si="8"/>
        <v>0</v>
      </c>
      <c r="X19" s="77">
        <f t="shared" si="9"/>
        <v>0</v>
      </c>
      <c r="Y19" s="77">
        <f t="shared" si="55"/>
        <v>0</v>
      </c>
      <c r="Z19" s="399">
        <f>IF(W$1="","",SUMIF($H20:$H23,MID($H19,3,10),Z20:Z23))</f>
        <v>0</v>
      </c>
      <c r="AA19" s="399">
        <f>IF(W$1="","",SUMIF($H20:$H23,MID($H19,3,10),AA20:AA23))</f>
        <v>0</v>
      </c>
      <c r="AB19" s="62"/>
      <c r="AC19" s="320"/>
      <c r="AD19" s="77">
        <f t="shared" si="11"/>
        <v>0</v>
      </c>
      <c r="AE19" s="77">
        <f t="shared" si="12"/>
        <v>0</v>
      </c>
      <c r="AF19" s="77">
        <f t="shared" si="56"/>
        <v>0</v>
      </c>
      <c r="AG19" s="399">
        <f>IF(AD$1="","",SUMIF($H20:$H23,MID($H19,3,10),AG20:AG23))</f>
        <v>0</v>
      </c>
      <c r="AH19" s="399">
        <f>IF(AD$1="","",SUMIF($H20:$H23,MID($H19,3,10),AH20:AH23))</f>
        <v>0</v>
      </c>
      <c r="AI19" s="62"/>
      <c r="AJ19" s="320"/>
      <c r="AK19" s="77">
        <f t="shared" si="14"/>
        <v>0</v>
      </c>
      <c r="AL19" s="77">
        <f t="shared" si="15"/>
        <v>0</v>
      </c>
      <c r="AM19" s="77">
        <f t="shared" si="57"/>
        <v>0</v>
      </c>
      <c r="AN19" s="399">
        <f>IF(AK$1="","",SUMIF($H20:$H23,MID($H19,3,10),AN20:AN23))</f>
        <v>0</v>
      </c>
      <c r="AO19" s="399">
        <f>IF(AK$1="","",SUMIF($H20:$H23,MID($H19,3,10),AO20:AO23))</f>
        <v>0</v>
      </c>
      <c r="AP19" s="62"/>
      <c r="AQ19" s="320"/>
      <c r="AR19" s="77">
        <f t="shared" si="17"/>
        <v>0</v>
      </c>
      <c r="AS19" s="77">
        <f t="shared" si="18"/>
        <v>0</v>
      </c>
      <c r="AT19" s="77">
        <f t="shared" si="58"/>
        <v>0</v>
      </c>
      <c r="AU19" s="399">
        <f>IF(AR$1="","",SUMIF($H20:$H23,MID($H19,3,10),AU20:AU23))</f>
        <v>0</v>
      </c>
      <c r="AV19" s="399">
        <f>IF(AR$1="","",SUMIF($H20:$H23,MID($H19,3,10),AV20:AV23))</f>
        <v>0</v>
      </c>
      <c r="AW19" s="62"/>
      <c r="AX19" s="320"/>
      <c r="AY19" s="77">
        <f t="shared" si="20"/>
        <v>0</v>
      </c>
      <c r="AZ19" s="77">
        <f t="shared" si="21"/>
        <v>0</v>
      </c>
      <c r="BA19" s="77">
        <f t="shared" si="59"/>
        <v>0</v>
      </c>
      <c r="BB19" s="399">
        <f>IF(AY$1="","",SUMIF($H20:$H23,MID($H19,3,10),BB20:BB23))</f>
        <v>0</v>
      </c>
      <c r="BC19" s="399">
        <f>IF(AY$1="","",SUMIF($H20:$H23,MID($H19,3,10),BC20:BC23))</f>
        <v>0</v>
      </c>
      <c r="BD19" s="62"/>
      <c r="BE19" s="320"/>
      <c r="BF19" s="77">
        <f t="shared" si="23"/>
        <v>0</v>
      </c>
      <c r="BG19" s="77">
        <f t="shared" si="24"/>
        <v>0</v>
      </c>
      <c r="BH19" s="77">
        <f t="shared" si="60"/>
        <v>0</v>
      </c>
      <c r="BI19" s="399">
        <f>IF(BF$1="","",SUMIF($H20:$H23,MID($H19,3,10),BI20:BI23))</f>
        <v>0</v>
      </c>
      <c r="BJ19" s="399">
        <f>IF(BF$1="","",SUMIF($H20:$H23,MID($H19,3,10),BJ20:BJ23))</f>
        <v>0</v>
      </c>
      <c r="BK19" s="62"/>
      <c r="BL19" s="320"/>
      <c r="BM19" s="77">
        <f t="shared" si="26"/>
        <v>0</v>
      </c>
      <c r="BN19" s="77">
        <f t="shared" si="27"/>
        <v>0</v>
      </c>
      <c r="BO19" s="77">
        <f t="shared" si="61"/>
        <v>0</v>
      </c>
      <c r="BP19" s="399">
        <f>IF(BM$1="","",SUMIF($H20:$H23,MID($H19,3,10),BP20:BP23))</f>
        <v>0</v>
      </c>
      <c r="BQ19" s="399">
        <f>IF(BM$1="","",SUMIF($H20:$H23,MID($H19,3,10),BQ20:BQ23))</f>
        <v>0</v>
      </c>
      <c r="BR19" s="62"/>
      <c r="BS19" s="320"/>
      <c r="BT19" s="77">
        <f t="shared" si="29"/>
        <v>0</v>
      </c>
      <c r="BU19" s="77">
        <f t="shared" si="30"/>
        <v>0</v>
      </c>
      <c r="BV19" s="77">
        <f t="shared" si="62"/>
        <v>0</v>
      </c>
      <c r="BW19" s="399">
        <f>IF(BT$1="","",SUMIF($H20:$H23,MID($H19,3,10),BW20:BW23))</f>
        <v>0</v>
      </c>
      <c r="BX19" s="399">
        <f>IF(BT$1="","",SUMIF($H20:$H23,MID($H19,3,10),BX20:BX23))</f>
        <v>0</v>
      </c>
      <c r="BY19" s="62"/>
      <c r="BZ19" s="320"/>
      <c r="CA19" s="77">
        <f t="shared" si="32"/>
        <v>0</v>
      </c>
      <c r="CB19" s="77">
        <f t="shared" si="33"/>
        <v>0</v>
      </c>
      <c r="CC19" s="77">
        <f t="shared" si="63"/>
        <v>0</v>
      </c>
      <c r="CD19" s="399">
        <f>IF(CA$1="","",SUMIF($H20:$H23,MID($H19,3,10),CD20:CD23))</f>
        <v>0</v>
      </c>
      <c r="CE19" s="399">
        <f>IF(CA$1="","",SUMIF($H20:$H23,MID($H19,3,10),CE20:CE23))</f>
        <v>0</v>
      </c>
      <c r="CF19" s="62"/>
      <c r="CG19" s="320"/>
      <c r="CH19" s="77">
        <f t="shared" si="35"/>
        <v>0</v>
      </c>
      <c r="CI19" s="77">
        <f t="shared" si="36"/>
        <v>0</v>
      </c>
      <c r="CJ19" s="77">
        <f t="shared" si="64"/>
        <v>0</v>
      </c>
      <c r="CK19" s="399">
        <f>IF(CH$1="","",SUMIF($H20:$H23,MID($H19,3,10),CK20:CK23))</f>
        <v>0</v>
      </c>
      <c r="CL19" s="399">
        <f>IF(CH$1="","",SUMIF($H20:$H23,MID($H19,3,10),CL20:CL23))</f>
        <v>0</v>
      </c>
      <c r="CM19" s="62"/>
      <c r="CN19" s="320"/>
      <c r="CO19" s="77">
        <f t="shared" si="38"/>
        <v>0</v>
      </c>
      <c r="CP19" s="77">
        <f t="shared" si="39"/>
        <v>0</v>
      </c>
      <c r="CQ19" s="77">
        <f t="shared" si="65"/>
        <v>0</v>
      </c>
      <c r="CR19" s="399">
        <f>IF(CO$1="","",SUMIF($H20:$H23,MID($H19,3,10),CR20:CR23))</f>
        <v>0</v>
      </c>
      <c r="CS19" s="399">
        <f>IF(CO$1="","",SUMIF($H20:$H23,MID($H19,3,10),CS20:CS23))</f>
        <v>0</v>
      </c>
      <c r="CT19" s="62"/>
      <c r="CU19" s="320"/>
      <c r="CV19" s="77">
        <f t="shared" si="41"/>
        <v>0</v>
      </c>
      <c r="CW19" s="77">
        <f t="shared" si="42"/>
        <v>0</v>
      </c>
      <c r="CX19" s="77">
        <f t="shared" si="66"/>
        <v>0</v>
      </c>
      <c r="CY19" s="399">
        <f>IF(CV$1="","",SUMIF($H20:$H23,MID($H19,3,10),CY20:CY23))</f>
        <v>0</v>
      </c>
      <c r="CZ19" s="399">
        <f>IF(CV$1="","",SUMIF($H20:$H23,MID($H19,3,10),CZ20:CZ23))</f>
        <v>0</v>
      </c>
      <c r="DA19" s="62"/>
      <c r="DB19" s="320"/>
      <c r="DC19" s="77">
        <f t="shared" si="44"/>
        <v>0</v>
      </c>
      <c r="DD19" s="77">
        <f t="shared" si="45"/>
        <v>0</v>
      </c>
      <c r="DE19" s="77">
        <f t="shared" si="67"/>
        <v>0</v>
      </c>
      <c r="DF19" s="399">
        <f>IF(DC$1="","",SUMIF($H20:$H23,MID($H19,3,10),DF20:DF23))</f>
        <v>0</v>
      </c>
      <c r="DG19" s="399">
        <f>IF(DC$1="","",SUMIF($H20:$H23,MID($H19,3,10),DG20:DG23))</f>
        <v>0</v>
      </c>
      <c r="DH19" s="62"/>
      <c r="DI19" s="320"/>
      <c r="DJ19" s="77">
        <f t="shared" si="47"/>
        <v>0</v>
      </c>
      <c r="DK19" s="77">
        <f t="shared" si="48"/>
        <v>0</v>
      </c>
      <c r="DL19" s="77">
        <f t="shared" si="68"/>
        <v>0</v>
      </c>
      <c r="DM19" s="399">
        <f>IF(DJ$1="","",SUMIF($H20:$H23,MID($H19,3,10),DM20:DM23))</f>
        <v>0</v>
      </c>
      <c r="DN19" s="399">
        <f>IF(DJ$1="","",SUMIF($H20:$H23,MID($H19,3,10),DN20:DN23))</f>
        <v>0</v>
      </c>
      <c r="DO19" s="62"/>
      <c r="DP19" s="320"/>
      <c r="DQ19" s="77">
        <f t="shared" si="50"/>
        <v>0</v>
      </c>
      <c r="DR19" s="77">
        <f t="shared" si="51"/>
        <v>0</v>
      </c>
      <c r="DS19" s="77">
        <f t="shared" si="69"/>
        <v>0</v>
      </c>
      <c r="DT19" s="399">
        <f>IF(DQ$1="","",SUMIF($H20:$H23,MID($H19,3,10),DT20:DT23))</f>
        <v>0</v>
      </c>
      <c r="DU19" s="399">
        <f>IF(DQ$1="","",SUMIF($H20:$H23,MID($H19,3,10),DU20:DU23))</f>
        <v>0</v>
      </c>
      <c r="DV19" s="62"/>
    </row>
    <row r="20" spans="1:126" outlineLevel="1" x14ac:dyDescent="0.2">
      <c r="A20" s="152" t="s">
        <v>114</v>
      </c>
      <c r="B20" s="179" t="s">
        <v>126</v>
      </c>
      <c r="C20" s="43"/>
      <c r="D20" s="43"/>
      <c r="E20" s="79">
        <f t="shared" si="0"/>
        <v>0</v>
      </c>
      <c r="F20" s="150"/>
      <c r="G20" s="22"/>
      <c r="H20" s="320" t="s">
        <v>312</v>
      </c>
      <c r="I20" s="79">
        <f t="shared" si="1"/>
        <v>0</v>
      </c>
      <c r="J20" s="79">
        <f t="shared" si="2"/>
        <v>0</v>
      </c>
      <c r="K20" s="88">
        <f t="shared" si="70"/>
        <v>0</v>
      </c>
      <c r="L20" s="537"/>
      <c r="M20" s="537"/>
      <c r="N20" s="382"/>
      <c r="O20" s="320" t="str">
        <f t="shared" si="4"/>
        <v>LMW</v>
      </c>
      <c r="P20" s="79">
        <f t="shared" si="5"/>
        <v>0</v>
      </c>
      <c r="Q20" s="79">
        <f t="shared" si="6"/>
        <v>0</v>
      </c>
      <c r="R20" s="88">
        <f t="shared" si="71"/>
        <v>0</v>
      </c>
      <c r="S20" s="537"/>
      <c r="T20" s="537"/>
      <c r="U20" s="382"/>
      <c r="V20" s="320"/>
      <c r="W20" s="79">
        <f t="shared" si="8"/>
        <v>0</v>
      </c>
      <c r="X20" s="79">
        <f t="shared" si="9"/>
        <v>0</v>
      </c>
      <c r="Y20" s="88">
        <f t="shared" si="55"/>
        <v>0</v>
      </c>
      <c r="Z20" s="537"/>
      <c r="AA20" s="537"/>
      <c r="AB20" s="382"/>
      <c r="AC20" s="320"/>
      <c r="AD20" s="79">
        <f t="shared" si="11"/>
        <v>0</v>
      </c>
      <c r="AE20" s="79">
        <f t="shared" si="12"/>
        <v>0</v>
      </c>
      <c r="AF20" s="88">
        <f t="shared" si="56"/>
        <v>0</v>
      </c>
      <c r="AG20" s="537"/>
      <c r="AH20" s="537"/>
      <c r="AI20" s="382"/>
      <c r="AJ20" s="320"/>
      <c r="AK20" s="79">
        <f t="shared" si="14"/>
        <v>0</v>
      </c>
      <c r="AL20" s="79">
        <f t="shared" si="15"/>
        <v>0</v>
      </c>
      <c r="AM20" s="88">
        <f t="shared" si="57"/>
        <v>0</v>
      </c>
      <c r="AN20" s="537"/>
      <c r="AO20" s="537"/>
      <c r="AP20" s="382"/>
      <c r="AQ20" s="320"/>
      <c r="AR20" s="79">
        <f t="shared" si="17"/>
        <v>0</v>
      </c>
      <c r="AS20" s="79">
        <f t="shared" si="18"/>
        <v>0</v>
      </c>
      <c r="AT20" s="88">
        <f t="shared" si="58"/>
        <v>0</v>
      </c>
      <c r="AU20" s="537"/>
      <c r="AV20" s="537"/>
      <c r="AW20" s="382"/>
      <c r="AX20" s="320"/>
      <c r="AY20" s="79">
        <f t="shared" si="20"/>
        <v>0</v>
      </c>
      <c r="AZ20" s="79">
        <f t="shared" si="21"/>
        <v>0</v>
      </c>
      <c r="BA20" s="88">
        <f t="shared" si="59"/>
        <v>0</v>
      </c>
      <c r="BB20" s="537"/>
      <c r="BC20" s="537"/>
      <c r="BD20" s="382"/>
      <c r="BE20" s="320"/>
      <c r="BF20" s="79">
        <f t="shared" si="23"/>
        <v>0</v>
      </c>
      <c r="BG20" s="79">
        <f t="shared" si="24"/>
        <v>0</v>
      </c>
      <c r="BH20" s="88">
        <f t="shared" si="60"/>
        <v>0</v>
      </c>
      <c r="BI20" s="537"/>
      <c r="BJ20" s="537"/>
      <c r="BK20" s="382"/>
      <c r="BL20" s="320"/>
      <c r="BM20" s="79">
        <f t="shared" si="26"/>
        <v>0</v>
      </c>
      <c r="BN20" s="79">
        <f t="shared" si="27"/>
        <v>0</v>
      </c>
      <c r="BO20" s="88">
        <f t="shared" si="61"/>
        <v>0</v>
      </c>
      <c r="BP20" s="537"/>
      <c r="BQ20" s="537"/>
      <c r="BR20" s="382"/>
      <c r="BS20" s="320"/>
      <c r="BT20" s="79">
        <f t="shared" si="29"/>
        <v>0</v>
      </c>
      <c r="BU20" s="79">
        <f t="shared" si="30"/>
        <v>0</v>
      </c>
      <c r="BV20" s="88">
        <f t="shared" si="62"/>
        <v>0</v>
      </c>
      <c r="BW20" s="537"/>
      <c r="BX20" s="537"/>
      <c r="BY20" s="382"/>
      <c r="BZ20" s="320"/>
      <c r="CA20" s="79">
        <f t="shared" si="32"/>
        <v>0</v>
      </c>
      <c r="CB20" s="79">
        <f t="shared" si="33"/>
        <v>0</v>
      </c>
      <c r="CC20" s="88">
        <f t="shared" si="63"/>
        <v>0</v>
      </c>
      <c r="CD20" s="537"/>
      <c r="CE20" s="537"/>
      <c r="CF20" s="382"/>
      <c r="CG20" s="320"/>
      <c r="CH20" s="79">
        <f t="shared" si="35"/>
        <v>0</v>
      </c>
      <c r="CI20" s="79">
        <f t="shared" si="36"/>
        <v>0</v>
      </c>
      <c r="CJ20" s="88">
        <f t="shared" si="64"/>
        <v>0</v>
      </c>
      <c r="CK20" s="537"/>
      <c r="CL20" s="537"/>
      <c r="CM20" s="382"/>
      <c r="CN20" s="320"/>
      <c r="CO20" s="79">
        <f t="shared" si="38"/>
        <v>0</v>
      </c>
      <c r="CP20" s="79">
        <f t="shared" si="39"/>
        <v>0</v>
      </c>
      <c r="CQ20" s="88">
        <f t="shared" si="65"/>
        <v>0</v>
      </c>
      <c r="CR20" s="537"/>
      <c r="CS20" s="537"/>
      <c r="CT20" s="382"/>
      <c r="CU20" s="320"/>
      <c r="CV20" s="79">
        <f t="shared" si="41"/>
        <v>0</v>
      </c>
      <c r="CW20" s="79">
        <f t="shared" si="42"/>
        <v>0</v>
      </c>
      <c r="CX20" s="88">
        <f t="shared" si="66"/>
        <v>0</v>
      </c>
      <c r="CY20" s="537"/>
      <c r="CZ20" s="537"/>
      <c r="DA20" s="382"/>
      <c r="DB20" s="320"/>
      <c r="DC20" s="79">
        <f t="shared" si="44"/>
        <v>0</v>
      </c>
      <c r="DD20" s="79">
        <f t="shared" si="45"/>
        <v>0</v>
      </c>
      <c r="DE20" s="88">
        <f t="shared" si="67"/>
        <v>0</v>
      </c>
      <c r="DF20" s="537"/>
      <c r="DG20" s="537"/>
      <c r="DH20" s="382"/>
      <c r="DI20" s="320"/>
      <c r="DJ20" s="79">
        <f t="shared" si="47"/>
        <v>0</v>
      </c>
      <c r="DK20" s="79">
        <f t="shared" si="48"/>
        <v>0</v>
      </c>
      <c r="DL20" s="88">
        <f t="shared" si="68"/>
        <v>0</v>
      </c>
      <c r="DM20" s="537"/>
      <c r="DN20" s="537"/>
      <c r="DO20" s="382"/>
      <c r="DP20" s="320"/>
      <c r="DQ20" s="79">
        <f t="shared" si="50"/>
        <v>0</v>
      </c>
      <c r="DR20" s="79">
        <f t="shared" si="51"/>
        <v>0</v>
      </c>
      <c r="DS20" s="88">
        <f t="shared" si="69"/>
        <v>0</v>
      </c>
      <c r="DT20" s="537"/>
      <c r="DU20" s="537"/>
      <c r="DV20" s="382"/>
    </row>
    <row r="21" spans="1:126" outlineLevel="1" x14ac:dyDescent="0.2">
      <c r="A21" s="152" t="s">
        <v>115</v>
      </c>
      <c r="B21" s="179" t="s">
        <v>118</v>
      </c>
      <c r="C21" s="43"/>
      <c r="D21" s="43"/>
      <c r="E21" s="79">
        <f t="shared" si="0"/>
        <v>0</v>
      </c>
      <c r="F21" s="150"/>
      <c r="G21" s="22"/>
      <c r="H21" s="320" t="s">
        <v>312</v>
      </c>
      <c r="I21" s="79">
        <f t="shared" si="1"/>
        <v>0</v>
      </c>
      <c r="J21" s="79">
        <f t="shared" si="2"/>
        <v>0</v>
      </c>
      <c r="K21" s="79">
        <f t="shared" si="70"/>
        <v>0</v>
      </c>
      <c r="L21" s="537"/>
      <c r="M21" s="537"/>
      <c r="N21" s="382"/>
      <c r="O21" s="320" t="str">
        <f t="shared" si="4"/>
        <v>LMW</v>
      </c>
      <c r="P21" s="79">
        <f t="shared" si="5"/>
        <v>0</v>
      </c>
      <c r="Q21" s="79">
        <f t="shared" si="6"/>
        <v>0</v>
      </c>
      <c r="R21" s="79">
        <f t="shared" si="71"/>
        <v>0</v>
      </c>
      <c r="S21" s="537"/>
      <c r="T21" s="537"/>
      <c r="U21" s="382"/>
      <c r="V21" s="320"/>
      <c r="W21" s="79">
        <f t="shared" si="8"/>
        <v>0</v>
      </c>
      <c r="X21" s="79">
        <f t="shared" si="9"/>
        <v>0</v>
      </c>
      <c r="Y21" s="79">
        <f t="shared" si="55"/>
        <v>0</v>
      </c>
      <c r="Z21" s="537"/>
      <c r="AA21" s="537"/>
      <c r="AB21" s="382"/>
      <c r="AC21" s="320"/>
      <c r="AD21" s="79">
        <f t="shared" si="11"/>
        <v>0</v>
      </c>
      <c r="AE21" s="79">
        <f t="shared" si="12"/>
        <v>0</v>
      </c>
      <c r="AF21" s="79">
        <f t="shared" si="56"/>
        <v>0</v>
      </c>
      <c r="AG21" s="537"/>
      <c r="AH21" s="537"/>
      <c r="AI21" s="382"/>
      <c r="AJ21" s="320"/>
      <c r="AK21" s="79">
        <f t="shared" si="14"/>
        <v>0</v>
      </c>
      <c r="AL21" s="79">
        <f t="shared" si="15"/>
        <v>0</v>
      </c>
      <c r="AM21" s="79">
        <f t="shared" si="57"/>
        <v>0</v>
      </c>
      <c r="AN21" s="537"/>
      <c r="AO21" s="537"/>
      <c r="AP21" s="382"/>
      <c r="AQ21" s="320"/>
      <c r="AR21" s="79">
        <f t="shared" si="17"/>
        <v>0</v>
      </c>
      <c r="AS21" s="79">
        <f t="shared" si="18"/>
        <v>0</v>
      </c>
      <c r="AT21" s="79">
        <f t="shared" si="58"/>
        <v>0</v>
      </c>
      <c r="AU21" s="537"/>
      <c r="AV21" s="537"/>
      <c r="AW21" s="382"/>
      <c r="AX21" s="320"/>
      <c r="AY21" s="79">
        <f t="shared" si="20"/>
        <v>0</v>
      </c>
      <c r="AZ21" s="79">
        <f t="shared" si="21"/>
        <v>0</v>
      </c>
      <c r="BA21" s="79">
        <f t="shared" si="59"/>
        <v>0</v>
      </c>
      <c r="BB21" s="537"/>
      <c r="BC21" s="537"/>
      <c r="BD21" s="382"/>
      <c r="BE21" s="320"/>
      <c r="BF21" s="79">
        <f t="shared" si="23"/>
        <v>0</v>
      </c>
      <c r="BG21" s="79">
        <f t="shared" si="24"/>
        <v>0</v>
      </c>
      <c r="BH21" s="79">
        <f t="shared" si="60"/>
        <v>0</v>
      </c>
      <c r="BI21" s="537"/>
      <c r="BJ21" s="537"/>
      <c r="BK21" s="382"/>
      <c r="BL21" s="320"/>
      <c r="BM21" s="79">
        <f t="shared" si="26"/>
        <v>0</v>
      </c>
      <c r="BN21" s="79">
        <f t="shared" si="27"/>
        <v>0</v>
      </c>
      <c r="BO21" s="79">
        <f t="shared" si="61"/>
        <v>0</v>
      </c>
      <c r="BP21" s="537"/>
      <c r="BQ21" s="537"/>
      <c r="BR21" s="382"/>
      <c r="BS21" s="320"/>
      <c r="BT21" s="79">
        <f t="shared" si="29"/>
        <v>0</v>
      </c>
      <c r="BU21" s="79">
        <f t="shared" si="30"/>
        <v>0</v>
      </c>
      <c r="BV21" s="79">
        <f t="shared" si="62"/>
        <v>0</v>
      </c>
      <c r="BW21" s="537"/>
      <c r="BX21" s="537"/>
      <c r="BY21" s="382"/>
      <c r="BZ21" s="320"/>
      <c r="CA21" s="79">
        <f t="shared" si="32"/>
        <v>0</v>
      </c>
      <c r="CB21" s="79">
        <f t="shared" si="33"/>
        <v>0</v>
      </c>
      <c r="CC21" s="79">
        <f t="shared" si="63"/>
        <v>0</v>
      </c>
      <c r="CD21" s="537"/>
      <c r="CE21" s="537"/>
      <c r="CF21" s="382"/>
      <c r="CG21" s="320"/>
      <c r="CH21" s="79">
        <f t="shared" si="35"/>
        <v>0</v>
      </c>
      <c r="CI21" s="79">
        <f t="shared" si="36"/>
        <v>0</v>
      </c>
      <c r="CJ21" s="79">
        <f t="shared" si="64"/>
        <v>0</v>
      </c>
      <c r="CK21" s="537"/>
      <c r="CL21" s="537"/>
      <c r="CM21" s="382"/>
      <c r="CN21" s="320"/>
      <c r="CO21" s="79">
        <f t="shared" si="38"/>
        <v>0</v>
      </c>
      <c r="CP21" s="79">
        <f t="shared" si="39"/>
        <v>0</v>
      </c>
      <c r="CQ21" s="79">
        <f t="shared" si="65"/>
        <v>0</v>
      </c>
      <c r="CR21" s="537"/>
      <c r="CS21" s="537"/>
      <c r="CT21" s="382"/>
      <c r="CU21" s="320"/>
      <c r="CV21" s="79">
        <f t="shared" si="41"/>
        <v>0</v>
      </c>
      <c r="CW21" s="79">
        <f t="shared" si="42"/>
        <v>0</v>
      </c>
      <c r="CX21" s="79">
        <f t="shared" si="66"/>
        <v>0</v>
      </c>
      <c r="CY21" s="537"/>
      <c r="CZ21" s="537"/>
      <c r="DA21" s="382"/>
      <c r="DB21" s="320"/>
      <c r="DC21" s="79">
        <f t="shared" si="44"/>
        <v>0</v>
      </c>
      <c r="DD21" s="79">
        <f t="shared" si="45"/>
        <v>0</v>
      </c>
      <c r="DE21" s="79">
        <f t="shared" si="67"/>
        <v>0</v>
      </c>
      <c r="DF21" s="537"/>
      <c r="DG21" s="537"/>
      <c r="DH21" s="382"/>
      <c r="DI21" s="320"/>
      <c r="DJ21" s="79">
        <f t="shared" si="47"/>
        <v>0</v>
      </c>
      <c r="DK21" s="79">
        <f t="shared" si="48"/>
        <v>0</v>
      </c>
      <c r="DL21" s="79">
        <f t="shared" si="68"/>
        <v>0</v>
      </c>
      <c r="DM21" s="537"/>
      <c r="DN21" s="537"/>
      <c r="DO21" s="382"/>
      <c r="DP21" s="320"/>
      <c r="DQ21" s="79">
        <f t="shared" si="50"/>
        <v>0</v>
      </c>
      <c r="DR21" s="79">
        <f t="shared" si="51"/>
        <v>0</v>
      </c>
      <c r="DS21" s="79">
        <f t="shared" si="69"/>
        <v>0</v>
      </c>
      <c r="DT21" s="537"/>
      <c r="DU21" s="537"/>
      <c r="DV21" s="382"/>
    </row>
    <row r="22" spans="1:126" outlineLevel="1" x14ac:dyDescent="0.2">
      <c r="A22" s="152" t="s">
        <v>121</v>
      </c>
      <c r="B22" s="179" t="s">
        <v>118</v>
      </c>
      <c r="C22" s="43"/>
      <c r="D22" s="43"/>
      <c r="E22" s="79">
        <f t="shared" si="0"/>
        <v>0</v>
      </c>
      <c r="F22" s="150"/>
      <c r="G22" s="22"/>
      <c r="H22" s="320" t="s">
        <v>312</v>
      </c>
      <c r="I22" s="79">
        <f t="shared" si="1"/>
        <v>0</v>
      </c>
      <c r="J22" s="79">
        <f t="shared" si="2"/>
        <v>0</v>
      </c>
      <c r="K22" s="79">
        <f t="shared" si="70"/>
        <v>0</v>
      </c>
      <c r="L22" s="537"/>
      <c r="M22" s="537"/>
      <c r="N22" s="382"/>
      <c r="O22" s="320" t="str">
        <f t="shared" si="4"/>
        <v>LMW</v>
      </c>
      <c r="P22" s="79">
        <f t="shared" si="5"/>
        <v>0</v>
      </c>
      <c r="Q22" s="79">
        <f t="shared" si="6"/>
        <v>0</v>
      </c>
      <c r="R22" s="79">
        <f t="shared" si="71"/>
        <v>0</v>
      </c>
      <c r="S22" s="537"/>
      <c r="T22" s="537"/>
      <c r="U22" s="382"/>
      <c r="V22" s="320"/>
      <c r="W22" s="79">
        <f t="shared" si="8"/>
        <v>0</v>
      </c>
      <c r="X22" s="79">
        <f t="shared" si="9"/>
        <v>0</v>
      </c>
      <c r="Y22" s="79">
        <f t="shared" si="55"/>
        <v>0</v>
      </c>
      <c r="Z22" s="537"/>
      <c r="AA22" s="537"/>
      <c r="AB22" s="382"/>
      <c r="AC22" s="320"/>
      <c r="AD22" s="79">
        <f t="shared" si="11"/>
        <v>0</v>
      </c>
      <c r="AE22" s="79">
        <f t="shared" si="12"/>
        <v>0</v>
      </c>
      <c r="AF22" s="79">
        <f t="shared" si="56"/>
        <v>0</v>
      </c>
      <c r="AG22" s="537"/>
      <c r="AH22" s="537"/>
      <c r="AI22" s="382"/>
      <c r="AJ22" s="320"/>
      <c r="AK22" s="79">
        <f t="shared" si="14"/>
        <v>0</v>
      </c>
      <c r="AL22" s="79">
        <f t="shared" si="15"/>
        <v>0</v>
      </c>
      <c r="AM22" s="79">
        <f t="shared" si="57"/>
        <v>0</v>
      </c>
      <c r="AN22" s="537"/>
      <c r="AO22" s="537"/>
      <c r="AP22" s="382"/>
      <c r="AQ22" s="320"/>
      <c r="AR22" s="79">
        <f t="shared" si="17"/>
        <v>0</v>
      </c>
      <c r="AS22" s="79">
        <f t="shared" si="18"/>
        <v>0</v>
      </c>
      <c r="AT22" s="79">
        <f t="shared" si="58"/>
        <v>0</v>
      </c>
      <c r="AU22" s="537"/>
      <c r="AV22" s="537"/>
      <c r="AW22" s="382"/>
      <c r="AX22" s="320"/>
      <c r="AY22" s="79">
        <f t="shared" si="20"/>
        <v>0</v>
      </c>
      <c r="AZ22" s="79">
        <f t="shared" si="21"/>
        <v>0</v>
      </c>
      <c r="BA22" s="79">
        <f t="shared" si="59"/>
        <v>0</v>
      </c>
      <c r="BB22" s="537"/>
      <c r="BC22" s="537"/>
      <c r="BD22" s="382"/>
      <c r="BE22" s="320"/>
      <c r="BF22" s="79">
        <f t="shared" si="23"/>
        <v>0</v>
      </c>
      <c r="BG22" s="79">
        <f t="shared" si="24"/>
        <v>0</v>
      </c>
      <c r="BH22" s="79">
        <f t="shared" si="60"/>
        <v>0</v>
      </c>
      <c r="BI22" s="537"/>
      <c r="BJ22" s="537"/>
      <c r="BK22" s="382"/>
      <c r="BL22" s="320"/>
      <c r="BM22" s="79">
        <f t="shared" si="26"/>
        <v>0</v>
      </c>
      <c r="BN22" s="79">
        <f t="shared" si="27"/>
        <v>0</v>
      </c>
      <c r="BO22" s="79">
        <f t="shared" si="61"/>
        <v>0</v>
      </c>
      <c r="BP22" s="537"/>
      <c r="BQ22" s="537"/>
      <c r="BR22" s="382"/>
      <c r="BS22" s="320"/>
      <c r="BT22" s="79">
        <f t="shared" si="29"/>
        <v>0</v>
      </c>
      <c r="BU22" s="79">
        <f t="shared" si="30"/>
        <v>0</v>
      </c>
      <c r="BV22" s="79">
        <f t="shared" si="62"/>
        <v>0</v>
      </c>
      <c r="BW22" s="537"/>
      <c r="BX22" s="537"/>
      <c r="BY22" s="382"/>
      <c r="BZ22" s="320"/>
      <c r="CA22" s="79">
        <f t="shared" si="32"/>
        <v>0</v>
      </c>
      <c r="CB22" s="79">
        <f t="shared" si="33"/>
        <v>0</v>
      </c>
      <c r="CC22" s="79">
        <f t="shared" si="63"/>
        <v>0</v>
      </c>
      <c r="CD22" s="537"/>
      <c r="CE22" s="537"/>
      <c r="CF22" s="382"/>
      <c r="CG22" s="320"/>
      <c r="CH22" s="79">
        <f t="shared" si="35"/>
        <v>0</v>
      </c>
      <c r="CI22" s="79">
        <f t="shared" si="36"/>
        <v>0</v>
      </c>
      <c r="CJ22" s="79">
        <f t="shared" si="64"/>
        <v>0</v>
      </c>
      <c r="CK22" s="537"/>
      <c r="CL22" s="537"/>
      <c r="CM22" s="382"/>
      <c r="CN22" s="320"/>
      <c r="CO22" s="79">
        <f t="shared" si="38"/>
        <v>0</v>
      </c>
      <c r="CP22" s="79">
        <f t="shared" si="39"/>
        <v>0</v>
      </c>
      <c r="CQ22" s="79">
        <f t="shared" si="65"/>
        <v>0</v>
      </c>
      <c r="CR22" s="537"/>
      <c r="CS22" s="537"/>
      <c r="CT22" s="382"/>
      <c r="CU22" s="320"/>
      <c r="CV22" s="79">
        <f t="shared" si="41"/>
        <v>0</v>
      </c>
      <c r="CW22" s="79">
        <f t="shared" si="42"/>
        <v>0</v>
      </c>
      <c r="CX22" s="79">
        <f t="shared" si="66"/>
        <v>0</v>
      </c>
      <c r="CY22" s="537"/>
      <c r="CZ22" s="537"/>
      <c r="DA22" s="382"/>
      <c r="DB22" s="320"/>
      <c r="DC22" s="79">
        <f t="shared" si="44"/>
        <v>0</v>
      </c>
      <c r="DD22" s="79">
        <f t="shared" si="45"/>
        <v>0</v>
      </c>
      <c r="DE22" s="79">
        <f t="shared" si="67"/>
        <v>0</v>
      </c>
      <c r="DF22" s="537"/>
      <c r="DG22" s="537"/>
      <c r="DH22" s="382"/>
      <c r="DI22" s="320"/>
      <c r="DJ22" s="79">
        <f t="shared" si="47"/>
        <v>0</v>
      </c>
      <c r="DK22" s="79">
        <f t="shared" si="48"/>
        <v>0</v>
      </c>
      <c r="DL22" s="79">
        <f t="shared" si="68"/>
        <v>0</v>
      </c>
      <c r="DM22" s="537"/>
      <c r="DN22" s="537"/>
      <c r="DO22" s="382"/>
      <c r="DP22" s="320"/>
      <c r="DQ22" s="79">
        <f t="shared" si="50"/>
        <v>0</v>
      </c>
      <c r="DR22" s="79">
        <f t="shared" si="51"/>
        <v>0</v>
      </c>
      <c r="DS22" s="79">
        <f t="shared" si="69"/>
        <v>0</v>
      </c>
      <c r="DT22" s="537"/>
      <c r="DU22" s="537"/>
      <c r="DV22" s="382"/>
    </row>
    <row r="23" spans="1:126" x14ac:dyDescent="0.2">
      <c r="A23" s="75" t="s">
        <v>151</v>
      </c>
      <c r="B23" s="83"/>
      <c r="C23" s="77">
        <f>SUMIF($O4:$O22,MID($H23,3,10),C4:C22)</f>
        <v>0</v>
      </c>
      <c r="D23" s="77">
        <f>SUMIF($O4:$O22,MID($H23,3,10),D4:D22)</f>
        <v>0</v>
      </c>
      <c r="E23" s="77">
        <f t="shared" si="0"/>
        <v>0</v>
      </c>
      <c r="F23" s="150"/>
      <c r="G23" s="22"/>
      <c r="H23" s="320" t="s">
        <v>313</v>
      </c>
      <c r="I23" s="536">
        <f>IF(I$1="","",SUMIF($O5:$O22,MID($H23,3,10),I5:I22))</f>
        <v>0</v>
      </c>
      <c r="J23" s="536">
        <f>IF(I$1="","",SUMIF($O5:$O22,MID($H23,3,10),J5:J22))</f>
        <v>0</v>
      </c>
      <c r="K23" s="77">
        <f t="shared" si="70"/>
        <v>0</v>
      </c>
      <c r="L23" s="432">
        <f>IF(I$1="","",SUMIF($O5:$O22,MID($H23,3,10),L5:L22))</f>
        <v>0</v>
      </c>
      <c r="M23" s="432">
        <f>IF(I$1="","",SUMIF($O5:$O22,MID($H23,3,10),M5:M22))</f>
        <v>0</v>
      </c>
      <c r="N23" s="382"/>
      <c r="O23" s="320" t="str">
        <f t="shared" si="4"/>
        <v>L</v>
      </c>
      <c r="P23" s="536">
        <f>IF(P$1="","",SUMIF($O5:$O22,MID($H23,3,10),P5:P22))</f>
        <v>0</v>
      </c>
      <c r="Q23" s="536">
        <f>IF(P$1="","",SUMIF($O5:$O22,MID($H23,3,10),Q5:Q22))</f>
        <v>0</v>
      </c>
      <c r="R23" s="77">
        <f t="shared" si="71"/>
        <v>0</v>
      </c>
      <c r="S23" s="432">
        <f>IF(P$1="","",SUMIF($O5:$O22,MID($H23,3,10),S5:S22))</f>
        <v>0</v>
      </c>
      <c r="T23" s="432">
        <f>IF(P$1="","",SUMIF($O5:$O22,MID($H23,3,10),T5:T22))</f>
        <v>0</v>
      </c>
      <c r="U23" s="382"/>
      <c r="V23" s="320"/>
      <c r="W23" s="536">
        <f>IF(W$1="","",SUMIF($O5:$O22,MID($H23,3,10),W5:W22))</f>
        <v>0</v>
      </c>
      <c r="X23" s="536">
        <f>IF(W$1="","",SUMIF($O5:$O22,MID($H23,3,10),X5:X22))</f>
        <v>0</v>
      </c>
      <c r="Y23" s="77">
        <f t="shared" si="55"/>
        <v>0</v>
      </c>
      <c r="Z23" s="432">
        <f>IF(W$1="","",SUMIF($O5:$O22,MID($H23,3,10),Z5:Z22))</f>
        <v>0</v>
      </c>
      <c r="AA23" s="432">
        <f>IF(W$1="","",SUMIF($O5:$O22,MID($H23,3,10),AA5:AA22))</f>
        <v>0</v>
      </c>
      <c r="AB23" s="382"/>
      <c r="AC23" s="320"/>
      <c r="AD23" s="536">
        <f>IF(AD$1="","",SUMIF($O5:$O22,MID($H23,3,10),AD5:AD22))</f>
        <v>0</v>
      </c>
      <c r="AE23" s="536">
        <f>IF(AD$1="","",SUMIF($O5:$O22,MID($H23,3,10),AE5:AE22))</f>
        <v>0</v>
      </c>
      <c r="AF23" s="77">
        <f t="shared" si="56"/>
        <v>0</v>
      </c>
      <c r="AG23" s="432">
        <f>IF(AD$1="","",SUMIF($O5:$O22,MID($H23,3,10),AG5:AG22))</f>
        <v>0</v>
      </c>
      <c r="AH23" s="432">
        <f>IF(AD$1="","",SUMIF($O5:$O22,MID($H23,3,10),AH5:AH22))</f>
        <v>0</v>
      </c>
      <c r="AI23" s="382"/>
      <c r="AJ23" s="320"/>
      <c r="AK23" s="536">
        <f>IF(AK$1="","",SUMIF($O5:$O22,MID($H23,3,10),AK5:AK22))</f>
        <v>0</v>
      </c>
      <c r="AL23" s="536">
        <f>IF(AK$1="","",SUMIF($O5:$O22,MID($H23,3,10),AL5:AL22))</f>
        <v>0</v>
      </c>
      <c r="AM23" s="77">
        <f t="shared" si="57"/>
        <v>0</v>
      </c>
      <c r="AN23" s="432">
        <f>IF(AK$1="","",SUMIF($O5:$O22,MID($H23,3,10),AN5:AN22))</f>
        <v>0</v>
      </c>
      <c r="AO23" s="432">
        <f>IF(AK$1="","",SUMIF($O5:$O22,MID($H23,3,10),AO5:AO22))</f>
        <v>0</v>
      </c>
      <c r="AP23" s="382"/>
      <c r="AQ23" s="320"/>
      <c r="AR23" s="536">
        <f>IF(AR$1="","",SUMIF($O5:$O22,MID($H23,3,10),AR5:AR22))</f>
        <v>0</v>
      </c>
      <c r="AS23" s="536">
        <f>IF(AR$1="","",SUMIF($O5:$O22,MID($H23,3,10),AS5:AS22))</f>
        <v>0</v>
      </c>
      <c r="AT23" s="77">
        <f t="shared" si="58"/>
        <v>0</v>
      </c>
      <c r="AU23" s="432">
        <f>IF(AR$1="","",SUMIF($O5:$O22,MID($H23,3,10),AU5:AU22))</f>
        <v>0</v>
      </c>
      <c r="AV23" s="432">
        <f>IF(AR$1="","",SUMIF($O5:$O22,MID($H23,3,10),AV5:AV22))</f>
        <v>0</v>
      </c>
      <c r="AW23" s="382"/>
      <c r="AX23" s="320"/>
      <c r="AY23" s="536">
        <f>IF(AY$1="","",SUMIF($O5:$O22,MID($H23,3,10),AY5:AY22))</f>
        <v>0</v>
      </c>
      <c r="AZ23" s="536">
        <f>IF(AY$1="","",SUMIF($O5:$O22,MID($H23,3,10),AZ5:AZ22))</f>
        <v>0</v>
      </c>
      <c r="BA23" s="77">
        <f t="shared" si="59"/>
        <v>0</v>
      </c>
      <c r="BB23" s="432">
        <f>IF(AY$1="","",SUMIF($O5:$O22,MID($H23,3,10),BB5:BB22))</f>
        <v>0</v>
      </c>
      <c r="BC23" s="432">
        <f>IF(AY$1="","",SUMIF($O5:$O22,MID($H23,3,10),BC5:BC22))</f>
        <v>0</v>
      </c>
      <c r="BD23" s="382"/>
      <c r="BE23" s="320"/>
      <c r="BF23" s="536">
        <f>IF(BF$1="","",SUMIF($O5:$O22,MID($H23,3,10),BF5:BF22))</f>
        <v>0</v>
      </c>
      <c r="BG23" s="536">
        <f>IF(BF$1="","",SUMIF($O5:$O22,MID($H23,3,10),BG5:BG22))</f>
        <v>0</v>
      </c>
      <c r="BH23" s="77">
        <f t="shared" si="60"/>
        <v>0</v>
      </c>
      <c r="BI23" s="432">
        <f>IF(BF$1="","",SUMIF($O5:$O22,MID($H23,3,10),BI5:BI22))</f>
        <v>0</v>
      </c>
      <c r="BJ23" s="432">
        <f>IF(BF$1="","",SUMIF($O5:$O22,MID($H23,3,10),BJ5:BJ22))</f>
        <v>0</v>
      </c>
      <c r="BK23" s="382"/>
      <c r="BL23" s="320"/>
      <c r="BM23" s="536">
        <f>IF(BM$1="","",SUMIF($O5:$O22,MID($H23,3,10),BM5:BM22))</f>
        <v>0</v>
      </c>
      <c r="BN23" s="536">
        <f>IF(BM$1="","",SUMIF($O5:$O22,MID($H23,3,10),BN5:BN22))</f>
        <v>0</v>
      </c>
      <c r="BO23" s="77">
        <f t="shared" si="61"/>
        <v>0</v>
      </c>
      <c r="BP23" s="432">
        <f>IF(BM$1="","",SUMIF($O5:$O22,MID($H23,3,10),BP5:BP22))</f>
        <v>0</v>
      </c>
      <c r="BQ23" s="432">
        <f>IF(BM$1="","",SUMIF($O5:$O22,MID($H23,3,10),BQ5:BQ22))</f>
        <v>0</v>
      </c>
      <c r="BR23" s="382"/>
      <c r="BS23" s="320"/>
      <c r="BT23" s="536">
        <f>IF(BT$1="","",SUMIF($O5:$O22,MID($H23,3,10),BT5:BT22))</f>
        <v>0</v>
      </c>
      <c r="BU23" s="536">
        <f>IF(BT$1="","",SUMIF($O5:$O22,MID($H23,3,10),BU5:BU22))</f>
        <v>0</v>
      </c>
      <c r="BV23" s="77">
        <f t="shared" si="62"/>
        <v>0</v>
      </c>
      <c r="BW23" s="432">
        <f>IF(BT$1="","",SUMIF($O5:$O22,MID($H23,3,10),BW5:BW22))</f>
        <v>0</v>
      </c>
      <c r="BX23" s="432">
        <f>IF(BT$1="","",SUMIF($O5:$O22,MID($H23,3,10),BX5:BX22))</f>
        <v>0</v>
      </c>
      <c r="BY23" s="382"/>
      <c r="BZ23" s="320"/>
      <c r="CA23" s="536">
        <f>IF(CA$1="","",SUMIF($O5:$O22,MID($H23,3,10),CA5:CA22))</f>
        <v>0</v>
      </c>
      <c r="CB23" s="536">
        <f>IF(CA$1="","",SUMIF($O5:$O22,MID($H23,3,10),CB5:CB22))</f>
        <v>0</v>
      </c>
      <c r="CC23" s="77">
        <f t="shared" si="63"/>
        <v>0</v>
      </c>
      <c r="CD23" s="432">
        <f>IF(CA$1="","",SUMIF($O5:$O22,MID($H23,3,10),CD5:CD22))</f>
        <v>0</v>
      </c>
      <c r="CE23" s="432">
        <f>IF(CA$1="","",SUMIF($O5:$O22,MID($H23,3,10),CE5:CE22))</f>
        <v>0</v>
      </c>
      <c r="CF23" s="382"/>
      <c r="CG23" s="320"/>
      <c r="CH23" s="536">
        <f>IF(CH$1="","",SUMIF($O5:$O22,MID($H23,3,10),CH5:CH22))</f>
        <v>0</v>
      </c>
      <c r="CI23" s="536">
        <f>IF(CH$1="","",SUMIF($O5:$O22,MID($H23,3,10),CI5:CI22))</f>
        <v>0</v>
      </c>
      <c r="CJ23" s="77">
        <f t="shared" si="64"/>
        <v>0</v>
      </c>
      <c r="CK23" s="432">
        <f>IF(CH$1="","",SUMIF($O5:$O22,MID($H23,3,10),CK5:CK22))</f>
        <v>0</v>
      </c>
      <c r="CL23" s="432">
        <f>IF(CH$1="","",SUMIF($O5:$O22,MID($H23,3,10),CL5:CL22))</f>
        <v>0</v>
      </c>
      <c r="CM23" s="382"/>
      <c r="CN23" s="320"/>
      <c r="CO23" s="536">
        <f>IF(CO$1="","",SUMIF($O5:$O22,MID($H23,3,10),CO5:CO22))</f>
        <v>0</v>
      </c>
      <c r="CP23" s="536">
        <f>IF(CO$1="","",SUMIF($O5:$O22,MID($H23,3,10),CP5:CP22))</f>
        <v>0</v>
      </c>
      <c r="CQ23" s="77">
        <f t="shared" si="65"/>
        <v>0</v>
      </c>
      <c r="CR23" s="432">
        <f>IF(CO$1="","",SUMIF($O5:$O22,MID($H23,3,10),CR5:CR22))</f>
        <v>0</v>
      </c>
      <c r="CS23" s="432">
        <f>IF(CO$1="","",SUMIF($O5:$O22,MID($H23,3,10),CS5:CS22))</f>
        <v>0</v>
      </c>
      <c r="CT23" s="382"/>
      <c r="CU23" s="320"/>
      <c r="CV23" s="536">
        <f>IF(CV$1="","",SUMIF($O5:$O22,MID($H23,3,10),CV5:CV22))</f>
        <v>0</v>
      </c>
      <c r="CW23" s="536">
        <f>IF(CV$1="","",SUMIF($O5:$O22,MID($H23,3,10),CW5:CW22))</f>
        <v>0</v>
      </c>
      <c r="CX23" s="77">
        <f t="shared" si="66"/>
        <v>0</v>
      </c>
      <c r="CY23" s="432">
        <f>IF(CV$1="","",SUMIF($O5:$O22,MID($H23,3,10),CY5:CY22))</f>
        <v>0</v>
      </c>
      <c r="CZ23" s="432">
        <f>IF(CV$1="","",SUMIF($O5:$O22,MID($H23,3,10),CZ5:CZ22))</f>
        <v>0</v>
      </c>
      <c r="DA23" s="382"/>
      <c r="DB23" s="320"/>
      <c r="DC23" s="536">
        <f>IF(DC$1="","",SUMIF($O5:$O22,MID($H23,3,10),DC5:DC22))</f>
        <v>0</v>
      </c>
      <c r="DD23" s="536">
        <f>IF(DC$1="","",SUMIF($O5:$O22,MID($H23,3,10),DD5:DD22))</f>
        <v>0</v>
      </c>
      <c r="DE23" s="77">
        <f t="shared" si="67"/>
        <v>0</v>
      </c>
      <c r="DF23" s="432">
        <f>IF(DC$1="","",SUMIF($O5:$O22,MID($H23,3,10),DF5:DF22))</f>
        <v>0</v>
      </c>
      <c r="DG23" s="432">
        <f>IF(DC$1="","",SUMIF($O5:$O22,MID($H23,3,10),DG5:DG22))</f>
        <v>0</v>
      </c>
      <c r="DH23" s="382"/>
      <c r="DI23" s="320"/>
      <c r="DJ23" s="536">
        <f>IF(DJ$1="","",SUMIF($O5:$O22,MID($H23,3,10),DJ5:DJ22))</f>
        <v>0</v>
      </c>
      <c r="DK23" s="536">
        <f>IF(DJ$1="","",SUMIF($O5:$O22,MID($H23,3,10),DK5:DK22))</f>
        <v>0</v>
      </c>
      <c r="DL23" s="77">
        <f t="shared" si="68"/>
        <v>0</v>
      </c>
      <c r="DM23" s="432">
        <f>IF(DJ$1="","",SUMIF($O5:$O22,MID($H23,3,10),DM5:DM22))</f>
        <v>0</v>
      </c>
      <c r="DN23" s="432">
        <f>IF(DJ$1="","",SUMIF($O5:$O22,MID($H23,3,10),DN5:DN22))</f>
        <v>0</v>
      </c>
      <c r="DO23" s="382"/>
      <c r="DP23" s="320"/>
      <c r="DQ23" s="536">
        <f>IF(DQ$1="","",SUMIF($O5:$O22,MID($H23,3,10),DQ5:DQ22))</f>
        <v>0</v>
      </c>
      <c r="DR23" s="536">
        <f>IF(DQ$1="","",SUMIF($O5:$O22,MID($H23,3,10),DR5:DR22))</f>
        <v>0</v>
      </c>
      <c r="DS23" s="77">
        <f t="shared" si="69"/>
        <v>0</v>
      </c>
      <c r="DT23" s="432">
        <f>IF(DQ$1="","",SUMIF($O5:$O22,MID($H23,3,10),DT5:DT22))</f>
        <v>0</v>
      </c>
      <c r="DU23" s="432">
        <f>IF(DQ$1="","",SUMIF($O5:$O22,MID($H23,3,10),DU5:DU22))</f>
        <v>0</v>
      </c>
      <c r="DV23" s="382"/>
    </row>
    <row r="24" spans="1:126" s="237" customFormat="1" x14ac:dyDescent="0.2">
      <c r="A24" s="732" t="s">
        <v>80</v>
      </c>
      <c r="B24" s="733"/>
      <c r="C24" s="733"/>
      <c r="D24" s="733"/>
      <c r="E24" s="733"/>
      <c r="F24" s="734"/>
      <c r="G24" s="281"/>
      <c r="H24" s="320"/>
      <c r="I24" s="462"/>
      <c r="J24" s="308"/>
      <c r="K24" s="308"/>
      <c r="L24" s="471"/>
      <c r="M24" s="471"/>
      <c r="N24" s="400"/>
      <c r="O24" s="320"/>
      <c r="P24" s="462"/>
      <c r="Q24" s="308"/>
      <c r="R24" s="308"/>
      <c r="S24" s="471"/>
      <c r="T24" s="471"/>
      <c r="U24" s="400"/>
      <c r="V24" s="320"/>
      <c r="W24" s="462"/>
      <c r="X24" s="308"/>
      <c r="Y24" s="308"/>
      <c r="Z24" s="471"/>
      <c r="AA24" s="471"/>
      <c r="AB24" s="400"/>
      <c r="AC24" s="320"/>
      <c r="AD24" s="462"/>
      <c r="AE24" s="308"/>
      <c r="AF24" s="308"/>
      <c r="AG24" s="471"/>
      <c r="AH24" s="471"/>
      <c r="AI24" s="400"/>
      <c r="AJ24" s="320"/>
      <c r="AK24" s="462"/>
      <c r="AL24" s="308"/>
      <c r="AM24" s="308"/>
      <c r="AN24" s="471"/>
      <c r="AO24" s="471"/>
      <c r="AP24" s="400"/>
      <c r="AQ24" s="320"/>
      <c r="AR24" s="462"/>
      <c r="AS24" s="308"/>
      <c r="AT24" s="308"/>
      <c r="AU24" s="471"/>
      <c r="AV24" s="471"/>
      <c r="AW24" s="400"/>
      <c r="AX24" s="320"/>
      <c r="AY24" s="462"/>
      <c r="AZ24" s="308"/>
      <c r="BA24" s="308"/>
      <c r="BB24" s="471"/>
      <c r="BC24" s="471"/>
      <c r="BD24" s="400"/>
      <c r="BE24" s="320"/>
      <c r="BF24" s="462"/>
      <c r="BG24" s="308"/>
      <c r="BH24" s="308"/>
      <c r="BI24" s="471"/>
      <c r="BJ24" s="471"/>
      <c r="BK24" s="400"/>
      <c r="BL24" s="320"/>
      <c r="BM24" s="462"/>
      <c r="BN24" s="308"/>
      <c r="BO24" s="308"/>
      <c r="BP24" s="471"/>
      <c r="BQ24" s="471"/>
      <c r="BR24" s="400"/>
      <c r="BS24" s="320"/>
      <c r="BT24" s="462"/>
      <c r="BU24" s="308"/>
      <c r="BV24" s="308"/>
      <c r="BW24" s="471"/>
      <c r="BX24" s="471"/>
      <c r="BY24" s="400"/>
      <c r="BZ24" s="320"/>
      <c r="CA24" s="462"/>
      <c r="CB24" s="308"/>
      <c r="CC24" s="308"/>
      <c r="CD24" s="471"/>
      <c r="CE24" s="471"/>
      <c r="CF24" s="400"/>
      <c r="CG24" s="320"/>
      <c r="CH24" s="462"/>
      <c r="CI24" s="308"/>
      <c r="CJ24" s="308"/>
      <c r="CK24" s="471"/>
      <c r="CL24" s="471"/>
      <c r="CM24" s="400"/>
      <c r="CN24" s="320"/>
      <c r="CO24" s="462"/>
      <c r="CP24" s="308"/>
      <c r="CQ24" s="308"/>
      <c r="CR24" s="471"/>
      <c r="CS24" s="471"/>
      <c r="CT24" s="400"/>
      <c r="CU24" s="320"/>
      <c r="CV24" s="462"/>
      <c r="CW24" s="308"/>
      <c r="CX24" s="308"/>
      <c r="CY24" s="471"/>
      <c r="CZ24" s="471"/>
      <c r="DA24" s="400"/>
      <c r="DB24" s="320"/>
      <c r="DC24" s="462"/>
      <c r="DD24" s="308"/>
      <c r="DE24" s="308"/>
      <c r="DF24" s="471"/>
      <c r="DG24" s="471"/>
      <c r="DH24" s="400"/>
      <c r="DI24" s="320"/>
      <c r="DJ24" s="462"/>
      <c r="DK24" s="308"/>
      <c r="DL24" s="308"/>
      <c r="DM24" s="471"/>
      <c r="DN24" s="471"/>
      <c r="DO24" s="400"/>
      <c r="DP24" s="320"/>
      <c r="DQ24" s="462"/>
      <c r="DR24" s="308"/>
      <c r="DS24" s="308"/>
      <c r="DT24" s="471"/>
      <c r="DU24" s="471"/>
      <c r="DV24" s="400"/>
    </row>
    <row r="25" spans="1:126" outlineLevel="1" x14ac:dyDescent="0.2">
      <c r="A25" s="75" t="s">
        <v>5</v>
      </c>
      <c r="B25" s="71"/>
      <c r="C25" s="77">
        <f>SUMIF($H26:$H29,MID($H25,3,10),C26:C29)</f>
        <v>0</v>
      </c>
      <c r="D25" s="77">
        <f>SUMIF($H26:$H29,MID($H25,3,10),D26:D29)</f>
        <v>0</v>
      </c>
      <c r="E25" s="77">
        <f t="shared" ref="E25:E61" si="72">SUM(C25:D25)</f>
        <v>0</v>
      </c>
      <c r="F25" s="177"/>
      <c r="G25" s="22"/>
      <c r="H25" s="320" t="s">
        <v>314</v>
      </c>
      <c r="I25" s="77">
        <f t="shared" ref="I25:I60" si="73">IF(K$1="Rejected",C25,IF(L25="",C25,SUM(C25,L25)))</f>
        <v>0</v>
      </c>
      <c r="J25" s="77">
        <f t="shared" ref="J25:J60" si="74">IF(K$1="Rejected",D25,IF(M25="",D25,SUM(D25,M25)))</f>
        <v>0</v>
      </c>
      <c r="K25" s="77">
        <f t="shared" ref="K25:K32" si="75">IF(I$1="","",SUM(I25:J25))</f>
        <v>0</v>
      </c>
      <c r="L25" s="435">
        <f>IF(I$1="","",SUMIF($H26:$H29,MID($H25,3,10),L26:L29))</f>
        <v>0</v>
      </c>
      <c r="M25" s="435">
        <f>IF(I$1="","",SUMIF($H26:$H29,MID($H25,3,10),M26:M29))</f>
        <v>0</v>
      </c>
      <c r="N25" s="383"/>
      <c r="O25" s="320" t="str">
        <f t="shared" si="4"/>
        <v>LL</v>
      </c>
      <c r="P25" s="77">
        <f t="shared" ref="P25:P60" si="76">IF(R$1="Rejected",I25,IF(S25="",I25,SUM(I25,S25)))</f>
        <v>0</v>
      </c>
      <c r="Q25" s="77">
        <f t="shared" ref="Q25:Q60" si="77">IF(R$1="Rejected",J25,IF(T25="",J25,SUM(J25,T25)))</f>
        <v>0</v>
      </c>
      <c r="R25" s="77">
        <f t="shared" ref="R25:R32" si="78">IF(P$1="","",SUM(P25:Q25))</f>
        <v>0</v>
      </c>
      <c r="S25" s="435">
        <f>IF(P$1="","",SUMIF($H26:$H29,MID($H25,3,10),S26:S29))</f>
        <v>0</v>
      </c>
      <c r="T25" s="435">
        <f>IF(P$1="","",SUMIF($H26:$H29,MID($H25,3,10),T26:T29))</f>
        <v>0</v>
      </c>
      <c r="U25" s="383"/>
      <c r="V25" s="320"/>
      <c r="W25" s="77">
        <f t="shared" ref="W25:W60" si="79">IF(Y$1="Rejected",P25,IF(Z25="",P25,SUM(P25,Z25)))</f>
        <v>0</v>
      </c>
      <c r="X25" s="77">
        <f t="shared" ref="X25:X60" si="80">IF(Y$1="Rejected",Q25,IF(AA25="",Q25,SUM(Q25,AA25)))</f>
        <v>0</v>
      </c>
      <c r="Y25" s="77">
        <f t="shared" ref="Y25:Y59" si="81">IF(W$1="","",SUM(W25:X25))</f>
        <v>0</v>
      </c>
      <c r="Z25" s="478">
        <f>IF(W$1="","",SUMIF($H26:$H29,MID($H25,3,10),Z26:Z29))</f>
        <v>0</v>
      </c>
      <c r="AA25" s="478">
        <f>IF(W$1="","",SUMIF($H26:$H29,MID($H25,3,10),AA26:AA29))</f>
        <v>0</v>
      </c>
      <c r="AB25" s="383"/>
      <c r="AC25" s="320"/>
      <c r="AD25" s="77">
        <f t="shared" ref="AD25:AD60" si="82">IF(AF$1="Rejected",W25,IF(AG25="",W25,SUM(W25,AG25)))</f>
        <v>0</v>
      </c>
      <c r="AE25" s="77">
        <f t="shared" ref="AE25:AE60" si="83">IF(AF$1="Rejected",X25,IF(AH25="",X25,SUM(X25,AH25)))</f>
        <v>0</v>
      </c>
      <c r="AF25" s="77">
        <f t="shared" ref="AF25:AF59" si="84">IF(AD$1="","",SUM(AD25:AE25))</f>
        <v>0</v>
      </c>
      <c r="AG25" s="478">
        <f>IF(AD$1="","",SUMIF($H26:$H29,MID($H25,3,10),AG26:AG29))</f>
        <v>0</v>
      </c>
      <c r="AH25" s="478">
        <f>IF(AD$1="","",SUMIF($H26:$H29,MID($H25,3,10),AH26:AH29))</f>
        <v>0</v>
      </c>
      <c r="AI25" s="383"/>
      <c r="AJ25" s="320"/>
      <c r="AK25" s="77">
        <f t="shared" ref="AK25:AK60" si="85">IF(AM$1="Rejected",AD25,IF(AN25="",AD25,SUM(AD25,AN25)))</f>
        <v>0</v>
      </c>
      <c r="AL25" s="77">
        <f t="shared" ref="AL25:AL60" si="86">IF(AM$1="Rejected",AE25,IF(AO25="",AE25,SUM(AE25,AO25)))</f>
        <v>0</v>
      </c>
      <c r="AM25" s="77">
        <f t="shared" ref="AM25:AM59" si="87">IF(AK$1="","",SUM(AK25:AL25))</f>
        <v>0</v>
      </c>
      <c r="AN25" s="478">
        <f>IF(AK$1="","",SUMIF($H26:$H29,MID($H25,3,10),AN26:AN29))</f>
        <v>0</v>
      </c>
      <c r="AO25" s="478">
        <f>IF(AK$1="","",SUMIF($H26:$H29,MID($H25,3,10),AO26:AO29))</f>
        <v>0</v>
      </c>
      <c r="AP25" s="383"/>
      <c r="AQ25" s="320"/>
      <c r="AR25" s="77">
        <f t="shared" ref="AR25:AR60" si="88">IF(AT$1="Rejected",AK25,IF(AU25="",AK25,SUM(AK25,AU25)))</f>
        <v>0</v>
      </c>
      <c r="AS25" s="77">
        <f t="shared" ref="AS25:AS60" si="89">IF(AT$1="Rejected",AL25,IF(AV25="",AL25,SUM(AL25,AV25)))</f>
        <v>0</v>
      </c>
      <c r="AT25" s="77">
        <f t="shared" ref="AT25:AT59" si="90">IF(AR$1="","",SUM(AR25:AS25))</f>
        <v>0</v>
      </c>
      <c r="AU25" s="478">
        <f>IF(AR$1="","",SUMIF($H26:$H29,MID($H25,3,10),AU26:AU29))</f>
        <v>0</v>
      </c>
      <c r="AV25" s="478">
        <f>IF(AR$1="","",SUMIF($H26:$H29,MID($H25,3,10),AV26:AV29))</f>
        <v>0</v>
      </c>
      <c r="AW25" s="383"/>
      <c r="AX25" s="320"/>
      <c r="AY25" s="77">
        <f t="shared" ref="AY25:AY60" si="91">IF(BA$1="Rejected",AR25,IF(BB25="",AR25,SUM(AR25,BB25)))</f>
        <v>0</v>
      </c>
      <c r="AZ25" s="77">
        <f t="shared" ref="AZ25:AZ60" si="92">IF(BA$1="Rejected",AS25,IF(BC25="",AS25,SUM(AS25,BC25)))</f>
        <v>0</v>
      </c>
      <c r="BA25" s="77">
        <f t="shared" ref="BA25:BA59" si="93">IF(AY$1="","",SUM(AY25:AZ25))</f>
        <v>0</v>
      </c>
      <c r="BB25" s="478">
        <f>IF(AY$1="","",SUMIF($H26:$H29,MID($H25,3,10),BB26:BB29))</f>
        <v>0</v>
      </c>
      <c r="BC25" s="478">
        <f>IF(AY$1="","",SUMIF($H26:$H29,MID($H25,3,10),BC26:BC29))</f>
        <v>0</v>
      </c>
      <c r="BD25" s="383"/>
      <c r="BE25" s="320"/>
      <c r="BF25" s="77">
        <f t="shared" ref="BF25:BF60" si="94">IF(BH$1="Rejected",AY25,IF(BI25="",AY25,SUM(AY25,BI25)))</f>
        <v>0</v>
      </c>
      <c r="BG25" s="77">
        <f t="shared" ref="BG25:BG60" si="95">IF(BH$1="Rejected",AZ25,IF(BJ25="",AZ25,SUM(AZ25,BJ25)))</f>
        <v>0</v>
      </c>
      <c r="BH25" s="77">
        <f t="shared" ref="BH25:BH59" si="96">IF(BF$1="","",SUM(BF25:BG25))</f>
        <v>0</v>
      </c>
      <c r="BI25" s="478">
        <f>IF(BF$1="","",SUMIF($H26:$H29,MID($H25,3,10),BI26:BI29))</f>
        <v>0</v>
      </c>
      <c r="BJ25" s="478">
        <f>IF(BF$1="","",SUMIF($H26:$H29,MID($H25,3,10),BJ26:BJ29))</f>
        <v>0</v>
      </c>
      <c r="BK25" s="383"/>
      <c r="BL25" s="320"/>
      <c r="BM25" s="77">
        <f t="shared" ref="BM25:BM60" si="97">IF(BO$1="Rejected",BF25,IF(BP25="",BF25,SUM(BF25,BP25)))</f>
        <v>0</v>
      </c>
      <c r="BN25" s="77">
        <f t="shared" ref="BN25:BN60" si="98">IF(BO$1="Rejected",BG25,IF(BQ25="",BG25,SUM(BG25,BQ25)))</f>
        <v>0</v>
      </c>
      <c r="BO25" s="77">
        <f t="shared" ref="BO25:BO59" si="99">IF(BM$1="","",SUM(BM25:BN25))</f>
        <v>0</v>
      </c>
      <c r="BP25" s="478">
        <f>IF(BM$1="","",SUMIF($H26:$H29,MID($H25,3,10),BP26:BP29))</f>
        <v>0</v>
      </c>
      <c r="BQ25" s="478">
        <f>IF(BM$1="","",SUMIF($H26:$H29,MID($H25,3,10),BQ26:BQ29))</f>
        <v>0</v>
      </c>
      <c r="BR25" s="383"/>
      <c r="BS25" s="320"/>
      <c r="BT25" s="77">
        <f t="shared" ref="BT25:BT60" si="100">IF(BV$1="Rejected",BM25,IF(BW25="",BM25,SUM(BM25,BW25)))</f>
        <v>0</v>
      </c>
      <c r="BU25" s="77">
        <f t="shared" ref="BU25:BU60" si="101">IF(BV$1="Rejected",BN25,IF(BX25="",BN25,SUM(BN25,BX25)))</f>
        <v>0</v>
      </c>
      <c r="BV25" s="77">
        <f t="shared" ref="BV25:BV59" si="102">IF(BT$1="","",SUM(BT25:BU25))</f>
        <v>0</v>
      </c>
      <c r="BW25" s="478">
        <f>IF(BT$1="","",SUMIF($H26:$H29,MID($H25,3,10),BW26:BW29))</f>
        <v>0</v>
      </c>
      <c r="BX25" s="478">
        <f>IF(BT$1="","",SUMIF($H26:$H29,MID($H25,3,10),BX26:BX29))</f>
        <v>0</v>
      </c>
      <c r="BY25" s="383"/>
      <c r="BZ25" s="320"/>
      <c r="CA25" s="77">
        <f t="shared" ref="CA25:CA60" si="103">IF(CC$1="Rejected",BT25,IF(CD25="",BT25,SUM(BT25,CD25)))</f>
        <v>0</v>
      </c>
      <c r="CB25" s="77">
        <f t="shared" ref="CB25:CB60" si="104">IF(CC$1="Rejected",BU25,IF(CE25="",BU25,SUM(BU25,CE25)))</f>
        <v>0</v>
      </c>
      <c r="CC25" s="77">
        <f t="shared" ref="CC25:CC59" si="105">IF(CA$1="","",SUM(CA25:CB25))</f>
        <v>0</v>
      </c>
      <c r="CD25" s="478">
        <f>IF(CA$1="","",SUMIF($H26:$H29,MID($H25,3,10),CD26:CD29))</f>
        <v>0</v>
      </c>
      <c r="CE25" s="478">
        <f>IF(CA$1="","",SUMIF($H26:$H29,MID($H25,3,10),CE26:CE29))</f>
        <v>0</v>
      </c>
      <c r="CF25" s="383"/>
      <c r="CG25" s="320"/>
      <c r="CH25" s="77">
        <f t="shared" ref="CH25:CH60" si="106">IF(CJ$1="Rejected",CA25,IF(CK25="",CA25,SUM(CA25,CK25)))</f>
        <v>0</v>
      </c>
      <c r="CI25" s="77">
        <f t="shared" ref="CI25:CI60" si="107">IF(CJ$1="Rejected",CB25,IF(CL25="",CB25,SUM(CB25,CL25)))</f>
        <v>0</v>
      </c>
      <c r="CJ25" s="77">
        <f t="shared" ref="CJ25:CJ59" si="108">IF(CH$1="","",SUM(CH25:CI25))</f>
        <v>0</v>
      </c>
      <c r="CK25" s="478">
        <f>IF(CH$1="","",SUMIF($H26:$H29,MID($H25,3,10),CK26:CK29))</f>
        <v>0</v>
      </c>
      <c r="CL25" s="478">
        <f>IF(CH$1="","",SUMIF($H26:$H29,MID($H25,3,10),CL26:CL29))</f>
        <v>0</v>
      </c>
      <c r="CM25" s="383"/>
      <c r="CN25" s="320"/>
      <c r="CO25" s="77">
        <f t="shared" ref="CO25:CO60" si="109">IF(CQ$1="Rejected",CH25,IF(CR25="",CH25,SUM(CH25,CR25)))</f>
        <v>0</v>
      </c>
      <c r="CP25" s="77">
        <f t="shared" ref="CP25:CP60" si="110">IF(CQ$1="Rejected",CI25,IF(CS25="",CI25,SUM(CI25,CS25)))</f>
        <v>0</v>
      </c>
      <c r="CQ25" s="77">
        <f t="shared" ref="CQ25:CQ59" si="111">IF(CO$1="","",SUM(CO25:CP25))</f>
        <v>0</v>
      </c>
      <c r="CR25" s="478">
        <f>IF(CO$1="","",SUMIF($H26:$H29,MID($H25,3,10),CR26:CR29))</f>
        <v>0</v>
      </c>
      <c r="CS25" s="478">
        <f>IF(CO$1="","",SUMIF($H26:$H29,MID($H25,3,10),CS26:CS29))</f>
        <v>0</v>
      </c>
      <c r="CT25" s="383"/>
      <c r="CU25" s="320"/>
      <c r="CV25" s="77">
        <f t="shared" ref="CV25:CV60" si="112">IF(CX$1="Rejected",CO25,IF(CY25="",CO25,SUM(CO25,CY25)))</f>
        <v>0</v>
      </c>
      <c r="CW25" s="77">
        <f t="shared" ref="CW25:CW60" si="113">IF(CX$1="Rejected",CP25,IF(CZ25="",CP25,SUM(CP25,CZ25)))</f>
        <v>0</v>
      </c>
      <c r="CX25" s="77">
        <f t="shared" ref="CX25:CX59" si="114">IF(CV$1="","",SUM(CV25:CW25))</f>
        <v>0</v>
      </c>
      <c r="CY25" s="478">
        <f>IF(CV$1="","",SUMIF($H26:$H29,MID($H25,3,10),CY26:CY29))</f>
        <v>0</v>
      </c>
      <c r="CZ25" s="478">
        <f>IF(CV$1="","",SUMIF($H26:$H29,MID($H25,3,10),CZ26:CZ29))</f>
        <v>0</v>
      </c>
      <c r="DA25" s="383"/>
      <c r="DB25" s="320"/>
      <c r="DC25" s="77">
        <f t="shared" ref="DC25:DC60" si="115">IF(DE$1="Rejected",CV25,IF(DF25="",CV25,SUM(CV25,DF25)))</f>
        <v>0</v>
      </c>
      <c r="DD25" s="77">
        <f t="shared" ref="DD25:DD60" si="116">IF(DE$1="Rejected",CW25,IF(DG25="",CW25,SUM(CW25,DG25)))</f>
        <v>0</v>
      </c>
      <c r="DE25" s="77">
        <f t="shared" ref="DE25:DE59" si="117">IF(DC$1="","",SUM(DC25:DD25))</f>
        <v>0</v>
      </c>
      <c r="DF25" s="478">
        <f>IF(DC$1="","",SUMIF($H26:$H29,MID($H25,3,10),DF26:DF29))</f>
        <v>0</v>
      </c>
      <c r="DG25" s="478">
        <f>IF(DC$1="","",SUMIF($H26:$H29,MID($H25,3,10),DG26:DG29))</f>
        <v>0</v>
      </c>
      <c r="DH25" s="383"/>
      <c r="DI25" s="320"/>
      <c r="DJ25" s="77">
        <f t="shared" ref="DJ25:DJ60" si="118">IF(DL$1="Rejected",DC25,IF(DM25="",DC25,SUM(DC25,DM25)))</f>
        <v>0</v>
      </c>
      <c r="DK25" s="77">
        <f t="shared" ref="DK25:DK60" si="119">IF(DL$1="Rejected",DD25,IF(DN25="",DD25,SUM(DD25,DN25)))</f>
        <v>0</v>
      </c>
      <c r="DL25" s="77">
        <f t="shared" ref="DL25:DL59" si="120">IF(DJ$1="","",SUM(DJ25:DK25))</f>
        <v>0</v>
      </c>
      <c r="DM25" s="478">
        <f>IF(DJ$1="","",SUMIF($H26:$H29,MID($H25,3,10),DM26:DM29))</f>
        <v>0</v>
      </c>
      <c r="DN25" s="478">
        <f>IF(DJ$1="","",SUMIF($H26:$H29,MID($H25,3,10),DN26:DN29))</f>
        <v>0</v>
      </c>
      <c r="DO25" s="383"/>
      <c r="DP25" s="320"/>
      <c r="DQ25" s="77">
        <f t="shared" ref="DQ25:DQ60" si="121">IF(DS$1="Rejected",DJ25,IF(DT25="",DJ25,SUM(DJ25,DT25)))</f>
        <v>0</v>
      </c>
      <c r="DR25" s="77">
        <f t="shared" ref="DR25:DR60" si="122">IF(DS$1="Rejected",DK25,IF(DU25="",DK25,SUM(DK25,DU25)))</f>
        <v>0</v>
      </c>
      <c r="DS25" s="77">
        <f t="shared" ref="DS25:DS59" si="123">IF(DQ$1="","",SUM(DQ25:DR25))</f>
        <v>0</v>
      </c>
      <c r="DT25" s="478">
        <f>IF(DQ$1="","",SUMIF($H26:$H29,MID($H25,3,10),DT26:DT29))</f>
        <v>0</v>
      </c>
      <c r="DU25" s="478">
        <f>IF(DQ$1="","",SUMIF($H26:$H29,MID($H25,3,10),DU26:DU29))</f>
        <v>0</v>
      </c>
      <c r="DV25" s="383"/>
    </row>
    <row r="26" spans="1:126" outlineLevel="1" x14ac:dyDescent="0.2">
      <c r="A26" s="152" t="s">
        <v>21</v>
      </c>
      <c r="B26" s="179"/>
      <c r="C26" s="43"/>
      <c r="D26" s="43"/>
      <c r="E26" s="77">
        <f t="shared" si="72"/>
        <v>0</v>
      </c>
      <c r="F26" s="150"/>
      <c r="G26" s="22"/>
      <c r="H26" s="320" t="s">
        <v>315</v>
      </c>
      <c r="I26" s="79">
        <f t="shared" si="73"/>
        <v>0</v>
      </c>
      <c r="J26" s="79">
        <f t="shared" si="74"/>
        <v>0</v>
      </c>
      <c r="K26" s="79">
        <f t="shared" si="75"/>
        <v>0</v>
      </c>
      <c r="L26" s="537"/>
      <c r="M26" s="537"/>
      <c r="N26" s="401"/>
      <c r="O26" s="320"/>
      <c r="P26" s="79">
        <f t="shared" si="76"/>
        <v>0</v>
      </c>
      <c r="Q26" s="79">
        <f t="shared" si="77"/>
        <v>0</v>
      </c>
      <c r="R26" s="79">
        <f t="shared" si="78"/>
        <v>0</v>
      </c>
      <c r="S26" s="537"/>
      <c r="T26" s="537"/>
      <c r="U26" s="401"/>
      <c r="V26" s="320"/>
      <c r="W26" s="79">
        <f t="shared" si="79"/>
        <v>0</v>
      </c>
      <c r="X26" s="79">
        <f t="shared" si="80"/>
        <v>0</v>
      </c>
      <c r="Y26" s="79">
        <f t="shared" si="81"/>
        <v>0</v>
      </c>
      <c r="Z26" s="537"/>
      <c r="AA26" s="537"/>
      <c r="AB26" s="401"/>
      <c r="AC26" s="320"/>
      <c r="AD26" s="79">
        <f t="shared" si="82"/>
        <v>0</v>
      </c>
      <c r="AE26" s="79">
        <f t="shared" si="83"/>
        <v>0</v>
      </c>
      <c r="AF26" s="79">
        <f t="shared" si="84"/>
        <v>0</v>
      </c>
      <c r="AG26" s="537"/>
      <c r="AH26" s="537"/>
      <c r="AI26" s="401"/>
      <c r="AJ26" s="320"/>
      <c r="AK26" s="79">
        <f t="shared" si="85"/>
        <v>0</v>
      </c>
      <c r="AL26" s="79">
        <f t="shared" si="86"/>
        <v>0</v>
      </c>
      <c r="AM26" s="79">
        <f t="shared" si="87"/>
        <v>0</v>
      </c>
      <c r="AN26" s="537"/>
      <c r="AO26" s="537"/>
      <c r="AP26" s="401"/>
      <c r="AQ26" s="320"/>
      <c r="AR26" s="79">
        <f t="shared" si="88"/>
        <v>0</v>
      </c>
      <c r="AS26" s="79">
        <f t="shared" si="89"/>
        <v>0</v>
      </c>
      <c r="AT26" s="79">
        <f t="shared" si="90"/>
        <v>0</v>
      </c>
      <c r="AU26" s="537"/>
      <c r="AV26" s="537"/>
      <c r="AW26" s="401"/>
      <c r="AX26" s="320"/>
      <c r="AY26" s="79">
        <f t="shared" si="91"/>
        <v>0</v>
      </c>
      <c r="AZ26" s="79">
        <f t="shared" si="92"/>
        <v>0</v>
      </c>
      <c r="BA26" s="79">
        <f t="shared" si="93"/>
        <v>0</v>
      </c>
      <c r="BB26" s="537"/>
      <c r="BC26" s="537"/>
      <c r="BD26" s="401"/>
      <c r="BE26" s="320"/>
      <c r="BF26" s="79">
        <f t="shared" si="94"/>
        <v>0</v>
      </c>
      <c r="BG26" s="79">
        <f t="shared" si="95"/>
        <v>0</v>
      </c>
      <c r="BH26" s="79">
        <f t="shared" si="96"/>
        <v>0</v>
      </c>
      <c r="BI26" s="537"/>
      <c r="BJ26" s="537"/>
      <c r="BK26" s="401"/>
      <c r="BL26" s="320"/>
      <c r="BM26" s="79">
        <f t="shared" si="97"/>
        <v>0</v>
      </c>
      <c r="BN26" s="79">
        <f t="shared" si="98"/>
        <v>0</v>
      </c>
      <c r="BO26" s="79">
        <f t="shared" si="99"/>
        <v>0</v>
      </c>
      <c r="BP26" s="537"/>
      <c r="BQ26" s="537"/>
      <c r="BR26" s="401"/>
      <c r="BS26" s="320"/>
      <c r="BT26" s="79">
        <f t="shared" si="100"/>
        <v>0</v>
      </c>
      <c r="BU26" s="79">
        <f t="shared" si="101"/>
        <v>0</v>
      </c>
      <c r="BV26" s="79">
        <f t="shared" si="102"/>
        <v>0</v>
      </c>
      <c r="BW26" s="537"/>
      <c r="BX26" s="537"/>
      <c r="BY26" s="401"/>
      <c r="BZ26" s="320"/>
      <c r="CA26" s="79">
        <f t="shared" si="103"/>
        <v>0</v>
      </c>
      <c r="CB26" s="79">
        <f t="shared" si="104"/>
        <v>0</v>
      </c>
      <c r="CC26" s="79">
        <f t="shared" si="105"/>
        <v>0</v>
      </c>
      <c r="CD26" s="537"/>
      <c r="CE26" s="537"/>
      <c r="CF26" s="401"/>
      <c r="CG26" s="320"/>
      <c r="CH26" s="79">
        <f t="shared" si="106"/>
        <v>0</v>
      </c>
      <c r="CI26" s="79">
        <f t="shared" si="107"/>
        <v>0</v>
      </c>
      <c r="CJ26" s="79">
        <f t="shared" si="108"/>
        <v>0</v>
      </c>
      <c r="CK26" s="537"/>
      <c r="CL26" s="537"/>
      <c r="CM26" s="401"/>
      <c r="CN26" s="320"/>
      <c r="CO26" s="79">
        <f t="shared" si="109"/>
        <v>0</v>
      </c>
      <c r="CP26" s="79">
        <f t="shared" si="110"/>
        <v>0</v>
      </c>
      <c r="CQ26" s="79">
        <f t="shared" si="111"/>
        <v>0</v>
      </c>
      <c r="CR26" s="537"/>
      <c r="CS26" s="537"/>
      <c r="CT26" s="401"/>
      <c r="CU26" s="320"/>
      <c r="CV26" s="79">
        <f t="shared" si="112"/>
        <v>0</v>
      </c>
      <c r="CW26" s="79">
        <f t="shared" si="113"/>
        <v>0</v>
      </c>
      <c r="CX26" s="79">
        <f t="shared" si="114"/>
        <v>0</v>
      </c>
      <c r="CY26" s="537"/>
      <c r="CZ26" s="537"/>
      <c r="DA26" s="401"/>
      <c r="DB26" s="320"/>
      <c r="DC26" s="79">
        <f t="shared" si="115"/>
        <v>0</v>
      </c>
      <c r="DD26" s="79">
        <f t="shared" si="116"/>
        <v>0</v>
      </c>
      <c r="DE26" s="79">
        <f t="shared" si="117"/>
        <v>0</v>
      </c>
      <c r="DF26" s="537"/>
      <c r="DG26" s="537"/>
      <c r="DH26" s="401"/>
      <c r="DI26" s="320"/>
      <c r="DJ26" s="79">
        <f t="shared" si="118"/>
        <v>0</v>
      </c>
      <c r="DK26" s="79">
        <f t="shared" si="119"/>
        <v>0</v>
      </c>
      <c r="DL26" s="77">
        <f t="shared" si="120"/>
        <v>0</v>
      </c>
      <c r="DM26" s="537"/>
      <c r="DN26" s="537"/>
      <c r="DO26" s="401"/>
      <c r="DP26" s="320"/>
      <c r="DQ26" s="79">
        <f t="shared" si="121"/>
        <v>0</v>
      </c>
      <c r="DR26" s="79">
        <f t="shared" si="122"/>
        <v>0</v>
      </c>
      <c r="DS26" s="77">
        <f t="shared" si="123"/>
        <v>0</v>
      </c>
      <c r="DT26" s="537"/>
      <c r="DU26" s="537"/>
      <c r="DV26" s="401"/>
    </row>
    <row r="27" spans="1:126" outlineLevel="1" x14ac:dyDescent="0.2">
      <c r="A27" s="152" t="s">
        <v>18</v>
      </c>
      <c r="B27" s="179"/>
      <c r="C27" s="43"/>
      <c r="D27" s="43"/>
      <c r="E27" s="77">
        <f t="shared" si="72"/>
        <v>0</v>
      </c>
      <c r="F27" s="150"/>
      <c r="G27" s="22"/>
      <c r="H27" s="320" t="s">
        <v>315</v>
      </c>
      <c r="I27" s="79">
        <f t="shared" si="73"/>
        <v>0</v>
      </c>
      <c r="J27" s="79">
        <f t="shared" si="74"/>
        <v>0</v>
      </c>
      <c r="K27" s="79">
        <f t="shared" si="75"/>
        <v>0</v>
      </c>
      <c r="L27" s="537"/>
      <c r="M27" s="537"/>
      <c r="N27" s="401"/>
      <c r="O27" s="320" t="str">
        <f t="shared" si="4"/>
        <v>LLE</v>
      </c>
      <c r="P27" s="79">
        <f t="shared" si="76"/>
        <v>0</v>
      </c>
      <c r="Q27" s="79">
        <f t="shared" si="77"/>
        <v>0</v>
      </c>
      <c r="R27" s="79">
        <f t="shared" si="78"/>
        <v>0</v>
      </c>
      <c r="S27" s="537"/>
      <c r="T27" s="537"/>
      <c r="U27" s="401"/>
      <c r="V27" s="320"/>
      <c r="W27" s="79">
        <f t="shared" si="79"/>
        <v>0</v>
      </c>
      <c r="X27" s="79">
        <f t="shared" si="80"/>
        <v>0</v>
      </c>
      <c r="Y27" s="79">
        <f t="shared" si="81"/>
        <v>0</v>
      </c>
      <c r="Z27" s="537"/>
      <c r="AA27" s="537"/>
      <c r="AB27" s="401"/>
      <c r="AC27" s="320"/>
      <c r="AD27" s="79">
        <f t="shared" si="82"/>
        <v>0</v>
      </c>
      <c r="AE27" s="79">
        <f t="shared" si="83"/>
        <v>0</v>
      </c>
      <c r="AF27" s="79">
        <f t="shared" si="84"/>
        <v>0</v>
      </c>
      <c r="AG27" s="537"/>
      <c r="AH27" s="537"/>
      <c r="AI27" s="401"/>
      <c r="AJ27" s="320"/>
      <c r="AK27" s="79">
        <f t="shared" si="85"/>
        <v>0</v>
      </c>
      <c r="AL27" s="79">
        <f t="shared" si="86"/>
        <v>0</v>
      </c>
      <c r="AM27" s="79">
        <f t="shared" si="87"/>
        <v>0</v>
      </c>
      <c r="AN27" s="537"/>
      <c r="AO27" s="537"/>
      <c r="AP27" s="401"/>
      <c r="AQ27" s="320"/>
      <c r="AR27" s="79">
        <f t="shared" si="88"/>
        <v>0</v>
      </c>
      <c r="AS27" s="79">
        <f t="shared" si="89"/>
        <v>0</v>
      </c>
      <c r="AT27" s="79">
        <f t="shared" si="90"/>
        <v>0</v>
      </c>
      <c r="AU27" s="537"/>
      <c r="AV27" s="537"/>
      <c r="AW27" s="401"/>
      <c r="AX27" s="320"/>
      <c r="AY27" s="79">
        <f t="shared" si="91"/>
        <v>0</v>
      </c>
      <c r="AZ27" s="79">
        <f t="shared" si="92"/>
        <v>0</v>
      </c>
      <c r="BA27" s="79">
        <f t="shared" si="93"/>
        <v>0</v>
      </c>
      <c r="BB27" s="537"/>
      <c r="BC27" s="537"/>
      <c r="BD27" s="401"/>
      <c r="BE27" s="320"/>
      <c r="BF27" s="79">
        <f t="shared" si="94"/>
        <v>0</v>
      </c>
      <c r="BG27" s="79">
        <f t="shared" si="95"/>
        <v>0</v>
      </c>
      <c r="BH27" s="79">
        <f t="shared" si="96"/>
        <v>0</v>
      </c>
      <c r="BI27" s="537"/>
      <c r="BJ27" s="537"/>
      <c r="BK27" s="401"/>
      <c r="BL27" s="320"/>
      <c r="BM27" s="79">
        <f t="shared" si="97"/>
        <v>0</v>
      </c>
      <c r="BN27" s="79">
        <f t="shared" si="98"/>
        <v>0</v>
      </c>
      <c r="BO27" s="79">
        <f t="shared" si="99"/>
        <v>0</v>
      </c>
      <c r="BP27" s="537"/>
      <c r="BQ27" s="537"/>
      <c r="BR27" s="401"/>
      <c r="BS27" s="320"/>
      <c r="BT27" s="79">
        <f t="shared" si="100"/>
        <v>0</v>
      </c>
      <c r="BU27" s="79">
        <f t="shared" si="101"/>
        <v>0</v>
      </c>
      <c r="BV27" s="79">
        <f t="shared" si="102"/>
        <v>0</v>
      </c>
      <c r="BW27" s="537"/>
      <c r="BX27" s="537"/>
      <c r="BY27" s="401"/>
      <c r="BZ27" s="320"/>
      <c r="CA27" s="79">
        <f t="shared" si="103"/>
        <v>0</v>
      </c>
      <c r="CB27" s="79">
        <f t="shared" si="104"/>
        <v>0</v>
      </c>
      <c r="CC27" s="79">
        <f t="shared" si="105"/>
        <v>0</v>
      </c>
      <c r="CD27" s="537"/>
      <c r="CE27" s="537"/>
      <c r="CF27" s="401"/>
      <c r="CG27" s="320"/>
      <c r="CH27" s="79">
        <f t="shared" si="106"/>
        <v>0</v>
      </c>
      <c r="CI27" s="79">
        <f t="shared" si="107"/>
        <v>0</v>
      </c>
      <c r="CJ27" s="79">
        <f t="shared" si="108"/>
        <v>0</v>
      </c>
      <c r="CK27" s="537"/>
      <c r="CL27" s="537"/>
      <c r="CM27" s="401"/>
      <c r="CN27" s="320"/>
      <c r="CO27" s="79">
        <f t="shared" si="109"/>
        <v>0</v>
      </c>
      <c r="CP27" s="79">
        <f t="shared" si="110"/>
        <v>0</v>
      </c>
      <c r="CQ27" s="79">
        <f t="shared" si="111"/>
        <v>0</v>
      </c>
      <c r="CR27" s="537"/>
      <c r="CS27" s="537"/>
      <c r="CT27" s="401"/>
      <c r="CU27" s="320"/>
      <c r="CV27" s="79">
        <f t="shared" si="112"/>
        <v>0</v>
      </c>
      <c r="CW27" s="79">
        <f t="shared" si="113"/>
        <v>0</v>
      </c>
      <c r="CX27" s="79">
        <f t="shared" si="114"/>
        <v>0</v>
      </c>
      <c r="CY27" s="537"/>
      <c r="CZ27" s="537"/>
      <c r="DA27" s="401"/>
      <c r="DB27" s="320"/>
      <c r="DC27" s="79">
        <f t="shared" si="115"/>
        <v>0</v>
      </c>
      <c r="DD27" s="79">
        <f t="shared" si="116"/>
        <v>0</v>
      </c>
      <c r="DE27" s="79">
        <f t="shared" si="117"/>
        <v>0</v>
      </c>
      <c r="DF27" s="537"/>
      <c r="DG27" s="537"/>
      <c r="DH27" s="401"/>
      <c r="DI27" s="320"/>
      <c r="DJ27" s="79">
        <f t="shared" si="118"/>
        <v>0</v>
      </c>
      <c r="DK27" s="79">
        <f t="shared" si="119"/>
        <v>0</v>
      </c>
      <c r="DL27" s="77">
        <f t="shared" si="120"/>
        <v>0</v>
      </c>
      <c r="DM27" s="537"/>
      <c r="DN27" s="537"/>
      <c r="DO27" s="401"/>
      <c r="DP27" s="320"/>
      <c r="DQ27" s="79">
        <f t="shared" si="121"/>
        <v>0</v>
      </c>
      <c r="DR27" s="79">
        <f t="shared" si="122"/>
        <v>0</v>
      </c>
      <c r="DS27" s="77">
        <f t="shared" si="123"/>
        <v>0</v>
      </c>
      <c r="DT27" s="537"/>
      <c r="DU27" s="537"/>
      <c r="DV27" s="401"/>
    </row>
    <row r="28" spans="1:126" outlineLevel="1" x14ac:dyDescent="0.2">
      <c r="A28" s="186" t="s">
        <v>58</v>
      </c>
      <c r="B28" s="179"/>
      <c r="C28" s="43"/>
      <c r="D28" s="43"/>
      <c r="E28" s="77">
        <f t="shared" si="72"/>
        <v>0</v>
      </c>
      <c r="F28" s="150"/>
      <c r="G28" s="22"/>
      <c r="H28" s="320" t="s">
        <v>315</v>
      </c>
      <c r="I28" s="79">
        <f t="shared" si="73"/>
        <v>0</v>
      </c>
      <c r="J28" s="79">
        <f t="shared" si="74"/>
        <v>0</v>
      </c>
      <c r="K28" s="79">
        <f t="shared" si="75"/>
        <v>0</v>
      </c>
      <c r="L28" s="537"/>
      <c r="M28" s="537"/>
      <c r="N28" s="401"/>
      <c r="O28" s="320" t="str">
        <f t="shared" si="4"/>
        <v>LLE</v>
      </c>
      <c r="P28" s="79">
        <f t="shared" si="76"/>
        <v>0</v>
      </c>
      <c r="Q28" s="79">
        <f t="shared" si="77"/>
        <v>0</v>
      </c>
      <c r="R28" s="79">
        <f t="shared" si="78"/>
        <v>0</v>
      </c>
      <c r="S28" s="537"/>
      <c r="T28" s="537"/>
      <c r="U28" s="401"/>
      <c r="V28" s="320"/>
      <c r="W28" s="79">
        <f t="shared" si="79"/>
        <v>0</v>
      </c>
      <c r="X28" s="79">
        <f t="shared" si="80"/>
        <v>0</v>
      </c>
      <c r="Y28" s="79">
        <f t="shared" si="81"/>
        <v>0</v>
      </c>
      <c r="Z28" s="537"/>
      <c r="AA28" s="537"/>
      <c r="AB28" s="401"/>
      <c r="AC28" s="320"/>
      <c r="AD28" s="79">
        <f t="shared" si="82"/>
        <v>0</v>
      </c>
      <c r="AE28" s="79">
        <f t="shared" si="83"/>
        <v>0</v>
      </c>
      <c r="AF28" s="79">
        <f t="shared" si="84"/>
        <v>0</v>
      </c>
      <c r="AG28" s="537"/>
      <c r="AH28" s="537"/>
      <c r="AI28" s="401"/>
      <c r="AJ28" s="320"/>
      <c r="AK28" s="79">
        <f t="shared" si="85"/>
        <v>0</v>
      </c>
      <c r="AL28" s="79">
        <f t="shared" si="86"/>
        <v>0</v>
      </c>
      <c r="AM28" s="79">
        <f t="shared" si="87"/>
        <v>0</v>
      </c>
      <c r="AN28" s="537"/>
      <c r="AO28" s="537"/>
      <c r="AP28" s="401"/>
      <c r="AQ28" s="320"/>
      <c r="AR28" s="79">
        <f t="shared" si="88"/>
        <v>0</v>
      </c>
      <c r="AS28" s="79">
        <f t="shared" si="89"/>
        <v>0</v>
      </c>
      <c r="AT28" s="79">
        <f t="shared" si="90"/>
        <v>0</v>
      </c>
      <c r="AU28" s="537"/>
      <c r="AV28" s="537"/>
      <c r="AW28" s="401"/>
      <c r="AX28" s="320"/>
      <c r="AY28" s="79">
        <f t="shared" si="91"/>
        <v>0</v>
      </c>
      <c r="AZ28" s="79">
        <f t="shared" si="92"/>
        <v>0</v>
      </c>
      <c r="BA28" s="79">
        <f t="shared" si="93"/>
        <v>0</v>
      </c>
      <c r="BB28" s="537"/>
      <c r="BC28" s="537"/>
      <c r="BD28" s="401"/>
      <c r="BE28" s="320"/>
      <c r="BF28" s="79">
        <f t="shared" si="94"/>
        <v>0</v>
      </c>
      <c r="BG28" s="79">
        <f t="shared" si="95"/>
        <v>0</v>
      </c>
      <c r="BH28" s="79">
        <f t="shared" si="96"/>
        <v>0</v>
      </c>
      <c r="BI28" s="537"/>
      <c r="BJ28" s="537"/>
      <c r="BK28" s="401"/>
      <c r="BL28" s="320"/>
      <c r="BM28" s="79">
        <f t="shared" si="97"/>
        <v>0</v>
      </c>
      <c r="BN28" s="79">
        <f t="shared" si="98"/>
        <v>0</v>
      </c>
      <c r="BO28" s="79">
        <f t="shared" si="99"/>
        <v>0</v>
      </c>
      <c r="BP28" s="537"/>
      <c r="BQ28" s="537"/>
      <c r="BR28" s="401"/>
      <c r="BS28" s="320"/>
      <c r="BT28" s="79">
        <f t="shared" si="100"/>
        <v>0</v>
      </c>
      <c r="BU28" s="79">
        <f t="shared" si="101"/>
        <v>0</v>
      </c>
      <c r="BV28" s="79">
        <f t="shared" si="102"/>
        <v>0</v>
      </c>
      <c r="BW28" s="537"/>
      <c r="BX28" s="537"/>
      <c r="BY28" s="401"/>
      <c r="BZ28" s="320"/>
      <c r="CA28" s="79">
        <f t="shared" si="103"/>
        <v>0</v>
      </c>
      <c r="CB28" s="79">
        <f t="shared" si="104"/>
        <v>0</v>
      </c>
      <c r="CC28" s="79">
        <f t="shared" si="105"/>
        <v>0</v>
      </c>
      <c r="CD28" s="537"/>
      <c r="CE28" s="537"/>
      <c r="CF28" s="401"/>
      <c r="CG28" s="320"/>
      <c r="CH28" s="79">
        <f t="shared" si="106"/>
        <v>0</v>
      </c>
      <c r="CI28" s="79">
        <f t="shared" si="107"/>
        <v>0</v>
      </c>
      <c r="CJ28" s="79">
        <f t="shared" si="108"/>
        <v>0</v>
      </c>
      <c r="CK28" s="537"/>
      <c r="CL28" s="537"/>
      <c r="CM28" s="401"/>
      <c r="CN28" s="320"/>
      <c r="CO28" s="79">
        <f t="shared" si="109"/>
        <v>0</v>
      </c>
      <c r="CP28" s="79">
        <f t="shared" si="110"/>
        <v>0</v>
      </c>
      <c r="CQ28" s="79">
        <f t="shared" si="111"/>
        <v>0</v>
      </c>
      <c r="CR28" s="537"/>
      <c r="CS28" s="537"/>
      <c r="CT28" s="401"/>
      <c r="CU28" s="320"/>
      <c r="CV28" s="79">
        <f t="shared" si="112"/>
        <v>0</v>
      </c>
      <c r="CW28" s="79">
        <f t="shared" si="113"/>
        <v>0</v>
      </c>
      <c r="CX28" s="79">
        <f t="shared" si="114"/>
        <v>0</v>
      </c>
      <c r="CY28" s="537"/>
      <c r="CZ28" s="537"/>
      <c r="DA28" s="401"/>
      <c r="DB28" s="320"/>
      <c r="DC28" s="79">
        <f t="shared" si="115"/>
        <v>0</v>
      </c>
      <c r="DD28" s="79">
        <f t="shared" si="116"/>
        <v>0</v>
      </c>
      <c r="DE28" s="79">
        <f t="shared" si="117"/>
        <v>0</v>
      </c>
      <c r="DF28" s="537"/>
      <c r="DG28" s="537"/>
      <c r="DH28" s="401"/>
      <c r="DI28" s="320"/>
      <c r="DJ28" s="79">
        <f t="shared" si="118"/>
        <v>0</v>
      </c>
      <c r="DK28" s="79">
        <f t="shared" si="119"/>
        <v>0</v>
      </c>
      <c r="DL28" s="77">
        <f t="shared" si="120"/>
        <v>0</v>
      </c>
      <c r="DM28" s="537"/>
      <c r="DN28" s="537"/>
      <c r="DO28" s="401"/>
      <c r="DP28" s="320"/>
      <c r="DQ28" s="79">
        <f t="shared" si="121"/>
        <v>0</v>
      </c>
      <c r="DR28" s="79">
        <f t="shared" si="122"/>
        <v>0</v>
      </c>
      <c r="DS28" s="77">
        <f t="shared" si="123"/>
        <v>0</v>
      </c>
      <c r="DT28" s="537"/>
      <c r="DU28" s="537"/>
      <c r="DV28" s="401"/>
    </row>
    <row r="29" spans="1:126" outlineLevel="1" x14ac:dyDescent="0.2">
      <c r="A29" s="89" t="s">
        <v>6</v>
      </c>
      <c r="B29" s="84"/>
      <c r="C29" s="80">
        <f>SUMIF($H30:$H32,MID($H29,3,10),C30:C32)</f>
        <v>0</v>
      </c>
      <c r="D29" s="80">
        <f>SUMIF($H30:$H32,MID($H29,3,10),D30:D32)</f>
        <v>0</v>
      </c>
      <c r="E29" s="80">
        <f t="shared" si="72"/>
        <v>0</v>
      </c>
      <c r="F29" s="150"/>
      <c r="G29" s="22"/>
      <c r="H29" s="320" t="s">
        <v>335</v>
      </c>
      <c r="I29" s="77">
        <f t="shared" si="73"/>
        <v>0</v>
      </c>
      <c r="J29" s="77">
        <f t="shared" si="74"/>
        <v>0</v>
      </c>
      <c r="K29" s="80">
        <f t="shared" si="75"/>
        <v>0</v>
      </c>
      <c r="L29" s="464">
        <f>IF(I$1="","",SUMIF($H30:$H32,MID($H29,3,10),L30:L32))</f>
        <v>0</v>
      </c>
      <c r="M29" s="464">
        <f>IF(I$1="","",SUMIF($H30:$H32,MID($H29,3,10),M30:M32))</f>
        <v>0</v>
      </c>
      <c r="N29" s="401"/>
      <c r="O29" s="320" t="str">
        <f t="shared" si="4"/>
        <v>LL</v>
      </c>
      <c r="P29" s="77">
        <f t="shared" si="76"/>
        <v>0</v>
      </c>
      <c r="Q29" s="77">
        <f t="shared" si="77"/>
        <v>0</v>
      </c>
      <c r="R29" s="80">
        <f t="shared" si="78"/>
        <v>0</v>
      </c>
      <c r="S29" s="464">
        <f>IF(P$1="","",SUMIF($H30:$H32,MID($H29,3,10),S30:S32))</f>
        <v>0</v>
      </c>
      <c r="T29" s="464">
        <f>IF(P$1="","",SUMIF($H30:$H32,MID($H29,3,10),T30:T32))</f>
        <v>0</v>
      </c>
      <c r="U29" s="401"/>
      <c r="V29" s="320"/>
      <c r="W29" s="77">
        <f t="shared" si="79"/>
        <v>0</v>
      </c>
      <c r="X29" s="77">
        <f t="shared" si="80"/>
        <v>0</v>
      </c>
      <c r="Y29" s="80">
        <f t="shared" si="81"/>
        <v>0</v>
      </c>
      <c r="Z29" s="464">
        <f>IF(W$1="","",SUMIF($H30:$H32,MID($H29,3,10),Z30:Z32))</f>
        <v>0</v>
      </c>
      <c r="AA29" s="464">
        <f>IF(W$1="","",SUMIF($H30:$H32,MID($H29,3,10),AA30:AA32))</f>
        <v>0</v>
      </c>
      <c r="AB29" s="401"/>
      <c r="AC29" s="320"/>
      <c r="AD29" s="77">
        <f t="shared" si="82"/>
        <v>0</v>
      </c>
      <c r="AE29" s="77">
        <f t="shared" si="83"/>
        <v>0</v>
      </c>
      <c r="AF29" s="80">
        <f t="shared" si="84"/>
        <v>0</v>
      </c>
      <c r="AG29" s="464">
        <f>IF(AD$1="","",SUMIF($H30:$H32,MID($H29,3,10),AG30:AG32))</f>
        <v>0</v>
      </c>
      <c r="AH29" s="464">
        <f>IF(AD$1="","",SUMIF($H30:$H32,MID($H29,3,10),AH30:AH32))</f>
        <v>0</v>
      </c>
      <c r="AI29" s="401"/>
      <c r="AJ29" s="320"/>
      <c r="AK29" s="77">
        <f t="shared" si="85"/>
        <v>0</v>
      </c>
      <c r="AL29" s="77">
        <f t="shared" si="86"/>
        <v>0</v>
      </c>
      <c r="AM29" s="80">
        <f t="shared" si="87"/>
        <v>0</v>
      </c>
      <c r="AN29" s="464">
        <f>IF(AK$1="","",SUMIF($H30:$H32,MID($H29,3,10),AN30:AN32))</f>
        <v>0</v>
      </c>
      <c r="AO29" s="464">
        <f>IF(AK$1="","",SUMIF($H30:$H32,MID($H29,3,10),AO30:AO32))</f>
        <v>0</v>
      </c>
      <c r="AP29" s="401"/>
      <c r="AQ29" s="320"/>
      <c r="AR29" s="77">
        <f t="shared" si="88"/>
        <v>0</v>
      </c>
      <c r="AS29" s="77">
        <f t="shared" si="89"/>
        <v>0</v>
      </c>
      <c r="AT29" s="80">
        <f t="shared" si="90"/>
        <v>0</v>
      </c>
      <c r="AU29" s="464">
        <f>IF(AR$1="","",SUMIF($H30:$H32,MID($H29,3,10),AU30:AU32))</f>
        <v>0</v>
      </c>
      <c r="AV29" s="464">
        <f>IF(AR$1="","",SUMIF($H30:$H32,MID($H29,3,10),AV30:AV32))</f>
        <v>0</v>
      </c>
      <c r="AW29" s="401"/>
      <c r="AX29" s="320"/>
      <c r="AY29" s="77">
        <f t="shared" si="91"/>
        <v>0</v>
      </c>
      <c r="AZ29" s="77">
        <f t="shared" si="92"/>
        <v>0</v>
      </c>
      <c r="BA29" s="80">
        <f t="shared" si="93"/>
        <v>0</v>
      </c>
      <c r="BB29" s="464">
        <f>IF(AY$1="","",SUMIF($H30:$H32,MID($H29,3,10),BB30:BB32))</f>
        <v>0</v>
      </c>
      <c r="BC29" s="464">
        <f>IF(AY$1="","",SUMIF($H30:$H32,MID($H29,3,10),BC30:BC32))</f>
        <v>0</v>
      </c>
      <c r="BD29" s="401"/>
      <c r="BE29" s="320"/>
      <c r="BF29" s="77">
        <f t="shared" si="94"/>
        <v>0</v>
      </c>
      <c r="BG29" s="77">
        <f t="shared" si="95"/>
        <v>0</v>
      </c>
      <c r="BH29" s="80">
        <f t="shared" si="96"/>
        <v>0</v>
      </c>
      <c r="BI29" s="464">
        <f>IF(BF$1="","",SUMIF($H30:$H32,MID($H29,3,10),BI30:BI32))</f>
        <v>0</v>
      </c>
      <c r="BJ29" s="464">
        <f>IF(BF$1="","",SUMIF($H30:$H32,MID($H29,3,10),BJ30:BJ32))</f>
        <v>0</v>
      </c>
      <c r="BK29" s="401"/>
      <c r="BL29" s="320"/>
      <c r="BM29" s="77">
        <f t="shared" si="97"/>
        <v>0</v>
      </c>
      <c r="BN29" s="77">
        <f t="shared" si="98"/>
        <v>0</v>
      </c>
      <c r="BO29" s="80">
        <f t="shared" si="99"/>
        <v>0</v>
      </c>
      <c r="BP29" s="464">
        <f>IF(BM$1="","",SUMIF($H30:$H32,MID($H29,3,10),BP30:BP32))</f>
        <v>0</v>
      </c>
      <c r="BQ29" s="464">
        <f>IF(BM$1="","",SUMIF($H30:$H32,MID($H29,3,10),BQ30:BQ32))</f>
        <v>0</v>
      </c>
      <c r="BR29" s="401"/>
      <c r="BS29" s="320"/>
      <c r="BT29" s="77">
        <f t="shared" si="100"/>
        <v>0</v>
      </c>
      <c r="BU29" s="77">
        <f t="shared" si="101"/>
        <v>0</v>
      </c>
      <c r="BV29" s="80">
        <f t="shared" si="102"/>
        <v>0</v>
      </c>
      <c r="BW29" s="464">
        <f>IF(BT$1="","",SUMIF($H30:$H32,MID($H29,3,10),BW30:BW32))</f>
        <v>0</v>
      </c>
      <c r="BX29" s="464">
        <f>IF(BT$1="","",SUMIF($H30:$H32,MID($H29,3,10),BX30:BX32))</f>
        <v>0</v>
      </c>
      <c r="BY29" s="401"/>
      <c r="BZ29" s="320"/>
      <c r="CA29" s="77">
        <f t="shared" si="103"/>
        <v>0</v>
      </c>
      <c r="CB29" s="77">
        <f t="shared" si="104"/>
        <v>0</v>
      </c>
      <c r="CC29" s="80">
        <f t="shared" si="105"/>
        <v>0</v>
      </c>
      <c r="CD29" s="464">
        <f>IF(CA$1="","",SUMIF($H30:$H32,MID($H29,3,10),CD30:CD32))</f>
        <v>0</v>
      </c>
      <c r="CE29" s="464">
        <f>IF(CA$1="","",SUMIF($H30:$H32,MID($H29,3,10),CE30:CE32))</f>
        <v>0</v>
      </c>
      <c r="CF29" s="401"/>
      <c r="CG29" s="320"/>
      <c r="CH29" s="77">
        <f t="shared" si="106"/>
        <v>0</v>
      </c>
      <c r="CI29" s="77">
        <f t="shared" si="107"/>
        <v>0</v>
      </c>
      <c r="CJ29" s="80">
        <f t="shared" si="108"/>
        <v>0</v>
      </c>
      <c r="CK29" s="464">
        <f>IF(CH$1="","",SUMIF($H30:$H32,MID($H29,3,10),CK30:CK32))</f>
        <v>0</v>
      </c>
      <c r="CL29" s="464">
        <f>IF(CH$1="","",SUMIF($H30:$H32,MID($H29,3,10),CL30:CL32))</f>
        <v>0</v>
      </c>
      <c r="CM29" s="401"/>
      <c r="CN29" s="320"/>
      <c r="CO29" s="77">
        <f t="shared" si="109"/>
        <v>0</v>
      </c>
      <c r="CP29" s="77">
        <f t="shared" si="110"/>
        <v>0</v>
      </c>
      <c r="CQ29" s="80">
        <f t="shared" si="111"/>
        <v>0</v>
      </c>
      <c r="CR29" s="464">
        <f>IF(CO$1="","",SUMIF($H30:$H32,MID($H29,3,10),CR30:CR32))</f>
        <v>0</v>
      </c>
      <c r="CS29" s="464">
        <f>IF(CO$1="","",SUMIF($H30:$H32,MID($H29,3,10),CS30:CS32))</f>
        <v>0</v>
      </c>
      <c r="CT29" s="401"/>
      <c r="CU29" s="320"/>
      <c r="CV29" s="77">
        <f t="shared" si="112"/>
        <v>0</v>
      </c>
      <c r="CW29" s="77">
        <f t="shared" si="113"/>
        <v>0</v>
      </c>
      <c r="CX29" s="80">
        <f t="shared" si="114"/>
        <v>0</v>
      </c>
      <c r="CY29" s="464">
        <f>IF(CV$1="","",SUMIF($H30:$H32,MID($H29,3,10),CY30:CY32))</f>
        <v>0</v>
      </c>
      <c r="CZ29" s="464">
        <f>IF(CV$1="","",SUMIF($H30:$H32,MID($H29,3,10),CZ30:CZ32))</f>
        <v>0</v>
      </c>
      <c r="DA29" s="401"/>
      <c r="DB29" s="320"/>
      <c r="DC29" s="77">
        <f t="shared" si="115"/>
        <v>0</v>
      </c>
      <c r="DD29" s="77">
        <f t="shared" si="116"/>
        <v>0</v>
      </c>
      <c r="DE29" s="80">
        <f t="shared" si="117"/>
        <v>0</v>
      </c>
      <c r="DF29" s="464">
        <f>IF(DC$1="","",SUMIF($H30:$H32,MID($H29,3,10),DF30:DF32))</f>
        <v>0</v>
      </c>
      <c r="DG29" s="464">
        <f>IF(DC$1="","",SUMIF($H30:$H32,MID($H29,3,10),DG30:DG32))</f>
        <v>0</v>
      </c>
      <c r="DH29" s="401"/>
      <c r="DI29" s="320"/>
      <c r="DJ29" s="77">
        <f t="shared" si="118"/>
        <v>0</v>
      </c>
      <c r="DK29" s="77">
        <f t="shared" si="119"/>
        <v>0</v>
      </c>
      <c r="DL29" s="80">
        <f t="shared" si="120"/>
        <v>0</v>
      </c>
      <c r="DM29" s="464">
        <f>IF(DJ$1="","",SUMIF($H30:$H32,MID($H29,3,10),DM30:DM32))</f>
        <v>0</v>
      </c>
      <c r="DN29" s="464">
        <f>IF(DJ$1="","",SUMIF($H30:$H32,MID($H29,3,10),DN30:DN32))</f>
        <v>0</v>
      </c>
      <c r="DO29" s="401"/>
      <c r="DP29" s="320"/>
      <c r="DQ29" s="77">
        <f t="shared" si="121"/>
        <v>0</v>
      </c>
      <c r="DR29" s="77">
        <f t="shared" si="122"/>
        <v>0</v>
      </c>
      <c r="DS29" s="80">
        <f t="shared" si="123"/>
        <v>0</v>
      </c>
      <c r="DT29" s="464">
        <f>IF(DQ$1="","",SUMIF($H30:$H32,MID($H29,3,10),DT30:DT32))</f>
        <v>0</v>
      </c>
      <c r="DU29" s="464">
        <f>IF(DQ$1="","",SUMIF($H30:$H32,MID($H29,3,10),DU30:DU32))</f>
        <v>0</v>
      </c>
      <c r="DV29" s="401"/>
    </row>
    <row r="30" spans="1:126" outlineLevel="1" x14ac:dyDescent="0.2">
      <c r="A30" s="154" t="s">
        <v>104</v>
      </c>
      <c r="B30" s="179"/>
      <c r="C30" s="44"/>
      <c r="D30" s="43"/>
      <c r="E30" s="77">
        <f t="shared" si="72"/>
        <v>0</v>
      </c>
      <c r="F30" s="150"/>
      <c r="G30" s="22"/>
      <c r="H30" s="320" t="s">
        <v>334</v>
      </c>
      <c r="I30" s="79">
        <f t="shared" si="73"/>
        <v>0</v>
      </c>
      <c r="J30" s="79">
        <f t="shared" si="74"/>
        <v>0</v>
      </c>
      <c r="K30" s="79">
        <f t="shared" si="75"/>
        <v>0</v>
      </c>
      <c r="L30" s="537"/>
      <c r="M30" s="537"/>
      <c r="N30" s="401"/>
      <c r="O30" s="320" t="str">
        <f t="shared" si="4"/>
        <v>LLV</v>
      </c>
      <c r="P30" s="79">
        <f t="shared" si="76"/>
        <v>0</v>
      </c>
      <c r="Q30" s="79">
        <f t="shared" si="77"/>
        <v>0</v>
      </c>
      <c r="R30" s="79">
        <f t="shared" si="78"/>
        <v>0</v>
      </c>
      <c r="S30" s="537"/>
      <c r="T30" s="537"/>
      <c r="U30" s="401"/>
      <c r="V30" s="320"/>
      <c r="W30" s="79">
        <f t="shared" si="79"/>
        <v>0</v>
      </c>
      <c r="X30" s="79">
        <f t="shared" si="80"/>
        <v>0</v>
      </c>
      <c r="Y30" s="79">
        <f t="shared" si="81"/>
        <v>0</v>
      </c>
      <c r="Z30" s="537"/>
      <c r="AA30" s="537"/>
      <c r="AB30" s="401"/>
      <c r="AC30" s="320"/>
      <c r="AD30" s="79">
        <f t="shared" si="82"/>
        <v>0</v>
      </c>
      <c r="AE30" s="79">
        <f t="shared" si="83"/>
        <v>0</v>
      </c>
      <c r="AF30" s="79">
        <f t="shared" si="84"/>
        <v>0</v>
      </c>
      <c r="AG30" s="537"/>
      <c r="AH30" s="537"/>
      <c r="AI30" s="401"/>
      <c r="AJ30" s="320"/>
      <c r="AK30" s="79">
        <f t="shared" si="85"/>
        <v>0</v>
      </c>
      <c r="AL30" s="79">
        <f t="shared" si="86"/>
        <v>0</v>
      </c>
      <c r="AM30" s="79">
        <f t="shared" si="87"/>
        <v>0</v>
      </c>
      <c r="AN30" s="537"/>
      <c r="AO30" s="537"/>
      <c r="AP30" s="401"/>
      <c r="AQ30" s="320"/>
      <c r="AR30" s="79">
        <f t="shared" si="88"/>
        <v>0</v>
      </c>
      <c r="AS30" s="79">
        <f t="shared" si="89"/>
        <v>0</v>
      </c>
      <c r="AT30" s="79">
        <f t="shared" si="90"/>
        <v>0</v>
      </c>
      <c r="AU30" s="537"/>
      <c r="AV30" s="537"/>
      <c r="AW30" s="401"/>
      <c r="AX30" s="320"/>
      <c r="AY30" s="79">
        <f t="shared" si="91"/>
        <v>0</v>
      </c>
      <c r="AZ30" s="79">
        <f t="shared" si="92"/>
        <v>0</v>
      </c>
      <c r="BA30" s="79">
        <f t="shared" si="93"/>
        <v>0</v>
      </c>
      <c r="BB30" s="537"/>
      <c r="BC30" s="537"/>
      <c r="BD30" s="401"/>
      <c r="BE30" s="320"/>
      <c r="BF30" s="79">
        <f t="shared" si="94"/>
        <v>0</v>
      </c>
      <c r="BG30" s="79">
        <f t="shared" si="95"/>
        <v>0</v>
      </c>
      <c r="BH30" s="79">
        <f t="shared" si="96"/>
        <v>0</v>
      </c>
      <c r="BI30" s="537"/>
      <c r="BJ30" s="537"/>
      <c r="BK30" s="401"/>
      <c r="BL30" s="320"/>
      <c r="BM30" s="79">
        <f t="shared" si="97"/>
        <v>0</v>
      </c>
      <c r="BN30" s="79">
        <f t="shared" si="98"/>
        <v>0</v>
      </c>
      <c r="BO30" s="79">
        <f t="shared" si="99"/>
        <v>0</v>
      </c>
      <c r="BP30" s="537"/>
      <c r="BQ30" s="537"/>
      <c r="BR30" s="401"/>
      <c r="BS30" s="320"/>
      <c r="BT30" s="79">
        <f t="shared" si="100"/>
        <v>0</v>
      </c>
      <c r="BU30" s="79">
        <f t="shared" si="101"/>
        <v>0</v>
      </c>
      <c r="BV30" s="79">
        <f t="shared" si="102"/>
        <v>0</v>
      </c>
      <c r="BW30" s="537"/>
      <c r="BX30" s="537"/>
      <c r="BY30" s="401"/>
      <c r="BZ30" s="320"/>
      <c r="CA30" s="79">
        <f t="shared" si="103"/>
        <v>0</v>
      </c>
      <c r="CB30" s="79">
        <f t="shared" si="104"/>
        <v>0</v>
      </c>
      <c r="CC30" s="79">
        <f t="shared" si="105"/>
        <v>0</v>
      </c>
      <c r="CD30" s="537"/>
      <c r="CE30" s="537"/>
      <c r="CF30" s="401"/>
      <c r="CG30" s="320"/>
      <c r="CH30" s="79">
        <f t="shared" si="106"/>
        <v>0</v>
      </c>
      <c r="CI30" s="79">
        <f t="shared" si="107"/>
        <v>0</v>
      </c>
      <c r="CJ30" s="79">
        <f t="shared" si="108"/>
        <v>0</v>
      </c>
      <c r="CK30" s="537"/>
      <c r="CL30" s="537"/>
      <c r="CM30" s="401"/>
      <c r="CN30" s="320"/>
      <c r="CO30" s="79">
        <f t="shared" si="109"/>
        <v>0</v>
      </c>
      <c r="CP30" s="79">
        <f t="shared" si="110"/>
        <v>0</v>
      </c>
      <c r="CQ30" s="79">
        <f t="shared" si="111"/>
        <v>0</v>
      </c>
      <c r="CR30" s="537"/>
      <c r="CS30" s="537"/>
      <c r="CT30" s="401"/>
      <c r="CU30" s="320"/>
      <c r="CV30" s="79">
        <f t="shared" si="112"/>
        <v>0</v>
      </c>
      <c r="CW30" s="79">
        <f t="shared" si="113"/>
        <v>0</v>
      </c>
      <c r="CX30" s="79">
        <f t="shared" si="114"/>
        <v>0</v>
      </c>
      <c r="CY30" s="537"/>
      <c r="CZ30" s="537"/>
      <c r="DA30" s="401"/>
      <c r="DB30" s="320"/>
      <c r="DC30" s="79">
        <f t="shared" si="115"/>
        <v>0</v>
      </c>
      <c r="DD30" s="79">
        <f t="shared" si="116"/>
        <v>0</v>
      </c>
      <c r="DE30" s="79">
        <f t="shared" si="117"/>
        <v>0</v>
      </c>
      <c r="DF30" s="537"/>
      <c r="DG30" s="537"/>
      <c r="DH30" s="401"/>
      <c r="DI30" s="320"/>
      <c r="DJ30" s="79">
        <f t="shared" si="118"/>
        <v>0</v>
      </c>
      <c r="DK30" s="79">
        <f t="shared" si="119"/>
        <v>0</v>
      </c>
      <c r="DL30" s="77">
        <f t="shared" si="120"/>
        <v>0</v>
      </c>
      <c r="DM30" s="537"/>
      <c r="DN30" s="537"/>
      <c r="DO30" s="401"/>
      <c r="DP30" s="320"/>
      <c r="DQ30" s="79">
        <f t="shared" si="121"/>
        <v>0</v>
      </c>
      <c r="DR30" s="79">
        <f t="shared" si="122"/>
        <v>0</v>
      </c>
      <c r="DS30" s="77">
        <f t="shared" si="123"/>
        <v>0</v>
      </c>
      <c r="DT30" s="537"/>
      <c r="DU30" s="537"/>
      <c r="DV30" s="401"/>
    </row>
    <row r="31" spans="1:126" outlineLevel="1" x14ac:dyDescent="0.2">
      <c r="A31" s="154" t="s">
        <v>119</v>
      </c>
      <c r="B31" s="179"/>
      <c r="C31" s="44"/>
      <c r="D31" s="43"/>
      <c r="E31" s="77">
        <f t="shared" si="72"/>
        <v>0</v>
      </c>
      <c r="F31" s="150"/>
      <c r="G31" s="22"/>
      <c r="H31" s="320" t="s">
        <v>334</v>
      </c>
      <c r="I31" s="79">
        <f t="shared" si="73"/>
        <v>0</v>
      </c>
      <c r="J31" s="79">
        <f t="shared" si="74"/>
        <v>0</v>
      </c>
      <c r="K31" s="79">
        <f t="shared" si="75"/>
        <v>0</v>
      </c>
      <c r="L31" s="537"/>
      <c r="M31" s="537"/>
      <c r="N31" s="401"/>
      <c r="O31" s="320" t="str">
        <f t="shared" si="4"/>
        <v>LLV</v>
      </c>
      <c r="P31" s="79">
        <f t="shared" si="76"/>
        <v>0</v>
      </c>
      <c r="Q31" s="79">
        <f t="shared" si="77"/>
        <v>0</v>
      </c>
      <c r="R31" s="79">
        <f t="shared" si="78"/>
        <v>0</v>
      </c>
      <c r="S31" s="537"/>
      <c r="T31" s="537"/>
      <c r="U31" s="401"/>
      <c r="V31" s="320"/>
      <c r="W31" s="79">
        <f t="shared" si="79"/>
        <v>0</v>
      </c>
      <c r="X31" s="79">
        <f t="shared" si="80"/>
        <v>0</v>
      </c>
      <c r="Y31" s="79">
        <f t="shared" si="81"/>
        <v>0</v>
      </c>
      <c r="Z31" s="537"/>
      <c r="AA31" s="537"/>
      <c r="AB31" s="401"/>
      <c r="AC31" s="320"/>
      <c r="AD31" s="79">
        <f t="shared" si="82"/>
        <v>0</v>
      </c>
      <c r="AE31" s="79">
        <f t="shared" si="83"/>
        <v>0</v>
      </c>
      <c r="AF31" s="79">
        <f t="shared" si="84"/>
        <v>0</v>
      </c>
      <c r="AG31" s="537"/>
      <c r="AH31" s="537"/>
      <c r="AI31" s="401"/>
      <c r="AJ31" s="320"/>
      <c r="AK31" s="79">
        <f t="shared" si="85"/>
        <v>0</v>
      </c>
      <c r="AL31" s="79">
        <f t="shared" si="86"/>
        <v>0</v>
      </c>
      <c r="AM31" s="79">
        <f t="shared" si="87"/>
        <v>0</v>
      </c>
      <c r="AN31" s="537"/>
      <c r="AO31" s="537"/>
      <c r="AP31" s="401"/>
      <c r="AQ31" s="320"/>
      <c r="AR31" s="79">
        <f t="shared" si="88"/>
        <v>0</v>
      </c>
      <c r="AS31" s="79">
        <f t="shared" si="89"/>
        <v>0</v>
      </c>
      <c r="AT31" s="79">
        <f t="shared" si="90"/>
        <v>0</v>
      </c>
      <c r="AU31" s="537"/>
      <c r="AV31" s="537"/>
      <c r="AW31" s="401"/>
      <c r="AX31" s="320"/>
      <c r="AY31" s="79">
        <f t="shared" si="91"/>
        <v>0</v>
      </c>
      <c r="AZ31" s="79">
        <f t="shared" si="92"/>
        <v>0</v>
      </c>
      <c r="BA31" s="79">
        <f t="shared" si="93"/>
        <v>0</v>
      </c>
      <c r="BB31" s="537"/>
      <c r="BC31" s="537"/>
      <c r="BD31" s="401"/>
      <c r="BE31" s="320"/>
      <c r="BF31" s="79">
        <f t="shared" si="94"/>
        <v>0</v>
      </c>
      <c r="BG31" s="79">
        <f t="shared" si="95"/>
        <v>0</v>
      </c>
      <c r="BH31" s="79">
        <f t="shared" si="96"/>
        <v>0</v>
      </c>
      <c r="BI31" s="537"/>
      <c r="BJ31" s="537"/>
      <c r="BK31" s="401"/>
      <c r="BL31" s="320"/>
      <c r="BM31" s="79">
        <f t="shared" si="97"/>
        <v>0</v>
      </c>
      <c r="BN31" s="79">
        <f t="shared" si="98"/>
        <v>0</v>
      </c>
      <c r="BO31" s="79">
        <f t="shared" si="99"/>
        <v>0</v>
      </c>
      <c r="BP31" s="537"/>
      <c r="BQ31" s="537"/>
      <c r="BR31" s="401"/>
      <c r="BS31" s="320"/>
      <c r="BT31" s="79">
        <f t="shared" si="100"/>
        <v>0</v>
      </c>
      <c r="BU31" s="79">
        <f t="shared" si="101"/>
        <v>0</v>
      </c>
      <c r="BV31" s="79">
        <f t="shared" si="102"/>
        <v>0</v>
      </c>
      <c r="BW31" s="537"/>
      <c r="BX31" s="537"/>
      <c r="BY31" s="401"/>
      <c r="BZ31" s="320"/>
      <c r="CA31" s="79">
        <f t="shared" si="103"/>
        <v>0</v>
      </c>
      <c r="CB31" s="79">
        <f t="shared" si="104"/>
        <v>0</v>
      </c>
      <c r="CC31" s="79">
        <f t="shared" si="105"/>
        <v>0</v>
      </c>
      <c r="CD31" s="537"/>
      <c r="CE31" s="537"/>
      <c r="CF31" s="401"/>
      <c r="CG31" s="320"/>
      <c r="CH31" s="79">
        <f t="shared" si="106"/>
        <v>0</v>
      </c>
      <c r="CI31" s="79">
        <f t="shared" si="107"/>
        <v>0</v>
      </c>
      <c r="CJ31" s="79">
        <f t="shared" si="108"/>
        <v>0</v>
      </c>
      <c r="CK31" s="537"/>
      <c r="CL31" s="537"/>
      <c r="CM31" s="401"/>
      <c r="CN31" s="320"/>
      <c r="CO31" s="79">
        <f t="shared" si="109"/>
        <v>0</v>
      </c>
      <c r="CP31" s="79">
        <f t="shared" si="110"/>
        <v>0</v>
      </c>
      <c r="CQ31" s="79">
        <f t="shared" si="111"/>
        <v>0</v>
      </c>
      <c r="CR31" s="537"/>
      <c r="CS31" s="537"/>
      <c r="CT31" s="401"/>
      <c r="CU31" s="320"/>
      <c r="CV31" s="79">
        <f t="shared" si="112"/>
        <v>0</v>
      </c>
      <c r="CW31" s="79">
        <f t="shared" si="113"/>
        <v>0</v>
      </c>
      <c r="CX31" s="79">
        <f t="shared" si="114"/>
        <v>0</v>
      </c>
      <c r="CY31" s="537"/>
      <c r="CZ31" s="537"/>
      <c r="DA31" s="401"/>
      <c r="DB31" s="320"/>
      <c r="DC31" s="79">
        <f t="shared" si="115"/>
        <v>0</v>
      </c>
      <c r="DD31" s="79">
        <f t="shared" si="116"/>
        <v>0</v>
      </c>
      <c r="DE31" s="79">
        <f t="shared" si="117"/>
        <v>0</v>
      </c>
      <c r="DF31" s="537"/>
      <c r="DG31" s="537"/>
      <c r="DH31" s="401"/>
      <c r="DI31" s="320"/>
      <c r="DJ31" s="79">
        <f t="shared" si="118"/>
        <v>0</v>
      </c>
      <c r="DK31" s="79">
        <f t="shared" si="119"/>
        <v>0</v>
      </c>
      <c r="DL31" s="77">
        <f t="shared" si="120"/>
        <v>0</v>
      </c>
      <c r="DM31" s="537"/>
      <c r="DN31" s="537"/>
      <c r="DO31" s="401"/>
      <c r="DP31" s="320"/>
      <c r="DQ31" s="79">
        <f t="shared" si="121"/>
        <v>0</v>
      </c>
      <c r="DR31" s="79">
        <f t="shared" si="122"/>
        <v>0</v>
      </c>
      <c r="DS31" s="77">
        <f t="shared" si="123"/>
        <v>0</v>
      </c>
      <c r="DT31" s="537"/>
      <c r="DU31" s="537"/>
      <c r="DV31" s="401"/>
    </row>
    <row r="32" spans="1:126" outlineLevel="1" x14ac:dyDescent="0.2">
      <c r="A32" s="75" t="s">
        <v>86</v>
      </c>
      <c r="B32" s="71"/>
      <c r="C32" s="90">
        <f>SUMIF($H33:$H40,MID($H32,3,10),C33:C40)</f>
        <v>0</v>
      </c>
      <c r="D32" s="90">
        <f>SUMIF($H33:$H40,MID($H32,3,10),D33:D40)</f>
        <v>0</v>
      </c>
      <c r="E32" s="90">
        <f t="shared" si="72"/>
        <v>0</v>
      </c>
      <c r="F32" s="150"/>
      <c r="G32" s="22"/>
      <c r="H32" s="320" t="s">
        <v>317</v>
      </c>
      <c r="I32" s="77">
        <f t="shared" si="73"/>
        <v>0</v>
      </c>
      <c r="J32" s="77">
        <f t="shared" si="74"/>
        <v>0</v>
      </c>
      <c r="K32" s="80">
        <f t="shared" si="75"/>
        <v>0</v>
      </c>
      <c r="L32" s="464">
        <f>IF(I$1="","",SUMIF($H33:$H40,MID($H32,3,10),L33:L40))</f>
        <v>0</v>
      </c>
      <c r="M32" s="464">
        <f>IF(I$1="","",SUMIF($H33:$H40,MID($H32,3,10),M33:M40))</f>
        <v>0</v>
      </c>
      <c r="N32" s="401"/>
      <c r="O32" s="320" t="str">
        <f t="shared" si="4"/>
        <v>LL</v>
      </c>
      <c r="P32" s="77">
        <f t="shared" si="76"/>
        <v>0</v>
      </c>
      <c r="Q32" s="77">
        <f t="shared" si="77"/>
        <v>0</v>
      </c>
      <c r="R32" s="80">
        <f t="shared" si="78"/>
        <v>0</v>
      </c>
      <c r="S32" s="464">
        <f>IF(P$1="","",SUMIF($H33:$H40,MID($H32,3,10),S33:S40))</f>
        <v>0</v>
      </c>
      <c r="T32" s="464">
        <f>IF(P$1="","",SUMIF($H33:$H40,MID($H32,3,10),T33:T40))</f>
        <v>0</v>
      </c>
      <c r="U32" s="401"/>
      <c r="V32" s="320"/>
      <c r="W32" s="77">
        <f t="shared" si="79"/>
        <v>0</v>
      </c>
      <c r="X32" s="77">
        <f t="shared" si="80"/>
        <v>0</v>
      </c>
      <c r="Y32" s="80">
        <f t="shared" si="81"/>
        <v>0</v>
      </c>
      <c r="Z32" s="476">
        <f>IF(W$1="","",SUMIF($H33:$H40,MID($H32,3,10),Z33:Z40))</f>
        <v>0</v>
      </c>
      <c r="AA32" s="476">
        <f>IF(W$1="","",SUMIF($H33:$H40,MID($H32,3,10),AA33:AA40))</f>
        <v>0</v>
      </c>
      <c r="AB32" s="401"/>
      <c r="AC32" s="320"/>
      <c r="AD32" s="77">
        <f t="shared" si="82"/>
        <v>0</v>
      </c>
      <c r="AE32" s="77">
        <f t="shared" si="83"/>
        <v>0</v>
      </c>
      <c r="AF32" s="80">
        <f t="shared" si="84"/>
        <v>0</v>
      </c>
      <c r="AG32" s="476">
        <f>IF(AD$1="","",SUMIF($H33:$H40,MID($H32,3,10),AG33:AG40))</f>
        <v>0</v>
      </c>
      <c r="AH32" s="476">
        <f>IF(AD$1="","",SUMIF($H33:$H40,MID($H32,3,10),AH33:AH40))</f>
        <v>0</v>
      </c>
      <c r="AI32" s="401"/>
      <c r="AJ32" s="320"/>
      <c r="AK32" s="77">
        <f t="shared" si="85"/>
        <v>0</v>
      </c>
      <c r="AL32" s="77">
        <f t="shared" si="86"/>
        <v>0</v>
      </c>
      <c r="AM32" s="80">
        <f t="shared" si="87"/>
        <v>0</v>
      </c>
      <c r="AN32" s="476">
        <f>IF(AK$1="","",SUMIF($H33:$H40,MID($H32,3,10),AN33:AN40))</f>
        <v>0</v>
      </c>
      <c r="AO32" s="476">
        <f>IF(AK$1="","",SUMIF($H33:$H40,MID($H32,3,10),AO33:AO40))</f>
        <v>0</v>
      </c>
      <c r="AP32" s="401"/>
      <c r="AQ32" s="320"/>
      <c r="AR32" s="77">
        <f t="shared" si="88"/>
        <v>0</v>
      </c>
      <c r="AS32" s="77">
        <f t="shared" si="89"/>
        <v>0</v>
      </c>
      <c r="AT32" s="80">
        <f t="shared" si="90"/>
        <v>0</v>
      </c>
      <c r="AU32" s="476">
        <f>IF(AR$1="","",SUMIF($H33:$H40,MID($H32,3,10),AU33:AU40))</f>
        <v>0</v>
      </c>
      <c r="AV32" s="476">
        <f>IF(AR$1="","",SUMIF($H33:$H40,MID($H32,3,10),AV33:AV40))</f>
        <v>0</v>
      </c>
      <c r="AW32" s="401"/>
      <c r="AX32" s="320"/>
      <c r="AY32" s="77">
        <f t="shared" si="91"/>
        <v>0</v>
      </c>
      <c r="AZ32" s="77">
        <f t="shared" si="92"/>
        <v>0</v>
      </c>
      <c r="BA32" s="80">
        <f t="shared" si="93"/>
        <v>0</v>
      </c>
      <c r="BB32" s="476">
        <f>IF(AY$1="","",SUMIF($H33:$H40,MID($H32,3,10),BB33:BB40))</f>
        <v>0</v>
      </c>
      <c r="BC32" s="476">
        <f>IF(AY$1="","",SUMIF($H33:$H40,MID($H32,3,10),BC33:BC40))</f>
        <v>0</v>
      </c>
      <c r="BD32" s="401"/>
      <c r="BE32" s="320"/>
      <c r="BF32" s="77">
        <f t="shared" si="94"/>
        <v>0</v>
      </c>
      <c r="BG32" s="77">
        <f t="shared" si="95"/>
        <v>0</v>
      </c>
      <c r="BH32" s="80">
        <f t="shared" si="96"/>
        <v>0</v>
      </c>
      <c r="BI32" s="476">
        <f>IF(BF$1="","",SUMIF($H33:$H40,MID($H32,3,10),BI33:BI40))</f>
        <v>0</v>
      </c>
      <c r="BJ32" s="476">
        <f>IF(BF$1="","",SUMIF($H33:$H40,MID($H32,3,10),BJ33:BJ40))</f>
        <v>0</v>
      </c>
      <c r="BK32" s="401"/>
      <c r="BL32" s="320"/>
      <c r="BM32" s="77">
        <f t="shared" si="97"/>
        <v>0</v>
      </c>
      <c r="BN32" s="77">
        <f t="shared" si="98"/>
        <v>0</v>
      </c>
      <c r="BO32" s="80">
        <f t="shared" si="99"/>
        <v>0</v>
      </c>
      <c r="BP32" s="476">
        <f>IF(BM$1="","",SUMIF($H33:$H40,MID($H32,3,10),BP33:BP40))</f>
        <v>0</v>
      </c>
      <c r="BQ32" s="476">
        <f>IF(BM$1="","",SUMIF($H33:$H40,MID($H32,3,10),BQ33:BQ40))</f>
        <v>0</v>
      </c>
      <c r="BR32" s="401"/>
      <c r="BS32" s="320"/>
      <c r="BT32" s="77">
        <f t="shared" si="100"/>
        <v>0</v>
      </c>
      <c r="BU32" s="77">
        <f t="shared" si="101"/>
        <v>0</v>
      </c>
      <c r="BV32" s="80">
        <f t="shared" si="102"/>
        <v>0</v>
      </c>
      <c r="BW32" s="476">
        <f>IF(BT$1="","",SUMIF($H33:$H40,MID($H32,3,10),BW33:BW40))</f>
        <v>0</v>
      </c>
      <c r="BX32" s="476">
        <f>IF(BT$1="","",SUMIF($H33:$H40,MID($H32,3,10),BX33:BX40))</f>
        <v>0</v>
      </c>
      <c r="BY32" s="401"/>
      <c r="BZ32" s="320"/>
      <c r="CA32" s="77">
        <f t="shared" si="103"/>
        <v>0</v>
      </c>
      <c r="CB32" s="77">
        <f t="shared" si="104"/>
        <v>0</v>
      </c>
      <c r="CC32" s="80">
        <f t="shared" si="105"/>
        <v>0</v>
      </c>
      <c r="CD32" s="476">
        <f>IF(CA$1="","",SUMIF($H33:$H40,MID($H32,3,10),CD33:CD40))</f>
        <v>0</v>
      </c>
      <c r="CE32" s="476">
        <f>IF(CA$1="","",SUMIF($H33:$H40,MID($H32,3,10),CE33:CE40))</f>
        <v>0</v>
      </c>
      <c r="CF32" s="401"/>
      <c r="CG32" s="320"/>
      <c r="CH32" s="77">
        <f t="shared" si="106"/>
        <v>0</v>
      </c>
      <c r="CI32" s="77">
        <f t="shared" si="107"/>
        <v>0</v>
      </c>
      <c r="CJ32" s="80">
        <f t="shared" si="108"/>
        <v>0</v>
      </c>
      <c r="CK32" s="476">
        <f>IF(CH$1="","",SUMIF($H33:$H40,MID($H32,3,10),CK33:CK40))</f>
        <v>0</v>
      </c>
      <c r="CL32" s="476">
        <f>IF(CH$1="","",SUMIF($H33:$H40,MID($H32,3,10),CL33:CL40))</f>
        <v>0</v>
      </c>
      <c r="CM32" s="401"/>
      <c r="CN32" s="320"/>
      <c r="CO32" s="77">
        <f t="shared" si="109"/>
        <v>0</v>
      </c>
      <c r="CP32" s="77">
        <f t="shared" si="110"/>
        <v>0</v>
      </c>
      <c r="CQ32" s="80">
        <f t="shared" si="111"/>
        <v>0</v>
      </c>
      <c r="CR32" s="476">
        <f>IF(CO$1="","",SUMIF($H33:$H40,MID($H32,3,10),CR33:CR40))</f>
        <v>0</v>
      </c>
      <c r="CS32" s="476">
        <f>IF(CO$1="","",SUMIF($H33:$H40,MID($H32,3,10),CS33:CS40))</f>
        <v>0</v>
      </c>
      <c r="CT32" s="401"/>
      <c r="CU32" s="320"/>
      <c r="CV32" s="77">
        <f t="shared" si="112"/>
        <v>0</v>
      </c>
      <c r="CW32" s="77">
        <f t="shared" si="113"/>
        <v>0</v>
      </c>
      <c r="CX32" s="80">
        <f t="shared" si="114"/>
        <v>0</v>
      </c>
      <c r="CY32" s="476">
        <f>IF(CV$1="","",SUMIF($H33:$H40,MID($H32,3,10),CY33:CY40))</f>
        <v>0</v>
      </c>
      <c r="CZ32" s="476">
        <f>IF(CV$1="","",SUMIF($H33:$H40,MID($H32,3,10),CZ33:CZ40))</f>
        <v>0</v>
      </c>
      <c r="DA32" s="401"/>
      <c r="DB32" s="320"/>
      <c r="DC32" s="77">
        <f t="shared" si="115"/>
        <v>0</v>
      </c>
      <c r="DD32" s="77">
        <f t="shared" si="116"/>
        <v>0</v>
      </c>
      <c r="DE32" s="80">
        <f t="shared" si="117"/>
        <v>0</v>
      </c>
      <c r="DF32" s="476">
        <f>IF(DC$1="","",SUMIF($H33:$H40,MID($H32,3,10),DF33:DF40))</f>
        <v>0</v>
      </c>
      <c r="DG32" s="476">
        <f>IF(DC$1="","",SUMIF($H33:$H40,MID($H32,3,10),DG33:DG40))</f>
        <v>0</v>
      </c>
      <c r="DH32" s="401"/>
      <c r="DI32" s="320"/>
      <c r="DJ32" s="77">
        <f t="shared" si="118"/>
        <v>0</v>
      </c>
      <c r="DK32" s="77">
        <f t="shared" si="119"/>
        <v>0</v>
      </c>
      <c r="DL32" s="80">
        <f t="shared" si="120"/>
        <v>0</v>
      </c>
      <c r="DM32" s="476">
        <f>IF(DJ$1="","",SUMIF($H33:$H40,MID($H32,3,10),DM33:DM40))</f>
        <v>0</v>
      </c>
      <c r="DN32" s="476">
        <f>IF(DJ$1="","",SUMIF($H33:$H40,MID($H32,3,10),DN33:DN40))</f>
        <v>0</v>
      </c>
      <c r="DO32" s="401"/>
      <c r="DP32" s="320"/>
      <c r="DQ32" s="77">
        <f t="shared" si="121"/>
        <v>0</v>
      </c>
      <c r="DR32" s="77">
        <f t="shared" si="122"/>
        <v>0</v>
      </c>
      <c r="DS32" s="80">
        <f t="shared" si="123"/>
        <v>0</v>
      </c>
      <c r="DT32" s="476">
        <f>IF(DQ$1="","",SUMIF($H33:$H40,MID($H32,3,10),DT33:DT40))</f>
        <v>0</v>
      </c>
      <c r="DU32" s="476">
        <f>IF(DQ$1="","",SUMIF($H33:$H40,MID($H32,3,10),DU33:DU40))</f>
        <v>0</v>
      </c>
      <c r="DV32" s="401"/>
    </row>
    <row r="33" spans="1:126" outlineLevel="1" x14ac:dyDescent="0.2">
      <c r="A33" s="196" t="s">
        <v>25</v>
      </c>
      <c r="B33" s="193" t="s">
        <v>26</v>
      </c>
      <c r="C33" s="42"/>
      <c r="D33" s="42"/>
      <c r="E33" s="78">
        <f t="shared" si="72"/>
        <v>0</v>
      </c>
      <c r="F33" s="190"/>
      <c r="G33" s="22" t="s">
        <v>235</v>
      </c>
      <c r="H33" s="320" t="s">
        <v>316</v>
      </c>
      <c r="I33" s="79">
        <f t="shared" si="73"/>
        <v>0</v>
      </c>
      <c r="J33" s="79">
        <f t="shared" si="74"/>
        <v>0</v>
      </c>
      <c r="K33" s="78">
        <f t="shared" ref="K33:K40" si="124">IF(I$1="","",SUM(I33:J33))</f>
        <v>0</v>
      </c>
      <c r="L33" s="537"/>
      <c r="M33" s="537"/>
      <c r="N33" s="401"/>
      <c r="O33" s="320" t="str">
        <f t="shared" si="4"/>
        <v>LLR</v>
      </c>
      <c r="P33" s="79">
        <f t="shared" si="76"/>
        <v>0</v>
      </c>
      <c r="Q33" s="79">
        <f t="shared" si="77"/>
        <v>0</v>
      </c>
      <c r="R33" s="78">
        <f t="shared" ref="R33:R40" si="125">IF(P$1="","",SUM(P33:Q33))</f>
        <v>0</v>
      </c>
      <c r="S33" s="537"/>
      <c r="T33" s="537"/>
      <c r="U33" s="401"/>
      <c r="V33" s="320"/>
      <c r="W33" s="79">
        <f t="shared" si="79"/>
        <v>0</v>
      </c>
      <c r="X33" s="79">
        <f t="shared" si="80"/>
        <v>0</v>
      </c>
      <c r="Y33" s="78">
        <f t="shared" si="81"/>
        <v>0</v>
      </c>
      <c r="Z33" s="537"/>
      <c r="AA33" s="537"/>
      <c r="AB33" s="401"/>
      <c r="AC33" s="320"/>
      <c r="AD33" s="79">
        <f t="shared" si="82"/>
        <v>0</v>
      </c>
      <c r="AE33" s="79">
        <f t="shared" si="83"/>
        <v>0</v>
      </c>
      <c r="AF33" s="78">
        <f t="shared" si="84"/>
        <v>0</v>
      </c>
      <c r="AG33" s="537"/>
      <c r="AH33" s="537"/>
      <c r="AI33" s="401"/>
      <c r="AJ33" s="320"/>
      <c r="AK33" s="79">
        <f t="shared" si="85"/>
        <v>0</v>
      </c>
      <c r="AL33" s="79">
        <f t="shared" si="86"/>
        <v>0</v>
      </c>
      <c r="AM33" s="78">
        <f t="shared" si="87"/>
        <v>0</v>
      </c>
      <c r="AN33" s="537"/>
      <c r="AO33" s="537"/>
      <c r="AP33" s="401"/>
      <c r="AQ33" s="320"/>
      <c r="AR33" s="79">
        <f t="shared" si="88"/>
        <v>0</v>
      </c>
      <c r="AS33" s="79">
        <f t="shared" si="89"/>
        <v>0</v>
      </c>
      <c r="AT33" s="78">
        <f t="shared" si="90"/>
        <v>0</v>
      </c>
      <c r="AU33" s="537"/>
      <c r="AV33" s="537"/>
      <c r="AW33" s="401"/>
      <c r="AX33" s="320"/>
      <c r="AY33" s="79">
        <f t="shared" si="91"/>
        <v>0</v>
      </c>
      <c r="AZ33" s="79">
        <f t="shared" si="92"/>
        <v>0</v>
      </c>
      <c r="BA33" s="78">
        <f t="shared" si="93"/>
        <v>0</v>
      </c>
      <c r="BB33" s="537"/>
      <c r="BC33" s="537"/>
      <c r="BD33" s="401"/>
      <c r="BE33" s="320"/>
      <c r="BF33" s="79">
        <f t="shared" si="94"/>
        <v>0</v>
      </c>
      <c r="BG33" s="79">
        <f t="shared" si="95"/>
        <v>0</v>
      </c>
      <c r="BH33" s="78">
        <f t="shared" si="96"/>
        <v>0</v>
      </c>
      <c r="BI33" s="537"/>
      <c r="BJ33" s="537"/>
      <c r="BK33" s="401"/>
      <c r="BL33" s="320"/>
      <c r="BM33" s="79">
        <f t="shared" si="97"/>
        <v>0</v>
      </c>
      <c r="BN33" s="79">
        <f t="shared" si="98"/>
        <v>0</v>
      </c>
      <c r="BO33" s="78">
        <f t="shared" si="99"/>
        <v>0</v>
      </c>
      <c r="BP33" s="537"/>
      <c r="BQ33" s="537"/>
      <c r="BR33" s="401"/>
      <c r="BS33" s="320"/>
      <c r="BT33" s="79">
        <f t="shared" si="100"/>
        <v>0</v>
      </c>
      <c r="BU33" s="79">
        <f t="shared" si="101"/>
        <v>0</v>
      </c>
      <c r="BV33" s="78">
        <f t="shared" si="102"/>
        <v>0</v>
      </c>
      <c r="BW33" s="537"/>
      <c r="BX33" s="537"/>
      <c r="BY33" s="401"/>
      <c r="BZ33" s="320"/>
      <c r="CA33" s="79">
        <f t="shared" si="103"/>
        <v>0</v>
      </c>
      <c r="CB33" s="79">
        <f t="shared" si="104"/>
        <v>0</v>
      </c>
      <c r="CC33" s="78">
        <f t="shared" si="105"/>
        <v>0</v>
      </c>
      <c r="CD33" s="537"/>
      <c r="CE33" s="537"/>
      <c r="CF33" s="401"/>
      <c r="CG33" s="320"/>
      <c r="CH33" s="79">
        <f t="shared" si="106"/>
        <v>0</v>
      </c>
      <c r="CI33" s="79">
        <f t="shared" si="107"/>
        <v>0</v>
      </c>
      <c r="CJ33" s="78">
        <f t="shared" si="108"/>
        <v>0</v>
      </c>
      <c r="CK33" s="537"/>
      <c r="CL33" s="537"/>
      <c r="CM33" s="401"/>
      <c r="CN33" s="320"/>
      <c r="CO33" s="79">
        <f t="shared" si="109"/>
        <v>0</v>
      </c>
      <c r="CP33" s="79">
        <f t="shared" si="110"/>
        <v>0</v>
      </c>
      <c r="CQ33" s="78">
        <f t="shared" si="111"/>
        <v>0</v>
      </c>
      <c r="CR33" s="537"/>
      <c r="CS33" s="537"/>
      <c r="CT33" s="401"/>
      <c r="CU33" s="320"/>
      <c r="CV33" s="79">
        <f t="shared" si="112"/>
        <v>0</v>
      </c>
      <c r="CW33" s="79">
        <f t="shared" si="113"/>
        <v>0</v>
      </c>
      <c r="CX33" s="78">
        <f t="shared" si="114"/>
        <v>0</v>
      </c>
      <c r="CY33" s="537"/>
      <c r="CZ33" s="537"/>
      <c r="DA33" s="401"/>
      <c r="DB33" s="320"/>
      <c r="DC33" s="79">
        <f t="shared" si="115"/>
        <v>0</v>
      </c>
      <c r="DD33" s="79">
        <f t="shared" si="116"/>
        <v>0</v>
      </c>
      <c r="DE33" s="78">
        <f t="shared" si="117"/>
        <v>0</v>
      </c>
      <c r="DF33" s="537"/>
      <c r="DG33" s="537"/>
      <c r="DH33" s="401"/>
      <c r="DI33" s="320"/>
      <c r="DJ33" s="79">
        <f t="shared" si="118"/>
        <v>0</v>
      </c>
      <c r="DK33" s="79">
        <f t="shared" si="119"/>
        <v>0</v>
      </c>
      <c r="DL33" s="78">
        <f t="shared" si="120"/>
        <v>0</v>
      </c>
      <c r="DM33" s="537"/>
      <c r="DN33" s="537"/>
      <c r="DO33" s="401"/>
      <c r="DP33" s="320"/>
      <c r="DQ33" s="79">
        <f t="shared" si="121"/>
        <v>0</v>
      </c>
      <c r="DR33" s="79">
        <f t="shared" si="122"/>
        <v>0</v>
      </c>
      <c r="DS33" s="78">
        <f t="shared" si="123"/>
        <v>0</v>
      </c>
      <c r="DT33" s="537"/>
      <c r="DU33" s="537"/>
      <c r="DV33" s="401"/>
    </row>
    <row r="34" spans="1:126" outlineLevel="1" x14ac:dyDescent="0.2">
      <c r="A34" s="196" t="s">
        <v>236</v>
      </c>
      <c r="B34" s="193"/>
      <c r="C34" s="42"/>
      <c r="D34" s="42"/>
      <c r="E34" s="78">
        <f t="shared" si="72"/>
        <v>0</v>
      </c>
      <c r="F34" s="190"/>
      <c r="G34" s="22" t="s">
        <v>275</v>
      </c>
      <c r="H34" s="320" t="s">
        <v>316</v>
      </c>
      <c r="I34" s="79">
        <f t="shared" si="73"/>
        <v>0</v>
      </c>
      <c r="J34" s="79">
        <f t="shared" si="74"/>
        <v>0</v>
      </c>
      <c r="K34" s="78">
        <f t="shared" si="124"/>
        <v>0</v>
      </c>
      <c r="L34" s="537"/>
      <c r="M34" s="537"/>
      <c r="N34" s="401"/>
      <c r="O34" s="320" t="str">
        <f t="shared" si="4"/>
        <v>LLR</v>
      </c>
      <c r="P34" s="79">
        <f t="shared" si="76"/>
        <v>0</v>
      </c>
      <c r="Q34" s="79">
        <f t="shared" si="77"/>
        <v>0</v>
      </c>
      <c r="R34" s="78">
        <f t="shared" si="125"/>
        <v>0</v>
      </c>
      <c r="S34" s="537"/>
      <c r="T34" s="537"/>
      <c r="U34" s="401"/>
      <c r="V34" s="320"/>
      <c r="W34" s="79">
        <f t="shared" si="79"/>
        <v>0</v>
      </c>
      <c r="X34" s="79">
        <f t="shared" si="80"/>
        <v>0</v>
      </c>
      <c r="Y34" s="78">
        <f t="shared" si="81"/>
        <v>0</v>
      </c>
      <c r="Z34" s="537"/>
      <c r="AA34" s="537"/>
      <c r="AB34" s="401"/>
      <c r="AC34" s="320"/>
      <c r="AD34" s="79">
        <f t="shared" si="82"/>
        <v>0</v>
      </c>
      <c r="AE34" s="79">
        <f t="shared" si="83"/>
        <v>0</v>
      </c>
      <c r="AF34" s="78">
        <f t="shared" si="84"/>
        <v>0</v>
      </c>
      <c r="AG34" s="537"/>
      <c r="AH34" s="537"/>
      <c r="AI34" s="401"/>
      <c r="AJ34" s="320"/>
      <c r="AK34" s="79">
        <f t="shared" si="85"/>
        <v>0</v>
      </c>
      <c r="AL34" s="79">
        <f t="shared" si="86"/>
        <v>0</v>
      </c>
      <c r="AM34" s="78">
        <f t="shared" si="87"/>
        <v>0</v>
      </c>
      <c r="AN34" s="537"/>
      <c r="AO34" s="537"/>
      <c r="AP34" s="401"/>
      <c r="AQ34" s="320"/>
      <c r="AR34" s="79">
        <f t="shared" si="88"/>
        <v>0</v>
      </c>
      <c r="AS34" s="79">
        <f t="shared" si="89"/>
        <v>0</v>
      </c>
      <c r="AT34" s="78">
        <f t="shared" si="90"/>
        <v>0</v>
      </c>
      <c r="AU34" s="537"/>
      <c r="AV34" s="537"/>
      <c r="AW34" s="401"/>
      <c r="AX34" s="320"/>
      <c r="AY34" s="79">
        <f t="shared" si="91"/>
        <v>0</v>
      </c>
      <c r="AZ34" s="79">
        <f t="shared" si="92"/>
        <v>0</v>
      </c>
      <c r="BA34" s="78">
        <f t="shared" si="93"/>
        <v>0</v>
      </c>
      <c r="BB34" s="537"/>
      <c r="BC34" s="537"/>
      <c r="BD34" s="401"/>
      <c r="BE34" s="320"/>
      <c r="BF34" s="79">
        <f t="shared" si="94"/>
        <v>0</v>
      </c>
      <c r="BG34" s="79">
        <f t="shared" si="95"/>
        <v>0</v>
      </c>
      <c r="BH34" s="78">
        <f t="shared" si="96"/>
        <v>0</v>
      </c>
      <c r="BI34" s="537"/>
      <c r="BJ34" s="537"/>
      <c r="BK34" s="401"/>
      <c r="BL34" s="320"/>
      <c r="BM34" s="79">
        <f t="shared" si="97"/>
        <v>0</v>
      </c>
      <c r="BN34" s="79">
        <f t="shared" si="98"/>
        <v>0</v>
      </c>
      <c r="BO34" s="78">
        <f t="shared" si="99"/>
        <v>0</v>
      </c>
      <c r="BP34" s="537"/>
      <c r="BQ34" s="537"/>
      <c r="BR34" s="401"/>
      <c r="BS34" s="320"/>
      <c r="BT34" s="79">
        <f t="shared" si="100"/>
        <v>0</v>
      </c>
      <c r="BU34" s="79">
        <f t="shared" si="101"/>
        <v>0</v>
      </c>
      <c r="BV34" s="78">
        <f t="shared" si="102"/>
        <v>0</v>
      </c>
      <c r="BW34" s="537"/>
      <c r="BX34" s="537"/>
      <c r="BY34" s="401"/>
      <c r="BZ34" s="320"/>
      <c r="CA34" s="79">
        <f t="shared" si="103"/>
        <v>0</v>
      </c>
      <c r="CB34" s="79">
        <f t="shared" si="104"/>
        <v>0</v>
      </c>
      <c r="CC34" s="78">
        <f t="shared" si="105"/>
        <v>0</v>
      </c>
      <c r="CD34" s="537"/>
      <c r="CE34" s="537"/>
      <c r="CF34" s="401"/>
      <c r="CG34" s="320"/>
      <c r="CH34" s="79">
        <f t="shared" si="106"/>
        <v>0</v>
      </c>
      <c r="CI34" s="79">
        <f t="shared" si="107"/>
        <v>0</v>
      </c>
      <c r="CJ34" s="78">
        <f t="shared" si="108"/>
        <v>0</v>
      </c>
      <c r="CK34" s="537"/>
      <c r="CL34" s="537"/>
      <c r="CM34" s="401"/>
      <c r="CN34" s="320"/>
      <c r="CO34" s="79">
        <f t="shared" si="109"/>
        <v>0</v>
      </c>
      <c r="CP34" s="79">
        <f t="shared" si="110"/>
        <v>0</v>
      </c>
      <c r="CQ34" s="78">
        <f t="shared" si="111"/>
        <v>0</v>
      </c>
      <c r="CR34" s="537"/>
      <c r="CS34" s="537"/>
      <c r="CT34" s="401"/>
      <c r="CU34" s="320"/>
      <c r="CV34" s="79">
        <f t="shared" si="112"/>
        <v>0</v>
      </c>
      <c r="CW34" s="79">
        <f t="shared" si="113"/>
        <v>0</v>
      </c>
      <c r="CX34" s="78">
        <f t="shared" si="114"/>
        <v>0</v>
      </c>
      <c r="CY34" s="537"/>
      <c r="CZ34" s="537"/>
      <c r="DA34" s="401"/>
      <c r="DB34" s="320"/>
      <c r="DC34" s="79">
        <f t="shared" si="115"/>
        <v>0</v>
      </c>
      <c r="DD34" s="79">
        <f t="shared" si="116"/>
        <v>0</v>
      </c>
      <c r="DE34" s="78">
        <f t="shared" si="117"/>
        <v>0</v>
      </c>
      <c r="DF34" s="537"/>
      <c r="DG34" s="537"/>
      <c r="DH34" s="401"/>
      <c r="DI34" s="320"/>
      <c r="DJ34" s="79">
        <f t="shared" si="118"/>
        <v>0</v>
      </c>
      <c r="DK34" s="79">
        <f t="shared" si="119"/>
        <v>0</v>
      </c>
      <c r="DL34" s="78">
        <f t="shared" si="120"/>
        <v>0</v>
      </c>
      <c r="DM34" s="537"/>
      <c r="DN34" s="537"/>
      <c r="DO34" s="401"/>
      <c r="DP34" s="320"/>
      <c r="DQ34" s="79">
        <f t="shared" si="121"/>
        <v>0</v>
      </c>
      <c r="DR34" s="79">
        <f t="shared" si="122"/>
        <v>0</v>
      </c>
      <c r="DS34" s="78">
        <f t="shared" si="123"/>
        <v>0</v>
      </c>
      <c r="DT34" s="537"/>
      <c r="DU34" s="537"/>
      <c r="DV34" s="401"/>
    </row>
    <row r="35" spans="1:126" outlineLevel="1" x14ac:dyDescent="0.2">
      <c r="A35" s="186" t="s">
        <v>82</v>
      </c>
      <c r="B35" s="179" t="s">
        <v>27</v>
      </c>
      <c r="C35" s="42"/>
      <c r="D35" s="43"/>
      <c r="E35" s="79">
        <f t="shared" si="72"/>
        <v>0</v>
      </c>
      <c r="F35" s="150" t="s">
        <v>36</v>
      </c>
      <c r="G35" s="22" t="s">
        <v>55</v>
      </c>
      <c r="H35" s="320" t="s">
        <v>316</v>
      </c>
      <c r="I35" s="79">
        <f t="shared" si="73"/>
        <v>0</v>
      </c>
      <c r="J35" s="79">
        <f t="shared" si="74"/>
        <v>0</v>
      </c>
      <c r="K35" s="79">
        <f t="shared" si="124"/>
        <v>0</v>
      </c>
      <c r="L35" s="537"/>
      <c r="M35" s="537"/>
      <c r="N35" s="401"/>
      <c r="O35" s="320" t="str">
        <f t="shared" si="4"/>
        <v>LLR</v>
      </c>
      <c r="P35" s="79">
        <f t="shared" si="76"/>
        <v>0</v>
      </c>
      <c r="Q35" s="79">
        <f t="shared" si="77"/>
        <v>0</v>
      </c>
      <c r="R35" s="79">
        <f t="shared" si="125"/>
        <v>0</v>
      </c>
      <c r="S35" s="537"/>
      <c r="T35" s="537"/>
      <c r="U35" s="401"/>
      <c r="V35" s="320"/>
      <c r="W35" s="79">
        <f t="shared" si="79"/>
        <v>0</v>
      </c>
      <c r="X35" s="79">
        <f t="shared" si="80"/>
        <v>0</v>
      </c>
      <c r="Y35" s="79">
        <f t="shared" si="81"/>
        <v>0</v>
      </c>
      <c r="Z35" s="537"/>
      <c r="AA35" s="537"/>
      <c r="AB35" s="401"/>
      <c r="AC35" s="320"/>
      <c r="AD35" s="79">
        <f t="shared" si="82"/>
        <v>0</v>
      </c>
      <c r="AE35" s="79">
        <f t="shared" si="83"/>
        <v>0</v>
      </c>
      <c r="AF35" s="79">
        <f t="shared" si="84"/>
        <v>0</v>
      </c>
      <c r="AG35" s="537"/>
      <c r="AH35" s="537"/>
      <c r="AI35" s="401"/>
      <c r="AJ35" s="320"/>
      <c r="AK35" s="79">
        <f t="shared" si="85"/>
        <v>0</v>
      </c>
      <c r="AL35" s="79">
        <f t="shared" si="86"/>
        <v>0</v>
      </c>
      <c r="AM35" s="79">
        <f t="shared" si="87"/>
        <v>0</v>
      </c>
      <c r="AN35" s="537"/>
      <c r="AO35" s="537"/>
      <c r="AP35" s="401"/>
      <c r="AQ35" s="320"/>
      <c r="AR35" s="79">
        <f t="shared" si="88"/>
        <v>0</v>
      </c>
      <c r="AS35" s="79">
        <f t="shared" si="89"/>
        <v>0</v>
      </c>
      <c r="AT35" s="79">
        <f t="shared" si="90"/>
        <v>0</v>
      </c>
      <c r="AU35" s="537"/>
      <c r="AV35" s="537"/>
      <c r="AW35" s="401"/>
      <c r="AX35" s="320"/>
      <c r="AY35" s="79">
        <f t="shared" si="91"/>
        <v>0</v>
      </c>
      <c r="AZ35" s="79">
        <f t="shared" si="92"/>
        <v>0</v>
      </c>
      <c r="BA35" s="79">
        <f t="shared" si="93"/>
        <v>0</v>
      </c>
      <c r="BB35" s="537"/>
      <c r="BC35" s="537"/>
      <c r="BD35" s="401"/>
      <c r="BE35" s="320"/>
      <c r="BF35" s="79">
        <f t="shared" si="94"/>
        <v>0</v>
      </c>
      <c r="BG35" s="79">
        <f t="shared" si="95"/>
        <v>0</v>
      </c>
      <c r="BH35" s="79">
        <f t="shared" si="96"/>
        <v>0</v>
      </c>
      <c r="BI35" s="537"/>
      <c r="BJ35" s="537"/>
      <c r="BK35" s="401"/>
      <c r="BL35" s="320"/>
      <c r="BM35" s="79">
        <f t="shared" si="97"/>
        <v>0</v>
      </c>
      <c r="BN35" s="79">
        <f t="shared" si="98"/>
        <v>0</v>
      </c>
      <c r="BO35" s="79">
        <f t="shared" si="99"/>
        <v>0</v>
      </c>
      <c r="BP35" s="537"/>
      <c r="BQ35" s="537"/>
      <c r="BR35" s="401"/>
      <c r="BS35" s="320"/>
      <c r="BT35" s="79">
        <f t="shared" si="100"/>
        <v>0</v>
      </c>
      <c r="BU35" s="79">
        <f t="shared" si="101"/>
        <v>0</v>
      </c>
      <c r="BV35" s="79">
        <f t="shared" si="102"/>
        <v>0</v>
      </c>
      <c r="BW35" s="537"/>
      <c r="BX35" s="537"/>
      <c r="BY35" s="401"/>
      <c r="BZ35" s="320"/>
      <c r="CA35" s="79">
        <f t="shared" si="103"/>
        <v>0</v>
      </c>
      <c r="CB35" s="79">
        <f t="shared" si="104"/>
        <v>0</v>
      </c>
      <c r="CC35" s="79">
        <f t="shared" si="105"/>
        <v>0</v>
      </c>
      <c r="CD35" s="537"/>
      <c r="CE35" s="537"/>
      <c r="CF35" s="401"/>
      <c r="CG35" s="320"/>
      <c r="CH35" s="79">
        <f t="shared" si="106"/>
        <v>0</v>
      </c>
      <c r="CI35" s="79">
        <f t="shared" si="107"/>
        <v>0</v>
      </c>
      <c r="CJ35" s="79">
        <f t="shared" si="108"/>
        <v>0</v>
      </c>
      <c r="CK35" s="537"/>
      <c r="CL35" s="537"/>
      <c r="CM35" s="401"/>
      <c r="CN35" s="320"/>
      <c r="CO35" s="79">
        <f t="shared" si="109"/>
        <v>0</v>
      </c>
      <c r="CP35" s="79">
        <f t="shared" si="110"/>
        <v>0</v>
      </c>
      <c r="CQ35" s="79">
        <f t="shared" si="111"/>
        <v>0</v>
      </c>
      <c r="CR35" s="537"/>
      <c r="CS35" s="537"/>
      <c r="CT35" s="401"/>
      <c r="CU35" s="320"/>
      <c r="CV35" s="79">
        <f t="shared" si="112"/>
        <v>0</v>
      </c>
      <c r="CW35" s="79">
        <f t="shared" si="113"/>
        <v>0</v>
      </c>
      <c r="CX35" s="79">
        <f t="shared" si="114"/>
        <v>0</v>
      </c>
      <c r="CY35" s="537"/>
      <c r="CZ35" s="537"/>
      <c r="DA35" s="401"/>
      <c r="DB35" s="320"/>
      <c r="DC35" s="79">
        <f t="shared" si="115"/>
        <v>0</v>
      </c>
      <c r="DD35" s="79">
        <f t="shared" si="116"/>
        <v>0</v>
      </c>
      <c r="DE35" s="79">
        <f t="shared" si="117"/>
        <v>0</v>
      </c>
      <c r="DF35" s="537"/>
      <c r="DG35" s="537"/>
      <c r="DH35" s="401"/>
      <c r="DI35" s="320"/>
      <c r="DJ35" s="79">
        <f t="shared" si="118"/>
        <v>0</v>
      </c>
      <c r="DK35" s="79">
        <f t="shared" si="119"/>
        <v>0</v>
      </c>
      <c r="DL35" s="79">
        <f t="shared" si="120"/>
        <v>0</v>
      </c>
      <c r="DM35" s="537"/>
      <c r="DN35" s="537"/>
      <c r="DO35" s="401"/>
      <c r="DP35" s="320"/>
      <c r="DQ35" s="79">
        <f t="shared" si="121"/>
        <v>0</v>
      </c>
      <c r="DR35" s="79">
        <f t="shared" si="122"/>
        <v>0</v>
      </c>
      <c r="DS35" s="79">
        <f t="shared" si="123"/>
        <v>0</v>
      </c>
      <c r="DT35" s="537"/>
      <c r="DU35" s="537"/>
      <c r="DV35" s="401"/>
    </row>
    <row r="36" spans="1:126" ht="12" customHeight="1" outlineLevel="1" x14ac:dyDescent="0.2">
      <c r="A36" s="225" t="s">
        <v>231</v>
      </c>
      <c r="B36" s="182" t="s">
        <v>232</v>
      </c>
      <c r="C36" s="42"/>
      <c r="D36" s="43"/>
      <c r="E36" s="79">
        <f t="shared" si="72"/>
        <v>0</v>
      </c>
      <c r="F36" s="150"/>
      <c r="G36" s="22"/>
      <c r="H36" s="320" t="s">
        <v>316</v>
      </c>
      <c r="I36" s="79">
        <f t="shared" si="73"/>
        <v>0</v>
      </c>
      <c r="J36" s="79">
        <f t="shared" si="74"/>
        <v>0</v>
      </c>
      <c r="K36" s="79">
        <f t="shared" si="124"/>
        <v>0</v>
      </c>
      <c r="L36" s="537"/>
      <c r="M36" s="537"/>
      <c r="N36" s="401"/>
      <c r="O36" s="320" t="str">
        <f t="shared" si="4"/>
        <v>LLR</v>
      </c>
      <c r="P36" s="79">
        <f t="shared" si="76"/>
        <v>0</v>
      </c>
      <c r="Q36" s="79">
        <f t="shared" si="77"/>
        <v>0</v>
      </c>
      <c r="R36" s="79">
        <f t="shared" si="125"/>
        <v>0</v>
      </c>
      <c r="S36" s="537"/>
      <c r="T36" s="537"/>
      <c r="U36" s="401"/>
      <c r="V36" s="320"/>
      <c r="W36" s="79">
        <f t="shared" si="79"/>
        <v>0</v>
      </c>
      <c r="X36" s="79">
        <f t="shared" si="80"/>
        <v>0</v>
      </c>
      <c r="Y36" s="79">
        <f t="shared" si="81"/>
        <v>0</v>
      </c>
      <c r="Z36" s="537"/>
      <c r="AA36" s="537"/>
      <c r="AB36" s="401"/>
      <c r="AC36" s="320"/>
      <c r="AD36" s="79">
        <f t="shared" si="82"/>
        <v>0</v>
      </c>
      <c r="AE36" s="79">
        <f t="shared" si="83"/>
        <v>0</v>
      </c>
      <c r="AF36" s="79">
        <f t="shared" si="84"/>
        <v>0</v>
      </c>
      <c r="AG36" s="537"/>
      <c r="AH36" s="537"/>
      <c r="AI36" s="401"/>
      <c r="AJ36" s="320"/>
      <c r="AK36" s="79">
        <f t="shared" si="85"/>
        <v>0</v>
      </c>
      <c r="AL36" s="79">
        <f t="shared" si="86"/>
        <v>0</v>
      </c>
      <c r="AM36" s="79">
        <f t="shared" si="87"/>
        <v>0</v>
      </c>
      <c r="AN36" s="537"/>
      <c r="AO36" s="537"/>
      <c r="AP36" s="401"/>
      <c r="AQ36" s="320"/>
      <c r="AR36" s="79">
        <f t="shared" si="88"/>
        <v>0</v>
      </c>
      <c r="AS36" s="79">
        <f t="shared" si="89"/>
        <v>0</v>
      </c>
      <c r="AT36" s="79">
        <f t="shared" si="90"/>
        <v>0</v>
      </c>
      <c r="AU36" s="537"/>
      <c r="AV36" s="537"/>
      <c r="AW36" s="401"/>
      <c r="AX36" s="320"/>
      <c r="AY36" s="79">
        <f t="shared" si="91"/>
        <v>0</v>
      </c>
      <c r="AZ36" s="79">
        <f t="shared" si="92"/>
        <v>0</v>
      </c>
      <c r="BA36" s="79">
        <f t="shared" si="93"/>
        <v>0</v>
      </c>
      <c r="BB36" s="537"/>
      <c r="BC36" s="537"/>
      <c r="BD36" s="401"/>
      <c r="BE36" s="320"/>
      <c r="BF36" s="79">
        <f t="shared" si="94"/>
        <v>0</v>
      </c>
      <c r="BG36" s="79">
        <f t="shared" si="95"/>
        <v>0</v>
      </c>
      <c r="BH36" s="79">
        <f t="shared" si="96"/>
        <v>0</v>
      </c>
      <c r="BI36" s="537"/>
      <c r="BJ36" s="537"/>
      <c r="BK36" s="401"/>
      <c r="BL36" s="320"/>
      <c r="BM36" s="79">
        <f t="shared" si="97"/>
        <v>0</v>
      </c>
      <c r="BN36" s="79">
        <f t="shared" si="98"/>
        <v>0</v>
      </c>
      <c r="BO36" s="79">
        <f t="shared" si="99"/>
        <v>0</v>
      </c>
      <c r="BP36" s="537"/>
      <c r="BQ36" s="537"/>
      <c r="BR36" s="401"/>
      <c r="BS36" s="320"/>
      <c r="BT36" s="79">
        <f t="shared" si="100"/>
        <v>0</v>
      </c>
      <c r="BU36" s="79">
        <f t="shared" si="101"/>
        <v>0</v>
      </c>
      <c r="BV36" s="79">
        <f t="shared" si="102"/>
        <v>0</v>
      </c>
      <c r="BW36" s="537"/>
      <c r="BX36" s="537"/>
      <c r="BY36" s="401"/>
      <c r="BZ36" s="320"/>
      <c r="CA36" s="79">
        <f t="shared" si="103"/>
        <v>0</v>
      </c>
      <c r="CB36" s="79">
        <f t="shared" si="104"/>
        <v>0</v>
      </c>
      <c r="CC36" s="79">
        <f t="shared" si="105"/>
        <v>0</v>
      </c>
      <c r="CD36" s="537"/>
      <c r="CE36" s="537"/>
      <c r="CF36" s="401"/>
      <c r="CG36" s="320"/>
      <c r="CH36" s="79">
        <f t="shared" si="106"/>
        <v>0</v>
      </c>
      <c r="CI36" s="79">
        <f t="shared" si="107"/>
        <v>0</v>
      </c>
      <c r="CJ36" s="79">
        <f t="shared" si="108"/>
        <v>0</v>
      </c>
      <c r="CK36" s="537"/>
      <c r="CL36" s="537"/>
      <c r="CM36" s="401"/>
      <c r="CN36" s="320"/>
      <c r="CO36" s="79">
        <f t="shared" si="109"/>
        <v>0</v>
      </c>
      <c r="CP36" s="79">
        <f t="shared" si="110"/>
        <v>0</v>
      </c>
      <c r="CQ36" s="79">
        <f t="shared" si="111"/>
        <v>0</v>
      </c>
      <c r="CR36" s="537"/>
      <c r="CS36" s="537"/>
      <c r="CT36" s="401"/>
      <c r="CU36" s="320"/>
      <c r="CV36" s="79">
        <f t="shared" si="112"/>
        <v>0</v>
      </c>
      <c r="CW36" s="79">
        <f t="shared" si="113"/>
        <v>0</v>
      </c>
      <c r="CX36" s="79">
        <f t="shared" si="114"/>
        <v>0</v>
      </c>
      <c r="CY36" s="537"/>
      <c r="CZ36" s="537"/>
      <c r="DA36" s="401"/>
      <c r="DB36" s="320"/>
      <c r="DC36" s="79">
        <f t="shared" si="115"/>
        <v>0</v>
      </c>
      <c r="DD36" s="79">
        <f t="shared" si="116"/>
        <v>0</v>
      </c>
      <c r="DE36" s="79">
        <f t="shared" si="117"/>
        <v>0</v>
      </c>
      <c r="DF36" s="537"/>
      <c r="DG36" s="537"/>
      <c r="DH36" s="401"/>
      <c r="DI36" s="320"/>
      <c r="DJ36" s="79">
        <f t="shared" si="118"/>
        <v>0</v>
      </c>
      <c r="DK36" s="79">
        <f t="shared" si="119"/>
        <v>0</v>
      </c>
      <c r="DL36" s="79">
        <f t="shared" si="120"/>
        <v>0</v>
      </c>
      <c r="DM36" s="537"/>
      <c r="DN36" s="537"/>
      <c r="DO36" s="401"/>
      <c r="DP36" s="320"/>
      <c r="DQ36" s="79">
        <f t="shared" si="121"/>
        <v>0</v>
      </c>
      <c r="DR36" s="79">
        <f t="shared" si="122"/>
        <v>0</v>
      </c>
      <c r="DS36" s="79">
        <f t="shared" si="123"/>
        <v>0</v>
      </c>
      <c r="DT36" s="537"/>
      <c r="DU36" s="537"/>
      <c r="DV36" s="401"/>
    </row>
    <row r="37" spans="1:126" outlineLevel="1" x14ac:dyDescent="0.2">
      <c r="A37" s="196" t="s">
        <v>233</v>
      </c>
      <c r="B37" s="182" t="s">
        <v>220</v>
      </c>
      <c r="C37" s="42"/>
      <c r="D37" s="43"/>
      <c r="E37" s="79">
        <f t="shared" si="72"/>
        <v>0</v>
      </c>
      <c r="F37" s="150"/>
      <c r="G37" s="22"/>
      <c r="H37" s="320" t="s">
        <v>316</v>
      </c>
      <c r="I37" s="79">
        <f t="shared" si="73"/>
        <v>0</v>
      </c>
      <c r="J37" s="79">
        <f t="shared" si="74"/>
        <v>0</v>
      </c>
      <c r="K37" s="79">
        <f t="shared" si="124"/>
        <v>0</v>
      </c>
      <c r="L37" s="537"/>
      <c r="M37" s="537"/>
      <c r="N37" s="401"/>
      <c r="O37" s="320" t="str">
        <f t="shared" si="4"/>
        <v>LLR</v>
      </c>
      <c r="P37" s="79">
        <f t="shared" si="76"/>
        <v>0</v>
      </c>
      <c r="Q37" s="79">
        <f t="shared" si="77"/>
        <v>0</v>
      </c>
      <c r="R37" s="79">
        <f t="shared" si="125"/>
        <v>0</v>
      </c>
      <c r="S37" s="537"/>
      <c r="T37" s="537"/>
      <c r="U37" s="401"/>
      <c r="V37" s="320"/>
      <c r="W37" s="79">
        <f t="shared" si="79"/>
        <v>0</v>
      </c>
      <c r="X37" s="79">
        <f t="shared" si="80"/>
        <v>0</v>
      </c>
      <c r="Y37" s="79">
        <f t="shared" si="81"/>
        <v>0</v>
      </c>
      <c r="Z37" s="537"/>
      <c r="AA37" s="537"/>
      <c r="AB37" s="401"/>
      <c r="AC37" s="320"/>
      <c r="AD37" s="79">
        <f t="shared" si="82"/>
        <v>0</v>
      </c>
      <c r="AE37" s="79">
        <f t="shared" si="83"/>
        <v>0</v>
      </c>
      <c r="AF37" s="79">
        <f t="shared" si="84"/>
        <v>0</v>
      </c>
      <c r="AG37" s="537"/>
      <c r="AH37" s="537"/>
      <c r="AI37" s="401"/>
      <c r="AJ37" s="320"/>
      <c r="AK37" s="79">
        <f t="shared" si="85"/>
        <v>0</v>
      </c>
      <c r="AL37" s="79">
        <f t="shared" si="86"/>
        <v>0</v>
      </c>
      <c r="AM37" s="79">
        <f t="shared" si="87"/>
        <v>0</v>
      </c>
      <c r="AN37" s="537"/>
      <c r="AO37" s="537"/>
      <c r="AP37" s="401"/>
      <c r="AQ37" s="320"/>
      <c r="AR37" s="79">
        <f t="shared" si="88"/>
        <v>0</v>
      </c>
      <c r="AS37" s="79">
        <f t="shared" si="89"/>
        <v>0</v>
      </c>
      <c r="AT37" s="79">
        <f t="shared" si="90"/>
        <v>0</v>
      </c>
      <c r="AU37" s="537"/>
      <c r="AV37" s="537"/>
      <c r="AW37" s="401"/>
      <c r="AX37" s="320"/>
      <c r="AY37" s="79">
        <f t="shared" si="91"/>
        <v>0</v>
      </c>
      <c r="AZ37" s="79">
        <f t="shared" si="92"/>
        <v>0</v>
      </c>
      <c r="BA37" s="79">
        <f t="shared" si="93"/>
        <v>0</v>
      </c>
      <c r="BB37" s="537"/>
      <c r="BC37" s="537"/>
      <c r="BD37" s="401"/>
      <c r="BE37" s="320"/>
      <c r="BF37" s="79">
        <f t="shared" si="94"/>
        <v>0</v>
      </c>
      <c r="BG37" s="79">
        <f t="shared" si="95"/>
        <v>0</v>
      </c>
      <c r="BH37" s="79">
        <f t="shared" si="96"/>
        <v>0</v>
      </c>
      <c r="BI37" s="537"/>
      <c r="BJ37" s="537"/>
      <c r="BK37" s="401"/>
      <c r="BL37" s="320"/>
      <c r="BM37" s="79">
        <f t="shared" si="97"/>
        <v>0</v>
      </c>
      <c r="BN37" s="79">
        <f t="shared" si="98"/>
        <v>0</v>
      </c>
      <c r="BO37" s="79">
        <f t="shared" si="99"/>
        <v>0</v>
      </c>
      <c r="BP37" s="537"/>
      <c r="BQ37" s="537"/>
      <c r="BR37" s="401"/>
      <c r="BS37" s="320"/>
      <c r="BT37" s="79">
        <f t="shared" si="100"/>
        <v>0</v>
      </c>
      <c r="BU37" s="79">
        <f t="shared" si="101"/>
        <v>0</v>
      </c>
      <c r="BV37" s="79">
        <f t="shared" si="102"/>
        <v>0</v>
      </c>
      <c r="BW37" s="537"/>
      <c r="BX37" s="537"/>
      <c r="BY37" s="401"/>
      <c r="BZ37" s="320"/>
      <c r="CA37" s="79">
        <f t="shared" si="103"/>
        <v>0</v>
      </c>
      <c r="CB37" s="79">
        <f t="shared" si="104"/>
        <v>0</v>
      </c>
      <c r="CC37" s="79">
        <f t="shared" si="105"/>
        <v>0</v>
      </c>
      <c r="CD37" s="537"/>
      <c r="CE37" s="537"/>
      <c r="CF37" s="401"/>
      <c r="CG37" s="320"/>
      <c r="CH37" s="79">
        <f t="shared" si="106"/>
        <v>0</v>
      </c>
      <c r="CI37" s="79">
        <f t="shared" si="107"/>
        <v>0</v>
      </c>
      <c r="CJ37" s="79">
        <f t="shared" si="108"/>
        <v>0</v>
      </c>
      <c r="CK37" s="537"/>
      <c r="CL37" s="537"/>
      <c r="CM37" s="401"/>
      <c r="CN37" s="320"/>
      <c r="CO37" s="79">
        <f t="shared" si="109"/>
        <v>0</v>
      </c>
      <c r="CP37" s="79">
        <f t="shared" si="110"/>
        <v>0</v>
      </c>
      <c r="CQ37" s="79">
        <f t="shared" si="111"/>
        <v>0</v>
      </c>
      <c r="CR37" s="537"/>
      <c r="CS37" s="537"/>
      <c r="CT37" s="401"/>
      <c r="CU37" s="320"/>
      <c r="CV37" s="79">
        <f t="shared" si="112"/>
        <v>0</v>
      </c>
      <c r="CW37" s="79">
        <f t="shared" si="113"/>
        <v>0</v>
      </c>
      <c r="CX37" s="79">
        <f t="shared" si="114"/>
        <v>0</v>
      </c>
      <c r="CY37" s="537"/>
      <c r="CZ37" s="537"/>
      <c r="DA37" s="401"/>
      <c r="DB37" s="320"/>
      <c r="DC37" s="79">
        <f t="shared" si="115"/>
        <v>0</v>
      </c>
      <c r="DD37" s="79">
        <f t="shared" si="116"/>
        <v>0</v>
      </c>
      <c r="DE37" s="79">
        <f t="shared" si="117"/>
        <v>0</v>
      </c>
      <c r="DF37" s="537"/>
      <c r="DG37" s="537"/>
      <c r="DH37" s="401"/>
      <c r="DI37" s="320"/>
      <c r="DJ37" s="79">
        <f t="shared" si="118"/>
        <v>0</v>
      </c>
      <c r="DK37" s="79">
        <f t="shared" si="119"/>
        <v>0</v>
      </c>
      <c r="DL37" s="79">
        <f t="shared" si="120"/>
        <v>0</v>
      </c>
      <c r="DM37" s="537"/>
      <c r="DN37" s="537"/>
      <c r="DO37" s="401"/>
      <c r="DP37" s="320"/>
      <c r="DQ37" s="79">
        <f t="shared" si="121"/>
        <v>0</v>
      </c>
      <c r="DR37" s="79">
        <f t="shared" si="122"/>
        <v>0</v>
      </c>
      <c r="DS37" s="79">
        <f t="shared" si="123"/>
        <v>0</v>
      </c>
      <c r="DT37" s="537"/>
      <c r="DU37" s="537"/>
      <c r="DV37" s="401"/>
    </row>
    <row r="38" spans="1:126" outlineLevel="1" x14ac:dyDescent="0.2">
      <c r="A38" s="186" t="s">
        <v>222</v>
      </c>
      <c r="B38" s="180"/>
      <c r="C38" s="44"/>
      <c r="D38" s="43"/>
      <c r="E38" s="79">
        <f t="shared" si="72"/>
        <v>0</v>
      </c>
      <c r="F38" s="150"/>
      <c r="G38" s="22"/>
      <c r="H38" s="320" t="s">
        <v>316</v>
      </c>
      <c r="I38" s="79">
        <f t="shared" si="73"/>
        <v>0</v>
      </c>
      <c r="J38" s="79">
        <f t="shared" si="74"/>
        <v>0</v>
      </c>
      <c r="K38" s="79">
        <f t="shared" si="124"/>
        <v>0</v>
      </c>
      <c r="L38" s="537"/>
      <c r="M38" s="537"/>
      <c r="N38" s="401"/>
      <c r="O38" s="320" t="str">
        <f t="shared" si="4"/>
        <v>LLR</v>
      </c>
      <c r="P38" s="79">
        <f t="shared" si="76"/>
        <v>0</v>
      </c>
      <c r="Q38" s="79">
        <f t="shared" si="77"/>
        <v>0</v>
      </c>
      <c r="R38" s="79">
        <f t="shared" si="125"/>
        <v>0</v>
      </c>
      <c r="S38" s="537"/>
      <c r="T38" s="537"/>
      <c r="U38" s="401"/>
      <c r="V38" s="320"/>
      <c r="W38" s="79">
        <f t="shared" si="79"/>
        <v>0</v>
      </c>
      <c r="X38" s="79">
        <f t="shared" si="80"/>
        <v>0</v>
      </c>
      <c r="Y38" s="79">
        <f t="shared" si="81"/>
        <v>0</v>
      </c>
      <c r="Z38" s="537"/>
      <c r="AA38" s="537"/>
      <c r="AB38" s="401"/>
      <c r="AC38" s="320"/>
      <c r="AD38" s="79">
        <f t="shared" si="82"/>
        <v>0</v>
      </c>
      <c r="AE38" s="79">
        <f t="shared" si="83"/>
        <v>0</v>
      </c>
      <c r="AF38" s="79">
        <f t="shared" si="84"/>
        <v>0</v>
      </c>
      <c r="AG38" s="537"/>
      <c r="AH38" s="537"/>
      <c r="AI38" s="401"/>
      <c r="AJ38" s="320"/>
      <c r="AK38" s="79">
        <f t="shared" si="85"/>
        <v>0</v>
      </c>
      <c r="AL38" s="79">
        <f t="shared" si="86"/>
        <v>0</v>
      </c>
      <c r="AM38" s="79">
        <f t="shared" si="87"/>
        <v>0</v>
      </c>
      <c r="AN38" s="537"/>
      <c r="AO38" s="537"/>
      <c r="AP38" s="401"/>
      <c r="AQ38" s="320"/>
      <c r="AR38" s="79">
        <f t="shared" si="88"/>
        <v>0</v>
      </c>
      <c r="AS38" s="79">
        <f t="shared" si="89"/>
        <v>0</v>
      </c>
      <c r="AT38" s="79">
        <f t="shared" si="90"/>
        <v>0</v>
      </c>
      <c r="AU38" s="537"/>
      <c r="AV38" s="537"/>
      <c r="AW38" s="401"/>
      <c r="AX38" s="320"/>
      <c r="AY38" s="79">
        <f t="shared" si="91"/>
        <v>0</v>
      </c>
      <c r="AZ38" s="79">
        <f t="shared" si="92"/>
        <v>0</v>
      </c>
      <c r="BA38" s="79">
        <f t="shared" si="93"/>
        <v>0</v>
      </c>
      <c r="BB38" s="537"/>
      <c r="BC38" s="537"/>
      <c r="BD38" s="401"/>
      <c r="BE38" s="320"/>
      <c r="BF38" s="79">
        <f t="shared" si="94"/>
        <v>0</v>
      </c>
      <c r="BG38" s="79">
        <f t="shared" si="95"/>
        <v>0</v>
      </c>
      <c r="BH38" s="79">
        <f t="shared" si="96"/>
        <v>0</v>
      </c>
      <c r="BI38" s="537"/>
      <c r="BJ38" s="537"/>
      <c r="BK38" s="401"/>
      <c r="BL38" s="320"/>
      <c r="BM38" s="79">
        <f t="shared" si="97"/>
        <v>0</v>
      </c>
      <c r="BN38" s="79">
        <f t="shared" si="98"/>
        <v>0</v>
      </c>
      <c r="BO38" s="79">
        <f t="shared" si="99"/>
        <v>0</v>
      </c>
      <c r="BP38" s="537"/>
      <c r="BQ38" s="537"/>
      <c r="BR38" s="401"/>
      <c r="BS38" s="320"/>
      <c r="BT38" s="79">
        <f t="shared" si="100"/>
        <v>0</v>
      </c>
      <c r="BU38" s="79">
        <f t="shared" si="101"/>
        <v>0</v>
      </c>
      <c r="BV38" s="79">
        <f t="shared" si="102"/>
        <v>0</v>
      </c>
      <c r="BW38" s="537"/>
      <c r="BX38" s="537"/>
      <c r="BY38" s="401"/>
      <c r="BZ38" s="320"/>
      <c r="CA38" s="79">
        <f t="shared" si="103"/>
        <v>0</v>
      </c>
      <c r="CB38" s="79">
        <f t="shared" si="104"/>
        <v>0</v>
      </c>
      <c r="CC38" s="79">
        <f t="shared" si="105"/>
        <v>0</v>
      </c>
      <c r="CD38" s="537"/>
      <c r="CE38" s="537"/>
      <c r="CF38" s="401"/>
      <c r="CG38" s="320"/>
      <c r="CH38" s="79">
        <f t="shared" si="106"/>
        <v>0</v>
      </c>
      <c r="CI38" s="79">
        <f t="shared" si="107"/>
        <v>0</v>
      </c>
      <c r="CJ38" s="79">
        <f t="shared" si="108"/>
        <v>0</v>
      </c>
      <c r="CK38" s="537"/>
      <c r="CL38" s="537"/>
      <c r="CM38" s="401"/>
      <c r="CN38" s="320"/>
      <c r="CO38" s="79">
        <f t="shared" si="109"/>
        <v>0</v>
      </c>
      <c r="CP38" s="79">
        <f t="shared" si="110"/>
        <v>0</v>
      </c>
      <c r="CQ38" s="79">
        <f t="shared" si="111"/>
        <v>0</v>
      </c>
      <c r="CR38" s="537"/>
      <c r="CS38" s="537"/>
      <c r="CT38" s="401"/>
      <c r="CU38" s="320"/>
      <c r="CV38" s="79">
        <f t="shared" si="112"/>
        <v>0</v>
      </c>
      <c r="CW38" s="79">
        <f t="shared" si="113"/>
        <v>0</v>
      </c>
      <c r="CX38" s="79">
        <f t="shared" si="114"/>
        <v>0</v>
      </c>
      <c r="CY38" s="537"/>
      <c r="CZ38" s="537"/>
      <c r="DA38" s="401"/>
      <c r="DB38" s="320"/>
      <c r="DC38" s="79">
        <f t="shared" si="115"/>
        <v>0</v>
      </c>
      <c r="DD38" s="79">
        <f t="shared" si="116"/>
        <v>0</v>
      </c>
      <c r="DE38" s="79">
        <f t="shared" si="117"/>
        <v>0</v>
      </c>
      <c r="DF38" s="537"/>
      <c r="DG38" s="537"/>
      <c r="DH38" s="401"/>
      <c r="DI38" s="320"/>
      <c r="DJ38" s="79">
        <f t="shared" si="118"/>
        <v>0</v>
      </c>
      <c r="DK38" s="79">
        <f t="shared" si="119"/>
        <v>0</v>
      </c>
      <c r="DL38" s="79">
        <f t="shared" si="120"/>
        <v>0</v>
      </c>
      <c r="DM38" s="537"/>
      <c r="DN38" s="537"/>
      <c r="DO38" s="401"/>
      <c r="DP38" s="320"/>
      <c r="DQ38" s="79">
        <f t="shared" si="121"/>
        <v>0</v>
      </c>
      <c r="DR38" s="79">
        <f t="shared" si="122"/>
        <v>0</v>
      </c>
      <c r="DS38" s="79">
        <f t="shared" si="123"/>
        <v>0</v>
      </c>
      <c r="DT38" s="537"/>
      <c r="DU38" s="537"/>
      <c r="DV38" s="401"/>
    </row>
    <row r="39" spans="1:126" outlineLevel="1" x14ac:dyDescent="0.2">
      <c r="A39" s="186" t="s">
        <v>223</v>
      </c>
      <c r="B39" s="180"/>
      <c r="C39" s="42"/>
      <c r="D39" s="43"/>
      <c r="E39" s="79">
        <f t="shared" si="72"/>
        <v>0</v>
      </c>
      <c r="F39" s="150"/>
      <c r="G39" s="22"/>
      <c r="H39" s="320" t="s">
        <v>316</v>
      </c>
      <c r="I39" s="79">
        <f t="shared" si="73"/>
        <v>0</v>
      </c>
      <c r="J39" s="79">
        <f t="shared" si="74"/>
        <v>0</v>
      </c>
      <c r="K39" s="79">
        <f t="shared" si="124"/>
        <v>0</v>
      </c>
      <c r="L39" s="537"/>
      <c r="M39" s="537"/>
      <c r="N39" s="401"/>
      <c r="O39" s="320" t="str">
        <f t="shared" si="4"/>
        <v>LLR</v>
      </c>
      <c r="P39" s="79">
        <f t="shared" si="76"/>
        <v>0</v>
      </c>
      <c r="Q39" s="79">
        <f t="shared" si="77"/>
        <v>0</v>
      </c>
      <c r="R39" s="79">
        <f t="shared" si="125"/>
        <v>0</v>
      </c>
      <c r="S39" s="537"/>
      <c r="T39" s="537"/>
      <c r="U39" s="401"/>
      <c r="V39" s="320"/>
      <c r="W39" s="79">
        <f t="shared" si="79"/>
        <v>0</v>
      </c>
      <c r="X39" s="79">
        <f t="shared" si="80"/>
        <v>0</v>
      </c>
      <c r="Y39" s="79">
        <f t="shared" si="81"/>
        <v>0</v>
      </c>
      <c r="Z39" s="537"/>
      <c r="AA39" s="537"/>
      <c r="AB39" s="401"/>
      <c r="AC39" s="320"/>
      <c r="AD39" s="79">
        <f t="shared" si="82"/>
        <v>0</v>
      </c>
      <c r="AE39" s="79">
        <f t="shared" si="83"/>
        <v>0</v>
      </c>
      <c r="AF39" s="79">
        <f t="shared" si="84"/>
        <v>0</v>
      </c>
      <c r="AG39" s="537"/>
      <c r="AH39" s="537"/>
      <c r="AI39" s="401"/>
      <c r="AJ39" s="320"/>
      <c r="AK39" s="79">
        <f t="shared" si="85"/>
        <v>0</v>
      </c>
      <c r="AL39" s="79">
        <f t="shared" si="86"/>
        <v>0</v>
      </c>
      <c r="AM39" s="79">
        <f t="shared" si="87"/>
        <v>0</v>
      </c>
      <c r="AN39" s="537"/>
      <c r="AO39" s="537"/>
      <c r="AP39" s="401"/>
      <c r="AQ39" s="320"/>
      <c r="AR39" s="79">
        <f t="shared" si="88"/>
        <v>0</v>
      </c>
      <c r="AS39" s="79">
        <f t="shared" si="89"/>
        <v>0</v>
      </c>
      <c r="AT39" s="79">
        <f t="shared" si="90"/>
        <v>0</v>
      </c>
      <c r="AU39" s="537"/>
      <c r="AV39" s="537"/>
      <c r="AW39" s="401"/>
      <c r="AX39" s="320"/>
      <c r="AY39" s="79">
        <f t="shared" si="91"/>
        <v>0</v>
      </c>
      <c r="AZ39" s="79">
        <f t="shared" si="92"/>
        <v>0</v>
      </c>
      <c r="BA39" s="79">
        <f t="shared" si="93"/>
        <v>0</v>
      </c>
      <c r="BB39" s="537"/>
      <c r="BC39" s="537"/>
      <c r="BD39" s="401"/>
      <c r="BE39" s="320"/>
      <c r="BF39" s="79">
        <f t="shared" si="94"/>
        <v>0</v>
      </c>
      <c r="BG39" s="79">
        <f t="shared" si="95"/>
        <v>0</v>
      </c>
      <c r="BH39" s="79">
        <f t="shared" si="96"/>
        <v>0</v>
      </c>
      <c r="BI39" s="537"/>
      <c r="BJ39" s="537"/>
      <c r="BK39" s="401"/>
      <c r="BL39" s="320"/>
      <c r="BM39" s="79">
        <f t="shared" si="97"/>
        <v>0</v>
      </c>
      <c r="BN39" s="79">
        <f t="shared" si="98"/>
        <v>0</v>
      </c>
      <c r="BO39" s="79">
        <f t="shared" si="99"/>
        <v>0</v>
      </c>
      <c r="BP39" s="537"/>
      <c r="BQ39" s="537"/>
      <c r="BR39" s="401"/>
      <c r="BS39" s="320"/>
      <c r="BT39" s="79">
        <f t="shared" si="100"/>
        <v>0</v>
      </c>
      <c r="BU39" s="79">
        <f t="shared" si="101"/>
        <v>0</v>
      </c>
      <c r="BV39" s="79">
        <f t="shared" si="102"/>
        <v>0</v>
      </c>
      <c r="BW39" s="537"/>
      <c r="BX39" s="537"/>
      <c r="BY39" s="401"/>
      <c r="BZ39" s="320"/>
      <c r="CA39" s="79">
        <f t="shared" si="103"/>
        <v>0</v>
      </c>
      <c r="CB39" s="79">
        <f t="shared" si="104"/>
        <v>0</v>
      </c>
      <c r="CC39" s="79">
        <f t="shared" si="105"/>
        <v>0</v>
      </c>
      <c r="CD39" s="537"/>
      <c r="CE39" s="537"/>
      <c r="CF39" s="401"/>
      <c r="CG39" s="320"/>
      <c r="CH39" s="79">
        <f t="shared" si="106"/>
        <v>0</v>
      </c>
      <c r="CI39" s="79">
        <f t="shared" si="107"/>
        <v>0</v>
      </c>
      <c r="CJ39" s="79">
        <f t="shared" si="108"/>
        <v>0</v>
      </c>
      <c r="CK39" s="537"/>
      <c r="CL39" s="537"/>
      <c r="CM39" s="401"/>
      <c r="CN39" s="320"/>
      <c r="CO39" s="79">
        <f t="shared" si="109"/>
        <v>0</v>
      </c>
      <c r="CP39" s="79">
        <f t="shared" si="110"/>
        <v>0</v>
      </c>
      <c r="CQ39" s="79">
        <f t="shared" si="111"/>
        <v>0</v>
      </c>
      <c r="CR39" s="537"/>
      <c r="CS39" s="537"/>
      <c r="CT39" s="401"/>
      <c r="CU39" s="320"/>
      <c r="CV39" s="79">
        <f t="shared" si="112"/>
        <v>0</v>
      </c>
      <c r="CW39" s="79">
        <f t="shared" si="113"/>
        <v>0</v>
      </c>
      <c r="CX39" s="79">
        <f t="shared" si="114"/>
        <v>0</v>
      </c>
      <c r="CY39" s="537"/>
      <c r="CZ39" s="537"/>
      <c r="DA39" s="401"/>
      <c r="DB39" s="320"/>
      <c r="DC39" s="79">
        <f t="shared" si="115"/>
        <v>0</v>
      </c>
      <c r="DD39" s="79">
        <f t="shared" si="116"/>
        <v>0</v>
      </c>
      <c r="DE39" s="79">
        <f t="shared" si="117"/>
        <v>0</v>
      </c>
      <c r="DF39" s="537"/>
      <c r="DG39" s="537"/>
      <c r="DH39" s="401"/>
      <c r="DI39" s="320"/>
      <c r="DJ39" s="79">
        <f t="shared" si="118"/>
        <v>0</v>
      </c>
      <c r="DK39" s="79">
        <f t="shared" si="119"/>
        <v>0</v>
      </c>
      <c r="DL39" s="79">
        <f t="shared" si="120"/>
        <v>0</v>
      </c>
      <c r="DM39" s="537"/>
      <c r="DN39" s="537"/>
      <c r="DO39" s="401"/>
      <c r="DP39" s="320"/>
      <c r="DQ39" s="79">
        <f t="shared" si="121"/>
        <v>0</v>
      </c>
      <c r="DR39" s="79">
        <f t="shared" si="122"/>
        <v>0</v>
      </c>
      <c r="DS39" s="79">
        <f t="shared" si="123"/>
        <v>0</v>
      </c>
      <c r="DT39" s="537"/>
      <c r="DU39" s="537"/>
      <c r="DV39" s="401"/>
    </row>
    <row r="40" spans="1:126" outlineLevel="1" x14ac:dyDescent="0.2">
      <c r="A40" s="224" t="s">
        <v>87</v>
      </c>
      <c r="B40" s="181"/>
      <c r="C40" s="90">
        <f>SUMIF($H41:$H59,MID($H40,3,10),C41:C59)</f>
        <v>0</v>
      </c>
      <c r="D40" s="90">
        <f>SUMIF($H41:$H59,MID($H40,3,10),D41:D59)</f>
        <v>0</v>
      </c>
      <c r="E40" s="90">
        <f t="shared" si="72"/>
        <v>0</v>
      </c>
      <c r="F40" s="150"/>
      <c r="G40" s="22"/>
      <c r="H40" s="320" t="s">
        <v>319</v>
      </c>
      <c r="I40" s="77">
        <f t="shared" si="73"/>
        <v>0</v>
      </c>
      <c r="J40" s="77">
        <f t="shared" si="74"/>
        <v>0</v>
      </c>
      <c r="K40" s="80">
        <f t="shared" si="124"/>
        <v>0</v>
      </c>
      <c r="L40" s="464">
        <f>IF(I$1="","",SUMIF($H41:$H59,MID($H40,3,10),L41:L59))</f>
        <v>0</v>
      </c>
      <c r="M40" s="464">
        <f>IF(I$1="","",SUMIF($H41:$H59,MID($H40,3,10),M41:M59))</f>
        <v>0</v>
      </c>
      <c r="N40" s="401"/>
      <c r="O40" s="320" t="str">
        <f t="shared" si="4"/>
        <v>LL</v>
      </c>
      <c r="P40" s="77">
        <f t="shared" si="76"/>
        <v>0</v>
      </c>
      <c r="Q40" s="77">
        <f t="shared" si="77"/>
        <v>0</v>
      </c>
      <c r="R40" s="80">
        <f t="shared" si="125"/>
        <v>0</v>
      </c>
      <c r="S40" s="464">
        <f>IF(P$1="","",SUMIF($H41:$H46,MID($H40,3,10),S41:S46))</f>
        <v>0</v>
      </c>
      <c r="T40" s="464">
        <f>IF(P$1="","",SUMIF($H41:$H46,MID($H40,3,10),T41:T46))</f>
        <v>0</v>
      </c>
      <c r="U40" s="401"/>
      <c r="V40" s="320"/>
      <c r="W40" s="77">
        <f t="shared" si="79"/>
        <v>0</v>
      </c>
      <c r="X40" s="77">
        <f t="shared" si="80"/>
        <v>0</v>
      </c>
      <c r="Y40" s="80">
        <f t="shared" si="81"/>
        <v>0</v>
      </c>
      <c r="Z40" s="476">
        <f>IF(W$1="","",SUMIF($H41:$H46,MID($H40,3,10),Z41:Z46))</f>
        <v>0</v>
      </c>
      <c r="AA40" s="476">
        <f>IF(W$1="","",SUMIF($H41:$H46,MID($H40,3,10),AA41:AA46))</f>
        <v>0</v>
      </c>
      <c r="AB40" s="401"/>
      <c r="AC40" s="320"/>
      <c r="AD40" s="77">
        <f t="shared" si="82"/>
        <v>0</v>
      </c>
      <c r="AE40" s="77">
        <f t="shared" si="83"/>
        <v>0</v>
      </c>
      <c r="AF40" s="80">
        <f t="shared" si="84"/>
        <v>0</v>
      </c>
      <c r="AG40" s="476">
        <f>IF(AD$1="","",SUMIF($H41:$H46,MID($H40,3,10),AG41:AG46))</f>
        <v>0</v>
      </c>
      <c r="AH40" s="476">
        <f>IF(AD$1="","",SUMIF($H41:$H46,MID($H40,3,10),AH41:AH46))</f>
        <v>0</v>
      </c>
      <c r="AI40" s="401"/>
      <c r="AJ40" s="320"/>
      <c r="AK40" s="77">
        <f t="shared" si="85"/>
        <v>0</v>
      </c>
      <c r="AL40" s="77">
        <f t="shared" si="86"/>
        <v>0</v>
      </c>
      <c r="AM40" s="80">
        <f t="shared" si="87"/>
        <v>0</v>
      </c>
      <c r="AN40" s="476">
        <f>IF(AK$1="","",SUMIF($H41:$H46,MID($H40,3,10),AN41:AN46))</f>
        <v>0</v>
      </c>
      <c r="AO40" s="476">
        <f>IF(AK$1="","",SUMIF($H41:$H46,MID($H40,3,10),AO41:AO46))</f>
        <v>0</v>
      </c>
      <c r="AP40" s="401"/>
      <c r="AQ40" s="320"/>
      <c r="AR40" s="77">
        <f t="shared" si="88"/>
        <v>0</v>
      </c>
      <c r="AS40" s="77">
        <f t="shared" si="89"/>
        <v>0</v>
      </c>
      <c r="AT40" s="80">
        <f t="shared" si="90"/>
        <v>0</v>
      </c>
      <c r="AU40" s="476">
        <f>IF(AR$1="","",SUMIF($H41:$H46,MID($H40,3,10),AU41:AU46))</f>
        <v>0</v>
      </c>
      <c r="AV40" s="476">
        <f>IF(AR$1="","",SUMIF($H41:$H46,MID($H40,3,10),AV41:AV46))</f>
        <v>0</v>
      </c>
      <c r="AW40" s="401"/>
      <c r="AX40" s="320"/>
      <c r="AY40" s="77">
        <f t="shared" si="91"/>
        <v>0</v>
      </c>
      <c r="AZ40" s="77">
        <f t="shared" si="92"/>
        <v>0</v>
      </c>
      <c r="BA40" s="80">
        <f t="shared" si="93"/>
        <v>0</v>
      </c>
      <c r="BB40" s="476">
        <f>IF(AY$1="","",SUMIF($H41:$H46,MID($H40,3,10),BB41:BB46))</f>
        <v>0</v>
      </c>
      <c r="BC40" s="476">
        <f>IF(AY$1="","",SUMIF($H41:$H46,MID($H40,3,10),BC41:BC46))</f>
        <v>0</v>
      </c>
      <c r="BD40" s="401"/>
      <c r="BE40" s="320"/>
      <c r="BF40" s="77">
        <f t="shared" si="94"/>
        <v>0</v>
      </c>
      <c r="BG40" s="77">
        <f t="shared" si="95"/>
        <v>0</v>
      </c>
      <c r="BH40" s="80">
        <f t="shared" si="96"/>
        <v>0</v>
      </c>
      <c r="BI40" s="476">
        <f>IF(BF$1="","",SUMIF($H41:$H46,MID($H40,3,10),BI41:BI46))</f>
        <v>0</v>
      </c>
      <c r="BJ40" s="476">
        <f>IF(BF$1="","",SUMIF($H41:$H46,MID($H40,3,10),BJ41:BJ46))</f>
        <v>0</v>
      </c>
      <c r="BK40" s="401"/>
      <c r="BL40" s="320"/>
      <c r="BM40" s="77">
        <f t="shared" si="97"/>
        <v>0</v>
      </c>
      <c r="BN40" s="77">
        <f t="shared" si="98"/>
        <v>0</v>
      </c>
      <c r="BO40" s="80">
        <f t="shared" si="99"/>
        <v>0</v>
      </c>
      <c r="BP40" s="476">
        <f>IF(BM$1="","",SUMIF($H41:$H46,MID($H40,3,10),BP41:BP46))</f>
        <v>0</v>
      </c>
      <c r="BQ40" s="476">
        <f>IF(BM$1="","",SUMIF($H41:$H46,MID($H40,3,10),BQ41:BQ46))</f>
        <v>0</v>
      </c>
      <c r="BR40" s="401"/>
      <c r="BS40" s="320"/>
      <c r="BT40" s="77">
        <f t="shared" si="100"/>
        <v>0</v>
      </c>
      <c r="BU40" s="77">
        <f t="shared" si="101"/>
        <v>0</v>
      </c>
      <c r="BV40" s="80">
        <f t="shared" si="102"/>
        <v>0</v>
      </c>
      <c r="BW40" s="476">
        <f>IF(BT$1="","",SUMIF($H41:$H46,MID($H40,3,10),BW41:BW46))</f>
        <v>0</v>
      </c>
      <c r="BX40" s="476">
        <f>IF(BT$1="","",SUMIF($H41:$H46,MID($H40,3,10),BX41:BX46))</f>
        <v>0</v>
      </c>
      <c r="BY40" s="401"/>
      <c r="BZ40" s="320"/>
      <c r="CA40" s="77">
        <f t="shared" si="103"/>
        <v>0</v>
      </c>
      <c r="CB40" s="77">
        <f t="shared" si="104"/>
        <v>0</v>
      </c>
      <c r="CC40" s="80">
        <f t="shared" si="105"/>
        <v>0</v>
      </c>
      <c r="CD40" s="476">
        <f>IF(CA$1="","",SUMIF($H41:$H46,MID($H40,3,10),CD41:CD46))</f>
        <v>0</v>
      </c>
      <c r="CE40" s="476">
        <f>IF(CA$1="","",SUMIF($H41:$H46,MID($H40,3,10),CE41:CE46))</f>
        <v>0</v>
      </c>
      <c r="CF40" s="401"/>
      <c r="CG40" s="320"/>
      <c r="CH40" s="77">
        <f t="shared" si="106"/>
        <v>0</v>
      </c>
      <c r="CI40" s="77">
        <f t="shared" si="107"/>
        <v>0</v>
      </c>
      <c r="CJ40" s="80">
        <f t="shared" si="108"/>
        <v>0</v>
      </c>
      <c r="CK40" s="476">
        <f>IF(CH$1="","",SUMIF($H41:$H46,MID($H40,3,10),CK41:CK46))</f>
        <v>0</v>
      </c>
      <c r="CL40" s="476">
        <f>IF(CH$1="","",SUMIF($H41:$H46,MID($H40,3,10),CL41:CL46))</f>
        <v>0</v>
      </c>
      <c r="CM40" s="401"/>
      <c r="CN40" s="320"/>
      <c r="CO40" s="77">
        <f t="shared" si="109"/>
        <v>0</v>
      </c>
      <c r="CP40" s="77">
        <f t="shared" si="110"/>
        <v>0</v>
      </c>
      <c r="CQ40" s="80">
        <f t="shared" si="111"/>
        <v>0</v>
      </c>
      <c r="CR40" s="476">
        <f>IF(CO$1="","",SUMIF($H41:$H46,MID($H40,3,10),CR41:CR46))</f>
        <v>0</v>
      </c>
      <c r="CS40" s="476">
        <f>IF(CO$1="","",SUMIF($H41:$H46,MID($H40,3,10),CS41:CS46))</f>
        <v>0</v>
      </c>
      <c r="CT40" s="401"/>
      <c r="CU40" s="320"/>
      <c r="CV40" s="77">
        <f t="shared" si="112"/>
        <v>0</v>
      </c>
      <c r="CW40" s="77">
        <f t="shared" si="113"/>
        <v>0</v>
      </c>
      <c r="CX40" s="80">
        <f t="shared" si="114"/>
        <v>0</v>
      </c>
      <c r="CY40" s="476">
        <f>IF(CV$1="","",SUMIF($H41:$H46,MID($H40,3,10),CY41:CY46))</f>
        <v>0</v>
      </c>
      <c r="CZ40" s="476">
        <f>IF(CV$1="","",SUMIF($H41:$H46,MID($H40,3,10),CZ41:CZ46))</f>
        <v>0</v>
      </c>
      <c r="DA40" s="401"/>
      <c r="DB40" s="320"/>
      <c r="DC40" s="77">
        <f t="shared" si="115"/>
        <v>0</v>
      </c>
      <c r="DD40" s="77">
        <f t="shared" si="116"/>
        <v>0</v>
      </c>
      <c r="DE40" s="80">
        <f t="shared" si="117"/>
        <v>0</v>
      </c>
      <c r="DF40" s="476">
        <f>IF(DC$1="","",SUMIF($H41:$H46,MID($H40,3,10),DF41:DF46))</f>
        <v>0</v>
      </c>
      <c r="DG40" s="476">
        <f>IF(DC$1="","",SUMIF($H41:$H46,MID($H40,3,10),DG41:DG46))</f>
        <v>0</v>
      </c>
      <c r="DH40" s="401"/>
      <c r="DI40" s="320"/>
      <c r="DJ40" s="77">
        <f t="shared" si="118"/>
        <v>0</v>
      </c>
      <c r="DK40" s="77">
        <f t="shared" si="119"/>
        <v>0</v>
      </c>
      <c r="DL40" s="80">
        <f t="shared" si="120"/>
        <v>0</v>
      </c>
      <c r="DM40" s="476">
        <f>IF(DJ$1="","",SUMIF($H41:$H46,MID($H40,3,10),DM41:DM46))</f>
        <v>0</v>
      </c>
      <c r="DN40" s="476">
        <f>IF(DJ$1="","",SUMIF($H41:$H46,MID($H40,3,10),DN41:DN46))</f>
        <v>0</v>
      </c>
      <c r="DO40" s="401"/>
      <c r="DP40" s="320"/>
      <c r="DQ40" s="77">
        <f t="shared" si="121"/>
        <v>0</v>
      </c>
      <c r="DR40" s="77">
        <f t="shared" si="122"/>
        <v>0</v>
      </c>
      <c r="DS40" s="80">
        <f t="shared" si="123"/>
        <v>0</v>
      </c>
      <c r="DT40" s="476">
        <f>IF(DQ$1="","",SUMIF($H41:$H46,MID($H40,3,10),DT41:DT46))</f>
        <v>0</v>
      </c>
      <c r="DU40" s="476">
        <f>IF(DQ$1="","",SUMIF($H41:$H46,MID($H40,3,10),DU41:DU46))</f>
        <v>0</v>
      </c>
      <c r="DV40" s="401"/>
    </row>
    <row r="41" spans="1:126" outlineLevel="1" x14ac:dyDescent="0.2">
      <c r="A41" s="154" t="s">
        <v>124</v>
      </c>
      <c r="B41" s="179"/>
      <c r="C41" s="44"/>
      <c r="D41" s="43"/>
      <c r="E41" s="79">
        <f t="shared" si="72"/>
        <v>0</v>
      </c>
      <c r="F41" s="150"/>
      <c r="G41" s="22"/>
      <c r="H41" s="320" t="s">
        <v>318</v>
      </c>
      <c r="I41" s="79">
        <f t="shared" si="73"/>
        <v>0</v>
      </c>
      <c r="J41" s="79">
        <f t="shared" si="74"/>
        <v>0</v>
      </c>
      <c r="K41" s="79">
        <f t="shared" ref="K41:K59" si="126">IF(I$1="","",SUM(I41:J41))</f>
        <v>0</v>
      </c>
      <c r="L41" s="537"/>
      <c r="M41" s="537"/>
      <c r="N41" s="401"/>
      <c r="O41" s="320" t="str">
        <f t="shared" si="4"/>
        <v>LLC</v>
      </c>
      <c r="P41" s="79">
        <f t="shared" si="76"/>
        <v>0</v>
      </c>
      <c r="Q41" s="79">
        <f t="shared" si="77"/>
        <v>0</v>
      </c>
      <c r="R41" s="79">
        <f t="shared" ref="R41:R59" si="127">IF(P$1="","",SUM(P41:Q41))</f>
        <v>0</v>
      </c>
      <c r="S41" s="537"/>
      <c r="T41" s="537"/>
      <c r="U41" s="401"/>
      <c r="V41" s="320"/>
      <c r="W41" s="79">
        <f t="shared" si="79"/>
        <v>0</v>
      </c>
      <c r="X41" s="79">
        <f t="shared" si="80"/>
        <v>0</v>
      </c>
      <c r="Y41" s="79">
        <f t="shared" si="81"/>
        <v>0</v>
      </c>
      <c r="Z41" s="537"/>
      <c r="AA41" s="537"/>
      <c r="AB41" s="401"/>
      <c r="AC41" s="320"/>
      <c r="AD41" s="79">
        <f t="shared" si="82"/>
        <v>0</v>
      </c>
      <c r="AE41" s="79">
        <f t="shared" si="83"/>
        <v>0</v>
      </c>
      <c r="AF41" s="79">
        <f t="shared" si="84"/>
        <v>0</v>
      </c>
      <c r="AG41" s="537"/>
      <c r="AH41" s="537"/>
      <c r="AI41" s="401"/>
      <c r="AJ41" s="320"/>
      <c r="AK41" s="79">
        <f t="shared" si="85"/>
        <v>0</v>
      </c>
      <c r="AL41" s="79">
        <f t="shared" si="86"/>
        <v>0</v>
      </c>
      <c r="AM41" s="79">
        <f t="shared" si="87"/>
        <v>0</v>
      </c>
      <c r="AN41" s="537"/>
      <c r="AO41" s="537"/>
      <c r="AP41" s="401"/>
      <c r="AQ41" s="320"/>
      <c r="AR41" s="79">
        <f t="shared" si="88"/>
        <v>0</v>
      </c>
      <c r="AS41" s="79">
        <f t="shared" si="89"/>
        <v>0</v>
      </c>
      <c r="AT41" s="79">
        <f t="shared" si="90"/>
        <v>0</v>
      </c>
      <c r="AU41" s="537"/>
      <c r="AV41" s="537"/>
      <c r="AW41" s="401"/>
      <c r="AX41" s="320"/>
      <c r="AY41" s="79">
        <f t="shared" si="91"/>
        <v>0</v>
      </c>
      <c r="AZ41" s="79">
        <f t="shared" si="92"/>
        <v>0</v>
      </c>
      <c r="BA41" s="79">
        <f t="shared" si="93"/>
        <v>0</v>
      </c>
      <c r="BB41" s="537"/>
      <c r="BC41" s="537"/>
      <c r="BD41" s="401"/>
      <c r="BE41" s="320"/>
      <c r="BF41" s="79">
        <f t="shared" si="94"/>
        <v>0</v>
      </c>
      <c r="BG41" s="79">
        <f t="shared" si="95"/>
        <v>0</v>
      </c>
      <c r="BH41" s="79">
        <f t="shared" si="96"/>
        <v>0</v>
      </c>
      <c r="BI41" s="537"/>
      <c r="BJ41" s="537"/>
      <c r="BK41" s="401"/>
      <c r="BL41" s="320"/>
      <c r="BM41" s="79">
        <f t="shared" si="97"/>
        <v>0</v>
      </c>
      <c r="BN41" s="79">
        <f t="shared" si="98"/>
        <v>0</v>
      </c>
      <c r="BO41" s="79">
        <f t="shared" si="99"/>
        <v>0</v>
      </c>
      <c r="BP41" s="537"/>
      <c r="BQ41" s="537"/>
      <c r="BR41" s="401"/>
      <c r="BS41" s="320"/>
      <c r="BT41" s="79">
        <f t="shared" si="100"/>
        <v>0</v>
      </c>
      <c r="BU41" s="79">
        <f t="shared" si="101"/>
        <v>0</v>
      </c>
      <c r="BV41" s="79">
        <f t="shared" si="102"/>
        <v>0</v>
      </c>
      <c r="BW41" s="537"/>
      <c r="BX41" s="537"/>
      <c r="BY41" s="401"/>
      <c r="BZ41" s="320"/>
      <c r="CA41" s="79">
        <f t="shared" si="103"/>
        <v>0</v>
      </c>
      <c r="CB41" s="79">
        <f t="shared" si="104"/>
        <v>0</v>
      </c>
      <c r="CC41" s="79">
        <f t="shared" si="105"/>
        <v>0</v>
      </c>
      <c r="CD41" s="537"/>
      <c r="CE41" s="537"/>
      <c r="CF41" s="401"/>
      <c r="CG41" s="320"/>
      <c r="CH41" s="79">
        <f t="shared" si="106"/>
        <v>0</v>
      </c>
      <c r="CI41" s="79">
        <f t="shared" si="107"/>
        <v>0</v>
      </c>
      <c r="CJ41" s="79">
        <f t="shared" si="108"/>
        <v>0</v>
      </c>
      <c r="CK41" s="537"/>
      <c r="CL41" s="537"/>
      <c r="CM41" s="401"/>
      <c r="CN41" s="320"/>
      <c r="CO41" s="79">
        <f t="shared" si="109"/>
        <v>0</v>
      </c>
      <c r="CP41" s="79">
        <f t="shared" si="110"/>
        <v>0</v>
      </c>
      <c r="CQ41" s="79">
        <f t="shared" si="111"/>
        <v>0</v>
      </c>
      <c r="CR41" s="537"/>
      <c r="CS41" s="537"/>
      <c r="CT41" s="401"/>
      <c r="CU41" s="320"/>
      <c r="CV41" s="79">
        <f t="shared" si="112"/>
        <v>0</v>
      </c>
      <c r="CW41" s="79">
        <f t="shared" si="113"/>
        <v>0</v>
      </c>
      <c r="CX41" s="79">
        <f t="shared" si="114"/>
        <v>0</v>
      </c>
      <c r="CY41" s="537"/>
      <c r="CZ41" s="537"/>
      <c r="DA41" s="401"/>
      <c r="DB41" s="320"/>
      <c r="DC41" s="79">
        <f t="shared" si="115"/>
        <v>0</v>
      </c>
      <c r="DD41" s="79">
        <f t="shared" si="116"/>
        <v>0</v>
      </c>
      <c r="DE41" s="79">
        <f t="shared" si="117"/>
        <v>0</v>
      </c>
      <c r="DF41" s="537"/>
      <c r="DG41" s="537"/>
      <c r="DH41" s="401"/>
      <c r="DI41" s="320"/>
      <c r="DJ41" s="79">
        <f t="shared" si="118"/>
        <v>0</v>
      </c>
      <c r="DK41" s="79">
        <f t="shared" si="119"/>
        <v>0</v>
      </c>
      <c r="DL41" s="79">
        <f t="shared" si="120"/>
        <v>0</v>
      </c>
      <c r="DM41" s="537"/>
      <c r="DN41" s="537"/>
      <c r="DO41" s="401"/>
      <c r="DP41" s="320"/>
      <c r="DQ41" s="79">
        <f t="shared" si="121"/>
        <v>0</v>
      </c>
      <c r="DR41" s="79">
        <f t="shared" si="122"/>
        <v>0</v>
      </c>
      <c r="DS41" s="79">
        <f t="shared" si="123"/>
        <v>0</v>
      </c>
      <c r="DT41" s="537"/>
      <c r="DU41" s="537"/>
      <c r="DV41" s="401"/>
    </row>
    <row r="42" spans="1:126" outlineLevel="1" x14ac:dyDescent="0.2">
      <c r="A42" s="154" t="s">
        <v>125</v>
      </c>
      <c r="B42" s="179"/>
      <c r="C42" s="44"/>
      <c r="D42" s="43"/>
      <c r="E42" s="79">
        <f t="shared" si="72"/>
        <v>0</v>
      </c>
      <c r="F42" s="150"/>
      <c r="G42" s="22"/>
      <c r="H42" s="320" t="s">
        <v>318</v>
      </c>
      <c r="I42" s="79">
        <f t="shared" si="73"/>
        <v>0</v>
      </c>
      <c r="J42" s="79">
        <f t="shared" si="74"/>
        <v>0</v>
      </c>
      <c r="K42" s="79">
        <f t="shared" si="126"/>
        <v>0</v>
      </c>
      <c r="L42" s="537"/>
      <c r="M42" s="537"/>
      <c r="N42" s="401"/>
      <c r="O42" s="320" t="str">
        <f t="shared" si="4"/>
        <v>LLC</v>
      </c>
      <c r="P42" s="79">
        <f t="shared" si="76"/>
        <v>0</v>
      </c>
      <c r="Q42" s="79">
        <f t="shared" si="77"/>
        <v>0</v>
      </c>
      <c r="R42" s="79">
        <f t="shared" si="127"/>
        <v>0</v>
      </c>
      <c r="S42" s="537"/>
      <c r="T42" s="537"/>
      <c r="U42" s="401"/>
      <c r="V42" s="320"/>
      <c r="W42" s="79">
        <f t="shared" si="79"/>
        <v>0</v>
      </c>
      <c r="X42" s="79">
        <f t="shared" si="80"/>
        <v>0</v>
      </c>
      <c r="Y42" s="79">
        <f t="shared" si="81"/>
        <v>0</v>
      </c>
      <c r="Z42" s="537"/>
      <c r="AA42" s="537"/>
      <c r="AB42" s="401"/>
      <c r="AC42" s="320"/>
      <c r="AD42" s="79">
        <f t="shared" si="82"/>
        <v>0</v>
      </c>
      <c r="AE42" s="79">
        <f t="shared" si="83"/>
        <v>0</v>
      </c>
      <c r="AF42" s="79">
        <f t="shared" si="84"/>
        <v>0</v>
      </c>
      <c r="AG42" s="537"/>
      <c r="AH42" s="537"/>
      <c r="AI42" s="401"/>
      <c r="AJ42" s="320"/>
      <c r="AK42" s="79">
        <f t="shared" si="85"/>
        <v>0</v>
      </c>
      <c r="AL42" s="79">
        <f t="shared" si="86"/>
        <v>0</v>
      </c>
      <c r="AM42" s="79">
        <f t="shared" si="87"/>
        <v>0</v>
      </c>
      <c r="AN42" s="537"/>
      <c r="AO42" s="537"/>
      <c r="AP42" s="401"/>
      <c r="AQ42" s="320"/>
      <c r="AR42" s="79">
        <f t="shared" si="88"/>
        <v>0</v>
      </c>
      <c r="AS42" s="79">
        <f t="shared" si="89"/>
        <v>0</v>
      </c>
      <c r="AT42" s="79">
        <f t="shared" si="90"/>
        <v>0</v>
      </c>
      <c r="AU42" s="537"/>
      <c r="AV42" s="537"/>
      <c r="AW42" s="401"/>
      <c r="AX42" s="320"/>
      <c r="AY42" s="79">
        <f t="shared" si="91"/>
        <v>0</v>
      </c>
      <c r="AZ42" s="79">
        <f t="shared" si="92"/>
        <v>0</v>
      </c>
      <c r="BA42" s="79">
        <f t="shared" si="93"/>
        <v>0</v>
      </c>
      <c r="BB42" s="537"/>
      <c r="BC42" s="537"/>
      <c r="BD42" s="401"/>
      <c r="BE42" s="320"/>
      <c r="BF42" s="79">
        <f t="shared" si="94"/>
        <v>0</v>
      </c>
      <c r="BG42" s="79">
        <f t="shared" si="95"/>
        <v>0</v>
      </c>
      <c r="BH42" s="79">
        <f t="shared" si="96"/>
        <v>0</v>
      </c>
      <c r="BI42" s="537"/>
      <c r="BJ42" s="537"/>
      <c r="BK42" s="401"/>
      <c r="BL42" s="320"/>
      <c r="BM42" s="79">
        <f t="shared" si="97"/>
        <v>0</v>
      </c>
      <c r="BN42" s="79">
        <f t="shared" si="98"/>
        <v>0</v>
      </c>
      <c r="BO42" s="79">
        <f t="shared" si="99"/>
        <v>0</v>
      </c>
      <c r="BP42" s="537"/>
      <c r="BQ42" s="537"/>
      <c r="BR42" s="401"/>
      <c r="BS42" s="320"/>
      <c r="BT42" s="79">
        <f t="shared" si="100"/>
        <v>0</v>
      </c>
      <c r="BU42" s="79">
        <f t="shared" si="101"/>
        <v>0</v>
      </c>
      <c r="BV42" s="79">
        <f t="shared" si="102"/>
        <v>0</v>
      </c>
      <c r="BW42" s="537"/>
      <c r="BX42" s="537"/>
      <c r="BY42" s="401"/>
      <c r="BZ42" s="320"/>
      <c r="CA42" s="79">
        <f t="shared" si="103"/>
        <v>0</v>
      </c>
      <c r="CB42" s="79">
        <f t="shared" si="104"/>
        <v>0</v>
      </c>
      <c r="CC42" s="79">
        <f t="shared" si="105"/>
        <v>0</v>
      </c>
      <c r="CD42" s="537"/>
      <c r="CE42" s="537"/>
      <c r="CF42" s="401"/>
      <c r="CG42" s="320"/>
      <c r="CH42" s="79">
        <f t="shared" si="106"/>
        <v>0</v>
      </c>
      <c r="CI42" s="79">
        <f t="shared" si="107"/>
        <v>0</v>
      </c>
      <c r="CJ42" s="79">
        <f t="shared" si="108"/>
        <v>0</v>
      </c>
      <c r="CK42" s="537"/>
      <c r="CL42" s="537"/>
      <c r="CM42" s="401"/>
      <c r="CN42" s="320"/>
      <c r="CO42" s="79">
        <f t="shared" si="109"/>
        <v>0</v>
      </c>
      <c r="CP42" s="79">
        <f t="shared" si="110"/>
        <v>0</v>
      </c>
      <c r="CQ42" s="79">
        <f t="shared" si="111"/>
        <v>0</v>
      </c>
      <c r="CR42" s="537"/>
      <c r="CS42" s="537"/>
      <c r="CT42" s="401"/>
      <c r="CU42" s="320"/>
      <c r="CV42" s="79">
        <f t="shared" si="112"/>
        <v>0</v>
      </c>
      <c r="CW42" s="79">
        <f t="shared" si="113"/>
        <v>0</v>
      </c>
      <c r="CX42" s="79">
        <f t="shared" si="114"/>
        <v>0</v>
      </c>
      <c r="CY42" s="537"/>
      <c r="CZ42" s="537"/>
      <c r="DA42" s="401"/>
      <c r="DB42" s="320"/>
      <c r="DC42" s="79">
        <f t="shared" si="115"/>
        <v>0</v>
      </c>
      <c r="DD42" s="79">
        <f t="shared" si="116"/>
        <v>0</v>
      </c>
      <c r="DE42" s="79">
        <f t="shared" si="117"/>
        <v>0</v>
      </c>
      <c r="DF42" s="537"/>
      <c r="DG42" s="537"/>
      <c r="DH42" s="401"/>
      <c r="DI42" s="320"/>
      <c r="DJ42" s="79">
        <f t="shared" si="118"/>
        <v>0</v>
      </c>
      <c r="DK42" s="79">
        <f t="shared" si="119"/>
        <v>0</v>
      </c>
      <c r="DL42" s="79">
        <f t="shared" si="120"/>
        <v>0</v>
      </c>
      <c r="DM42" s="537"/>
      <c r="DN42" s="537"/>
      <c r="DO42" s="401"/>
      <c r="DP42" s="320"/>
      <c r="DQ42" s="79">
        <f t="shared" si="121"/>
        <v>0</v>
      </c>
      <c r="DR42" s="79">
        <f t="shared" si="122"/>
        <v>0</v>
      </c>
      <c r="DS42" s="79">
        <f t="shared" si="123"/>
        <v>0</v>
      </c>
      <c r="DT42" s="537"/>
      <c r="DU42" s="537"/>
      <c r="DV42" s="401"/>
    </row>
    <row r="43" spans="1:126" outlineLevel="1" x14ac:dyDescent="0.2">
      <c r="A43" s="154" t="s">
        <v>110</v>
      </c>
      <c r="B43" s="179"/>
      <c r="C43" s="44"/>
      <c r="D43" s="43"/>
      <c r="E43" s="79">
        <f t="shared" si="72"/>
        <v>0</v>
      </c>
      <c r="F43" s="150"/>
      <c r="G43" s="22"/>
      <c r="H43" s="320" t="s">
        <v>318</v>
      </c>
      <c r="I43" s="79">
        <f t="shared" si="73"/>
        <v>0</v>
      </c>
      <c r="J43" s="79">
        <f t="shared" si="74"/>
        <v>0</v>
      </c>
      <c r="K43" s="79">
        <f t="shared" si="126"/>
        <v>0</v>
      </c>
      <c r="L43" s="537"/>
      <c r="M43" s="537"/>
      <c r="N43" s="401"/>
      <c r="O43" s="320" t="str">
        <f t="shared" si="4"/>
        <v>LLC</v>
      </c>
      <c r="P43" s="79">
        <f t="shared" si="76"/>
        <v>0</v>
      </c>
      <c r="Q43" s="79">
        <f t="shared" si="77"/>
        <v>0</v>
      </c>
      <c r="R43" s="79">
        <f t="shared" si="127"/>
        <v>0</v>
      </c>
      <c r="S43" s="537"/>
      <c r="T43" s="537"/>
      <c r="U43" s="401"/>
      <c r="V43" s="320"/>
      <c r="W43" s="79">
        <f t="shared" si="79"/>
        <v>0</v>
      </c>
      <c r="X43" s="79">
        <f t="shared" si="80"/>
        <v>0</v>
      </c>
      <c r="Y43" s="79">
        <f t="shared" si="81"/>
        <v>0</v>
      </c>
      <c r="Z43" s="537"/>
      <c r="AA43" s="537"/>
      <c r="AB43" s="401"/>
      <c r="AC43" s="320"/>
      <c r="AD43" s="79">
        <f t="shared" si="82"/>
        <v>0</v>
      </c>
      <c r="AE43" s="79">
        <f t="shared" si="83"/>
        <v>0</v>
      </c>
      <c r="AF43" s="79">
        <f t="shared" si="84"/>
        <v>0</v>
      </c>
      <c r="AG43" s="537"/>
      <c r="AH43" s="537"/>
      <c r="AI43" s="401"/>
      <c r="AJ43" s="320"/>
      <c r="AK43" s="79">
        <f t="shared" si="85"/>
        <v>0</v>
      </c>
      <c r="AL43" s="79">
        <f t="shared" si="86"/>
        <v>0</v>
      </c>
      <c r="AM43" s="79">
        <f t="shared" si="87"/>
        <v>0</v>
      </c>
      <c r="AN43" s="537"/>
      <c r="AO43" s="537"/>
      <c r="AP43" s="401"/>
      <c r="AQ43" s="320"/>
      <c r="AR43" s="79">
        <f t="shared" si="88"/>
        <v>0</v>
      </c>
      <c r="AS43" s="79">
        <f t="shared" si="89"/>
        <v>0</v>
      </c>
      <c r="AT43" s="79">
        <f t="shared" si="90"/>
        <v>0</v>
      </c>
      <c r="AU43" s="537"/>
      <c r="AV43" s="537"/>
      <c r="AW43" s="401"/>
      <c r="AX43" s="320"/>
      <c r="AY43" s="79">
        <f t="shared" si="91"/>
        <v>0</v>
      </c>
      <c r="AZ43" s="79">
        <f t="shared" si="92"/>
        <v>0</v>
      </c>
      <c r="BA43" s="79">
        <f t="shared" si="93"/>
        <v>0</v>
      </c>
      <c r="BB43" s="537"/>
      <c r="BC43" s="537"/>
      <c r="BD43" s="401"/>
      <c r="BE43" s="320"/>
      <c r="BF43" s="79">
        <f t="shared" si="94"/>
        <v>0</v>
      </c>
      <c r="BG43" s="79">
        <f t="shared" si="95"/>
        <v>0</v>
      </c>
      <c r="BH43" s="79">
        <f t="shared" si="96"/>
        <v>0</v>
      </c>
      <c r="BI43" s="537"/>
      <c r="BJ43" s="537"/>
      <c r="BK43" s="401"/>
      <c r="BL43" s="320"/>
      <c r="BM43" s="79">
        <f t="shared" si="97"/>
        <v>0</v>
      </c>
      <c r="BN43" s="79">
        <f t="shared" si="98"/>
        <v>0</v>
      </c>
      <c r="BO43" s="79">
        <f t="shared" si="99"/>
        <v>0</v>
      </c>
      <c r="BP43" s="537"/>
      <c r="BQ43" s="537"/>
      <c r="BR43" s="401"/>
      <c r="BS43" s="320"/>
      <c r="BT43" s="79">
        <f t="shared" si="100"/>
        <v>0</v>
      </c>
      <c r="BU43" s="79">
        <f t="shared" si="101"/>
        <v>0</v>
      </c>
      <c r="BV43" s="79">
        <f t="shared" si="102"/>
        <v>0</v>
      </c>
      <c r="BW43" s="537"/>
      <c r="BX43" s="537"/>
      <c r="BY43" s="401"/>
      <c r="BZ43" s="320"/>
      <c r="CA43" s="79">
        <f t="shared" si="103"/>
        <v>0</v>
      </c>
      <c r="CB43" s="79">
        <f t="shared" si="104"/>
        <v>0</v>
      </c>
      <c r="CC43" s="79">
        <f t="shared" si="105"/>
        <v>0</v>
      </c>
      <c r="CD43" s="537"/>
      <c r="CE43" s="537"/>
      <c r="CF43" s="401"/>
      <c r="CG43" s="320"/>
      <c r="CH43" s="79">
        <f t="shared" si="106"/>
        <v>0</v>
      </c>
      <c r="CI43" s="79">
        <f t="shared" si="107"/>
        <v>0</v>
      </c>
      <c r="CJ43" s="79">
        <f t="shared" si="108"/>
        <v>0</v>
      </c>
      <c r="CK43" s="537"/>
      <c r="CL43" s="537"/>
      <c r="CM43" s="401"/>
      <c r="CN43" s="320"/>
      <c r="CO43" s="79">
        <f t="shared" si="109"/>
        <v>0</v>
      </c>
      <c r="CP43" s="79">
        <f t="shared" si="110"/>
        <v>0</v>
      </c>
      <c r="CQ43" s="79">
        <f t="shared" si="111"/>
        <v>0</v>
      </c>
      <c r="CR43" s="537"/>
      <c r="CS43" s="537"/>
      <c r="CT43" s="401"/>
      <c r="CU43" s="320"/>
      <c r="CV43" s="79">
        <f t="shared" si="112"/>
        <v>0</v>
      </c>
      <c r="CW43" s="79">
        <f t="shared" si="113"/>
        <v>0</v>
      </c>
      <c r="CX43" s="79">
        <f t="shared" si="114"/>
        <v>0</v>
      </c>
      <c r="CY43" s="537"/>
      <c r="CZ43" s="537"/>
      <c r="DA43" s="401"/>
      <c r="DB43" s="320"/>
      <c r="DC43" s="79">
        <f t="shared" si="115"/>
        <v>0</v>
      </c>
      <c r="DD43" s="79">
        <f t="shared" si="116"/>
        <v>0</v>
      </c>
      <c r="DE43" s="79">
        <f t="shared" si="117"/>
        <v>0</v>
      </c>
      <c r="DF43" s="537"/>
      <c r="DG43" s="537"/>
      <c r="DH43" s="401"/>
      <c r="DI43" s="320"/>
      <c r="DJ43" s="79">
        <f t="shared" si="118"/>
        <v>0</v>
      </c>
      <c r="DK43" s="79">
        <f t="shared" si="119"/>
        <v>0</v>
      </c>
      <c r="DL43" s="79">
        <f t="shared" si="120"/>
        <v>0</v>
      </c>
      <c r="DM43" s="537"/>
      <c r="DN43" s="537"/>
      <c r="DO43" s="401"/>
      <c r="DP43" s="320"/>
      <c r="DQ43" s="79">
        <f t="shared" si="121"/>
        <v>0</v>
      </c>
      <c r="DR43" s="79">
        <f t="shared" si="122"/>
        <v>0</v>
      </c>
      <c r="DS43" s="79">
        <f t="shared" si="123"/>
        <v>0</v>
      </c>
      <c r="DT43" s="537"/>
      <c r="DU43" s="537"/>
      <c r="DV43" s="401"/>
    </row>
    <row r="44" spans="1:126" outlineLevel="1" x14ac:dyDescent="0.2">
      <c r="A44" s="154" t="s">
        <v>260</v>
      </c>
      <c r="B44" s="179" t="s">
        <v>85</v>
      </c>
      <c r="C44" s="44"/>
      <c r="D44" s="43"/>
      <c r="E44" s="79">
        <f t="shared" si="72"/>
        <v>0</v>
      </c>
      <c r="F44" s="150"/>
      <c r="G44" s="22"/>
      <c r="H44" s="320" t="s">
        <v>318</v>
      </c>
      <c r="I44" s="79">
        <f t="shared" si="73"/>
        <v>0</v>
      </c>
      <c r="J44" s="79">
        <f t="shared" si="74"/>
        <v>0</v>
      </c>
      <c r="K44" s="79">
        <f t="shared" si="126"/>
        <v>0</v>
      </c>
      <c r="L44" s="537"/>
      <c r="M44" s="537"/>
      <c r="N44" s="401"/>
      <c r="O44" s="320" t="str">
        <f t="shared" si="4"/>
        <v>LLC</v>
      </c>
      <c r="P44" s="79">
        <f t="shared" si="76"/>
        <v>0</v>
      </c>
      <c r="Q44" s="79">
        <f t="shared" si="77"/>
        <v>0</v>
      </c>
      <c r="R44" s="79">
        <f t="shared" si="127"/>
        <v>0</v>
      </c>
      <c r="S44" s="537"/>
      <c r="T44" s="537"/>
      <c r="U44" s="401"/>
      <c r="V44" s="320"/>
      <c r="W44" s="79">
        <f t="shared" si="79"/>
        <v>0</v>
      </c>
      <c r="X44" s="79">
        <f t="shared" si="80"/>
        <v>0</v>
      </c>
      <c r="Y44" s="79">
        <f t="shared" si="81"/>
        <v>0</v>
      </c>
      <c r="Z44" s="537"/>
      <c r="AA44" s="537"/>
      <c r="AB44" s="401"/>
      <c r="AC44" s="320"/>
      <c r="AD44" s="79">
        <f t="shared" si="82"/>
        <v>0</v>
      </c>
      <c r="AE44" s="79">
        <f t="shared" si="83"/>
        <v>0</v>
      </c>
      <c r="AF44" s="79">
        <f t="shared" si="84"/>
        <v>0</v>
      </c>
      <c r="AG44" s="537"/>
      <c r="AH44" s="537"/>
      <c r="AI44" s="401"/>
      <c r="AJ44" s="320"/>
      <c r="AK44" s="79">
        <f t="shared" si="85"/>
        <v>0</v>
      </c>
      <c r="AL44" s="79">
        <f t="shared" si="86"/>
        <v>0</v>
      </c>
      <c r="AM44" s="79">
        <f t="shared" si="87"/>
        <v>0</v>
      </c>
      <c r="AN44" s="537"/>
      <c r="AO44" s="537"/>
      <c r="AP44" s="401"/>
      <c r="AQ44" s="320"/>
      <c r="AR44" s="79">
        <f t="shared" si="88"/>
        <v>0</v>
      </c>
      <c r="AS44" s="79">
        <f t="shared" si="89"/>
        <v>0</v>
      </c>
      <c r="AT44" s="79">
        <f t="shared" si="90"/>
        <v>0</v>
      </c>
      <c r="AU44" s="537"/>
      <c r="AV44" s="537"/>
      <c r="AW44" s="401"/>
      <c r="AX44" s="320"/>
      <c r="AY44" s="79">
        <f t="shared" si="91"/>
        <v>0</v>
      </c>
      <c r="AZ44" s="79">
        <f t="shared" si="92"/>
        <v>0</v>
      </c>
      <c r="BA44" s="79">
        <f t="shared" si="93"/>
        <v>0</v>
      </c>
      <c r="BB44" s="537"/>
      <c r="BC44" s="537"/>
      <c r="BD44" s="401"/>
      <c r="BE44" s="320"/>
      <c r="BF44" s="79">
        <f t="shared" si="94"/>
        <v>0</v>
      </c>
      <c r="BG44" s="79">
        <f t="shared" si="95"/>
        <v>0</v>
      </c>
      <c r="BH44" s="79">
        <f t="shared" si="96"/>
        <v>0</v>
      </c>
      <c r="BI44" s="537"/>
      <c r="BJ44" s="537"/>
      <c r="BK44" s="401"/>
      <c r="BL44" s="320"/>
      <c r="BM44" s="79">
        <f t="shared" si="97"/>
        <v>0</v>
      </c>
      <c r="BN44" s="79">
        <f t="shared" si="98"/>
        <v>0</v>
      </c>
      <c r="BO44" s="79">
        <f t="shared" si="99"/>
        <v>0</v>
      </c>
      <c r="BP44" s="537"/>
      <c r="BQ44" s="537"/>
      <c r="BR44" s="401"/>
      <c r="BS44" s="320"/>
      <c r="BT44" s="79">
        <f t="shared" si="100"/>
        <v>0</v>
      </c>
      <c r="BU44" s="79">
        <f t="shared" si="101"/>
        <v>0</v>
      </c>
      <c r="BV44" s="79">
        <f t="shared" si="102"/>
        <v>0</v>
      </c>
      <c r="BW44" s="537"/>
      <c r="BX44" s="537"/>
      <c r="BY44" s="401"/>
      <c r="BZ44" s="320"/>
      <c r="CA44" s="79">
        <f t="shared" si="103"/>
        <v>0</v>
      </c>
      <c r="CB44" s="79">
        <f t="shared" si="104"/>
        <v>0</v>
      </c>
      <c r="CC44" s="79">
        <f t="shared" si="105"/>
        <v>0</v>
      </c>
      <c r="CD44" s="537"/>
      <c r="CE44" s="537"/>
      <c r="CF44" s="401"/>
      <c r="CG44" s="320"/>
      <c r="CH44" s="79">
        <f t="shared" si="106"/>
        <v>0</v>
      </c>
      <c r="CI44" s="79">
        <f t="shared" si="107"/>
        <v>0</v>
      </c>
      <c r="CJ44" s="79">
        <f t="shared" si="108"/>
        <v>0</v>
      </c>
      <c r="CK44" s="537"/>
      <c r="CL44" s="537"/>
      <c r="CM44" s="401"/>
      <c r="CN44" s="320"/>
      <c r="CO44" s="79">
        <f t="shared" si="109"/>
        <v>0</v>
      </c>
      <c r="CP44" s="79">
        <f t="shared" si="110"/>
        <v>0</v>
      </c>
      <c r="CQ44" s="79">
        <f t="shared" si="111"/>
        <v>0</v>
      </c>
      <c r="CR44" s="537"/>
      <c r="CS44" s="537"/>
      <c r="CT44" s="401"/>
      <c r="CU44" s="320"/>
      <c r="CV44" s="79">
        <f t="shared" si="112"/>
        <v>0</v>
      </c>
      <c r="CW44" s="79">
        <f t="shared" si="113"/>
        <v>0</v>
      </c>
      <c r="CX44" s="79">
        <f t="shared" si="114"/>
        <v>0</v>
      </c>
      <c r="CY44" s="537"/>
      <c r="CZ44" s="537"/>
      <c r="DA44" s="401"/>
      <c r="DB44" s="320"/>
      <c r="DC44" s="79">
        <f t="shared" si="115"/>
        <v>0</v>
      </c>
      <c r="DD44" s="79">
        <f t="shared" si="116"/>
        <v>0</v>
      </c>
      <c r="DE44" s="79">
        <f t="shared" si="117"/>
        <v>0</v>
      </c>
      <c r="DF44" s="537"/>
      <c r="DG44" s="537"/>
      <c r="DH44" s="401"/>
      <c r="DI44" s="320"/>
      <c r="DJ44" s="79">
        <f t="shared" si="118"/>
        <v>0</v>
      </c>
      <c r="DK44" s="79">
        <f t="shared" si="119"/>
        <v>0</v>
      </c>
      <c r="DL44" s="79">
        <f t="shared" si="120"/>
        <v>0</v>
      </c>
      <c r="DM44" s="537"/>
      <c r="DN44" s="537"/>
      <c r="DO44" s="401"/>
      <c r="DP44" s="320"/>
      <c r="DQ44" s="79">
        <f t="shared" si="121"/>
        <v>0</v>
      </c>
      <c r="DR44" s="79">
        <f t="shared" si="122"/>
        <v>0</v>
      </c>
      <c r="DS44" s="79">
        <f t="shared" si="123"/>
        <v>0</v>
      </c>
      <c r="DT44" s="537"/>
      <c r="DU44" s="537"/>
      <c r="DV44" s="401"/>
    </row>
    <row r="45" spans="1:126" outlineLevel="1" x14ac:dyDescent="0.2">
      <c r="A45" s="154" t="s">
        <v>261</v>
      </c>
      <c r="B45" s="179" t="s">
        <v>85</v>
      </c>
      <c r="C45" s="44"/>
      <c r="D45" s="43"/>
      <c r="E45" s="79">
        <f t="shared" si="72"/>
        <v>0</v>
      </c>
      <c r="F45" s="150"/>
      <c r="G45" s="22"/>
      <c r="H45" s="320" t="s">
        <v>318</v>
      </c>
      <c r="I45" s="79">
        <f t="shared" si="73"/>
        <v>0</v>
      </c>
      <c r="J45" s="79">
        <f t="shared" si="74"/>
        <v>0</v>
      </c>
      <c r="K45" s="79">
        <f t="shared" si="126"/>
        <v>0</v>
      </c>
      <c r="L45" s="537"/>
      <c r="M45" s="537"/>
      <c r="N45" s="401"/>
      <c r="O45" s="320" t="str">
        <f t="shared" si="4"/>
        <v>LLC</v>
      </c>
      <c r="P45" s="79">
        <f t="shared" si="76"/>
        <v>0</v>
      </c>
      <c r="Q45" s="79">
        <f t="shared" si="77"/>
        <v>0</v>
      </c>
      <c r="R45" s="79">
        <f t="shared" si="127"/>
        <v>0</v>
      </c>
      <c r="S45" s="537"/>
      <c r="T45" s="537"/>
      <c r="U45" s="401"/>
      <c r="V45" s="320"/>
      <c r="W45" s="79">
        <f t="shared" si="79"/>
        <v>0</v>
      </c>
      <c r="X45" s="79">
        <f t="shared" si="80"/>
        <v>0</v>
      </c>
      <c r="Y45" s="79">
        <f t="shared" si="81"/>
        <v>0</v>
      </c>
      <c r="Z45" s="537"/>
      <c r="AA45" s="537"/>
      <c r="AB45" s="401"/>
      <c r="AC45" s="320"/>
      <c r="AD45" s="79">
        <f t="shared" si="82"/>
        <v>0</v>
      </c>
      <c r="AE45" s="79">
        <f t="shared" si="83"/>
        <v>0</v>
      </c>
      <c r="AF45" s="79">
        <f t="shared" si="84"/>
        <v>0</v>
      </c>
      <c r="AG45" s="537"/>
      <c r="AH45" s="537"/>
      <c r="AI45" s="401"/>
      <c r="AJ45" s="320"/>
      <c r="AK45" s="79">
        <f t="shared" si="85"/>
        <v>0</v>
      </c>
      <c r="AL45" s="79">
        <f t="shared" si="86"/>
        <v>0</v>
      </c>
      <c r="AM45" s="79">
        <f t="shared" si="87"/>
        <v>0</v>
      </c>
      <c r="AN45" s="537"/>
      <c r="AO45" s="537"/>
      <c r="AP45" s="401"/>
      <c r="AQ45" s="320"/>
      <c r="AR45" s="79">
        <f t="shared" si="88"/>
        <v>0</v>
      </c>
      <c r="AS45" s="79">
        <f t="shared" si="89"/>
        <v>0</v>
      </c>
      <c r="AT45" s="79">
        <f t="shared" si="90"/>
        <v>0</v>
      </c>
      <c r="AU45" s="537"/>
      <c r="AV45" s="537"/>
      <c r="AW45" s="401"/>
      <c r="AX45" s="320"/>
      <c r="AY45" s="79">
        <f t="shared" si="91"/>
        <v>0</v>
      </c>
      <c r="AZ45" s="79">
        <f t="shared" si="92"/>
        <v>0</v>
      </c>
      <c r="BA45" s="79">
        <f t="shared" si="93"/>
        <v>0</v>
      </c>
      <c r="BB45" s="537"/>
      <c r="BC45" s="537"/>
      <c r="BD45" s="401"/>
      <c r="BE45" s="320"/>
      <c r="BF45" s="79">
        <f t="shared" si="94"/>
        <v>0</v>
      </c>
      <c r="BG45" s="79">
        <f t="shared" si="95"/>
        <v>0</v>
      </c>
      <c r="BH45" s="79">
        <f t="shared" si="96"/>
        <v>0</v>
      </c>
      <c r="BI45" s="537"/>
      <c r="BJ45" s="537"/>
      <c r="BK45" s="401"/>
      <c r="BL45" s="320"/>
      <c r="BM45" s="79">
        <f t="shared" si="97"/>
        <v>0</v>
      </c>
      <c r="BN45" s="79">
        <f t="shared" si="98"/>
        <v>0</v>
      </c>
      <c r="BO45" s="79">
        <f t="shared" si="99"/>
        <v>0</v>
      </c>
      <c r="BP45" s="537"/>
      <c r="BQ45" s="537"/>
      <c r="BR45" s="401"/>
      <c r="BS45" s="320"/>
      <c r="BT45" s="79">
        <f t="shared" si="100"/>
        <v>0</v>
      </c>
      <c r="BU45" s="79">
        <f t="shared" si="101"/>
        <v>0</v>
      </c>
      <c r="BV45" s="79">
        <f t="shared" si="102"/>
        <v>0</v>
      </c>
      <c r="BW45" s="537"/>
      <c r="BX45" s="537"/>
      <c r="BY45" s="401"/>
      <c r="BZ45" s="320"/>
      <c r="CA45" s="79">
        <f t="shared" si="103"/>
        <v>0</v>
      </c>
      <c r="CB45" s="79">
        <f t="shared" si="104"/>
        <v>0</v>
      </c>
      <c r="CC45" s="79">
        <f t="shared" si="105"/>
        <v>0</v>
      </c>
      <c r="CD45" s="537"/>
      <c r="CE45" s="537"/>
      <c r="CF45" s="401"/>
      <c r="CG45" s="320"/>
      <c r="CH45" s="79">
        <f t="shared" si="106"/>
        <v>0</v>
      </c>
      <c r="CI45" s="79">
        <f t="shared" si="107"/>
        <v>0</v>
      </c>
      <c r="CJ45" s="79">
        <f t="shared" si="108"/>
        <v>0</v>
      </c>
      <c r="CK45" s="537"/>
      <c r="CL45" s="537"/>
      <c r="CM45" s="401"/>
      <c r="CN45" s="320"/>
      <c r="CO45" s="79">
        <f t="shared" si="109"/>
        <v>0</v>
      </c>
      <c r="CP45" s="79">
        <f t="shared" si="110"/>
        <v>0</v>
      </c>
      <c r="CQ45" s="79">
        <f t="shared" si="111"/>
        <v>0</v>
      </c>
      <c r="CR45" s="537"/>
      <c r="CS45" s="537"/>
      <c r="CT45" s="401"/>
      <c r="CU45" s="320"/>
      <c r="CV45" s="79">
        <f t="shared" si="112"/>
        <v>0</v>
      </c>
      <c r="CW45" s="79">
        <f t="shared" si="113"/>
        <v>0</v>
      </c>
      <c r="CX45" s="79">
        <f t="shared" si="114"/>
        <v>0</v>
      </c>
      <c r="CY45" s="537"/>
      <c r="CZ45" s="537"/>
      <c r="DA45" s="401"/>
      <c r="DB45" s="320"/>
      <c r="DC45" s="79">
        <f t="shared" si="115"/>
        <v>0</v>
      </c>
      <c r="DD45" s="79">
        <f t="shared" si="116"/>
        <v>0</v>
      </c>
      <c r="DE45" s="79">
        <f t="shared" si="117"/>
        <v>0</v>
      </c>
      <c r="DF45" s="537"/>
      <c r="DG45" s="537"/>
      <c r="DH45" s="401"/>
      <c r="DI45" s="320"/>
      <c r="DJ45" s="79">
        <f t="shared" si="118"/>
        <v>0</v>
      </c>
      <c r="DK45" s="79">
        <f t="shared" si="119"/>
        <v>0</v>
      </c>
      <c r="DL45" s="79">
        <f t="shared" si="120"/>
        <v>0</v>
      </c>
      <c r="DM45" s="537"/>
      <c r="DN45" s="537"/>
      <c r="DO45" s="401"/>
      <c r="DP45" s="320"/>
      <c r="DQ45" s="79">
        <f t="shared" si="121"/>
        <v>0</v>
      </c>
      <c r="DR45" s="79">
        <f t="shared" si="122"/>
        <v>0</v>
      </c>
      <c r="DS45" s="79">
        <f t="shared" si="123"/>
        <v>0</v>
      </c>
      <c r="DT45" s="537"/>
      <c r="DU45" s="537"/>
      <c r="DV45" s="401"/>
    </row>
    <row r="46" spans="1:126" outlineLevel="1" x14ac:dyDescent="0.2">
      <c r="A46" s="154" t="s">
        <v>258</v>
      </c>
      <c r="B46" s="179" t="s">
        <v>118</v>
      </c>
      <c r="C46" s="44"/>
      <c r="D46" s="43"/>
      <c r="E46" s="79">
        <f t="shared" si="72"/>
        <v>0</v>
      </c>
      <c r="F46" s="150"/>
      <c r="G46" s="22"/>
      <c r="H46" s="320" t="s">
        <v>318</v>
      </c>
      <c r="I46" s="79">
        <f t="shared" si="73"/>
        <v>0</v>
      </c>
      <c r="J46" s="79">
        <f t="shared" si="74"/>
        <v>0</v>
      </c>
      <c r="K46" s="79">
        <f t="shared" si="126"/>
        <v>0</v>
      </c>
      <c r="L46" s="537"/>
      <c r="M46" s="537"/>
      <c r="N46" s="401"/>
      <c r="O46" s="320" t="str">
        <f t="shared" si="4"/>
        <v>LLC</v>
      </c>
      <c r="P46" s="79">
        <f t="shared" si="76"/>
        <v>0</v>
      </c>
      <c r="Q46" s="79">
        <f t="shared" si="77"/>
        <v>0</v>
      </c>
      <c r="R46" s="79">
        <f t="shared" si="127"/>
        <v>0</v>
      </c>
      <c r="S46" s="537"/>
      <c r="T46" s="537"/>
      <c r="U46" s="401"/>
      <c r="V46" s="320"/>
      <c r="W46" s="79">
        <f t="shared" si="79"/>
        <v>0</v>
      </c>
      <c r="X46" s="79">
        <f t="shared" si="80"/>
        <v>0</v>
      </c>
      <c r="Y46" s="79">
        <f t="shared" si="81"/>
        <v>0</v>
      </c>
      <c r="Z46" s="537"/>
      <c r="AA46" s="537"/>
      <c r="AB46" s="401"/>
      <c r="AC46" s="320"/>
      <c r="AD46" s="79">
        <f t="shared" si="82"/>
        <v>0</v>
      </c>
      <c r="AE46" s="79">
        <f t="shared" si="83"/>
        <v>0</v>
      </c>
      <c r="AF46" s="79">
        <f t="shared" si="84"/>
        <v>0</v>
      </c>
      <c r="AG46" s="537"/>
      <c r="AH46" s="537"/>
      <c r="AI46" s="401"/>
      <c r="AJ46" s="320"/>
      <c r="AK46" s="79">
        <f t="shared" si="85"/>
        <v>0</v>
      </c>
      <c r="AL46" s="79">
        <f t="shared" si="86"/>
        <v>0</v>
      </c>
      <c r="AM46" s="79">
        <f t="shared" si="87"/>
        <v>0</v>
      </c>
      <c r="AN46" s="537"/>
      <c r="AO46" s="537"/>
      <c r="AP46" s="401"/>
      <c r="AQ46" s="320"/>
      <c r="AR46" s="79">
        <f t="shared" si="88"/>
        <v>0</v>
      </c>
      <c r="AS46" s="79">
        <f t="shared" si="89"/>
        <v>0</v>
      </c>
      <c r="AT46" s="79">
        <f t="shared" si="90"/>
        <v>0</v>
      </c>
      <c r="AU46" s="537"/>
      <c r="AV46" s="537"/>
      <c r="AW46" s="401"/>
      <c r="AX46" s="320"/>
      <c r="AY46" s="79">
        <f t="shared" si="91"/>
        <v>0</v>
      </c>
      <c r="AZ46" s="79">
        <f t="shared" si="92"/>
        <v>0</v>
      </c>
      <c r="BA46" s="79">
        <f t="shared" si="93"/>
        <v>0</v>
      </c>
      <c r="BB46" s="537"/>
      <c r="BC46" s="537"/>
      <c r="BD46" s="401"/>
      <c r="BE46" s="320"/>
      <c r="BF46" s="79">
        <f t="shared" si="94"/>
        <v>0</v>
      </c>
      <c r="BG46" s="79">
        <f t="shared" si="95"/>
        <v>0</v>
      </c>
      <c r="BH46" s="79">
        <f t="shared" si="96"/>
        <v>0</v>
      </c>
      <c r="BI46" s="537"/>
      <c r="BJ46" s="537"/>
      <c r="BK46" s="401"/>
      <c r="BL46" s="320"/>
      <c r="BM46" s="79">
        <f t="shared" si="97"/>
        <v>0</v>
      </c>
      <c r="BN46" s="79">
        <f t="shared" si="98"/>
        <v>0</v>
      </c>
      <c r="BO46" s="79">
        <f t="shared" si="99"/>
        <v>0</v>
      </c>
      <c r="BP46" s="537"/>
      <c r="BQ46" s="537"/>
      <c r="BR46" s="401"/>
      <c r="BS46" s="320"/>
      <c r="BT46" s="79">
        <f t="shared" si="100"/>
        <v>0</v>
      </c>
      <c r="BU46" s="79">
        <f t="shared" si="101"/>
        <v>0</v>
      </c>
      <c r="BV46" s="79">
        <f t="shared" si="102"/>
        <v>0</v>
      </c>
      <c r="BW46" s="537"/>
      <c r="BX46" s="537"/>
      <c r="BY46" s="401"/>
      <c r="BZ46" s="320"/>
      <c r="CA46" s="79">
        <f t="shared" si="103"/>
        <v>0</v>
      </c>
      <c r="CB46" s="79">
        <f t="shared" si="104"/>
        <v>0</v>
      </c>
      <c r="CC46" s="79">
        <f t="shared" si="105"/>
        <v>0</v>
      </c>
      <c r="CD46" s="537"/>
      <c r="CE46" s="537"/>
      <c r="CF46" s="401"/>
      <c r="CG46" s="320"/>
      <c r="CH46" s="79">
        <f t="shared" si="106"/>
        <v>0</v>
      </c>
      <c r="CI46" s="79">
        <f t="shared" si="107"/>
        <v>0</v>
      </c>
      <c r="CJ46" s="79">
        <f t="shared" si="108"/>
        <v>0</v>
      </c>
      <c r="CK46" s="537"/>
      <c r="CL46" s="537"/>
      <c r="CM46" s="401"/>
      <c r="CN46" s="320"/>
      <c r="CO46" s="79">
        <f t="shared" si="109"/>
        <v>0</v>
      </c>
      <c r="CP46" s="79">
        <f t="shared" si="110"/>
        <v>0</v>
      </c>
      <c r="CQ46" s="79">
        <f t="shared" si="111"/>
        <v>0</v>
      </c>
      <c r="CR46" s="537"/>
      <c r="CS46" s="537"/>
      <c r="CT46" s="401"/>
      <c r="CU46" s="320"/>
      <c r="CV46" s="79">
        <f t="shared" si="112"/>
        <v>0</v>
      </c>
      <c r="CW46" s="79">
        <f t="shared" si="113"/>
        <v>0</v>
      </c>
      <c r="CX46" s="79">
        <f t="shared" si="114"/>
        <v>0</v>
      </c>
      <c r="CY46" s="537"/>
      <c r="CZ46" s="537"/>
      <c r="DA46" s="401"/>
      <c r="DB46" s="320"/>
      <c r="DC46" s="79">
        <f t="shared" si="115"/>
        <v>0</v>
      </c>
      <c r="DD46" s="79">
        <f t="shared" si="116"/>
        <v>0</v>
      </c>
      <c r="DE46" s="79">
        <f t="shared" si="117"/>
        <v>0</v>
      </c>
      <c r="DF46" s="537"/>
      <c r="DG46" s="537"/>
      <c r="DH46" s="401"/>
      <c r="DI46" s="320"/>
      <c r="DJ46" s="79">
        <f t="shared" si="118"/>
        <v>0</v>
      </c>
      <c r="DK46" s="79">
        <f t="shared" si="119"/>
        <v>0</v>
      </c>
      <c r="DL46" s="79">
        <f t="shared" si="120"/>
        <v>0</v>
      </c>
      <c r="DM46" s="537"/>
      <c r="DN46" s="537"/>
      <c r="DO46" s="401"/>
      <c r="DP46" s="320"/>
      <c r="DQ46" s="79">
        <f t="shared" si="121"/>
        <v>0</v>
      </c>
      <c r="DR46" s="79">
        <f t="shared" si="122"/>
        <v>0</v>
      </c>
      <c r="DS46" s="79">
        <f t="shared" si="123"/>
        <v>0</v>
      </c>
      <c r="DT46" s="537"/>
      <c r="DU46" s="537"/>
      <c r="DV46" s="401"/>
    </row>
    <row r="47" spans="1:126" outlineLevel="1" x14ac:dyDescent="0.2">
      <c r="A47" s="154" t="s">
        <v>113</v>
      </c>
      <c r="B47" s="179"/>
      <c r="C47" s="44"/>
      <c r="D47" s="43"/>
      <c r="E47" s="79">
        <f t="shared" si="72"/>
        <v>0</v>
      </c>
      <c r="F47" s="150"/>
      <c r="G47" s="22"/>
      <c r="H47" s="320" t="s">
        <v>318</v>
      </c>
      <c r="I47" s="79">
        <f t="shared" si="73"/>
        <v>0</v>
      </c>
      <c r="J47" s="79">
        <f t="shared" si="74"/>
        <v>0</v>
      </c>
      <c r="K47" s="79">
        <f t="shared" si="126"/>
        <v>0</v>
      </c>
      <c r="L47" s="537"/>
      <c r="M47" s="537"/>
      <c r="N47" s="401"/>
      <c r="O47" s="320" t="str">
        <f t="shared" si="4"/>
        <v>LLC</v>
      </c>
      <c r="P47" s="79">
        <f t="shared" si="76"/>
        <v>0</v>
      </c>
      <c r="Q47" s="79">
        <f t="shared" si="77"/>
        <v>0</v>
      </c>
      <c r="R47" s="79">
        <f t="shared" si="127"/>
        <v>0</v>
      </c>
      <c r="S47" s="537"/>
      <c r="T47" s="537"/>
      <c r="U47" s="401"/>
      <c r="V47" s="320"/>
      <c r="W47" s="79">
        <f t="shared" si="79"/>
        <v>0</v>
      </c>
      <c r="X47" s="79">
        <f t="shared" si="80"/>
        <v>0</v>
      </c>
      <c r="Y47" s="79">
        <f t="shared" si="81"/>
        <v>0</v>
      </c>
      <c r="Z47" s="537"/>
      <c r="AA47" s="537"/>
      <c r="AB47" s="401"/>
      <c r="AC47" s="320"/>
      <c r="AD47" s="79">
        <f t="shared" si="82"/>
        <v>0</v>
      </c>
      <c r="AE47" s="79">
        <f t="shared" si="83"/>
        <v>0</v>
      </c>
      <c r="AF47" s="79">
        <f t="shared" si="84"/>
        <v>0</v>
      </c>
      <c r="AG47" s="537"/>
      <c r="AH47" s="537"/>
      <c r="AI47" s="401"/>
      <c r="AJ47" s="320"/>
      <c r="AK47" s="79">
        <f t="shared" si="85"/>
        <v>0</v>
      </c>
      <c r="AL47" s="79">
        <f t="shared" si="86"/>
        <v>0</v>
      </c>
      <c r="AM47" s="79">
        <f t="shared" si="87"/>
        <v>0</v>
      </c>
      <c r="AN47" s="537"/>
      <c r="AO47" s="537"/>
      <c r="AP47" s="401"/>
      <c r="AQ47" s="320"/>
      <c r="AR47" s="79">
        <f t="shared" si="88"/>
        <v>0</v>
      </c>
      <c r="AS47" s="79">
        <f t="shared" si="89"/>
        <v>0</v>
      </c>
      <c r="AT47" s="79">
        <f t="shared" si="90"/>
        <v>0</v>
      </c>
      <c r="AU47" s="537"/>
      <c r="AV47" s="537"/>
      <c r="AW47" s="401"/>
      <c r="AX47" s="320"/>
      <c r="AY47" s="79">
        <f t="shared" si="91"/>
        <v>0</v>
      </c>
      <c r="AZ47" s="79">
        <f t="shared" si="92"/>
        <v>0</v>
      </c>
      <c r="BA47" s="79">
        <f t="shared" si="93"/>
        <v>0</v>
      </c>
      <c r="BB47" s="537"/>
      <c r="BC47" s="537"/>
      <c r="BD47" s="401"/>
      <c r="BE47" s="320"/>
      <c r="BF47" s="79">
        <f t="shared" si="94"/>
        <v>0</v>
      </c>
      <c r="BG47" s="79">
        <f t="shared" si="95"/>
        <v>0</v>
      </c>
      <c r="BH47" s="79">
        <f t="shared" si="96"/>
        <v>0</v>
      </c>
      <c r="BI47" s="537"/>
      <c r="BJ47" s="537"/>
      <c r="BK47" s="401"/>
      <c r="BL47" s="320"/>
      <c r="BM47" s="79">
        <f t="shared" si="97"/>
        <v>0</v>
      </c>
      <c r="BN47" s="79">
        <f t="shared" si="98"/>
        <v>0</v>
      </c>
      <c r="BO47" s="79">
        <f t="shared" si="99"/>
        <v>0</v>
      </c>
      <c r="BP47" s="537"/>
      <c r="BQ47" s="537"/>
      <c r="BR47" s="401"/>
      <c r="BS47" s="320"/>
      <c r="BT47" s="79">
        <f t="shared" si="100"/>
        <v>0</v>
      </c>
      <c r="BU47" s="79">
        <f t="shared" si="101"/>
        <v>0</v>
      </c>
      <c r="BV47" s="79">
        <f t="shared" si="102"/>
        <v>0</v>
      </c>
      <c r="BW47" s="537"/>
      <c r="BX47" s="537"/>
      <c r="BY47" s="401"/>
      <c r="BZ47" s="320"/>
      <c r="CA47" s="79">
        <f t="shared" si="103"/>
        <v>0</v>
      </c>
      <c r="CB47" s="79">
        <f t="shared" si="104"/>
        <v>0</v>
      </c>
      <c r="CC47" s="79">
        <f t="shared" si="105"/>
        <v>0</v>
      </c>
      <c r="CD47" s="537"/>
      <c r="CE47" s="537"/>
      <c r="CF47" s="401"/>
      <c r="CG47" s="320"/>
      <c r="CH47" s="79">
        <f t="shared" si="106"/>
        <v>0</v>
      </c>
      <c r="CI47" s="79">
        <f t="shared" si="107"/>
        <v>0</v>
      </c>
      <c r="CJ47" s="79">
        <f t="shared" si="108"/>
        <v>0</v>
      </c>
      <c r="CK47" s="537"/>
      <c r="CL47" s="537"/>
      <c r="CM47" s="401"/>
      <c r="CN47" s="320"/>
      <c r="CO47" s="79">
        <f t="shared" si="109"/>
        <v>0</v>
      </c>
      <c r="CP47" s="79">
        <f t="shared" si="110"/>
        <v>0</v>
      </c>
      <c r="CQ47" s="79">
        <f t="shared" si="111"/>
        <v>0</v>
      </c>
      <c r="CR47" s="537"/>
      <c r="CS47" s="537"/>
      <c r="CT47" s="401"/>
      <c r="CU47" s="320"/>
      <c r="CV47" s="79">
        <f t="shared" si="112"/>
        <v>0</v>
      </c>
      <c r="CW47" s="79">
        <f t="shared" si="113"/>
        <v>0</v>
      </c>
      <c r="CX47" s="79">
        <f t="shared" si="114"/>
        <v>0</v>
      </c>
      <c r="CY47" s="537"/>
      <c r="CZ47" s="537"/>
      <c r="DA47" s="401"/>
      <c r="DB47" s="320"/>
      <c r="DC47" s="79">
        <f t="shared" si="115"/>
        <v>0</v>
      </c>
      <c r="DD47" s="79">
        <f t="shared" si="116"/>
        <v>0</v>
      </c>
      <c r="DE47" s="79">
        <f t="shared" si="117"/>
        <v>0</v>
      </c>
      <c r="DF47" s="537"/>
      <c r="DG47" s="537"/>
      <c r="DH47" s="401"/>
      <c r="DI47" s="320"/>
      <c r="DJ47" s="79">
        <f t="shared" si="118"/>
        <v>0</v>
      </c>
      <c r="DK47" s="79">
        <f t="shared" si="119"/>
        <v>0</v>
      </c>
      <c r="DL47" s="79">
        <f t="shared" si="120"/>
        <v>0</v>
      </c>
      <c r="DM47" s="537"/>
      <c r="DN47" s="537"/>
      <c r="DO47" s="401"/>
      <c r="DP47" s="320"/>
      <c r="DQ47" s="79">
        <f t="shared" si="121"/>
        <v>0</v>
      </c>
      <c r="DR47" s="79">
        <f t="shared" si="122"/>
        <v>0</v>
      </c>
      <c r="DS47" s="79">
        <f t="shared" si="123"/>
        <v>0</v>
      </c>
      <c r="DT47" s="537"/>
      <c r="DU47" s="537"/>
      <c r="DV47" s="401"/>
    </row>
    <row r="48" spans="1:126" outlineLevel="1" x14ac:dyDescent="0.2">
      <c r="A48" s="154" t="s">
        <v>112</v>
      </c>
      <c r="B48" s="179"/>
      <c r="C48" s="44"/>
      <c r="D48" s="43"/>
      <c r="E48" s="79">
        <f t="shared" si="72"/>
        <v>0</v>
      </c>
      <c r="F48" s="150"/>
      <c r="G48" s="22"/>
      <c r="H48" s="320" t="s">
        <v>318</v>
      </c>
      <c r="I48" s="79">
        <f t="shared" si="73"/>
        <v>0</v>
      </c>
      <c r="J48" s="79">
        <f t="shared" si="74"/>
        <v>0</v>
      </c>
      <c r="K48" s="79">
        <f t="shared" si="126"/>
        <v>0</v>
      </c>
      <c r="L48" s="537"/>
      <c r="M48" s="537"/>
      <c r="N48" s="401"/>
      <c r="O48" s="320" t="str">
        <f t="shared" si="4"/>
        <v>LLC</v>
      </c>
      <c r="P48" s="79">
        <f t="shared" si="76"/>
        <v>0</v>
      </c>
      <c r="Q48" s="79">
        <f t="shared" si="77"/>
        <v>0</v>
      </c>
      <c r="R48" s="79">
        <f t="shared" si="127"/>
        <v>0</v>
      </c>
      <c r="S48" s="537"/>
      <c r="T48" s="537"/>
      <c r="U48" s="401"/>
      <c r="V48" s="320"/>
      <c r="W48" s="79">
        <f t="shared" si="79"/>
        <v>0</v>
      </c>
      <c r="X48" s="79">
        <f t="shared" si="80"/>
        <v>0</v>
      </c>
      <c r="Y48" s="79">
        <f t="shared" si="81"/>
        <v>0</v>
      </c>
      <c r="Z48" s="537"/>
      <c r="AA48" s="537"/>
      <c r="AB48" s="401"/>
      <c r="AC48" s="320"/>
      <c r="AD48" s="79">
        <f t="shared" si="82"/>
        <v>0</v>
      </c>
      <c r="AE48" s="79">
        <f t="shared" si="83"/>
        <v>0</v>
      </c>
      <c r="AF48" s="79">
        <f t="shared" si="84"/>
        <v>0</v>
      </c>
      <c r="AG48" s="537"/>
      <c r="AH48" s="537"/>
      <c r="AI48" s="401"/>
      <c r="AJ48" s="320"/>
      <c r="AK48" s="79">
        <f t="shared" si="85"/>
        <v>0</v>
      </c>
      <c r="AL48" s="79">
        <f t="shared" si="86"/>
        <v>0</v>
      </c>
      <c r="AM48" s="79">
        <f t="shared" si="87"/>
        <v>0</v>
      </c>
      <c r="AN48" s="537"/>
      <c r="AO48" s="537"/>
      <c r="AP48" s="401"/>
      <c r="AQ48" s="320"/>
      <c r="AR48" s="79">
        <f t="shared" si="88"/>
        <v>0</v>
      </c>
      <c r="AS48" s="79">
        <f t="shared" si="89"/>
        <v>0</v>
      </c>
      <c r="AT48" s="79">
        <f t="shared" si="90"/>
        <v>0</v>
      </c>
      <c r="AU48" s="537"/>
      <c r="AV48" s="537"/>
      <c r="AW48" s="401"/>
      <c r="AX48" s="320"/>
      <c r="AY48" s="79">
        <f t="shared" si="91"/>
        <v>0</v>
      </c>
      <c r="AZ48" s="79">
        <f t="shared" si="92"/>
        <v>0</v>
      </c>
      <c r="BA48" s="79">
        <f t="shared" si="93"/>
        <v>0</v>
      </c>
      <c r="BB48" s="537"/>
      <c r="BC48" s="537"/>
      <c r="BD48" s="401"/>
      <c r="BE48" s="320"/>
      <c r="BF48" s="79">
        <f t="shared" si="94"/>
        <v>0</v>
      </c>
      <c r="BG48" s="79">
        <f t="shared" si="95"/>
        <v>0</v>
      </c>
      <c r="BH48" s="79">
        <f t="shared" si="96"/>
        <v>0</v>
      </c>
      <c r="BI48" s="537"/>
      <c r="BJ48" s="537"/>
      <c r="BK48" s="401"/>
      <c r="BL48" s="320"/>
      <c r="BM48" s="79">
        <f t="shared" si="97"/>
        <v>0</v>
      </c>
      <c r="BN48" s="79">
        <f t="shared" si="98"/>
        <v>0</v>
      </c>
      <c r="BO48" s="79">
        <f t="shared" si="99"/>
        <v>0</v>
      </c>
      <c r="BP48" s="537"/>
      <c r="BQ48" s="537"/>
      <c r="BR48" s="401"/>
      <c r="BS48" s="320"/>
      <c r="BT48" s="79">
        <f t="shared" si="100"/>
        <v>0</v>
      </c>
      <c r="BU48" s="79">
        <f t="shared" si="101"/>
        <v>0</v>
      </c>
      <c r="BV48" s="79">
        <f t="shared" si="102"/>
        <v>0</v>
      </c>
      <c r="BW48" s="537"/>
      <c r="BX48" s="537"/>
      <c r="BY48" s="401"/>
      <c r="BZ48" s="320"/>
      <c r="CA48" s="79">
        <f t="shared" si="103"/>
        <v>0</v>
      </c>
      <c r="CB48" s="79">
        <f t="shared" si="104"/>
        <v>0</v>
      </c>
      <c r="CC48" s="79">
        <f t="shared" si="105"/>
        <v>0</v>
      </c>
      <c r="CD48" s="537"/>
      <c r="CE48" s="537"/>
      <c r="CF48" s="401"/>
      <c r="CG48" s="320"/>
      <c r="CH48" s="79">
        <f t="shared" si="106"/>
        <v>0</v>
      </c>
      <c r="CI48" s="79">
        <f t="shared" si="107"/>
        <v>0</v>
      </c>
      <c r="CJ48" s="79">
        <f t="shared" si="108"/>
        <v>0</v>
      </c>
      <c r="CK48" s="537"/>
      <c r="CL48" s="537"/>
      <c r="CM48" s="401"/>
      <c r="CN48" s="320"/>
      <c r="CO48" s="79">
        <f t="shared" si="109"/>
        <v>0</v>
      </c>
      <c r="CP48" s="79">
        <f t="shared" si="110"/>
        <v>0</v>
      </c>
      <c r="CQ48" s="79">
        <f t="shared" si="111"/>
        <v>0</v>
      </c>
      <c r="CR48" s="537"/>
      <c r="CS48" s="537"/>
      <c r="CT48" s="401"/>
      <c r="CU48" s="320"/>
      <c r="CV48" s="79">
        <f t="shared" si="112"/>
        <v>0</v>
      </c>
      <c r="CW48" s="79">
        <f t="shared" si="113"/>
        <v>0</v>
      </c>
      <c r="CX48" s="79">
        <f t="shared" si="114"/>
        <v>0</v>
      </c>
      <c r="CY48" s="537"/>
      <c r="CZ48" s="537"/>
      <c r="DA48" s="401"/>
      <c r="DB48" s="320"/>
      <c r="DC48" s="79">
        <f t="shared" si="115"/>
        <v>0</v>
      </c>
      <c r="DD48" s="79">
        <f t="shared" si="116"/>
        <v>0</v>
      </c>
      <c r="DE48" s="79">
        <f t="shared" si="117"/>
        <v>0</v>
      </c>
      <c r="DF48" s="537"/>
      <c r="DG48" s="537"/>
      <c r="DH48" s="401"/>
      <c r="DI48" s="320"/>
      <c r="DJ48" s="79">
        <f t="shared" si="118"/>
        <v>0</v>
      </c>
      <c r="DK48" s="79">
        <f t="shared" si="119"/>
        <v>0</v>
      </c>
      <c r="DL48" s="79">
        <f t="shared" si="120"/>
        <v>0</v>
      </c>
      <c r="DM48" s="537"/>
      <c r="DN48" s="537"/>
      <c r="DO48" s="401"/>
      <c r="DP48" s="320"/>
      <c r="DQ48" s="79">
        <f t="shared" si="121"/>
        <v>0</v>
      </c>
      <c r="DR48" s="79">
        <f t="shared" si="122"/>
        <v>0</v>
      </c>
      <c r="DS48" s="79">
        <f t="shared" si="123"/>
        <v>0</v>
      </c>
      <c r="DT48" s="537"/>
      <c r="DU48" s="537"/>
      <c r="DV48" s="401"/>
    </row>
    <row r="49" spans="1:126" outlineLevel="1" x14ac:dyDescent="0.2">
      <c r="A49" s="186" t="s">
        <v>117</v>
      </c>
      <c r="B49" s="179"/>
      <c r="C49" s="44"/>
      <c r="D49" s="43"/>
      <c r="E49" s="79">
        <f t="shared" si="72"/>
        <v>0</v>
      </c>
      <c r="F49" s="150"/>
      <c r="G49" s="22"/>
      <c r="H49" s="320" t="s">
        <v>318</v>
      </c>
      <c r="I49" s="79">
        <f t="shared" si="73"/>
        <v>0</v>
      </c>
      <c r="J49" s="79">
        <f t="shared" si="74"/>
        <v>0</v>
      </c>
      <c r="K49" s="79">
        <f t="shared" si="126"/>
        <v>0</v>
      </c>
      <c r="L49" s="537"/>
      <c r="M49" s="537"/>
      <c r="N49" s="401"/>
      <c r="O49" s="320" t="str">
        <f t="shared" si="4"/>
        <v>LLC</v>
      </c>
      <c r="P49" s="79">
        <f t="shared" si="76"/>
        <v>0</v>
      </c>
      <c r="Q49" s="79">
        <f t="shared" si="77"/>
        <v>0</v>
      </c>
      <c r="R49" s="79">
        <f t="shared" si="127"/>
        <v>0</v>
      </c>
      <c r="S49" s="537"/>
      <c r="T49" s="537"/>
      <c r="U49" s="401"/>
      <c r="V49" s="320"/>
      <c r="W49" s="79">
        <f t="shared" si="79"/>
        <v>0</v>
      </c>
      <c r="X49" s="79">
        <f t="shared" si="80"/>
        <v>0</v>
      </c>
      <c r="Y49" s="79">
        <f t="shared" si="81"/>
        <v>0</v>
      </c>
      <c r="Z49" s="537"/>
      <c r="AA49" s="537"/>
      <c r="AB49" s="401"/>
      <c r="AC49" s="320"/>
      <c r="AD49" s="79">
        <f t="shared" si="82"/>
        <v>0</v>
      </c>
      <c r="AE49" s="79">
        <f t="shared" si="83"/>
        <v>0</v>
      </c>
      <c r="AF49" s="79">
        <f t="shared" si="84"/>
        <v>0</v>
      </c>
      <c r="AG49" s="537"/>
      <c r="AH49" s="537"/>
      <c r="AI49" s="401"/>
      <c r="AJ49" s="320"/>
      <c r="AK49" s="79">
        <f t="shared" si="85"/>
        <v>0</v>
      </c>
      <c r="AL49" s="79">
        <f t="shared" si="86"/>
        <v>0</v>
      </c>
      <c r="AM49" s="79">
        <f t="shared" si="87"/>
        <v>0</v>
      </c>
      <c r="AN49" s="537"/>
      <c r="AO49" s="537"/>
      <c r="AP49" s="401"/>
      <c r="AQ49" s="320"/>
      <c r="AR49" s="79">
        <f t="shared" si="88"/>
        <v>0</v>
      </c>
      <c r="AS49" s="79">
        <f t="shared" si="89"/>
        <v>0</v>
      </c>
      <c r="AT49" s="79">
        <f t="shared" si="90"/>
        <v>0</v>
      </c>
      <c r="AU49" s="537"/>
      <c r="AV49" s="537"/>
      <c r="AW49" s="401"/>
      <c r="AX49" s="320"/>
      <c r="AY49" s="79">
        <f t="shared" si="91"/>
        <v>0</v>
      </c>
      <c r="AZ49" s="79">
        <f t="shared" si="92"/>
        <v>0</v>
      </c>
      <c r="BA49" s="79">
        <f t="shared" si="93"/>
        <v>0</v>
      </c>
      <c r="BB49" s="537"/>
      <c r="BC49" s="537"/>
      <c r="BD49" s="401"/>
      <c r="BE49" s="320"/>
      <c r="BF49" s="79">
        <f t="shared" si="94"/>
        <v>0</v>
      </c>
      <c r="BG49" s="79">
        <f t="shared" si="95"/>
        <v>0</v>
      </c>
      <c r="BH49" s="79">
        <f t="shared" si="96"/>
        <v>0</v>
      </c>
      <c r="BI49" s="537"/>
      <c r="BJ49" s="537"/>
      <c r="BK49" s="401"/>
      <c r="BL49" s="320"/>
      <c r="BM49" s="79">
        <f t="shared" si="97"/>
        <v>0</v>
      </c>
      <c r="BN49" s="79">
        <f t="shared" si="98"/>
        <v>0</v>
      </c>
      <c r="BO49" s="79">
        <f t="shared" si="99"/>
        <v>0</v>
      </c>
      <c r="BP49" s="537"/>
      <c r="BQ49" s="537"/>
      <c r="BR49" s="401"/>
      <c r="BS49" s="320"/>
      <c r="BT49" s="79">
        <f t="shared" si="100"/>
        <v>0</v>
      </c>
      <c r="BU49" s="79">
        <f t="shared" si="101"/>
        <v>0</v>
      </c>
      <c r="BV49" s="79">
        <f t="shared" si="102"/>
        <v>0</v>
      </c>
      <c r="BW49" s="537"/>
      <c r="BX49" s="537"/>
      <c r="BY49" s="401"/>
      <c r="BZ49" s="320"/>
      <c r="CA49" s="79">
        <f t="shared" si="103"/>
        <v>0</v>
      </c>
      <c r="CB49" s="79">
        <f t="shared" si="104"/>
        <v>0</v>
      </c>
      <c r="CC49" s="79">
        <f t="shared" si="105"/>
        <v>0</v>
      </c>
      <c r="CD49" s="537"/>
      <c r="CE49" s="537"/>
      <c r="CF49" s="401"/>
      <c r="CG49" s="320"/>
      <c r="CH49" s="79">
        <f t="shared" si="106"/>
        <v>0</v>
      </c>
      <c r="CI49" s="79">
        <f t="shared" si="107"/>
        <v>0</v>
      </c>
      <c r="CJ49" s="79">
        <f t="shared" si="108"/>
        <v>0</v>
      </c>
      <c r="CK49" s="537"/>
      <c r="CL49" s="537"/>
      <c r="CM49" s="401"/>
      <c r="CN49" s="320"/>
      <c r="CO49" s="79">
        <f t="shared" si="109"/>
        <v>0</v>
      </c>
      <c r="CP49" s="79">
        <f t="shared" si="110"/>
        <v>0</v>
      </c>
      <c r="CQ49" s="79">
        <f t="shared" si="111"/>
        <v>0</v>
      </c>
      <c r="CR49" s="537"/>
      <c r="CS49" s="537"/>
      <c r="CT49" s="401"/>
      <c r="CU49" s="320"/>
      <c r="CV49" s="79">
        <f t="shared" si="112"/>
        <v>0</v>
      </c>
      <c r="CW49" s="79">
        <f t="shared" si="113"/>
        <v>0</v>
      </c>
      <c r="CX49" s="79">
        <f t="shared" si="114"/>
        <v>0</v>
      </c>
      <c r="CY49" s="537"/>
      <c r="CZ49" s="537"/>
      <c r="DA49" s="401"/>
      <c r="DB49" s="320"/>
      <c r="DC49" s="79">
        <f t="shared" si="115"/>
        <v>0</v>
      </c>
      <c r="DD49" s="79">
        <f t="shared" si="116"/>
        <v>0</v>
      </c>
      <c r="DE49" s="79">
        <f t="shared" si="117"/>
        <v>0</v>
      </c>
      <c r="DF49" s="537"/>
      <c r="DG49" s="537"/>
      <c r="DH49" s="401"/>
      <c r="DI49" s="320"/>
      <c r="DJ49" s="79">
        <f t="shared" si="118"/>
        <v>0</v>
      </c>
      <c r="DK49" s="79">
        <f t="shared" si="119"/>
        <v>0</v>
      </c>
      <c r="DL49" s="79">
        <f t="shared" si="120"/>
        <v>0</v>
      </c>
      <c r="DM49" s="537"/>
      <c r="DN49" s="537"/>
      <c r="DO49" s="401"/>
      <c r="DP49" s="320"/>
      <c r="DQ49" s="79">
        <f t="shared" si="121"/>
        <v>0</v>
      </c>
      <c r="DR49" s="79">
        <f t="shared" si="122"/>
        <v>0</v>
      </c>
      <c r="DS49" s="79">
        <f t="shared" si="123"/>
        <v>0</v>
      </c>
      <c r="DT49" s="537"/>
      <c r="DU49" s="537"/>
      <c r="DV49" s="401"/>
    </row>
    <row r="50" spans="1:126" outlineLevel="1" x14ac:dyDescent="0.2">
      <c r="A50" s="186" t="s">
        <v>116</v>
      </c>
      <c r="B50" s="179"/>
      <c r="C50" s="44"/>
      <c r="D50" s="43"/>
      <c r="E50" s="79">
        <f t="shared" si="72"/>
        <v>0</v>
      </c>
      <c r="F50" s="178"/>
      <c r="G50" s="22"/>
      <c r="H50" s="320" t="s">
        <v>318</v>
      </c>
      <c r="I50" s="79">
        <f t="shared" si="73"/>
        <v>0</v>
      </c>
      <c r="J50" s="79">
        <f t="shared" si="74"/>
        <v>0</v>
      </c>
      <c r="K50" s="79">
        <f t="shared" si="126"/>
        <v>0</v>
      </c>
      <c r="L50" s="537"/>
      <c r="M50" s="537"/>
      <c r="N50" s="401"/>
      <c r="O50" s="320" t="str">
        <f t="shared" si="4"/>
        <v>LLC</v>
      </c>
      <c r="P50" s="79">
        <f t="shared" si="76"/>
        <v>0</v>
      </c>
      <c r="Q50" s="79">
        <f t="shared" si="77"/>
        <v>0</v>
      </c>
      <c r="R50" s="79">
        <f t="shared" si="127"/>
        <v>0</v>
      </c>
      <c r="S50" s="537"/>
      <c r="T50" s="537"/>
      <c r="U50" s="401"/>
      <c r="V50" s="320"/>
      <c r="W50" s="79">
        <f t="shared" si="79"/>
        <v>0</v>
      </c>
      <c r="X50" s="79">
        <f t="shared" si="80"/>
        <v>0</v>
      </c>
      <c r="Y50" s="79">
        <f t="shared" si="81"/>
        <v>0</v>
      </c>
      <c r="Z50" s="537"/>
      <c r="AA50" s="537"/>
      <c r="AB50" s="401"/>
      <c r="AC50" s="320"/>
      <c r="AD50" s="79">
        <f t="shared" si="82"/>
        <v>0</v>
      </c>
      <c r="AE50" s="79">
        <f t="shared" si="83"/>
        <v>0</v>
      </c>
      <c r="AF50" s="79">
        <f t="shared" si="84"/>
        <v>0</v>
      </c>
      <c r="AG50" s="537"/>
      <c r="AH50" s="537"/>
      <c r="AI50" s="401"/>
      <c r="AJ50" s="320"/>
      <c r="AK50" s="79">
        <f t="shared" si="85"/>
        <v>0</v>
      </c>
      <c r="AL50" s="79">
        <f t="shared" si="86"/>
        <v>0</v>
      </c>
      <c r="AM50" s="79">
        <f t="shared" si="87"/>
        <v>0</v>
      </c>
      <c r="AN50" s="537"/>
      <c r="AO50" s="537"/>
      <c r="AP50" s="401"/>
      <c r="AQ50" s="320"/>
      <c r="AR50" s="79">
        <f t="shared" si="88"/>
        <v>0</v>
      </c>
      <c r="AS50" s="79">
        <f t="shared" si="89"/>
        <v>0</v>
      </c>
      <c r="AT50" s="79">
        <f t="shared" si="90"/>
        <v>0</v>
      </c>
      <c r="AU50" s="537"/>
      <c r="AV50" s="537"/>
      <c r="AW50" s="401"/>
      <c r="AX50" s="320"/>
      <c r="AY50" s="79">
        <f t="shared" si="91"/>
        <v>0</v>
      </c>
      <c r="AZ50" s="79">
        <f t="shared" si="92"/>
        <v>0</v>
      </c>
      <c r="BA50" s="79">
        <f t="shared" si="93"/>
        <v>0</v>
      </c>
      <c r="BB50" s="537"/>
      <c r="BC50" s="537"/>
      <c r="BD50" s="401"/>
      <c r="BE50" s="320"/>
      <c r="BF50" s="79">
        <f t="shared" si="94"/>
        <v>0</v>
      </c>
      <c r="BG50" s="79">
        <f t="shared" si="95"/>
        <v>0</v>
      </c>
      <c r="BH50" s="79">
        <f t="shared" si="96"/>
        <v>0</v>
      </c>
      <c r="BI50" s="537"/>
      <c r="BJ50" s="537"/>
      <c r="BK50" s="401"/>
      <c r="BL50" s="320"/>
      <c r="BM50" s="79">
        <f t="shared" si="97"/>
        <v>0</v>
      </c>
      <c r="BN50" s="79">
        <f t="shared" si="98"/>
        <v>0</v>
      </c>
      <c r="BO50" s="79">
        <f t="shared" si="99"/>
        <v>0</v>
      </c>
      <c r="BP50" s="537"/>
      <c r="BQ50" s="537"/>
      <c r="BR50" s="401"/>
      <c r="BS50" s="320"/>
      <c r="BT50" s="79">
        <f t="shared" si="100"/>
        <v>0</v>
      </c>
      <c r="BU50" s="79">
        <f t="shared" si="101"/>
        <v>0</v>
      </c>
      <c r="BV50" s="79">
        <f t="shared" si="102"/>
        <v>0</v>
      </c>
      <c r="BW50" s="537"/>
      <c r="BX50" s="537"/>
      <c r="BY50" s="401"/>
      <c r="BZ50" s="320"/>
      <c r="CA50" s="79">
        <f t="shared" si="103"/>
        <v>0</v>
      </c>
      <c r="CB50" s="79">
        <f t="shared" si="104"/>
        <v>0</v>
      </c>
      <c r="CC50" s="79">
        <f t="shared" si="105"/>
        <v>0</v>
      </c>
      <c r="CD50" s="537"/>
      <c r="CE50" s="537"/>
      <c r="CF50" s="401"/>
      <c r="CG50" s="320"/>
      <c r="CH50" s="79">
        <f t="shared" si="106"/>
        <v>0</v>
      </c>
      <c r="CI50" s="79">
        <f t="shared" si="107"/>
        <v>0</v>
      </c>
      <c r="CJ50" s="79">
        <f t="shared" si="108"/>
        <v>0</v>
      </c>
      <c r="CK50" s="537"/>
      <c r="CL50" s="537"/>
      <c r="CM50" s="401"/>
      <c r="CN50" s="320"/>
      <c r="CO50" s="79">
        <f t="shared" si="109"/>
        <v>0</v>
      </c>
      <c r="CP50" s="79">
        <f t="shared" si="110"/>
        <v>0</v>
      </c>
      <c r="CQ50" s="79">
        <f t="shared" si="111"/>
        <v>0</v>
      </c>
      <c r="CR50" s="537"/>
      <c r="CS50" s="537"/>
      <c r="CT50" s="401"/>
      <c r="CU50" s="320"/>
      <c r="CV50" s="79">
        <f t="shared" si="112"/>
        <v>0</v>
      </c>
      <c r="CW50" s="79">
        <f t="shared" si="113"/>
        <v>0</v>
      </c>
      <c r="CX50" s="79">
        <f t="shared" si="114"/>
        <v>0</v>
      </c>
      <c r="CY50" s="537"/>
      <c r="CZ50" s="537"/>
      <c r="DA50" s="401"/>
      <c r="DB50" s="320"/>
      <c r="DC50" s="79">
        <f t="shared" si="115"/>
        <v>0</v>
      </c>
      <c r="DD50" s="79">
        <f t="shared" si="116"/>
        <v>0</v>
      </c>
      <c r="DE50" s="79">
        <f t="shared" si="117"/>
        <v>0</v>
      </c>
      <c r="DF50" s="537"/>
      <c r="DG50" s="537"/>
      <c r="DH50" s="401"/>
      <c r="DI50" s="320"/>
      <c r="DJ50" s="79">
        <f t="shared" si="118"/>
        <v>0</v>
      </c>
      <c r="DK50" s="79">
        <f t="shared" si="119"/>
        <v>0</v>
      </c>
      <c r="DL50" s="79">
        <f t="shared" si="120"/>
        <v>0</v>
      </c>
      <c r="DM50" s="537"/>
      <c r="DN50" s="537"/>
      <c r="DO50" s="401"/>
      <c r="DP50" s="320"/>
      <c r="DQ50" s="79">
        <f t="shared" si="121"/>
        <v>0</v>
      </c>
      <c r="DR50" s="79">
        <f t="shared" si="122"/>
        <v>0</v>
      </c>
      <c r="DS50" s="79">
        <f t="shared" si="123"/>
        <v>0</v>
      </c>
      <c r="DT50" s="537"/>
      <c r="DU50" s="537"/>
      <c r="DV50" s="401"/>
    </row>
    <row r="51" spans="1:126" outlineLevel="1" x14ac:dyDescent="0.2">
      <c r="A51" s="186" t="s">
        <v>255</v>
      </c>
      <c r="B51" s="179" t="s">
        <v>34</v>
      </c>
      <c r="C51" s="44"/>
      <c r="D51" s="43"/>
      <c r="E51" s="79">
        <f t="shared" si="72"/>
        <v>0</v>
      </c>
      <c r="F51" s="150"/>
      <c r="G51" s="22"/>
      <c r="H51" s="320" t="s">
        <v>318</v>
      </c>
      <c r="I51" s="79">
        <f t="shared" si="73"/>
        <v>0</v>
      </c>
      <c r="J51" s="79">
        <f t="shared" si="74"/>
        <v>0</v>
      </c>
      <c r="K51" s="79">
        <f t="shared" si="126"/>
        <v>0</v>
      </c>
      <c r="L51" s="534"/>
      <c r="M51" s="534"/>
      <c r="N51" s="402"/>
      <c r="O51" s="320" t="str">
        <f t="shared" si="4"/>
        <v>LLC</v>
      </c>
      <c r="P51" s="79">
        <f t="shared" si="76"/>
        <v>0</v>
      </c>
      <c r="Q51" s="79">
        <f t="shared" si="77"/>
        <v>0</v>
      </c>
      <c r="R51" s="79">
        <f t="shared" si="127"/>
        <v>0</v>
      </c>
      <c r="S51" s="534"/>
      <c r="T51" s="534"/>
      <c r="U51" s="402"/>
      <c r="V51" s="320"/>
      <c r="W51" s="79">
        <f t="shared" si="79"/>
        <v>0</v>
      </c>
      <c r="X51" s="79">
        <f t="shared" si="80"/>
        <v>0</v>
      </c>
      <c r="Y51" s="79">
        <f t="shared" si="81"/>
        <v>0</v>
      </c>
      <c r="Z51" s="534"/>
      <c r="AA51" s="534"/>
      <c r="AB51" s="402"/>
      <c r="AC51" s="320"/>
      <c r="AD51" s="79">
        <f t="shared" si="82"/>
        <v>0</v>
      </c>
      <c r="AE51" s="79">
        <f t="shared" si="83"/>
        <v>0</v>
      </c>
      <c r="AF51" s="79">
        <f t="shared" si="84"/>
        <v>0</v>
      </c>
      <c r="AG51" s="534"/>
      <c r="AH51" s="534"/>
      <c r="AI51" s="402"/>
      <c r="AJ51" s="320"/>
      <c r="AK51" s="79">
        <f t="shared" si="85"/>
        <v>0</v>
      </c>
      <c r="AL51" s="79">
        <f t="shared" si="86"/>
        <v>0</v>
      </c>
      <c r="AM51" s="79">
        <f t="shared" si="87"/>
        <v>0</v>
      </c>
      <c r="AN51" s="534"/>
      <c r="AO51" s="534"/>
      <c r="AP51" s="402"/>
      <c r="AQ51" s="320"/>
      <c r="AR51" s="79">
        <f t="shared" si="88"/>
        <v>0</v>
      </c>
      <c r="AS51" s="79">
        <f t="shared" si="89"/>
        <v>0</v>
      </c>
      <c r="AT51" s="79">
        <f t="shared" si="90"/>
        <v>0</v>
      </c>
      <c r="AU51" s="534"/>
      <c r="AV51" s="534"/>
      <c r="AW51" s="402"/>
      <c r="AX51" s="320"/>
      <c r="AY51" s="79">
        <f t="shared" si="91"/>
        <v>0</v>
      </c>
      <c r="AZ51" s="79">
        <f t="shared" si="92"/>
        <v>0</v>
      </c>
      <c r="BA51" s="79">
        <f t="shared" si="93"/>
        <v>0</v>
      </c>
      <c r="BB51" s="534"/>
      <c r="BC51" s="534"/>
      <c r="BD51" s="402"/>
      <c r="BE51" s="320"/>
      <c r="BF51" s="79">
        <f t="shared" si="94"/>
        <v>0</v>
      </c>
      <c r="BG51" s="79">
        <f t="shared" si="95"/>
        <v>0</v>
      </c>
      <c r="BH51" s="79">
        <f t="shared" si="96"/>
        <v>0</v>
      </c>
      <c r="BI51" s="534"/>
      <c r="BJ51" s="534"/>
      <c r="BK51" s="402"/>
      <c r="BL51" s="320"/>
      <c r="BM51" s="79">
        <f t="shared" si="97"/>
        <v>0</v>
      </c>
      <c r="BN51" s="79">
        <f t="shared" si="98"/>
        <v>0</v>
      </c>
      <c r="BO51" s="79">
        <f t="shared" si="99"/>
        <v>0</v>
      </c>
      <c r="BP51" s="534"/>
      <c r="BQ51" s="534"/>
      <c r="BR51" s="402"/>
      <c r="BS51" s="320"/>
      <c r="BT51" s="79">
        <f t="shared" si="100"/>
        <v>0</v>
      </c>
      <c r="BU51" s="79">
        <f t="shared" si="101"/>
        <v>0</v>
      </c>
      <c r="BV51" s="79">
        <f t="shared" si="102"/>
        <v>0</v>
      </c>
      <c r="BW51" s="534"/>
      <c r="BX51" s="534"/>
      <c r="BY51" s="402"/>
      <c r="BZ51" s="320"/>
      <c r="CA51" s="79">
        <f t="shared" si="103"/>
        <v>0</v>
      </c>
      <c r="CB51" s="79">
        <f t="shared" si="104"/>
        <v>0</v>
      </c>
      <c r="CC51" s="79">
        <f t="shared" si="105"/>
        <v>0</v>
      </c>
      <c r="CD51" s="534"/>
      <c r="CE51" s="534"/>
      <c r="CF51" s="402"/>
      <c r="CG51" s="320"/>
      <c r="CH51" s="79">
        <f t="shared" si="106"/>
        <v>0</v>
      </c>
      <c r="CI51" s="79">
        <f t="shared" si="107"/>
        <v>0</v>
      </c>
      <c r="CJ51" s="79">
        <f t="shared" si="108"/>
        <v>0</v>
      </c>
      <c r="CK51" s="534"/>
      <c r="CL51" s="534"/>
      <c r="CM51" s="402"/>
      <c r="CN51" s="320"/>
      <c r="CO51" s="79">
        <f t="shared" si="109"/>
        <v>0</v>
      </c>
      <c r="CP51" s="79">
        <f t="shared" si="110"/>
        <v>0</v>
      </c>
      <c r="CQ51" s="79">
        <f t="shared" si="111"/>
        <v>0</v>
      </c>
      <c r="CR51" s="534"/>
      <c r="CS51" s="534"/>
      <c r="CT51" s="402"/>
      <c r="CU51" s="320"/>
      <c r="CV51" s="79">
        <f t="shared" si="112"/>
        <v>0</v>
      </c>
      <c r="CW51" s="79">
        <f t="shared" si="113"/>
        <v>0</v>
      </c>
      <c r="CX51" s="79">
        <f t="shared" si="114"/>
        <v>0</v>
      </c>
      <c r="CY51" s="534"/>
      <c r="CZ51" s="534"/>
      <c r="DA51" s="402"/>
      <c r="DB51" s="320"/>
      <c r="DC51" s="79">
        <f t="shared" si="115"/>
        <v>0</v>
      </c>
      <c r="DD51" s="79">
        <f t="shared" si="116"/>
        <v>0</v>
      </c>
      <c r="DE51" s="79">
        <f t="shared" si="117"/>
        <v>0</v>
      </c>
      <c r="DF51" s="534"/>
      <c r="DG51" s="534"/>
      <c r="DH51" s="402"/>
      <c r="DI51" s="320"/>
      <c r="DJ51" s="79">
        <f t="shared" si="118"/>
        <v>0</v>
      </c>
      <c r="DK51" s="79">
        <f t="shared" si="119"/>
        <v>0</v>
      </c>
      <c r="DL51" s="79">
        <f t="shared" si="120"/>
        <v>0</v>
      </c>
      <c r="DM51" s="534"/>
      <c r="DN51" s="534"/>
      <c r="DO51" s="402"/>
      <c r="DP51" s="320"/>
      <c r="DQ51" s="79">
        <f t="shared" si="121"/>
        <v>0</v>
      </c>
      <c r="DR51" s="79">
        <f t="shared" si="122"/>
        <v>0</v>
      </c>
      <c r="DS51" s="79">
        <f t="shared" si="123"/>
        <v>0</v>
      </c>
      <c r="DT51" s="534"/>
      <c r="DU51" s="534"/>
      <c r="DV51" s="402"/>
    </row>
    <row r="52" spans="1:126" outlineLevel="1" x14ac:dyDescent="0.2">
      <c r="A52" s="186" t="s">
        <v>247</v>
      </c>
      <c r="B52" s="179"/>
      <c r="C52" s="44"/>
      <c r="D52" s="43"/>
      <c r="E52" s="79">
        <f t="shared" si="72"/>
        <v>0</v>
      </c>
      <c r="F52" s="150"/>
      <c r="G52" s="22" t="s">
        <v>290</v>
      </c>
      <c r="H52" s="320" t="s">
        <v>318</v>
      </c>
      <c r="I52" s="79">
        <f t="shared" si="73"/>
        <v>0</v>
      </c>
      <c r="J52" s="79">
        <f t="shared" si="74"/>
        <v>0</v>
      </c>
      <c r="K52" s="79">
        <f t="shared" si="126"/>
        <v>0</v>
      </c>
      <c r="L52" s="534"/>
      <c r="M52" s="534"/>
      <c r="N52" s="402"/>
      <c r="O52" s="320" t="str">
        <f t="shared" si="4"/>
        <v>LLC</v>
      </c>
      <c r="P52" s="79">
        <f t="shared" si="76"/>
        <v>0</v>
      </c>
      <c r="Q52" s="79">
        <f t="shared" si="77"/>
        <v>0</v>
      </c>
      <c r="R52" s="79">
        <f t="shared" si="127"/>
        <v>0</v>
      </c>
      <c r="S52" s="534"/>
      <c r="T52" s="534"/>
      <c r="U52" s="402"/>
      <c r="V52" s="320"/>
      <c r="W52" s="79">
        <f t="shared" si="79"/>
        <v>0</v>
      </c>
      <c r="X52" s="79">
        <f t="shared" si="80"/>
        <v>0</v>
      </c>
      <c r="Y52" s="79">
        <f t="shared" si="81"/>
        <v>0</v>
      </c>
      <c r="Z52" s="534"/>
      <c r="AA52" s="534"/>
      <c r="AB52" s="402"/>
      <c r="AC52" s="320"/>
      <c r="AD52" s="79">
        <f t="shared" si="82"/>
        <v>0</v>
      </c>
      <c r="AE52" s="79">
        <f t="shared" si="83"/>
        <v>0</v>
      </c>
      <c r="AF52" s="79">
        <f t="shared" si="84"/>
        <v>0</v>
      </c>
      <c r="AG52" s="534"/>
      <c r="AH52" s="534"/>
      <c r="AI52" s="402"/>
      <c r="AJ52" s="320"/>
      <c r="AK52" s="79">
        <f t="shared" si="85"/>
        <v>0</v>
      </c>
      <c r="AL52" s="79">
        <f t="shared" si="86"/>
        <v>0</v>
      </c>
      <c r="AM52" s="79">
        <f t="shared" si="87"/>
        <v>0</v>
      </c>
      <c r="AN52" s="534"/>
      <c r="AO52" s="534"/>
      <c r="AP52" s="402"/>
      <c r="AQ52" s="320"/>
      <c r="AR52" s="79">
        <f t="shared" si="88"/>
        <v>0</v>
      </c>
      <c r="AS52" s="79">
        <f t="shared" si="89"/>
        <v>0</v>
      </c>
      <c r="AT52" s="79">
        <f t="shared" si="90"/>
        <v>0</v>
      </c>
      <c r="AU52" s="534"/>
      <c r="AV52" s="534"/>
      <c r="AW52" s="402"/>
      <c r="AX52" s="320"/>
      <c r="AY52" s="79">
        <f t="shared" si="91"/>
        <v>0</v>
      </c>
      <c r="AZ52" s="79">
        <f t="shared" si="92"/>
        <v>0</v>
      </c>
      <c r="BA52" s="79">
        <f t="shared" si="93"/>
        <v>0</v>
      </c>
      <c r="BB52" s="534"/>
      <c r="BC52" s="534"/>
      <c r="BD52" s="402"/>
      <c r="BE52" s="320"/>
      <c r="BF52" s="79">
        <f t="shared" si="94"/>
        <v>0</v>
      </c>
      <c r="BG52" s="79">
        <f t="shared" si="95"/>
        <v>0</v>
      </c>
      <c r="BH52" s="79">
        <f t="shared" si="96"/>
        <v>0</v>
      </c>
      <c r="BI52" s="534"/>
      <c r="BJ52" s="534"/>
      <c r="BK52" s="402"/>
      <c r="BL52" s="320"/>
      <c r="BM52" s="79">
        <f t="shared" si="97"/>
        <v>0</v>
      </c>
      <c r="BN52" s="79">
        <f t="shared" si="98"/>
        <v>0</v>
      </c>
      <c r="BO52" s="79">
        <f t="shared" si="99"/>
        <v>0</v>
      </c>
      <c r="BP52" s="534"/>
      <c r="BQ52" s="534"/>
      <c r="BR52" s="402"/>
      <c r="BS52" s="320"/>
      <c r="BT52" s="79">
        <f t="shared" si="100"/>
        <v>0</v>
      </c>
      <c r="BU52" s="79">
        <f t="shared" si="101"/>
        <v>0</v>
      </c>
      <c r="BV52" s="79">
        <f t="shared" si="102"/>
        <v>0</v>
      </c>
      <c r="BW52" s="534"/>
      <c r="BX52" s="534"/>
      <c r="BY52" s="402"/>
      <c r="BZ52" s="320"/>
      <c r="CA52" s="79">
        <f t="shared" si="103"/>
        <v>0</v>
      </c>
      <c r="CB52" s="79">
        <f t="shared" si="104"/>
        <v>0</v>
      </c>
      <c r="CC52" s="79">
        <f t="shared" si="105"/>
        <v>0</v>
      </c>
      <c r="CD52" s="534"/>
      <c r="CE52" s="534"/>
      <c r="CF52" s="402"/>
      <c r="CG52" s="320"/>
      <c r="CH52" s="79">
        <f t="shared" si="106"/>
        <v>0</v>
      </c>
      <c r="CI52" s="79">
        <f t="shared" si="107"/>
        <v>0</v>
      </c>
      <c r="CJ52" s="79">
        <f t="shared" si="108"/>
        <v>0</v>
      </c>
      <c r="CK52" s="534"/>
      <c r="CL52" s="534"/>
      <c r="CM52" s="402"/>
      <c r="CN52" s="320"/>
      <c r="CO52" s="79">
        <f t="shared" si="109"/>
        <v>0</v>
      </c>
      <c r="CP52" s="79">
        <f t="shared" si="110"/>
        <v>0</v>
      </c>
      <c r="CQ52" s="79">
        <f t="shared" si="111"/>
        <v>0</v>
      </c>
      <c r="CR52" s="534"/>
      <c r="CS52" s="534"/>
      <c r="CT52" s="402"/>
      <c r="CU52" s="320"/>
      <c r="CV52" s="79">
        <f t="shared" si="112"/>
        <v>0</v>
      </c>
      <c r="CW52" s="79">
        <f t="shared" si="113"/>
        <v>0</v>
      </c>
      <c r="CX52" s="79">
        <f t="shared" si="114"/>
        <v>0</v>
      </c>
      <c r="CY52" s="534"/>
      <c r="CZ52" s="534"/>
      <c r="DA52" s="402"/>
      <c r="DB52" s="320"/>
      <c r="DC52" s="79">
        <f t="shared" si="115"/>
        <v>0</v>
      </c>
      <c r="DD52" s="79">
        <f t="shared" si="116"/>
        <v>0</v>
      </c>
      <c r="DE52" s="79">
        <f t="shared" si="117"/>
        <v>0</v>
      </c>
      <c r="DF52" s="534"/>
      <c r="DG52" s="534"/>
      <c r="DH52" s="402"/>
      <c r="DI52" s="320"/>
      <c r="DJ52" s="79">
        <f t="shared" si="118"/>
        <v>0</v>
      </c>
      <c r="DK52" s="79">
        <f t="shared" si="119"/>
        <v>0</v>
      </c>
      <c r="DL52" s="79">
        <f t="shared" si="120"/>
        <v>0</v>
      </c>
      <c r="DM52" s="534"/>
      <c r="DN52" s="534"/>
      <c r="DO52" s="402"/>
      <c r="DP52" s="320"/>
      <c r="DQ52" s="79">
        <f t="shared" si="121"/>
        <v>0</v>
      </c>
      <c r="DR52" s="79">
        <f t="shared" si="122"/>
        <v>0</v>
      </c>
      <c r="DS52" s="79">
        <f t="shared" si="123"/>
        <v>0</v>
      </c>
      <c r="DT52" s="534"/>
      <c r="DU52" s="534"/>
      <c r="DV52" s="402"/>
    </row>
    <row r="53" spans="1:126" outlineLevel="1" x14ac:dyDescent="0.2">
      <c r="A53" s="186" t="s">
        <v>234</v>
      </c>
      <c r="B53" s="179" t="s">
        <v>35</v>
      </c>
      <c r="C53" s="44"/>
      <c r="D53" s="43"/>
      <c r="E53" s="79">
        <f t="shared" si="72"/>
        <v>0</v>
      </c>
      <c r="F53" s="150"/>
      <c r="G53" s="22" t="s">
        <v>248</v>
      </c>
      <c r="H53" s="320" t="s">
        <v>318</v>
      </c>
      <c r="I53" s="79">
        <f t="shared" si="73"/>
        <v>0</v>
      </c>
      <c r="J53" s="79">
        <f t="shared" si="74"/>
        <v>0</v>
      </c>
      <c r="K53" s="79">
        <f t="shared" si="126"/>
        <v>0</v>
      </c>
      <c r="L53" s="537"/>
      <c r="M53" s="537"/>
      <c r="N53" s="401"/>
      <c r="O53" s="320" t="str">
        <f t="shared" si="4"/>
        <v>LLC</v>
      </c>
      <c r="P53" s="79">
        <f t="shared" si="76"/>
        <v>0</v>
      </c>
      <c r="Q53" s="79">
        <f t="shared" si="77"/>
        <v>0</v>
      </c>
      <c r="R53" s="79">
        <f t="shared" si="127"/>
        <v>0</v>
      </c>
      <c r="S53" s="537"/>
      <c r="T53" s="537"/>
      <c r="U53" s="401"/>
      <c r="V53" s="320"/>
      <c r="W53" s="79">
        <f t="shared" si="79"/>
        <v>0</v>
      </c>
      <c r="X53" s="79">
        <f t="shared" si="80"/>
        <v>0</v>
      </c>
      <c r="Y53" s="79">
        <f t="shared" si="81"/>
        <v>0</v>
      </c>
      <c r="Z53" s="537"/>
      <c r="AA53" s="537"/>
      <c r="AB53" s="401"/>
      <c r="AC53" s="320"/>
      <c r="AD53" s="79">
        <f t="shared" si="82"/>
        <v>0</v>
      </c>
      <c r="AE53" s="79">
        <f t="shared" si="83"/>
        <v>0</v>
      </c>
      <c r="AF53" s="79">
        <f t="shared" si="84"/>
        <v>0</v>
      </c>
      <c r="AG53" s="537"/>
      <c r="AH53" s="537"/>
      <c r="AI53" s="401"/>
      <c r="AJ53" s="320"/>
      <c r="AK53" s="79">
        <f t="shared" si="85"/>
        <v>0</v>
      </c>
      <c r="AL53" s="79">
        <f t="shared" si="86"/>
        <v>0</v>
      </c>
      <c r="AM53" s="79">
        <f t="shared" si="87"/>
        <v>0</v>
      </c>
      <c r="AN53" s="537"/>
      <c r="AO53" s="537"/>
      <c r="AP53" s="401"/>
      <c r="AQ53" s="320"/>
      <c r="AR53" s="79">
        <f t="shared" si="88"/>
        <v>0</v>
      </c>
      <c r="AS53" s="79">
        <f t="shared" si="89"/>
        <v>0</v>
      </c>
      <c r="AT53" s="79">
        <f t="shared" si="90"/>
        <v>0</v>
      </c>
      <c r="AU53" s="537"/>
      <c r="AV53" s="537"/>
      <c r="AW53" s="401"/>
      <c r="AX53" s="320"/>
      <c r="AY53" s="79">
        <f t="shared" si="91"/>
        <v>0</v>
      </c>
      <c r="AZ53" s="79">
        <f t="shared" si="92"/>
        <v>0</v>
      </c>
      <c r="BA53" s="79">
        <f t="shared" si="93"/>
        <v>0</v>
      </c>
      <c r="BB53" s="537"/>
      <c r="BC53" s="537"/>
      <c r="BD53" s="401"/>
      <c r="BE53" s="320"/>
      <c r="BF53" s="79">
        <f t="shared" si="94"/>
        <v>0</v>
      </c>
      <c r="BG53" s="79">
        <f t="shared" si="95"/>
        <v>0</v>
      </c>
      <c r="BH53" s="79">
        <f t="shared" si="96"/>
        <v>0</v>
      </c>
      <c r="BI53" s="537"/>
      <c r="BJ53" s="537"/>
      <c r="BK53" s="401"/>
      <c r="BL53" s="320"/>
      <c r="BM53" s="79">
        <f t="shared" si="97"/>
        <v>0</v>
      </c>
      <c r="BN53" s="79">
        <f t="shared" si="98"/>
        <v>0</v>
      </c>
      <c r="BO53" s="79">
        <f t="shared" si="99"/>
        <v>0</v>
      </c>
      <c r="BP53" s="537"/>
      <c r="BQ53" s="537"/>
      <c r="BR53" s="401"/>
      <c r="BS53" s="320"/>
      <c r="BT53" s="79">
        <f t="shared" si="100"/>
        <v>0</v>
      </c>
      <c r="BU53" s="79">
        <f t="shared" si="101"/>
        <v>0</v>
      </c>
      <c r="BV53" s="79">
        <f t="shared" si="102"/>
        <v>0</v>
      </c>
      <c r="BW53" s="537"/>
      <c r="BX53" s="537"/>
      <c r="BY53" s="401"/>
      <c r="BZ53" s="320"/>
      <c r="CA53" s="79">
        <f t="shared" si="103"/>
        <v>0</v>
      </c>
      <c r="CB53" s="79">
        <f t="shared" si="104"/>
        <v>0</v>
      </c>
      <c r="CC53" s="79">
        <f t="shared" si="105"/>
        <v>0</v>
      </c>
      <c r="CD53" s="537"/>
      <c r="CE53" s="537"/>
      <c r="CF53" s="401"/>
      <c r="CG53" s="320"/>
      <c r="CH53" s="79">
        <f t="shared" si="106"/>
        <v>0</v>
      </c>
      <c r="CI53" s="79">
        <f t="shared" si="107"/>
        <v>0</v>
      </c>
      <c r="CJ53" s="79">
        <f t="shared" si="108"/>
        <v>0</v>
      </c>
      <c r="CK53" s="537"/>
      <c r="CL53" s="537"/>
      <c r="CM53" s="401"/>
      <c r="CN53" s="320"/>
      <c r="CO53" s="79">
        <f t="shared" si="109"/>
        <v>0</v>
      </c>
      <c r="CP53" s="79">
        <f t="shared" si="110"/>
        <v>0</v>
      </c>
      <c r="CQ53" s="79">
        <f t="shared" si="111"/>
        <v>0</v>
      </c>
      <c r="CR53" s="537"/>
      <c r="CS53" s="537"/>
      <c r="CT53" s="401"/>
      <c r="CU53" s="320"/>
      <c r="CV53" s="79">
        <f t="shared" si="112"/>
        <v>0</v>
      </c>
      <c r="CW53" s="79">
        <f t="shared" si="113"/>
        <v>0</v>
      </c>
      <c r="CX53" s="79">
        <f t="shared" si="114"/>
        <v>0</v>
      </c>
      <c r="CY53" s="537"/>
      <c r="CZ53" s="537"/>
      <c r="DA53" s="401"/>
      <c r="DB53" s="320"/>
      <c r="DC53" s="79">
        <f t="shared" si="115"/>
        <v>0</v>
      </c>
      <c r="DD53" s="79">
        <f t="shared" si="116"/>
        <v>0</v>
      </c>
      <c r="DE53" s="79">
        <f t="shared" si="117"/>
        <v>0</v>
      </c>
      <c r="DF53" s="537"/>
      <c r="DG53" s="537"/>
      <c r="DH53" s="401"/>
      <c r="DI53" s="320"/>
      <c r="DJ53" s="79">
        <f t="shared" si="118"/>
        <v>0</v>
      </c>
      <c r="DK53" s="79">
        <f t="shared" si="119"/>
        <v>0</v>
      </c>
      <c r="DL53" s="79">
        <f t="shared" si="120"/>
        <v>0</v>
      </c>
      <c r="DM53" s="537"/>
      <c r="DN53" s="537"/>
      <c r="DO53" s="401"/>
      <c r="DP53" s="320"/>
      <c r="DQ53" s="79">
        <f t="shared" si="121"/>
        <v>0</v>
      </c>
      <c r="DR53" s="79">
        <f t="shared" si="122"/>
        <v>0</v>
      </c>
      <c r="DS53" s="79">
        <f t="shared" si="123"/>
        <v>0</v>
      </c>
      <c r="DT53" s="537"/>
      <c r="DU53" s="537"/>
      <c r="DV53" s="401"/>
    </row>
    <row r="54" spans="1:126" outlineLevel="1" x14ac:dyDescent="0.2">
      <c r="A54" s="186" t="s">
        <v>22</v>
      </c>
      <c r="B54" s="179" t="s">
        <v>34</v>
      </c>
      <c r="C54" s="44"/>
      <c r="D54" s="43"/>
      <c r="E54" s="79">
        <f t="shared" si="72"/>
        <v>0</v>
      </c>
      <c r="F54" s="150" t="s">
        <v>36</v>
      </c>
      <c r="G54" s="22" t="s">
        <v>250</v>
      </c>
      <c r="H54" s="320" t="s">
        <v>318</v>
      </c>
      <c r="I54" s="79">
        <f t="shared" si="73"/>
        <v>0</v>
      </c>
      <c r="J54" s="79">
        <f t="shared" si="74"/>
        <v>0</v>
      </c>
      <c r="K54" s="79">
        <f t="shared" si="126"/>
        <v>0</v>
      </c>
      <c r="L54" s="537"/>
      <c r="M54" s="537"/>
      <c r="N54" s="401"/>
      <c r="O54" s="320"/>
      <c r="P54" s="79">
        <f t="shared" si="76"/>
        <v>0</v>
      </c>
      <c r="Q54" s="79">
        <f t="shared" si="77"/>
        <v>0</v>
      </c>
      <c r="R54" s="79">
        <f t="shared" si="127"/>
        <v>0</v>
      </c>
      <c r="S54" s="537"/>
      <c r="T54" s="537"/>
      <c r="U54" s="401"/>
      <c r="V54" s="320"/>
      <c r="W54" s="79">
        <f t="shared" si="79"/>
        <v>0</v>
      </c>
      <c r="X54" s="79">
        <f t="shared" si="80"/>
        <v>0</v>
      </c>
      <c r="Y54" s="79">
        <f t="shared" si="81"/>
        <v>0</v>
      </c>
      <c r="Z54" s="537"/>
      <c r="AA54" s="537"/>
      <c r="AB54" s="401"/>
      <c r="AC54" s="320"/>
      <c r="AD54" s="79">
        <f t="shared" si="82"/>
        <v>0</v>
      </c>
      <c r="AE54" s="79">
        <f t="shared" si="83"/>
        <v>0</v>
      </c>
      <c r="AF54" s="79">
        <f t="shared" si="84"/>
        <v>0</v>
      </c>
      <c r="AG54" s="537"/>
      <c r="AH54" s="537"/>
      <c r="AI54" s="401"/>
      <c r="AJ54" s="320"/>
      <c r="AK54" s="79">
        <f t="shared" si="85"/>
        <v>0</v>
      </c>
      <c r="AL54" s="79">
        <f t="shared" si="86"/>
        <v>0</v>
      </c>
      <c r="AM54" s="79">
        <f t="shared" si="87"/>
        <v>0</v>
      </c>
      <c r="AN54" s="537"/>
      <c r="AO54" s="537"/>
      <c r="AP54" s="401"/>
      <c r="AQ54" s="320"/>
      <c r="AR54" s="79">
        <f t="shared" si="88"/>
        <v>0</v>
      </c>
      <c r="AS54" s="79">
        <f t="shared" si="89"/>
        <v>0</v>
      </c>
      <c r="AT54" s="79">
        <f t="shared" si="90"/>
        <v>0</v>
      </c>
      <c r="AU54" s="537"/>
      <c r="AV54" s="537"/>
      <c r="AW54" s="401"/>
      <c r="AX54" s="320"/>
      <c r="AY54" s="79">
        <f t="shared" si="91"/>
        <v>0</v>
      </c>
      <c r="AZ54" s="79">
        <f t="shared" si="92"/>
        <v>0</v>
      </c>
      <c r="BA54" s="79">
        <f t="shared" si="93"/>
        <v>0</v>
      </c>
      <c r="BB54" s="537"/>
      <c r="BC54" s="537"/>
      <c r="BD54" s="401"/>
      <c r="BE54" s="320"/>
      <c r="BF54" s="79">
        <f t="shared" si="94"/>
        <v>0</v>
      </c>
      <c r="BG54" s="79">
        <f t="shared" si="95"/>
        <v>0</v>
      </c>
      <c r="BH54" s="79">
        <f t="shared" si="96"/>
        <v>0</v>
      </c>
      <c r="BI54" s="537"/>
      <c r="BJ54" s="537"/>
      <c r="BK54" s="401"/>
      <c r="BL54" s="320"/>
      <c r="BM54" s="79">
        <f t="shared" si="97"/>
        <v>0</v>
      </c>
      <c r="BN54" s="79">
        <f t="shared" si="98"/>
        <v>0</v>
      </c>
      <c r="BO54" s="79">
        <f t="shared" si="99"/>
        <v>0</v>
      </c>
      <c r="BP54" s="537"/>
      <c r="BQ54" s="537"/>
      <c r="BR54" s="401"/>
      <c r="BS54" s="320"/>
      <c r="BT54" s="79">
        <f t="shared" si="100"/>
        <v>0</v>
      </c>
      <c r="BU54" s="79">
        <f t="shared" si="101"/>
        <v>0</v>
      </c>
      <c r="BV54" s="79">
        <f t="shared" si="102"/>
        <v>0</v>
      </c>
      <c r="BW54" s="537"/>
      <c r="BX54" s="537"/>
      <c r="BY54" s="401"/>
      <c r="BZ54" s="320"/>
      <c r="CA54" s="79">
        <f t="shared" si="103"/>
        <v>0</v>
      </c>
      <c r="CB54" s="79">
        <f t="shared" si="104"/>
        <v>0</v>
      </c>
      <c r="CC54" s="79">
        <f t="shared" si="105"/>
        <v>0</v>
      </c>
      <c r="CD54" s="537"/>
      <c r="CE54" s="537"/>
      <c r="CF54" s="401"/>
      <c r="CG54" s="320"/>
      <c r="CH54" s="79">
        <f t="shared" si="106"/>
        <v>0</v>
      </c>
      <c r="CI54" s="79">
        <f t="shared" si="107"/>
        <v>0</v>
      </c>
      <c r="CJ54" s="79">
        <f t="shared" si="108"/>
        <v>0</v>
      </c>
      <c r="CK54" s="537"/>
      <c r="CL54" s="537"/>
      <c r="CM54" s="401"/>
      <c r="CN54" s="320"/>
      <c r="CO54" s="79">
        <f t="shared" si="109"/>
        <v>0</v>
      </c>
      <c r="CP54" s="79">
        <f t="shared" si="110"/>
        <v>0</v>
      </c>
      <c r="CQ54" s="79">
        <f t="shared" si="111"/>
        <v>0</v>
      </c>
      <c r="CR54" s="537"/>
      <c r="CS54" s="537"/>
      <c r="CT54" s="401"/>
      <c r="CU54" s="320"/>
      <c r="CV54" s="79">
        <f t="shared" si="112"/>
        <v>0</v>
      </c>
      <c r="CW54" s="79">
        <f t="shared" si="113"/>
        <v>0</v>
      </c>
      <c r="CX54" s="79">
        <f t="shared" si="114"/>
        <v>0</v>
      </c>
      <c r="CY54" s="537"/>
      <c r="CZ54" s="537"/>
      <c r="DA54" s="401"/>
      <c r="DB54" s="320"/>
      <c r="DC54" s="79">
        <f t="shared" si="115"/>
        <v>0</v>
      </c>
      <c r="DD54" s="79">
        <f t="shared" si="116"/>
        <v>0</v>
      </c>
      <c r="DE54" s="79">
        <f t="shared" si="117"/>
        <v>0</v>
      </c>
      <c r="DF54" s="537"/>
      <c r="DG54" s="537"/>
      <c r="DH54" s="401"/>
      <c r="DI54" s="320"/>
      <c r="DJ54" s="79">
        <f t="shared" si="118"/>
        <v>0</v>
      </c>
      <c r="DK54" s="79">
        <f t="shared" si="119"/>
        <v>0</v>
      </c>
      <c r="DL54" s="79">
        <f t="shared" si="120"/>
        <v>0</v>
      </c>
      <c r="DM54" s="537"/>
      <c r="DN54" s="537"/>
      <c r="DO54" s="401"/>
      <c r="DP54" s="320"/>
      <c r="DQ54" s="79">
        <f t="shared" si="121"/>
        <v>0</v>
      </c>
      <c r="DR54" s="79">
        <f t="shared" si="122"/>
        <v>0</v>
      </c>
      <c r="DS54" s="79">
        <f t="shared" si="123"/>
        <v>0</v>
      </c>
      <c r="DT54" s="537"/>
      <c r="DU54" s="537"/>
      <c r="DV54" s="401"/>
    </row>
    <row r="55" spans="1:126" outlineLevel="1" x14ac:dyDescent="0.2">
      <c r="A55" s="186" t="s">
        <v>254</v>
      </c>
      <c r="B55" s="182"/>
      <c r="C55" s="44"/>
      <c r="D55" s="43"/>
      <c r="E55" s="79">
        <f t="shared" si="72"/>
        <v>0</v>
      </c>
      <c r="F55" s="150"/>
      <c r="G55" s="22"/>
      <c r="H55" s="320" t="s">
        <v>318</v>
      </c>
      <c r="I55" s="79">
        <f t="shared" si="73"/>
        <v>0</v>
      </c>
      <c r="J55" s="79">
        <f t="shared" si="74"/>
        <v>0</v>
      </c>
      <c r="K55" s="79">
        <f t="shared" si="126"/>
        <v>0</v>
      </c>
      <c r="L55" s="537"/>
      <c r="M55" s="537"/>
      <c r="N55" s="401"/>
      <c r="O55" s="320" t="str">
        <f t="shared" si="4"/>
        <v>LLC</v>
      </c>
      <c r="P55" s="79">
        <f t="shared" si="76"/>
        <v>0</v>
      </c>
      <c r="Q55" s="79">
        <f t="shared" si="77"/>
        <v>0</v>
      </c>
      <c r="R55" s="79">
        <f t="shared" si="127"/>
        <v>0</v>
      </c>
      <c r="S55" s="537"/>
      <c r="T55" s="537"/>
      <c r="U55" s="401"/>
      <c r="V55" s="320"/>
      <c r="W55" s="79">
        <f t="shared" si="79"/>
        <v>0</v>
      </c>
      <c r="X55" s="79">
        <f t="shared" si="80"/>
        <v>0</v>
      </c>
      <c r="Y55" s="79">
        <f t="shared" si="81"/>
        <v>0</v>
      </c>
      <c r="Z55" s="537"/>
      <c r="AA55" s="537"/>
      <c r="AB55" s="401"/>
      <c r="AC55" s="320"/>
      <c r="AD55" s="79">
        <f t="shared" si="82"/>
        <v>0</v>
      </c>
      <c r="AE55" s="79">
        <f t="shared" si="83"/>
        <v>0</v>
      </c>
      <c r="AF55" s="79">
        <f t="shared" si="84"/>
        <v>0</v>
      </c>
      <c r="AG55" s="537"/>
      <c r="AH55" s="537"/>
      <c r="AI55" s="401"/>
      <c r="AJ55" s="320"/>
      <c r="AK55" s="79">
        <f t="shared" si="85"/>
        <v>0</v>
      </c>
      <c r="AL55" s="79">
        <f t="shared" si="86"/>
        <v>0</v>
      </c>
      <c r="AM55" s="79">
        <f t="shared" si="87"/>
        <v>0</v>
      </c>
      <c r="AN55" s="537"/>
      <c r="AO55" s="537"/>
      <c r="AP55" s="401"/>
      <c r="AQ55" s="320"/>
      <c r="AR55" s="79">
        <f t="shared" si="88"/>
        <v>0</v>
      </c>
      <c r="AS55" s="79">
        <f t="shared" si="89"/>
        <v>0</v>
      </c>
      <c r="AT55" s="79">
        <f t="shared" si="90"/>
        <v>0</v>
      </c>
      <c r="AU55" s="537"/>
      <c r="AV55" s="537"/>
      <c r="AW55" s="401"/>
      <c r="AX55" s="320"/>
      <c r="AY55" s="79">
        <f t="shared" si="91"/>
        <v>0</v>
      </c>
      <c r="AZ55" s="79">
        <f t="shared" si="92"/>
        <v>0</v>
      </c>
      <c r="BA55" s="79">
        <f t="shared" si="93"/>
        <v>0</v>
      </c>
      <c r="BB55" s="537"/>
      <c r="BC55" s="537"/>
      <c r="BD55" s="401"/>
      <c r="BE55" s="320"/>
      <c r="BF55" s="79">
        <f t="shared" si="94"/>
        <v>0</v>
      </c>
      <c r="BG55" s="79">
        <f t="shared" si="95"/>
        <v>0</v>
      </c>
      <c r="BH55" s="79">
        <f t="shared" si="96"/>
        <v>0</v>
      </c>
      <c r="BI55" s="537"/>
      <c r="BJ55" s="537"/>
      <c r="BK55" s="401"/>
      <c r="BL55" s="320"/>
      <c r="BM55" s="79">
        <f t="shared" si="97"/>
        <v>0</v>
      </c>
      <c r="BN55" s="79">
        <f t="shared" si="98"/>
        <v>0</v>
      </c>
      <c r="BO55" s="79">
        <f t="shared" si="99"/>
        <v>0</v>
      </c>
      <c r="BP55" s="537"/>
      <c r="BQ55" s="537"/>
      <c r="BR55" s="401"/>
      <c r="BS55" s="320"/>
      <c r="BT55" s="79">
        <f t="shared" si="100"/>
        <v>0</v>
      </c>
      <c r="BU55" s="79">
        <f t="shared" si="101"/>
        <v>0</v>
      </c>
      <c r="BV55" s="79">
        <f t="shared" si="102"/>
        <v>0</v>
      </c>
      <c r="BW55" s="537"/>
      <c r="BX55" s="537"/>
      <c r="BY55" s="401"/>
      <c r="BZ55" s="320"/>
      <c r="CA55" s="79">
        <f t="shared" si="103"/>
        <v>0</v>
      </c>
      <c r="CB55" s="79">
        <f t="shared" si="104"/>
        <v>0</v>
      </c>
      <c r="CC55" s="79">
        <f t="shared" si="105"/>
        <v>0</v>
      </c>
      <c r="CD55" s="537"/>
      <c r="CE55" s="537"/>
      <c r="CF55" s="401"/>
      <c r="CG55" s="320"/>
      <c r="CH55" s="79">
        <f t="shared" si="106"/>
        <v>0</v>
      </c>
      <c r="CI55" s="79">
        <f t="shared" si="107"/>
        <v>0</v>
      </c>
      <c r="CJ55" s="79">
        <f t="shared" si="108"/>
        <v>0</v>
      </c>
      <c r="CK55" s="537"/>
      <c r="CL55" s="537"/>
      <c r="CM55" s="401"/>
      <c r="CN55" s="320"/>
      <c r="CO55" s="79">
        <f t="shared" si="109"/>
        <v>0</v>
      </c>
      <c r="CP55" s="79">
        <f t="shared" si="110"/>
        <v>0</v>
      </c>
      <c r="CQ55" s="79">
        <f t="shared" si="111"/>
        <v>0</v>
      </c>
      <c r="CR55" s="537"/>
      <c r="CS55" s="537"/>
      <c r="CT55" s="401"/>
      <c r="CU55" s="320"/>
      <c r="CV55" s="79">
        <f t="shared" si="112"/>
        <v>0</v>
      </c>
      <c r="CW55" s="79">
        <f t="shared" si="113"/>
        <v>0</v>
      </c>
      <c r="CX55" s="79">
        <f t="shared" si="114"/>
        <v>0</v>
      </c>
      <c r="CY55" s="537"/>
      <c r="CZ55" s="537"/>
      <c r="DA55" s="401"/>
      <c r="DB55" s="320"/>
      <c r="DC55" s="79">
        <f t="shared" si="115"/>
        <v>0</v>
      </c>
      <c r="DD55" s="79">
        <f t="shared" si="116"/>
        <v>0</v>
      </c>
      <c r="DE55" s="79">
        <f t="shared" si="117"/>
        <v>0</v>
      </c>
      <c r="DF55" s="537"/>
      <c r="DG55" s="537"/>
      <c r="DH55" s="401"/>
      <c r="DI55" s="320"/>
      <c r="DJ55" s="79">
        <f t="shared" si="118"/>
        <v>0</v>
      </c>
      <c r="DK55" s="79">
        <f t="shared" si="119"/>
        <v>0</v>
      </c>
      <c r="DL55" s="79">
        <f t="shared" si="120"/>
        <v>0</v>
      </c>
      <c r="DM55" s="537"/>
      <c r="DN55" s="537"/>
      <c r="DO55" s="401"/>
      <c r="DP55" s="320"/>
      <c r="DQ55" s="79">
        <f t="shared" si="121"/>
        <v>0</v>
      </c>
      <c r="DR55" s="79">
        <f t="shared" si="122"/>
        <v>0</v>
      </c>
      <c r="DS55" s="79">
        <f t="shared" si="123"/>
        <v>0</v>
      </c>
      <c r="DT55" s="537"/>
      <c r="DU55" s="537"/>
      <c r="DV55" s="401"/>
    </row>
    <row r="56" spans="1:126" outlineLevel="1" x14ac:dyDescent="0.2">
      <c r="A56" s="186" t="s">
        <v>89</v>
      </c>
      <c r="B56" s="179" t="s">
        <v>35</v>
      </c>
      <c r="C56" s="44"/>
      <c r="D56" s="43"/>
      <c r="E56" s="79">
        <f t="shared" si="72"/>
        <v>0</v>
      </c>
      <c r="F56" s="150" t="s">
        <v>36</v>
      </c>
      <c r="G56" s="22" t="s">
        <v>90</v>
      </c>
      <c r="H56" s="320" t="s">
        <v>318</v>
      </c>
      <c r="I56" s="79">
        <f t="shared" si="73"/>
        <v>0</v>
      </c>
      <c r="J56" s="79">
        <f t="shared" si="74"/>
        <v>0</v>
      </c>
      <c r="K56" s="79">
        <f t="shared" si="126"/>
        <v>0</v>
      </c>
      <c r="L56" s="537"/>
      <c r="M56" s="537"/>
      <c r="N56" s="401"/>
      <c r="O56" s="320" t="str">
        <f t="shared" si="4"/>
        <v>LLC</v>
      </c>
      <c r="P56" s="79">
        <f t="shared" si="76"/>
        <v>0</v>
      </c>
      <c r="Q56" s="79">
        <f t="shared" si="77"/>
        <v>0</v>
      </c>
      <c r="R56" s="79">
        <f t="shared" si="127"/>
        <v>0</v>
      </c>
      <c r="S56" s="537"/>
      <c r="T56" s="537"/>
      <c r="U56" s="401"/>
      <c r="V56" s="320"/>
      <c r="W56" s="79">
        <f t="shared" si="79"/>
        <v>0</v>
      </c>
      <c r="X56" s="79">
        <f t="shared" si="80"/>
        <v>0</v>
      </c>
      <c r="Y56" s="79">
        <f t="shared" si="81"/>
        <v>0</v>
      </c>
      <c r="Z56" s="537"/>
      <c r="AA56" s="537"/>
      <c r="AB56" s="401"/>
      <c r="AC56" s="320"/>
      <c r="AD56" s="79">
        <f t="shared" si="82"/>
        <v>0</v>
      </c>
      <c r="AE56" s="79">
        <f t="shared" si="83"/>
        <v>0</v>
      </c>
      <c r="AF56" s="79">
        <f t="shared" si="84"/>
        <v>0</v>
      </c>
      <c r="AG56" s="537"/>
      <c r="AH56" s="537"/>
      <c r="AI56" s="401"/>
      <c r="AJ56" s="320"/>
      <c r="AK56" s="79">
        <f t="shared" si="85"/>
        <v>0</v>
      </c>
      <c r="AL56" s="79">
        <f t="shared" si="86"/>
        <v>0</v>
      </c>
      <c r="AM56" s="79">
        <f t="shared" si="87"/>
        <v>0</v>
      </c>
      <c r="AN56" s="537"/>
      <c r="AO56" s="537"/>
      <c r="AP56" s="401"/>
      <c r="AQ56" s="320"/>
      <c r="AR56" s="79">
        <f t="shared" si="88"/>
        <v>0</v>
      </c>
      <c r="AS56" s="79">
        <f t="shared" si="89"/>
        <v>0</v>
      </c>
      <c r="AT56" s="79">
        <f t="shared" si="90"/>
        <v>0</v>
      </c>
      <c r="AU56" s="537"/>
      <c r="AV56" s="537"/>
      <c r="AW56" s="401"/>
      <c r="AX56" s="320"/>
      <c r="AY56" s="79">
        <f t="shared" si="91"/>
        <v>0</v>
      </c>
      <c r="AZ56" s="79">
        <f t="shared" si="92"/>
        <v>0</v>
      </c>
      <c r="BA56" s="79">
        <f t="shared" si="93"/>
        <v>0</v>
      </c>
      <c r="BB56" s="537"/>
      <c r="BC56" s="537"/>
      <c r="BD56" s="401"/>
      <c r="BE56" s="320"/>
      <c r="BF56" s="79">
        <f t="shared" si="94"/>
        <v>0</v>
      </c>
      <c r="BG56" s="79">
        <f t="shared" si="95"/>
        <v>0</v>
      </c>
      <c r="BH56" s="79">
        <f t="shared" si="96"/>
        <v>0</v>
      </c>
      <c r="BI56" s="537"/>
      <c r="BJ56" s="537"/>
      <c r="BK56" s="401"/>
      <c r="BL56" s="320"/>
      <c r="BM56" s="79">
        <f t="shared" si="97"/>
        <v>0</v>
      </c>
      <c r="BN56" s="79">
        <f t="shared" si="98"/>
        <v>0</v>
      </c>
      <c r="BO56" s="79">
        <f t="shared" si="99"/>
        <v>0</v>
      </c>
      <c r="BP56" s="537"/>
      <c r="BQ56" s="537"/>
      <c r="BR56" s="401"/>
      <c r="BS56" s="320"/>
      <c r="BT56" s="79">
        <f t="shared" si="100"/>
        <v>0</v>
      </c>
      <c r="BU56" s="79">
        <f t="shared" si="101"/>
        <v>0</v>
      </c>
      <c r="BV56" s="79">
        <f t="shared" si="102"/>
        <v>0</v>
      </c>
      <c r="BW56" s="537"/>
      <c r="BX56" s="537"/>
      <c r="BY56" s="401"/>
      <c r="BZ56" s="320"/>
      <c r="CA56" s="79">
        <f t="shared" si="103"/>
        <v>0</v>
      </c>
      <c r="CB56" s="79">
        <f t="shared" si="104"/>
        <v>0</v>
      </c>
      <c r="CC56" s="79">
        <f t="shared" si="105"/>
        <v>0</v>
      </c>
      <c r="CD56" s="537"/>
      <c r="CE56" s="537"/>
      <c r="CF56" s="401"/>
      <c r="CG56" s="320"/>
      <c r="CH56" s="79">
        <f t="shared" si="106"/>
        <v>0</v>
      </c>
      <c r="CI56" s="79">
        <f t="shared" si="107"/>
        <v>0</v>
      </c>
      <c r="CJ56" s="79">
        <f t="shared" si="108"/>
        <v>0</v>
      </c>
      <c r="CK56" s="537"/>
      <c r="CL56" s="537"/>
      <c r="CM56" s="401"/>
      <c r="CN56" s="320"/>
      <c r="CO56" s="79">
        <f t="shared" si="109"/>
        <v>0</v>
      </c>
      <c r="CP56" s="79">
        <f t="shared" si="110"/>
        <v>0</v>
      </c>
      <c r="CQ56" s="79">
        <f t="shared" si="111"/>
        <v>0</v>
      </c>
      <c r="CR56" s="537"/>
      <c r="CS56" s="537"/>
      <c r="CT56" s="401"/>
      <c r="CU56" s="320"/>
      <c r="CV56" s="79">
        <f t="shared" si="112"/>
        <v>0</v>
      </c>
      <c r="CW56" s="79">
        <f t="shared" si="113"/>
        <v>0</v>
      </c>
      <c r="CX56" s="79">
        <f t="shared" si="114"/>
        <v>0</v>
      </c>
      <c r="CY56" s="537"/>
      <c r="CZ56" s="537"/>
      <c r="DA56" s="401"/>
      <c r="DB56" s="320"/>
      <c r="DC56" s="79">
        <f t="shared" si="115"/>
        <v>0</v>
      </c>
      <c r="DD56" s="79">
        <f t="shared" si="116"/>
        <v>0</v>
      </c>
      <c r="DE56" s="79">
        <f t="shared" si="117"/>
        <v>0</v>
      </c>
      <c r="DF56" s="537"/>
      <c r="DG56" s="537"/>
      <c r="DH56" s="401"/>
      <c r="DI56" s="320"/>
      <c r="DJ56" s="79">
        <f t="shared" si="118"/>
        <v>0</v>
      </c>
      <c r="DK56" s="79">
        <f t="shared" si="119"/>
        <v>0</v>
      </c>
      <c r="DL56" s="79">
        <f t="shared" si="120"/>
        <v>0</v>
      </c>
      <c r="DM56" s="537"/>
      <c r="DN56" s="537"/>
      <c r="DO56" s="401"/>
      <c r="DP56" s="320"/>
      <c r="DQ56" s="79">
        <f t="shared" si="121"/>
        <v>0</v>
      </c>
      <c r="DR56" s="79">
        <f t="shared" si="122"/>
        <v>0</v>
      </c>
      <c r="DS56" s="79">
        <f t="shared" si="123"/>
        <v>0</v>
      </c>
      <c r="DT56" s="537"/>
      <c r="DU56" s="537"/>
      <c r="DV56" s="401"/>
    </row>
    <row r="57" spans="1:126" s="20" customFormat="1" outlineLevel="1" x14ac:dyDescent="0.2">
      <c r="A57" s="196" t="s">
        <v>274</v>
      </c>
      <c r="B57" s="182"/>
      <c r="C57" s="44"/>
      <c r="D57" s="42"/>
      <c r="E57" s="78">
        <f t="shared" si="72"/>
        <v>0</v>
      </c>
      <c r="F57" s="190"/>
      <c r="G57" s="22" t="s">
        <v>276</v>
      </c>
      <c r="H57" s="320" t="s">
        <v>318</v>
      </c>
      <c r="I57" s="79">
        <f t="shared" si="73"/>
        <v>0</v>
      </c>
      <c r="J57" s="79">
        <f t="shared" si="74"/>
        <v>0</v>
      </c>
      <c r="K57" s="78">
        <f t="shared" si="126"/>
        <v>0</v>
      </c>
      <c r="L57" s="537"/>
      <c r="M57" s="537"/>
      <c r="N57" s="401"/>
      <c r="O57" s="320" t="str">
        <f t="shared" si="4"/>
        <v>LLC</v>
      </c>
      <c r="P57" s="79">
        <f t="shared" si="76"/>
        <v>0</v>
      </c>
      <c r="Q57" s="79">
        <f t="shared" si="77"/>
        <v>0</v>
      </c>
      <c r="R57" s="78">
        <f t="shared" si="127"/>
        <v>0</v>
      </c>
      <c r="S57" s="537"/>
      <c r="T57" s="537"/>
      <c r="U57" s="401"/>
      <c r="V57" s="320"/>
      <c r="W57" s="79">
        <f t="shared" si="79"/>
        <v>0</v>
      </c>
      <c r="X57" s="79">
        <f t="shared" si="80"/>
        <v>0</v>
      </c>
      <c r="Y57" s="78">
        <f t="shared" si="81"/>
        <v>0</v>
      </c>
      <c r="Z57" s="537"/>
      <c r="AA57" s="537"/>
      <c r="AB57" s="401"/>
      <c r="AC57" s="320"/>
      <c r="AD57" s="79">
        <f t="shared" si="82"/>
        <v>0</v>
      </c>
      <c r="AE57" s="79">
        <f t="shared" si="83"/>
        <v>0</v>
      </c>
      <c r="AF57" s="78">
        <f t="shared" si="84"/>
        <v>0</v>
      </c>
      <c r="AG57" s="537"/>
      <c r="AH57" s="537"/>
      <c r="AI57" s="401"/>
      <c r="AJ57" s="320"/>
      <c r="AK57" s="79">
        <f t="shared" si="85"/>
        <v>0</v>
      </c>
      <c r="AL57" s="79">
        <f t="shared" si="86"/>
        <v>0</v>
      </c>
      <c r="AM57" s="78">
        <f t="shared" si="87"/>
        <v>0</v>
      </c>
      <c r="AN57" s="537"/>
      <c r="AO57" s="537"/>
      <c r="AP57" s="401"/>
      <c r="AQ57" s="320"/>
      <c r="AR57" s="79">
        <f t="shared" si="88"/>
        <v>0</v>
      </c>
      <c r="AS57" s="79">
        <f t="shared" si="89"/>
        <v>0</v>
      </c>
      <c r="AT57" s="78">
        <f t="shared" si="90"/>
        <v>0</v>
      </c>
      <c r="AU57" s="537"/>
      <c r="AV57" s="537"/>
      <c r="AW57" s="401"/>
      <c r="AX57" s="320"/>
      <c r="AY57" s="79">
        <f t="shared" si="91"/>
        <v>0</v>
      </c>
      <c r="AZ57" s="79">
        <f t="shared" si="92"/>
        <v>0</v>
      </c>
      <c r="BA57" s="78">
        <f t="shared" si="93"/>
        <v>0</v>
      </c>
      <c r="BB57" s="537"/>
      <c r="BC57" s="537"/>
      <c r="BD57" s="401"/>
      <c r="BE57" s="320"/>
      <c r="BF57" s="79">
        <f t="shared" si="94"/>
        <v>0</v>
      </c>
      <c r="BG57" s="79">
        <f t="shared" si="95"/>
        <v>0</v>
      </c>
      <c r="BH57" s="78">
        <f t="shared" si="96"/>
        <v>0</v>
      </c>
      <c r="BI57" s="537"/>
      <c r="BJ57" s="537"/>
      <c r="BK57" s="401"/>
      <c r="BL57" s="320"/>
      <c r="BM57" s="79">
        <f t="shared" si="97"/>
        <v>0</v>
      </c>
      <c r="BN57" s="79">
        <f t="shared" si="98"/>
        <v>0</v>
      </c>
      <c r="BO57" s="78">
        <f t="shared" si="99"/>
        <v>0</v>
      </c>
      <c r="BP57" s="537"/>
      <c r="BQ57" s="537"/>
      <c r="BR57" s="401"/>
      <c r="BS57" s="320"/>
      <c r="BT57" s="79">
        <f t="shared" si="100"/>
        <v>0</v>
      </c>
      <c r="BU57" s="79">
        <f t="shared" si="101"/>
        <v>0</v>
      </c>
      <c r="BV57" s="78">
        <f t="shared" si="102"/>
        <v>0</v>
      </c>
      <c r="BW57" s="537"/>
      <c r="BX57" s="537"/>
      <c r="BY57" s="401"/>
      <c r="BZ57" s="320"/>
      <c r="CA57" s="79">
        <f t="shared" si="103"/>
        <v>0</v>
      </c>
      <c r="CB57" s="79">
        <f t="shared" si="104"/>
        <v>0</v>
      </c>
      <c r="CC57" s="78">
        <f t="shared" si="105"/>
        <v>0</v>
      </c>
      <c r="CD57" s="537"/>
      <c r="CE57" s="537"/>
      <c r="CF57" s="401"/>
      <c r="CG57" s="320"/>
      <c r="CH57" s="79">
        <f t="shared" si="106"/>
        <v>0</v>
      </c>
      <c r="CI57" s="79">
        <f t="shared" si="107"/>
        <v>0</v>
      </c>
      <c r="CJ57" s="78">
        <f t="shared" si="108"/>
        <v>0</v>
      </c>
      <c r="CK57" s="537"/>
      <c r="CL57" s="537"/>
      <c r="CM57" s="401"/>
      <c r="CN57" s="320"/>
      <c r="CO57" s="79">
        <f t="shared" si="109"/>
        <v>0</v>
      </c>
      <c r="CP57" s="79">
        <f t="shared" si="110"/>
        <v>0</v>
      </c>
      <c r="CQ57" s="78">
        <f t="shared" si="111"/>
        <v>0</v>
      </c>
      <c r="CR57" s="537"/>
      <c r="CS57" s="537"/>
      <c r="CT57" s="401"/>
      <c r="CU57" s="320"/>
      <c r="CV57" s="79">
        <f t="shared" si="112"/>
        <v>0</v>
      </c>
      <c r="CW57" s="79">
        <f t="shared" si="113"/>
        <v>0</v>
      </c>
      <c r="CX57" s="78">
        <f t="shared" si="114"/>
        <v>0</v>
      </c>
      <c r="CY57" s="537"/>
      <c r="CZ57" s="537"/>
      <c r="DA57" s="401"/>
      <c r="DB57" s="320"/>
      <c r="DC57" s="79">
        <f t="shared" si="115"/>
        <v>0</v>
      </c>
      <c r="DD57" s="79">
        <f t="shared" si="116"/>
        <v>0</v>
      </c>
      <c r="DE57" s="78">
        <f t="shared" si="117"/>
        <v>0</v>
      </c>
      <c r="DF57" s="537"/>
      <c r="DG57" s="537"/>
      <c r="DH57" s="401"/>
      <c r="DI57" s="320"/>
      <c r="DJ57" s="79">
        <f t="shared" si="118"/>
        <v>0</v>
      </c>
      <c r="DK57" s="79">
        <f t="shared" si="119"/>
        <v>0</v>
      </c>
      <c r="DL57" s="78">
        <f t="shared" si="120"/>
        <v>0</v>
      </c>
      <c r="DM57" s="537"/>
      <c r="DN57" s="537"/>
      <c r="DO57" s="401"/>
      <c r="DP57" s="320"/>
      <c r="DQ57" s="79">
        <f t="shared" si="121"/>
        <v>0</v>
      </c>
      <c r="DR57" s="79">
        <f t="shared" si="122"/>
        <v>0</v>
      </c>
      <c r="DS57" s="78">
        <f t="shared" si="123"/>
        <v>0</v>
      </c>
      <c r="DT57" s="537"/>
      <c r="DU57" s="537"/>
      <c r="DV57" s="401"/>
    </row>
    <row r="58" spans="1:126" s="20" customFormat="1" outlineLevel="1" x14ac:dyDescent="0.2">
      <c r="A58" s="196" t="s">
        <v>249</v>
      </c>
      <c r="B58" s="182"/>
      <c r="C58" s="44"/>
      <c r="D58" s="42"/>
      <c r="E58" s="78">
        <f t="shared" si="72"/>
        <v>0</v>
      </c>
      <c r="F58" s="190"/>
      <c r="G58" s="22" t="s">
        <v>277</v>
      </c>
      <c r="H58" s="320" t="s">
        <v>318</v>
      </c>
      <c r="I58" s="79">
        <f t="shared" si="73"/>
        <v>0</v>
      </c>
      <c r="J58" s="79">
        <f t="shared" si="74"/>
        <v>0</v>
      </c>
      <c r="K58" s="78">
        <f t="shared" si="126"/>
        <v>0</v>
      </c>
      <c r="L58" s="537"/>
      <c r="M58" s="537"/>
      <c r="N58" s="401"/>
      <c r="O58" s="320" t="str">
        <f t="shared" si="4"/>
        <v>LLC</v>
      </c>
      <c r="P58" s="79">
        <f t="shared" si="76"/>
        <v>0</v>
      </c>
      <c r="Q58" s="79">
        <f t="shared" si="77"/>
        <v>0</v>
      </c>
      <c r="R58" s="78">
        <f t="shared" si="127"/>
        <v>0</v>
      </c>
      <c r="S58" s="537"/>
      <c r="T58" s="537"/>
      <c r="U58" s="401"/>
      <c r="V58" s="320"/>
      <c r="W58" s="79">
        <f t="shared" si="79"/>
        <v>0</v>
      </c>
      <c r="X58" s="79">
        <f t="shared" si="80"/>
        <v>0</v>
      </c>
      <c r="Y58" s="78">
        <f t="shared" si="81"/>
        <v>0</v>
      </c>
      <c r="Z58" s="537"/>
      <c r="AA58" s="537"/>
      <c r="AB58" s="401"/>
      <c r="AC58" s="320"/>
      <c r="AD58" s="79">
        <f t="shared" si="82"/>
        <v>0</v>
      </c>
      <c r="AE58" s="79">
        <f t="shared" si="83"/>
        <v>0</v>
      </c>
      <c r="AF58" s="78">
        <f t="shared" si="84"/>
        <v>0</v>
      </c>
      <c r="AG58" s="537"/>
      <c r="AH58" s="537"/>
      <c r="AI58" s="401"/>
      <c r="AJ58" s="320"/>
      <c r="AK58" s="79">
        <f t="shared" si="85"/>
        <v>0</v>
      </c>
      <c r="AL58" s="79">
        <f t="shared" si="86"/>
        <v>0</v>
      </c>
      <c r="AM58" s="78">
        <f t="shared" si="87"/>
        <v>0</v>
      </c>
      <c r="AN58" s="537"/>
      <c r="AO58" s="537"/>
      <c r="AP58" s="401"/>
      <c r="AQ58" s="320"/>
      <c r="AR58" s="79">
        <f t="shared" si="88"/>
        <v>0</v>
      </c>
      <c r="AS58" s="79">
        <f t="shared" si="89"/>
        <v>0</v>
      </c>
      <c r="AT58" s="78">
        <f t="shared" si="90"/>
        <v>0</v>
      </c>
      <c r="AU58" s="537"/>
      <c r="AV58" s="537"/>
      <c r="AW58" s="401"/>
      <c r="AX58" s="320"/>
      <c r="AY58" s="79">
        <f t="shared" si="91"/>
        <v>0</v>
      </c>
      <c r="AZ58" s="79">
        <f t="shared" si="92"/>
        <v>0</v>
      </c>
      <c r="BA58" s="78">
        <f t="shared" si="93"/>
        <v>0</v>
      </c>
      <c r="BB58" s="537"/>
      <c r="BC58" s="537"/>
      <c r="BD58" s="401"/>
      <c r="BE58" s="320"/>
      <c r="BF58" s="79">
        <f t="shared" si="94"/>
        <v>0</v>
      </c>
      <c r="BG58" s="79">
        <f t="shared" si="95"/>
        <v>0</v>
      </c>
      <c r="BH58" s="78">
        <f t="shared" si="96"/>
        <v>0</v>
      </c>
      <c r="BI58" s="537"/>
      <c r="BJ58" s="537"/>
      <c r="BK58" s="401"/>
      <c r="BL58" s="320"/>
      <c r="BM58" s="79">
        <f t="shared" si="97"/>
        <v>0</v>
      </c>
      <c r="BN58" s="79">
        <f t="shared" si="98"/>
        <v>0</v>
      </c>
      <c r="BO58" s="78">
        <f t="shared" si="99"/>
        <v>0</v>
      </c>
      <c r="BP58" s="537"/>
      <c r="BQ58" s="537"/>
      <c r="BR58" s="401"/>
      <c r="BS58" s="320"/>
      <c r="BT58" s="79">
        <f t="shared" si="100"/>
        <v>0</v>
      </c>
      <c r="BU58" s="79">
        <f t="shared" si="101"/>
        <v>0</v>
      </c>
      <c r="BV58" s="78">
        <f t="shared" si="102"/>
        <v>0</v>
      </c>
      <c r="BW58" s="537"/>
      <c r="BX58" s="537"/>
      <c r="BY58" s="401"/>
      <c r="BZ58" s="320"/>
      <c r="CA58" s="79">
        <f t="shared" si="103"/>
        <v>0</v>
      </c>
      <c r="CB58" s="79">
        <f t="shared" si="104"/>
        <v>0</v>
      </c>
      <c r="CC58" s="78">
        <f t="shared" si="105"/>
        <v>0</v>
      </c>
      <c r="CD58" s="537"/>
      <c r="CE58" s="537"/>
      <c r="CF58" s="401"/>
      <c r="CG58" s="320"/>
      <c r="CH58" s="79">
        <f t="shared" si="106"/>
        <v>0</v>
      </c>
      <c r="CI58" s="79">
        <f t="shared" si="107"/>
        <v>0</v>
      </c>
      <c r="CJ58" s="78">
        <f t="shared" si="108"/>
        <v>0</v>
      </c>
      <c r="CK58" s="537"/>
      <c r="CL58" s="537"/>
      <c r="CM58" s="401"/>
      <c r="CN58" s="320"/>
      <c r="CO58" s="79">
        <f t="shared" si="109"/>
        <v>0</v>
      </c>
      <c r="CP58" s="79">
        <f t="shared" si="110"/>
        <v>0</v>
      </c>
      <c r="CQ58" s="78">
        <f t="shared" si="111"/>
        <v>0</v>
      </c>
      <c r="CR58" s="537"/>
      <c r="CS58" s="537"/>
      <c r="CT58" s="401"/>
      <c r="CU58" s="320"/>
      <c r="CV58" s="79">
        <f t="shared" si="112"/>
        <v>0</v>
      </c>
      <c r="CW58" s="79">
        <f t="shared" si="113"/>
        <v>0</v>
      </c>
      <c r="CX58" s="78">
        <f t="shared" si="114"/>
        <v>0</v>
      </c>
      <c r="CY58" s="537"/>
      <c r="CZ58" s="537"/>
      <c r="DA58" s="401"/>
      <c r="DB58" s="320"/>
      <c r="DC58" s="79">
        <f t="shared" si="115"/>
        <v>0</v>
      </c>
      <c r="DD58" s="79">
        <f t="shared" si="116"/>
        <v>0</v>
      </c>
      <c r="DE58" s="78">
        <f t="shared" si="117"/>
        <v>0</v>
      </c>
      <c r="DF58" s="537"/>
      <c r="DG58" s="537"/>
      <c r="DH58" s="401"/>
      <c r="DI58" s="320"/>
      <c r="DJ58" s="79">
        <f t="shared" si="118"/>
        <v>0</v>
      </c>
      <c r="DK58" s="79">
        <f t="shared" si="119"/>
        <v>0</v>
      </c>
      <c r="DL58" s="78">
        <f t="shared" si="120"/>
        <v>0</v>
      </c>
      <c r="DM58" s="537"/>
      <c r="DN58" s="537"/>
      <c r="DO58" s="401"/>
      <c r="DP58" s="320"/>
      <c r="DQ58" s="79">
        <f t="shared" si="121"/>
        <v>0</v>
      </c>
      <c r="DR58" s="79">
        <f t="shared" si="122"/>
        <v>0</v>
      </c>
      <c r="DS58" s="78">
        <f t="shared" si="123"/>
        <v>0</v>
      </c>
      <c r="DT58" s="537"/>
      <c r="DU58" s="537"/>
      <c r="DV58" s="401"/>
    </row>
    <row r="59" spans="1:126" outlineLevel="1" x14ac:dyDescent="0.2">
      <c r="A59" s="224" t="s">
        <v>8</v>
      </c>
      <c r="B59" s="63"/>
      <c r="C59" s="77">
        <f>SUMIF($H60:$H61,MID($H59,3,10),C60:C61)</f>
        <v>0</v>
      </c>
      <c r="D59" s="77">
        <f>SUMIF($H60:$H61,MID($H59,3,10),D60:D61)</f>
        <v>0</v>
      </c>
      <c r="E59" s="77">
        <f t="shared" si="72"/>
        <v>0</v>
      </c>
      <c r="F59" s="150"/>
      <c r="G59" s="22"/>
      <c r="H59" s="320" t="s">
        <v>321</v>
      </c>
      <c r="I59" s="77">
        <f t="shared" si="73"/>
        <v>0</v>
      </c>
      <c r="J59" s="77">
        <f t="shared" si="74"/>
        <v>0</v>
      </c>
      <c r="K59" s="77">
        <f t="shared" si="126"/>
        <v>0</v>
      </c>
      <c r="L59" s="464">
        <f>IF(I$1="","",SUMIF($H60:$H65,MID($H59,3,10),L60:L65))</f>
        <v>0</v>
      </c>
      <c r="M59" s="464">
        <f>IF(I$1="","",SUMIF($H60:$H65,MID($H59,3,10),M60:M65))</f>
        <v>0</v>
      </c>
      <c r="N59" s="401"/>
      <c r="O59" s="320" t="str">
        <f t="shared" si="4"/>
        <v>LL</v>
      </c>
      <c r="P59" s="77">
        <f t="shared" si="76"/>
        <v>0</v>
      </c>
      <c r="Q59" s="77">
        <f t="shared" si="77"/>
        <v>0</v>
      </c>
      <c r="R59" s="77">
        <f t="shared" si="127"/>
        <v>0</v>
      </c>
      <c r="S59" s="464">
        <f>IF(P$1="","",SUMIF($H60:$H61,MID($H59,3,10),S60:S61))</f>
        <v>0</v>
      </c>
      <c r="T59" s="464">
        <f>IF(P$1="","",SUMIF($H60:$H61,MID($H59,3,10),T60:T61))</f>
        <v>0</v>
      </c>
      <c r="U59" s="401"/>
      <c r="V59" s="320"/>
      <c r="W59" s="77">
        <f t="shared" si="79"/>
        <v>0</v>
      </c>
      <c r="X59" s="77">
        <f t="shared" si="80"/>
        <v>0</v>
      </c>
      <c r="Y59" s="77">
        <f t="shared" si="81"/>
        <v>0</v>
      </c>
      <c r="Z59" s="476">
        <f>IF(W$1="","",SUMIF($H60:$H61,MID($H59,3,10),Z60:Z61))</f>
        <v>0</v>
      </c>
      <c r="AA59" s="476">
        <f>IF(W$1="","",SUMIF($H60:$H61,MID($H59,3,10),AA60:AA61))</f>
        <v>0</v>
      </c>
      <c r="AB59" s="401"/>
      <c r="AC59" s="320"/>
      <c r="AD59" s="77">
        <f t="shared" si="82"/>
        <v>0</v>
      </c>
      <c r="AE59" s="77">
        <f t="shared" si="83"/>
        <v>0</v>
      </c>
      <c r="AF59" s="77">
        <f t="shared" si="84"/>
        <v>0</v>
      </c>
      <c r="AG59" s="476">
        <f>IF(AD$1="","",SUMIF($H60:$H61,MID($H59,3,10),AG60:AG61))</f>
        <v>0</v>
      </c>
      <c r="AH59" s="476">
        <f>IF(AD$1="","",SUMIF($H60:$H61,MID($H59,3,10),AH60:AH61))</f>
        <v>0</v>
      </c>
      <c r="AI59" s="401"/>
      <c r="AJ59" s="320"/>
      <c r="AK59" s="77">
        <f t="shared" si="85"/>
        <v>0</v>
      </c>
      <c r="AL59" s="77">
        <f t="shared" si="86"/>
        <v>0</v>
      </c>
      <c r="AM59" s="77">
        <f t="shared" si="87"/>
        <v>0</v>
      </c>
      <c r="AN59" s="476">
        <f>IF(AK$1="","",SUMIF($H60:$H61,MID($H59,3,10),AN60:AN61))</f>
        <v>0</v>
      </c>
      <c r="AO59" s="476">
        <f>IF(AK$1="","",SUMIF($H60:$H61,MID($H59,3,10),AO60:AO61))</f>
        <v>0</v>
      </c>
      <c r="AP59" s="401"/>
      <c r="AQ59" s="320"/>
      <c r="AR59" s="77">
        <f t="shared" si="88"/>
        <v>0</v>
      </c>
      <c r="AS59" s="77">
        <f t="shared" si="89"/>
        <v>0</v>
      </c>
      <c r="AT59" s="77">
        <f t="shared" si="90"/>
        <v>0</v>
      </c>
      <c r="AU59" s="476">
        <f>IF(AR$1="","",SUMIF($H60:$H61,MID($H59,3,10),AU60:AU61))</f>
        <v>0</v>
      </c>
      <c r="AV59" s="476">
        <f>IF(AR$1="","",SUMIF($H60:$H61,MID($H59,3,10),AV60:AV61))</f>
        <v>0</v>
      </c>
      <c r="AW59" s="401"/>
      <c r="AX59" s="320"/>
      <c r="AY59" s="77">
        <f t="shared" si="91"/>
        <v>0</v>
      </c>
      <c r="AZ59" s="77">
        <f t="shared" si="92"/>
        <v>0</v>
      </c>
      <c r="BA59" s="77">
        <f t="shared" si="93"/>
        <v>0</v>
      </c>
      <c r="BB59" s="476">
        <f>IF(AY$1="","",SUMIF($H60:$H61,MID($H59,3,10),BB60:BB61))</f>
        <v>0</v>
      </c>
      <c r="BC59" s="476">
        <f>IF(AY$1="","",SUMIF($H60:$H61,MID($H59,3,10),BC60:BC61))</f>
        <v>0</v>
      </c>
      <c r="BD59" s="401"/>
      <c r="BE59" s="320"/>
      <c r="BF59" s="77">
        <f t="shared" si="94"/>
        <v>0</v>
      </c>
      <c r="BG59" s="77">
        <f t="shared" si="95"/>
        <v>0</v>
      </c>
      <c r="BH59" s="77">
        <f t="shared" si="96"/>
        <v>0</v>
      </c>
      <c r="BI59" s="476">
        <f>IF(BF$1="","",SUMIF($H60:$H61,MID($H59,3,10),BI60:BI61))</f>
        <v>0</v>
      </c>
      <c r="BJ59" s="476">
        <f>IF(BF$1="","",SUMIF($H60:$H61,MID($H59,3,10),BJ60:BJ61))</f>
        <v>0</v>
      </c>
      <c r="BK59" s="401"/>
      <c r="BL59" s="320"/>
      <c r="BM59" s="77">
        <f t="shared" si="97"/>
        <v>0</v>
      </c>
      <c r="BN59" s="77">
        <f t="shared" si="98"/>
        <v>0</v>
      </c>
      <c r="BO59" s="77">
        <f t="shared" si="99"/>
        <v>0</v>
      </c>
      <c r="BP59" s="476">
        <f>IF(BM$1="","",SUMIF($H60:$H61,MID($H59,3,10),BP60:BP61))</f>
        <v>0</v>
      </c>
      <c r="BQ59" s="476">
        <f>IF(BM$1="","",SUMIF($H60:$H61,MID($H59,3,10),BQ60:BQ61))</f>
        <v>0</v>
      </c>
      <c r="BR59" s="401"/>
      <c r="BS59" s="320"/>
      <c r="BT59" s="77">
        <f t="shared" si="100"/>
        <v>0</v>
      </c>
      <c r="BU59" s="77">
        <f t="shared" si="101"/>
        <v>0</v>
      </c>
      <c r="BV59" s="77">
        <f t="shared" si="102"/>
        <v>0</v>
      </c>
      <c r="BW59" s="476">
        <f>IF(BT$1="","",SUMIF($H60:$H61,MID($H59,3,10),BW60:BW61))</f>
        <v>0</v>
      </c>
      <c r="BX59" s="476">
        <f>IF(BT$1="","",SUMIF($H60:$H61,MID($H59,3,10),BX60:BX61))</f>
        <v>0</v>
      </c>
      <c r="BY59" s="401"/>
      <c r="BZ59" s="320"/>
      <c r="CA59" s="77">
        <f t="shared" si="103"/>
        <v>0</v>
      </c>
      <c r="CB59" s="77">
        <f t="shared" si="104"/>
        <v>0</v>
      </c>
      <c r="CC59" s="77">
        <f t="shared" si="105"/>
        <v>0</v>
      </c>
      <c r="CD59" s="476">
        <f>IF(CA$1="","",SUMIF($H60:$H61,MID($H59,3,10),CD60:CD61))</f>
        <v>0</v>
      </c>
      <c r="CE59" s="476">
        <f>IF(CA$1="","",SUMIF($H60:$H61,MID($H59,3,10),CE60:CE61))</f>
        <v>0</v>
      </c>
      <c r="CF59" s="401"/>
      <c r="CG59" s="320"/>
      <c r="CH59" s="77">
        <f t="shared" si="106"/>
        <v>0</v>
      </c>
      <c r="CI59" s="77">
        <f t="shared" si="107"/>
        <v>0</v>
      </c>
      <c r="CJ59" s="77">
        <f t="shared" si="108"/>
        <v>0</v>
      </c>
      <c r="CK59" s="476">
        <f>IF(CH$1="","",SUMIF($H60:$H61,MID($H59,3,10),CK60:CK61))</f>
        <v>0</v>
      </c>
      <c r="CL59" s="476">
        <f>IF(CH$1="","",SUMIF($H60:$H61,MID($H59,3,10),CL60:CL61))</f>
        <v>0</v>
      </c>
      <c r="CM59" s="401"/>
      <c r="CN59" s="320"/>
      <c r="CO59" s="77">
        <f t="shared" si="109"/>
        <v>0</v>
      </c>
      <c r="CP59" s="77">
        <f t="shared" si="110"/>
        <v>0</v>
      </c>
      <c r="CQ59" s="77">
        <f t="shared" si="111"/>
        <v>0</v>
      </c>
      <c r="CR59" s="476">
        <f>IF(CO$1="","",SUMIF($H60:$H61,MID($H59,3,10),CR60:CR61))</f>
        <v>0</v>
      </c>
      <c r="CS59" s="476">
        <f>IF(CO$1="","",SUMIF($H60:$H61,MID($H59,3,10),CS60:CS61))</f>
        <v>0</v>
      </c>
      <c r="CT59" s="401"/>
      <c r="CU59" s="320"/>
      <c r="CV59" s="77">
        <f t="shared" si="112"/>
        <v>0</v>
      </c>
      <c r="CW59" s="77">
        <f t="shared" si="113"/>
        <v>0</v>
      </c>
      <c r="CX59" s="77">
        <f t="shared" si="114"/>
        <v>0</v>
      </c>
      <c r="CY59" s="476">
        <f>IF(CV$1="","",SUMIF($H60:$H61,MID($H59,3,10),CY60:CY61))</f>
        <v>0</v>
      </c>
      <c r="CZ59" s="476">
        <f>IF(CV$1="","",SUMIF($H60:$H61,MID($H59,3,10),CZ60:CZ61))</f>
        <v>0</v>
      </c>
      <c r="DA59" s="401"/>
      <c r="DB59" s="320"/>
      <c r="DC59" s="77">
        <f t="shared" si="115"/>
        <v>0</v>
      </c>
      <c r="DD59" s="77">
        <f t="shared" si="116"/>
        <v>0</v>
      </c>
      <c r="DE59" s="77">
        <f t="shared" si="117"/>
        <v>0</v>
      </c>
      <c r="DF59" s="476">
        <f>IF(DC$1="","",SUMIF($H60:$H61,MID($H59,3,10),DF60:DF61))</f>
        <v>0</v>
      </c>
      <c r="DG59" s="476">
        <f>IF(DC$1="","",SUMIF($H60:$H61,MID($H59,3,10),DG60:DG61))</f>
        <v>0</v>
      </c>
      <c r="DH59" s="401"/>
      <c r="DI59" s="320"/>
      <c r="DJ59" s="77">
        <f t="shared" si="118"/>
        <v>0</v>
      </c>
      <c r="DK59" s="77">
        <f t="shared" si="119"/>
        <v>0</v>
      </c>
      <c r="DL59" s="77">
        <f t="shared" si="120"/>
        <v>0</v>
      </c>
      <c r="DM59" s="476">
        <f>IF(DJ$1="","",SUMIF($H60:$H61,MID($H59,3,10),DM60:DM61))</f>
        <v>0</v>
      </c>
      <c r="DN59" s="476">
        <f>IF(DJ$1="","",SUMIF($H60:$H61,MID($H59,3,10),DN60:DN61))</f>
        <v>0</v>
      </c>
      <c r="DO59" s="401"/>
      <c r="DP59" s="320"/>
      <c r="DQ59" s="77">
        <f t="shared" si="121"/>
        <v>0</v>
      </c>
      <c r="DR59" s="77">
        <f t="shared" si="122"/>
        <v>0</v>
      </c>
      <c r="DS59" s="77">
        <f t="shared" si="123"/>
        <v>0</v>
      </c>
      <c r="DT59" s="476">
        <f>IF(DQ$1="","",SUMIF($H60:$H61,MID($H59,3,10),DT60:DT61))</f>
        <v>0</v>
      </c>
      <c r="DU59" s="476">
        <f>IF(DQ$1="","",SUMIF($H60:$H61,MID($H59,3,10),DU60:DU61))</f>
        <v>0</v>
      </c>
      <c r="DV59" s="401"/>
    </row>
    <row r="60" spans="1:126" outlineLevel="1" x14ac:dyDescent="0.2">
      <c r="A60" s="152" t="s">
        <v>8</v>
      </c>
      <c r="B60" s="182"/>
      <c r="C60" s="43"/>
      <c r="D60" s="43"/>
      <c r="E60" s="79">
        <f t="shared" si="72"/>
        <v>0</v>
      </c>
      <c r="F60" s="150"/>
      <c r="G60" s="22"/>
      <c r="H60" s="320" t="s">
        <v>320</v>
      </c>
      <c r="I60" s="79">
        <f t="shared" si="73"/>
        <v>0</v>
      </c>
      <c r="J60" s="79">
        <f t="shared" si="74"/>
        <v>0</v>
      </c>
      <c r="K60" s="79">
        <f>IF(I$1="","",SUM(I60:J60))</f>
        <v>0</v>
      </c>
      <c r="L60" s="537"/>
      <c r="M60" s="537"/>
      <c r="N60" s="402"/>
      <c r="O60" s="320" t="str">
        <f t="shared" ref="O60:O67" si="128">IF(LEFT($H60,2)="s_",MID($H60,3,LEN($H60)-3),$H60)</f>
        <v>LLM</v>
      </c>
      <c r="P60" s="79">
        <f t="shared" si="76"/>
        <v>0</v>
      </c>
      <c r="Q60" s="79">
        <f t="shared" si="77"/>
        <v>0</v>
      </c>
      <c r="R60" s="79">
        <f>IF(P$1="","",SUM(P60:Q60))</f>
        <v>0</v>
      </c>
      <c r="S60" s="537"/>
      <c r="T60" s="537"/>
      <c r="U60" s="402"/>
      <c r="V60" s="320"/>
      <c r="W60" s="79">
        <f t="shared" si="79"/>
        <v>0</v>
      </c>
      <c r="X60" s="79">
        <f t="shared" si="80"/>
        <v>0</v>
      </c>
      <c r="Y60" s="79">
        <f>IF(W$1="","",SUM(W60:X60))</f>
        <v>0</v>
      </c>
      <c r="Z60" s="537"/>
      <c r="AA60" s="537"/>
      <c r="AB60" s="402"/>
      <c r="AC60" s="320"/>
      <c r="AD60" s="79">
        <f t="shared" si="82"/>
        <v>0</v>
      </c>
      <c r="AE60" s="79">
        <f t="shared" si="83"/>
        <v>0</v>
      </c>
      <c r="AF60" s="79">
        <f>IF(AD$1="","",SUM(AD60:AE60))</f>
        <v>0</v>
      </c>
      <c r="AG60" s="537"/>
      <c r="AH60" s="537"/>
      <c r="AI60" s="402"/>
      <c r="AJ60" s="320"/>
      <c r="AK60" s="79">
        <f t="shared" si="85"/>
        <v>0</v>
      </c>
      <c r="AL60" s="79">
        <f t="shared" si="86"/>
        <v>0</v>
      </c>
      <c r="AM60" s="79">
        <f>IF(AK$1="","",SUM(AK60:AL60))</f>
        <v>0</v>
      </c>
      <c r="AN60" s="537"/>
      <c r="AO60" s="537"/>
      <c r="AP60" s="402"/>
      <c r="AQ60" s="320"/>
      <c r="AR60" s="79">
        <f t="shared" si="88"/>
        <v>0</v>
      </c>
      <c r="AS60" s="79">
        <f t="shared" si="89"/>
        <v>0</v>
      </c>
      <c r="AT60" s="79">
        <f>IF(AR$1="","",SUM(AR60:AS60))</f>
        <v>0</v>
      </c>
      <c r="AU60" s="537"/>
      <c r="AV60" s="537"/>
      <c r="AW60" s="402"/>
      <c r="AX60" s="320"/>
      <c r="AY60" s="79">
        <f t="shared" si="91"/>
        <v>0</v>
      </c>
      <c r="AZ60" s="79">
        <f t="shared" si="92"/>
        <v>0</v>
      </c>
      <c r="BA60" s="79">
        <f>IF(AY$1="","",SUM(AY60:AZ60))</f>
        <v>0</v>
      </c>
      <c r="BB60" s="537"/>
      <c r="BC60" s="537"/>
      <c r="BD60" s="402"/>
      <c r="BE60" s="320"/>
      <c r="BF60" s="79">
        <f t="shared" si="94"/>
        <v>0</v>
      </c>
      <c r="BG60" s="79">
        <f t="shared" si="95"/>
        <v>0</v>
      </c>
      <c r="BH60" s="79">
        <f>IF(BF$1="","",SUM(BF60:BG60))</f>
        <v>0</v>
      </c>
      <c r="BI60" s="537"/>
      <c r="BJ60" s="537"/>
      <c r="BK60" s="402"/>
      <c r="BL60" s="320"/>
      <c r="BM60" s="79">
        <f t="shared" si="97"/>
        <v>0</v>
      </c>
      <c r="BN60" s="79">
        <f t="shared" si="98"/>
        <v>0</v>
      </c>
      <c r="BO60" s="79">
        <f>IF(BM$1="","",SUM(BM60:BN60))</f>
        <v>0</v>
      </c>
      <c r="BP60" s="537"/>
      <c r="BQ60" s="537"/>
      <c r="BR60" s="402"/>
      <c r="BS60" s="320"/>
      <c r="BT60" s="79">
        <f t="shared" si="100"/>
        <v>0</v>
      </c>
      <c r="BU60" s="79">
        <f t="shared" si="101"/>
        <v>0</v>
      </c>
      <c r="BV60" s="79">
        <f>IF(BT$1="","",SUM(BT60:BU60))</f>
        <v>0</v>
      </c>
      <c r="BW60" s="537"/>
      <c r="BX60" s="537"/>
      <c r="BY60" s="402"/>
      <c r="BZ60" s="320"/>
      <c r="CA60" s="79">
        <f t="shared" si="103"/>
        <v>0</v>
      </c>
      <c r="CB60" s="79">
        <f t="shared" si="104"/>
        <v>0</v>
      </c>
      <c r="CC60" s="79">
        <f>IF(CA$1="","",SUM(CA60:CB60))</f>
        <v>0</v>
      </c>
      <c r="CD60" s="537"/>
      <c r="CE60" s="537"/>
      <c r="CF60" s="402"/>
      <c r="CG60" s="320"/>
      <c r="CH60" s="79">
        <f t="shared" si="106"/>
        <v>0</v>
      </c>
      <c r="CI60" s="79">
        <f t="shared" si="107"/>
        <v>0</v>
      </c>
      <c r="CJ60" s="79">
        <f>IF(CH$1="","",SUM(CH60:CI60))</f>
        <v>0</v>
      </c>
      <c r="CK60" s="537"/>
      <c r="CL60" s="537"/>
      <c r="CM60" s="402"/>
      <c r="CN60" s="320"/>
      <c r="CO60" s="79">
        <f t="shared" si="109"/>
        <v>0</v>
      </c>
      <c r="CP60" s="79">
        <f t="shared" si="110"/>
        <v>0</v>
      </c>
      <c r="CQ60" s="79">
        <f>IF(CO$1="","",SUM(CO60:CP60))</f>
        <v>0</v>
      </c>
      <c r="CR60" s="537"/>
      <c r="CS60" s="537"/>
      <c r="CT60" s="402"/>
      <c r="CU60" s="320"/>
      <c r="CV60" s="79">
        <f t="shared" si="112"/>
        <v>0</v>
      </c>
      <c r="CW60" s="79">
        <f t="shared" si="113"/>
        <v>0</v>
      </c>
      <c r="CX60" s="79">
        <f>IF(CV$1="","",SUM(CV60:CW60))</f>
        <v>0</v>
      </c>
      <c r="CY60" s="537"/>
      <c r="CZ60" s="537"/>
      <c r="DA60" s="402"/>
      <c r="DB60" s="320"/>
      <c r="DC60" s="79">
        <f t="shared" si="115"/>
        <v>0</v>
      </c>
      <c r="DD60" s="79">
        <f t="shared" si="116"/>
        <v>0</v>
      </c>
      <c r="DE60" s="79">
        <f>IF(DC$1="","",SUM(DC60:DD60))</f>
        <v>0</v>
      </c>
      <c r="DF60" s="537"/>
      <c r="DG60" s="537"/>
      <c r="DH60" s="402"/>
      <c r="DI60" s="320"/>
      <c r="DJ60" s="79">
        <f t="shared" si="118"/>
        <v>0</v>
      </c>
      <c r="DK60" s="79">
        <f t="shared" si="119"/>
        <v>0</v>
      </c>
      <c r="DL60" s="79">
        <f>IF(DJ$1="","",SUM(DJ60:DK60))</f>
        <v>0</v>
      </c>
      <c r="DM60" s="537"/>
      <c r="DN60" s="537"/>
      <c r="DO60" s="402"/>
      <c r="DP60" s="320"/>
      <c r="DQ60" s="79">
        <f t="shared" si="121"/>
        <v>0</v>
      </c>
      <c r="DR60" s="79">
        <f t="shared" si="122"/>
        <v>0</v>
      </c>
      <c r="DS60" s="79">
        <f>IF(DQ$1="","",SUM(DQ60:DR60))</f>
        <v>0</v>
      </c>
      <c r="DT60" s="537"/>
      <c r="DU60" s="537"/>
      <c r="DV60" s="402"/>
    </row>
    <row r="61" spans="1:126" x14ac:dyDescent="0.2">
      <c r="A61" s="75" t="s">
        <v>153</v>
      </c>
      <c r="B61" s="83"/>
      <c r="C61" s="77">
        <f>SUMIF($O24:$O60,MID($H61,3,10),C24:C60)</f>
        <v>0</v>
      </c>
      <c r="D61" s="77">
        <f>SUMIF($O24:$O60,MID($H61,3,10),D24:D60)</f>
        <v>0</v>
      </c>
      <c r="E61" s="77">
        <f t="shared" si="72"/>
        <v>0</v>
      </c>
      <c r="F61" s="150"/>
      <c r="G61" s="22"/>
      <c r="H61" s="320" t="s">
        <v>322</v>
      </c>
      <c r="I61" s="73">
        <f>IF(I$1="","",SUMIF($O25:$O60,MID($H61,3,10),I25:I60))</f>
        <v>0</v>
      </c>
      <c r="J61" s="73">
        <f>IF(I$1="","",SUMIF($O25:$O60,MID($H61,3,10),J25:J60))</f>
        <v>0</v>
      </c>
      <c r="K61" s="77">
        <f>IF(I$1="","",SUM(I61:J61))</f>
        <v>0</v>
      </c>
      <c r="L61" s="464">
        <f>IF(I$1="","",SUMIF($O25:$O60,MID($H61,3,10),L25:L60))</f>
        <v>0</v>
      </c>
      <c r="M61" s="464">
        <f>IF(I$1="","",SUMIF($O25:$O60,MID($H61,3,10),M25:M60))</f>
        <v>0</v>
      </c>
      <c r="N61" s="402"/>
      <c r="O61" s="320" t="str">
        <f t="shared" si="128"/>
        <v>L</v>
      </c>
      <c r="P61" s="73">
        <f>IF(P$1="","",SUMIF($O25:$O60,MID($H61,3,10),P25:P60))</f>
        <v>0</v>
      </c>
      <c r="Q61" s="73">
        <f>IF(P$1="","",SUMIF($O25:$O60,MID($H61,3,10),Q25:Q60))</f>
        <v>0</v>
      </c>
      <c r="R61" s="77">
        <f>IF(P$1="","",SUM(P61:Q61))</f>
        <v>0</v>
      </c>
      <c r="S61" s="464">
        <f>IF(P$1="","",SUMIF($O25:$O60,MID($H61,3,10),S25:S60))</f>
        <v>0</v>
      </c>
      <c r="T61" s="464">
        <f>IF(P$1="","",SUMIF($O25:$O60,MID($H61,3,10),T25:T60))</f>
        <v>0</v>
      </c>
      <c r="U61" s="402"/>
      <c r="V61" s="320"/>
      <c r="W61" s="73">
        <f>IF(W$1="","",SUMIF($O25:$O60,MID($H61,3,10),W25:W60))</f>
        <v>0</v>
      </c>
      <c r="X61" s="73">
        <f>IF(W$1="","",SUMIF($O25:$O60,MID($H61,3,10),X25:X60))</f>
        <v>0</v>
      </c>
      <c r="Y61" s="77">
        <f>IF(W$1="","",SUM(W61:X61))</f>
        <v>0</v>
      </c>
      <c r="Z61" s="476">
        <f>IF(W$1="","",SUMIF($O25:$O60,MID($H61,3,10),Z25:Z60))</f>
        <v>0</v>
      </c>
      <c r="AA61" s="476">
        <f>IF(W$1="","",SUMIF($O25:$O60,MID($H61,3,10),AA25:AA60))</f>
        <v>0</v>
      </c>
      <c r="AB61" s="402"/>
      <c r="AC61" s="320"/>
      <c r="AD61" s="73">
        <f>IF(AD$1="","",SUMIF($O25:$O60,MID($H61,3,10),AD25:AD60))</f>
        <v>0</v>
      </c>
      <c r="AE61" s="73">
        <f>IF(AD$1="","",SUMIF($O25:$O60,MID($H61,3,10),AE25:AE60))</f>
        <v>0</v>
      </c>
      <c r="AF61" s="77">
        <f>IF(AD$1="","",SUM(AD61:AE61))</f>
        <v>0</v>
      </c>
      <c r="AG61" s="476">
        <f>IF(AD$1="","",SUMIF($O25:$O60,MID($H61,3,10),AG25:AG60))</f>
        <v>0</v>
      </c>
      <c r="AH61" s="476">
        <f>IF(AD$1="","",SUMIF($O25:$O60,MID($H61,3,10),AH25:AH60))</f>
        <v>0</v>
      </c>
      <c r="AI61" s="402"/>
      <c r="AJ61" s="320"/>
      <c r="AK61" s="73">
        <f>IF(AK$1="","",SUMIF($O25:$O60,MID($H61,3,10),AK25:AK60))</f>
        <v>0</v>
      </c>
      <c r="AL61" s="73">
        <f>IF(AK$1="","",SUMIF($O25:$O60,MID($H61,3,10),AL25:AL60))</f>
        <v>0</v>
      </c>
      <c r="AM61" s="77">
        <f>IF(AK$1="","",SUM(AK61:AL61))</f>
        <v>0</v>
      </c>
      <c r="AN61" s="476">
        <f>IF(AK$1="","",SUMIF($O25:$O60,MID($H61,3,10),AN25:AN60))</f>
        <v>0</v>
      </c>
      <c r="AO61" s="476">
        <f>IF(AK$1="","",SUMIF($O25:$O60,MID($H61,3,10),AO25:AO60))</f>
        <v>0</v>
      </c>
      <c r="AP61" s="402"/>
      <c r="AQ61" s="320"/>
      <c r="AR61" s="73">
        <f>IF(AR$1="","",SUMIF($O25:$O60,MID($H61,3,10),AR25:AR60))</f>
        <v>0</v>
      </c>
      <c r="AS61" s="73">
        <f>IF(AR$1="","",SUMIF($O25:$O60,MID($H61,3,10),AS25:AS60))</f>
        <v>0</v>
      </c>
      <c r="AT61" s="77">
        <f>IF(AR$1="","",SUM(AR61:AS61))</f>
        <v>0</v>
      </c>
      <c r="AU61" s="476">
        <f>IF(AR$1="","",SUMIF($O25:$O60,MID($H61,3,10),AU25:AU60))</f>
        <v>0</v>
      </c>
      <c r="AV61" s="476">
        <f>IF(AR$1="","",SUMIF($O25:$O60,MID($H61,3,10),AV25:AV60))</f>
        <v>0</v>
      </c>
      <c r="AW61" s="402"/>
      <c r="AX61" s="320"/>
      <c r="AY61" s="73">
        <f>IF(AY$1="","",SUMIF($O25:$O60,MID($H61,3,10),AY25:AY60))</f>
        <v>0</v>
      </c>
      <c r="AZ61" s="73">
        <f>IF(AY$1="","",SUMIF($O25:$O60,MID($H61,3,10),AZ25:AZ60))</f>
        <v>0</v>
      </c>
      <c r="BA61" s="77">
        <f>IF(AY$1="","",SUM(AY61:AZ61))</f>
        <v>0</v>
      </c>
      <c r="BB61" s="476">
        <f>IF(AY$1="","",SUMIF($O25:$O60,MID($H61,3,10),BB25:BB60))</f>
        <v>0</v>
      </c>
      <c r="BC61" s="476">
        <f>IF(AY$1="","",SUMIF($O25:$O60,MID($H61,3,10),BC25:BC60))</f>
        <v>0</v>
      </c>
      <c r="BD61" s="402"/>
      <c r="BE61" s="320"/>
      <c r="BF61" s="73">
        <f>IF(BF$1="","",SUMIF($O25:$O60,MID($H61,3,10),BF25:BF60))</f>
        <v>0</v>
      </c>
      <c r="BG61" s="73">
        <f>IF(BF$1="","",SUMIF($O25:$O60,MID($H61,3,10),BG25:BG60))</f>
        <v>0</v>
      </c>
      <c r="BH61" s="77">
        <f>IF(BF$1="","",SUM(BF61:BG61))</f>
        <v>0</v>
      </c>
      <c r="BI61" s="476">
        <f>IF(BF$1="","",SUMIF($O25:$O60,MID($H61,3,10),BI25:BI60))</f>
        <v>0</v>
      </c>
      <c r="BJ61" s="476">
        <f>IF(BF$1="","",SUMIF($O25:$O60,MID($H61,3,10),BJ25:BJ60))</f>
        <v>0</v>
      </c>
      <c r="BK61" s="402"/>
      <c r="BL61" s="320"/>
      <c r="BM61" s="73">
        <f>IF(BM$1="","",SUMIF($O25:$O60,MID($H61,3,10),BM25:BM60))</f>
        <v>0</v>
      </c>
      <c r="BN61" s="73">
        <f>IF(BM$1="","",SUMIF($O25:$O60,MID($H61,3,10),BN25:BN60))</f>
        <v>0</v>
      </c>
      <c r="BO61" s="77">
        <f>IF(BM$1="","",SUM(BM61:BN61))</f>
        <v>0</v>
      </c>
      <c r="BP61" s="476">
        <f>IF(BM$1="","",SUMIF($O25:$O60,MID($H61,3,10),BP25:BP60))</f>
        <v>0</v>
      </c>
      <c r="BQ61" s="476">
        <f>IF(BM$1="","",SUMIF($O25:$O60,MID($H61,3,10),BQ25:BQ60))</f>
        <v>0</v>
      </c>
      <c r="BR61" s="402"/>
      <c r="BS61" s="320"/>
      <c r="BT61" s="73">
        <f>IF(BT$1="","",SUMIF($O25:$O60,MID($H61,3,10),BT25:BT60))</f>
        <v>0</v>
      </c>
      <c r="BU61" s="73">
        <f>IF(BT$1="","",SUMIF($O25:$O60,MID($H61,3,10),BU25:BU60))</f>
        <v>0</v>
      </c>
      <c r="BV61" s="77">
        <f>IF(BT$1="","",SUM(BT61:BU61))</f>
        <v>0</v>
      </c>
      <c r="BW61" s="476">
        <f>IF(BT$1="","",SUMIF($O25:$O60,MID($H61,3,10),BW25:BW60))</f>
        <v>0</v>
      </c>
      <c r="BX61" s="476">
        <f>IF(BT$1="","",SUMIF($O25:$O60,MID($H61,3,10),BX25:BX60))</f>
        <v>0</v>
      </c>
      <c r="BY61" s="402"/>
      <c r="BZ61" s="320"/>
      <c r="CA61" s="73">
        <f>IF(CA$1="","",SUMIF($O25:$O60,MID($H61,3,10),CA25:CA60))</f>
        <v>0</v>
      </c>
      <c r="CB61" s="73">
        <f>IF(CA$1="","",SUMIF($O25:$O60,MID($H61,3,10),CB25:CB60))</f>
        <v>0</v>
      </c>
      <c r="CC61" s="77">
        <f>IF(CA$1="","",SUM(CA61:CB61))</f>
        <v>0</v>
      </c>
      <c r="CD61" s="476">
        <f>IF(CA$1="","",SUMIF($O25:$O60,MID($H61,3,10),CD25:CD60))</f>
        <v>0</v>
      </c>
      <c r="CE61" s="476">
        <f>IF(CA$1="","",SUMIF($O25:$O60,MID($H61,3,10),CE25:CE60))</f>
        <v>0</v>
      </c>
      <c r="CF61" s="402"/>
      <c r="CG61" s="320"/>
      <c r="CH61" s="73">
        <f>IF(CH$1="","",SUMIF($O25:$O60,MID($H61,3,10),CH25:CH60))</f>
        <v>0</v>
      </c>
      <c r="CI61" s="73">
        <f>IF(CH$1="","",SUMIF($O25:$O60,MID($H61,3,10),CI25:CI60))</f>
        <v>0</v>
      </c>
      <c r="CJ61" s="77">
        <f>IF(CH$1="","",SUM(CH61:CI61))</f>
        <v>0</v>
      </c>
      <c r="CK61" s="476">
        <f>IF(CH$1="","",SUMIF($O25:$O60,MID($H61,3,10),CK25:CK60))</f>
        <v>0</v>
      </c>
      <c r="CL61" s="476">
        <f>IF(CH$1="","",SUMIF($O25:$O60,MID($H61,3,10),CL25:CL60))</f>
        <v>0</v>
      </c>
      <c r="CM61" s="402"/>
      <c r="CN61" s="320"/>
      <c r="CO61" s="73">
        <f>IF(CO$1="","",SUMIF($O25:$O60,MID($H61,3,10),CO25:CO60))</f>
        <v>0</v>
      </c>
      <c r="CP61" s="73">
        <f>IF(CO$1="","",SUMIF($O25:$O60,MID($H61,3,10),CP25:CP60))</f>
        <v>0</v>
      </c>
      <c r="CQ61" s="77">
        <f>IF(CO$1="","",SUM(CO61:CP61))</f>
        <v>0</v>
      </c>
      <c r="CR61" s="476">
        <f>IF(CO$1="","",SUMIF($O25:$O60,MID($H61,3,10),CR25:CR60))</f>
        <v>0</v>
      </c>
      <c r="CS61" s="476">
        <f>IF(CO$1="","",SUMIF($O25:$O60,MID($H61,3,10),CS25:CS60))</f>
        <v>0</v>
      </c>
      <c r="CT61" s="402"/>
      <c r="CU61" s="320"/>
      <c r="CV61" s="73">
        <f>IF(CV$1="","",SUMIF($O25:$O60,MID($H61,3,10),CV25:CV60))</f>
        <v>0</v>
      </c>
      <c r="CW61" s="73">
        <f>IF(CV$1="","",SUMIF($O25:$O60,MID($H61,3,10),CW25:CW60))</f>
        <v>0</v>
      </c>
      <c r="CX61" s="77">
        <f>IF(CV$1="","",SUM(CV61:CW61))</f>
        <v>0</v>
      </c>
      <c r="CY61" s="476">
        <f>IF(CV$1="","",SUMIF($O25:$O60,MID($H61,3,10),CY25:CY60))</f>
        <v>0</v>
      </c>
      <c r="CZ61" s="476">
        <f>IF(CV$1="","",SUMIF($O25:$O60,MID($H61,3,10),CZ25:CZ60))</f>
        <v>0</v>
      </c>
      <c r="DA61" s="402"/>
      <c r="DB61" s="320"/>
      <c r="DC61" s="73">
        <f>IF(DC$1="","",SUMIF($O25:$O60,MID($H61,3,10),DC25:DC60))</f>
        <v>0</v>
      </c>
      <c r="DD61" s="73">
        <f>IF(DC$1="","",SUMIF($O25:$O60,MID($H61,3,10),DD25:DD60))</f>
        <v>0</v>
      </c>
      <c r="DE61" s="77">
        <f>IF(DC$1="","",SUM(DC61:DD61))</f>
        <v>0</v>
      </c>
      <c r="DF61" s="476">
        <f>IF(DC$1="","",SUMIF($O25:$O60,MID($H61,3,10),DF25:DF60))</f>
        <v>0</v>
      </c>
      <c r="DG61" s="476">
        <f>IF(DC$1="","",SUMIF($O25:$O60,MID($H61,3,10),DG25:DG60))</f>
        <v>0</v>
      </c>
      <c r="DH61" s="402"/>
      <c r="DI61" s="320"/>
      <c r="DJ61" s="73">
        <f>IF(DJ$1="","",SUMIF($O25:$O60,MID($H61,3,10),DJ25:DJ60))</f>
        <v>0</v>
      </c>
      <c r="DK61" s="73">
        <f>IF(DJ$1="","",SUMIF($O25:$O60,MID($H61,3,10),DK25:DK60))</f>
        <v>0</v>
      </c>
      <c r="DL61" s="77">
        <f>IF(DJ$1="","",SUM(DJ61:DK61))</f>
        <v>0</v>
      </c>
      <c r="DM61" s="476">
        <f>IF(DJ$1="","",SUMIF($O25:$O60,MID($H61,3,10),DM25:DM60))</f>
        <v>0</v>
      </c>
      <c r="DN61" s="476">
        <f>IF(DJ$1="","",SUMIF($O25:$O60,MID($H61,3,10),DN25:DN60))</f>
        <v>0</v>
      </c>
      <c r="DO61" s="402"/>
      <c r="DP61" s="320"/>
      <c r="DQ61" s="73">
        <f>IF(DQ$1="","",SUMIF($O25:$O60,MID($H61,3,10),DQ25:DQ60))</f>
        <v>0</v>
      </c>
      <c r="DR61" s="73">
        <f>IF(DQ$1="","",SUMIF($O25:$O60,MID($H61,3,10),DR25:DR60))</f>
        <v>0</v>
      </c>
      <c r="DS61" s="77">
        <f>IF(DQ$1="","",SUM(DQ61:DR61))</f>
        <v>0</v>
      </c>
      <c r="DT61" s="476">
        <f>IF(DQ$1="","",SUMIF($O25:$O60,MID($H61,3,10),DT25:DT60))</f>
        <v>0</v>
      </c>
      <c r="DU61" s="476">
        <f>IF(DQ$1="","",SUMIF($O25:$O60,MID($H61,3,10),DU25:DU60))</f>
        <v>0</v>
      </c>
      <c r="DV61" s="402"/>
    </row>
    <row r="62" spans="1:126" s="237" customFormat="1" x14ac:dyDescent="0.2">
      <c r="A62" s="732" t="s">
        <v>148</v>
      </c>
      <c r="B62" s="733"/>
      <c r="C62" s="733"/>
      <c r="D62" s="733"/>
      <c r="E62" s="733"/>
      <c r="F62" s="734"/>
      <c r="G62" s="281"/>
      <c r="H62" s="320"/>
      <c r="I62" s="463"/>
      <c r="J62" s="463"/>
      <c r="K62" s="463"/>
      <c r="L62" s="472"/>
      <c r="M62" s="472"/>
      <c r="N62" s="403"/>
      <c r="O62" s="320"/>
      <c r="P62" s="463"/>
      <c r="Q62" s="463"/>
      <c r="R62" s="463"/>
      <c r="S62" s="472"/>
      <c r="T62" s="472"/>
      <c r="U62" s="403"/>
      <c r="V62" s="320"/>
      <c r="W62" s="463"/>
      <c r="X62" s="463"/>
      <c r="Y62" s="463"/>
      <c r="Z62" s="472"/>
      <c r="AA62" s="472"/>
      <c r="AB62" s="403"/>
      <c r="AC62" s="320"/>
      <c r="AD62" s="463"/>
      <c r="AE62" s="463"/>
      <c r="AF62" s="463"/>
      <c r="AG62" s="472"/>
      <c r="AH62" s="472"/>
      <c r="AI62" s="403"/>
      <c r="AJ62" s="320"/>
      <c r="AK62" s="463"/>
      <c r="AL62" s="463"/>
      <c r="AM62" s="463"/>
      <c r="AN62" s="472"/>
      <c r="AO62" s="472"/>
      <c r="AP62" s="403"/>
      <c r="AQ62" s="320"/>
      <c r="AR62" s="463"/>
      <c r="AS62" s="463"/>
      <c r="AT62" s="463"/>
      <c r="AU62" s="472"/>
      <c r="AV62" s="472"/>
      <c r="AW62" s="403"/>
      <c r="AX62" s="320"/>
      <c r="AY62" s="463"/>
      <c r="AZ62" s="463"/>
      <c r="BA62" s="463"/>
      <c r="BB62" s="472"/>
      <c r="BC62" s="472"/>
      <c r="BD62" s="403"/>
      <c r="BE62" s="320"/>
      <c r="BF62" s="463"/>
      <c r="BG62" s="463"/>
      <c r="BH62" s="463"/>
      <c r="BI62" s="472"/>
      <c r="BJ62" s="472"/>
      <c r="BK62" s="403"/>
      <c r="BL62" s="320"/>
      <c r="BM62" s="463"/>
      <c r="BN62" s="463"/>
      <c r="BO62" s="463"/>
      <c r="BP62" s="472"/>
      <c r="BQ62" s="472"/>
      <c r="BR62" s="403"/>
      <c r="BS62" s="320"/>
      <c r="BT62" s="463"/>
      <c r="BU62" s="463"/>
      <c r="BV62" s="463"/>
      <c r="BW62" s="472"/>
      <c r="BX62" s="472"/>
      <c r="BY62" s="403"/>
      <c r="BZ62" s="320"/>
      <c r="CA62" s="463"/>
      <c r="CB62" s="463"/>
      <c r="CC62" s="463"/>
      <c r="CD62" s="472"/>
      <c r="CE62" s="472"/>
      <c r="CF62" s="403"/>
      <c r="CG62" s="320"/>
      <c r="CH62" s="463"/>
      <c r="CI62" s="463"/>
      <c r="CJ62" s="463"/>
      <c r="CK62" s="472"/>
      <c r="CL62" s="472"/>
      <c r="CM62" s="403"/>
      <c r="CN62" s="320"/>
      <c r="CO62" s="463"/>
      <c r="CP62" s="463"/>
      <c r="CQ62" s="463"/>
      <c r="CR62" s="472"/>
      <c r="CS62" s="472"/>
      <c r="CT62" s="403"/>
      <c r="CU62" s="320"/>
      <c r="CV62" s="463"/>
      <c r="CW62" s="463"/>
      <c r="CX62" s="463"/>
      <c r="CY62" s="472"/>
      <c r="CZ62" s="472"/>
      <c r="DA62" s="403"/>
      <c r="DB62" s="320"/>
      <c r="DC62" s="463"/>
      <c r="DD62" s="463"/>
      <c r="DE62" s="463"/>
      <c r="DF62" s="472"/>
      <c r="DG62" s="472"/>
      <c r="DH62" s="403"/>
      <c r="DI62" s="320"/>
      <c r="DJ62" s="463"/>
      <c r="DK62" s="463"/>
      <c r="DL62" s="463"/>
      <c r="DM62" s="472"/>
      <c r="DN62" s="472"/>
      <c r="DO62" s="403"/>
      <c r="DP62" s="320"/>
      <c r="DQ62" s="463"/>
      <c r="DR62" s="463"/>
      <c r="DS62" s="463"/>
      <c r="DT62" s="472"/>
      <c r="DU62" s="472"/>
      <c r="DV62" s="403"/>
    </row>
    <row r="63" spans="1:126" outlineLevel="1" x14ac:dyDescent="0.2">
      <c r="A63" s="152" t="s">
        <v>150</v>
      </c>
      <c r="B63" s="179" t="s">
        <v>61</v>
      </c>
      <c r="C63" s="43"/>
      <c r="D63" s="43"/>
      <c r="E63" s="79">
        <f>SUM(C63:D63)</f>
        <v>0</v>
      </c>
      <c r="F63" s="150"/>
      <c r="G63" s="22"/>
      <c r="H63" s="320" t="s">
        <v>299</v>
      </c>
      <c r="I63" s="79">
        <f>IF(K$1="Rejected",C63,IF(L63="",C63,SUM(C63,L63)))</f>
        <v>0</v>
      </c>
      <c r="J63" s="79">
        <f>IF(K$1="Rejected",D63,IF(M63="",D63,SUM(D63,M63)))</f>
        <v>0</v>
      </c>
      <c r="K63" s="79">
        <f>IF(I$1="","",SUM(I63:J63))</f>
        <v>0</v>
      </c>
      <c r="L63" s="43"/>
      <c r="M63" s="43"/>
      <c r="N63" s="150"/>
      <c r="O63" s="320" t="str">
        <f t="shared" si="128"/>
        <v>LS</v>
      </c>
      <c r="P63" s="79">
        <f>IF(R$1="Rejected",I63,IF(S63="",I63,SUM(I63,S63)))</f>
        <v>0</v>
      </c>
      <c r="Q63" s="79">
        <f>IF(R$1="Rejected",J63,IF(T63="",J63,SUM(J63,T63)))</f>
        <v>0</v>
      </c>
      <c r="R63" s="79">
        <f>IF(P$1="","",SUM(P63:Q63))</f>
        <v>0</v>
      </c>
      <c r="S63" s="43"/>
      <c r="T63" s="43"/>
      <c r="U63" s="150"/>
      <c r="V63" s="320"/>
      <c r="W63" s="79">
        <f>IF(Y$1="Rejected",P63,IF(Z63="",P63,SUM(P63,Z63)))</f>
        <v>0</v>
      </c>
      <c r="X63" s="79">
        <f>IF(Y$1="Rejected",Q63,IF(AA63="",Q63,SUM(Q63,AA63)))</f>
        <v>0</v>
      </c>
      <c r="Y63" s="79">
        <f>IF(W$1="","",SUM(W63:X63))</f>
        <v>0</v>
      </c>
      <c r="Z63" s="43"/>
      <c r="AA63" s="43"/>
      <c r="AB63" s="150"/>
      <c r="AC63" s="320"/>
      <c r="AD63" s="79">
        <f>IF(AF$1="Rejected",W63,IF(AG63="",W63,SUM(W63,AG63)))</f>
        <v>0</v>
      </c>
      <c r="AE63" s="79">
        <f>IF(AF$1="Rejected",X63,IF(AH63="",X63,SUM(X63,AH63)))</f>
        <v>0</v>
      </c>
      <c r="AF63" s="79">
        <f>IF(AD$1="","",SUM(AD63:AE63))</f>
        <v>0</v>
      </c>
      <c r="AG63" s="43"/>
      <c r="AH63" s="43"/>
      <c r="AI63" s="150"/>
      <c r="AJ63" s="320"/>
      <c r="AK63" s="79">
        <f>IF(AM$1="Rejected",AD63,IF(AN63="",AD63,SUM(AD63,AN63)))</f>
        <v>0</v>
      </c>
      <c r="AL63" s="79">
        <f>IF(AM$1="Rejected",AE63,IF(AO63="",AE63,SUM(AE63,AO63)))</f>
        <v>0</v>
      </c>
      <c r="AM63" s="79">
        <f>IF(AK$1="","",SUM(AK63:AL63))</f>
        <v>0</v>
      </c>
      <c r="AN63" s="43"/>
      <c r="AO63" s="43"/>
      <c r="AP63" s="150"/>
      <c r="AQ63" s="320"/>
      <c r="AR63" s="79">
        <f>IF(AT$1="Rejected",AK63,IF(AU63="",AK63,SUM(AK63,AU63)))</f>
        <v>0</v>
      </c>
      <c r="AS63" s="79">
        <f>IF(AT$1="Rejected",AL63,IF(AV63="",AL63,SUM(AL63,AV63)))</f>
        <v>0</v>
      </c>
      <c r="AT63" s="79">
        <f>IF(AR$1="","",SUM(AR63:AS63))</f>
        <v>0</v>
      </c>
      <c r="AU63" s="43"/>
      <c r="AV63" s="43"/>
      <c r="AW63" s="150"/>
      <c r="AX63" s="320"/>
      <c r="AY63" s="79">
        <f>IF(BA$1="Rejected",AR63,IF(BB63="",AR63,SUM(AR63,BB63)))</f>
        <v>0</v>
      </c>
      <c r="AZ63" s="79">
        <f>IF(BA$1="Rejected",AS63,IF(BC63="",AS63,SUM(AS63,BC63)))</f>
        <v>0</v>
      </c>
      <c r="BA63" s="79">
        <f>IF(AY$1="","",SUM(AY63:AZ63))</f>
        <v>0</v>
      </c>
      <c r="BB63" s="43"/>
      <c r="BC63" s="43"/>
      <c r="BD63" s="150"/>
      <c r="BE63" s="320"/>
      <c r="BF63" s="79">
        <f>IF(BH$1="Rejected",AY63,IF(BI63="",AY63,SUM(AY63,BI63)))</f>
        <v>0</v>
      </c>
      <c r="BG63" s="79">
        <f>IF(BH$1="Rejected",AZ63,IF(BJ63="",AZ63,SUM(AZ63,BJ63)))</f>
        <v>0</v>
      </c>
      <c r="BH63" s="79">
        <f>IF(BF$1="","",SUM(BF63:BG63))</f>
        <v>0</v>
      </c>
      <c r="BI63" s="43"/>
      <c r="BJ63" s="43"/>
      <c r="BK63" s="150"/>
      <c r="BL63" s="320"/>
      <c r="BM63" s="79">
        <f>IF(BO$1="Rejected",BF63,IF(BP63="",BF63,SUM(BF63,BP63)))</f>
        <v>0</v>
      </c>
      <c r="BN63" s="79">
        <f>IF(BO$1="Rejected",BG63,IF(BQ63="",BG63,SUM(BG63,BQ63)))</f>
        <v>0</v>
      </c>
      <c r="BO63" s="79">
        <f>IF(BM$1="","",SUM(BM63:BN63))</f>
        <v>0</v>
      </c>
      <c r="BP63" s="43"/>
      <c r="BQ63" s="43"/>
      <c r="BR63" s="150"/>
      <c r="BS63" s="320"/>
      <c r="BT63" s="79">
        <f>IF(BV$1="Rejected",BM63,IF(BW63="",BM63,SUM(BM63,BW63)))</f>
        <v>0</v>
      </c>
      <c r="BU63" s="79">
        <f>IF(BV$1="Rejected",BN63,IF(BX63="",BN63,SUM(BN63,BX63)))</f>
        <v>0</v>
      </c>
      <c r="BV63" s="79">
        <f>IF(BT$1="","",SUM(BT63:BU63))</f>
        <v>0</v>
      </c>
      <c r="BW63" s="43"/>
      <c r="BX63" s="43"/>
      <c r="BY63" s="150"/>
      <c r="BZ63" s="320"/>
      <c r="CA63" s="79">
        <f>IF(CC$1="Rejected",BT63,IF(CD63="",BT63,SUM(BT63,CD63)))</f>
        <v>0</v>
      </c>
      <c r="CB63" s="79">
        <f>IF(CC$1="Rejected",BU63,IF(CE63="",BU63,SUM(BU63,CE63)))</f>
        <v>0</v>
      </c>
      <c r="CC63" s="79">
        <f>IF(CA$1="","",SUM(CA63:CB63))</f>
        <v>0</v>
      </c>
      <c r="CD63" s="43"/>
      <c r="CE63" s="43"/>
      <c r="CF63" s="150"/>
      <c r="CG63" s="320"/>
      <c r="CH63" s="79">
        <f>IF(CJ$1="Rejected",CA63,IF(CK63="",CA63,SUM(CA63,CK63)))</f>
        <v>0</v>
      </c>
      <c r="CI63" s="79">
        <f>IF(CJ$1="Rejected",CB63,IF(CL63="",CB63,SUM(CB63,CL63)))</f>
        <v>0</v>
      </c>
      <c r="CJ63" s="79">
        <f>IF(CH$1="","",SUM(CH63:CI63))</f>
        <v>0</v>
      </c>
      <c r="CK63" s="43"/>
      <c r="CL63" s="43"/>
      <c r="CM63" s="150"/>
      <c r="CN63" s="320"/>
      <c r="CO63" s="79">
        <f>IF(CQ$1="Rejected",CH63,IF(CR63="",CH63,SUM(CH63,CR63)))</f>
        <v>0</v>
      </c>
      <c r="CP63" s="79">
        <f>IF(CQ$1="Rejected",CI63,IF(CS63="",CI63,SUM(CI63,CS63)))</f>
        <v>0</v>
      </c>
      <c r="CQ63" s="79">
        <f>IF(CO$1="","",SUM(CO63:CP63))</f>
        <v>0</v>
      </c>
      <c r="CR63" s="43"/>
      <c r="CS63" s="43"/>
      <c r="CT63" s="150"/>
      <c r="CU63" s="320"/>
      <c r="CV63" s="79">
        <f>IF(CX$1="Rejected",CO63,IF(CY63="",CO63,SUM(CO63,CY63)))</f>
        <v>0</v>
      </c>
      <c r="CW63" s="79">
        <f>IF(CX$1="Rejected",CP63,IF(CZ63="",CP63,SUM(CP63,CZ63)))</f>
        <v>0</v>
      </c>
      <c r="CX63" s="79">
        <f>IF(CV$1="","",SUM(CV63:CW63))</f>
        <v>0</v>
      </c>
      <c r="CY63" s="43"/>
      <c r="CZ63" s="43"/>
      <c r="DA63" s="150"/>
      <c r="DB63" s="320"/>
      <c r="DC63" s="79">
        <f>IF(DE$1="Rejected",CV63,IF(DF63="",CV63,SUM(CV63,DF63)))</f>
        <v>0</v>
      </c>
      <c r="DD63" s="79">
        <f>IF(DE$1="Rejected",CW63,IF(DG63="",CW63,SUM(CW63,DG63)))</f>
        <v>0</v>
      </c>
      <c r="DE63" s="79">
        <f>IF(DC$1="","",SUM(DC63:DD63))</f>
        <v>0</v>
      </c>
      <c r="DF63" s="43"/>
      <c r="DG63" s="43"/>
      <c r="DH63" s="150"/>
      <c r="DI63" s="320"/>
      <c r="DJ63" s="79">
        <f>IF(DL$1="Rejected",DC63,IF(DM63="",DC63,SUM(DC63,DM63)))</f>
        <v>0</v>
      </c>
      <c r="DK63" s="79">
        <f>IF(DL$1="Rejected",DD63,IF(DN63="",DD63,SUM(DD63,DN63)))</f>
        <v>0</v>
      </c>
      <c r="DL63" s="79">
        <f>IF(DJ$1="","",SUM(DJ63:DK63))</f>
        <v>0</v>
      </c>
      <c r="DM63" s="43"/>
      <c r="DN63" s="43"/>
      <c r="DO63" s="150"/>
      <c r="DP63" s="320"/>
      <c r="DQ63" s="79">
        <f>IF(DS$1="Rejected",DJ63,IF(DT63="",DJ63,SUM(DJ63,DT63)))</f>
        <v>0</v>
      </c>
      <c r="DR63" s="79">
        <f>IF(DS$1="Rejected",DK63,IF(DU63="",DK63,SUM(DK63,DU63)))</f>
        <v>0</v>
      </c>
      <c r="DS63" s="79">
        <f>IF(DQ$1="","",SUM(DQ63:DR63))</f>
        <v>0</v>
      </c>
      <c r="DT63" s="43"/>
      <c r="DU63" s="43"/>
      <c r="DV63" s="150"/>
    </row>
    <row r="64" spans="1:126" outlineLevel="1" x14ac:dyDescent="0.2">
      <c r="A64" s="152" t="s">
        <v>150</v>
      </c>
      <c r="B64" s="179" t="s">
        <v>61</v>
      </c>
      <c r="C64" s="43"/>
      <c r="D64" s="43"/>
      <c r="E64" s="79">
        <f>SUM(C64:D64)</f>
        <v>0</v>
      </c>
      <c r="F64" s="150"/>
      <c r="G64" s="22"/>
      <c r="H64" s="320" t="s">
        <v>299</v>
      </c>
      <c r="I64" s="79">
        <f>IF(K$1="Rejected",C64,IF(L64="",C64,SUM(C64,L64)))</f>
        <v>0</v>
      </c>
      <c r="J64" s="79">
        <f>IF(K$1="Rejected",D64,IF(M64="",D64,SUM(D64,M64)))</f>
        <v>0</v>
      </c>
      <c r="K64" s="79">
        <f>IF(I$1="","",SUM(I64:J64))</f>
        <v>0</v>
      </c>
      <c r="L64" s="43"/>
      <c r="M64" s="43"/>
      <c r="N64" s="150"/>
      <c r="O64" s="320" t="str">
        <f t="shared" si="128"/>
        <v>LS</v>
      </c>
      <c r="P64" s="79">
        <f>IF(R$1="Rejected",I64,IF(S64="",I64,SUM(I64,S64)))</f>
        <v>0</v>
      </c>
      <c r="Q64" s="79">
        <f>IF(R$1="Rejected",J64,IF(T64="",J64,SUM(J64,T64)))</f>
        <v>0</v>
      </c>
      <c r="R64" s="79">
        <f>IF(P$1="","",SUM(P64:Q64))</f>
        <v>0</v>
      </c>
      <c r="S64" s="537"/>
      <c r="T64" s="537"/>
      <c r="U64" s="150"/>
      <c r="V64" s="320"/>
      <c r="W64" s="79">
        <f>IF(Y$1="Rejected",P64,IF(Z64="",P64,SUM(P64,Z64)))</f>
        <v>0</v>
      </c>
      <c r="X64" s="79">
        <f>IF(Y$1="Rejected",Q64,IF(AA64="",Q64,SUM(Q64,AA64)))</f>
        <v>0</v>
      </c>
      <c r="Y64" s="79">
        <f>IF(W$1="","",SUM(W64:X64))</f>
        <v>0</v>
      </c>
      <c r="Z64" s="43"/>
      <c r="AA64" s="43"/>
      <c r="AB64" s="150"/>
      <c r="AC64" s="320"/>
      <c r="AD64" s="79">
        <f>IF(AF$1="Rejected",W64,IF(AG64="",W64,SUM(W64,AG64)))</f>
        <v>0</v>
      </c>
      <c r="AE64" s="79">
        <f>IF(AF$1="Rejected",X64,IF(AH64="",X64,SUM(X64,AH64)))</f>
        <v>0</v>
      </c>
      <c r="AF64" s="79">
        <f>IF(AD$1="","",SUM(AD64:AE64))</f>
        <v>0</v>
      </c>
      <c r="AG64" s="43"/>
      <c r="AH64" s="43"/>
      <c r="AI64" s="150"/>
      <c r="AJ64" s="320"/>
      <c r="AK64" s="79">
        <f>IF(AM$1="Rejected",AD64,IF(AN64="",AD64,SUM(AD64,AN64)))</f>
        <v>0</v>
      </c>
      <c r="AL64" s="79">
        <f>IF(AM$1="Rejected",AE64,IF(AO64="",AE64,SUM(AE64,AO64)))</f>
        <v>0</v>
      </c>
      <c r="AM64" s="79">
        <f>IF(AK$1="","",SUM(AK64:AL64))</f>
        <v>0</v>
      </c>
      <c r="AN64" s="43"/>
      <c r="AO64" s="43"/>
      <c r="AP64" s="150"/>
      <c r="AQ64" s="320"/>
      <c r="AR64" s="79">
        <f>IF(AT$1="Rejected",AK64,IF(AU64="",AK64,SUM(AK64,AU64)))</f>
        <v>0</v>
      </c>
      <c r="AS64" s="79">
        <f>IF(AT$1="Rejected",AL64,IF(AV64="",AL64,SUM(AL64,AV64)))</f>
        <v>0</v>
      </c>
      <c r="AT64" s="79">
        <f>IF(AR$1="","",SUM(AR64:AS64))</f>
        <v>0</v>
      </c>
      <c r="AU64" s="43"/>
      <c r="AV64" s="43"/>
      <c r="AW64" s="150"/>
      <c r="AX64" s="320"/>
      <c r="AY64" s="79">
        <f>IF(BA$1="Rejected",AR64,IF(BB64="",AR64,SUM(AR64,BB64)))</f>
        <v>0</v>
      </c>
      <c r="AZ64" s="79">
        <f>IF(BA$1="Rejected",AS64,IF(BC64="",AS64,SUM(AS64,BC64)))</f>
        <v>0</v>
      </c>
      <c r="BA64" s="79">
        <f>IF(AY$1="","",SUM(AY64:AZ64))</f>
        <v>0</v>
      </c>
      <c r="BB64" s="43"/>
      <c r="BC64" s="43"/>
      <c r="BD64" s="150"/>
      <c r="BE64" s="320"/>
      <c r="BF64" s="79">
        <f>IF(BH$1="Rejected",AY64,IF(BI64="",AY64,SUM(AY64,BI64)))</f>
        <v>0</v>
      </c>
      <c r="BG64" s="79">
        <f>IF(BH$1="Rejected",AZ64,IF(BJ64="",AZ64,SUM(AZ64,BJ64)))</f>
        <v>0</v>
      </c>
      <c r="BH64" s="79">
        <f>IF(BF$1="","",SUM(BF64:BG64))</f>
        <v>0</v>
      </c>
      <c r="BI64" s="43"/>
      <c r="BJ64" s="43"/>
      <c r="BK64" s="150"/>
      <c r="BL64" s="320"/>
      <c r="BM64" s="79">
        <f>IF(BO$1="Rejected",BF64,IF(BP64="",BF64,SUM(BF64,BP64)))</f>
        <v>0</v>
      </c>
      <c r="BN64" s="79">
        <f>IF(BO$1="Rejected",BG64,IF(BQ64="",BG64,SUM(BG64,BQ64)))</f>
        <v>0</v>
      </c>
      <c r="BO64" s="79">
        <f>IF(BM$1="","",SUM(BM64:BN64))</f>
        <v>0</v>
      </c>
      <c r="BP64" s="43"/>
      <c r="BQ64" s="43"/>
      <c r="BR64" s="150"/>
      <c r="BS64" s="320"/>
      <c r="BT64" s="79">
        <f>IF(BV$1="Rejected",BM64,IF(BW64="",BM64,SUM(BM64,BW64)))</f>
        <v>0</v>
      </c>
      <c r="BU64" s="79">
        <f>IF(BV$1="Rejected",BN64,IF(BX64="",BN64,SUM(BN64,BX64)))</f>
        <v>0</v>
      </c>
      <c r="BV64" s="79">
        <f>IF(BT$1="","",SUM(BT64:BU64))</f>
        <v>0</v>
      </c>
      <c r="BW64" s="43"/>
      <c r="BX64" s="43"/>
      <c r="BY64" s="150"/>
      <c r="BZ64" s="320"/>
      <c r="CA64" s="79">
        <f>IF(CC$1="Rejected",BT64,IF(CD64="",BT64,SUM(BT64,CD64)))</f>
        <v>0</v>
      </c>
      <c r="CB64" s="79">
        <f>IF(CC$1="Rejected",BU64,IF(CE64="",BU64,SUM(BU64,CE64)))</f>
        <v>0</v>
      </c>
      <c r="CC64" s="79">
        <f>IF(CA$1="","",SUM(CA64:CB64))</f>
        <v>0</v>
      </c>
      <c r="CD64" s="43"/>
      <c r="CE64" s="43"/>
      <c r="CF64" s="150"/>
      <c r="CG64" s="320"/>
      <c r="CH64" s="79">
        <f>IF(CJ$1="Rejected",CA64,IF(CK64="",CA64,SUM(CA64,CK64)))</f>
        <v>0</v>
      </c>
      <c r="CI64" s="79">
        <f>IF(CJ$1="Rejected",CB64,IF(CL64="",CB64,SUM(CB64,CL64)))</f>
        <v>0</v>
      </c>
      <c r="CJ64" s="79">
        <f>IF(CH$1="","",SUM(CH64:CI64))</f>
        <v>0</v>
      </c>
      <c r="CK64" s="43"/>
      <c r="CL64" s="43"/>
      <c r="CM64" s="150"/>
      <c r="CN64" s="320"/>
      <c r="CO64" s="79">
        <f>IF(CQ$1="Rejected",CH64,IF(CR64="",CH64,SUM(CH64,CR64)))</f>
        <v>0</v>
      </c>
      <c r="CP64" s="79">
        <f>IF(CQ$1="Rejected",CI64,IF(CS64="",CI64,SUM(CI64,CS64)))</f>
        <v>0</v>
      </c>
      <c r="CQ64" s="79">
        <f>IF(CO$1="","",SUM(CO64:CP64))</f>
        <v>0</v>
      </c>
      <c r="CR64" s="43"/>
      <c r="CS64" s="43"/>
      <c r="CT64" s="150"/>
      <c r="CU64" s="320"/>
      <c r="CV64" s="79">
        <f>IF(CX$1="Rejected",CO64,IF(CY64="",CO64,SUM(CO64,CY64)))</f>
        <v>0</v>
      </c>
      <c r="CW64" s="79">
        <f>IF(CX$1="Rejected",CP64,IF(CZ64="",CP64,SUM(CP64,CZ64)))</f>
        <v>0</v>
      </c>
      <c r="CX64" s="79">
        <f>IF(CV$1="","",SUM(CV64:CW64))</f>
        <v>0</v>
      </c>
      <c r="CY64" s="43"/>
      <c r="CZ64" s="43"/>
      <c r="DA64" s="150"/>
      <c r="DB64" s="320"/>
      <c r="DC64" s="79">
        <f>IF(DE$1="Rejected",CV64,IF(DF64="",CV64,SUM(CV64,DF64)))</f>
        <v>0</v>
      </c>
      <c r="DD64" s="79">
        <f>IF(DE$1="Rejected",CW64,IF(DG64="",CW64,SUM(CW64,DG64)))</f>
        <v>0</v>
      </c>
      <c r="DE64" s="79">
        <f>IF(DC$1="","",SUM(DC64:DD64))</f>
        <v>0</v>
      </c>
      <c r="DF64" s="43"/>
      <c r="DG64" s="43"/>
      <c r="DH64" s="150"/>
      <c r="DI64" s="320"/>
      <c r="DJ64" s="79">
        <f>IF(DL$1="Rejected",DC64,IF(DM64="",DC64,SUM(DC64,DM64)))</f>
        <v>0</v>
      </c>
      <c r="DK64" s="79">
        <f>IF(DL$1="Rejected",DD64,IF(DN64="",DD64,SUM(DD64,DN64)))</f>
        <v>0</v>
      </c>
      <c r="DL64" s="79">
        <f>IF(DJ$1="","",SUM(DJ64:DK64))</f>
        <v>0</v>
      </c>
      <c r="DM64" s="43"/>
      <c r="DN64" s="43"/>
      <c r="DO64" s="150"/>
      <c r="DP64" s="320"/>
      <c r="DQ64" s="79">
        <f>IF(DS$1="Rejected",DJ64,IF(DT64="",DJ64,SUM(DJ64,DT64)))</f>
        <v>0</v>
      </c>
      <c r="DR64" s="79">
        <f>IF(DS$1="Rejected",DK64,IF(DU64="",DK64,SUM(DK64,DU64)))</f>
        <v>0</v>
      </c>
      <c r="DS64" s="79">
        <f>IF(DQ$1="","",SUM(DQ64:DR64))</f>
        <v>0</v>
      </c>
      <c r="DT64" s="43"/>
      <c r="DU64" s="43"/>
      <c r="DV64" s="150"/>
    </row>
    <row r="65" spans="1:126" outlineLevel="1" x14ac:dyDescent="0.2">
      <c r="A65" s="152" t="s">
        <v>150</v>
      </c>
      <c r="B65" s="179" t="s">
        <v>61</v>
      </c>
      <c r="C65" s="43"/>
      <c r="D65" s="43"/>
      <c r="E65" s="79">
        <f>SUM(C65:D65)</f>
        <v>0</v>
      </c>
      <c r="F65" s="150"/>
      <c r="G65" s="22"/>
      <c r="H65" s="320" t="s">
        <v>299</v>
      </c>
      <c r="I65" s="79">
        <f>IF(K$1="Rejected",C65,IF(L65="",C65,SUM(C65,L65)))</f>
        <v>0</v>
      </c>
      <c r="J65" s="79">
        <f>IF(K$1="Rejected",D65,IF(M65="",D65,SUM(D65,M65)))</f>
        <v>0</v>
      </c>
      <c r="K65" s="79">
        <f>IF(I$1="","",SUM(I65:J65))</f>
        <v>0</v>
      </c>
      <c r="L65" s="43"/>
      <c r="M65" s="43"/>
      <c r="N65" s="150"/>
      <c r="O65" s="320" t="str">
        <f t="shared" si="128"/>
        <v>LS</v>
      </c>
      <c r="P65" s="79">
        <f>IF(R$1="Rejected",I65,IF(S65="",I65,SUM(I65,S65)))</f>
        <v>0</v>
      </c>
      <c r="Q65" s="79">
        <f>IF(R$1="Rejected",J65,IF(T65="",J65,SUM(J65,T65)))</f>
        <v>0</v>
      </c>
      <c r="R65" s="79">
        <f>IF(P$1="","",SUM(P65:Q65))</f>
        <v>0</v>
      </c>
      <c r="S65" s="43"/>
      <c r="T65" s="43"/>
      <c r="U65" s="150"/>
      <c r="V65" s="320"/>
      <c r="W65" s="79">
        <f>IF(Y$1="Rejected",P65,IF(Z65="",P65,SUM(P65,Z65)))</f>
        <v>0</v>
      </c>
      <c r="X65" s="79">
        <f>IF(Y$1="Rejected",Q65,IF(AA65="",Q65,SUM(Q65,AA65)))</f>
        <v>0</v>
      </c>
      <c r="Y65" s="79">
        <f>IF(W$1="","",SUM(W65:X65))</f>
        <v>0</v>
      </c>
      <c r="Z65" s="43"/>
      <c r="AA65" s="43"/>
      <c r="AB65" s="150"/>
      <c r="AC65" s="320"/>
      <c r="AD65" s="79">
        <f>IF(AF$1="Rejected",W65,IF(AG65="",W65,SUM(W65,AG65)))</f>
        <v>0</v>
      </c>
      <c r="AE65" s="79">
        <f>IF(AF$1="Rejected",X65,IF(AH65="",X65,SUM(X65,AH65)))</f>
        <v>0</v>
      </c>
      <c r="AF65" s="79">
        <f>IF(AD$1="","",SUM(AD65:AE65))</f>
        <v>0</v>
      </c>
      <c r="AG65" s="43"/>
      <c r="AH65" s="43"/>
      <c r="AI65" s="150"/>
      <c r="AJ65" s="320"/>
      <c r="AK65" s="79">
        <f>IF(AM$1="Rejected",AD65,IF(AN65="",AD65,SUM(AD65,AN65)))</f>
        <v>0</v>
      </c>
      <c r="AL65" s="79">
        <f>IF(AM$1="Rejected",AE65,IF(AO65="",AE65,SUM(AE65,AO65)))</f>
        <v>0</v>
      </c>
      <c r="AM65" s="79">
        <f>IF(AK$1="","",SUM(AK65:AL65))</f>
        <v>0</v>
      </c>
      <c r="AN65" s="43"/>
      <c r="AO65" s="43"/>
      <c r="AP65" s="150"/>
      <c r="AQ65" s="320"/>
      <c r="AR65" s="79">
        <f>IF(AT$1="Rejected",AK65,IF(AU65="",AK65,SUM(AK65,AU65)))</f>
        <v>0</v>
      </c>
      <c r="AS65" s="79">
        <f>IF(AT$1="Rejected",AL65,IF(AV65="",AL65,SUM(AL65,AV65)))</f>
        <v>0</v>
      </c>
      <c r="AT65" s="79">
        <f>IF(AR$1="","",SUM(AR65:AS65))</f>
        <v>0</v>
      </c>
      <c r="AU65" s="43"/>
      <c r="AV65" s="43"/>
      <c r="AW65" s="150"/>
      <c r="AX65" s="320"/>
      <c r="AY65" s="79">
        <f>IF(BA$1="Rejected",AR65,IF(BB65="",AR65,SUM(AR65,BB65)))</f>
        <v>0</v>
      </c>
      <c r="AZ65" s="79">
        <f>IF(BA$1="Rejected",AS65,IF(BC65="",AS65,SUM(AS65,BC65)))</f>
        <v>0</v>
      </c>
      <c r="BA65" s="79">
        <f>IF(AY$1="","",SUM(AY65:AZ65))</f>
        <v>0</v>
      </c>
      <c r="BB65" s="43"/>
      <c r="BC65" s="43"/>
      <c r="BD65" s="150"/>
      <c r="BE65" s="320"/>
      <c r="BF65" s="79">
        <f>IF(BH$1="Rejected",AY65,IF(BI65="",AY65,SUM(AY65,BI65)))</f>
        <v>0</v>
      </c>
      <c r="BG65" s="79">
        <f>IF(BH$1="Rejected",AZ65,IF(BJ65="",AZ65,SUM(AZ65,BJ65)))</f>
        <v>0</v>
      </c>
      <c r="BH65" s="79">
        <f>IF(BF$1="","",SUM(BF65:BG65))</f>
        <v>0</v>
      </c>
      <c r="BI65" s="43"/>
      <c r="BJ65" s="43"/>
      <c r="BK65" s="150"/>
      <c r="BL65" s="320"/>
      <c r="BM65" s="79">
        <f>IF(BO$1="Rejected",BF65,IF(BP65="",BF65,SUM(BF65,BP65)))</f>
        <v>0</v>
      </c>
      <c r="BN65" s="79">
        <f>IF(BO$1="Rejected",BG65,IF(BQ65="",BG65,SUM(BG65,BQ65)))</f>
        <v>0</v>
      </c>
      <c r="BO65" s="79">
        <f>IF(BM$1="","",SUM(BM65:BN65))</f>
        <v>0</v>
      </c>
      <c r="BP65" s="43"/>
      <c r="BQ65" s="43"/>
      <c r="BR65" s="150"/>
      <c r="BS65" s="320"/>
      <c r="BT65" s="79">
        <f>IF(BV$1="Rejected",BM65,IF(BW65="",BM65,SUM(BM65,BW65)))</f>
        <v>0</v>
      </c>
      <c r="BU65" s="79">
        <f>IF(BV$1="Rejected",BN65,IF(BX65="",BN65,SUM(BN65,BX65)))</f>
        <v>0</v>
      </c>
      <c r="BV65" s="79">
        <f>IF(BT$1="","",SUM(BT65:BU65))</f>
        <v>0</v>
      </c>
      <c r="BW65" s="43"/>
      <c r="BX65" s="43"/>
      <c r="BY65" s="150"/>
      <c r="BZ65" s="320"/>
      <c r="CA65" s="79">
        <f>IF(CC$1="Rejected",BT65,IF(CD65="",BT65,SUM(BT65,CD65)))</f>
        <v>0</v>
      </c>
      <c r="CB65" s="79">
        <f>IF(CC$1="Rejected",BU65,IF(CE65="",BU65,SUM(BU65,CE65)))</f>
        <v>0</v>
      </c>
      <c r="CC65" s="79">
        <f>IF(CA$1="","",SUM(CA65:CB65))</f>
        <v>0</v>
      </c>
      <c r="CD65" s="43"/>
      <c r="CE65" s="43"/>
      <c r="CF65" s="150"/>
      <c r="CG65" s="320"/>
      <c r="CH65" s="79">
        <f>IF(CJ$1="Rejected",CA65,IF(CK65="",CA65,SUM(CA65,CK65)))</f>
        <v>0</v>
      </c>
      <c r="CI65" s="79">
        <f>IF(CJ$1="Rejected",CB65,IF(CL65="",CB65,SUM(CB65,CL65)))</f>
        <v>0</v>
      </c>
      <c r="CJ65" s="79">
        <f>IF(CH$1="","",SUM(CH65:CI65))</f>
        <v>0</v>
      </c>
      <c r="CK65" s="43"/>
      <c r="CL65" s="43"/>
      <c r="CM65" s="150"/>
      <c r="CN65" s="320"/>
      <c r="CO65" s="79">
        <f>IF(CQ$1="Rejected",CH65,IF(CR65="",CH65,SUM(CH65,CR65)))</f>
        <v>0</v>
      </c>
      <c r="CP65" s="79">
        <f>IF(CQ$1="Rejected",CI65,IF(CS65="",CI65,SUM(CI65,CS65)))</f>
        <v>0</v>
      </c>
      <c r="CQ65" s="79">
        <f>IF(CO$1="","",SUM(CO65:CP65))</f>
        <v>0</v>
      </c>
      <c r="CR65" s="43"/>
      <c r="CS65" s="43"/>
      <c r="CT65" s="150"/>
      <c r="CU65" s="320"/>
      <c r="CV65" s="79">
        <f>IF(CX$1="Rejected",CO65,IF(CY65="",CO65,SUM(CO65,CY65)))</f>
        <v>0</v>
      </c>
      <c r="CW65" s="79">
        <f>IF(CX$1="Rejected",CP65,IF(CZ65="",CP65,SUM(CP65,CZ65)))</f>
        <v>0</v>
      </c>
      <c r="CX65" s="79">
        <f>IF(CV$1="","",SUM(CV65:CW65))</f>
        <v>0</v>
      </c>
      <c r="CY65" s="43"/>
      <c r="CZ65" s="43"/>
      <c r="DA65" s="150"/>
      <c r="DB65" s="320"/>
      <c r="DC65" s="79">
        <f>IF(DE$1="Rejected",CV65,IF(DF65="",CV65,SUM(CV65,DF65)))</f>
        <v>0</v>
      </c>
      <c r="DD65" s="79">
        <f>IF(DE$1="Rejected",CW65,IF(DG65="",CW65,SUM(CW65,DG65)))</f>
        <v>0</v>
      </c>
      <c r="DE65" s="79">
        <f>IF(DC$1="","",SUM(DC65:DD65))</f>
        <v>0</v>
      </c>
      <c r="DF65" s="43"/>
      <c r="DG65" s="43"/>
      <c r="DH65" s="150"/>
      <c r="DI65" s="320"/>
      <c r="DJ65" s="79">
        <f>IF(DL$1="Rejected",DC65,IF(DM65="",DC65,SUM(DC65,DM65)))</f>
        <v>0</v>
      </c>
      <c r="DK65" s="79">
        <f>IF(DL$1="Rejected",DD65,IF(DN65="",DD65,SUM(DD65,DN65)))</f>
        <v>0</v>
      </c>
      <c r="DL65" s="79">
        <f>IF(DJ$1="","",SUM(DJ65:DK65))</f>
        <v>0</v>
      </c>
      <c r="DM65" s="43"/>
      <c r="DN65" s="43"/>
      <c r="DO65" s="150"/>
      <c r="DP65" s="320"/>
      <c r="DQ65" s="79">
        <f>IF(DS$1="Rejected",DJ65,IF(DT65="",DJ65,SUM(DJ65,DT65)))</f>
        <v>0</v>
      </c>
      <c r="DR65" s="79">
        <f>IF(DS$1="Rejected",DK65,IF(DU65="",DK65,SUM(DK65,DU65)))</f>
        <v>0</v>
      </c>
      <c r="DS65" s="79">
        <f>IF(DQ$1="","",SUM(DQ65:DR65))</f>
        <v>0</v>
      </c>
      <c r="DT65" s="43"/>
      <c r="DU65" s="43"/>
      <c r="DV65" s="150"/>
    </row>
    <row r="66" spans="1:126" x14ac:dyDescent="0.2">
      <c r="A66" s="61" t="s">
        <v>154</v>
      </c>
      <c r="B66" s="63"/>
      <c r="C66" s="19">
        <f>SUM(C63:C65)</f>
        <v>0</v>
      </c>
      <c r="D66" s="19">
        <f>SUM(D63:D65)</f>
        <v>0</v>
      </c>
      <c r="E66" s="77">
        <f>SUM(C66:D66)</f>
        <v>0</v>
      </c>
      <c r="F66" s="150"/>
      <c r="G66" s="22"/>
      <c r="H66" s="320" t="s">
        <v>323</v>
      </c>
      <c r="I66" s="73">
        <f>IF(I$1="","",SUMIF($O63:$O65,MID($H66,3,10),I63:I65))</f>
        <v>0</v>
      </c>
      <c r="J66" s="73">
        <f>IF(I$1="","",SUMIF($O63:$O65,MID($H66,3,10),J63:J65))</f>
        <v>0</v>
      </c>
      <c r="K66" s="77">
        <f>IF(I$1="","",SUM(I66:J66))</f>
        <v>0</v>
      </c>
      <c r="L66" s="77">
        <f>IF(I$1="","",SUM(L63:L65))</f>
        <v>0</v>
      </c>
      <c r="M66" s="77">
        <f>IF(I$1="","",SUM(M63:M65))</f>
        <v>0</v>
      </c>
      <c r="N66" s="150"/>
      <c r="O66" s="320" t="str">
        <f t="shared" si="128"/>
        <v>L</v>
      </c>
      <c r="P66" s="73">
        <f>IF(P$1="","",SUMIF($O63:$O65,MID($H66,3,10),P63:P65))</f>
        <v>0</v>
      </c>
      <c r="Q66" s="73">
        <f>IF(P$1="","",SUMIF($O63:$O65,MID($H66,3,10),Q63:Q65))</f>
        <v>0</v>
      </c>
      <c r="R66" s="77">
        <f>IF(P$1="","",SUM(P66:Q66))</f>
        <v>0</v>
      </c>
      <c r="S66" s="77">
        <f>IF(P$1="","",SUM(S63:S65))</f>
        <v>0</v>
      </c>
      <c r="T66" s="77">
        <f>IF(P$1="","",SUM(T63:T65))</f>
        <v>0</v>
      </c>
      <c r="U66" s="150"/>
      <c r="V66" s="320"/>
      <c r="W66" s="73">
        <f>IF(W$1="","",SUMIF($O63:$O65,MID($H66,3,10),W63:W65))</f>
        <v>0</v>
      </c>
      <c r="X66" s="73">
        <f>IF(W$1="","",SUMIF($O63:$O65,MID($H66,3,10),X63:X65))</f>
        <v>0</v>
      </c>
      <c r="Y66" s="77">
        <f>IF(W$1="","",SUM(W66:X66))</f>
        <v>0</v>
      </c>
      <c r="Z66" s="77">
        <f>IF(W$1="","",SUM(Z63:Z65))</f>
        <v>0</v>
      </c>
      <c r="AA66" s="77">
        <f>IF(W$1="","",SUM(AA63:AA65))</f>
        <v>0</v>
      </c>
      <c r="AB66" s="150"/>
      <c r="AC66" s="320"/>
      <c r="AD66" s="73">
        <f>IF(AD$1="","",SUMIF($O63:$O65,MID($H66,3,10),AD63:AD65))</f>
        <v>0</v>
      </c>
      <c r="AE66" s="73">
        <f>IF(AD$1="","",SUMIF($O63:$O65,MID($H66,3,10),AE63:AE65))</f>
        <v>0</v>
      </c>
      <c r="AF66" s="77">
        <f>IF(AD$1="","",SUM(AD66:AE66))</f>
        <v>0</v>
      </c>
      <c r="AG66" s="77">
        <f>IF(AD$1="","",SUM(AG63:AG65))</f>
        <v>0</v>
      </c>
      <c r="AH66" s="77">
        <f>IF(AD$1="","",SUM(AH63:AH65))</f>
        <v>0</v>
      </c>
      <c r="AI66" s="150"/>
      <c r="AJ66" s="320"/>
      <c r="AK66" s="73">
        <f>IF(AK$1="","",SUMIF($O63:$O65,MID($H66,3,10),AK63:AK65))</f>
        <v>0</v>
      </c>
      <c r="AL66" s="73">
        <f>IF(AK$1="","",SUMIF($O63:$O65,MID($H66,3,10),AL63:AL65))</f>
        <v>0</v>
      </c>
      <c r="AM66" s="77">
        <f>IF(AK$1="","",SUM(AK66:AL66))</f>
        <v>0</v>
      </c>
      <c r="AN66" s="77">
        <f>IF(AK$1="","",SUM(AN63:AN65))</f>
        <v>0</v>
      </c>
      <c r="AO66" s="77">
        <f>IF(AK$1="","",SUM(AO63:AO65))</f>
        <v>0</v>
      </c>
      <c r="AP66" s="150"/>
      <c r="AQ66" s="320"/>
      <c r="AR66" s="73">
        <f>IF(AR$1="","",SUMIF($O63:$O65,MID($H66,3,10),AR63:AR65))</f>
        <v>0</v>
      </c>
      <c r="AS66" s="73">
        <f>IF(AR$1="","",SUMIF($O63:$O65,MID($H66,3,10),AS63:AS65))</f>
        <v>0</v>
      </c>
      <c r="AT66" s="77">
        <f>IF(AR$1="","",SUM(AR66:AS66))</f>
        <v>0</v>
      </c>
      <c r="AU66" s="77">
        <f>IF(AR$1="","",SUM(AU63:AU65))</f>
        <v>0</v>
      </c>
      <c r="AV66" s="77">
        <f>IF(AR$1="","",SUM(AV63:AV65))</f>
        <v>0</v>
      </c>
      <c r="AW66" s="150"/>
      <c r="AX66" s="320"/>
      <c r="AY66" s="73">
        <f>IF(AY$1="","",SUMIF($O63:$O65,MID($H66,3,10),AY63:AY65))</f>
        <v>0</v>
      </c>
      <c r="AZ66" s="73">
        <f>IF(AY$1="","",SUMIF($O63:$O65,MID($H66,3,10),AZ63:AZ65))</f>
        <v>0</v>
      </c>
      <c r="BA66" s="77">
        <f>IF(AY$1="","",SUM(AY66:AZ66))</f>
        <v>0</v>
      </c>
      <c r="BB66" s="77">
        <f>IF(AY$1="","",SUM(BB63:BB65))</f>
        <v>0</v>
      </c>
      <c r="BC66" s="77">
        <f>IF(AY$1="","",SUM(BC63:BC65))</f>
        <v>0</v>
      </c>
      <c r="BD66" s="150"/>
      <c r="BE66" s="320"/>
      <c r="BF66" s="73">
        <f>IF(BF$1="","",SUMIF($O63:$O65,MID($H66,3,10),BF63:BF65))</f>
        <v>0</v>
      </c>
      <c r="BG66" s="73">
        <f>IF(BF$1="","",SUMIF($O63:$O65,MID($H66,3,10),BG63:BG65))</f>
        <v>0</v>
      </c>
      <c r="BH66" s="77">
        <f>IF(BF$1="","",SUM(BF66:BG66))</f>
        <v>0</v>
      </c>
      <c r="BI66" s="77">
        <f>IF(BF$1="","",SUM(BI63:BI65))</f>
        <v>0</v>
      </c>
      <c r="BJ66" s="77">
        <f>IF(BF$1="","",SUM(BJ63:BJ65))</f>
        <v>0</v>
      </c>
      <c r="BK66" s="150"/>
      <c r="BL66" s="320"/>
      <c r="BM66" s="73">
        <f>IF(BM$1="","",SUMIF($O63:$O65,MID($H66,3,10),BM63:BM65))</f>
        <v>0</v>
      </c>
      <c r="BN66" s="73">
        <f>IF(BM$1="","",SUMIF($O63:$O65,MID($H66,3,10),BN63:BN65))</f>
        <v>0</v>
      </c>
      <c r="BO66" s="77">
        <f>IF(BM$1="","",SUM(BM66:BN66))</f>
        <v>0</v>
      </c>
      <c r="BP66" s="77">
        <f>IF(BM$1="","",SUM(BP63:BP65))</f>
        <v>0</v>
      </c>
      <c r="BQ66" s="77">
        <f>IF(BM$1="","",SUM(BQ63:BQ65))</f>
        <v>0</v>
      </c>
      <c r="BR66" s="150"/>
      <c r="BS66" s="320"/>
      <c r="BT66" s="73">
        <f>IF(BT$1="","",SUMIF($O63:$O65,MID($H66,3,10),BT63:BT65))</f>
        <v>0</v>
      </c>
      <c r="BU66" s="73">
        <f>IF(BT$1="","",SUMIF($O63:$O65,MID($H66,3,10),BU63:BU65))</f>
        <v>0</v>
      </c>
      <c r="BV66" s="77">
        <f>IF(BT$1="","",SUM(BT66:BU66))</f>
        <v>0</v>
      </c>
      <c r="BW66" s="77">
        <f>IF(BT$1="","",SUM(BW63:BW65))</f>
        <v>0</v>
      </c>
      <c r="BX66" s="77">
        <f>IF(BT$1="","",SUM(BX63:BX65))</f>
        <v>0</v>
      </c>
      <c r="BY66" s="150"/>
      <c r="BZ66" s="320"/>
      <c r="CA66" s="73">
        <f>IF(CA$1="","",SUMIF($O63:$O65,MID($H66,3,10),CA63:CA65))</f>
        <v>0</v>
      </c>
      <c r="CB66" s="73">
        <f>IF(CA$1="","",SUMIF($O63:$O65,MID($H66,3,10),CB63:CB65))</f>
        <v>0</v>
      </c>
      <c r="CC66" s="77">
        <f>IF(CA$1="","",SUM(CA66:CB66))</f>
        <v>0</v>
      </c>
      <c r="CD66" s="77">
        <f>IF(CA$1="","",SUM(CD63:CD65))</f>
        <v>0</v>
      </c>
      <c r="CE66" s="77">
        <f>IF(CA$1="","",SUM(CE63:CE65))</f>
        <v>0</v>
      </c>
      <c r="CF66" s="150"/>
      <c r="CG66" s="320"/>
      <c r="CH66" s="73">
        <f>IF(CH$1="","",SUMIF($O63:$O65,MID($H66,3,10),CH63:CH65))</f>
        <v>0</v>
      </c>
      <c r="CI66" s="73">
        <f>IF(CH$1="","",SUMIF($O63:$O65,MID($H66,3,10),CI63:CI65))</f>
        <v>0</v>
      </c>
      <c r="CJ66" s="77">
        <f>IF(CH$1="","",SUM(CH66:CI66))</f>
        <v>0</v>
      </c>
      <c r="CK66" s="77">
        <f>IF(CH$1="","",SUM(CK63:CK65))</f>
        <v>0</v>
      </c>
      <c r="CL66" s="77">
        <f>IF(CH$1="","",SUM(CL63:CL65))</f>
        <v>0</v>
      </c>
      <c r="CM66" s="150"/>
      <c r="CN66" s="320"/>
      <c r="CO66" s="73">
        <f>IF(CO$1="","",SUMIF($O63:$O65,MID($H66,3,10),CO63:CO65))</f>
        <v>0</v>
      </c>
      <c r="CP66" s="73">
        <f>IF(CO$1="","",SUMIF($O63:$O65,MID($H66,3,10),CP63:CP65))</f>
        <v>0</v>
      </c>
      <c r="CQ66" s="77">
        <f>IF(CO$1="","",SUM(CO66:CP66))</f>
        <v>0</v>
      </c>
      <c r="CR66" s="77">
        <f>IF(CO$1="","",SUM(CR63:CR65))</f>
        <v>0</v>
      </c>
      <c r="CS66" s="77">
        <f>IF(CO$1="","",SUM(CS63:CS65))</f>
        <v>0</v>
      </c>
      <c r="CT66" s="150"/>
      <c r="CU66" s="320"/>
      <c r="CV66" s="73">
        <f>IF(CV$1="","",SUMIF($O63:$O65,MID($H66,3,10),CV63:CV65))</f>
        <v>0</v>
      </c>
      <c r="CW66" s="73">
        <f>IF(CV$1="","",SUMIF($O63:$O65,MID($H66,3,10),CW63:CW65))</f>
        <v>0</v>
      </c>
      <c r="CX66" s="77">
        <f>IF(CV$1="","",SUM(CV66:CW66))</f>
        <v>0</v>
      </c>
      <c r="CY66" s="77">
        <f>IF(CV$1="","",SUM(CY63:CY65))</f>
        <v>0</v>
      </c>
      <c r="CZ66" s="77">
        <f>IF(CV$1="","",SUM(CZ63:CZ65))</f>
        <v>0</v>
      </c>
      <c r="DA66" s="150"/>
      <c r="DB66" s="320"/>
      <c r="DC66" s="73">
        <f>IF(DC$1="","",SUMIF($O63:$O65,MID($H66,3,10),DC63:DC65))</f>
        <v>0</v>
      </c>
      <c r="DD66" s="73">
        <f>IF(DC$1="","",SUMIF($O63:$O65,MID($H66,3,10),DD63:DD65))</f>
        <v>0</v>
      </c>
      <c r="DE66" s="77">
        <f>IF(DC$1="","",SUM(DC66:DD66))</f>
        <v>0</v>
      </c>
      <c r="DF66" s="77">
        <f>IF(DC$1="","",SUM(DF63:DF65))</f>
        <v>0</v>
      </c>
      <c r="DG66" s="77">
        <f>IF(DC$1="","",SUM(DG63:DG65))</f>
        <v>0</v>
      </c>
      <c r="DH66" s="150"/>
      <c r="DI66" s="320"/>
      <c r="DJ66" s="73">
        <f>IF(DJ$1="","",SUMIF($O63:$O65,MID($H66,3,10),DJ63:DJ65))</f>
        <v>0</v>
      </c>
      <c r="DK66" s="73">
        <f>IF(DJ$1="","",SUMIF($O63:$O65,MID($H66,3,10),DK63:DK65))</f>
        <v>0</v>
      </c>
      <c r="DL66" s="77">
        <f>IF(DJ$1="","",SUM(DJ66:DK66))</f>
        <v>0</v>
      </c>
      <c r="DM66" s="77">
        <f>IF(DJ$1="","",SUM(DM63:DM65))</f>
        <v>0</v>
      </c>
      <c r="DN66" s="77">
        <f>IF(DJ$1="","",SUM(DN63:DN65))</f>
        <v>0</v>
      </c>
      <c r="DO66" s="150"/>
      <c r="DP66" s="320"/>
      <c r="DQ66" s="73">
        <f>IF(DQ$1="","",SUMIF($O63:$O65,MID($H66,3,10),DQ63:DQ65))</f>
        <v>0</v>
      </c>
      <c r="DR66" s="73">
        <f>IF(DQ$1="","",SUMIF($O63:$O65,MID($H66,3,10),DR63:DR65))</f>
        <v>0</v>
      </c>
      <c r="DS66" s="77">
        <f>IF(DQ$1="","",SUM(DQ66:DR66))</f>
        <v>0</v>
      </c>
      <c r="DT66" s="77">
        <f>IF(DQ$1="","",SUM(DT63:DT65))</f>
        <v>0</v>
      </c>
      <c r="DU66" s="77">
        <f>IF(DQ$1="","",SUM(DU63:DU65))</f>
        <v>0</v>
      </c>
      <c r="DV66" s="150"/>
    </row>
    <row r="67" spans="1:126" ht="13.5" thickBot="1" x14ac:dyDescent="0.25">
      <c r="A67" s="68" t="s">
        <v>156</v>
      </c>
      <c r="B67" s="85"/>
      <c r="C67" s="72">
        <f>SUM(C23,C61,C66)</f>
        <v>0</v>
      </c>
      <c r="D67" s="72">
        <f>SUM(D23,D61,D66)</f>
        <v>0</v>
      </c>
      <c r="E67" s="72">
        <f>SUM(C67:D67)</f>
        <v>0</v>
      </c>
      <c r="F67" s="86"/>
      <c r="G67" s="22"/>
      <c r="H67" s="320" t="s">
        <v>300</v>
      </c>
      <c r="I67" s="72">
        <f>IF(I$1="","",SUM(I23,I61,I66))</f>
        <v>0</v>
      </c>
      <c r="J67" s="72">
        <f>IF(I$1="","",SUM(J23,J61,J66))</f>
        <v>0</v>
      </c>
      <c r="K67" s="72">
        <f>IF(I$1="","",SUM(I67:J67))</f>
        <v>0</v>
      </c>
      <c r="L67" s="72">
        <f>IF(I$1="","",SUM(L23,L61,L66))</f>
        <v>0</v>
      </c>
      <c r="M67" s="72">
        <f>IF(I$1="","",SUM(M23,M61,M66))</f>
        <v>0</v>
      </c>
      <c r="N67" s="86"/>
      <c r="O67" s="320" t="str">
        <f t="shared" si="128"/>
        <v>LT</v>
      </c>
      <c r="P67" s="72">
        <f>IF(P$1="","",SUM(P23,P61,P66))</f>
        <v>0</v>
      </c>
      <c r="Q67" s="72">
        <f>IF(P$1="","",SUM(Q23,Q61,Q66))</f>
        <v>0</v>
      </c>
      <c r="R67" s="72">
        <f>IF(P$1="","",SUM(P67:Q67))</f>
        <v>0</v>
      </c>
      <c r="S67" s="72">
        <f>IF(P$1="","",SUM(S23,S61,S66))</f>
        <v>0</v>
      </c>
      <c r="T67" s="72">
        <f>IF(P$1="","",SUM(T23,T61,T66))</f>
        <v>0</v>
      </c>
      <c r="U67" s="86"/>
      <c r="V67" s="320"/>
      <c r="W67" s="72">
        <f>IF(W$1="","",SUM(W23,W61,W66))</f>
        <v>0</v>
      </c>
      <c r="X67" s="72">
        <f>IF(W$1="","",SUM(X23,X61,X66))</f>
        <v>0</v>
      </c>
      <c r="Y67" s="72">
        <f>IF(W$1="","",SUM(W67:X67))</f>
        <v>0</v>
      </c>
      <c r="Z67" s="72">
        <f>IF(W$1="","",SUM(Z23,Z61,Z66))</f>
        <v>0</v>
      </c>
      <c r="AA67" s="72">
        <f>IF(W$1="","",SUM(AA23,AA61,AA66))</f>
        <v>0</v>
      </c>
      <c r="AB67" s="86"/>
      <c r="AC67" s="320"/>
      <c r="AD67" s="72">
        <f>IF(AD$1="","",SUM(AD23,AD61,AD66))</f>
        <v>0</v>
      </c>
      <c r="AE67" s="72">
        <f>IF(AD$1="","",SUM(AE23,AE61,AE66))</f>
        <v>0</v>
      </c>
      <c r="AF67" s="72">
        <f>IF(AD$1="","",SUM(AD67:AE67))</f>
        <v>0</v>
      </c>
      <c r="AG67" s="72">
        <f>IF(AD$1="","",SUM(AG23,AG61,AG66))</f>
        <v>0</v>
      </c>
      <c r="AH67" s="72">
        <f>IF(AD$1="","",SUM(AH23,AH61,AH66))</f>
        <v>0</v>
      </c>
      <c r="AI67" s="86"/>
      <c r="AJ67" s="320"/>
      <c r="AK67" s="72">
        <f>IF(AK$1="","",SUM(AK23,AK61,AK66))</f>
        <v>0</v>
      </c>
      <c r="AL67" s="72">
        <f>IF(AK$1="","",SUM(AL23,AL61,AL66))</f>
        <v>0</v>
      </c>
      <c r="AM67" s="72">
        <f>IF(AK$1="","",SUM(AK67:AL67))</f>
        <v>0</v>
      </c>
      <c r="AN67" s="72">
        <f>IF(AK$1="","",SUM(AN23,AN61,AN66))</f>
        <v>0</v>
      </c>
      <c r="AO67" s="72">
        <f>IF(AK$1="","",SUM(AO23,AO61,AO66))</f>
        <v>0</v>
      </c>
      <c r="AP67" s="86"/>
      <c r="AQ67" s="320"/>
      <c r="AR67" s="72">
        <f>IF(AR$1="","",SUM(AR23,AR61,AR66))</f>
        <v>0</v>
      </c>
      <c r="AS67" s="72">
        <f>IF(AR$1="","",SUM(AS23,AS61,AS66))</f>
        <v>0</v>
      </c>
      <c r="AT67" s="72">
        <f>IF(AR$1="","",SUM(AR67:AS67))</f>
        <v>0</v>
      </c>
      <c r="AU67" s="72">
        <f>IF(AR$1="","",SUM(AU23,AU61,AU66))</f>
        <v>0</v>
      </c>
      <c r="AV67" s="72">
        <f>IF(AR$1="","",SUM(AV23,AV61,AV66))</f>
        <v>0</v>
      </c>
      <c r="AW67" s="86"/>
      <c r="AX67" s="320"/>
      <c r="AY67" s="72">
        <f>IF(AY$1="","",SUM(AY23,AY61,AY66))</f>
        <v>0</v>
      </c>
      <c r="AZ67" s="72">
        <f>IF(AY$1="","",SUM(AZ23,AZ61,AZ66))</f>
        <v>0</v>
      </c>
      <c r="BA67" s="72">
        <f>IF(AY$1="","",SUM(AY67:AZ67))</f>
        <v>0</v>
      </c>
      <c r="BB67" s="72">
        <f>IF(AY$1="","",SUM(BB23,BB61,BB66))</f>
        <v>0</v>
      </c>
      <c r="BC67" s="72">
        <f>IF(AY$1="","",SUM(BC23,BC61,BC66))</f>
        <v>0</v>
      </c>
      <c r="BD67" s="86"/>
      <c r="BE67" s="320"/>
      <c r="BF67" s="72">
        <f>IF(BF$1="","",SUM(BF23,BF61,BF66))</f>
        <v>0</v>
      </c>
      <c r="BG67" s="72">
        <f>IF(BF$1="","",SUM(BG23,BG61,BG66))</f>
        <v>0</v>
      </c>
      <c r="BH67" s="72">
        <f>IF(BF$1="","",SUM(BF67:BG67))</f>
        <v>0</v>
      </c>
      <c r="BI67" s="72">
        <f>IF(BF$1="","",SUM(BI23,BI61,BI66))</f>
        <v>0</v>
      </c>
      <c r="BJ67" s="72">
        <f>IF(BF$1="","",SUM(BJ23,BJ61,BJ66))</f>
        <v>0</v>
      </c>
      <c r="BK67" s="86"/>
      <c r="BL67" s="320"/>
      <c r="BM67" s="72">
        <f>IF(BM$1="","",SUM(BM23,BM61,BM66))</f>
        <v>0</v>
      </c>
      <c r="BN67" s="72">
        <f>IF(BM$1="","",SUM(BN23,BN61,BN66))</f>
        <v>0</v>
      </c>
      <c r="BO67" s="72">
        <f>IF(BM$1="","",SUM(BM67:BN67))</f>
        <v>0</v>
      </c>
      <c r="BP67" s="72">
        <f>IF(BM$1="","",SUM(BP23,BP61,BP66))</f>
        <v>0</v>
      </c>
      <c r="BQ67" s="72">
        <f>IF(BM$1="","",SUM(BQ23,BQ61,BQ66))</f>
        <v>0</v>
      </c>
      <c r="BR67" s="86"/>
      <c r="BS67" s="320"/>
      <c r="BT67" s="72">
        <f>IF(BT$1="","",SUM(BT23,BT61,BT66))</f>
        <v>0</v>
      </c>
      <c r="BU67" s="72">
        <f>IF(BT$1="","",SUM(BU23,BU61,BU66))</f>
        <v>0</v>
      </c>
      <c r="BV67" s="72">
        <f>IF(BT$1="","",SUM(BT67:BU67))</f>
        <v>0</v>
      </c>
      <c r="BW67" s="72">
        <f>IF(BT$1="","",SUM(BW23,BW61,BW66))</f>
        <v>0</v>
      </c>
      <c r="BX67" s="72">
        <f>IF(BT$1="","",SUM(BX23,BX61,BX66))</f>
        <v>0</v>
      </c>
      <c r="BY67" s="86"/>
      <c r="BZ67" s="320"/>
      <c r="CA67" s="72">
        <f>IF(CA$1="","",SUM(CA23,CA61,CA66))</f>
        <v>0</v>
      </c>
      <c r="CB67" s="72">
        <f>IF(CA$1="","",SUM(CB23,CB61,CB66))</f>
        <v>0</v>
      </c>
      <c r="CC67" s="72">
        <f>IF(CA$1="","",SUM(CA67:CB67))</f>
        <v>0</v>
      </c>
      <c r="CD67" s="72">
        <f>IF(CA$1="","",SUM(CD23,CD61,CD66))</f>
        <v>0</v>
      </c>
      <c r="CE67" s="72">
        <f>IF(CA$1="","",SUM(CE23,CE61,CE66))</f>
        <v>0</v>
      </c>
      <c r="CF67" s="86"/>
      <c r="CG67" s="320"/>
      <c r="CH67" s="72">
        <f>IF(CH$1="","",SUM(CH23,CH61,CH66))</f>
        <v>0</v>
      </c>
      <c r="CI67" s="72">
        <f>IF(CH$1="","",SUM(CI23,CI61,CI66))</f>
        <v>0</v>
      </c>
      <c r="CJ67" s="72">
        <f>IF(CH$1="","",SUM(CH67:CI67))</f>
        <v>0</v>
      </c>
      <c r="CK67" s="72">
        <f>IF(CH$1="","",SUM(CK23,CK61,CK66))</f>
        <v>0</v>
      </c>
      <c r="CL67" s="72">
        <f>IF(CH$1="","",SUM(CL23,CL61,CL66))</f>
        <v>0</v>
      </c>
      <c r="CM67" s="86"/>
      <c r="CN67" s="320"/>
      <c r="CO67" s="72">
        <f>IF(CO$1="","",SUM(CO23,CO61,CO66))</f>
        <v>0</v>
      </c>
      <c r="CP67" s="72">
        <f>IF(CO$1="","",SUM(CP23,CP61,CP66))</f>
        <v>0</v>
      </c>
      <c r="CQ67" s="72">
        <f>IF(CO$1="","",SUM(CO67:CP67))</f>
        <v>0</v>
      </c>
      <c r="CR67" s="72">
        <f>IF(CO$1="","",SUM(CR23,CR61,CR66))</f>
        <v>0</v>
      </c>
      <c r="CS67" s="72">
        <f>IF(CO$1="","",SUM(CS23,CS61,CS66))</f>
        <v>0</v>
      </c>
      <c r="CT67" s="86"/>
      <c r="CU67" s="320"/>
      <c r="CV67" s="72">
        <f>IF(CV$1="","",SUM(CV23,CV61,CV66))</f>
        <v>0</v>
      </c>
      <c r="CW67" s="72">
        <f>IF(CV$1="","",SUM(CW23,CW61,CW66))</f>
        <v>0</v>
      </c>
      <c r="CX67" s="72">
        <f>IF(CV$1="","",SUM(CV67:CW67))</f>
        <v>0</v>
      </c>
      <c r="CY67" s="72">
        <f>IF(CV$1="","",SUM(CY23,CY61,CY66))</f>
        <v>0</v>
      </c>
      <c r="CZ67" s="72">
        <f>IF(CV$1="","",SUM(CZ23,CZ61,CZ66))</f>
        <v>0</v>
      </c>
      <c r="DA67" s="86"/>
      <c r="DB67" s="320"/>
      <c r="DC67" s="72">
        <f>IF(DC$1="","",SUM(DC23,DC61,DC66))</f>
        <v>0</v>
      </c>
      <c r="DD67" s="72">
        <f>IF(DC$1="","",SUM(DD23,DD61,DD66))</f>
        <v>0</v>
      </c>
      <c r="DE67" s="72">
        <f>IF(DC$1="","",SUM(DC67:DD67))</f>
        <v>0</v>
      </c>
      <c r="DF67" s="72">
        <f>IF(DC$1="","",SUM(DF23,DF61,DF66))</f>
        <v>0</v>
      </c>
      <c r="DG67" s="72">
        <f>IF(DC$1="","",SUM(DG23,DG61,DG66))</f>
        <v>0</v>
      </c>
      <c r="DH67" s="86"/>
      <c r="DI67" s="320"/>
      <c r="DJ67" s="72">
        <f>IF(DJ$1="","",SUM(DJ23,DJ61,DJ66))</f>
        <v>0</v>
      </c>
      <c r="DK67" s="72">
        <f>IF(DJ$1="","",SUM(DK23,DK61,DK66))</f>
        <v>0</v>
      </c>
      <c r="DL67" s="72">
        <f>IF(DJ$1="","",SUM(DJ67:DK67))</f>
        <v>0</v>
      </c>
      <c r="DM67" s="72">
        <f>IF(DJ$1="","",SUM(DM23,DM61,DM66))</f>
        <v>0</v>
      </c>
      <c r="DN67" s="72">
        <f>IF(DJ$1="","",SUM(DN23,DN61,DN66))</f>
        <v>0</v>
      </c>
      <c r="DO67" s="86"/>
      <c r="DP67" s="320"/>
      <c r="DQ67" s="72">
        <f>IF(DQ$1="","",SUM(DQ23,DQ61,DQ66))</f>
        <v>0</v>
      </c>
      <c r="DR67" s="72">
        <f>IF(DQ$1="","",SUM(DR23,DR61,DR66))</f>
        <v>0</v>
      </c>
      <c r="DS67" s="72">
        <f>IF(DQ$1="","",SUM(DQ67:DR67))</f>
        <v>0</v>
      </c>
      <c r="DT67" s="72">
        <f>IF(DQ$1="","",SUM(DT23,DT61,DT66))</f>
        <v>0</v>
      </c>
      <c r="DU67" s="72">
        <f>IF(DQ$1="","",SUM(DU23,DU61,DU66))</f>
        <v>0</v>
      </c>
      <c r="DV67" s="86"/>
    </row>
    <row r="68" spans="1:126" ht="18" customHeight="1" x14ac:dyDescent="0.25">
      <c r="A68" s="721" t="s">
        <v>187</v>
      </c>
      <c r="B68" s="722"/>
      <c r="C68" s="722"/>
      <c r="D68" s="722"/>
      <c r="E68" s="722"/>
      <c r="F68" s="723"/>
      <c r="H68" s="320"/>
      <c r="I68" s="457" t="str">
        <f>IF(I$1="","",IF(SUM(C68)=0,"",C68))</f>
        <v/>
      </c>
      <c r="J68" s="458" t="str">
        <f>IF(I$1="","",IF(SUM(D68)=0,"",D68))</f>
        <v/>
      </c>
      <c r="K68" s="459"/>
      <c r="L68" s="711" t="str">
        <f>$A68</f>
        <v>Line &lt;Line#, Location - from substation to substation&gt;</v>
      </c>
      <c r="M68" s="712"/>
      <c r="N68" s="712"/>
      <c r="O68" s="320"/>
      <c r="P68" s="457" t="str">
        <f>IF(P$1="","",IF(SUM(I68)=0,"",I68))</f>
        <v/>
      </c>
      <c r="Q68" s="458" t="str">
        <f>IF(P$1="","",IF(SUM(J68)=0,"",J68))</f>
        <v/>
      </c>
      <c r="R68" s="459"/>
      <c r="S68" s="711" t="str">
        <f>$A68</f>
        <v>Line &lt;Line#, Location - from substation to substation&gt;</v>
      </c>
      <c r="T68" s="712"/>
      <c r="U68" s="712"/>
      <c r="V68" s="320"/>
      <c r="W68" s="457" t="str">
        <f>IF(W$1="","",IF(SUM(P68)=0,"",P68))</f>
        <v/>
      </c>
      <c r="X68" s="458" t="str">
        <f>IF(W$1="","",IF(SUM(Q68)=0,"",Q68))</f>
        <v/>
      </c>
      <c r="Y68" s="459"/>
      <c r="Z68" s="711" t="str">
        <f>$A68</f>
        <v>Line &lt;Line#, Location - from substation to substation&gt;</v>
      </c>
      <c r="AA68" s="712"/>
      <c r="AB68" s="712"/>
      <c r="AC68" s="320"/>
      <c r="AD68" s="457" t="str">
        <f>IF(AD$1="","",IF(SUM(W68)=0,"",W68))</f>
        <v/>
      </c>
      <c r="AE68" s="458" t="str">
        <f>IF(AD$1="","",IF(SUM(X68)=0,"",X68))</f>
        <v/>
      </c>
      <c r="AF68" s="459"/>
      <c r="AG68" s="711" t="str">
        <f>$A68</f>
        <v>Line &lt;Line#, Location - from substation to substation&gt;</v>
      </c>
      <c r="AH68" s="712"/>
      <c r="AI68" s="712"/>
      <c r="AJ68" s="320"/>
      <c r="AK68" s="457" t="str">
        <f>IF(AK$1="","",IF(SUM(AD68)=0,"",AD68))</f>
        <v/>
      </c>
      <c r="AL68" s="458" t="str">
        <f>IF(AK$1="","",IF(SUM(AE68)=0,"",AE68))</f>
        <v/>
      </c>
      <c r="AM68" s="459"/>
      <c r="AN68" s="711" t="str">
        <f>$A68</f>
        <v>Line &lt;Line#, Location - from substation to substation&gt;</v>
      </c>
      <c r="AO68" s="712"/>
      <c r="AP68" s="712"/>
      <c r="AQ68" s="320"/>
      <c r="AR68" s="457" t="str">
        <f>IF(AR$1="","",IF(SUM(AK68)=0,"",AK68))</f>
        <v/>
      </c>
      <c r="AS68" s="458" t="str">
        <f>IF(AR$1="","",IF(SUM(AL68)=0,"",AL68))</f>
        <v/>
      </c>
      <c r="AT68" s="459"/>
      <c r="AU68" s="711" t="str">
        <f>$A68</f>
        <v>Line &lt;Line#, Location - from substation to substation&gt;</v>
      </c>
      <c r="AV68" s="712"/>
      <c r="AW68" s="712"/>
      <c r="AX68" s="320"/>
      <c r="AY68" s="457" t="str">
        <f>IF(AY$1="","",IF(SUM(AR68)=0,"",AR68))</f>
        <v/>
      </c>
      <c r="AZ68" s="458" t="str">
        <f>IF(AY$1="","",IF(SUM(AS68)=0,"",AS68))</f>
        <v/>
      </c>
      <c r="BA68" s="459"/>
      <c r="BB68" s="711" t="str">
        <f>$A68</f>
        <v>Line &lt;Line#, Location - from substation to substation&gt;</v>
      </c>
      <c r="BC68" s="712"/>
      <c r="BD68" s="712"/>
      <c r="BE68" s="320"/>
      <c r="BF68" s="457" t="str">
        <f>IF(BF$1="","",IF(SUM(AY68)=0,"",AY68))</f>
        <v/>
      </c>
      <c r="BG68" s="458" t="str">
        <f>IF(BF$1="","",IF(SUM(AZ68)=0,"",AZ68))</f>
        <v/>
      </c>
      <c r="BH68" s="459"/>
      <c r="BI68" s="711" t="str">
        <f>$A68</f>
        <v>Line &lt;Line#, Location - from substation to substation&gt;</v>
      </c>
      <c r="BJ68" s="712"/>
      <c r="BK68" s="712"/>
      <c r="BL68" s="320"/>
      <c r="BM68" s="457" t="str">
        <f>IF(BM$1="","",IF(SUM(BF68)=0,"",BF68))</f>
        <v/>
      </c>
      <c r="BN68" s="458" t="str">
        <f>IF(BM$1="","",IF(SUM(BG68)=0,"",BG68))</f>
        <v/>
      </c>
      <c r="BO68" s="459"/>
      <c r="BP68" s="711" t="str">
        <f>$A68</f>
        <v>Line &lt;Line#, Location - from substation to substation&gt;</v>
      </c>
      <c r="BQ68" s="712"/>
      <c r="BR68" s="712"/>
      <c r="BS68" s="320"/>
      <c r="BT68" s="457" t="str">
        <f>IF(BT$1="","",IF(SUM(BM68)=0,"",BM68))</f>
        <v/>
      </c>
      <c r="BU68" s="458" t="str">
        <f>IF(BT$1="","",IF(SUM(BN68)=0,"",BN68))</f>
        <v/>
      </c>
      <c r="BV68" s="459"/>
      <c r="BW68" s="711" t="str">
        <f>$A68</f>
        <v>Line &lt;Line#, Location - from substation to substation&gt;</v>
      </c>
      <c r="BX68" s="712"/>
      <c r="BY68" s="712"/>
      <c r="BZ68" s="320"/>
      <c r="CA68" s="457" t="str">
        <f>IF(CA$1="","",IF(SUM(BT68)=0,"",BT68))</f>
        <v/>
      </c>
      <c r="CB68" s="458" t="str">
        <f>IF(CA$1="","",IF(SUM(BU68)=0,"",BU68))</f>
        <v/>
      </c>
      <c r="CC68" s="459"/>
      <c r="CD68" s="711" t="str">
        <f>$A68</f>
        <v>Line &lt;Line#, Location - from substation to substation&gt;</v>
      </c>
      <c r="CE68" s="712"/>
      <c r="CF68" s="712"/>
      <c r="CG68" s="320"/>
      <c r="CH68" s="457" t="str">
        <f>IF(CH$1="","",IF(SUM(CA68)=0,"",CA68))</f>
        <v/>
      </c>
      <c r="CI68" s="458" t="str">
        <f>IF(CH$1="","",IF(SUM(CB68)=0,"",CB68))</f>
        <v/>
      </c>
      <c r="CJ68" s="459"/>
      <c r="CK68" s="711" t="str">
        <f>$A68</f>
        <v>Line &lt;Line#, Location - from substation to substation&gt;</v>
      </c>
      <c r="CL68" s="712"/>
      <c r="CM68" s="712"/>
      <c r="CN68" s="320"/>
      <c r="CO68" s="457" t="str">
        <f>IF(CO$1="","",IF(SUM(CH68)=0,"",CH68))</f>
        <v/>
      </c>
      <c r="CP68" s="458" t="str">
        <f>IF(CO$1="","",IF(SUM(CI68)=0,"",CI68))</f>
        <v/>
      </c>
      <c r="CQ68" s="459"/>
      <c r="CR68" s="711" t="str">
        <f>$A68</f>
        <v>Line &lt;Line#, Location - from substation to substation&gt;</v>
      </c>
      <c r="CS68" s="712"/>
      <c r="CT68" s="712"/>
      <c r="CU68" s="320"/>
      <c r="CV68" s="457" t="str">
        <f>IF(CV$1="","",IF(SUM(CO68)=0,"",CO68))</f>
        <v/>
      </c>
      <c r="CW68" s="458" t="str">
        <f>IF(CV$1="","",IF(SUM(CP68)=0,"",CP68))</f>
        <v/>
      </c>
      <c r="CX68" s="459"/>
      <c r="CY68" s="711" t="str">
        <f>$A68</f>
        <v>Line &lt;Line#, Location - from substation to substation&gt;</v>
      </c>
      <c r="CZ68" s="712"/>
      <c r="DA68" s="712"/>
      <c r="DB68" s="320"/>
      <c r="DC68" s="457" t="str">
        <f>IF(DC$1="","",IF(SUM(CV68)=0,"",CV68))</f>
        <v/>
      </c>
      <c r="DD68" s="458" t="str">
        <f>IF(DC$1="","",IF(SUM(CW68)=0,"",CW68))</f>
        <v/>
      </c>
      <c r="DE68" s="459"/>
      <c r="DF68" s="711" t="str">
        <f>$A68</f>
        <v>Line &lt;Line#, Location - from substation to substation&gt;</v>
      </c>
      <c r="DG68" s="712"/>
      <c r="DH68" s="712"/>
      <c r="DI68" s="320"/>
      <c r="DJ68" s="457" t="str">
        <f>IF(DJ$1="","",IF(SUM(DC68)=0,"",DC68))</f>
        <v/>
      </c>
      <c r="DK68" s="458" t="str">
        <f>IF(DJ$1="","",IF(SUM(DD68)=0,"",DD68))</f>
        <v/>
      </c>
      <c r="DL68" s="459"/>
      <c r="DM68" s="711" t="str">
        <f>$A68</f>
        <v>Line &lt;Line#, Location - from substation to substation&gt;</v>
      </c>
      <c r="DN68" s="712"/>
      <c r="DO68" s="712"/>
      <c r="DP68" s="320"/>
      <c r="DQ68" s="457" t="str">
        <f>IF(DQ$1="","",IF(SUM(DJ68)=0,"",DJ68))</f>
        <v/>
      </c>
      <c r="DR68" s="458" t="str">
        <f>IF(DQ$1="","",IF(SUM(DK68)=0,"",DK68))</f>
        <v/>
      </c>
      <c r="DS68" s="459"/>
      <c r="DT68" s="711" t="str">
        <f>$A68</f>
        <v>Line &lt;Line#, Location - from substation to substation&gt;</v>
      </c>
      <c r="DU68" s="712"/>
      <c r="DV68" s="712"/>
    </row>
    <row r="69" spans="1:126" x14ac:dyDescent="0.2">
      <c r="A69" s="724" t="s">
        <v>79</v>
      </c>
      <c r="B69" s="725"/>
      <c r="C69" s="725"/>
      <c r="D69" s="725"/>
      <c r="E69" s="725"/>
      <c r="F69" s="726"/>
      <c r="H69" s="320"/>
      <c r="I69" s="460"/>
      <c r="J69" s="461"/>
      <c r="K69" s="461"/>
      <c r="L69" s="470" t="str">
        <f ca="1">IF(I$1="","",IF(K69="","",K69-INDIRECT("R[0]C"&amp;K$3,FALSE)))</f>
        <v/>
      </c>
      <c r="M69" s="470"/>
      <c r="N69" s="312"/>
      <c r="O69" s="320"/>
      <c r="P69" s="460"/>
      <c r="Q69" s="461"/>
      <c r="R69" s="461"/>
      <c r="S69" s="477" t="str">
        <f ca="1">IF(P$1="","",IF(R69="","",R69-INDIRECT("R[0]C"&amp;R$3,FALSE)))</f>
        <v/>
      </c>
      <c r="T69" s="477"/>
      <c r="U69" s="312"/>
      <c r="V69" s="320"/>
      <c r="W69" s="460"/>
      <c r="X69" s="461"/>
      <c r="Y69" s="461"/>
      <c r="Z69" s="477" t="str">
        <f ca="1">IF(W$1="","",IF(Y69="","",Y69-INDIRECT("R[0]C"&amp;Y$3,FALSE)))</f>
        <v/>
      </c>
      <c r="AA69" s="470"/>
      <c r="AB69" s="312"/>
      <c r="AC69" s="320"/>
      <c r="AD69" s="460"/>
      <c r="AE69" s="461"/>
      <c r="AF69" s="461"/>
      <c r="AG69" s="477" t="str">
        <f ca="1">IF(AD$1="","",IF(AF69="","",AF69-INDIRECT("R[0]C"&amp;AF$3,FALSE)))</f>
        <v/>
      </c>
      <c r="AH69" s="470"/>
      <c r="AI69" s="312"/>
      <c r="AJ69" s="320"/>
      <c r="AK69" s="460"/>
      <c r="AL69" s="461"/>
      <c r="AM69" s="461"/>
      <c r="AN69" s="477" t="str">
        <f ca="1">IF(AK$1="","",IF(AM69="","",AM69-INDIRECT("R[0]C"&amp;AM$3,FALSE)))</f>
        <v/>
      </c>
      <c r="AO69" s="470"/>
      <c r="AP69" s="312"/>
      <c r="AQ69" s="320"/>
      <c r="AR69" s="460"/>
      <c r="AS69" s="461"/>
      <c r="AT69" s="461"/>
      <c r="AU69" s="477" t="str">
        <f ca="1">IF(AR$1="","",IF(AT69="","",AT69-INDIRECT("R[0]C"&amp;AT$3,FALSE)))</f>
        <v/>
      </c>
      <c r="AV69" s="470"/>
      <c r="AW69" s="312"/>
      <c r="AX69" s="320"/>
      <c r="AY69" s="460"/>
      <c r="AZ69" s="461"/>
      <c r="BA69" s="461"/>
      <c r="BB69" s="477" t="str">
        <f ca="1">IF(AY$1="","",IF(BA69="","",BA69-INDIRECT("R[0]C"&amp;BA$3,FALSE)))</f>
        <v/>
      </c>
      <c r="BC69" s="470"/>
      <c r="BD69" s="312"/>
      <c r="BE69" s="320"/>
      <c r="BF69" s="460"/>
      <c r="BG69" s="461"/>
      <c r="BH69" s="461"/>
      <c r="BI69" s="477" t="str">
        <f ca="1">IF(BF$1="","",IF(BH69="","",BH69-INDIRECT("R[0]C"&amp;BH$3,FALSE)))</f>
        <v/>
      </c>
      <c r="BJ69" s="470"/>
      <c r="BK69" s="312"/>
      <c r="BL69" s="320"/>
      <c r="BM69" s="460"/>
      <c r="BN69" s="461"/>
      <c r="BO69" s="461"/>
      <c r="BP69" s="477" t="str">
        <f ca="1">IF(BM$1="","",IF(BO69="","",BO69-INDIRECT("R[0]C"&amp;BO$3,FALSE)))</f>
        <v/>
      </c>
      <c r="BQ69" s="470"/>
      <c r="BR69" s="312"/>
      <c r="BS69" s="320"/>
      <c r="BT69" s="460"/>
      <c r="BU69" s="461"/>
      <c r="BV69" s="461"/>
      <c r="BW69" s="477" t="str">
        <f ca="1">IF(BT$1="","",IF(BV69="","",BV69-INDIRECT("R[0]C"&amp;BV$3,FALSE)))</f>
        <v/>
      </c>
      <c r="BX69" s="470"/>
      <c r="BY69" s="312"/>
      <c r="BZ69" s="320"/>
      <c r="CA69" s="460"/>
      <c r="CB69" s="461"/>
      <c r="CC69" s="461"/>
      <c r="CD69" s="477" t="str">
        <f ca="1">IF(CA$1="","",IF(CC69="","",CC69-INDIRECT("R[0]C"&amp;CC$3,FALSE)))</f>
        <v/>
      </c>
      <c r="CE69" s="470"/>
      <c r="CF69" s="312"/>
      <c r="CG69" s="320"/>
      <c r="CH69" s="460"/>
      <c r="CI69" s="461"/>
      <c r="CJ69" s="461"/>
      <c r="CK69" s="477" t="str">
        <f ca="1">IF(CH$1="","",IF(CJ69="","",CJ69-INDIRECT("R[0]C"&amp;CJ$3,FALSE)))</f>
        <v/>
      </c>
      <c r="CL69" s="470"/>
      <c r="CM69" s="312"/>
      <c r="CN69" s="320"/>
      <c r="CO69" s="460"/>
      <c r="CP69" s="461"/>
      <c r="CQ69" s="461"/>
      <c r="CR69" s="477" t="str">
        <f ca="1">IF(CO$1="","",IF(CQ69="","",CQ69-INDIRECT("R[0]C"&amp;CQ$3,FALSE)))</f>
        <v/>
      </c>
      <c r="CS69" s="470"/>
      <c r="CT69" s="312"/>
      <c r="CU69" s="320"/>
      <c r="CV69" s="460"/>
      <c r="CW69" s="461"/>
      <c r="CX69" s="461"/>
      <c r="CY69" s="477" t="str">
        <f ca="1">IF(CV$1="","",IF(CX69="","",CX69-INDIRECT("R[0]C"&amp;CX$3,FALSE)))</f>
        <v/>
      </c>
      <c r="CZ69" s="470"/>
      <c r="DA69" s="312"/>
      <c r="DB69" s="320"/>
      <c r="DC69" s="460"/>
      <c r="DD69" s="461"/>
      <c r="DE69" s="461"/>
      <c r="DF69" s="477" t="str">
        <f ca="1">IF(DC$1="","",IF(DE69="","",DE69-INDIRECT("R[0]C"&amp;DE$3,FALSE)))</f>
        <v/>
      </c>
      <c r="DG69" s="470"/>
      <c r="DH69" s="312"/>
      <c r="DI69" s="320"/>
      <c r="DJ69" s="460"/>
      <c r="DK69" s="461"/>
      <c r="DL69" s="461"/>
      <c r="DM69" s="477" t="str">
        <f ca="1">IF(DJ$1="","",IF(DL69="","",DL69-INDIRECT("R[0]C"&amp;DL$3,FALSE)))</f>
        <v/>
      </c>
      <c r="DN69" s="470"/>
      <c r="DO69" s="312"/>
      <c r="DP69" s="320"/>
      <c r="DQ69" s="460"/>
      <c r="DR69" s="461"/>
      <c r="DS69" s="461"/>
      <c r="DT69" s="477" t="str">
        <f ca="1">IF(DQ$1="","",IF(DS69="","",DS69-INDIRECT("R[0]C"&amp;DS$3,FALSE)))</f>
        <v/>
      </c>
      <c r="DU69" s="470"/>
      <c r="DV69" s="312"/>
    </row>
    <row r="70" spans="1:126" outlineLevel="1" x14ac:dyDescent="0.2">
      <c r="A70" s="75" t="s">
        <v>109</v>
      </c>
      <c r="B70" s="62" t="s">
        <v>36</v>
      </c>
      <c r="C70" s="77">
        <f>SUMIF($H71:$H76,MID($H70,3,10),C71:C76)</f>
        <v>0</v>
      </c>
      <c r="D70" s="77">
        <f>SUMIF($H71:$H76,MID($H70,3,10),D71:D76)</f>
        <v>0</v>
      </c>
      <c r="E70" s="77">
        <f t="shared" ref="E70:E88" si="129">SUM(C70:D70)</f>
        <v>0</v>
      </c>
      <c r="F70" s="150"/>
      <c r="H70" s="320" t="s">
        <v>333</v>
      </c>
      <c r="I70" s="77">
        <f t="shared" ref="I70:I87" si="130">IF(K$1="Rejected",C70,IF(L70="",C70,SUM(C70,L70)))</f>
        <v>0</v>
      </c>
      <c r="J70" s="77">
        <f t="shared" ref="J70:J87" si="131">IF(K$1="Rejected",D70,IF(M70="",D70,SUM(D70,M70)))</f>
        <v>0</v>
      </c>
      <c r="K70" s="77">
        <f t="shared" ref="K70:K88" si="132">IF(I$1="","",SUM(I70:J70))</f>
        <v>0</v>
      </c>
      <c r="L70" s="432">
        <f>IF(I$1="","",SUMIF($H71:$H76,MID($H70,3,10),L71:L76))</f>
        <v>0</v>
      </c>
      <c r="M70" s="432">
        <f>IF(I$1="","",SUMIF($H71:$H76,MID($H70,3,10),M71:M76))</f>
        <v>0</v>
      </c>
      <c r="N70" s="382"/>
      <c r="O70" s="320" t="str">
        <f t="shared" ref="O70:O132" si="133">IF(LEFT($H70,2)="s_",MID($H70,3,LEN($H70)-3),$H70)</f>
        <v>LM</v>
      </c>
      <c r="P70" s="77">
        <f t="shared" ref="P70:P87" si="134">IF(R$1="Rejected",I70,IF(S70="",I70,SUM(I70,S70)))</f>
        <v>0</v>
      </c>
      <c r="Q70" s="77">
        <f t="shared" ref="Q70:Q87" si="135">IF(R$1="Rejected",J70,IF(T70="",J70,SUM(J70,T70)))</f>
        <v>0</v>
      </c>
      <c r="R70" s="77">
        <f t="shared" ref="R70:R87" si="136">IF(P$1="","",SUM(P70:Q70))</f>
        <v>0</v>
      </c>
      <c r="S70" s="432">
        <f>IF(P$1="","",SUMIF($H71:$H76,MID($H70,3,10),S71:S76))</f>
        <v>0</v>
      </c>
      <c r="T70" s="432">
        <f>IF(P$1="","",SUMIF($H71:$H76,MID($H70,3,10),T71:T76))</f>
        <v>0</v>
      </c>
      <c r="U70" s="382"/>
      <c r="V70" s="320"/>
      <c r="W70" s="77">
        <f t="shared" ref="W70:W87" si="137">IF(Y$1="Rejected",P70,IF(Z70="",P70,SUM(P70,Z70)))</f>
        <v>0</v>
      </c>
      <c r="X70" s="77">
        <f t="shared" ref="X70:X87" si="138">IF(Y$1="Rejected",Q70,IF(AA70="",Q70,SUM(Q70,AA70)))</f>
        <v>0</v>
      </c>
      <c r="Y70" s="77">
        <f t="shared" ref="Y70:Y87" si="139">IF(W$1="","",SUM(W70:X70))</f>
        <v>0</v>
      </c>
      <c r="Z70" s="432">
        <f>IF(W$1="","",SUMIF($H71:$H76,MID($H70,3,10),Z71:Z76))</f>
        <v>0</v>
      </c>
      <c r="AA70" s="432">
        <f>IF(W$1="","",SUMIF($H71:$H76,MID($H70,3,10),AA71:AA76))</f>
        <v>0</v>
      </c>
      <c r="AB70" s="382"/>
      <c r="AC70" s="320"/>
      <c r="AD70" s="77">
        <f t="shared" ref="AD70:AD87" si="140">IF(AF$1="Rejected",W70,IF(AG70="",W70,SUM(W70,AG70)))</f>
        <v>0</v>
      </c>
      <c r="AE70" s="77">
        <f t="shared" ref="AE70:AE87" si="141">IF(AF$1="Rejected",X70,IF(AH70="",X70,SUM(X70,AH70)))</f>
        <v>0</v>
      </c>
      <c r="AF70" s="77">
        <f t="shared" ref="AF70:AF87" si="142">IF(AD$1="","",SUM(AD70:AE70))</f>
        <v>0</v>
      </c>
      <c r="AG70" s="432">
        <f>IF(AD$1="","",SUMIF($H71:$H76,MID($H70,3,10),AG71:AG76))</f>
        <v>0</v>
      </c>
      <c r="AH70" s="432">
        <f>IF(AD$1="","",SUMIF($H71:$H76,MID($H70,3,10),AH71:AH76))</f>
        <v>0</v>
      </c>
      <c r="AI70" s="382"/>
      <c r="AJ70" s="320"/>
      <c r="AK70" s="77">
        <f t="shared" ref="AK70:AK87" si="143">IF(AM$1="Rejected",AD70,IF(AN70="",AD70,SUM(AD70,AN70)))</f>
        <v>0</v>
      </c>
      <c r="AL70" s="77">
        <f t="shared" ref="AL70:AL87" si="144">IF(AM$1="Rejected",AE70,IF(AO70="",AE70,SUM(AE70,AO70)))</f>
        <v>0</v>
      </c>
      <c r="AM70" s="77">
        <f t="shared" ref="AM70:AM87" si="145">IF(AK$1="","",SUM(AK70:AL70))</f>
        <v>0</v>
      </c>
      <c r="AN70" s="432">
        <f>IF(AK$1="","",SUMIF($H71:$H76,MID($H70,3,10),AN71:AN76))</f>
        <v>0</v>
      </c>
      <c r="AO70" s="432">
        <f>IF(AK$1="","",SUMIF($H71:$H76,MID($H70,3,10),AO71:AO76))</f>
        <v>0</v>
      </c>
      <c r="AP70" s="382"/>
      <c r="AQ70" s="320"/>
      <c r="AR70" s="77">
        <f t="shared" ref="AR70:AR87" si="146">IF(AT$1="Rejected",AK70,IF(AU70="",AK70,SUM(AK70,AU70)))</f>
        <v>0</v>
      </c>
      <c r="AS70" s="77">
        <f t="shared" ref="AS70:AS87" si="147">IF(AT$1="Rejected",AL70,IF(AV70="",AL70,SUM(AL70,AV70)))</f>
        <v>0</v>
      </c>
      <c r="AT70" s="77">
        <f t="shared" ref="AT70:AT87" si="148">IF(AR$1="","",SUM(AR70:AS70))</f>
        <v>0</v>
      </c>
      <c r="AU70" s="432">
        <f>IF(AR$1="","",SUMIF($H71:$H76,MID($H70,3,10),AU71:AU76))</f>
        <v>0</v>
      </c>
      <c r="AV70" s="432">
        <f>IF(AR$1="","",SUMIF($H71:$H76,MID($H70,3,10),AV71:AV76))</f>
        <v>0</v>
      </c>
      <c r="AW70" s="382"/>
      <c r="AX70" s="320"/>
      <c r="AY70" s="77">
        <f t="shared" ref="AY70:AY87" si="149">IF(BA$1="Rejected",AR70,IF(BB70="",AR70,SUM(AR70,BB70)))</f>
        <v>0</v>
      </c>
      <c r="AZ70" s="77">
        <f t="shared" ref="AZ70:AZ87" si="150">IF(BA$1="Rejected",AS70,IF(BC70="",AS70,SUM(AS70,BC70)))</f>
        <v>0</v>
      </c>
      <c r="BA70" s="77">
        <f t="shared" ref="BA70:BA87" si="151">IF(AY$1="","",SUM(AY70:AZ70))</f>
        <v>0</v>
      </c>
      <c r="BB70" s="432">
        <f>IF(AY$1="","",SUMIF($H71:$H76,MID($H70,3,10),BB71:BB76))</f>
        <v>0</v>
      </c>
      <c r="BC70" s="432">
        <f>IF(AY$1="","",SUMIF($H71:$H76,MID($H70,3,10),BC71:BC76))</f>
        <v>0</v>
      </c>
      <c r="BD70" s="382"/>
      <c r="BE70" s="320"/>
      <c r="BF70" s="77">
        <f t="shared" ref="BF70:BF87" si="152">IF(BH$1="Rejected",AY70,IF(BI70="",AY70,SUM(AY70,BI70)))</f>
        <v>0</v>
      </c>
      <c r="BG70" s="77">
        <f t="shared" ref="BG70:BG87" si="153">IF(BH$1="Rejected",AZ70,IF(BJ70="",AZ70,SUM(AZ70,BJ70)))</f>
        <v>0</v>
      </c>
      <c r="BH70" s="77">
        <f t="shared" ref="BH70:BH87" si="154">IF(BF$1="","",SUM(BF70:BG70))</f>
        <v>0</v>
      </c>
      <c r="BI70" s="432">
        <f>IF(BF$1="","",SUMIF($H71:$H76,MID($H70,3,10),BI71:BI76))</f>
        <v>0</v>
      </c>
      <c r="BJ70" s="432">
        <f>IF(BF$1="","",SUMIF($H71:$H76,MID($H70,3,10),BJ71:BJ76))</f>
        <v>0</v>
      </c>
      <c r="BK70" s="382"/>
      <c r="BL70" s="320"/>
      <c r="BM70" s="77">
        <f t="shared" ref="BM70:BM87" si="155">IF(BO$1="Rejected",BF70,IF(BP70="",BF70,SUM(BF70,BP70)))</f>
        <v>0</v>
      </c>
      <c r="BN70" s="77">
        <f t="shared" ref="BN70:BN87" si="156">IF(BO$1="Rejected",BG70,IF(BQ70="",BG70,SUM(BG70,BQ70)))</f>
        <v>0</v>
      </c>
      <c r="BO70" s="77">
        <f t="shared" ref="BO70:BO87" si="157">IF(BM$1="","",SUM(BM70:BN70))</f>
        <v>0</v>
      </c>
      <c r="BP70" s="432">
        <f>IF(BM$1="","",SUMIF($H71:$H76,MID($H70,3,10),BP71:BP76))</f>
        <v>0</v>
      </c>
      <c r="BQ70" s="432">
        <f>IF(BM$1="","",SUMIF($H71:$H76,MID($H70,3,10),BQ71:BQ76))</f>
        <v>0</v>
      </c>
      <c r="BR70" s="382"/>
      <c r="BS70" s="320"/>
      <c r="BT70" s="77">
        <f t="shared" ref="BT70:BT87" si="158">IF(BV$1="Rejected",BM70,IF(BW70="",BM70,SUM(BM70,BW70)))</f>
        <v>0</v>
      </c>
      <c r="BU70" s="77">
        <f t="shared" ref="BU70:BU87" si="159">IF(BV$1="Rejected",BN70,IF(BX70="",BN70,SUM(BN70,BX70)))</f>
        <v>0</v>
      </c>
      <c r="BV70" s="77">
        <f t="shared" ref="BV70:BV87" si="160">IF(BT$1="","",SUM(BT70:BU70))</f>
        <v>0</v>
      </c>
      <c r="BW70" s="432">
        <f>IF(BT$1="","",SUMIF($H71:$H76,MID($H70,3,10),BW71:BW76))</f>
        <v>0</v>
      </c>
      <c r="BX70" s="432">
        <f>IF(BT$1="","",SUMIF($H71:$H76,MID($H70,3,10),BX71:BX76))</f>
        <v>0</v>
      </c>
      <c r="BY70" s="382"/>
      <c r="BZ70" s="320"/>
      <c r="CA70" s="77">
        <f t="shared" ref="CA70:CA87" si="161">IF(CC$1="Rejected",BT70,IF(CD70="",BT70,SUM(BT70,CD70)))</f>
        <v>0</v>
      </c>
      <c r="CB70" s="77">
        <f t="shared" ref="CB70:CB87" si="162">IF(CC$1="Rejected",BU70,IF(CE70="",BU70,SUM(BU70,CE70)))</f>
        <v>0</v>
      </c>
      <c r="CC70" s="77">
        <f t="shared" ref="CC70:CC87" si="163">IF(CA$1="","",SUM(CA70:CB70))</f>
        <v>0</v>
      </c>
      <c r="CD70" s="432">
        <f>IF(CA$1="","",SUMIF($H71:$H76,MID($H70,3,10),CD71:CD76))</f>
        <v>0</v>
      </c>
      <c r="CE70" s="432">
        <f>IF(CA$1="","",SUMIF($H71:$H76,MID($H70,3,10),CE71:CE76))</f>
        <v>0</v>
      </c>
      <c r="CF70" s="382"/>
      <c r="CG70" s="320"/>
      <c r="CH70" s="77">
        <f t="shared" ref="CH70:CH87" si="164">IF(CJ$1="Rejected",CA70,IF(CK70="",CA70,SUM(CA70,CK70)))</f>
        <v>0</v>
      </c>
      <c r="CI70" s="77">
        <f t="shared" ref="CI70:CI87" si="165">IF(CJ$1="Rejected",CB70,IF(CL70="",CB70,SUM(CB70,CL70)))</f>
        <v>0</v>
      </c>
      <c r="CJ70" s="77">
        <f t="shared" ref="CJ70:CJ87" si="166">IF(CH$1="","",SUM(CH70:CI70))</f>
        <v>0</v>
      </c>
      <c r="CK70" s="432">
        <f>IF(CH$1="","",SUMIF($H71:$H76,MID($H70,3,10),CK71:CK76))</f>
        <v>0</v>
      </c>
      <c r="CL70" s="432">
        <f>IF(CH$1="","",SUMIF($H71:$H76,MID($H70,3,10),CL71:CL76))</f>
        <v>0</v>
      </c>
      <c r="CM70" s="382"/>
      <c r="CN70" s="320"/>
      <c r="CO70" s="77">
        <f t="shared" ref="CO70:CO87" si="167">IF(CQ$1="Rejected",CH70,IF(CR70="",CH70,SUM(CH70,CR70)))</f>
        <v>0</v>
      </c>
      <c r="CP70" s="77">
        <f t="shared" ref="CP70:CP87" si="168">IF(CQ$1="Rejected",CI70,IF(CS70="",CI70,SUM(CI70,CS70)))</f>
        <v>0</v>
      </c>
      <c r="CQ70" s="77">
        <f t="shared" ref="CQ70:CQ87" si="169">IF(CO$1="","",SUM(CO70:CP70))</f>
        <v>0</v>
      </c>
      <c r="CR70" s="432">
        <f>IF(CO$1="","",SUMIF($H71:$H76,MID($H70,3,10),CR71:CR76))</f>
        <v>0</v>
      </c>
      <c r="CS70" s="432">
        <f>IF(CO$1="","",SUMIF($H71:$H76,MID($H70,3,10),CS71:CS76))</f>
        <v>0</v>
      </c>
      <c r="CT70" s="382"/>
      <c r="CU70" s="320"/>
      <c r="CV70" s="77">
        <f t="shared" ref="CV70:CV87" si="170">IF(CX$1="Rejected",CO70,IF(CY70="",CO70,SUM(CO70,CY70)))</f>
        <v>0</v>
      </c>
      <c r="CW70" s="77">
        <f t="shared" ref="CW70:CW87" si="171">IF(CX$1="Rejected",CP70,IF(CZ70="",CP70,SUM(CP70,CZ70)))</f>
        <v>0</v>
      </c>
      <c r="CX70" s="77">
        <f t="shared" ref="CX70:CX87" si="172">IF(CV$1="","",SUM(CV70:CW70))</f>
        <v>0</v>
      </c>
      <c r="CY70" s="432">
        <f>IF(CV$1="","",SUMIF($H71:$H76,MID($H70,3,10),CY71:CY76))</f>
        <v>0</v>
      </c>
      <c r="CZ70" s="432">
        <f>IF(CV$1="","",SUMIF($H71:$H76,MID($H70,3,10),CZ71:CZ76))</f>
        <v>0</v>
      </c>
      <c r="DA70" s="382"/>
      <c r="DB70" s="320"/>
      <c r="DC70" s="77">
        <f t="shared" ref="DC70:DC87" si="173">IF(DE$1="Rejected",CV70,IF(DF70="",CV70,SUM(CV70,DF70)))</f>
        <v>0</v>
      </c>
      <c r="DD70" s="77">
        <f t="shared" ref="DD70:DD87" si="174">IF(DE$1="Rejected",CW70,IF(DG70="",CW70,SUM(CW70,DG70)))</f>
        <v>0</v>
      </c>
      <c r="DE70" s="77">
        <f t="shared" ref="DE70:DE87" si="175">IF(DC$1="","",SUM(DC70:DD70))</f>
        <v>0</v>
      </c>
      <c r="DF70" s="432">
        <f>IF(DC$1="","",SUMIF($H71:$H76,MID($H70,3,10),DF71:DF76))</f>
        <v>0</v>
      </c>
      <c r="DG70" s="432">
        <f>IF(DC$1="","",SUMIF($H71:$H76,MID($H70,3,10),DG71:DG76))</f>
        <v>0</v>
      </c>
      <c r="DH70" s="382"/>
      <c r="DI70" s="320"/>
      <c r="DJ70" s="77">
        <f t="shared" ref="DJ70:DJ87" si="176">IF(DL$1="Rejected",DC70,IF(DM70="",DC70,SUM(DC70,DM70)))</f>
        <v>0</v>
      </c>
      <c r="DK70" s="77">
        <f t="shared" ref="DK70:DK87" si="177">IF(DL$1="Rejected",DD70,IF(DN70="",DD70,SUM(DD70,DN70)))</f>
        <v>0</v>
      </c>
      <c r="DL70" s="77">
        <f t="shared" ref="DL70:DL87" si="178">IF(DJ$1="","",SUM(DJ70:DK70))</f>
        <v>0</v>
      </c>
      <c r="DM70" s="432">
        <f>IF(DJ$1="","",SUMIF($H71:$H76,MID($H70,3,10),DM71:DM76))</f>
        <v>0</v>
      </c>
      <c r="DN70" s="432">
        <f>IF(DJ$1="","",SUMIF($H71:$H76,MID($H70,3,10),DN71:DN76))</f>
        <v>0</v>
      </c>
      <c r="DO70" s="382"/>
      <c r="DP70" s="320"/>
      <c r="DQ70" s="77">
        <f t="shared" ref="DQ70:DQ87" si="179">IF(DS$1="Rejected",DJ70,IF(DT70="",DJ70,SUM(DJ70,DT70)))</f>
        <v>0</v>
      </c>
      <c r="DR70" s="77">
        <f t="shared" ref="DR70:DR87" si="180">IF(DS$1="Rejected",DK70,IF(DU70="",DK70,SUM(DK70,DU70)))</f>
        <v>0</v>
      </c>
      <c r="DS70" s="77">
        <f t="shared" ref="DS70:DS87" si="181">IF(DQ$1="","",SUM(DQ70:DR70))</f>
        <v>0</v>
      </c>
      <c r="DT70" s="432">
        <f>IF(DQ$1="","",SUMIF($H71:$H76,MID($H70,3,10),DT71:DT76))</f>
        <v>0</v>
      </c>
      <c r="DU70" s="432">
        <f>IF(DQ$1="","",SUMIF($H71:$H76,MID($H70,3,10),DU71:DU76))</f>
        <v>0</v>
      </c>
      <c r="DV70" s="382"/>
    </row>
    <row r="71" spans="1:126" outlineLevel="1" x14ac:dyDescent="0.2">
      <c r="A71" s="152" t="s">
        <v>110</v>
      </c>
      <c r="B71" s="182" t="s">
        <v>118</v>
      </c>
      <c r="C71" s="43"/>
      <c r="D71" s="43"/>
      <c r="E71" s="79">
        <f t="shared" si="129"/>
        <v>0</v>
      </c>
      <c r="F71" s="150"/>
      <c r="H71" s="320" t="s">
        <v>332</v>
      </c>
      <c r="I71" s="79">
        <f t="shared" si="130"/>
        <v>0</v>
      </c>
      <c r="J71" s="79">
        <f t="shared" si="131"/>
        <v>0</v>
      </c>
      <c r="K71" s="79">
        <f t="shared" si="132"/>
        <v>0</v>
      </c>
      <c r="L71" s="537"/>
      <c r="M71" s="537"/>
      <c r="N71" s="382"/>
      <c r="O71" s="320" t="str">
        <f t="shared" si="133"/>
        <v>LMC</v>
      </c>
      <c r="P71" s="79">
        <f t="shared" si="134"/>
        <v>0</v>
      </c>
      <c r="Q71" s="79">
        <f t="shared" si="135"/>
        <v>0</v>
      </c>
      <c r="R71" s="79">
        <f t="shared" si="136"/>
        <v>0</v>
      </c>
      <c r="S71" s="537"/>
      <c r="T71" s="537"/>
      <c r="U71" s="382"/>
      <c r="V71" s="320"/>
      <c r="W71" s="79">
        <f t="shared" si="137"/>
        <v>0</v>
      </c>
      <c r="X71" s="79">
        <f t="shared" si="138"/>
        <v>0</v>
      </c>
      <c r="Y71" s="79">
        <f t="shared" si="139"/>
        <v>0</v>
      </c>
      <c r="Z71" s="537"/>
      <c r="AA71" s="537"/>
      <c r="AB71" s="382"/>
      <c r="AC71" s="320"/>
      <c r="AD71" s="79">
        <f t="shared" si="140"/>
        <v>0</v>
      </c>
      <c r="AE71" s="79">
        <f t="shared" si="141"/>
        <v>0</v>
      </c>
      <c r="AF71" s="79">
        <f t="shared" si="142"/>
        <v>0</v>
      </c>
      <c r="AG71" s="537"/>
      <c r="AH71" s="537"/>
      <c r="AI71" s="382"/>
      <c r="AJ71" s="320"/>
      <c r="AK71" s="79">
        <f t="shared" si="143"/>
        <v>0</v>
      </c>
      <c r="AL71" s="79">
        <f t="shared" si="144"/>
        <v>0</v>
      </c>
      <c r="AM71" s="79">
        <f t="shared" si="145"/>
        <v>0</v>
      </c>
      <c r="AN71" s="537"/>
      <c r="AO71" s="537"/>
      <c r="AP71" s="382"/>
      <c r="AQ71" s="320"/>
      <c r="AR71" s="79">
        <f t="shared" si="146"/>
        <v>0</v>
      </c>
      <c r="AS71" s="79">
        <f t="shared" si="147"/>
        <v>0</v>
      </c>
      <c r="AT71" s="79">
        <f t="shared" si="148"/>
        <v>0</v>
      </c>
      <c r="AU71" s="537"/>
      <c r="AV71" s="537"/>
      <c r="AW71" s="382"/>
      <c r="AX71" s="320"/>
      <c r="AY71" s="79">
        <f t="shared" si="149"/>
        <v>0</v>
      </c>
      <c r="AZ71" s="79">
        <f t="shared" si="150"/>
        <v>0</v>
      </c>
      <c r="BA71" s="79">
        <f t="shared" si="151"/>
        <v>0</v>
      </c>
      <c r="BB71" s="537"/>
      <c r="BC71" s="537"/>
      <c r="BD71" s="382"/>
      <c r="BE71" s="320"/>
      <c r="BF71" s="79">
        <f t="shared" si="152"/>
        <v>0</v>
      </c>
      <c r="BG71" s="79">
        <f t="shared" si="153"/>
        <v>0</v>
      </c>
      <c r="BH71" s="79">
        <f t="shared" si="154"/>
        <v>0</v>
      </c>
      <c r="BI71" s="537"/>
      <c r="BJ71" s="537"/>
      <c r="BK71" s="382"/>
      <c r="BL71" s="320"/>
      <c r="BM71" s="79">
        <f t="shared" si="155"/>
        <v>0</v>
      </c>
      <c r="BN71" s="79">
        <f t="shared" si="156"/>
        <v>0</v>
      </c>
      <c r="BO71" s="79">
        <f t="shared" si="157"/>
        <v>0</v>
      </c>
      <c r="BP71" s="537"/>
      <c r="BQ71" s="537"/>
      <c r="BR71" s="382"/>
      <c r="BS71" s="320"/>
      <c r="BT71" s="79">
        <f t="shared" si="158"/>
        <v>0</v>
      </c>
      <c r="BU71" s="79">
        <f t="shared" si="159"/>
        <v>0</v>
      </c>
      <c r="BV71" s="79">
        <f t="shared" si="160"/>
        <v>0</v>
      </c>
      <c r="BW71" s="537"/>
      <c r="BX71" s="537"/>
      <c r="BY71" s="382"/>
      <c r="BZ71" s="320"/>
      <c r="CA71" s="79">
        <f t="shared" si="161"/>
        <v>0</v>
      </c>
      <c r="CB71" s="79">
        <f t="shared" si="162"/>
        <v>0</v>
      </c>
      <c r="CC71" s="79">
        <f t="shared" si="163"/>
        <v>0</v>
      </c>
      <c r="CD71" s="537"/>
      <c r="CE71" s="537"/>
      <c r="CF71" s="382"/>
      <c r="CG71" s="320"/>
      <c r="CH71" s="79">
        <f t="shared" si="164"/>
        <v>0</v>
      </c>
      <c r="CI71" s="79">
        <f t="shared" si="165"/>
        <v>0</v>
      </c>
      <c r="CJ71" s="79">
        <f t="shared" si="166"/>
        <v>0</v>
      </c>
      <c r="CK71" s="537"/>
      <c r="CL71" s="537"/>
      <c r="CM71" s="382"/>
      <c r="CN71" s="320"/>
      <c r="CO71" s="79">
        <f t="shared" si="167"/>
        <v>0</v>
      </c>
      <c r="CP71" s="79">
        <f t="shared" si="168"/>
        <v>0</v>
      </c>
      <c r="CQ71" s="79">
        <f t="shared" si="169"/>
        <v>0</v>
      </c>
      <c r="CR71" s="537"/>
      <c r="CS71" s="537"/>
      <c r="CT71" s="382"/>
      <c r="CU71" s="320"/>
      <c r="CV71" s="79">
        <f t="shared" si="170"/>
        <v>0</v>
      </c>
      <c r="CW71" s="79">
        <f t="shared" si="171"/>
        <v>0</v>
      </c>
      <c r="CX71" s="79">
        <f t="shared" si="172"/>
        <v>0</v>
      </c>
      <c r="CY71" s="537"/>
      <c r="CZ71" s="537"/>
      <c r="DA71" s="382"/>
      <c r="DB71" s="320"/>
      <c r="DC71" s="79">
        <f t="shared" si="173"/>
        <v>0</v>
      </c>
      <c r="DD71" s="79">
        <f t="shared" si="174"/>
        <v>0</v>
      </c>
      <c r="DE71" s="79">
        <f t="shared" si="175"/>
        <v>0</v>
      </c>
      <c r="DF71" s="537"/>
      <c r="DG71" s="537"/>
      <c r="DH71" s="382"/>
      <c r="DI71" s="320"/>
      <c r="DJ71" s="79">
        <f t="shared" si="176"/>
        <v>0</v>
      </c>
      <c r="DK71" s="79">
        <f t="shared" si="177"/>
        <v>0</v>
      </c>
      <c r="DL71" s="79">
        <f t="shared" si="178"/>
        <v>0</v>
      </c>
      <c r="DM71" s="537"/>
      <c r="DN71" s="537"/>
      <c r="DO71" s="382"/>
      <c r="DP71" s="320"/>
      <c r="DQ71" s="79">
        <f t="shared" si="179"/>
        <v>0</v>
      </c>
      <c r="DR71" s="79">
        <f t="shared" si="180"/>
        <v>0</v>
      </c>
      <c r="DS71" s="79">
        <f t="shared" si="181"/>
        <v>0</v>
      </c>
      <c r="DT71" s="537"/>
      <c r="DU71" s="537"/>
      <c r="DV71" s="382"/>
    </row>
    <row r="72" spans="1:126" outlineLevel="1" x14ac:dyDescent="0.2">
      <c r="A72" s="152" t="s">
        <v>111</v>
      </c>
      <c r="B72" s="182" t="s">
        <v>118</v>
      </c>
      <c r="C72" s="43"/>
      <c r="D72" s="43"/>
      <c r="E72" s="79">
        <f t="shared" si="129"/>
        <v>0</v>
      </c>
      <c r="F72" s="150"/>
      <c r="H72" s="320" t="s">
        <v>332</v>
      </c>
      <c r="I72" s="79">
        <f t="shared" si="130"/>
        <v>0</v>
      </c>
      <c r="J72" s="79">
        <f t="shared" si="131"/>
        <v>0</v>
      </c>
      <c r="K72" s="79">
        <f t="shared" si="132"/>
        <v>0</v>
      </c>
      <c r="L72" s="537"/>
      <c r="M72" s="537"/>
      <c r="N72" s="382"/>
      <c r="O72" s="320" t="str">
        <f t="shared" si="133"/>
        <v>LMC</v>
      </c>
      <c r="P72" s="79">
        <f t="shared" si="134"/>
        <v>0</v>
      </c>
      <c r="Q72" s="79">
        <f t="shared" si="135"/>
        <v>0</v>
      </c>
      <c r="R72" s="79">
        <f t="shared" si="136"/>
        <v>0</v>
      </c>
      <c r="S72" s="537"/>
      <c r="T72" s="537"/>
      <c r="U72" s="382"/>
      <c r="V72" s="320"/>
      <c r="W72" s="79">
        <f t="shared" si="137"/>
        <v>0</v>
      </c>
      <c r="X72" s="79">
        <f t="shared" si="138"/>
        <v>0</v>
      </c>
      <c r="Y72" s="79">
        <f t="shared" si="139"/>
        <v>0</v>
      </c>
      <c r="Z72" s="537"/>
      <c r="AA72" s="537"/>
      <c r="AB72" s="382"/>
      <c r="AC72" s="320"/>
      <c r="AD72" s="79">
        <f t="shared" si="140"/>
        <v>0</v>
      </c>
      <c r="AE72" s="79">
        <f t="shared" si="141"/>
        <v>0</v>
      </c>
      <c r="AF72" s="79">
        <f t="shared" si="142"/>
        <v>0</v>
      </c>
      <c r="AG72" s="537"/>
      <c r="AH72" s="537"/>
      <c r="AI72" s="382"/>
      <c r="AJ72" s="320"/>
      <c r="AK72" s="79">
        <f t="shared" si="143"/>
        <v>0</v>
      </c>
      <c r="AL72" s="79">
        <f t="shared" si="144"/>
        <v>0</v>
      </c>
      <c r="AM72" s="79">
        <f t="shared" si="145"/>
        <v>0</v>
      </c>
      <c r="AN72" s="537"/>
      <c r="AO72" s="537"/>
      <c r="AP72" s="382"/>
      <c r="AQ72" s="320"/>
      <c r="AR72" s="79">
        <f t="shared" si="146"/>
        <v>0</v>
      </c>
      <c r="AS72" s="79">
        <f t="shared" si="147"/>
        <v>0</v>
      </c>
      <c r="AT72" s="79">
        <f t="shared" si="148"/>
        <v>0</v>
      </c>
      <c r="AU72" s="537"/>
      <c r="AV72" s="537"/>
      <c r="AW72" s="382"/>
      <c r="AX72" s="320"/>
      <c r="AY72" s="79">
        <f t="shared" si="149"/>
        <v>0</v>
      </c>
      <c r="AZ72" s="79">
        <f t="shared" si="150"/>
        <v>0</v>
      </c>
      <c r="BA72" s="79">
        <f t="shared" si="151"/>
        <v>0</v>
      </c>
      <c r="BB72" s="537"/>
      <c r="BC72" s="537"/>
      <c r="BD72" s="382"/>
      <c r="BE72" s="320"/>
      <c r="BF72" s="79">
        <f t="shared" si="152"/>
        <v>0</v>
      </c>
      <c r="BG72" s="79">
        <f t="shared" si="153"/>
        <v>0</v>
      </c>
      <c r="BH72" s="79">
        <f t="shared" si="154"/>
        <v>0</v>
      </c>
      <c r="BI72" s="537"/>
      <c r="BJ72" s="537"/>
      <c r="BK72" s="382"/>
      <c r="BL72" s="320"/>
      <c r="BM72" s="79">
        <f t="shared" si="155"/>
        <v>0</v>
      </c>
      <c r="BN72" s="79">
        <f t="shared" si="156"/>
        <v>0</v>
      </c>
      <c r="BO72" s="79">
        <f t="shared" si="157"/>
        <v>0</v>
      </c>
      <c r="BP72" s="537"/>
      <c r="BQ72" s="537"/>
      <c r="BR72" s="382"/>
      <c r="BS72" s="320"/>
      <c r="BT72" s="79">
        <f t="shared" si="158"/>
        <v>0</v>
      </c>
      <c r="BU72" s="79">
        <f t="shared" si="159"/>
        <v>0</v>
      </c>
      <c r="BV72" s="79">
        <f t="shared" si="160"/>
        <v>0</v>
      </c>
      <c r="BW72" s="537"/>
      <c r="BX72" s="537"/>
      <c r="BY72" s="382"/>
      <c r="BZ72" s="320"/>
      <c r="CA72" s="79">
        <f t="shared" si="161"/>
        <v>0</v>
      </c>
      <c r="CB72" s="79">
        <f t="shared" si="162"/>
        <v>0</v>
      </c>
      <c r="CC72" s="79">
        <f t="shared" si="163"/>
        <v>0</v>
      </c>
      <c r="CD72" s="537"/>
      <c r="CE72" s="537"/>
      <c r="CF72" s="382"/>
      <c r="CG72" s="320"/>
      <c r="CH72" s="79">
        <f t="shared" si="164"/>
        <v>0</v>
      </c>
      <c r="CI72" s="79">
        <f t="shared" si="165"/>
        <v>0</v>
      </c>
      <c r="CJ72" s="79">
        <f t="shared" si="166"/>
        <v>0</v>
      </c>
      <c r="CK72" s="537"/>
      <c r="CL72" s="537"/>
      <c r="CM72" s="382"/>
      <c r="CN72" s="320"/>
      <c r="CO72" s="79">
        <f t="shared" si="167"/>
        <v>0</v>
      </c>
      <c r="CP72" s="79">
        <f t="shared" si="168"/>
        <v>0</v>
      </c>
      <c r="CQ72" s="79">
        <f t="shared" si="169"/>
        <v>0</v>
      </c>
      <c r="CR72" s="537"/>
      <c r="CS72" s="537"/>
      <c r="CT72" s="382"/>
      <c r="CU72" s="320"/>
      <c r="CV72" s="79">
        <f t="shared" si="170"/>
        <v>0</v>
      </c>
      <c r="CW72" s="79">
        <f t="shared" si="171"/>
        <v>0</v>
      </c>
      <c r="CX72" s="79">
        <f t="shared" si="172"/>
        <v>0</v>
      </c>
      <c r="CY72" s="537"/>
      <c r="CZ72" s="537"/>
      <c r="DA72" s="382"/>
      <c r="DB72" s="320"/>
      <c r="DC72" s="79">
        <f t="shared" si="173"/>
        <v>0</v>
      </c>
      <c r="DD72" s="79">
        <f t="shared" si="174"/>
        <v>0</v>
      </c>
      <c r="DE72" s="79">
        <f t="shared" si="175"/>
        <v>0</v>
      </c>
      <c r="DF72" s="537"/>
      <c r="DG72" s="537"/>
      <c r="DH72" s="382"/>
      <c r="DI72" s="320"/>
      <c r="DJ72" s="79">
        <f t="shared" si="176"/>
        <v>0</v>
      </c>
      <c r="DK72" s="79">
        <f t="shared" si="177"/>
        <v>0</v>
      </c>
      <c r="DL72" s="79">
        <f t="shared" si="178"/>
        <v>0</v>
      </c>
      <c r="DM72" s="537"/>
      <c r="DN72" s="537"/>
      <c r="DO72" s="382"/>
      <c r="DP72" s="320"/>
      <c r="DQ72" s="79">
        <f t="shared" si="179"/>
        <v>0</v>
      </c>
      <c r="DR72" s="79">
        <f t="shared" si="180"/>
        <v>0</v>
      </c>
      <c r="DS72" s="79">
        <f t="shared" si="181"/>
        <v>0</v>
      </c>
      <c r="DT72" s="537"/>
      <c r="DU72" s="537"/>
      <c r="DV72" s="382"/>
    </row>
    <row r="73" spans="1:126" outlineLevel="1" x14ac:dyDescent="0.2">
      <c r="A73" s="152" t="s">
        <v>128</v>
      </c>
      <c r="B73" s="182" t="s">
        <v>118</v>
      </c>
      <c r="C73" s="43"/>
      <c r="D73" s="43"/>
      <c r="E73" s="79">
        <f t="shared" si="129"/>
        <v>0</v>
      </c>
      <c r="F73" s="150"/>
      <c r="H73" s="320" t="s">
        <v>332</v>
      </c>
      <c r="I73" s="79">
        <f t="shared" si="130"/>
        <v>0</v>
      </c>
      <c r="J73" s="79">
        <f t="shared" si="131"/>
        <v>0</v>
      </c>
      <c r="K73" s="79">
        <f t="shared" si="132"/>
        <v>0</v>
      </c>
      <c r="L73" s="537"/>
      <c r="M73" s="537"/>
      <c r="N73" s="382"/>
      <c r="O73" s="320" t="str">
        <f t="shared" si="133"/>
        <v>LMC</v>
      </c>
      <c r="P73" s="79">
        <f t="shared" si="134"/>
        <v>0</v>
      </c>
      <c r="Q73" s="79">
        <f t="shared" si="135"/>
        <v>0</v>
      </c>
      <c r="R73" s="79">
        <f t="shared" si="136"/>
        <v>0</v>
      </c>
      <c r="S73" s="537"/>
      <c r="T73" s="537"/>
      <c r="U73" s="382"/>
      <c r="V73" s="320"/>
      <c r="W73" s="79">
        <f t="shared" si="137"/>
        <v>0</v>
      </c>
      <c r="X73" s="79">
        <f t="shared" si="138"/>
        <v>0</v>
      </c>
      <c r="Y73" s="79">
        <f t="shared" si="139"/>
        <v>0</v>
      </c>
      <c r="Z73" s="537"/>
      <c r="AA73" s="537"/>
      <c r="AB73" s="382"/>
      <c r="AC73" s="320"/>
      <c r="AD73" s="79">
        <f t="shared" si="140"/>
        <v>0</v>
      </c>
      <c r="AE73" s="79">
        <f t="shared" si="141"/>
        <v>0</v>
      </c>
      <c r="AF73" s="79">
        <f t="shared" si="142"/>
        <v>0</v>
      </c>
      <c r="AG73" s="537"/>
      <c r="AH73" s="537"/>
      <c r="AI73" s="382"/>
      <c r="AJ73" s="320"/>
      <c r="AK73" s="79">
        <f t="shared" si="143"/>
        <v>0</v>
      </c>
      <c r="AL73" s="79">
        <f t="shared" si="144"/>
        <v>0</v>
      </c>
      <c r="AM73" s="79">
        <f t="shared" si="145"/>
        <v>0</v>
      </c>
      <c r="AN73" s="537"/>
      <c r="AO73" s="537"/>
      <c r="AP73" s="382"/>
      <c r="AQ73" s="320"/>
      <c r="AR73" s="79">
        <f t="shared" si="146"/>
        <v>0</v>
      </c>
      <c r="AS73" s="79">
        <f t="shared" si="147"/>
        <v>0</v>
      </c>
      <c r="AT73" s="79">
        <f t="shared" si="148"/>
        <v>0</v>
      </c>
      <c r="AU73" s="537"/>
      <c r="AV73" s="537"/>
      <c r="AW73" s="382"/>
      <c r="AX73" s="320"/>
      <c r="AY73" s="79">
        <f t="shared" si="149"/>
        <v>0</v>
      </c>
      <c r="AZ73" s="79">
        <f t="shared" si="150"/>
        <v>0</v>
      </c>
      <c r="BA73" s="79">
        <f t="shared" si="151"/>
        <v>0</v>
      </c>
      <c r="BB73" s="537"/>
      <c r="BC73" s="537"/>
      <c r="BD73" s="382"/>
      <c r="BE73" s="320"/>
      <c r="BF73" s="79">
        <f t="shared" si="152"/>
        <v>0</v>
      </c>
      <c r="BG73" s="79">
        <f t="shared" si="153"/>
        <v>0</v>
      </c>
      <c r="BH73" s="79">
        <f t="shared" si="154"/>
        <v>0</v>
      </c>
      <c r="BI73" s="537"/>
      <c r="BJ73" s="537"/>
      <c r="BK73" s="382"/>
      <c r="BL73" s="320"/>
      <c r="BM73" s="79">
        <f t="shared" si="155"/>
        <v>0</v>
      </c>
      <c r="BN73" s="79">
        <f t="shared" si="156"/>
        <v>0</v>
      </c>
      <c r="BO73" s="79">
        <f t="shared" si="157"/>
        <v>0</v>
      </c>
      <c r="BP73" s="537"/>
      <c r="BQ73" s="537"/>
      <c r="BR73" s="382"/>
      <c r="BS73" s="320"/>
      <c r="BT73" s="79">
        <f t="shared" si="158"/>
        <v>0</v>
      </c>
      <c r="BU73" s="79">
        <f t="shared" si="159"/>
        <v>0</v>
      </c>
      <c r="BV73" s="79">
        <f t="shared" si="160"/>
        <v>0</v>
      </c>
      <c r="BW73" s="537"/>
      <c r="BX73" s="537"/>
      <c r="BY73" s="382"/>
      <c r="BZ73" s="320"/>
      <c r="CA73" s="79">
        <f t="shared" si="161"/>
        <v>0</v>
      </c>
      <c r="CB73" s="79">
        <f t="shared" si="162"/>
        <v>0</v>
      </c>
      <c r="CC73" s="79">
        <f t="shared" si="163"/>
        <v>0</v>
      </c>
      <c r="CD73" s="537"/>
      <c r="CE73" s="537"/>
      <c r="CF73" s="382"/>
      <c r="CG73" s="320"/>
      <c r="CH73" s="79">
        <f t="shared" si="164"/>
        <v>0</v>
      </c>
      <c r="CI73" s="79">
        <f t="shared" si="165"/>
        <v>0</v>
      </c>
      <c r="CJ73" s="79">
        <f t="shared" si="166"/>
        <v>0</v>
      </c>
      <c r="CK73" s="537"/>
      <c r="CL73" s="537"/>
      <c r="CM73" s="382"/>
      <c r="CN73" s="320"/>
      <c r="CO73" s="79">
        <f t="shared" si="167"/>
        <v>0</v>
      </c>
      <c r="CP73" s="79">
        <f t="shared" si="168"/>
        <v>0</v>
      </c>
      <c r="CQ73" s="79">
        <f t="shared" si="169"/>
        <v>0</v>
      </c>
      <c r="CR73" s="537"/>
      <c r="CS73" s="537"/>
      <c r="CT73" s="382"/>
      <c r="CU73" s="320"/>
      <c r="CV73" s="79">
        <f t="shared" si="170"/>
        <v>0</v>
      </c>
      <c r="CW73" s="79">
        <f t="shared" si="171"/>
        <v>0</v>
      </c>
      <c r="CX73" s="79">
        <f t="shared" si="172"/>
        <v>0</v>
      </c>
      <c r="CY73" s="537"/>
      <c r="CZ73" s="537"/>
      <c r="DA73" s="382"/>
      <c r="DB73" s="320"/>
      <c r="DC73" s="79">
        <f t="shared" si="173"/>
        <v>0</v>
      </c>
      <c r="DD73" s="79">
        <f t="shared" si="174"/>
        <v>0</v>
      </c>
      <c r="DE73" s="79">
        <f t="shared" si="175"/>
        <v>0</v>
      </c>
      <c r="DF73" s="537"/>
      <c r="DG73" s="537"/>
      <c r="DH73" s="382"/>
      <c r="DI73" s="320"/>
      <c r="DJ73" s="79">
        <f t="shared" si="176"/>
        <v>0</v>
      </c>
      <c r="DK73" s="79">
        <f t="shared" si="177"/>
        <v>0</v>
      </c>
      <c r="DL73" s="79">
        <f t="shared" si="178"/>
        <v>0</v>
      </c>
      <c r="DM73" s="537"/>
      <c r="DN73" s="537"/>
      <c r="DO73" s="382"/>
      <c r="DP73" s="320"/>
      <c r="DQ73" s="79">
        <f t="shared" si="179"/>
        <v>0</v>
      </c>
      <c r="DR73" s="79">
        <f t="shared" si="180"/>
        <v>0</v>
      </c>
      <c r="DS73" s="79">
        <f t="shared" si="181"/>
        <v>0</v>
      </c>
      <c r="DT73" s="537"/>
      <c r="DU73" s="537"/>
      <c r="DV73" s="382"/>
    </row>
    <row r="74" spans="1:126" outlineLevel="1" x14ac:dyDescent="0.2">
      <c r="A74" s="152" t="s">
        <v>131</v>
      </c>
      <c r="B74" s="182" t="s">
        <v>118</v>
      </c>
      <c r="C74" s="43"/>
      <c r="D74" s="43"/>
      <c r="E74" s="79">
        <f t="shared" si="129"/>
        <v>0</v>
      </c>
      <c r="F74" s="150"/>
      <c r="G74" s="22"/>
      <c r="H74" s="320" t="s">
        <v>332</v>
      </c>
      <c r="I74" s="79">
        <f t="shared" si="130"/>
        <v>0</v>
      </c>
      <c r="J74" s="79">
        <f t="shared" si="131"/>
        <v>0</v>
      </c>
      <c r="K74" s="79">
        <f t="shared" si="132"/>
        <v>0</v>
      </c>
      <c r="L74" s="537"/>
      <c r="M74" s="537"/>
      <c r="N74" s="382"/>
      <c r="O74" s="320" t="str">
        <f t="shared" si="133"/>
        <v>LMC</v>
      </c>
      <c r="P74" s="79">
        <f t="shared" si="134"/>
        <v>0</v>
      </c>
      <c r="Q74" s="79">
        <f t="shared" si="135"/>
        <v>0</v>
      </c>
      <c r="R74" s="79">
        <f t="shared" si="136"/>
        <v>0</v>
      </c>
      <c r="S74" s="537"/>
      <c r="T74" s="537"/>
      <c r="U74" s="382"/>
      <c r="V74" s="320"/>
      <c r="W74" s="79">
        <f t="shared" si="137"/>
        <v>0</v>
      </c>
      <c r="X74" s="79">
        <f t="shared" si="138"/>
        <v>0</v>
      </c>
      <c r="Y74" s="79">
        <f t="shared" si="139"/>
        <v>0</v>
      </c>
      <c r="Z74" s="537"/>
      <c r="AA74" s="537"/>
      <c r="AB74" s="382"/>
      <c r="AC74" s="320"/>
      <c r="AD74" s="79">
        <f t="shared" si="140"/>
        <v>0</v>
      </c>
      <c r="AE74" s="79">
        <f t="shared" si="141"/>
        <v>0</v>
      </c>
      <c r="AF74" s="79">
        <f t="shared" si="142"/>
        <v>0</v>
      </c>
      <c r="AG74" s="537"/>
      <c r="AH74" s="537"/>
      <c r="AI74" s="382"/>
      <c r="AJ74" s="320"/>
      <c r="AK74" s="79">
        <f t="shared" si="143"/>
        <v>0</v>
      </c>
      <c r="AL74" s="79">
        <f t="shared" si="144"/>
        <v>0</v>
      </c>
      <c r="AM74" s="79">
        <f t="shared" si="145"/>
        <v>0</v>
      </c>
      <c r="AN74" s="537"/>
      <c r="AO74" s="537"/>
      <c r="AP74" s="382"/>
      <c r="AQ74" s="320"/>
      <c r="AR74" s="79">
        <f t="shared" si="146"/>
        <v>0</v>
      </c>
      <c r="AS74" s="79">
        <f t="shared" si="147"/>
        <v>0</v>
      </c>
      <c r="AT74" s="79">
        <f t="shared" si="148"/>
        <v>0</v>
      </c>
      <c r="AU74" s="537"/>
      <c r="AV74" s="537"/>
      <c r="AW74" s="382"/>
      <c r="AX74" s="320"/>
      <c r="AY74" s="79">
        <f t="shared" si="149"/>
        <v>0</v>
      </c>
      <c r="AZ74" s="79">
        <f t="shared" si="150"/>
        <v>0</v>
      </c>
      <c r="BA74" s="79">
        <f t="shared" si="151"/>
        <v>0</v>
      </c>
      <c r="BB74" s="537"/>
      <c r="BC74" s="537"/>
      <c r="BD74" s="382"/>
      <c r="BE74" s="320"/>
      <c r="BF74" s="79">
        <f t="shared" si="152"/>
        <v>0</v>
      </c>
      <c r="BG74" s="79">
        <f t="shared" si="153"/>
        <v>0</v>
      </c>
      <c r="BH74" s="79">
        <f t="shared" si="154"/>
        <v>0</v>
      </c>
      <c r="BI74" s="537"/>
      <c r="BJ74" s="537"/>
      <c r="BK74" s="382"/>
      <c r="BL74" s="320"/>
      <c r="BM74" s="79">
        <f t="shared" si="155"/>
        <v>0</v>
      </c>
      <c r="BN74" s="79">
        <f t="shared" si="156"/>
        <v>0</v>
      </c>
      <c r="BO74" s="79">
        <f t="shared" si="157"/>
        <v>0</v>
      </c>
      <c r="BP74" s="537"/>
      <c r="BQ74" s="537"/>
      <c r="BR74" s="382"/>
      <c r="BS74" s="320"/>
      <c r="BT74" s="79">
        <f t="shared" si="158"/>
        <v>0</v>
      </c>
      <c r="BU74" s="79">
        <f t="shared" si="159"/>
        <v>0</v>
      </c>
      <c r="BV74" s="79">
        <f t="shared" si="160"/>
        <v>0</v>
      </c>
      <c r="BW74" s="537"/>
      <c r="BX74" s="537"/>
      <c r="BY74" s="382"/>
      <c r="BZ74" s="320"/>
      <c r="CA74" s="79">
        <f t="shared" si="161"/>
        <v>0</v>
      </c>
      <c r="CB74" s="79">
        <f t="shared" si="162"/>
        <v>0</v>
      </c>
      <c r="CC74" s="79">
        <f t="shared" si="163"/>
        <v>0</v>
      </c>
      <c r="CD74" s="537"/>
      <c r="CE74" s="537"/>
      <c r="CF74" s="382"/>
      <c r="CG74" s="320"/>
      <c r="CH74" s="79">
        <f t="shared" si="164"/>
        <v>0</v>
      </c>
      <c r="CI74" s="79">
        <f t="shared" si="165"/>
        <v>0</v>
      </c>
      <c r="CJ74" s="79">
        <f t="shared" si="166"/>
        <v>0</v>
      </c>
      <c r="CK74" s="537"/>
      <c r="CL74" s="537"/>
      <c r="CM74" s="382"/>
      <c r="CN74" s="320"/>
      <c r="CO74" s="79">
        <f t="shared" si="167"/>
        <v>0</v>
      </c>
      <c r="CP74" s="79">
        <f t="shared" si="168"/>
        <v>0</v>
      </c>
      <c r="CQ74" s="79">
        <f t="shared" si="169"/>
        <v>0</v>
      </c>
      <c r="CR74" s="537"/>
      <c r="CS74" s="537"/>
      <c r="CT74" s="382"/>
      <c r="CU74" s="320"/>
      <c r="CV74" s="79">
        <f t="shared" si="170"/>
        <v>0</v>
      </c>
      <c r="CW74" s="79">
        <f t="shared" si="171"/>
        <v>0</v>
      </c>
      <c r="CX74" s="79">
        <f t="shared" si="172"/>
        <v>0</v>
      </c>
      <c r="CY74" s="537"/>
      <c r="CZ74" s="537"/>
      <c r="DA74" s="382"/>
      <c r="DB74" s="320"/>
      <c r="DC74" s="79">
        <f t="shared" si="173"/>
        <v>0</v>
      </c>
      <c r="DD74" s="79">
        <f t="shared" si="174"/>
        <v>0</v>
      </c>
      <c r="DE74" s="79">
        <f t="shared" si="175"/>
        <v>0</v>
      </c>
      <c r="DF74" s="537"/>
      <c r="DG74" s="537"/>
      <c r="DH74" s="382"/>
      <c r="DI74" s="320"/>
      <c r="DJ74" s="79">
        <f t="shared" si="176"/>
        <v>0</v>
      </c>
      <c r="DK74" s="79">
        <f t="shared" si="177"/>
        <v>0</v>
      </c>
      <c r="DL74" s="79">
        <f t="shared" si="178"/>
        <v>0</v>
      </c>
      <c r="DM74" s="537"/>
      <c r="DN74" s="537"/>
      <c r="DO74" s="382"/>
      <c r="DP74" s="320"/>
      <c r="DQ74" s="79">
        <f t="shared" si="179"/>
        <v>0</v>
      </c>
      <c r="DR74" s="79">
        <f t="shared" si="180"/>
        <v>0</v>
      </c>
      <c r="DS74" s="79">
        <f t="shared" si="181"/>
        <v>0</v>
      </c>
      <c r="DT74" s="537"/>
      <c r="DU74" s="537"/>
      <c r="DV74" s="382"/>
    </row>
    <row r="75" spans="1:126" outlineLevel="1" x14ac:dyDescent="0.2">
      <c r="A75" s="152" t="s">
        <v>131</v>
      </c>
      <c r="B75" s="182" t="s">
        <v>118</v>
      </c>
      <c r="C75" s="43"/>
      <c r="D75" s="43"/>
      <c r="E75" s="79">
        <f t="shared" si="129"/>
        <v>0</v>
      </c>
      <c r="F75" s="150"/>
      <c r="G75" s="22"/>
      <c r="H75" s="320" t="s">
        <v>332</v>
      </c>
      <c r="I75" s="79">
        <f t="shared" si="130"/>
        <v>0</v>
      </c>
      <c r="J75" s="79">
        <f t="shared" si="131"/>
        <v>0</v>
      </c>
      <c r="K75" s="79">
        <f t="shared" si="132"/>
        <v>0</v>
      </c>
      <c r="L75" s="537"/>
      <c r="M75" s="537"/>
      <c r="N75" s="382"/>
      <c r="O75" s="320" t="str">
        <f t="shared" si="133"/>
        <v>LMC</v>
      </c>
      <c r="P75" s="79">
        <f t="shared" si="134"/>
        <v>0</v>
      </c>
      <c r="Q75" s="79">
        <f t="shared" si="135"/>
        <v>0</v>
      </c>
      <c r="R75" s="79">
        <f t="shared" si="136"/>
        <v>0</v>
      </c>
      <c r="S75" s="537"/>
      <c r="T75" s="537"/>
      <c r="U75" s="382"/>
      <c r="V75" s="320"/>
      <c r="W75" s="79">
        <f t="shared" si="137"/>
        <v>0</v>
      </c>
      <c r="X75" s="79">
        <f t="shared" si="138"/>
        <v>0</v>
      </c>
      <c r="Y75" s="79">
        <f t="shared" si="139"/>
        <v>0</v>
      </c>
      <c r="Z75" s="537"/>
      <c r="AA75" s="537"/>
      <c r="AB75" s="382"/>
      <c r="AC75" s="320"/>
      <c r="AD75" s="79">
        <f t="shared" si="140"/>
        <v>0</v>
      </c>
      <c r="AE75" s="79">
        <f t="shared" si="141"/>
        <v>0</v>
      </c>
      <c r="AF75" s="79">
        <f t="shared" si="142"/>
        <v>0</v>
      </c>
      <c r="AG75" s="537"/>
      <c r="AH75" s="537"/>
      <c r="AI75" s="382"/>
      <c r="AJ75" s="320"/>
      <c r="AK75" s="79">
        <f t="shared" si="143"/>
        <v>0</v>
      </c>
      <c r="AL75" s="79">
        <f t="shared" si="144"/>
        <v>0</v>
      </c>
      <c r="AM75" s="79">
        <f t="shared" si="145"/>
        <v>0</v>
      </c>
      <c r="AN75" s="537"/>
      <c r="AO75" s="537"/>
      <c r="AP75" s="382"/>
      <c r="AQ75" s="320"/>
      <c r="AR75" s="79">
        <f t="shared" si="146"/>
        <v>0</v>
      </c>
      <c r="AS75" s="79">
        <f t="shared" si="147"/>
        <v>0</v>
      </c>
      <c r="AT75" s="79">
        <f t="shared" si="148"/>
        <v>0</v>
      </c>
      <c r="AU75" s="537"/>
      <c r="AV75" s="537"/>
      <c r="AW75" s="382"/>
      <c r="AX75" s="320"/>
      <c r="AY75" s="79">
        <f t="shared" si="149"/>
        <v>0</v>
      </c>
      <c r="AZ75" s="79">
        <f t="shared" si="150"/>
        <v>0</v>
      </c>
      <c r="BA75" s="79">
        <f t="shared" si="151"/>
        <v>0</v>
      </c>
      <c r="BB75" s="537"/>
      <c r="BC75" s="537"/>
      <c r="BD75" s="382"/>
      <c r="BE75" s="320"/>
      <c r="BF75" s="79">
        <f t="shared" si="152"/>
        <v>0</v>
      </c>
      <c r="BG75" s="79">
        <f t="shared" si="153"/>
        <v>0</v>
      </c>
      <c r="BH75" s="79">
        <f t="shared" si="154"/>
        <v>0</v>
      </c>
      <c r="BI75" s="537"/>
      <c r="BJ75" s="537"/>
      <c r="BK75" s="382"/>
      <c r="BL75" s="320"/>
      <c r="BM75" s="79">
        <f t="shared" si="155"/>
        <v>0</v>
      </c>
      <c r="BN75" s="79">
        <f t="shared" si="156"/>
        <v>0</v>
      </c>
      <c r="BO75" s="79">
        <f t="shared" si="157"/>
        <v>0</v>
      </c>
      <c r="BP75" s="537"/>
      <c r="BQ75" s="537"/>
      <c r="BR75" s="382"/>
      <c r="BS75" s="320"/>
      <c r="BT75" s="79">
        <f t="shared" si="158"/>
        <v>0</v>
      </c>
      <c r="BU75" s="79">
        <f t="shared" si="159"/>
        <v>0</v>
      </c>
      <c r="BV75" s="79">
        <f t="shared" si="160"/>
        <v>0</v>
      </c>
      <c r="BW75" s="537"/>
      <c r="BX75" s="537"/>
      <c r="BY75" s="382"/>
      <c r="BZ75" s="320"/>
      <c r="CA75" s="79">
        <f t="shared" si="161"/>
        <v>0</v>
      </c>
      <c r="CB75" s="79">
        <f t="shared" si="162"/>
        <v>0</v>
      </c>
      <c r="CC75" s="79">
        <f t="shared" si="163"/>
        <v>0</v>
      </c>
      <c r="CD75" s="537"/>
      <c r="CE75" s="537"/>
      <c r="CF75" s="382"/>
      <c r="CG75" s="320"/>
      <c r="CH75" s="79">
        <f t="shared" si="164"/>
        <v>0</v>
      </c>
      <c r="CI75" s="79">
        <f t="shared" si="165"/>
        <v>0</v>
      </c>
      <c r="CJ75" s="79">
        <f t="shared" si="166"/>
        <v>0</v>
      </c>
      <c r="CK75" s="537"/>
      <c r="CL75" s="537"/>
      <c r="CM75" s="382"/>
      <c r="CN75" s="320"/>
      <c r="CO75" s="79">
        <f t="shared" si="167"/>
        <v>0</v>
      </c>
      <c r="CP75" s="79">
        <f t="shared" si="168"/>
        <v>0</v>
      </c>
      <c r="CQ75" s="79">
        <f t="shared" si="169"/>
        <v>0</v>
      </c>
      <c r="CR75" s="537"/>
      <c r="CS75" s="537"/>
      <c r="CT75" s="382"/>
      <c r="CU75" s="320"/>
      <c r="CV75" s="79">
        <f t="shared" si="170"/>
        <v>0</v>
      </c>
      <c r="CW75" s="79">
        <f t="shared" si="171"/>
        <v>0</v>
      </c>
      <c r="CX75" s="79">
        <f t="shared" si="172"/>
        <v>0</v>
      </c>
      <c r="CY75" s="537"/>
      <c r="CZ75" s="537"/>
      <c r="DA75" s="382"/>
      <c r="DB75" s="320"/>
      <c r="DC75" s="79">
        <f t="shared" si="173"/>
        <v>0</v>
      </c>
      <c r="DD75" s="79">
        <f t="shared" si="174"/>
        <v>0</v>
      </c>
      <c r="DE75" s="79">
        <f t="shared" si="175"/>
        <v>0</v>
      </c>
      <c r="DF75" s="537"/>
      <c r="DG75" s="537"/>
      <c r="DH75" s="382"/>
      <c r="DI75" s="320"/>
      <c r="DJ75" s="79">
        <f t="shared" si="176"/>
        <v>0</v>
      </c>
      <c r="DK75" s="79">
        <f t="shared" si="177"/>
        <v>0</v>
      </c>
      <c r="DL75" s="79">
        <f t="shared" si="178"/>
        <v>0</v>
      </c>
      <c r="DM75" s="537"/>
      <c r="DN75" s="537"/>
      <c r="DO75" s="382"/>
      <c r="DP75" s="320"/>
      <c r="DQ75" s="79">
        <f t="shared" si="179"/>
        <v>0</v>
      </c>
      <c r="DR75" s="79">
        <f t="shared" si="180"/>
        <v>0</v>
      </c>
      <c r="DS75" s="79">
        <f t="shared" si="181"/>
        <v>0</v>
      </c>
      <c r="DT75" s="537"/>
      <c r="DU75" s="537"/>
      <c r="DV75" s="382"/>
    </row>
    <row r="76" spans="1:126" outlineLevel="1" x14ac:dyDescent="0.2">
      <c r="A76" s="75" t="s">
        <v>2</v>
      </c>
      <c r="B76" s="62" t="s">
        <v>36</v>
      </c>
      <c r="C76" s="77">
        <f>SUMIF($H77:$H82,MID($H76,3,10),C77:C82)</f>
        <v>0</v>
      </c>
      <c r="D76" s="77">
        <f>SUMIF($H77:$H82,MID($H76,3,10),D77:D82)</f>
        <v>0</v>
      </c>
      <c r="E76" s="77">
        <f t="shared" si="129"/>
        <v>0</v>
      </c>
      <c r="F76" s="150"/>
      <c r="G76" s="22"/>
      <c r="H76" s="320" t="s">
        <v>307</v>
      </c>
      <c r="I76" s="77">
        <f t="shared" si="130"/>
        <v>0</v>
      </c>
      <c r="J76" s="77">
        <f t="shared" si="131"/>
        <v>0</v>
      </c>
      <c r="K76" s="77">
        <f t="shared" si="132"/>
        <v>0</v>
      </c>
      <c r="L76" s="432">
        <f>IF(I$1="","",SUMIF($H77:$H82,MID($H76,3,10),L77:L82))</f>
        <v>0</v>
      </c>
      <c r="M76" s="432">
        <f>IF(I$1="","",SUMIF($H77:$H82,MID($H76,3,10),M77:M82))</f>
        <v>0</v>
      </c>
      <c r="N76" s="382"/>
      <c r="O76" s="320" t="str">
        <f t="shared" si="133"/>
        <v>LM</v>
      </c>
      <c r="P76" s="77">
        <f t="shared" si="134"/>
        <v>0</v>
      </c>
      <c r="Q76" s="77">
        <f t="shared" si="135"/>
        <v>0</v>
      </c>
      <c r="R76" s="77">
        <f t="shared" si="136"/>
        <v>0</v>
      </c>
      <c r="S76" s="432">
        <f>IF(P$1="","",SUMIF($H77:$H82,MID($H76,3,10),S77:S82))</f>
        <v>0</v>
      </c>
      <c r="T76" s="432">
        <f>IF(P$1="","",SUMIF($H77:$H82,MID($H76,3,10),T77:T82))</f>
        <v>0</v>
      </c>
      <c r="U76" s="382"/>
      <c r="V76" s="320"/>
      <c r="W76" s="77">
        <f t="shared" si="137"/>
        <v>0</v>
      </c>
      <c r="X76" s="77">
        <f t="shared" si="138"/>
        <v>0</v>
      </c>
      <c r="Y76" s="77">
        <f t="shared" si="139"/>
        <v>0</v>
      </c>
      <c r="Z76" s="432">
        <f>IF(W$1="","",SUMIF($H77:$H82,MID($H76,3,10),Z77:Z82))</f>
        <v>0</v>
      </c>
      <c r="AA76" s="432">
        <f>IF(W$1="","",SUMIF($H77:$H82,MID($H76,3,10),AA77:AA82))</f>
        <v>0</v>
      </c>
      <c r="AB76" s="382"/>
      <c r="AC76" s="320"/>
      <c r="AD76" s="77">
        <f t="shared" si="140"/>
        <v>0</v>
      </c>
      <c r="AE76" s="77">
        <f t="shared" si="141"/>
        <v>0</v>
      </c>
      <c r="AF76" s="77">
        <f t="shared" si="142"/>
        <v>0</v>
      </c>
      <c r="AG76" s="432">
        <f>IF(AD$1="","",SUMIF($H77:$H82,MID($H76,3,10),AG77:AG82))</f>
        <v>0</v>
      </c>
      <c r="AH76" s="432">
        <f>IF(AD$1="","",SUMIF($H77:$H82,MID($H76,3,10),AH77:AH82))</f>
        <v>0</v>
      </c>
      <c r="AI76" s="382"/>
      <c r="AJ76" s="320"/>
      <c r="AK76" s="77">
        <f t="shared" si="143"/>
        <v>0</v>
      </c>
      <c r="AL76" s="77">
        <f t="shared" si="144"/>
        <v>0</v>
      </c>
      <c r="AM76" s="77">
        <f t="shared" si="145"/>
        <v>0</v>
      </c>
      <c r="AN76" s="432">
        <f>IF(AK$1="","",SUMIF($H77:$H82,MID($H76,3,10),AN77:AN82))</f>
        <v>0</v>
      </c>
      <c r="AO76" s="432">
        <f>IF(AK$1="","",SUMIF($H77:$H82,MID($H76,3,10),AO77:AO82))</f>
        <v>0</v>
      </c>
      <c r="AP76" s="382"/>
      <c r="AQ76" s="320"/>
      <c r="AR76" s="77">
        <f t="shared" si="146"/>
        <v>0</v>
      </c>
      <c r="AS76" s="77">
        <f t="shared" si="147"/>
        <v>0</v>
      </c>
      <c r="AT76" s="77">
        <f t="shared" si="148"/>
        <v>0</v>
      </c>
      <c r="AU76" s="432">
        <f>IF(AR$1="","",SUMIF($H77:$H82,MID($H76,3,10),AU77:AU82))</f>
        <v>0</v>
      </c>
      <c r="AV76" s="432">
        <f>IF(AR$1="","",SUMIF($H77:$H82,MID($H76,3,10),AV77:AV82))</f>
        <v>0</v>
      </c>
      <c r="AW76" s="382"/>
      <c r="AX76" s="320"/>
      <c r="AY76" s="77">
        <f t="shared" si="149"/>
        <v>0</v>
      </c>
      <c r="AZ76" s="77">
        <f t="shared" si="150"/>
        <v>0</v>
      </c>
      <c r="BA76" s="77">
        <f t="shared" si="151"/>
        <v>0</v>
      </c>
      <c r="BB76" s="432">
        <f>IF(AY$1="","",SUMIF($H77:$H82,MID($H76,3,10),BB77:BB82))</f>
        <v>0</v>
      </c>
      <c r="BC76" s="432">
        <f>IF(AY$1="","",SUMIF($H77:$H82,MID($H76,3,10),BC77:BC82))</f>
        <v>0</v>
      </c>
      <c r="BD76" s="382"/>
      <c r="BE76" s="320"/>
      <c r="BF76" s="77">
        <f t="shared" si="152"/>
        <v>0</v>
      </c>
      <c r="BG76" s="77">
        <f t="shared" si="153"/>
        <v>0</v>
      </c>
      <c r="BH76" s="77">
        <f t="shared" si="154"/>
        <v>0</v>
      </c>
      <c r="BI76" s="432">
        <f>IF(BF$1="","",SUMIF($H77:$H82,MID($H76,3,10),BI77:BI82))</f>
        <v>0</v>
      </c>
      <c r="BJ76" s="432">
        <f>IF(BF$1="","",SUMIF($H77:$H82,MID($H76,3,10),BJ77:BJ82))</f>
        <v>0</v>
      </c>
      <c r="BK76" s="382"/>
      <c r="BL76" s="320"/>
      <c r="BM76" s="77">
        <f t="shared" si="155"/>
        <v>0</v>
      </c>
      <c r="BN76" s="77">
        <f t="shared" si="156"/>
        <v>0</v>
      </c>
      <c r="BO76" s="77">
        <f t="shared" si="157"/>
        <v>0</v>
      </c>
      <c r="BP76" s="432">
        <f>IF(BM$1="","",SUMIF($H77:$H82,MID($H76,3,10),BP77:BP82))</f>
        <v>0</v>
      </c>
      <c r="BQ76" s="432">
        <f>IF(BM$1="","",SUMIF($H77:$H82,MID($H76,3,10),BQ77:BQ82))</f>
        <v>0</v>
      </c>
      <c r="BR76" s="382"/>
      <c r="BS76" s="320"/>
      <c r="BT76" s="77">
        <f t="shared" si="158"/>
        <v>0</v>
      </c>
      <c r="BU76" s="77">
        <f t="shared" si="159"/>
        <v>0</v>
      </c>
      <c r="BV76" s="77">
        <f t="shared" si="160"/>
        <v>0</v>
      </c>
      <c r="BW76" s="432">
        <f>IF(BT$1="","",SUMIF($H77:$H82,MID($H76,3,10),BW77:BW82))</f>
        <v>0</v>
      </c>
      <c r="BX76" s="432">
        <f>IF(BT$1="","",SUMIF($H77:$H82,MID($H76,3,10),BX77:BX82))</f>
        <v>0</v>
      </c>
      <c r="BY76" s="382"/>
      <c r="BZ76" s="320"/>
      <c r="CA76" s="77">
        <f t="shared" si="161"/>
        <v>0</v>
      </c>
      <c r="CB76" s="77">
        <f t="shared" si="162"/>
        <v>0</v>
      </c>
      <c r="CC76" s="77">
        <f t="shared" si="163"/>
        <v>0</v>
      </c>
      <c r="CD76" s="432">
        <f>IF(CA$1="","",SUMIF($H77:$H82,MID($H76,3,10),CD77:CD82))</f>
        <v>0</v>
      </c>
      <c r="CE76" s="432">
        <f>IF(CA$1="","",SUMIF($H77:$H82,MID($H76,3,10),CE77:CE82))</f>
        <v>0</v>
      </c>
      <c r="CF76" s="382"/>
      <c r="CG76" s="320"/>
      <c r="CH76" s="77">
        <f t="shared" si="164"/>
        <v>0</v>
      </c>
      <c r="CI76" s="77">
        <f t="shared" si="165"/>
        <v>0</v>
      </c>
      <c r="CJ76" s="77">
        <f t="shared" si="166"/>
        <v>0</v>
      </c>
      <c r="CK76" s="432">
        <f>IF(CH$1="","",SUMIF($H77:$H82,MID($H76,3,10),CK77:CK82))</f>
        <v>0</v>
      </c>
      <c r="CL76" s="432">
        <f>IF(CH$1="","",SUMIF($H77:$H82,MID($H76,3,10),CL77:CL82))</f>
        <v>0</v>
      </c>
      <c r="CM76" s="382"/>
      <c r="CN76" s="320"/>
      <c r="CO76" s="77">
        <f t="shared" si="167"/>
        <v>0</v>
      </c>
      <c r="CP76" s="77">
        <f t="shared" si="168"/>
        <v>0</v>
      </c>
      <c r="CQ76" s="77">
        <f t="shared" si="169"/>
        <v>0</v>
      </c>
      <c r="CR76" s="432">
        <f>IF(CO$1="","",SUMIF($H77:$H82,MID($H76,3,10),CR77:CR82))</f>
        <v>0</v>
      </c>
      <c r="CS76" s="432">
        <f>IF(CO$1="","",SUMIF($H77:$H82,MID($H76,3,10),CS77:CS82))</f>
        <v>0</v>
      </c>
      <c r="CT76" s="382"/>
      <c r="CU76" s="320"/>
      <c r="CV76" s="77">
        <f t="shared" si="170"/>
        <v>0</v>
      </c>
      <c r="CW76" s="77">
        <f t="shared" si="171"/>
        <v>0</v>
      </c>
      <c r="CX76" s="77">
        <f t="shared" si="172"/>
        <v>0</v>
      </c>
      <c r="CY76" s="432">
        <f>IF(CV$1="","",SUMIF($H77:$H82,MID($H76,3,10),CY77:CY82))</f>
        <v>0</v>
      </c>
      <c r="CZ76" s="432">
        <f>IF(CV$1="","",SUMIF($H77:$H82,MID($H76,3,10),CZ77:CZ82))</f>
        <v>0</v>
      </c>
      <c r="DA76" s="382"/>
      <c r="DB76" s="320"/>
      <c r="DC76" s="77">
        <f t="shared" si="173"/>
        <v>0</v>
      </c>
      <c r="DD76" s="77">
        <f t="shared" si="174"/>
        <v>0</v>
      </c>
      <c r="DE76" s="77">
        <f t="shared" si="175"/>
        <v>0</v>
      </c>
      <c r="DF76" s="432">
        <f>IF(DC$1="","",SUMIF($H77:$H82,MID($H76,3,10),DF77:DF82))</f>
        <v>0</v>
      </c>
      <c r="DG76" s="432">
        <f>IF(DC$1="","",SUMIF($H77:$H82,MID($H76,3,10),DG77:DG82))</f>
        <v>0</v>
      </c>
      <c r="DH76" s="382"/>
      <c r="DI76" s="320"/>
      <c r="DJ76" s="77">
        <f t="shared" si="176"/>
        <v>0</v>
      </c>
      <c r="DK76" s="77">
        <f t="shared" si="177"/>
        <v>0</v>
      </c>
      <c r="DL76" s="77">
        <f t="shared" si="178"/>
        <v>0</v>
      </c>
      <c r="DM76" s="432">
        <f>IF(DJ$1="","",SUMIF($H77:$H82,MID($H76,3,10),DM77:DM82))</f>
        <v>0</v>
      </c>
      <c r="DN76" s="432">
        <f>IF(DJ$1="","",SUMIF($H77:$H82,MID($H76,3,10),DN77:DN82))</f>
        <v>0</v>
      </c>
      <c r="DO76" s="382"/>
      <c r="DP76" s="320"/>
      <c r="DQ76" s="77">
        <f t="shared" si="179"/>
        <v>0</v>
      </c>
      <c r="DR76" s="77">
        <f t="shared" si="180"/>
        <v>0</v>
      </c>
      <c r="DS76" s="77">
        <f t="shared" si="181"/>
        <v>0</v>
      </c>
      <c r="DT76" s="432">
        <f>IF(DQ$1="","",SUMIF($H77:$H82,MID($H76,3,10),DT77:DT82))</f>
        <v>0</v>
      </c>
      <c r="DU76" s="432">
        <f>IF(DQ$1="","",SUMIF($H77:$H82,MID($H76,3,10),DU77:DU82))</f>
        <v>0</v>
      </c>
      <c r="DV76" s="382"/>
    </row>
    <row r="77" spans="1:126" outlineLevel="1" x14ac:dyDescent="0.2">
      <c r="A77" s="152" t="s">
        <v>108</v>
      </c>
      <c r="B77" s="182" t="s">
        <v>85</v>
      </c>
      <c r="C77" s="43"/>
      <c r="D77" s="43"/>
      <c r="E77" s="79">
        <f t="shared" si="129"/>
        <v>0</v>
      </c>
      <c r="F77" s="150" t="s">
        <v>36</v>
      </c>
      <c r="G77" s="22" t="s">
        <v>152</v>
      </c>
      <c r="H77" s="320" t="s">
        <v>308</v>
      </c>
      <c r="I77" s="79">
        <f t="shared" si="130"/>
        <v>0</v>
      </c>
      <c r="J77" s="79">
        <f t="shared" si="131"/>
        <v>0</v>
      </c>
      <c r="K77" s="79">
        <f t="shared" si="132"/>
        <v>0</v>
      </c>
      <c r="L77" s="537"/>
      <c r="M77" s="537"/>
      <c r="N77" s="382"/>
      <c r="O77" s="320" t="str">
        <f t="shared" si="133"/>
        <v>LMS</v>
      </c>
      <c r="P77" s="79">
        <f t="shared" si="134"/>
        <v>0</v>
      </c>
      <c r="Q77" s="79">
        <f t="shared" si="135"/>
        <v>0</v>
      </c>
      <c r="R77" s="79">
        <f t="shared" si="136"/>
        <v>0</v>
      </c>
      <c r="S77" s="537"/>
      <c r="T77" s="537"/>
      <c r="U77" s="382"/>
      <c r="V77" s="320"/>
      <c r="W77" s="79">
        <f t="shared" si="137"/>
        <v>0</v>
      </c>
      <c r="X77" s="79">
        <f t="shared" si="138"/>
        <v>0</v>
      </c>
      <c r="Y77" s="79">
        <f t="shared" si="139"/>
        <v>0</v>
      </c>
      <c r="Z77" s="537"/>
      <c r="AA77" s="537"/>
      <c r="AB77" s="382"/>
      <c r="AC77" s="320"/>
      <c r="AD77" s="79">
        <f t="shared" si="140"/>
        <v>0</v>
      </c>
      <c r="AE77" s="79">
        <f t="shared" si="141"/>
        <v>0</v>
      </c>
      <c r="AF77" s="79">
        <f t="shared" si="142"/>
        <v>0</v>
      </c>
      <c r="AG77" s="537"/>
      <c r="AH77" s="537"/>
      <c r="AI77" s="382"/>
      <c r="AJ77" s="320"/>
      <c r="AK77" s="79">
        <f t="shared" si="143"/>
        <v>0</v>
      </c>
      <c r="AL77" s="79">
        <f t="shared" si="144"/>
        <v>0</v>
      </c>
      <c r="AM77" s="79">
        <f t="shared" si="145"/>
        <v>0</v>
      </c>
      <c r="AN77" s="537"/>
      <c r="AO77" s="537"/>
      <c r="AP77" s="382"/>
      <c r="AQ77" s="320"/>
      <c r="AR77" s="79">
        <f t="shared" si="146"/>
        <v>0</v>
      </c>
      <c r="AS77" s="79">
        <f t="shared" si="147"/>
        <v>0</v>
      </c>
      <c r="AT77" s="79">
        <f t="shared" si="148"/>
        <v>0</v>
      </c>
      <c r="AU77" s="537"/>
      <c r="AV77" s="537"/>
      <c r="AW77" s="382"/>
      <c r="AX77" s="320"/>
      <c r="AY77" s="79">
        <f t="shared" si="149"/>
        <v>0</v>
      </c>
      <c r="AZ77" s="79">
        <f t="shared" si="150"/>
        <v>0</v>
      </c>
      <c r="BA77" s="79">
        <f t="shared" si="151"/>
        <v>0</v>
      </c>
      <c r="BB77" s="537"/>
      <c r="BC77" s="537"/>
      <c r="BD77" s="382"/>
      <c r="BE77" s="320"/>
      <c r="BF77" s="79">
        <f t="shared" si="152"/>
        <v>0</v>
      </c>
      <c r="BG77" s="79">
        <f t="shared" si="153"/>
        <v>0</v>
      </c>
      <c r="BH77" s="79">
        <f t="shared" si="154"/>
        <v>0</v>
      </c>
      <c r="BI77" s="537"/>
      <c r="BJ77" s="537"/>
      <c r="BK77" s="382"/>
      <c r="BL77" s="320"/>
      <c r="BM77" s="79">
        <f t="shared" si="155"/>
        <v>0</v>
      </c>
      <c r="BN77" s="79">
        <f t="shared" si="156"/>
        <v>0</v>
      </c>
      <c r="BO77" s="79">
        <f t="shared" si="157"/>
        <v>0</v>
      </c>
      <c r="BP77" s="537"/>
      <c r="BQ77" s="537"/>
      <c r="BR77" s="382"/>
      <c r="BS77" s="320"/>
      <c r="BT77" s="79">
        <f t="shared" si="158"/>
        <v>0</v>
      </c>
      <c r="BU77" s="79">
        <f t="shared" si="159"/>
        <v>0</v>
      </c>
      <c r="BV77" s="79">
        <f t="shared" si="160"/>
        <v>0</v>
      </c>
      <c r="BW77" s="537"/>
      <c r="BX77" s="537"/>
      <c r="BY77" s="382"/>
      <c r="BZ77" s="320"/>
      <c r="CA77" s="79">
        <f t="shared" si="161"/>
        <v>0</v>
      </c>
      <c r="CB77" s="79">
        <f t="shared" si="162"/>
        <v>0</v>
      </c>
      <c r="CC77" s="79">
        <f t="shared" si="163"/>
        <v>0</v>
      </c>
      <c r="CD77" s="537"/>
      <c r="CE77" s="537"/>
      <c r="CF77" s="382"/>
      <c r="CG77" s="320"/>
      <c r="CH77" s="79">
        <f t="shared" si="164"/>
        <v>0</v>
      </c>
      <c r="CI77" s="79">
        <f t="shared" si="165"/>
        <v>0</v>
      </c>
      <c r="CJ77" s="79">
        <f t="shared" si="166"/>
        <v>0</v>
      </c>
      <c r="CK77" s="537"/>
      <c r="CL77" s="537"/>
      <c r="CM77" s="382"/>
      <c r="CN77" s="320"/>
      <c r="CO77" s="79">
        <f t="shared" si="167"/>
        <v>0</v>
      </c>
      <c r="CP77" s="79">
        <f t="shared" si="168"/>
        <v>0</v>
      </c>
      <c r="CQ77" s="79">
        <f t="shared" si="169"/>
        <v>0</v>
      </c>
      <c r="CR77" s="537"/>
      <c r="CS77" s="537"/>
      <c r="CT77" s="382"/>
      <c r="CU77" s="320"/>
      <c r="CV77" s="79">
        <f t="shared" si="170"/>
        <v>0</v>
      </c>
      <c r="CW77" s="79">
        <f t="shared" si="171"/>
        <v>0</v>
      </c>
      <c r="CX77" s="79">
        <f t="shared" si="172"/>
        <v>0</v>
      </c>
      <c r="CY77" s="537"/>
      <c r="CZ77" s="537"/>
      <c r="DA77" s="382"/>
      <c r="DB77" s="320"/>
      <c r="DC77" s="79">
        <f t="shared" si="173"/>
        <v>0</v>
      </c>
      <c r="DD77" s="79">
        <f t="shared" si="174"/>
        <v>0</v>
      </c>
      <c r="DE77" s="79">
        <f t="shared" si="175"/>
        <v>0</v>
      </c>
      <c r="DF77" s="537"/>
      <c r="DG77" s="537"/>
      <c r="DH77" s="382"/>
      <c r="DI77" s="320"/>
      <c r="DJ77" s="79">
        <f t="shared" si="176"/>
        <v>0</v>
      </c>
      <c r="DK77" s="79">
        <f t="shared" si="177"/>
        <v>0</v>
      </c>
      <c r="DL77" s="79">
        <f t="shared" si="178"/>
        <v>0</v>
      </c>
      <c r="DM77" s="537"/>
      <c r="DN77" s="537"/>
      <c r="DO77" s="382"/>
      <c r="DP77" s="320"/>
      <c r="DQ77" s="79">
        <f t="shared" si="179"/>
        <v>0</v>
      </c>
      <c r="DR77" s="79">
        <f t="shared" si="180"/>
        <v>0</v>
      </c>
      <c r="DS77" s="79">
        <f t="shared" si="181"/>
        <v>0</v>
      </c>
      <c r="DT77" s="537"/>
      <c r="DU77" s="537"/>
      <c r="DV77" s="382"/>
    </row>
    <row r="78" spans="1:126" outlineLevel="1" x14ac:dyDescent="0.2">
      <c r="A78" s="186" t="s">
        <v>259</v>
      </c>
      <c r="B78" s="179" t="s">
        <v>85</v>
      </c>
      <c r="C78" s="43"/>
      <c r="D78" s="43"/>
      <c r="E78" s="79">
        <f t="shared" si="129"/>
        <v>0</v>
      </c>
      <c r="F78" s="150"/>
      <c r="G78" s="22"/>
      <c r="H78" s="320" t="s">
        <v>308</v>
      </c>
      <c r="I78" s="79">
        <f t="shared" si="130"/>
        <v>0</v>
      </c>
      <c r="J78" s="79">
        <f t="shared" si="131"/>
        <v>0</v>
      </c>
      <c r="K78" s="79">
        <f t="shared" si="132"/>
        <v>0</v>
      </c>
      <c r="L78" s="537"/>
      <c r="M78" s="537"/>
      <c r="N78" s="382"/>
      <c r="O78" s="320" t="str">
        <f t="shared" si="133"/>
        <v>LMS</v>
      </c>
      <c r="P78" s="79">
        <f t="shared" si="134"/>
        <v>0</v>
      </c>
      <c r="Q78" s="79">
        <f t="shared" si="135"/>
        <v>0</v>
      </c>
      <c r="R78" s="79">
        <f t="shared" si="136"/>
        <v>0</v>
      </c>
      <c r="S78" s="537"/>
      <c r="T78" s="537"/>
      <c r="U78" s="382"/>
      <c r="V78" s="320"/>
      <c r="W78" s="79">
        <f t="shared" si="137"/>
        <v>0</v>
      </c>
      <c r="X78" s="79">
        <f t="shared" si="138"/>
        <v>0</v>
      </c>
      <c r="Y78" s="79">
        <f t="shared" si="139"/>
        <v>0</v>
      </c>
      <c r="Z78" s="537"/>
      <c r="AA78" s="537"/>
      <c r="AB78" s="382"/>
      <c r="AC78" s="320"/>
      <c r="AD78" s="79">
        <f t="shared" si="140"/>
        <v>0</v>
      </c>
      <c r="AE78" s="79">
        <f t="shared" si="141"/>
        <v>0</v>
      </c>
      <c r="AF78" s="79">
        <f t="shared" si="142"/>
        <v>0</v>
      </c>
      <c r="AG78" s="537"/>
      <c r="AH78" s="537"/>
      <c r="AI78" s="382"/>
      <c r="AJ78" s="320"/>
      <c r="AK78" s="79">
        <f t="shared" si="143"/>
        <v>0</v>
      </c>
      <c r="AL78" s="79">
        <f t="shared" si="144"/>
        <v>0</v>
      </c>
      <c r="AM78" s="79">
        <f t="shared" si="145"/>
        <v>0</v>
      </c>
      <c r="AN78" s="537"/>
      <c r="AO78" s="537"/>
      <c r="AP78" s="382"/>
      <c r="AQ78" s="320"/>
      <c r="AR78" s="79">
        <f t="shared" si="146"/>
        <v>0</v>
      </c>
      <c r="AS78" s="79">
        <f t="shared" si="147"/>
        <v>0</v>
      </c>
      <c r="AT78" s="79">
        <f t="shared" si="148"/>
        <v>0</v>
      </c>
      <c r="AU78" s="537"/>
      <c r="AV78" s="537"/>
      <c r="AW78" s="382"/>
      <c r="AX78" s="320"/>
      <c r="AY78" s="79">
        <f t="shared" si="149"/>
        <v>0</v>
      </c>
      <c r="AZ78" s="79">
        <f t="shared" si="150"/>
        <v>0</v>
      </c>
      <c r="BA78" s="79">
        <f t="shared" si="151"/>
        <v>0</v>
      </c>
      <c r="BB78" s="537"/>
      <c r="BC78" s="537"/>
      <c r="BD78" s="382"/>
      <c r="BE78" s="320"/>
      <c r="BF78" s="79">
        <f t="shared" si="152"/>
        <v>0</v>
      </c>
      <c r="BG78" s="79">
        <f t="shared" si="153"/>
        <v>0</v>
      </c>
      <c r="BH78" s="79">
        <f t="shared" si="154"/>
        <v>0</v>
      </c>
      <c r="BI78" s="537"/>
      <c r="BJ78" s="537"/>
      <c r="BK78" s="382"/>
      <c r="BL78" s="320"/>
      <c r="BM78" s="79">
        <f t="shared" si="155"/>
        <v>0</v>
      </c>
      <c r="BN78" s="79">
        <f t="shared" si="156"/>
        <v>0</v>
      </c>
      <c r="BO78" s="79">
        <f t="shared" si="157"/>
        <v>0</v>
      </c>
      <c r="BP78" s="537"/>
      <c r="BQ78" s="537"/>
      <c r="BR78" s="382"/>
      <c r="BS78" s="320"/>
      <c r="BT78" s="79">
        <f t="shared" si="158"/>
        <v>0</v>
      </c>
      <c r="BU78" s="79">
        <f t="shared" si="159"/>
        <v>0</v>
      </c>
      <c r="BV78" s="79">
        <f t="shared" si="160"/>
        <v>0</v>
      </c>
      <c r="BW78" s="537"/>
      <c r="BX78" s="537"/>
      <c r="BY78" s="382"/>
      <c r="BZ78" s="320"/>
      <c r="CA78" s="79">
        <f t="shared" si="161"/>
        <v>0</v>
      </c>
      <c r="CB78" s="79">
        <f t="shared" si="162"/>
        <v>0</v>
      </c>
      <c r="CC78" s="79">
        <f t="shared" si="163"/>
        <v>0</v>
      </c>
      <c r="CD78" s="537"/>
      <c r="CE78" s="537"/>
      <c r="CF78" s="382"/>
      <c r="CG78" s="320"/>
      <c r="CH78" s="79">
        <f t="shared" si="164"/>
        <v>0</v>
      </c>
      <c r="CI78" s="79">
        <f t="shared" si="165"/>
        <v>0</v>
      </c>
      <c r="CJ78" s="79">
        <f t="shared" si="166"/>
        <v>0</v>
      </c>
      <c r="CK78" s="537"/>
      <c r="CL78" s="537"/>
      <c r="CM78" s="382"/>
      <c r="CN78" s="320"/>
      <c r="CO78" s="79">
        <f t="shared" si="167"/>
        <v>0</v>
      </c>
      <c r="CP78" s="79">
        <f t="shared" si="168"/>
        <v>0</v>
      </c>
      <c r="CQ78" s="79">
        <f t="shared" si="169"/>
        <v>0</v>
      </c>
      <c r="CR78" s="537"/>
      <c r="CS78" s="537"/>
      <c r="CT78" s="382"/>
      <c r="CU78" s="320"/>
      <c r="CV78" s="79">
        <f t="shared" si="170"/>
        <v>0</v>
      </c>
      <c r="CW78" s="79">
        <f t="shared" si="171"/>
        <v>0</v>
      </c>
      <c r="CX78" s="79">
        <f t="shared" si="172"/>
        <v>0</v>
      </c>
      <c r="CY78" s="537"/>
      <c r="CZ78" s="537"/>
      <c r="DA78" s="382"/>
      <c r="DB78" s="320"/>
      <c r="DC78" s="79">
        <f t="shared" si="173"/>
        <v>0</v>
      </c>
      <c r="DD78" s="79">
        <f t="shared" si="174"/>
        <v>0</v>
      </c>
      <c r="DE78" s="79">
        <f t="shared" si="175"/>
        <v>0</v>
      </c>
      <c r="DF78" s="537"/>
      <c r="DG78" s="537"/>
      <c r="DH78" s="382"/>
      <c r="DI78" s="320"/>
      <c r="DJ78" s="79">
        <f t="shared" si="176"/>
        <v>0</v>
      </c>
      <c r="DK78" s="79">
        <f t="shared" si="177"/>
        <v>0</v>
      </c>
      <c r="DL78" s="79">
        <f t="shared" si="178"/>
        <v>0</v>
      </c>
      <c r="DM78" s="537"/>
      <c r="DN78" s="537"/>
      <c r="DO78" s="382"/>
      <c r="DP78" s="320"/>
      <c r="DQ78" s="79">
        <f t="shared" si="179"/>
        <v>0</v>
      </c>
      <c r="DR78" s="79">
        <f t="shared" si="180"/>
        <v>0</v>
      </c>
      <c r="DS78" s="79">
        <f t="shared" si="181"/>
        <v>0</v>
      </c>
      <c r="DT78" s="537"/>
      <c r="DU78" s="537"/>
      <c r="DV78" s="382"/>
    </row>
    <row r="79" spans="1:126" outlineLevel="1" x14ac:dyDescent="0.2">
      <c r="A79" s="152" t="s">
        <v>113</v>
      </c>
      <c r="B79" s="182" t="s">
        <v>85</v>
      </c>
      <c r="C79" s="43"/>
      <c r="D79" s="43"/>
      <c r="E79" s="79">
        <f t="shared" si="129"/>
        <v>0</v>
      </c>
      <c r="F79" s="150"/>
      <c r="G79" s="22"/>
      <c r="H79" s="320" t="s">
        <v>308</v>
      </c>
      <c r="I79" s="79">
        <f t="shared" si="130"/>
        <v>0</v>
      </c>
      <c r="J79" s="79">
        <f t="shared" si="131"/>
        <v>0</v>
      </c>
      <c r="K79" s="79">
        <f t="shared" si="132"/>
        <v>0</v>
      </c>
      <c r="L79" s="537"/>
      <c r="M79" s="537"/>
      <c r="N79" s="382"/>
      <c r="O79" s="320" t="str">
        <f t="shared" si="133"/>
        <v>LMS</v>
      </c>
      <c r="P79" s="79">
        <f t="shared" si="134"/>
        <v>0</v>
      </c>
      <c r="Q79" s="79">
        <f t="shared" si="135"/>
        <v>0</v>
      </c>
      <c r="R79" s="79">
        <f t="shared" si="136"/>
        <v>0</v>
      </c>
      <c r="S79" s="537"/>
      <c r="T79" s="537"/>
      <c r="U79" s="382"/>
      <c r="V79" s="320"/>
      <c r="W79" s="79">
        <f t="shared" si="137"/>
        <v>0</v>
      </c>
      <c r="X79" s="79">
        <f t="shared" si="138"/>
        <v>0</v>
      </c>
      <c r="Y79" s="79">
        <f t="shared" si="139"/>
        <v>0</v>
      </c>
      <c r="Z79" s="537"/>
      <c r="AA79" s="537"/>
      <c r="AB79" s="382"/>
      <c r="AC79" s="320"/>
      <c r="AD79" s="79">
        <f t="shared" si="140"/>
        <v>0</v>
      </c>
      <c r="AE79" s="79">
        <f t="shared" si="141"/>
        <v>0</v>
      </c>
      <c r="AF79" s="79">
        <f t="shared" si="142"/>
        <v>0</v>
      </c>
      <c r="AG79" s="537"/>
      <c r="AH79" s="537"/>
      <c r="AI79" s="382"/>
      <c r="AJ79" s="320"/>
      <c r="AK79" s="79">
        <f t="shared" si="143"/>
        <v>0</v>
      </c>
      <c r="AL79" s="79">
        <f t="shared" si="144"/>
        <v>0</v>
      </c>
      <c r="AM79" s="79">
        <f t="shared" si="145"/>
        <v>0</v>
      </c>
      <c r="AN79" s="537"/>
      <c r="AO79" s="537"/>
      <c r="AP79" s="382"/>
      <c r="AQ79" s="320"/>
      <c r="AR79" s="79">
        <f t="shared" si="146"/>
        <v>0</v>
      </c>
      <c r="AS79" s="79">
        <f t="shared" si="147"/>
        <v>0</v>
      </c>
      <c r="AT79" s="79">
        <f t="shared" si="148"/>
        <v>0</v>
      </c>
      <c r="AU79" s="537"/>
      <c r="AV79" s="537"/>
      <c r="AW79" s="382"/>
      <c r="AX79" s="320"/>
      <c r="AY79" s="79">
        <f t="shared" si="149"/>
        <v>0</v>
      </c>
      <c r="AZ79" s="79">
        <f t="shared" si="150"/>
        <v>0</v>
      </c>
      <c r="BA79" s="79">
        <f t="shared" si="151"/>
        <v>0</v>
      </c>
      <c r="BB79" s="537"/>
      <c r="BC79" s="537"/>
      <c r="BD79" s="382"/>
      <c r="BE79" s="320"/>
      <c r="BF79" s="79">
        <f t="shared" si="152"/>
        <v>0</v>
      </c>
      <c r="BG79" s="79">
        <f t="shared" si="153"/>
        <v>0</v>
      </c>
      <c r="BH79" s="79">
        <f t="shared" si="154"/>
        <v>0</v>
      </c>
      <c r="BI79" s="537"/>
      <c r="BJ79" s="537"/>
      <c r="BK79" s="382"/>
      <c r="BL79" s="320"/>
      <c r="BM79" s="79">
        <f t="shared" si="155"/>
        <v>0</v>
      </c>
      <c r="BN79" s="79">
        <f t="shared" si="156"/>
        <v>0</v>
      </c>
      <c r="BO79" s="79">
        <f t="shared" si="157"/>
        <v>0</v>
      </c>
      <c r="BP79" s="537"/>
      <c r="BQ79" s="537"/>
      <c r="BR79" s="382"/>
      <c r="BS79" s="320"/>
      <c r="BT79" s="79">
        <f t="shared" si="158"/>
        <v>0</v>
      </c>
      <c r="BU79" s="79">
        <f t="shared" si="159"/>
        <v>0</v>
      </c>
      <c r="BV79" s="79">
        <f t="shared" si="160"/>
        <v>0</v>
      </c>
      <c r="BW79" s="537"/>
      <c r="BX79" s="537"/>
      <c r="BY79" s="382"/>
      <c r="BZ79" s="320"/>
      <c r="CA79" s="79">
        <f t="shared" si="161"/>
        <v>0</v>
      </c>
      <c r="CB79" s="79">
        <f t="shared" si="162"/>
        <v>0</v>
      </c>
      <c r="CC79" s="79">
        <f t="shared" si="163"/>
        <v>0</v>
      </c>
      <c r="CD79" s="537"/>
      <c r="CE79" s="537"/>
      <c r="CF79" s="382"/>
      <c r="CG79" s="320"/>
      <c r="CH79" s="79">
        <f t="shared" si="164"/>
        <v>0</v>
      </c>
      <c r="CI79" s="79">
        <f t="shared" si="165"/>
        <v>0</v>
      </c>
      <c r="CJ79" s="79">
        <f t="shared" si="166"/>
        <v>0</v>
      </c>
      <c r="CK79" s="537"/>
      <c r="CL79" s="537"/>
      <c r="CM79" s="382"/>
      <c r="CN79" s="320"/>
      <c r="CO79" s="79">
        <f t="shared" si="167"/>
        <v>0</v>
      </c>
      <c r="CP79" s="79">
        <f t="shared" si="168"/>
        <v>0</v>
      </c>
      <c r="CQ79" s="79">
        <f t="shared" si="169"/>
        <v>0</v>
      </c>
      <c r="CR79" s="537"/>
      <c r="CS79" s="537"/>
      <c r="CT79" s="382"/>
      <c r="CU79" s="320"/>
      <c r="CV79" s="79">
        <f t="shared" si="170"/>
        <v>0</v>
      </c>
      <c r="CW79" s="79">
        <f t="shared" si="171"/>
        <v>0</v>
      </c>
      <c r="CX79" s="79">
        <f t="shared" si="172"/>
        <v>0</v>
      </c>
      <c r="CY79" s="537"/>
      <c r="CZ79" s="537"/>
      <c r="DA79" s="382"/>
      <c r="DB79" s="320"/>
      <c r="DC79" s="79">
        <f t="shared" si="173"/>
        <v>0</v>
      </c>
      <c r="DD79" s="79">
        <f t="shared" si="174"/>
        <v>0</v>
      </c>
      <c r="DE79" s="79">
        <f t="shared" si="175"/>
        <v>0</v>
      </c>
      <c r="DF79" s="537"/>
      <c r="DG79" s="537"/>
      <c r="DH79" s="382"/>
      <c r="DI79" s="320"/>
      <c r="DJ79" s="79">
        <f t="shared" si="176"/>
        <v>0</v>
      </c>
      <c r="DK79" s="79">
        <f t="shared" si="177"/>
        <v>0</v>
      </c>
      <c r="DL79" s="79">
        <f t="shared" si="178"/>
        <v>0</v>
      </c>
      <c r="DM79" s="537"/>
      <c r="DN79" s="537"/>
      <c r="DO79" s="382"/>
      <c r="DP79" s="320"/>
      <c r="DQ79" s="79">
        <f t="shared" si="179"/>
        <v>0</v>
      </c>
      <c r="DR79" s="79">
        <f t="shared" si="180"/>
        <v>0</v>
      </c>
      <c r="DS79" s="79">
        <f t="shared" si="181"/>
        <v>0</v>
      </c>
      <c r="DT79" s="537"/>
      <c r="DU79" s="537"/>
      <c r="DV79" s="382"/>
    </row>
    <row r="80" spans="1:126" outlineLevel="1" x14ac:dyDescent="0.2">
      <c r="A80" s="152" t="s">
        <v>131</v>
      </c>
      <c r="B80" s="182" t="s">
        <v>85</v>
      </c>
      <c r="C80" s="43"/>
      <c r="D80" s="43"/>
      <c r="E80" s="79">
        <f t="shared" si="129"/>
        <v>0</v>
      </c>
      <c r="F80" s="150"/>
      <c r="G80" s="22"/>
      <c r="H80" s="320" t="s">
        <v>308</v>
      </c>
      <c r="I80" s="79">
        <f t="shared" si="130"/>
        <v>0</v>
      </c>
      <c r="J80" s="79">
        <f t="shared" si="131"/>
        <v>0</v>
      </c>
      <c r="K80" s="79">
        <f t="shared" si="132"/>
        <v>0</v>
      </c>
      <c r="L80" s="537"/>
      <c r="M80" s="537"/>
      <c r="N80" s="382"/>
      <c r="O80" s="320" t="str">
        <f t="shared" si="133"/>
        <v>LMS</v>
      </c>
      <c r="P80" s="79">
        <f t="shared" si="134"/>
        <v>0</v>
      </c>
      <c r="Q80" s="79">
        <f t="shared" si="135"/>
        <v>0</v>
      </c>
      <c r="R80" s="79">
        <f t="shared" si="136"/>
        <v>0</v>
      </c>
      <c r="S80" s="537"/>
      <c r="T80" s="537"/>
      <c r="U80" s="382"/>
      <c r="V80" s="320"/>
      <c r="W80" s="79">
        <f t="shared" si="137"/>
        <v>0</v>
      </c>
      <c r="X80" s="79">
        <f t="shared" si="138"/>
        <v>0</v>
      </c>
      <c r="Y80" s="79">
        <f t="shared" si="139"/>
        <v>0</v>
      </c>
      <c r="Z80" s="537"/>
      <c r="AA80" s="537"/>
      <c r="AB80" s="382"/>
      <c r="AC80" s="320"/>
      <c r="AD80" s="79">
        <f t="shared" si="140"/>
        <v>0</v>
      </c>
      <c r="AE80" s="79">
        <f t="shared" si="141"/>
        <v>0</v>
      </c>
      <c r="AF80" s="79">
        <f t="shared" si="142"/>
        <v>0</v>
      </c>
      <c r="AG80" s="537"/>
      <c r="AH80" s="537"/>
      <c r="AI80" s="382"/>
      <c r="AJ80" s="320"/>
      <c r="AK80" s="79">
        <f t="shared" si="143"/>
        <v>0</v>
      </c>
      <c r="AL80" s="79">
        <f t="shared" si="144"/>
        <v>0</v>
      </c>
      <c r="AM80" s="79">
        <f t="shared" si="145"/>
        <v>0</v>
      </c>
      <c r="AN80" s="537"/>
      <c r="AO80" s="537"/>
      <c r="AP80" s="382"/>
      <c r="AQ80" s="320"/>
      <c r="AR80" s="79">
        <f t="shared" si="146"/>
        <v>0</v>
      </c>
      <c r="AS80" s="79">
        <f t="shared" si="147"/>
        <v>0</v>
      </c>
      <c r="AT80" s="79">
        <f t="shared" si="148"/>
        <v>0</v>
      </c>
      <c r="AU80" s="537"/>
      <c r="AV80" s="537"/>
      <c r="AW80" s="382"/>
      <c r="AX80" s="320"/>
      <c r="AY80" s="79">
        <f t="shared" si="149"/>
        <v>0</v>
      </c>
      <c r="AZ80" s="79">
        <f t="shared" si="150"/>
        <v>0</v>
      </c>
      <c r="BA80" s="79">
        <f t="shared" si="151"/>
        <v>0</v>
      </c>
      <c r="BB80" s="537"/>
      <c r="BC80" s="537"/>
      <c r="BD80" s="382"/>
      <c r="BE80" s="320"/>
      <c r="BF80" s="79">
        <f t="shared" si="152"/>
        <v>0</v>
      </c>
      <c r="BG80" s="79">
        <f t="shared" si="153"/>
        <v>0</v>
      </c>
      <c r="BH80" s="79">
        <f t="shared" si="154"/>
        <v>0</v>
      </c>
      <c r="BI80" s="537"/>
      <c r="BJ80" s="537"/>
      <c r="BK80" s="382"/>
      <c r="BL80" s="320"/>
      <c r="BM80" s="79">
        <f t="shared" si="155"/>
        <v>0</v>
      </c>
      <c r="BN80" s="79">
        <f t="shared" si="156"/>
        <v>0</v>
      </c>
      <c r="BO80" s="79">
        <f t="shared" si="157"/>
        <v>0</v>
      </c>
      <c r="BP80" s="537"/>
      <c r="BQ80" s="537"/>
      <c r="BR80" s="382"/>
      <c r="BS80" s="320"/>
      <c r="BT80" s="79">
        <f t="shared" si="158"/>
        <v>0</v>
      </c>
      <c r="BU80" s="79">
        <f t="shared" si="159"/>
        <v>0</v>
      </c>
      <c r="BV80" s="79">
        <f t="shared" si="160"/>
        <v>0</v>
      </c>
      <c r="BW80" s="537"/>
      <c r="BX80" s="537"/>
      <c r="BY80" s="382"/>
      <c r="BZ80" s="320"/>
      <c r="CA80" s="79">
        <f t="shared" si="161"/>
        <v>0</v>
      </c>
      <c r="CB80" s="79">
        <f t="shared" si="162"/>
        <v>0</v>
      </c>
      <c r="CC80" s="79">
        <f t="shared" si="163"/>
        <v>0</v>
      </c>
      <c r="CD80" s="537"/>
      <c r="CE80" s="537"/>
      <c r="CF80" s="382"/>
      <c r="CG80" s="320"/>
      <c r="CH80" s="79">
        <f t="shared" si="164"/>
        <v>0</v>
      </c>
      <c r="CI80" s="79">
        <f t="shared" si="165"/>
        <v>0</v>
      </c>
      <c r="CJ80" s="79">
        <f t="shared" si="166"/>
        <v>0</v>
      </c>
      <c r="CK80" s="537"/>
      <c r="CL80" s="537"/>
      <c r="CM80" s="382"/>
      <c r="CN80" s="320"/>
      <c r="CO80" s="79">
        <f t="shared" si="167"/>
        <v>0</v>
      </c>
      <c r="CP80" s="79">
        <f t="shared" si="168"/>
        <v>0</v>
      </c>
      <c r="CQ80" s="79">
        <f t="shared" si="169"/>
        <v>0</v>
      </c>
      <c r="CR80" s="537"/>
      <c r="CS80" s="537"/>
      <c r="CT80" s="382"/>
      <c r="CU80" s="320"/>
      <c r="CV80" s="79">
        <f t="shared" si="170"/>
        <v>0</v>
      </c>
      <c r="CW80" s="79">
        <f t="shared" si="171"/>
        <v>0</v>
      </c>
      <c r="CX80" s="79">
        <f t="shared" si="172"/>
        <v>0</v>
      </c>
      <c r="CY80" s="537"/>
      <c r="CZ80" s="537"/>
      <c r="DA80" s="382"/>
      <c r="DB80" s="320"/>
      <c r="DC80" s="79">
        <f t="shared" si="173"/>
        <v>0</v>
      </c>
      <c r="DD80" s="79">
        <f t="shared" si="174"/>
        <v>0</v>
      </c>
      <c r="DE80" s="79">
        <f t="shared" si="175"/>
        <v>0</v>
      </c>
      <c r="DF80" s="537"/>
      <c r="DG80" s="537"/>
      <c r="DH80" s="382"/>
      <c r="DI80" s="320"/>
      <c r="DJ80" s="79">
        <f t="shared" si="176"/>
        <v>0</v>
      </c>
      <c r="DK80" s="79">
        <f t="shared" si="177"/>
        <v>0</v>
      </c>
      <c r="DL80" s="79">
        <f t="shared" si="178"/>
        <v>0</v>
      </c>
      <c r="DM80" s="537"/>
      <c r="DN80" s="537"/>
      <c r="DO80" s="382"/>
      <c r="DP80" s="320"/>
      <c r="DQ80" s="79">
        <f t="shared" si="179"/>
        <v>0</v>
      </c>
      <c r="DR80" s="79">
        <f t="shared" si="180"/>
        <v>0</v>
      </c>
      <c r="DS80" s="79">
        <f t="shared" si="181"/>
        <v>0</v>
      </c>
      <c r="DT80" s="537"/>
      <c r="DU80" s="537"/>
      <c r="DV80" s="382"/>
    </row>
    <row r="81" spans="1:126" outlineLevel="1" x14ac:dyDescent="0.2">
      <c r="A81" s="152" t="s">
        <v>131</v>
      </c>
      <c r="B81" s="182" t="s">
        <v>85</v>
      </c>
      <c r="C81" s="43"/>
      <c r="D81" s="43"/>
      <c r="E81" s="79">
        <f t="shared" si="129"/>
        <v>0</v>
      </c>
      <c r="F81" s="150"/>
      <c r="G81" s="22"/>
      <c r="H81" s="320" t="s">
        <v>308</v>
      </c>
      <c r="I81" s="79">
        <f t="shared" si="130"/>
        <v>0</v>
      </c>
      <c r="J81" s="79">
        <f t="shared" si="131"/>
        <v>0</v>
      </c>
      <c r="K81" s="88">
        <f t="shared" si="132"/>
        <v>0</v>
      </c>
      <c r="L81" s="537"/>
      <c r="M81" s="537"/>
      <c r="N81" s="382"/>
      <c r="O81" s="320" t="str">
        <f t="shared" si="133"/>
        <v>LMS</v>
      </c>
      <c r="P81" s="79">
        <f t="shared" si="134"/>
        <v>0</v>
      </c>
      <c r="Q81" s="79">
        <f t="shared" si="135"/>
        <v>0</v>
      </c>
      <c r="R81" s="88">
        <f t="shared" si="136"/>
        <v>0</v>
      </c>
      <c r="S81" s="537"/>
      <c r="T81" s="537"/>
      <c r="U81" s="382"/>
      <c r="V81" s="320"/>
      <c r="W81" s="79">
        <f t="shared" si="137"/>
        <v>0</v>
      </c>
      <c r="X81" s="79">
        <f t="shared" si="138"/>
        <v>0</v>
      </c>
      <c r="Y81" s="88">
        <f t="shared" si="139"/>
        <v>0</v>
      </c>
      <c r="Z81" s="537"/>
      <c r="AA81" s="537"/>
      <c r="AB81" s="382"/>
      <c r="AC81" s="320"/>
      <c r="AD81" s="79">
        <f t="shared" si="140"/>
        <v>0</v>
      </c>
      <c r="AE81" s="79">
        <f t="shared" si="141"/>
        <v>0</v>
      </c>
      <c r="AF81" s="88">
        <f t="shared" si="142"/>
        <v>0</v>
      </c>
      <c r="AG81" s="537"/>
      <c r="AH81" s="537"/>
      <c r="AI81" s="382"/>
      <c r="AJ81" s="320"/>
      <c r="AK81" s="79">
        <f t="shared" si="143"/>
        <v>0</v>
      </c>
      <c r="AL81" s="79">
        <f t="shared" si="144"/>
        <v>0</v>
      </c>
      <c r="AM81" s="88">
        <f t="shared" si="145"/>
        <v>0</v>
      </c>
      <c r="AN81" s="537"/>
      <c r="AO81" s="537"/>
      <c r="AP81" s="382"/>
      <c r="AQ81" s="320"/>
      <c r="AR81" s="79">
        <f t="shared" si="146"/>
        <v>0</v>
      </c>
      <c r="AS81" s="79">
        <f t="shared" si="147"/>
        <v>0</v>
      </c>
      <c r="AT81" s="88">
        <f t="shared" si="148"/>
        <v>0</v>
      </c>
      <c r="AU81" s="537"/>
      <c r="AV81" s="537"/>
      <c r="AW81" s="382"/>
      <c r="AX81" s="320"/>
      <c r="AY81" s="79">
        <f t="shared" si="149"/>
        <v>0</v>
      </c>
      <c r="AZ81" s="79">
        <f t="shared" si="150"/>
        <v>0</v>
      </c>
      <c r="BA81" s="88">
        <f t="shared" si="151"/>
        <v>0</v>
      </c>
      <c r="BB81" s="537"/>
      <c r="BC81" s="537"/>
      <c r="BD81" s="382"/>
      <c r="BE81" s="320"/>
      <c r="BF81" s="79">
        <f t="shared" si="152"/>
        <v>0</v>
      </c>
      <c r="BG81" s="79">
        <f t="shared" si="153"/>
        <v>0</v>
      </c>
      <c r="BH81" s="88">
        <f t="shared" si="154"/>
        <v>0</v>
      </c>
      <c r="BI81" s="537"/>
      <c r="BJ81" s="537"/>
      <c r="BK81" s="382"/>
      <c r="BL81" s="320"/>
      <c r="BM81" s="79">
        <f t="shared" si="155"/>
        <v>0</v>
      </c>
      <c r="BN81" s="79">
        <f t="shared" si="156"/>
        <v>0</v>
      </c>
      <c r="BO81" s="88">
        <f t="shared" si="157"/>
        <v>0</v>
      </c>
      <c r="BP81" s="537"/>
      <c r="BQ81" s="537"/>
      <c r="BR81" s="382"/>
      <c r="BS81" s="320"/>
      <c r="BT81" s="79">
        <f t="shared" si="158"/>
        <v>0</v>
      </c>
      <c r="BU81" s="79">
        <f t="shared" si="159"/>
        <v>0</v>
      </c>
      <c r="BV81" s="88">
        <f t="shared" si="160"/>
        <v>0</v>
      </c>
      <c r="BW81" s="537"/>
      <c r="BX81" s="537"/>
      <c r="BY81" s="382"/>
      <c r="BZ81" s="320"/>
      <c r="CA81" s="79">
        <f t="shared" si="161"/>
        <v>0</v>
      </c>
      <c r="CB81" s="79">
        <f t="shared" si="162"/>
        <v>0</v>
      </c>
      <c r="CC81" s="88">
        <f t="shared" si="163"/>
        <v>0</v>
      </c>
      <c r="CD81" s="537"/>
      <c r="CE81" s="537"/>
      <c r="CF81" s="382"/>
      <c r="CG81" s="320"/>
      <c r="CH81" s="79">
        <f t="shared" si="164"/>
        <v>0</v>
      </c>
      <c r="CI81" s="79">
        <f t="shared" si="165"/>
        <v>0</v>
      </c>
      <c r="CJ81" s="88">
        <f t="shared" si="166"/>
        <v>0</v>
      </c>
      <c r="CK81" s="537"/>
      <c r="CL81" s="537"/>
      <c r="CM81" s="382"/>
      <c r="CN81" s="320"/>
      <c r="CO81" s="79">
        <f t="shared" si="167"/>
        <v>0</v>
      </c>
      <c r="CP81" s="79">
        <f t="shared" si="168"/>
        <v>0</v>
      </c>
      <c r="CQ81" s="88">
        <f t="shared" si="169"/>
        <v>0</v>
      </c>
      <c r="CR81" s="537"/>
      <c r="CS81" s="537"/>
      <c r="CT81" s="382"/>
      <c r="CU81" s="320"/>
      <c r="CV81" s="79">
        <f t="shared" si="170"/>
        <v>0</v>
      </c>
      <c r="CW81" s="79">
        <f t="shared" si="171"/>
        <v>0</v>
      </c>
      <c r="CX81" s="88">
        <f t="shared" si="172"/>
        <v>0</v>
      </c>
      <c r="CY81" s="537"/>
      <c r="CZ81" s="537"/>
      <c r="DA81" s="382"/>
      <c r="DB81" s="320"/>
      <c r="DC81" s="79">
        <f t="shared" si="173"/>
        <v>0</v>
      </c>
      <c r="DD81" s="79">
        <f t="shared" si="174"/>
        <v>0</v>
      </c>
      <c r="DE81" s="88">
        <f t="shared" si="175"/>
        <v>0</v>
      </c>
      <c r="DF81" s="537"/>
      <c r="DG81" s="537"/>
      <c r="DH81" s="382"/>
      <c r="DI81" s="320"/>
      <c r="DJ81" s="79">
        <f t="shared" si="176"/>
        <v>0</v>
      </c>
      <c r="DK81" s="79">
        <f t="shared" si="177"/>
        <v>0</v>
      </c>
      <c r="DL81" s="88">
        <f t="shared" si="178"/>
        <v>0</v>
      </c>
      <c r="DM81" s="537"/>
      <c r="DN81" s="537"/>
      <c r="DO81" s="382"/>
      <c r="DP81" s="320"/>
      <c r="DQ81" s="79">
        <f t="shared" si="179"/>
        <v>0</v>
      </c>
      <c r="DR81" s="79">
        <f t="shared" si="180"/>
        <v>0</v>
      </c>
      <c r="DS81" s="88">
        <f t="shared" si="181"/>
        <v>0</v>
      </c>
      <c r="DT81" s="537"/>
      <c r="DU81" s="537"/>
      <c r="DV81" s="382"/>
    </row>
    <row r="82" spans="1:126" outlineLevel="1" x14ac:dyDescent="0.2">
      <c r="A82" s="75" t="s">
        <v>3</v>
      </c>
      <c r="B82" s="63"/>
      <c r="C82" s="77">
        <f>SUMIF($H83:$H84,MID($H82,3,10),C83:C84)</f>
        <v>0</v>
      </c>
      <c r="D82" s="77">
        <f>SUMIF($H83:$H84,MID($H82,3,10),D83:D84)</f>
        <v>0</v>
      </c>
      <c r="E82" s="77">
        <f t="shared" si="129"/>
        <v>0</v>
      </c>
      <c r="F82" s="150"/>
      <c r="G82" s="22"/>
      <c r="H82" s="320" t="s">
        <v>309</v>
      </c>
      <c r="I82" s="77">
        <f t="shared" si="130"/>
        <v>0</v>
      </c>
      <c r="J82" s="77">
        <f t="shared" si="131"/>
        <v>0</v>
      </c>
      <c r="K82" s="77">
        <f t="shared" si="132"/>
        <v>0</v>
      </c>
      <c r="L82" s="432">
        <f>IF(I$1="","",SUMIF($H83:$H88,MID($H82,3,10),L83:L88))</f>
        <v>0</v>
      </c>
      <c r="M82" s="432">
        <f>IF(I$1="","",SUMIF($H83:$H88,MID($H82,3,10),M83:M88))</f>
        <v>0</v>
      </c>
      <c r="N82" s="382"/>
      <c r="O82" s="320" t="str">
        <f t="shared" si="133"/>
        <v>LM</v>
      </c>
      <c r="P82" s="77">
        <f t="shared" si="134"/>
        <v>0</v>
      </c>
      <c r="Q82" s="77">
        <f t="shared" si="135"/>
        <v>0</v>
      </c>
      <c r="R82" s="77">
        <f t="shared" si="136"/>
        <v>0</v>
      </c>
      <c r="S82" s="436">
        <f>IF(P$1="","",SUMIF($H83:$H84,MID($H82,3,10),S83:S84))</f>
        <v>0</v>
      </c>
      <c r="T82" s="436">
        <f>IF(P$1="","",SUMIF($H83:$H84,MID($H82,3,10),T83:T84))</f>
        <v>0</v>
      </c>
      <c r="U82" s="382"/>
      <c r="V82" s="320"/>
      <c r="W82" s="77">
        <f t="shared" si="137"/>
        <v>0</v>
      </c>
      <c r="X82" s="77">
        <f t="shared" si="138"/>
        <v>0</v>
      </c>
      <c r="Y82" s="77">
        <f t="shared" si="139"/>
        <v>0</v>
      </c>
      <c r="Z82" s="436">
        <f>IF(W$1="","",SUMIF($H83:$H84,MID($H82,3,10),Z83:Z84))</f>
        <v>0</v>
      </c>
      <c r="AA82" s="436">
        <f>IF(W$1="","",SUMIF($H83:$H84,MID($H82,3,10),AA83:AA84))</f>
        <v>0</v>
      </c>
      <c r="AB82" s="382"/>
      <c r="AC82" s="320"/>
      <c r="AD82" s="77">
        <f t="shared" si="140"/>
        <v>0</v>
      </c>
      <c r="AE82" s="77">
        <f t="shared" si="141"/>
        <v>0</v>
      </c>
      <c r="AF82" s="77">
        <f t="shared" si="142"/>
        <v>0</v>
      </c>
      <c r="AG82" s="436">
        <f>IF(AD$1="","",SUMIF($H83:$H84,MID($H82,3,10),AG83:AG84))</f>
        <v>0</v>
      </c>
      <c r="AH82" s="436">
        <f>IF(AD$1="","",SUMIF($H83:$H84,MID($H82,3,10),AH83:AH84))</f>
        <v>0</v>
      </c>
      <c r="AI82" s="382"/>
      <c r="AJ82" s="320"/>
      <c r="AK82" s="77">
        <f t="shared" si="143"/>
        <v>0</v>
      </c>
      <c r="AL82" s="77">
        <f t="shared" si="144"/>
        <v>0</v>
      </c>
      <c r="AM82" s="77">
        <f t="shared" si="145"/>
        <v>0</v>
      </c>
      <c r="AN82" s="436">
        <f>IF(AK$1="","",SUMIF($H83:$H84,MID($H82,3,10),AN83:AN84))</f>
        <v>0</v>
      </c>
      <c r="AO82" s="436">
        <f>IF(AK$1="","",SUMIF($H83:$H84,MID($H82,3,10),AO83:AO84))</f>
        <v>0</v>
      </c>
      <c r="AP82" s="382"/>
      <c r="AQ82" s="320"/>
      <c r="AR82" s="77">
        <f t="shared" si="146"/>
        <v>0</v>
      </c>
      <c r="AS82" s="77">
        <f t="shared" si="147"/>
        <v>0</v>
      </c>
      <c r="AT82" s="77">
        <f t="shared" si="148"/>
        <v>0</v>
      </c>
      <c r="AU82" s="436">
        <f>IF(AR$1="","",SUMIF($H83:$H84,MID($H82,3,10),AU83:AU84))</f>
        <v>0</v>
      </c>
      <c r="AV82" s="436">
        <f>IF(AR$1="","",SUMIF($H83:$H84,MID($H82,3,10),AV83:AV84))</f>
        <v>0</v>
      </c>
      <c r="AW82" s="382"/>
      <c r="AX82" s="320"/>
      <c r="AY82" s="77">
        <f t="shared" si="149"/>
        <v>0</v>
      </c>
      <c r="AZ82" s="77">
        <f t="shared" si="150"/>
        <v>0</v>
      </c>
      <c r="BA82" s="77">
        <f t="shared" si="151"/>
        <v>0</v>
      </c>
      <c r="BB82" s="436">
        <f>IF(AY$1="","",SUMIF($H83:$H84,MID($H82,3,10),BB83:BB84))</f>
        <v>0</v>
      </c>
      <c r="BC82" s="436">
        <f>IF(AY$1="","",SUMIF($H83:$H84,MID($H82,3,10),BC83:BC84))</f>
        <v>0</v>
      </c>
      <c r="BD82" s="382"/>
      <c r="BE82" s="320"/>
      <c r="BF82" s="77">
        <f t="shared" si="152"/>
        <v>0</v>
      </c>
      <c r="BG82" s="77">
        <f t="shared" si="153"/>
        <v>0</v>
      </c>
      <c r="BH82" s="77">
        <f t="shared" si="154"/>
        <v>0</v>
      </c>
      <c r="BI82" s="436">
        <f>IF(BF$1="","",SUMIF($H83:$H84,MID($H82,3,10),BI83:BI84))</f>
        <v>0</v>
      </c>
      <c r="BJ82" s="436">
        <f>IF(BF$1="","",SUMIF($H83:$H84,MID($H82,3,10),BJ83:BJ84))</f>
        <v>0</v>
      </c>
      <c r="BK82" s="382"/>
      <c r="BL82" s="320"/>
      <c r="BM82" s="77">
        <f t="shared" si="155"/>
        <v>0</v>
      </c>
      <c r="BN82" s="77">
        <f t="shared" si="156"/>
        <v>0</v>
      </c>
      <c r="BO82" s="77">
        <f t="shared" si="157"/>
        <v>0</v>
      </c>
      <c r="BP82" s="436">
        <f>IF(BM$1="","",SUMIF($H83:$H84,MID($H82,3,10),BP83:BP84))</f>
        <v>0</v>
      </c>
      <c r="BQ82" s="436">
        <f>IF(BM$1="","",SUMIF($H83:$H84,MID($H82,3,10),BQ83:BQ84))</f>
        <v>0</v>
      </c>
      <c r="BR82" s="382"/>
      <c r="BS82" s="320"/>
      <c r="BT82" s="77">
        <f t="shared" si="158"/>
        <v>0</v>
      </c>
      <c r="BU82" s="77">
        <f t="shared" si="159"/>
        <v>0</v>
      </c>
      <c r="BV82" s="77">
        <f t="shared" si="160"/>
        <v>0</v>
      </c>
      <c r="BW82" s="436">
        <f>IF(BT$1="","",SUMIF($H83:$H84,MID($H82,3,10),BW83:BW84))</f>
        <v>0</v>
      </c>
      <c r="BX82" s="436">
        <f>IF(BT$1="","",SUMIF($H83:$H84,MID($H82,3,10),BX83:BX84))</f>
        <v>0</v>
      </c>
      <c r="BY82" s="382"/>
      <c r="BZ82" s="320"/>
      <c r="CA82" s="77">
        <f t="shared" si="161"/>
        <v>0</v>
      </c>
      <c r="CB82" s="77">
        <f t="shared" si="162"/>
        <v>0</v>
      </c>
      <c r="CC82" s="77">
        <f t="shared" si="163"/>
        <v>0</v>
      </c>
      <c r="CD82" s="436">
        <f>IF(CA$1="","",SUMIF($H83:$H84,MID($H82,3,10),CD83:CD84))</f>
        <v>0</v>
      </c>
      <c r="CE82" s="436">
        <f>IF(CA$1="","",SUMIF($H83:$H84,MID($H82,3,10),CE83:CE84))</f>
        <v>0</v>
      </c>
      <c r="CF82" s="382"/>
      <c r="CG82" s="320"/>
      <c r="CH82" s="77">
        <f t="shared" si="164"/>
        <v>0</v>
      </c>
      <c r="CI82" s="77">
        <f t="shared" si="165"/>
        <v>0</v>
      </c>
      <c r="CJ82" s="77">
        <f t="shared" si="166"/>
        <v>0</v>
      </c>
      <c r="CK82" s="436">
        <f>IF(CH$1="","",SUMIF($H83:$H84,MID($H82,3,10),CK83:CK84))</f>
        <v>0</v>
      </c>
      <c r="CL82" s="436">
        <f>IF(CH$1="","",SUMIF($H83:$H84,MID($H82,3,10),CL83:CL84))</f>
        <v>0</v>
      </c>
      <c r="CM82" s="382"/>
      <c r="CN82" s="320"/>
      <c r="CO82" s="77">
        <f t="shared" si="167"/>
        <v>0</v>
      </c>
      <c r="CP82" s="77">
        <f t="shared" si="168"/>
        <v>0</v>
      </c>
      <c r="CQ82" s="77">
        <f t="shared" si="169"/>
        <v>0</v>
      </c>
      <c r="CR82" s="436">
        <f>IF(CO$1="","",SUMIF($H83:$H84,MID($H82,3,10),CR83:CR84))</f>
        <v>0</v>
      </c>
      <c r="CS82" s="436">
        <f>IF(CO$1="","",SUMIF($H83:$H84,MID($H82,3,10),CS83:CS84))</f>
        <v>0</v>
      </c>
      <c r="CT82" s="382"/>
      <c r="CU82" s="320"/>
      <c r="CV82" s="77">
        <f t="shared" si="170"/>
        <v>0</v>
      </c>
      <c r="CW82" s="77">
        <f t="shared" si="171"/>
        <v>0</v>
      </c>
      <c r="CX82" s="77">
        <f t="shared" si="172"/>
        <v>0</v>
      </c>
      <c r="CY82" s="436">
        <f>IF(CV$1="","",SUMIF($H83:$H84,MID($H82,3,10),CY83:CY84))</f>
        <v>0</v>
      </c>
      <c r="CZ82" s="436">
        <f>IF(CV$1="","",SUMIF($H83:$H84,MID($H82,3,10),CZ83:CZ84))</f>
        <v>0</v>
      </c>
      <c r="DA82" s="382"/>
      <c r="DB82" s="320"/>
      <c r="DC82" s="77">
        <f t="shared" si="173"/>
        <v>0</v>
      </c>
      <c r="DD82" s="77">
        <f t="shared" si="174"/>
        <v>0</v>
      </c>
      <c r="DE82" s="77">
        <f t="shared" si="175"/>
        <v>0</v>
      </c>
      <c r="DF82" s="436">
        <f>IF(DC$1="","",SUMIF($H83:$H84,MID($H82,3,10),DF83:DF84))</f>
        <v>0</v>
      </c>
      <c r="DG82" s="436">
        <f>IF(DC$1="","",SUMIF($H83:$H84,MID($H82,3,10),DG83:DG84))</f>
        <v>0</v>
      </c>
      <c r="DH82" s="382"/>
      <c r="DI82" s="320"/>
      <c r="DJ82" s="77">
        <f t="shared" si="176"/>
        <v>0</v>
      </c>
      <c r="DK82" s="77">
        <f t="shared" si="177"/>
        <v>0</v>
      </c>
      <c r="DL82" s="77">
        <f t="shared" si="178"/>
        <v>0</v>
      </c>
      <c r="DM82" s="436">
        <f>IF(DJ$1="","",SUMIF($H83:$H84,MID($H82,3,10),DM83:DM84))</f>
        <v>0</v>
      </c>
      <c r="DN82" s="436">
        <f>IF(DJ$1="","",SUMIF($H83:$H84,MID($H82,3,10),DN83:DN84))</f>
        <v>0</v>
      </c>
      <c r="DO82" s="382"/>
      <c r="DP82" s="320"/>
      <c r="DQ82" s="77">
        <f t="shared" si="179"/>
        <v>0</v>
      </c>
      <c r="DR82" s="77">
        <f t="shared" si="180"/>
        <v>0</v>
      </c>
      <c r="DS82" s="77">
        <f t="shared" si="181"/>
        <v>0</v>
      </c>
      <c r="DT82" s="436">
        <f>IF(DQ$1="","",SUMIF($H83:$H84,MID($H82,3,10),DT83:DT84))</f>
        <v>0</v>
      </c>
      <c r="DU82" s="436">
        <f>IF(DQ$1="","",SUMIF($H83:$H84,MID($H82,3,10),DU83:DU84))</f>
        <v>0</v>
      </c>
      <c r="DV82" s="382"/>
    </row>
    <row r="83" spans="1:126" outlineLevel="1" x14ac:dyDescent="0.2">
      <c r="A83" s="152" t="s">
        <v>3</v>
      </c>
      <c r="B83" s="179"/>
      <c r="C83" s="43"/>
      <c r="D83" s="43"/>
      <c r="E83" s="79">
        <f t="shared" si="129"/>
        <v>0</v>
      </c>
      <c r="F83" s="150"/>
      <c r="G83" s="22"/>
      <c r="H83" s="320" t="s">
        <v>310</v>
      </c>
      <c r="I83" s="79">
        <f t="shared" si="130"/>
        <v>0</v>
      </c>
      <c r="J83" s="79">
        <f t="shared" si="131"/>
        <v>0</v>
      </c>
      <c r="K83" s="88">
        <f t="shared" si="132"/>
        <v>0</v>
      </c>
      <c r="L83" s="537"/>
      <c r="M83" s="537"/>
      <c r="N83" s="62"/>
      <c r="O83" s="320" t="str">
        <f t="shared" si="133"/>
        <v>LMH</v>
      </c>
      <c r="P83" s="79">
        <f t="shared" si="134"/>
        <v>0</v>
      </c>
      <c r="Q83" s="79">
        <f t="shared" si="135"/>
        <v>0</v>
      </c>
      <c r="R83" s="88">
        <f t="shared" si="136"/>
        <v>0</v>
      </c>
      <c r="S83" s="534"/>
      <c r="T83" s="534"/>
      <c r="U83" s="62"/>
      <c r="V83" s="320"/>
      <c r="W83" s="79">
        <f t="shared" si="137"/>
        <v>0</v>
      </c>
      <c r="X83" s="79">
        <f t="shared" si="138"/>
        <v>0</v>
      </c>
      <c r="Y83" s="88">
        <f t="shared" si="139"/>
        <v>0</v>
      </c>
      <c r="Z83" s="534"/>
      <c r="AA83" s="534"/>
      <c r="AB83" s="62"/>
      <c r="AC83" s="320"/>
      <c r="AD83" s="79">
        <f t="shared" si="140"/>
        <v>0</v>
      </c>
      <c r="AE83" s="79">
        <f t="shared" si="141"/>
        <v>0</v>
      </c>
      <c r="AF83" s="88">
        <f t="shared" si="142"/>
        <v>0</v>
      </c>
      <c r="AG83" s="534"/>
      <c r="AH83" s="534"/>
      <c r="AI83" s="62"/>
      <c r="AJ83" s="320"/>
      <c r="AK83" s="79">
        <f t="shared" si="143"/>
        <v>0</v>
      </c>
      <c r="AL83" s="79">
        <f t="shared" si="144"/>
        <v>0</v>
      </c>
      <c r="AM83" s="88">
        <f t="shared" si="145"/>
        <v>0</v>
      </c>
      <c r="AN83" s="534"/>
      <c r="AO83" s="534"/>
      <c r="AP83" s="62"/>
      <c r="AQ83" s="320"/>
      <c r="AR83" s="79">
        <f t="shared" si="146"/>
        <v>0</v>
      </c>
      <c r="AS83" s="79">
        <f t="shared" si="147"/>
        <v>0</v>
      </c>
      <c r="AT83" s="88">
        <f t="shared" si="148"/>
        <v>0</v>
      </c>
      <c r="AU83" s="534"/>
      <c r="AV83" s="534"/>
      <c r="AW83" s="62"/>
      <c r="AX83" s="320"/>
      <c r="AY83" s="79">
        <f t="shared" si="149"/>
        <v>0</v>
      </c>
      <c r="AZ83" s="79">
        <f t="shared" si="150"/>
        <v>0</v>
      </c>
      <c r="BA83" s="88">
        <f t="shared" si="151"/>
        <v>0</v>
      </c>
      <c r="BB83" s="534"/>
      <c r="BC83" s="534"/>
      <c r="BD83" s="62"/>
      <c r="BE83" s="320"/>
      <c r="BF83" s="79">
        <f t="shared" si="152"/>
        <v>0</v>
      </c>
      <c r="BG83" s="79">
        <f t="shared" si="153"/>
        <v>0</v>
      </c>
      <c r="BH83" s="88">
        <f t="shared" si="154"/>
        <v>0</v>
      </c>
      <c r="BI83" s="534"/>
      <c r="BJ83" s="534"/>
      <c r="BK83" s="62"/>
      <c r="BL83" s="320"/>
      <c r="BM83" s="79">
        <f t="shared" si="155"/>
        <v>0</v>
      </c>
      <c r="BN83" s="79">
        <f t="shared" si="156"/>
        <v>0</v>
      </c>
      <c r="BO83" s="88">
        <f t="shared" si="157"/>
        <v>0</v>
      </c>
      <c r="BP83" s="534"/>
      <c r="BQ83" s="534"/>
      <c r="BR83" s="62"/>
      <c r="BS83" s="320"/>
      <c r="BT83" s="79">
        <f t="shared" si="158"/>
        <v>0</v>
      </c>
      <c r="BU83" s="79">
        <f t="shared" si="159"/>
        <v>0</v>
      </c>
      <c r="BV83" s="88">
        <f t="shared" si="160"/>
        <v>0</v>
      </c>
      <c r="BW83" s="534"/>
      <c r="BX83" s="534"/>
      <c r="BY83" s="62"/>
      <c r="BZ83" s="320"/>
      <c r="CA83" s="79">
        <f t="shared" si="161"/>
        <v>0</v>
      </c>
      <c r="CB83" s="79">
        <f t="shared" si="162"/>
        <v>0</v>
      </c>
      <c r="CC83" s="88">
        <f t="shared" si="163"/>
        <v>0</v>
      </c>
      <c r="CD83" s="534"/>
      <c r="CE83" s="534"/>
      <c r="CF83" s="62"/>
      <c r="CG83" s="320"/>
      <c r="CH83" s="79">
        <f t="shared" si="164"/>
        <v>0</v>
      </c>
      <c r="CI83" s="79">
        <f t="shared" si="165"/>
        <v>0</v>
      </c>
      <c r="CJ83" s="88">
        <f t="shared" si="166"/>
        <v>0</v>
      </c>
      <c r="CK83" s="534"/>
      <c r="CL83" s="534"/>
      <c r="CM83" s="62"/>
      <c r="CN83" s="320"/>
      <c r="CO83" s="79">
        <f t="shared" si="167"/>
        <v>0</v>
      </c>
      <c r="CP83" s="79">
        <f t="shared" si="168"/>
        <v>0</v>
      </c>
      <c r="CQ83" s="88">
        <f t="shared" si="169"/>
        <v>0</v>
      </c>
      <c r="CR83" s="534"/>
      <c r="CS83" s="534"/>
      <c r="CT83" s="62"/>
      <c r="CU83" s="320"/>
      <c r="CV83" s="79">
        <f t="shared" si="170"/>
        <v>0</v>
      </c>
      <c r="CW83" s="79">
        <f t="shared" si="171"/>
        <v>0</v>
      </c>
      <c r="CX83" s="88">
        <f t="shared" si="172"/>
        <v>0</v>
      </c>
      <c r="CY83" s="534"/>
      <c r="CZ83" s="534"/>
      <c r="DA83" s="62"/>
      <c r="DB83" s="320"/>
      <c r="DC83" s="79">
        <f t="shared" si="173"/>
        <v>0</v>
      </c>
      <c r="DD83" s="79">
        <f t="shared" si="174"/>
        <v>0</v>
      </c>
      <c r="DE83" s="88">
        <f t="shared" si="175"/>
        <v>0</v>
      </c>
      <c r="DF83" s="534"/>
      <c r="DG83" s="534"/>
      <c r="DH83" s="62"/>
      <c r="DI83" s="320"/>
      <c r="DJ83" s="79">
        <f t="shared" si="176"/>
        <v>0</v>
      </c>
      <c r="DK83" s="79">
        <f t="shared" si="177"/>
        <v>0</v>
      </c>
      <c r="DL83" s="88">
        <f t="shared" si="178"/>
        <v>0</v>
      </c>
      <c r="DM83" s="534"/>
      <c r="DN83" s="534"/>
      <c r="DO83" s="62"/>
      <c r="DP83" s="320"/>
      <c r="DQ83" s="79">
        <f t="shared" si="179"/>
        <v>0</v>
      </c>
      <c r="DR83" s="79">
        <f t="shared" si="180"/>
        <v>0</v>
      </c>
      <c r="DS83" s="88">
        <f t="shared" si="181"/>
        <v>0</v>
      </c>
      <c r="DT83" s="534"/>
      <c r="DU83" s="534"/>
      <c r="DV83" s="62"/>
    </row>
    <row r="84" spans="1:126" outlineLevel="1" x14ac:dyDescent="0.2">
      <c r="A84" s="75" t="s">
        <v>4</v>
      </c>
      <c r="B84" s="62"/>
      <c r="C84" s="77">
        <f>SUMIF($H85:$H88,MID($H84,3,10),C85:C88)</f>
        <v>0</v>
      </c>
      <c r="D84" s="77">
        <f>SUMIF($H85:$H88,MID($H84,3,10),D85:D88)</f>
        <v>0</v>
      </c>
      <c r="E84" s="77">
        <f t="shared" si="129"/>
        <v>0</v>
      </c>
      <c r="F84" s="150"/>
      <c r="G84" s="22"/>
      <c r="H84" s="320" t="s">
        <v>311</v>
      </c>
      <c r="I84" s="77">
        <f t="shared" si="130"/>
        <v>0</v>
      </c>
      <c r="J84" s="77">
        <f t="shared" si="131"/>
        <v>0</v>
      </c>
      <c r="K84" s="77">
        <f t="shared" si="132"/>
        <v>0</v>
      </c>
      <c r="L84" s="432">
        <f>IF(I$1="","",SUMIF($H85:$H88,MID($H84,3,10),L85:L88))</f>
        <v>0</v>
      </c>
      <c r="M84" s="432">
        <f>IF(I$1="","",SUMIF($H85:$H88,MID($H84,3,10),M85:M88))</f>
        <v>0</v>
      </c>
      <c r="N84" s="62"/>
      <c r="O84" s="320" t="str">
        <f t="shared" si="133"/>
        <v>LM</v>
      </c>
      <c r="P84" s="77">
        <f t="shared" si="134"/>
        <v>0</v>
      </c>
      <c r="Q84" s="77">
        <f t="shared" si="135"/>
        <v>0</v>
      </c>
      <c r="R84" s="77">
        <f t="shared" si="136"/>
        <v>0</v>
      </c>
      <c r="S84" s="399">
        <f>IF(P$1="","",SUMIF($H85:$H88,MID($H84,3,10),S85:S88))</f>
        <v>0</v>
      </c>
      <c r="T84" s="399">
        <f>IF(P$1="","",SUMIF($H85:$H88,MID($H84,3,10),T85:T88))</f>
        <v>0</v>
      </c>
      <c r="U84" s="62"/>
      <c r="V84" s="320"/>
      <c r="W84" s="77">
        <f t="shared" si="137"/>
        <v>0</v>
      </c>
      <c r="X84" s="77">
        <f t="shared" si="138"/>
        <v>0</v>
      </c>
      <c r="Y84" s="77">
        <f t="shared" si="139"/>
        <v>0</v>
      </c>
      <c r="Z84" s="399">
        <f>IF(W$1="","",SUMIF($H85:$H88,MID($H84,3,10),Z85:Z88))</f>
        <v>0</v>
      </c>
      <c r="AA84" s="399">
        <f>IF(W$1="","",SUMIF($H85:$H88,MID($H84,3,10),AA85:AA88))</f>
        <v>0</v>
      </c>
      <c r="AB84" s="62"/>
      <c r="AC84" s="320"/>
      <c r="AD84" s="77">
        <f t="shared" si="140"/>
        <v>0</v>
      </c>
      <c r="AE84" s="77">
        <f t="shared" si="141"/>
        <v>0</v>
      </c>
      <c r="AF84" s="77">
        <f t="shared" si="142"/>
        <v>0</v>
      </c>
      <c r="AG84" s="399">
        <f>IF(AD$1="","",SUMIF($H85:$H88,MID($H84,3,10),AG85:AG88))</f>
        <v>0</v>
      </c>
      <c r="AH84" s="399">
        <f>IF(AD$1="","",SUMIF($H85:$H88,MID($H84,3,10),AH85:AH88))</f>
        <v>0</v>
      </c>
      <c r="AI84" s="62"/>
      <c r="AJ84" s="320"/>
      <c r="AK84" s="77">
        <f t="shared" si="143"/>
        <v>0</v>
      </c>
      <c r="AL84" s="77">
        <f t="shared" si="144"/>
        <v>0</v>
      </c>
      <c r="AM84" s="77">
        <f t="shared" si="145"/>
        <v>0</v>
      </c>
      <c r="AN84" s="399">
        <f>IF(AK$1="","",SUMIF($H85:$H88,MID($H84,3,10),AN85:AN88))</f>
        <v>0</v>
      </c>
      <c r="AO84" s="399">
        <f>IF(AK$1="","",SUMIF($H85:$H88,MID($H84,3,10),AO85:AO88))</f>
        <v>0</v>
      </c>
      <c r="AP84" s="62"/>
      <c r="AQ84" s="320"/>
      <c r="AR84" s="77">
        <f t="shared" si="146"/>
        <v>0</v>
      </c>
      <c r="AS84" s="77">
        <f t="shared" si="147"/>
        <v>0</v>
      </c>
      <c r="AT84" s="77">
        <f t="shared" si="148"/>
        <v>0</v>
      </c>
      <c r="AU84" s="399">
        <f>IF(AR$1="","",SUMIF($H85:$H88,MID($H84,3,10),AU85:AU88))</f>
        <v>0</v>
      </c>
      <c r="AV84" s="399">
        <f>IF(AR$1="","",SUMIF($H85:$H88,MID($H84,3,10),AV85:AV88))</f>
        <v>0</v>
      </c>
      <c r="AW84" s="62"/>
      <c r="AX84" s="320"/>
      <c r="AY84" s="77">
        <f t="shared" si="149"/>
        <v>0</v>
      </c>
      <c r="AZ84" s="77">
        <f t="shared" si="150"/>
        <v>0</v>
      </c>
      <c r="BA84" s="77">
        <f t="shared" si="151"/>
        <v>0</v>
      </c>
      <c r="BB84" s="399">
        <f>IF(AY$1="","",SUMIF($H85:$H88,MID($H84,3,10),BB85:BB88))</f>
        <v>0</v>
      </c>
      <c r="BC84" s="399">
        <f>IF(AY$1="","",SUMIF($H85:$H88,MID($H84,3,10),BC85:BC88))</f>
        <v>0</v>
      </c>
      <c r="BD84" s="62"/>
      <c r="BE84" s="320"/>
      <c r="BF84" s="77">
        <f t="shared" si="152"/>
        <v>0</v>
      </c>
      <c r="BG84" s="77">
        <f t="shared" si="153"/>
        <v>0</v>
      </c>
      <c r="BH84" s="77">
        <f t="shared" si="154"/>
        <v>0</v>
      </c>
      <c r="BI84" s="399">
        <f>IF(BF$1="","",SUMIF($H85:$H88,MID($H84,3,10),BI85:BI88))</f>
        <v>0</v>
      </c>
      <c r="BJ84" s="399">
        <f>IF(BF$1="","",SUMIF($H85:$H88,MID($H84,3,10),BJ85:BJ88))</f>
        <v>0</v>
      </c>
      <c r="BK84" s="62"/>
      <c r="BL84" s="320"/>
      <c r="BM84" s="77">
        <f t="shared" si="155"/>
        <v>0</v>
      </c>
      <c r="BN84" s="77">
        <f t="shared" si="156"/>
        <v>0</v>
      </c>
      <c r="BO84" s="77">
        <f t="shared" si="157"/>
        <v>0</v>
      </c>
      <c r="BP84" s="399">
        <f>IF(BM$1="","",SUMIF($H85:$H88,MID($H84,3,10),BP85:BP88))</f>
        <v>0</v>
      </c>
      <c r="BQ84" s="399">
        <f>IF(BM$1="","",SUMIF($H85:$H88,MID($H84,3,10),BQ85:BQ88))</f>
        <v>0</v>
      </c>
      <c r="BR84" s="62"/>
      <c r="BS84" s="320"/>
      <c r="BT84" s="77">
        <f t="shared" si="158"/>
        <v>0</v>
      </c>
      <c r="BU84" s="77">
        <f t="shared" si="159"/>
        <v>0</v>
      </c>
      <c r="BV84" s="77">
        <f t="shared" si="160"/>
        <v>0</v>
      </c>
      <c r="BW84" s="399">
        <f>IF(BT$1="","",SUMIF($H85:$H88,MID($H84,3,10),BW85:BW88))</f>
        <v>0</v>
      </c>
      <c r="BX84" s="399">
        <f>IF(BT$1="","",SUMIF($H85:$H88,MID($H84,3,10),BX85:BX88))</f>
        <v>0</v>
      </c>
      <c r="BY84" s="62"/>
      <c r="BZ84" s="320"/>
      <c r="CA84" s="77">
        <f t="shared" si="161"/>
        <v>0</v>
      </c>
      <c r="CB84" s="77">
        <f t="shared" si="162"/>
        <v>0</v>
      </c>
      <c r="CC84" s="77">
        <f t="shared" si="163"/>
        <v>0</v>
      </c>
      <c r="CD84" s="399">
        <f>IF(CA$1="","",SUMIF($H85:$H88,MID($H84,3,10),CD85:CD88))</f>
        <v>0</v>
      </c>
      <c r="CE84" s="399">
        <f>IF(CA$1="","",SUMIF($H85:$H88,MID($H84,3,10),CE85:CE88))</f>
        <v>0</v>
      </c>
      <c r="CF84" s="62"/>
      <c r="CG84" s="320"/>
      <c r="CH84" s="77">
        <f t="shared" si="164"/>
        <v>0</v>
      </c>
      <c r="CI84" s="77">
        <f t="shared" si="165"/>
        <v>0</v>
      </c>
      <c r="CJ84" s="77">
        <f t="shared" si="166"/>
        <v>0</v>
      </c>
      <c r="CK84" s="399">
        <f>IF(CH$1="","",SUMIF($H85:$H88,MID($H84,3,10),CK85:CK88))</f>
        <v>0</v>
      </c>
      <c r="CL84" s="399">
        <f>IF(CH$1="","",SUMIF($H85:$H88,MID($H84,3,10),CL85:CL88))</f>
        <v>0</v>
      </c>
      <c r="CM84" s="62"/>
      <c r="CN84" s="320"/>
      <c r="CO84" s="77">
        <f t="shared" si="167"/>
        <v>0</v>
      </c>
      <c r="CP84" s="77">
        <f t="shared" si="168"/>
        <v>0</v>
      </c>
      <c r="CQ84" s="77">
        <f t="shared" si="169"/>
        <v>0</v>
      </c>
      <c r="CR84" s="399">
        <f>IF(CO$1="","",SUMIF($H85:$H88,MID($H84,3,10),CR85:CR88))</f>
        <v>0</v>
      </c>
      <c r="CS84" s="399">
        <f>IF(CO$1="","",SUMIF($H85:$H88,MID($H84,3,10),CS85:CS88))</f>
        <v>0</v>
      </c>
      <c r="CT84" s="62"/>
      <c r="CU84" s="320"/>
      <c r="CV84" s="77">
        <f t="shared" si="170"/>
        <v>0</v>
      </c>
      <c r="CW84" s="77">
        <f t="shared" si="171"/>
        <v>0</v>
      </c>
      <c r="CX84" s="77">
        <f t="shared" si="172"/>
        <v>0</v>
      </c>
      <c r="CY84" s="399">
        <f>IF(CV$1="","",SUMIF($H85:$H88,MID($H84,3,10),CY85:CY88))</f>
        <v>0</v>
      </c>
      <c r="CZ84" s="399">
        <f>IF(CV$1="","",SUMIF($H85:$H88,MID($H84,3,10),CZ85:CZ88))</f>
        <v>0</v>
      </c>
      <c r="DA84" s="62"/>
      <c r="DB84" s="320"/>
      <c r="DC84" s="77">
        <f t="shared" si="173"/>
        <v>0</v>
      </c>
      <c r="DD84" s="77">
        <f t="shared" si="174"/>
        <v>0</v>
      </c>
      <c r="DE84" s="77">
        <f t="shared" si="175"/>
        <v>0</v>
      </c>
      <c r="DF84" s="399">
        <f>IF(DC$1="","",SUMIF($H85:$H88,MID($H84,3,10),DF85:DF88))</f>
        <v>0</v>
      </c>
      <c r="DG84" s="399">
        <f>IF(DC$1="","",SUMIF($H85:$H88,MID($H84,3,10),DG85:DG88))</f>
        <v>0</v>
      </c>
      <c r="DH84" s="62"/>
      <c r="DI84" s="320"/>
      <c r="DJ84" s="77">
        <f t="shared" si="176"/>
        <v>0</v>
      </c>
      <c r="DK84" s="77">
        <f t="shared" si="177"/>
        <v>0</v>
      </c>
      <c r="DL84" s="77">
        <f t="shared" si="178"/>
        <v>0</v>
      </c>
      <c r="DM84" s="399">
        <f>IF(DJ$1="","",SUMIF($H85:$H88,MID($H84,3,10),DM85:DM88))</f>
        <v>0</v>
      </c>
      <c r="DN84" s="399">
        <f>IF(DJ$1="","",SUMIF($H85:$H88,MID($H84,3,10),DN85:DN88))</f>
        <v>0</v>
      </c>
      <c r="DO84" s="62"/>
      <c r="DP84" s="320"/>
      <c r="DQ84" s="77">
        <f t="shared" si="179"/>
        <v>0</v>
      </c>
      <c r="DR84" s="77">
        <f t="shared" si="180"/>
        <v>0</v>
      </c>
      <c r="DS84" s="77">
        <f t="shared" si="181"/>
        <v>0</v>
      </c>
      <c r="DT84" s="399">
        <f>IF(DQ$1="","",SUMIF($H85:$H88,MID($H84,3,10),DT85:DT88))</f>
        <v>0</v>
      </c>
      <c r="DU84" s="399">
        <f>IF(DQ$1="","",SUMIF($H85:$H88,MID($H84,3,10),DU85:DU88))</f>
        <v>0</v>
      </c>
      <c r="DV84" s="62"/>
    </row>
    <row r="85" spans="1:126" outlineLevel="1" x14ac:dyDescent="0.2">
      <c r="A85" s="152" t="s">
        <v>114</v>
      </c>
      <c r="B85" s="182" t="s">
        <v>126</v>
      </c>
      <c r="C85" s="43"/>
      <c r="D85" s="43"/>
      <c r="E85" s="79">
        <f t="shared" si="129"/>
        <v>0</v>
      </c>
      <c r="F85" s="150"/>
      <c r="G85" s="22"/>
      <c r="H85" s="320" t="s">
        <v>312</v>
      </c>
      <c r="I85" s="79">
        <f t="shared" si="130"/>
        <v>0</v>
      </c>
      <c r="J85" s="79">
        <f t="shared" si="131"/>
        <v>0</v>
      </c>
      <c r="K85" s="88">
        <f t="shared" si="132"/>
        <v>0</v>
      </c>
      <c r="L85" s="537"/>
      <c r="M85" s="537"/>
      <c r="N85" s="382"/>
      <c r="O85" s="320" t="str">
        <f t="shared" si="133"/>
        <v>LMW</v>
      </c>
      <c r="P85" s="79">
        <f t="shared" si="134"/>
        <v>0</v>
      </c>
      <c r="Q85" s="79">
        <f t="shared" si="135"/>
        <v>0</v>
      </c>
      <c r="R85" s="88">
        <f t="shared" si="136"/>
        <v>0</v>
      </c>
      <c r="S85" s="537"/>
      <c r="T85" s="537"/>
      <c r="U85" s="382"/>
      <c r="V85" s="320"/>
      <c r="W85" s="79">
        <f t="shared" si="137"/>
        <v>0</v>
      </c>
      <c r="X85" s="79">
        <f t="shared" si="138"/>
        <v>0</v>
      </c>
      <c r="Y85" s="88">
        <f t="shared" si="139"/>
        <v>0</v>
      </c>
      <c r="Z85" s="537"/>
      <c r="AA85" s="537"/>
      <c r="AB85" s="382"/>
      <c r="AC85" s="320"/>
      <c r="AD85" s="79">
        <f t="shared" si="140"/>
        <v>0</v>
      </c>
      <c r="AE85" s="79">
        <f t="shared" si="141"/>
        <v>0</v>
      </c>
      <c r="AF85" s="88">
        <f t="shared" si="142"/>
        <v>0</v>
      </c>
      <c r="AG85" s="537"/>
      <c r="AH85" s="537"/>
      <c r="AI85" s="382"/>
      <c r="AJ85" s="320"/>
      <c r="AK85" s="79">
        <f t="shared" si="143"/>
        <v>0</v>
      </c>
      <c r="AL85" s="79">
        <f t="shared" si="144"/>
        <v>0</v>
      </c>
      <c r="AM85" s="88">
        <f t="shared" si="145"/>
        <v>0</v>
      </c>
      <c r="AN85" s="537"/>
      <c r="AO85" s="537"/>
      <c r="AP85" s="382"/>
      <c r="AQ85" s="320"/>
      <c r="AR85" s="79">
        <f t="shared" si="146"/>
        <v>0</v>
      </c>
      <c r="AS85" s="79">
        <f t="shared" si="147"/>
        <v>0</v>
      </c>
      <c r="AT85" s="88">
        <f t="shared" si="148"/>
        <v>0</v>
      </c>
      <c r="AU85" s="537"/>
      <c r="AV85" s="537"/>
      <c r="AW85" s="382"/>
      <c r="AX85" s="320"/>
      <c r="AY85" s="79">
        <f t="shared" si="149"/>
        <v>0</v>
      </c>
      <c r="AZ85" s="79">
        <f t="shared" si="150"/>
        <v>0</v>
      </c>
      <c r="BA85" s="88">
        <f t="shared" si="151"/>
        <v>0</v>
      </c>
      <c r="BB85" s="537"/>
      <c r="BC85" s="537"/>
      <c r="BD85" s="382"/>
      <c r="BE85" s="320"/>
      <c r="BF85" s="79">
        <f t="shared" si="152"/>
        <v>0</v>
      </c>
      <c r="BG85" s="79">
        <f t="shared" si="153"/>
        <v>0</v>
      </c>
      <c r="BH85" s="88">
        <f t="shared" si="154"/>
        <v>0</v>
      </c>
      <c r="BI85" s="537"/>
      <c r="BJ85" s="537"/>
      <c r="BK85" s="382"/>
      <c r="BL85" s="320"/>
      <c r="BM85" s="79">
        <f t="shared" si="155"/>
        <v>0</v>
      </c>
      <c r="BN85" s="79">
        <f t="shared" si="156"/>
        <v>0</v>
      </c>
      <c r="BO85" s="88">
        <f t="shared" si="157"/>
        <v>0</v>
      </c>
      <c r="BP85" s="537"/>
      <c r="BQ85" s="537"/>
      <c r="BR85" s="382"/>
      <c r="BS85" s="320"/>
      <c r="BT85" s="79">
        <f t="shared" si="158"/>
        <v>0</v>
      </c>
      <c r="BU85" s="79">
        <f t="shared" si="159"/>
        <v>0</v>
      </c>
      <c r="BV85" s="88">
        <f t="shared" si="160"/>
        <v>0</v>
      </c>
      <c r="BW85" s="537"/>
      <c r="BX85" s="537"/>
      <c r="BY85" s="382"/>
      <c r="BZ85" s="320"/>
      <c r="CA85" s="79">
        <f t="shared" si="161"/>
        <v>0</v>
      </c>
      <c r="CB85" s="79">
        <f t="shared" si="162"/>
        <v>0</v>
      </c>
      <c r="CC85" s="88">
        <f t="shared" si="163"/>
        <v>0</v>
      </c>
      <c r="CD85" s="537"/>
      <c r="CE85" s="537"/>
      <c r="CF85" s="382"/>
      <c r="CG85" s="320"/>
      <c r="CH85" s="79">
        <f t="shared" si="164"/>
        <v>0</v>
      </c>
      <c r="CI85" s="79">
        <f t="shared" si="165"/>
        <v>0</v>
      </c>
      <c r="CJ85" s="88">
        <f t="shared" si="166"/>
        <v>0</v>
      </c>
      <c r="CK85" s="537"/>
      <c r="CL85" s="537"/>
      <c r="CM85" s="382"/>
      <c r="CN85" s="320"/>
      <c r="CO85" s="79">
        <f t="shared" si="167"/>
        <v>0</v>
      </c>
      <c r="CP85" s="79">
        <f t="shared" si="168"/>
        <v>0</v>
      </c>
      <c r="CQ85" s="88">
        <f t="shared" si="169"/>
        <v>0</v>
      </c>
      <c r="CR85" s="537"/>
      <c r="CS85" s="537"/>
      <c r="CT85" s="382"/>
      <c r="CU85" s="320"/>
      <c r="CV85" s="79">
        <f t="shared" si="170"/>
        <v>0</v>
      </c>
      <c r="CW85" s="79">
        <f t="shared" si="171"/>
        <v>0</v>
      </c>
      <c r="CX85" s="88">
        <f t="shared" si="172"/>
        <v>0</v>
      </c>
      <c r="CY85" s="537"/>
      <c r="CZ85" s="537"/>
      <c r="DA85" s="382"/>
      <c r="DB85" s="320"/>
      <c r="DC85" s="79">
        <f t="shared" si="173"/>
        <v>0</v>
      </c>
      <c r="DD85" s="79">
        <f t="shared" si="174"/>
        <v>0</v>
      </c>
      <c r="DE85" s="88">
        <f t="shared" si="175"/>
        <v>0</v>
      </c>
      <c r="DF85" s="537"/>
      <c r="DG85" s="537"/>
      <c r="DH85" s="382"/>
      <c r="DI85" s="320"/>
      <c r="DJ85" s="79">
        <f t="shared" si="176"/>
        <v>0</v>
      </c>
      <c r="DK85" s="79">
        <f t="shared" si="177"/>
        <v>0</v>
      </c>
      <c r="DL85" s="88">
        <f t="shared" si="178"/>
        <v>0</v>
      </c>
      <c r="DM85" s="537"/>
      <c r="DN85" s="537"/>
      <c r="DO85" s="382"/>
      <c r="DP85" s="320"/>
      <c r="DQ85" s="79">
        <f t="shared" si="179"/>
        <v>0</v>
      </c>
      <c r="DR85" s="79">
        <f t="shared" si="180"/>
        <v>0</v>
      </c>
      <c r="DS85" s="88">
        <f t="shared" si="181"/>
        <v>0</v>
      </c>
      <c r="DT85" s="537"/>
      <c r="DU85" s="537"/>
      <c r="DV85" s="382"/>
    </row>
    <row r="86" spans="1:126" outlineLevel="1" x14ac:dyDescent="0.2">
      <c r="A86" s="152" t="s">
        <v>115</v>
      </c>
      <c r="B86" s="182" t="s">
        <v>118</v>
      </c>
      <c r="C86" s="43"/>
      <c r="D86" s="43"/>
      <c r="E86" s="79">
        <f t="shared" si="129"/>
        <v>0</v>
      </c>
      <c r="F86" s="150"/>
      <c r="G86" s="22"/>
      <c r="H86" s="320" t="s">
        <v>312</v>
      </c>
      <c r="I86" s="79">
        <f t="shared" si="130"/>
        <v>0</v>
      </c>
      <c r="J86" s="79">
        <f t="shared" si="131"/>
        <v>0</v>
      </c>
      <c r="K86" s="79">
        <f t="shared" si="132"/>
        <v>0</v>
      </c>
      <c r="L86" s="537"/>
      <c r="M86" s="537"/>
      <c r="N86" s="382"/>
      <c r="O86" s="320" t="str">
        <f t="shared" si="133"/>
        <v>LMW</v>
      </c>
      <c r="P86" s="79">
        <f t="shared" si="134"/>
        <v>0</v>
      </c>
      <c r="Q86" s="79">
        <f t="shared" si="135"/>
        <v>0</v>
      </c>
      <c r="R86" s="79">
        <f t="shared" si="136"/>
        <v>0</v>
      </c>
      <c r="S86" s="537"/>
      <c r="T86" s="537"/>
      <c r="U86" s="382"/>
      <c r="V86" s="320"/>
      <c r="W86" s="79">
        <f t="shared" si="137"/>
        <v>0</v>
      </c>
      <c r="X86" s="79">
        <f t="shared" si="138"/>
        <v>0</v>
      </c>
      <c r="Y86" s="79">
        <f t="shared" si="139"/>
        <v>0</v>
      </c>
      <c r="Z86" s="537"/>
      <c r="AA86" s="537"/>
      <c r="AB86" s="382"/>
      <c r="AC86" s="320"/>
      <c r="AD86" s="79">
        <f t="shared" si="140"/>
        <v>0</v>
      </c>
      <c r="AE86" s="79">
        <f t="shared" si="141"/>
        <v>0</v>
      </c>
      <c r="AF86" s="79">
        <f t="shared" si="142"/>
        <v>0</v>
      </c>
      <c r="AG86" s="537"/>
      <c r="AH86" s="537"/>
      <c r="AI86" s="382"/>
      <c r="AJ86" s="320"/>
      <c r="AK86" s="79">
        <f t="shared" si="143"/>
        <v>0</v>
      </c>
      <c r="AL86" s="79">
        <f t="shared" si="144"/>
        <v>0</v>
      </c>
      <c r="AM86" s="79">
        <f t="shared" si="145"/>
        <v>0</v>
      </c>
      <c r="AN86" s="537"/>
      <c r="AO86" s="537"/>
      <c r="AP86" s="382"/>
      <c r="AQ86" s="320"/>
      <c r="AR86" s="79">
        <f t="shared" si="146"/>
        <v>0</v>
      </c>
      <c r="AS86" s="79">
        <f t="shared" si="147"/>
        <v>0</v>
      </c>
      <c r="AT86" s="79">
        <f t="shared" si="148"/>
        <v>0</v>
      </c>
      <c r="AU86" s="537"/>
      <c r="AV86" s="537"/>
      <c r="AW86" s="382"/>
      <c r="AX86" s="320"/>
      <c r="AY86" s="79">
        <f t="shared" si="149"/>
        <v>0</v>
      </c>
      <c r="AZ86" s="79">
        <f t="shared" si="150"/>
        <v>0</v>
      </c>
      <c r="BA86" s="79">
        <f t="shared" si="151"/>
        <v>0</v>
      </c>
      <c r="BB86" s="537"/>
      <c r="BC86" s="537"/>
      <c r="BD86" s="382"/>
      <c r="BE86" s="320"/>
      <c r="BF86" s="79">
        <f t="shared" si="152"/>
        <v>0</v>
      </c>
      <c r="BG86" s="79">
        <f t="shared" si="153"/>
        <v>0</v>
      </c>
      <c r="BH86" s="79">
        <f t="shared" si="154"/>
        <v>0</v>
      </c>
      <c r="BI86" s="537"/>
      <c r="BJ86" s="537"/>
      <c r="BK86" s="382"/>
      <c r="BL86" s="320"/>
      <c r="BM86" s="79">
        <f t="shared" si="155"/>
        <v>0</v>
      </c>
      <c r="BN86" s="79">
        <f t="shared" si="156"/>
        <v>0</v>
      </c>
      <c r="BO86" s="79">
        <f t="shared" si="157"/>
        <v>0</v>
      </c>
      <c r="BP86" s="537"/>
      <c r="BQ86" s="537"/>
      <c r="BR86" s="382"/>
      <c r="BS86" s="320"/>
      <c r="BT86" s="79">
        <f t="shared" si="158"/>
        <v>0</v>
      </c>
      <c r="BU86" s="79">
        <f t="shared" si="159"/>
        <v>0</v>
      </c>
      <c r="BV86" s="79">
        <f t="shared" si="160"/>
        <v>0</v>
      </c>
      <c r="BW86" s="537"/>
      <c r="BX86" s="537"/>
      <c r="BY86" s="382"/>
      <c r="BZ86" s="320"/>
      <c r="CA86" s="79">
        <f t="shared" si="161"/>
        <v>0</v>
      </c>
      <c r="CB86" s="79">
        <f t="shared" si="162"/>
        <v>0</v>
      </c>
      <c r="CC86" s="79">
        <f t="shared" si="163"/>
        <v>0</v>
      </c>
      <c r="CD86" s="537"/>
      <c r="CE86" s="537"/>
      <c r="CF86" s="382"/>
      <c r="CG86" s="320"/>
      <c r="CH86" s="79">
        <f t="shared" si="164"/>
        <v>0</v>
      </c>
      <c r="CI86" s="79">
        <f t="shared" si="165"/>
        <v>0</v>
      </c>
      <c r="CJ86" s="79">
        <f t="shared" si="166"/>
        <v>0</v>
      </c>
      <c r="CK86" s="537"/>
      <c r="CL86" s="537"/>
      <c r="CM86" s="382"/>
      <c r="CN86" s="320"/>
      <c r="CO86" s="79">
        <f t="shared" si="167"/>
        <v>0</v>
      </c>
      <c r="CP86" s="79">
        <f t="shared" si="168"/>
        <v>0</v>
      </c>
      <c r="CQ86" s="79">
        <f t="shared" si="169"/>
        <v>0</v>
      </c>
      <c r="CR86" s="537"/>
      <c r="CS86" s="537"/>
      <c r="CT86" s="382"/>
      <c r="CU86" s="320"/>
      <c r="CV86" s="79">
        <f t="shared" si="170"/>
        <v>0</v>
      </c>
      <c r="CW86" s="79">
        <f t="shared" si="171"/>
        <v>0</v>
      </c>
      <c r="CX86" s="79">
        <f t="shared" si="172"/>
        <v>0</v>
      </c>
      <c r="CY86" s="537"/>
      <c r="CZ86" s="537"/>
      <c r="DA86" s="382"/>
      <c r="DB86" s="320"/>
      <c r="DC86" s="79">
        <f t="shared" si="173"/>
        <v>0</v>
      </c>
      <c r="DD86" s="79">
        <f t="shared" si="174"/>
        <v>0</v>
      </c>
      <c r="DE86" s="79">
        <f t="shared" si="175"/>
        <v>0</v>
      </c>
      <c r="DF86" s="537"/>
      <c r="DG86" s="537"/>
      <c r="DH86" s="382"/>
      <c r="DI86" s="320"/>
      <c r="DJ86" s="79">
        <f t="shared" si="176"/>
        <v>0</v>
      </c>
      <c r="DK86" s="79">
        <f t="shared" si="177"/>
        <v>0</v>
      </c>
      <c r="DL86" s="79">
        <f t="shared" si="178"/>
        <v>0</v>
      </c>
      <c r="DM86" s="537"/>
      <c r="DN86" s="537"/>
      <c r="DO86" s="382"/>
      <c r="DP86" s="320"/>
      <c r="DQ86" s="79">
        <f t="shared" si="179"/>
        <v>0</v>
      </c>
      <c r="DR86" s="79">
        <f t="shared" si="180"/>
        <v>0</v>
      </c>
      <c r="DS86" s="79">
        <f t="shared" si="181"/>
        <v>0</v>
      </c>
      <c r="DT86" s="537"/>
      <c r="DU86" s="537"/>
      <c r="DV86" s="382"/>
    </row>
    <row r="87" spans="1:126" outlineLevel="1" x14ac:dyDescent="0.2">
      <c r="A87" s="152" t="s">
        <v>121</v>
      </c>
      <c r="B87" s="182" t="s">
        <v>118</v>
      </c>
      <c r="C87" s="43"/>
      <c r="D87" s="43"/>
      <c r="E87" s="79">
        <f t="shared" si="129"/>
        <v>0</v>
      </c>
      <c r="F87" s="150"/>
      <c r="G87" s="22"/>
      <c r="H87" s="320" t="s">
        <v>312</v>
      </c>
      <c r="I87" s="79">
        <f t="shared" si="130"/>
        <v>0</v>
      </c>
      <c r="J87" s="79">
        <f t="shared" si="131"/>
        <v>0</v>
      </c>
      <c r="K87" s="79">
        <f t="shared" si="132"/>
        <v>0</v>
      </c>
      <c r="L87" s="537"/>
      <c r="M87" s="537"/>
      <c r="N87" s="382"/>
      <c r="O87" s="320" t="str">
        <f t="shared" si="133"/>
        <v>LMW</v>
      </c>
      <c r="P87" s="79">
        <f t="shared" si="134"/>
        <v>0</v>
      </c>
      <c r="Q87" s="79">
        <f t="shared" si="135"/>
        <v>0</v>
      </c>
      <c r="R87" s="79">
        <f t="shared" si="136"/>
        <v>0</v>
      </c>
      <c r="S87" s="537"/>
      <c r="T87" s="537"/>
      <c r="U87" s="382"/>
      <c r="V87" s="320"/>
      <c r="W87" s="79">
        <f t="shared" si="137"/>
        <v>0</v>
      </c>
      <c r="X87" s="79">
        <f t="shared" si="138"/>
        <v>0</v>
      </c>
      <c r="Y87" s="79">
        <f t="shared" si="139"/>
        <v>0</v>
      </c>
      <c r="Z87" s="537"/>
      <c r="AA87" s="537"/>
      <c r="AB87" s="382"/>
      <c r="AC87" s="320"/>
      <c r="AD87" s="79">
        <f t="shared" si="140"/>
        <v>0</v>
      </c>
      <c r="AE87" s="79">
        <f t="shared" si="141"/>
        <v>0</v>
      </c>
      <c r="AF87" s="79">
        <f t="shared" si="142"/>
        <v>0</v>
      </c>
      <c r="AG87" s="537"/>
      <c r="AH87" s="537"/>
      <c r="AI87" s="382"/>
      <c r="AJ87" s="320"/>
      <c r="AK87" s="79">
        <f t="shared" si="143"/>
        <v>0</v>
      </c>
      <c r="AL87" s="79">
        <f t="shared" si="144"/>
        <v>0</v>
      </c>
      <c r="AM87" s="79">
        <f t="shared" si="145"/>
        <v>0</v>
      </c>
      <c r="AN87" s="537"/>
      <c r="AO87" s="537"/>
      <c r="AP87" s="382"/>
      <c r="AQ87" s="320"/>
      <c r="AR87" s="79">
        <f t="shared" si="146"/>
        <v>0</v>
      </c>
      <c r="AS87" s="79">
        <f t="shared" si="147"/>
        <v>0</v>
      </c>
      <c r="AT87" s="79">
        <f t="shared" si="148"/>
        <v>0</v>
      </c>
      <c r="AU87" s="537"/>
      <c r="AV87" s="537"/>
      <c r="AW87" s="382"/>
      <c r="AX87" s="320"/>
      <c r="AY87" s="79">
        <f t="shared" si="149"/>
        <v>0</v>
      </c>
      <c r="AZ87" s="79">
        <f t="shared" si="150"/>
        <v>0</v>
      </c>
      <c r="BA87" s="79">
        <f t="shared" si="151"/>
        <v>0</v>
      </c>
      <c r="BB87" s="537"/>
      <c r="BC87" s="537"/>
      <c r="BD87" s="382"/>
      <c r="BE87" s="320"/>
      <c r="BF87" s="79">
        <f t="shared" si="152"/>
        <v>0</v>
      </c>
      <c r="BG87" s="79">
        <f t="shared" si="153"/>
        <v>0</v>
      </c>
      <c r="BH87" s="79">
        <f t="shared" si="154"/>
        <v>0</v>
      </c>
      <c r="BI87" s="537"/>
      <c r="BJ87" s="537"/>
      <c r="BK87" s="382"/>
      <c r="BL87" s="320"/>
      <c r="BM87" s="79">
        <f t="shared" si="155"/>
        <v>0</v>
      </c>
      <c r="BN87" s="79">
        <f t="shared" si="156"/>
        <v>0</v>
      </c>
      <c r="BO87" s="79">
        <f t="shared" si="157"/>
        <v>0</v>
      </c>
      <c r="BP87" s="537"/>
      <c r="BQ87" s="537"/>
      <c r="BR87" s="382"/>
      <c r="BS87" s="320"/>
      <c r="BT87" s="79">
        <f t="shared" si="158"/>
        <v>0</v>
      </c>
      <c r="BU87" s="79">
        <f t="shared" si="159"/>
        <v>0</v>
      </c>
      <c r="BV87" s="79">
        <f t="shared" si="160"/>
        <v>0</v>
      </c>
      <c r="BW87" s="537"/>
      <c r="BX87" s="537"/>
      <c r="BY87" s="382"/>
      <c r="BZ87" s="320"/>
      <c r="CA87" s="79">
        <f t="shared" si="161"/>
        <v>0</v>
      </c>
      <c r="CB87" s="79">
        <f t="shared" si="162"/>
        <v>0</v>
      </c>
      <c r="CC87" s="79">
        <f t="shared" si="163"/>
        <v>0</v>
      </c>
      <c r="CD87" s="537"/>
      <c r="CE87" s="537"/>
      <c r="CF87" s="382"/>
      <c r="CG87" s="320"/>
      <c r="CH87" s="79">
        <f t="shared" si="164"/>
        <v>0</v>
      </c>
      <c r="CI87" s="79">
        <f t="shared" si="165"/>
        <v>0</v>
      </c>
      <c r="CJ87" s="79">
        <f t="shared" si="166"/>
        <v>0</v>
      </c>
      <c r="CK87" s="537"/>
      <c r="CL87" s="537"/>
      <c r="CM87" s="382"/>
      <c r="CN87" s="320"/>
      <c r="CO87" s="79">
        <f t="shared" si="167"/>
        <v>0</v>
      </c>
      <c r="CP87" s="79">
        <f t="shared" si="168"/>
        <v>0</v>
      </c>
      <c r="CQ87" s="79">
        <f t="shared" si="169"/>
        <v>0</v>
      </c>
      <c r="CR87" s="537"/>
      <c r="CS87" s="537"/>
      <c r="CT87" s="382"/>
      <c r="CU87" s="320"/>
      <c r="CV87" s="79">
        <f t="shared" si="170"/>
        <v>0</v>
      </c>
      <c r="CW87" s="79">
        <f t="shared" si="171"/>
        <v>0</v>
      </c>
      <c r="CX87" s="79">
        <f t="shared" si="172"/>
        <v>0</v>
      </c>
      <c r="CY87" s="537"/>
      <c r="CZ87" s="537"/>
      <c r="DA87" s="382"/>
      <c r="DB87" s="320"/>
      <c r="DC87" s="79">
        <f t="shared" si="173"/>
        <v>0</v>
      </c>
      <c r="DD87" s="79">
        <f t="shared" si="174"/>
        <v>0</v>
      </c>
      <c r="DE87" s="79">
        <f t="shared" si="175"/>
        <v>0</v>
      </c>
      <c r="DF87" s="537"/>
      <c r="DG87" s="537"/>
      <c r="DH87" s="382"/>
      <c r="DI87" s="320"/>
      <c r="DJ87" s="79">
        <f t="shared" si="176"/>
        <v>0</v>
      </c>
      <c r="DK87" s="79">
        <f t="shared" si="177"/>
        <v>0</v>
      </c>
      <c r="DL87" s="79">
        <f t="shared" si="178"/>
        <v>0</v>
      </c>
      <c r="DM87" s="537"/>
      <c r="DN87" s="537"/>
      <c r="DO87" s="382"/>
      <c r="DP87" s="320"/>
      <c r="DQ87" s="79">
        <f t="shared" si="179"/>
        <v>0</v>
      </c>
      <c r="DR87" s="79">
        <f t="shared" si="180"/>
        <v>0</v>
      </c>
      <c r="DS87" s="79">
        <f t="shared" si="181"/>
        <v>0</v>
      </c>
      <c r="DT87" s="537"/>
      <c r="DU87" s="537"/>
      <c r="DV87" s="382"/>
    </row>
    <row r="88" spans="1:126" x14ac:dyDescent="0.2">
      <c r="A88" s="75" t="s">
        <v>151</v>
      </c>
      <c r="B88" s="64"/>
      <c r="C88" s="77">
        <f>SUMIF($O69:$O87,MID($H88,3,10),C69:C87)</f>
        <v>0</v>
      </c>
      <c r="D88" s="77">
        <f>SUMIF($O69:$O87,MID($H88,3,10),D69:D87)</f>
        <v>0</v>
      </c>
      <c r="E88" s="77">
        <f t="shared" si="129"/>
        <v>0</v>
      </c>
      <c r="F88" s="150"/>
      <c r="G88" s="22"/>
      <c r="H88" s="320" t="s">
        <v>313</v>
      </c>
      <c r="I88" s="536">
        <f>IF(I$1="","",SUMIF($O70:$O87,MID($H88,3,10),I70:I87))</f>
        <v>0</v>
      </c>
      <c r="J88" s="536">
        <f>IF(I$1="","",SUMIF($O70:$O87,MID($H88,3,10),J70:J87))</f>
        <v>0</v>
      </c>
      <c r="K88" s="77">
        <f t="shared" si="132"/>
        <v>0</v>
      </c>
      <c r="L88" s="432">
        <f>IF(I$1="","",SUMIF($O70:$O87,MID($H88,3,10),L70:L87))</f>
        <v>0</v>
      </c>
      <c r="M88" s="432">
        <f>IF(I$1="","",SUMIF($O70:$O87,MID($H88,3,10),M70:M87))</f>
        <v>0</v>
      </c>
      <c r="N88" s="382"/>
      <c r="O88" s="320" t="str">
        <f t="shared" si="133"/>
        <v>L</v>
      </c>
      <c r="P88" s="536">
        <f>IF(P$1="","",SUMIF($O70:$O87,MID($H88,3,10),P70:P87))</f>
        <v>0</v>
      </c>
      <c r="Q88" s="536">
        <f>IF(P$1="","",SUMIF($O70:$O87,MID($H88,3,10),Q70:Q87))</f>
        <v>0</v>
      </c>
      <c r="R88" s="77">
        <f>IF(P$1="","",SUM(P88:Q88))</f>
        <v>0</v>
      </c>
      <c r="S88" s="432">
        <f>IF(P$1="","",SUMIF($O70:$O87,MID($H88,3,10),S70:S87))</f>
        <v>0</v>
      </c>
      <c r="T88" s="432">
        <f>IF(P$1="","",SUMIF($O70:$O87,MID($H88,3,10),T70:T87))</f>
        <v>0</v>
      </c>
      <c r="U88" s="382"/>
      <c r="V88" s="320"/>
      <c r="W88" s="536">
        <f>IF(W$1="","",SUMIF($O70:$O87,MID($H88,3,10),W70:W87))</f>
        <v>0</v>
      </c>
      <c r="X88" s="536">
        <f>IF(W$1="","",SUMIF($O70:$O87,MID($H88,3,10),X70:X87))</f>
        <v>0</v>
      </c>
      <c r="Y88" s="77">
        <f>IF(W$1="","",SUM(W88:X88))</f>
        <v>0</v>
      </c>
      <c r="Z88" s="432">
        <f>IF(W$1="","",SUMIF($O70:$O87,MID($H88,3,10),Z70:Z87))</f>
        <v>0</v>
      </c>
      <c r="AA88" s="432">
        <f>IF(W$1="","",SUMIF($O70:$O87,MID($H88,3,10),AA70:AA87))</f>
        <v>0</v>
      </c>
      <c r="AB88" s="382"/>
      <c r="AC88" s="320"/>
      <c r="AD88" s="536">
        <f>IF(AD$1="","",SUMIF($O70:$O87,MID($H88,3,10),AD70:AD87))</f>
        <v>0</v>
      </c>
      <c r="AE88" s="536">
        <f>IF(AD$1="","",SUMIF($O70:$O87,MID($H88,3,10),AE70:AE87))</f>
        <v>0</v>
      </c>
      <c r="AF88" s="77">
        <f>IF(AD$1="","",SUM(AD88:AE88))</f>
        <v>0</v>
      </c>
      <c r="AG88" s="432">
        <f>IF(AD$1="","",SUMIF($O70:$O87,MID($H88,3,10),AG70:AG87))</f>
        <v>0</v>
      </c>
      <c r="AH88" s="432">
        <f>IF(AD$1="","",SUMIF($O70:$O87,MID($H88,3,10),AH70:AH87))</f>
        <v>0</v>
      </c>
      <c r="AI88" s="382"/>
      <c r="AJ88" s="320"/>
      <c r="AK88" s="536">
        <f>IF(AK$1="","",SUMIF($O70:$O87,MID($H88,3,10),AK70:AK87))</f>
        <v>0</v>
      </c>
      <c r="AL88" s="536">
        <f>IF(AK$1="","",SUMIF($O70:$O87,MID($H88,3,10),AL70:AL87))</f>
        <v>0</v>
      </c>
      <c r="AM88" s="77">
        <f>IF(AK$1="","",SUM(AK88:AL88))</f>
        <v>0</v>
      </c>
      <c r="AN88" s="432">
        <f>IF(AK$1="","",SUMIF($O70:$O87,MID($H88,3,10),AN70:AN87))</f>
        <v>0</v>
      </c>
      <c r="AO88" s="432">
        <f>IF(AK$1="","",SUMIF($O70:$O87,MID($H88,3,10),AO70:AO87))</f>
        <v>0</v>
      </c>
      <c r="AP88" s="382"/>
      <c r="AQ88" s="320"/>
      <c r="AR88" s="536">
        <f>IF(AR$1="","",SUMIF($O70:$O87,MID($H88,3,10),AR70:AR87))</f>
        <v>0</v>
      </c>
      <c r="AS88" s="536">
        <f>IF(AR$1="","",SUMIF($O70:$O87,MID($H88,3,10),AS70:AS87))</f>
        <v>0</v>
      </c>
      <c r="AT88" s="77">
        <f>IF(AR$1="","",SUM(AR88:AS88))</f>
        <v>0</v>
      </c>
      <c r="AU88" s="432">
        <f>IF(AR$1="","",SUMIF($O70:$O87,MID($H88,3,10),AU70:AU87))</f>
        <v>0</v>
      </c>
      <c r="AV88" s="432">
        <f>IF(AR$1="","",SUMIF($O70:$O87,MID($H88,3,10),AV70:AV87))</f>
        <v>0</v>
      </c>
      <c r="AW88" s="382"/>
      <c r="AX88" s="320"/>
      <c r="AY88" s="536">
        <f>IF(AY$1="","",SUMIF($O70:$O87,MID($H88,3,10),AY70:AY87))</f>
        <v>0</v>
      </c>
      <c r="AZ88" s="536">
        <f>IF(AY$1="","",SUMIF($O70:$O87,MID($H88,3,10),AZ70:AZ87))</f>
        <v>0</v>
      </c>
      <c r="BA88" s="77">
        <f>IF(AY$1="","",SUM(AY88:AZ88))</f>
        <v>0</v>
      </c>
      <c r="BB88" s="432">
        <f>IF(AY$1="","",SUMIF($O70:$O87,MID($H88,3,10),BB70:BB87))</f>
        <v>0</v>
      </c>
      <c r="BC88" s="432">
        <f>IF(AY$1="","",SUMIF($O70:$O87,MID($H88,3,10),BC70:BC87))</f>
        <v>0</v>
      </c>
      <c r="BD88" s="382"/>
      <c r="BE88" s="320"/>
      <c r="BF88" s="536">
        <f>IF(BF$1="","",SUMIF($O70:$O87,MID($H88,3,10),BF70:BF87))</f>
        <v>0</v>
      </c>
      <c r="BG88" s="536">
        <f>IF(BF$1="","",SUMIF($O70:$O87,MID($H88,3,10),BG70:BG87))</f>
        <v>0</v>
      </c>
      <c r="BH88" s="77">
        <f>IF(BF$1="","",SUM(BF88:BG88))</f>
        <v>0</v>
      </c>
      <c r="BI88" s="432">
        <f>IF(BF$1="","",SUMIF($O70:$O87,MID($H88,3,10),BI70:BI87))</f>
        <v>0</v>
      </c>
      <c r="BJ88" s="432">
        <f>IF(BF$1="","",SUMIF($O70:$O87,MID($H88,3,10),BJ70:BJ87))</f>
        <v>0</v>
      </c>
      <c r="BK88" s="382"/>
      <c r="BL88" s="320"/>
      <c r="BM88" s="536">
        <f>IF(BM$1="","",SUMIF($O70:$O87,MID($H88,3,10),BM70:BM87))</f>
        <v>0</v>
      </c>
      <c r="BN88" s="536">
        <f>IF(BM$1="","",SUMIF($O70:$O87,MID($H88,3,10),BN70:BN87))</f>
        <v>0</v>
      </c>
      <c r="BO88" s="77">
        <f>IF(BM$1="","",SUM(BM88:BN88))</f>
        <v>0</v>
      </c>
      <c r="BP88" s="432">
        <f>IF(BM$1="","",SUMIF($O70:$O87,MID($H88,3,10),BP70:BP87))</f>
        <v>0</v>
      </c>
      <c r="BQ88" s="432">
        <f>IF(BM$1="","",SUMIF($O70:$O87,MID($H88,3,10),BQ70:BQ87))</f>
        <v>0</v>
      </c>
      <c r="BR88" s="382"/>
      <c r="BS88" s="320"/>
      <c r="BT88" s="536">
        <f>IF(BT$1="","",SUMIF($O70:$O87,MID($H88,3,10),BT70:BT87))</f>
        <v>0</v>
      </c>
      <c r="BU88" s="536">
        <f>IF(BT$1="","",SUMIF($O70:$O87,MID($H88,3,10),BU70:BU87))</f>
        <v>0</v>
      </c>
      <c r="BV88" s="77">
        <f>IF(BT$1="","",SUM(BT88:BU88))</f>
        <v>0</v>
      </c>
      <c r="BW88" s="432">
        <f>IF(BT$1="","",SUMIF($O70:$O87,MID($H88,3,10),BW70:BW87))</f>
        <v>0</v>
      </c>
      <c r="BX88" s="432">
        <f>IF(BT$1="","",SUMIF($O70:$O87,MID($H88,3,10),BX70:BX87))</f>
        <v>0</v>
      </c>
      <c r="BY88" s="382"/>
      <c r="BZ88" s="320"/>
      <c r="CA88" s="536">
        <f>IF(CA$1="","",SUMIF($O70:$O87,MID($H88,3,10),CA70:CA87))</f>
        <v>0</v>
      </c>
      <c r="CB88" s="536">
        <f>IF(CA$1="","",SUMIF($O70:$O87,MID($H88,3,10),CB70:CB87))</f>
        <v>0</v>
      </c>
      <c r="CC88" s="77">
        <f>IF(CA$1="","",SUM(CA88:CB88))</f>
        <v>0</v>
      </c>
      <c r="CD88" s="432">
        <f>IF(CA$1="","",SUMIF($O70:$O87,MID($H88,3,10),CD70:CD87))</f>
        <v>0</v>
      </c>
      <c r="CE88" s="432">
        <f>IF(CA$1="","",SUMIF($O70:$O87,MID($H88,3,10),CE70:CE87))</f>
        <v>0</v>
      </c>
      <c r="CF88" s="382"/>
      <c r="CG88" s="320"/>
      <c r="CH88" s="536">
        <f>IF(CH$1="","",SUMIF($O70:$O87,MID($H88,3,10),CH70:CH87))</f>
        <v>0</v>
      </c>
      <c r="CI88" s="536">
        <f>IF(CH$1="","",SUMIF($O70:$O87,MID($H88,3,10),CI70:CI87))</f>
        <v>0</v>
      </c>
      <c r="CJ88" s="77">
        <f>IF(CH$1="","",SUM(CH88:CI88))</f>
        <v>0</v>
      </c>
      <c r="CK88" s="432">
        <f>IF(CH$1="","",SUMIF($O70:$O87,MID($H88,3,10),CK70:CK87))</f>
        <v>0</v>
      </c>
      <c r="CL88" s="432">
        <f>IF(CH$1="","",SUMIF($O70:$O87,MID($H88,3,10),CL70:CL87))</f>
        <v>0</v>
      </c>
      <c r="CM88" s="382"/>
      <c r="CN88" s="320"/>
      <c r="CO88" s="536">
        <f>IF(CO$1="","",SUMIF($O70:$O87,MID($H88,3,10),CO70:CO87))</f>
        <v>0</v>
      </c>
      <c r="CP88" s="536">
        <f>IF(CO$1="","",SUMIF($O70:$O87,MID($H88,3,10),CP70:CP87))</f>
        <v>0</v>
      </c>
      <c r="CQ88" s="77">
        <f>IF(CO$1="","",SUM(CO88:CP88))</f>
        <v>0</v>
      </c>
      <c r="CR88" s="432">
        <f>IF(CO$1="","",SUMIF($O70:$O87,MID($H88,3,10),CR70:CR87))</f>
        <v>0</v>
      </c>
      <c r="CS88" s="432">
        <f>IF(CO$1="","",SUMIF($O70:$O87,MID($H88,3,10),CS70:CS87))</f>
        <v>0</v>
      </c>
      <c r="CT88" s="382"/>
      <c r="CU88" s="320"/>
      <c r="CV88" s="536">
        <f>IF(CV$1="","",SUMIF($O70:$O87,MID($H88,3,10),CV70:CV87))</f>
        <v>0</v>
      </c>
      <c r="CW88" s="536">
        <f>IF(CV$1="","",SUMIF($O70:$O87,MID($H88,3,10),CW70:CW87))</f>
        <v>0</v>
      </c>
      <c r="CX88" s="77">
        <f>IF(CV$1="","",SUM(CV88:CW88))</f>
        <v>0</v>
      </c>
      <c r="CY88" s="432">
        <f>IF(CV$1="","",SUMIF($O70:$O87,MID($H88,3,10),CY70:CY87))</f>
        <v>0</v>
      </c>
      <c r="CZ88" s="432">
        <f>IF(CV$1="","",SUMIF($O70:$O87,MID($H88,3,10),CZ70:CZ87))</f>
        <v>0</v>
      </c>
      <c r="DA88" s="382"/>
      <c r="DB88" s="320"/>
      <c r="DC88" s="536">
        <f>IF(DC$1="","",SUMIF($O70:$O87,MID($H88,3,10),DC70:DC87))</f>
        <v>0</v>
      </c>
      <c r="DD88" s="536">
        <f>IF(DC$1="","",SUMIF($O70:$O87,MID($H88,3,10),DD70:DD87))</f>
        <v>0</v>
      </c>
      <c r="DE88" s="77">
        <f>IF(DC$1="","",SUM(DC88:DD88))</f>
        <v>0</v>
      </c>
      <c r="DF88" s="432">
        <f>IF(DC$1="","",SUMIF($O70:$O87,MID($H88,3,10),DF70:DF87))</f>
        <v>0</v>
      </c>
      <c r="DG88" s="432">
        <f>IF(DC$1="","",SUMIF($O70:$O87,MID($H88,3,10),DG70:DG87))</f>
        <v>0</v>
      </c>
      <c r="DH88" s="382"/>
      <c r="DI88" s="320"/>
      <c r="DJ88" s="536">
        <f>IF(DJ$1="","",SUMIF($O70:$O87,MID($H88,3,10),DJ70:DJ87))</f>
        <v>0</v>
      </c>
      <c r="DK88" s="536">
        <f>IF(DJ$1="","",SUMIF($O70:$O87,MID($H88,3,10),DK70:DK87))</f>
        <v>0</v>
      </c>
      <c r="DL88" s="77">
        <f>IF(DJ$1="","",SUM(DJ88:DK88))</f>
        <v>0</v>
      </c>
      <c r="DM88" s="432">
        <f>IF(DJ$1="","",SUMIF($O70:$O87,MID($H88,3,10),DM70:DM87))</f>
        <v>0</v>
      </c>
      <c r="DN88" s="432">
        <f>IF(DJ$1="","",SUMIF($O70:$O87,MID($H88,3,10),DN70:DN87))</f>
        <v>0</v>
      </c>
      <c r="DO88" s="382"/>
      <c r="DP88" s="320"/>
      <c r="DQ88" s="536">
        <f>IF(DQ$1="","",SUMIF($O70:$O87,MID($H88,3,10),DQ70:DQ87))</f>
        <v>0</v>
      </c>
      <c r="DR88" s="536">
        <f>IF(DQ$1="","",SUMIF($O70:$O87,MID($H88,3,10),DR70:DR87))</f>
        <v>0</v>
      </c>
      <c r="DS88" s="77">
        <f>IF(DQ$1="","",SUM(DQ88:DR88))</f>
        <v>0</v>
      </c>
      <c r="DT88" s="432">
        <f>IF(DQ$1="","",SUMIF($O70:$O87,MID($H88,3,10),DT70:DT87))</f>
        <v>0</v>
      </c>
      <c r="DU88" s="432">
        <f>IF(DQ$1="","",SUMIF($O70:$O87,MID($H88,3,10),DU70:DU87))</f>
        <v>0</v>
      </c>
      <c r="DV88" s="382"/>
    </row>
    <row r="89" spans="1:126" x14ac:dyDescent="0.2">
      <c r="A89" s="724" t="s">
        <v>80</v>
      </c>
      <c r="B89" s="725"/>
      <c r="C89" s="725"/>
      <c r="D89" s="725"/>
      <c r="E89" s="725"/>
      <c r="F89" s="726"/>
      <c r="G89" s="22"/>
      <c r="H89" s="320"/>
      <c r="I89" s="462"/>
      <c r="J89" s="308"/>
      <c r="K89" s="308"/>
      <c r="L89" s="471"/>
      <c r="M89" s="471"/>
      <c r="N89" s="400"/>
      <c r="O89" s="320"/>
      <c r="P89" s="462"/>
      <c r="Q89" s="308"/>
      <c r="R89" s="308"/>
      <c r="S89" s="471"/>
      <c r="T89" s="471"/>
      <c r="U89" s="400"/>
      <c r="V89" s="320"/>
      <c r="W89" s="462"/>
      <c r="X89" s="308"/>
      <c r="Y89" s="308"/>
      <c r="Z89" s="471"/>
      <c r="AA89" s="471"/>
      <c r="AB89" s="400"/>
      <c r="AC89" s="320"/>
      <c r="AD89" s="462"/>
      <c r="AE89" s="308"/>
      <c r="AF89" s="308"/>
      <c r="AG89" s="471"/>
      <c r="AH89" s="471"/>
      <c r="AI89" s="400"/>
      <c r="AJ89" s="320"/>
      <c r="AK89" s="462"/>
      <c r="AL89" s="308"/>
      <c r="AM89" s="308"/>
      <c r="AN89" s="471"/>
      <c r="AO89" s="471"/>
      <c r="AP89" s="400"/>
      <c r="AQ89" s="320"/>
      <c r="AR89" s="462"/>
      <c r="AS89" s="308"/>
      <c r="AT89" s="308"/>
      <c r="AU89" s="471"/>
      <c r="AV89" s="471"/>
      <c r="AW89" s="400"/>
      <c r="AX89" s="320"/>
      <c r="AY89" s="462"/>
      <c r="AZ89" s="308"/>
      <c r="BA89" s="308"/>
      <c r="BB89" s="471"/>
      <c r="BC89" s="471"/>
      <c r="BD89" s="400"/>
      <c r="BE89" s="320"/>
      <c r="BF89" s="462"/>
      <c r="BG89" s="308"/>
      <c r="BH89" s="308"/>
      <c r="BI89" s="471"/>
      <c r="BJ89" s="471"/>
      <c r="BK89" s="400"/>
      <c r="BL89" s="320"/>
      <c r="BM89" s="462"/>
      <c r="BN89" s="308"/>
      <c r="BO89" s="308"/>
      <c r="BP89" s="471"/>
      <c r="BQ89" s="471"/>
      <c r="BR89" s="400"/>
      <c r="BS89" s="320"/>
      <c r="BT89" s="462"/>
      <c r="BU89" s="308"/>
      <c r="BV89" s="308"/>
      <c r="BW89" s="471"/>
      <c r="BX89" s="471"/>
      <c r="BY89" s="400"/>
      <c r="BZ89" s="320"/>
      <c r="CA89" s="462"/>
      <c r="CB89" s="308"/>
      <c r="CC89" s="308"/>
      <c r="CD89" s="471"/>
      <c r="CE89" s="471"/>
      <c r="CF89" s="400"/>
      <c r="CG89" s="320"/>
      <c r="CH89" s="462"/>
      <c r="CI89" s="308"/>
      <c r="CJ89" s="308"/>
      <c r="CK89" s="471"/>
      <c r="CL89" s="471"/>
      <c r="CM89" s="400"/>
      <c r="CN89" s="320"/>
      <c r="CO89" s="462"/>
      <c r="CP89" s="308"/>
      <c r="CQ89" s="308"/>
      <c r="CR89" s="471"/>
      <c r="CS89" s="471"/>
      <c r="CT89" s="400"/>
      <c r="CU89" s="320"/>
      <c r="CV89" s="462"/>
      <c r="CW89" s="308"/>
      <c r="CX89" s="308"/>
      <c r="CY89" s="471"/>
      <c r="CZ89" s="471"/>
      <c r="DA89" s="400"/>
      <c r="DB89" s="320"/>
      <c r="DC89" s="462"/>
      <c r="DD89" s="308"/>
      <c r="DE89" s="308"/>
      <c r="DF89" s="471"/>
      <c r="DG89" s="471"/>
      <c r="DH89" s="400"/>
      <c r="DI89" s="320"/>
      <c r="DJ89" s="462"/>
      <c r="DK89" s="308"/>
      <c r="DL89" s="308"/>
      <c r="DM89" s="471"/>
      <c r="DN89" s="471"/>
      <c r="DO89" s="400"/>
      <c r="DP89" s="320"/>
      <c r="DQ89" s="462"/>
      <c r="DR89" s="308"/>
      <c r="DS89" s="308"/>
      <c r="DT89" s="471"/>
      <c r="DU89" s="471"/>
      <c r="DV89" s="400"/>
    </row>
    <row r="90" spans="1:126" outlineLevel="1" x14ac:dyDescent="0.2">
      <c r="A90" s="75" t="s">
        <v>5</v>
      </c>
      <c r="B90" s="71"/>
      <c r="C90" s="77">
        <f>SUMIF($H91:$H94,MID($H90,3,10),C91:C94)</f>
        <v>0</v>
      </c>
      <c r="D90" s="77">
        <f>SUMIF($H91:$H94,MID($H90,3,10),D91:D94)</f>
        <v>0</v>
      </c>
      <c r="E90" s="77">
        <f t="shared" ref="E90:E126" si="182">SUM(C90:D90)</f>
        <v>0</v>
      </c>
      <c r="F90" s="177"/>
      <c r="G90" s="22"/>
      <c r="H90" s="320" t="s">
        <v>314</v>
      </c>
      <c r="I90" s="77">
        <f t="shared" ref="I90:I125" si="183">IF(K$1="Rejected",C90,IF(L90="",C90,SUM(C90,L90)))</f>
        <v>0</v>
      </c>
      <c r="J90" s="77">
        <f t="shared" ref="J90:J125" si="184">IF(K$1="Rejected",D90,IF(M90="",D90,SUM(D90,M90)))</f>
        <v>0</v>
      </c>
      <c r="K90" s="77">
        <f t="shared" ref="K90:K125" si="185">IF(I$1="","",SUM(I90:J90))</f>
        <v>0</v>
      </c>
      <c r="L90" s="435">
        <f>IF(I$1="","",SUMIF($H91:$H94,MID($H90,3,10),L91:L94))</f>
        <v>0</v>
      </c>
      <c r="M90" s="435">
        <f>IF(I$1="","",SUMIF($H91:$H94,MID($H90,3,10),M91:M94))</f>
        <v>0</v>
      </c>
      <c r="N90" s="383"/>
      <c r="O90" s="320" t="str">
        <f t="shared" si="133"/>
        <v>LL</v>
      </c>
      <c r="P90" s="77">
        <f t="shared" ref="P90:P125" si="186">IF(R$1="Rejected",I90,IF(S90="",I90,SUM(I90,S90)))</f>
        <v>0</v>
      </c>
      <c r="Q90" s="77">
        <f t="shared" ref="Q90:Q125" si="187">IF(R$1="Rejected",J90,IF(T90="",J90,SUM(J90,T90)))</f>
        <v>0</v>
      </c>
      <c r="R90" s="77">
        <f>IF(P$1="","",SUM(P90:Q90))</f>
        <v>0</v>
      </c>
      <c r="S90" s="478">
        <f>IF(P$1="","",SUMIF($H91:$H94,MID($H90,3,10),S91:S94))</f>
        <v>0</v>
      </c>
      <c r="T90" s="478">
        <f>IF(P$1="","",SUMIF($H91:$H94,MID($H90,3,10),T91:T94))</f>
        <v>0</v>
      </c>
      <c r="U90" s="383"/>
      <c r="V90" s="320"/>
      <c r="W90" s="77">
        <f t="shared" ref="W90:W125" si="188">IF(Y$1="Rejected",P90,IF(Z90="",P90,SUM(P90,Z90)))</f>
        <v>0</v>
      </c>
      <c r="X90" s="77">
        <f t="shared" ref="X90:X125" si="189">IF(Y$1="Rejected",Q90,IF(AA90="",Q90,SUM(Q90,AA90)))</f>
        <v>0</v>
      </c>
      <c r="Y90" s="77">
        <f>IF(W$1="","",SUM(W90:X90))</f>
        <v>0</v>
      </c>
      <c r="Z90" s="478">
        <f>IF(W$1="","",SUMIF($H91:$H94,MID($H90,3,10),Z91:Z94))</f>
        <v>0</v>
      </c>
      <c r="AA90" s="478">
        <f>IF(W$1="","",SUMIF($H91:$H94,MID($H90,3,10),AA91:AA94))</f>
        <v>0</v>
      </c>
      <c r="AB90" s="383"/>
      <c r="AC90" s="320"/>
      <c r="AD90" s="77">
        <f t="shared" ref="AD90:AD125" si="190">IF(AF$1="Rejected",W90,IF(AG90="",W90,SUM(W90,AG90)))</f>
        <v>0</v>
      </c>
      <c r="AE90" s="77">
        <f t="shared" ref="AE90:AE125" si="191">IF(AF$1="Rejected",X90,IF(AH90="",X90,SUM(X90,AH90)))</f>
        <v>0</v>
      </c>
      <c r="AF90" s="77">
        <f>IF(AD$1="","",SUM(AD90:AE90))</f>
        <v>0</v>
      </c>
      <c r="AG90" s="478">
        <f>IF(AD$1="","",SUMIF($H91:$H94,MID($H90,3,10),AG91:AG94))</f>
        <v>0</v>
      </c>
      <c r="AH90" s="478">
        <f>IF(AD$1="","",SUMIF($H91:$H94,MID($H90,3,10),AH91:AH94))</f>
        <v>0</v>
      </c>
      <c r="AI90" s="383"/>
      <c r="AJ90" s="320"/>
      <c r="AK90" s="77">
        <f t="shared" ref="AK90:AK125" si="192">IF(AM$1="Rejected",AD90,IF(AN90="",AD90,SUM(AD90,AN90)))</f>
        <v>0</v>
      </c>
      <c r="AL90" s="77">
        <f t="shared" ref="AL90:AL125" si="193">IF(AM$1="Rejected",AE90,IF(AO90="",AE90,SUM(AE90,AO90)))</f>
        <v>0</v>
      </c>
      <c r="AM90" s="77">
        <f>IF(AK$1="","",SUM(AK90:AL90))</f>
        <v>0</v>
      </c>
      <c r="AN90" s="478">
        <f>IF(AK$1="","",SUMIF($H91:$H94,MID($H90,3,10),AN91:AN94))</f>
        <v>0</v>
      </c>
      <c r="AO90" s="478">
        <f>IF(AK$1="","",SUMIF($H91:$H94,MID($H90,3,10),AO91:AO94))</f>
        <v>0</v>
      </c>
      <c r="AP90" s="383"/>
      <c r="AQ90" s="320"/>
      <c r="AR90" s="77">
        <f t="shared" ref="AR90:AR125" si="194">IF(AT$1="Rejected",AK90,IF(AU90="",AK90,SUM(AK90,AU90)))</f>
        <v>0</v>
      </c>
      <c r="AS90" s="77">
        <f t="shared" ref="AS90:AS125" si="195">IF(AT$1="Rejected",AL90,IF(AV90="",AL90,SUM(AL90,AV90)))</f>
        <v>0</v>
      </c>
      <c r="AT90" s="77">
        <f>IF(AR$1="","",SUM(AR90:AS90))</f>
        <v>0</v>
      </c>
      <c r="AU90" s="478">
        <f>IF(AR$1="","",SUMIF($H91:$H94,MID($H90,3,10),AU91:AU94))</f>
        <v>0</v>
      </c>
      <c r="AV90" s="478">
        <f>IF(AR$1="","",SUMIF($H91:$H94,MID($H90,3,10),AV91:AV94))</f>
        <v>0</v>
      </c>
      <c r="AW90" s="383"/>
      <c r="AX90" s="320"/>
      <c r="AY90" s="77">
        <f t="shared" ref="AY90:AY125" si="196">IF(BA$1="Rejected",AR90,IF(BB90="",AR90,SUM(AR90,BB90)))</f>
        <v>0</v>
      </c>
      <c r="AZ90" s="77">
        <f t="shared" ref="AZ90:AZ125" si="197">IF(BA$1="Rejected",AS90,IF(BC90="",AS90,SUM(AS90,BC90)))</f>
        <v>0</v>
      </c>
      <c r="BA90" s="77">
        <f>IF(AY$1="","",SUM(AY90:AZ90))</f>
        <v>0</v>
      </c>
      <c r="BB90" s="478">
        <f>IF(AY$1="","",SUMIF($H91:$H94,MID($H90,3,10),BB91:BB94))</f>
        <v>0</v>
      </c>
      <c r="BC90" s="478">
        <f>IF(AY$1="","",SUMIF($H91:$H94,MID($H90,3,10),BC91:BC94))</f>
        <v>0</v>
      </c>
      <c r="BD90" s="383"/>
      <c r="BE90" s="320"/>
      <c r="BF90" s="77">
        <f t="shared" ref="BF90:BF125" si="198">IF(BH$1="Rejected",AY90,IF(BI90="",AY90,SUM(AY90,BI90)))</f>
        <v>0</v>
      </c>
      <c r="BG90" s="77">
        <f t="shared" ref="BG90:BG125" si="199">IF(BH$1="Rejected",AZ90,IF(BJ90="",AZ90,SUM(AZ90,BJ90)))</f>
        <v>0</v>
      </c>
      <c r="BH90" s="77">
        <f>IF(BF$1="","",SUM(BF90:BG90))</f>
        <v>0</v>
      </c>
      <c r="BI90" s="478">
        <f>IF(BF$1="","",SUMIF($H91:$H94,MID($H90,3,10),BI91:BI94))</f>
        <v>0</v>
      </c>
      <c r="BJ90" s="478">
        <f>IF(BF$1="","",SUMIF($H91:$H94,MID($H90,3,10),BJ91:BJ94))</f>
        <v>0</v>
      </c>
      <c r="BK90" s="383"/>
      <c r="BL90" s="320"/>
      <c r="BM90" s="77">
        <f t="shared" ref="BM90:BM125" si="200">IF(BO$1="Rejected",BF90,IF(BP90="",BF90,SUM(BF90,BP90)))</f>
        <v>0</v>
      </c>
      <c r="BN90" s="77">
        <f t="shared" ref="BN90:BN125" si="201">IF(BO$1="Rejected",BG90,IF(BQ90="",BG90,SUM(BG90,BQ90)))</f>
        <v>0</v>
      </c>
      <c r="BO90" s="77">
        <f>IF(BM$1="","",SUM(BM90:BN90))</f>
        <v>0</v>
      </c>
      <c r="BP90" s="478">
        <f>IF(BM$1="","",SUMIF($H91:$H94,MID($H90,3,10),BP91:BP94))</f>
        <v>0</v>
      </c>
      <c r="BQ90" s="478">
        <f>IF(BM$1="","",SUMIF($H91:$H94,MID($H90,3,10),BQ91:BQ94))</f>
        <v>0</v>
      </c>
      <c r="BR90" s="383"/>
      <c r="BS90" s="320"/>
      <c r="BT90" s="77">
        <f t="shared" ref="BT90:BT125" si="202">IF(BV$1="Rejected",BM90,IF(BW90="",BM90,SUM(BM90,BW90)))</f>
        <v>0</v>
      </c>
      <c r="BU90" s="77">
        <f t="shared" ref="BU90:BU125" si="203">IF(BV$1="Rejected",BN90,IF(BX90="",BN90,SUM(BN90,BX90)))</f>
        <v>0</v>
      </c>
      <c r="BV90" s="77">
        <f>IF(BT$1="","",SUM(BT90:BU90))</f>
        <v>0</v>
      </c>
      <c r="BW90" s="478">
        <f>IF(BT$1="","",SUMIF($H91:$H94,MID($H90,3,10),BW91:BW94))</f>
        <v>0</v>
      </c>
      <c r="BX90" s="478">
        <f>IF(BT$1="","",SUMIF($H91:$H94,MID($H90,3,10),BX91:BX94))</f>
        <v>0</v>
      </c>
      <c r="BY90" s="383"/>
      <c r="BZ90" s="320"/>
      <c r="CA90" s="77">
        <f t="shared" ref="CA90:CA125" si="204">IF(CC$1="Rejected",BT90,IF(CD90="",BT90,SUM(BT90,CD90)))</f>
        <v>0</v>
      </c>
      <c r="CB90" s="77">
        <f t="shared" ref="CB90:CB125" si="205">IF(CC$1="Rejected",BU90,IF(CE90="",BU90,SUM(BU90,CE90)))</f>
        <v>0</v>
      </c>
      <c r="CC90" s="77">
        <f>IF(CA$1="","",SUM(CA90:CB90))</f>
        <v>0</v>
      </c>
      <c r="CD90" s="478">
        <f>IF(CA$1="","",SUMIF($H91:$H94,MID($H90,3,10),CD91:CD94))</f>
        <v>0</v>
      </c>
      <c r="CE90" s="478">
        <f>IF(CA$1="","",SUMIF($H91:$H94,MID($H90,3,10),CE91:CE94))</f>
        <v>0</v>
      </c>
      <c r="CF90" s="383"/>
      <c r="CG90" s="320"/>
      <c r="CH90" s="77">
        <f t="shared" ref="CH90:CH125" si="206">IF(CJ$1="Rejected",CA90,IF(CK90="",CA90,SUM(CA90,CK90)))</f>
        <v>0</v>
      </c>
      <c r="CI90" s="77">
        <f t="shared" ref="CI90:CI125" si="207">IF(CJ$1="Rejected",CB90,IF(CL90="",CB90,SUM(CB90,CL90)))</f>
        <v>0</v>
      </c>
      <c r="CJ90" s="77">
        <f>IF(CH$1="","",SUM(CH90:CI90))</f>
        <v>0</v>
      </c>
      <c r="CK90" s="478">
        <f>IF(CH$1="","",SUMIF($H91:$H94,MID($H90,3,10),CK91:CK94))</f>
        <v>0</v>
      </c>
      <c r="CL90" s="478">
        <f>IF(CH$1="","",SUMIF($H91:$H94,MID($H90,3,10),CL91:CL94))</f>
        <v>0</v>
      </c>
      <c r="CM90" s="383"/>
      <c r="CN90" s="320"/>
      <c r="CO90" s="77">
        <f t="shared" ref="CO90:CO125" si="208">IF(CQ$1="Rejected",CH90,IF(CR90="",CH90,SUM(CH90,CR90)))</f>
        <v>0</v>
      </c>
      <c r="CP90" s="77">
        <f t="shared" ref="CP90:CP125" si="209">IF(CQ$1="Rejected",CI90,IF(CS90="",CI90,SUM(CI90,CS90)))</f>
        <v>0</v>
      </c>
      <c r="CQ90" s="77">
        <f>IF(CO$1="","",SUM(CO90:CP90))</f>
        <v>0</v>
      </c>
      <c r="CR90" s="478">
        <f>IF(CO$1="","",SUMIF($H91:$H94,MID($H90,3,10),CR91:CR94))</f>
        <v>0</v>
      </c>
      <c r="CS90" s="478">
        <f>IF(CO$1="","",SUMIF($H91:$H94,MID($H90,3,10),CS91:CS94))</f>
        <v>0</v>
      </c>
      <c r="CT90" s="383"/>
      <c r="CU90" s="320"/>
      <c r="CV90" s="77">
        <f t="shared" ref="CV90:CV125" si="210">IF(CX$1="Rejected",CO90,IF(CY90="",CO90,SUM(CO90,CY90)))</f>
        <v>0</v>
      </c>
      <c r="CW90" s="77">
        <f t="shared" ref="CW90:CW125" si="211">IF(CX$1="Rejected",CP90,IF(CZ90="",CP90,SUM(CP90,CZ90)))</f>
        <v>0</v>
      </c>
      <c r="CX90" s="77">
        <f>IF(CV$1="","",SUM(CV90:CW90))</f>
        <v>0</v>
      </c>
      <c r="CY90" s="478">
        <f>IF(CV$1="","",SUMIF($H91:$H94,MID($H90,3,10),CY91:CY94))</f>
        <v>0</v>
      </c>
      <c r="CZ90" s="478">
        <f>IF(CV$1="","",SUMIF($H91:$H94,MID($H90,3,10),CZ91:CZ94))</f>
        <v>0</v>
      </c>
      <c r="DA90" s="383"/>
      <c r="DB90" s="320"/>
      <c r="DC90" s="77">
        <f t="shared" ref="DC90:DC125" si="212">IF(DE$1="Rejected",CV90,IF(DF90="",CV90,SUM(CV90,DF90)))</f>
        <v>0</v>
      </c>
      <c r="DD90" s="77">
        <f t="shared" ref="DD90:DD125" si="213">IF(DE$1="Rejected",CW90,IF(DG90="",CW90,SUM(CW90,DG90)))</f>
        <v>0</v>
      </c>
      <c r="DE90" s="77">
        <f>IF(DC$1="","",SUM(DC90:DD90))</f>
        <v>0</v>
      </c>
      <c r="DF90" s="478">
        <f>IF(DC$1="","",SUMIF($H91:$H94,MID($H90,3,10),DF91:DF94))</f>
        <v>0</v>
      </c>
      <c r="DG90" s="478">
        <f>IF(DC$1="","",SUMIF($H91:$H94,MID($H90,3,10),DG91:DG94))</f>
        <v>0</v>
      </c>
      <c r="DH90" s="383"/>
      <c r="DI90" s="320"/>
      <c r="DJ90" s="77">
        <f t="shared" ref="DJ90:DJ125" si="214">IF(DL$1="Rejected",DC90,IF(DM90="",DC90,SUM(DC90,DM90)))</f>
        <v>0</v>
      </c>
      <c r="DK90" s="77">
        <f t="shared" ref="DK90:DK125" si="215">IF(DL$1="Rejected",DD90,IF(DN90="",DD90,SUM(DD90,DN90)))</f>
        <v>0</v>
      </c>
      <c r="DL90" s="77">
        <f>IF(DJ$1="","",SUM(DJ90:DK90))</f>
        <v>0</v>
      </c>
      <c r="DM90" s="478">
        <f>IF(DJ$1="","",SUMIF($H91:$H94,MID($H90,3,10),DM91:DM94))</f>
        <v>0</v>
      </c>
      <c r="DN90" s="478">
        <f>IF(DJ$1="","",SUMIF($H91:$H94,MID($H90,3,10),DN91:DN94))</f>
        <v>0</v>
      </c>
      <c r="DO90" s="383"/>
      <c r="DP90" s="320"/>
      <c r="DQ90" s="77">
        <f t="shared" ref="DQ90:DQ125" si="216">IF(DS$1="Rejected",DJ90,IF(DT90="",DJ90,SUM(DJ90,DT90)))</f>
        <v>0</v>
      </c>
      <c r="DR90" s="77">
        <f t="shared" ref="DR90:DR125" si="217">IF(DS$1="Rejected",DK90,IF(DU90="",DK90,SUM(DK90,DU90)))</f>
        <v>0</v>
      </c>
      <c r="DS90" s="77">
        <f>IF(DQ$1="","",SUM(DQ90:DR90))</f>
        <v>0</v>
      </c>
      <c r="DT90" s="478">
        <f>IF(DQ$1="","",SUMIF($H91:$H94,MID($H90,3,10),DT91:DT94))</f>
        <v>0</v>
      </c>
      <c r="DU90" s="478">
        <f>IF(DQ$1="","",SUMIF($H91:$H94,MID($H90,3,10),DU91:DU94))</f>
        <v>0</v>
      </c>
      <c r="DV90" s="383"/>
    </row>
    <row r="91" spans="1:126" outlineLevel="1" x14ac:dyDescent="0.2">
      <c r="A91" s="152" t="s">
        <v>21</v>
      </c>
      <c r="B91" s="182"/>
      <c r="C91" s="43"/>
      <c r="D91" s="43"/>
      <c r="E91" s="79">
        <f t="shared" si="182"/>
        <v>0</v>
      </c>
      <c r="F91" s="150"/>
      <c r="G91" s="22"/>
      <c r="H91" s="320" t="s">
        <v>315</v>
      </c>
      <c r="I91" s="79">
        <f t="shared" si="183"/>
        <v>0</v>
      </c>
      <c r="J91" s="79">
        <f t="shared" si="184"/>
        <v>0</v>
      </c>
      <c r="K91" s="79">
        <f t="shared" si="185"/>
        <v>0</v>
      </c>
      <c r="L91" s="537"/>
      <c r="M91" s="537"/>
      <c r="N91" s="401"/>
      <c r="O91" s="320"/>
      <c r="P91" s="79">
        <f t="shared" si="186"/>
        <v>0</v>
      </c>
      <c r="Q91" s="79">
        <f t="shared" si="187"/>
        <v>0</v>
      </c>
      <c r="R91" s="77">
        <f>IF(P$1="","",SUM(P91:Q91))</f>
        <v>0</v>
      </c>
      <c r="S91" s="537"/>
      <c r="T91" s="537"/>
      <c r="U91" s="401"/>
      <c r="V91" s="320"/>
      <c r="W91" s="79">
        <f t="shared" si="188"/>
        <v>0</v>
      </c>
      <c r="X91" s="79">
        <f t="shared" si="189"/>
        <v>0</v>
      </c>
      <c r="Y91" s="79">
        <f>IF(W$1="","",SUM(W91:X91))</f>
        <v>0</v>
      </c>
      <c r="Z91" s="537"/>
      <c r="AA91" s="537"/>
      <c r="AB91" s="401"/>
      <c r="AC91" s="320"/>
      <c r="AD91" s="79">
        <f t="shared" si="190"/>
        <v>0</v>
      </c>
      <c r="AE91" s="79">
        <f t="shared" si="191"/>
        <v>0</v>
      </c>
      <c r="AF91" s="79">
        <f>IF(AD$1="","",SUM(AD91:AE91))</f>
        <v>0</v>
      </c>
      <c r="AG91" s="537"/>
      <c r="AH91" s="537"/>
      <c r="AI91" s="401"/>
      <c r="AJ91" s="320"/>
      <c r="AK91" s="79">
        <f t="shared" si="192"/>
        <v>0</v>
      </c>
      <c r="AL91" s="79">
        <f t="shared" si="193"/>
        <v>0</v>
      </c>
      <c r="AM91" s="79">
        <f>IF(AK$1="","",SUM(AK91:AL91))</f>
        <v>0</v>
      </c>
      <c r="AN91" s="537"/>
      <c r="AO91" s="537"/>
      <c r="AP91" s="401"/>
      <c r="AQ91" s="320"/>
      <c r="AR91" s="79">
        <f t="shared" si="194"/>
        <v>0</v>
      </c>
      <c r="AS91" s="79">
        <f t="shared" si="195"/>
        <v>0</v>
      </c>
      <c r="AT91" s="79">
        <f>IF(AR$1="","",SUM(AR91:AS91))</f>
        <v>0</v>
      </c>
      <c r="AU91" s="537"/>
      <c r="AV91" s="537"/>
      <c r="AW91" s="401"/>
      <c r="AX91" s="320"/>
      <c r="AY91" s="79">
        <f t="shared" si="196"/>
        <v>0</v>
      </c>
      <c r="AZ91" s="79">
        <f t="shared" si="197"/>
        <v>0</v>
      </c>
      <c r="BA91" s="79">
        <f>IF(AY$1="","",SUM(AY91:AZ91))</f>
        <v>0</v>
      </c>
      <c r="BB91" s="537"/>
      <c r="BC91" s="537"/>
      <c r="BD91" s="401"/>
      <c r="BE91" s="320"/>
      <c r="BF91" s="79">
        <f t="shared" si="198"/>
        <v>0</v>
      </c>
      <c r="BG91" s="79">
        <f t="shared" si="199"/>
        <v>0</v>
      </c>
      <c r="BH91" s="79">
        <f>IF(BF$1="","",SUM(BF91:BG91))</f>
        <v>0</v>
      </c>
      <c r="BI91" s="537"/>
      <c r="BJ91" s="537"/>
      <c r="BK91" s="401"/>
      <c r="BL91" s="320"/>
      <c r="BM91" s="79">
        <f t="shared" si="200"/>
        <v>0</v>
      </c>
      <c r="BN91" s="79">
        <f t="shared" si="201"/>
        <v>0</v>
      </c>
      <c r="BO91" s="79">
        <f>IF(BM$1="","",SUM(BM91:BN91))</f>
        <v>0</v>
      </c>
      <c r="BP91" s="537"/>
      <c r="BQ91" s="537"/>
      <c r="BR91" s="401"/>
      <c r="BS91" s="320"/>
      <c r="BT91" s="79">
        <f t="shared" si="202"/>
        <v>0</v>
      </c>
      <c r="BU91" s="79">
        <f t="shared" si="203"/>
        <v>0</v>
      </c>
      <c r="BV91" s="79">
        <f>IF(BT$1="","",SUM(BT91:BU91))</f>
        <v>0</v>
      </c>
      <c r="BW91" s="537"/>
      <c r="BX91" s="537"/>
      <c r="BY91" s="401"/>
      <c r="BZ91" s="320"/>
      <c r="CA91" s="79">
        <f t="shared" si="204"/>
        <v>0</v>
      </c>
      <c r="CB91" s="79">
        <f t="shared" si="205"/>
        <v>0</v>
      </c>
      <c r="CC91" s="79">
        <f>IF(CA$1="","",SUM(CA91:CB91))</f>
        <v>0</v>
      </c>
      <c r="CD91" s="537"/>
      <c r="CE91" s="537"/>
      <c r="CF91" s="401"/>
      <c r="CG91" s="320"/>
      <c r="CH91" s="79">
        <f t="shared" si="206"/>
        <v>0</v>
      </c>
      <c r="CI91" s="79">
        <f t="shared" si="207"/>
        <v>0</v>
      </c>
      <c r="CJ91" s="79">
        <f>IF(CH$1="","",SUM(CH91:CI91))</f>
        <v>0</v>
      </c>
      <c r="CK91" s="537"/>
      <c r="CL91" s="537"/>
      <c r="CM91" s="401"/>
      <c r="CN91" s="320"/>
      <c r="CO91" s="79">
        <f t="shared" si="208"/>
        <v>0</v>
      </c>
      <c r="CP91" s="79">
        <f t="shared" si="209"/>
        <v>0</v>
      </c>
      <c r="CQ91" s="79">
        <f>IF(CO$1="","",SUM(CO91:CP91))</f>
        <v>0</v>
      </c>
      <c r="CR91" s="537"/>
      <c r="CS91" s="537"/>
      <c r="CT91" s="401"/>
      <c r="CU91" s="320"/>
      <c r="CV91" s="79">
        <f t="shared" si="210"/>
        <v>0</v>
      </c>
      <c r="CW91" s="79">
        <f t="shared" si="211"/>
        <v>0</v>
      </c>
      <c r="CX91" s="79">
        <f>IF(CV$1="","",SUM(CV91:CW91))</f>
        <v>0</v>
      </c>
      <c r="CY91" s="537"/>
      <c r="CZ91" s="537"/>
      <c r="DA91" s="401"/>
      <c r="DB91" s="320"/>
      <c r="DC91" s="79">
        <f t="shared" si="212"/>
        <v>0</v>
      </c>
      <c r="DD91" s="79">
        <f t="shared" si="213"/>
        <v>0</v>
      </c>
      <c r="DE91" s="79">
        <f>IF(DC$1="","",SUM(DC91:DD91))</f>
        <v>0</v>
      </c>
      <c r="DF91" s="537"/>
      <c r="DG91" s="537"/>
      <c r="DH91" s="401"/>
      <c r="DI91" s="320"/>
      <c r="DJ91" s="79">
        <f t="shared" si="214"/>
        <v>0</v>
      </c>
      <c r="DK91" s="79">
        <f t="shared" si="215"/>
        <v>0</v>
      </c>
      <c r="DL91" s="77">
        <f>IF(DJ$1="","",SUM(DJ91:DK91))</f>
        <v>0</v>
      </c>
      <c r="DM91" s="537"/>
      <c r="DN91" s="537"/>
      <c r="DO91" s="401"/>
      <c r="DP91" s="320"/>
      <c r="DQ91" s="79">
        <f t="shared" si="216"/>
        <v>0</v>
      </c>
      <c r="DR91" s="79">
        <f t="shared" si="217"/>
        <v>0</v>
      </c>
      <c r="DS91" s="77">
        <f>IF(DQ$1="","",SUM(DQ91:DR91))</f>
        <v>0</v>
      </c>
      <c r="DT91" s="537"/>
      <c r="DU91" s="537"/>
      <c r="DV91" s="401"/>
    </row>
    <row r="92" spans="1:126" outlineLevel="1" x14ac:dyDescent="0.2">
      <c r="A92" s="152" t="s">
        <v>18</v>
      </c>
      <c r="B92" s="182"/>
      <c r="C92" s="43"/>
      <c r="D92" s="43"/>
      <c r="E92" s="79">
        <f t="shared" si="182"/>
        <v>0</v>
      </c>
      <c r="F92" s="150"/>
      <c r="G92" s="22"/>
      <c r="H92" s="320" t="s">
        <v>315</v>
      </c>
      <c r="I92" s="79">
        <f t="shared" si="183"/>
        <v>0</v>
      </c>
      <c r="J92" s="79">
        <f t="shared" si="184"/>
        <v>0</v>
      </c>
      <c r="K92" s="79">
        <f t="shared" si="185"/>
        <v>0</v>
      </c>
      <c r="L92" s="537"/>
      <c r="M92" s="537"/>
      <c r="N92" s="401"/>
      <c r="O92" s="320" t="str">
        <f t="shared" si="133"/>
        <v>LLE</v>
      </c>
      <c r="P92" s="79">
        <f t="shared" si="186"/>
        <v>0</v>
      </c>
      <c r="Q92" s="79">
        <f t="shared" si="187"/>
        <v>0</v>
      </c>
      <c r="R92" s="77">
        <f>IF(P$1="","",SUM(P92:Q92))</f>
        <v>0</v>
      </c>
      <c r="S92" s="537"/>
      <c r="T92" s="537"/>
      <c r="U92" s="401"/>
      <c r="V92" s="320"/>
      <c r="W92" s="79">
        <f t="shared" si="188"/>
        <v>0</v>
      </c>
      <c r="X92" s="79">
        <f t="shared" si="189"/>
        <v>0</v>
      </c>
      <c r="Y92" s="79">
        <f>IF(W$1="","",SUM(W92:X92))</f>
        <v>0</v>
      </c>
      <c r="Z92" s="537"/>
      <c r="AA92" s="537"/>
      <c r="AB92" s="401"/>
      <c r="AC92" s="320"/>
      <c r="AD92" s="79">
        <f t="shared" si="190"/>
        <v>0</v>
      </c>
      <c r="AE92" s="79">
        <f t="shared" si="191"/>
        <v>0</v>
      </c>
      <c r="AF92" s="79">
        <f>IF(AD$1="","",SUM(AD92:AE92))</f>
        <v>0</v>
      </c>
      <c r="AG92" s="537"/>
      <c r="AH92" s="537"/>
      <c r="AI92" s="401"/>
      <c r="AJ92" s="320"/>
      <c r="AK92" s="79">
        <f t="shared" si="192"/>
        <v>0</v>
      </c>
      <c r="AL92" s="79">
        <f t="shared" si="193"/>
        <v>0</v>
      </c>
      <c r="AM92" s="79">
        <f>IF(AK$1="","",SUM(AK92:AL92))</f>
        <v>0</v>
      </c>
      <c r="AN92" s="537"/>
      <c r="AO92" s="537"/>
      <c r="AP92" s="401"/>
      <c r="AQ92" s="320"/>
      <c r="AR92" s="79">
        <f t="shared" si="194"/>
        <v>0</v>
      </c>
      <c r="AS92" s="79">
        <f t="shared" si="195"/>
        <v>0</v>
      </c>
      <c r="AT92" s="79">
        <f>IF(AR$1="","",SUM(AR92:AS92))</f>
        <v>0</v>
      </c>
      <c r="AU92" s="537"/>
      <c r="AV92" s="537"/>
      <c r="AW92" s="401"/>
      <c r="AX92" s="320"/>
      <c r="AY92" s="79">
        <f t="shared" si="196"/>
        <v>0</v>
      </c>
      <c r="AZ92" s="79">
        <f t="shared" si="197"/>
        <v>0</v>
      </c>
      <c r="BA92" s="79">
        <f>IF(AY$1="","",SUM(AY92:AZ92))</f>
        <v>0</v>
      </c>
      <c r="BB92" s="537"/>
      <c r="BC92" s="537"/>
      <c r="BD92" s="401"/>
      <c r="BE92" s="320"/>
      <c r="BF92" s="79">
        <f t="shared" si="198"/>
        <v>0</v>
      </c>
      <c r="BG92" s="79">
        <f t="shared" si="199"/>
        <v>0</v>
      </c>
      <c r="BH92" s="79">
        <f>IF(BF$1="","",SUM(BF92:BG92))</f>
        <v>0</v>
      </c>
      <c r="BI92" s="537"/>
      <c r="BJ92" s="537"/>
      <c r="BK92" s="401"/>
      <c r="BL92" s="320"/>
      <c r="BM92" s="79">
        <f t="shared" si="200"/>
        <v>0</v>
      </c>
      <c r="BN92" s="79">
        <f t="shared" si="201"/>
        <v>0</v>
      </c>
      <c r="BO92" s="79">
        <f>IF(BM$1="","",SUM(BM92:BN92))</f>
        <v>0</v>
      </c>
      <c r="BP92" s="537"/>
      <c r="BQ92" s="537"/>
      <c r="BR92" s="401"/>
      <c r="BS92" s="320"/>
      <c r="BT92" s="79">
        <f t="shared" si="202"/>
        <v>0</v>
      </c>
      <c r="BU92" s="79">
        <f t="shared" si="203"/>
        <v>0</v>
      </c>
      <c r="BV92" s="79">
        <f>IF(BT$1="","",SUM(BT92:BU92))</f>
        <v>0</v>
      </c>
      <c r="BW92" s="537"/>
      <c r="BX92" s="537"/>
      <c r="BY92" s="401"/>
      <c r="BZ92" s="320"/>
      <c r="CA92" s="79">
        <f t="shared" si="204"/>
        <v>0</v>
      </c>
      <c r="CB92" s="79">
        <f t="shared" si="205"/>
        <v>0</v>
      </c>
      <c r="CC92" s="79">
        <f>IF(CA$1="","",SUM(CA92:CB92))</f>
        <v>0</v>
      </c>
      <c r="CD92" s="537"/>
      <c r="CE92" s="537"/>
      <c r="CF92" s="401"/>
      <c r="CG92" s="320"/>
      <c r="CH92" s="79">
        <f t="shared" si="206"/>
        <v>0</v>
      </c>
      <c r="CI92" s="79">
        <f t="shared" si="207"/>
        <v>0</v>
      </c>
      <c r="CJ92" s="79">
        <f>IF(CH$1="","",SUM(CH92:CI92))</f>
        <v>0</v>
      </c>
      <c r="CK92" s="537"/>
      <c r="CL92" s="537"/>
      <c r="CM92" s="401"/>
      <c r="CN92" s="320"/>
      <c r="CO92" s="79">
        <f t="shared" si="208"/>
        <v>0</v>
      </c>
      <c r="CP92" s="79">
        <f t="shared" si="209"/>
        <v>0</v>
      </c>
      <c r="CQ92" s="79">
        <f>IF(CO$1="","",SUM(CO92:CP92))</f>
        <v>0</v>
      </c>
      <c r="CR92" s="537"/>
      <c r="CS92" s="537"/>
      <c r="CT92" s="401"/>
      <c r="CU92" s="320"/>
      <c r="CV92" s="79">
        <f t="shared" si="210"/>
        <v>0</v>
      </c>
      <c r="CW92" s="79">
        <f t="shared" si="211"/>
        <v>0</v>
      </c>
      <c r="CX92" s="79">
        <f>IF(CV$1="","",SUM(CV92:CW92))</f>
        <v>0</v>
      </c>
      <c r="CY92" s="537"/>
      <c r="CZ92" s="537"/>
      <c r="DA92" s="401"/>
      <c r="DB92" s="320"/>
      <c r="DC92" s="79">
        <f t="shared" si="212"/>
        <v>0</v>
      </c>
      <c r="DD92" s="79">
        <f t="shared" si="213"/>
        <v>0</v>
      </c>
      <c r="DE92" s="79">
        <f>IF(DC$1="","",SUM(DC92:DD92))</f>
        <v>0</v>
      </c>
      <c r="DF92" s="537"/>
      <c r="DG92" s="537"/>
      <c r="DH92" s="401"/>
      <c r="DI92" s="320"/>
      <c r="DJ92" s="79">
        <f t="shared" si="214"/>
        <v>0</v>
      </c>
      <c r="DK92" s="79">
        <f t="shared" si="215"/>
        <v>0</v>
      </c>
      <c r="DL92" s="77">
        <f>IF(DJ$1="","",SUM(DJ92:DK92))</f>
        <v>0</v>
      </c>
      <c r="DM92" s="537"/>
      <c r="DN92" s="537"/>
      <c r="DO92" s="401"/>
      <c r="DP92" s="320"/>
      <c r="DQ92" s="79">
        <f t="shared" si="216"/>
        <v>0</v>
      </c>
      <c r="DR92" s="79">
        <f t="shared" si="217"/>
        <v>0</v>
      </c>
      <c r="DS92" s="77">
        <f>IF(DQ$1="","",SUM(DQ92:DR92))</f>
        <v>0</v>
      </c>
      <c r="DT92" s="537"/>
      <c r="DU92" s="537"/>
      <c r="DV92" s="401"/>
    </row>
    <row r="93" spans="1:126" outlineLevel="1" x14ac:dyDescent="0.2">
      <c r="A93" s="186" t="s">
        <v>58</v>
      </c>
      <c r="B93" s="182"/>
      <c r="C93" s="43"/>
      <c r="D93" s="43"/>
      <c r="E93" s="79">
        <f t="shared" si="182"/>
        <v>0</v>
      </c>
      <c r="F93" s="150"/>
      <c r="G93" s="22"/>
      <c r="H93" s="320" t="s">
        <v>315</v>
      </c>
      <c r="I93" s="79">
        <f t="shared" si="183"/>
        <v>0</v>
      </c>
      <c r="J93" s="79">
        <f t="shared" si="184"/>
        <v>0</v>
      </c>
      <c r="K93" s="79">
        <f t="shared" si="185"/>
        <v>0</v>
      </c>
      <c r="L93" s="537"/>
      <c r="M93" s="537"/>
      <c r="N93" s="401"/>
      <c r="O93" s="320" t="str">
        <f t="shared" si="133"/>
        <v>LLE</v>
      </c>
      <c r="P93" s="79">
        <f t="shared" si="186"/>
        <v>0</v>
      </c>
      <c r="Q93" s="79">
        <f t="shared" si="187"/>
        <v>0</v>
      </c>
      <c r="R93" s="77">
        <f>IF(P$1="","",SUM(P93:Q93))</f>
        <v>0</v>
      </c>
      <c r="S93" s="537"/>
      <c r="T93" s="537"/>
      <c r="U93" s="401"/>
      <c r="V93" s="320"/>
      <c r="W93" s="79">
        <f t="shared" si="188"/>
        <v>0</v>
      </c>
      <c r="X93" s="79">
        <f t="shared" si="189"/>
        <v>0</v>
      </c>
      <c r="Y93" s="79">
        <f>IF(W$1="","",SUM(W93:X93))</f>
        <v>0</v>
      </c>
      <c r="Z93" s="537"/>
      <c r="AA93" s="537"/>
      <c r="AB93" s="401"/>
      <c r="AC93" s="320"/>
      <c r="AD93" s="79">
        <f t="shared" si="190"/>
        <v>0</v>
      </c>
      <c r="AE93" s="79">
        <f t="shared" si="191"/>
        <v>0</v>
      </c>
      <c r="AF93" s="79">
        <f>IF(AD$1="","",SUM(AD93:AE93))</f>
        <v>0</v>
      </c>
      <c r="AG93" s="537"/>
      <c r="AH93" s="537"/>
      <c r="AI93" s="401"/>
      <c r="AJ93" s="320"/>
      <c r="AK93" s="79">
        <f t="shared" si="192"/>
        <v>0</v>
      </c>
      <c r="AL93" s="79">
        <f t="shared" si="193"/>
        <v>0</v>
      </c>
      <c r="AM93" s="79">
        <f>IF(AK$1="","",SUM(AK93:AL93))</f>
        <v>0</v>
      </c>
      <c r="AN93" s="537"/>
      <c r="AO93" s="537"/>
      <c r="AP93" s="401"/>
      <c r="AQ93" s="320"/>
      <c r="AR93" s="79">
        <f t="shared" si="194"/>
        <v>0</v>
      </c>
      <c r="AS93" s="79">
        <f t="shared" si="195"/>
        <v>0</v>
      </c>
      <c r="AT93" s="79">
        <f>IF(AR$1="","",SUM(AR93:AS93))</f>
        <v>0</v>
      </c>
      <c r="AU93" s="537"/>
      <c r="AV93" s="537"/>
      <c r="AW93" s="401"/>
      <c r="AX93" s="320"/>
      <c r="AY93" s="79">
        <f t="shared" si="196"/>
        <v>0</v>
      </c>
      <c r="AZ93" s="79">
        <f t="shared" si="197"/>
        <v>0</v>
      </c>
      <c r="BA93" s="79">
        <f>IF(AY$1="","",SUM(AY93:AZ93))</f>
        <v>0</v>
      </c>
      <c r="BB93" s="537"/>
      <c r="BC93" s="537"/>
      <c r="BD93" s="401"/>
      <c r="BE93" s="320"/>
      <c r="BF93" s="79">
        <f t="shared" si="198"/>
        <v>0</v>
      </c>
      <c r="BG93" s="79">
        <f t="shared" si="199"/>
        <v>0</v>
      </c>
      <c r="BH93" s="79">
        <f>IF(BF$1="","",SUM(BF93:BG93))</f>
        <v>0</v>
      </c>
      <c r="BI93" s="537"/>
      <c r="BJ93" s="537"/>
      <c r="BK93" s="401"/>
      <c r="BL93" s="320"/>
      <c r="BM93" s="79">
        <f t="shared" si="200"/>
        <v>0</v>
      </c>
      <c r="BN93" s="79">
        <f t="shared" si="201"/>
        <v>0</v>
      </c>
      <c r="BO93" s="79">
        <f>IF(BM$1="","",SUM(BM93:BN93))</f>
        <v>0</v>
      </c>
      <c r="BP93" s="537"/>
      <c r="BQ93" s="537"/>
      <c r="BR93" s="401"/>
      <c r="BS93" s="320"/>
      <c r="BT93" s="79">
        <f t="shared" si="202"/>
        <v>0</v>
      </c>
      <c r="BU93" s="79">
        <f t="shared" si="203"/>
        <v>0</v>
      </c>
      <c r="BV93" s="79">
        <f>IF(BT$1="","",SUM(BT93:BU93))</f>
        <v>0</v>
      </c>
      <c r="BW93" s="537"/>
      <c r="BX93" s="537"/>
      <c r="BY93" s="401"/>
      <c r="BZ93" s="320"/>
      <c r="CA93" s="79">
        <f t="shared" si="204"/>
        <v>0</v>
      </c>
      <c r="CB93" s="79">
        <f t="shared" si="205"/>
        <v>0</v>
      </c>
      <c r="CC93" s="79">
        <f>IF(CA$1="","",SUM(CA93:CB93))</f>
        <v>0</v>
      </c>
      <c r="CD93" s="537"/>
      <c r="CE93" s="537"/>
      <c r="CF93" s="401"/>
      <c r="CG93" s="320"/>
      <c r="CH93" s="79">
        <f t="shared" si="206"/>
        <v>0</v>
      </c>
      <c r="CI93" s="79">
        <f t="shared" si="207"/>
        <v>0</v>
      </c>
      <c r="CJ93" s="79">
        <f>IF(CH$1="","",SUM(CH93:CI93))</f>
        <v>0</v>
      </c>
      <c r="CK93" s="537"/>
      <c r="CL93" s="537"/>
      <c r="CM93" s="401"/>
      <c r="CN93" s="320"/>
      <c r="CO93" s="79">
        <f t="shared" si="208"/>
        <v>0</v>
      </c>
      <c r="CP93" s="79">
        <f t="shared" si="209"/>
        <v>0</v>
      </c>
      <c r="CQ93" s="79">
        <f>IF(CO$1="","",SUM(CO93:CP93))</f>
        <v>0</v>
      </c>
      <c r="CR93" s="537"/>
      <c r="CS93" s="537"/>
      <c r="CT93" s="401"/>
      <c r="CU93" s="320"/>
      <c r="CV93" s="79">
        <f t="shared" si="210"/>
        <v>0</v>
      </c>
      <c r="CW93" s="79">
        <f t="shared" si="211"/>
        <v>0</v>
      </c>
      <c r="CX93" s="79">
        <f>IF(CV$1="","",SUM(CV93:CW93))</f>
        <v>0</v>
      </c>
      <c r="CY93" s="537"/>
      <c r="CZ93" s="537"/>
      <c r="DA93" s="401"/>
      <c r="DB93" s="320"/>
      <c r="DC93" s="79">
        <f t="shared" si="212"/>
        <v>0</v>
      </c>
      <c r="DD93" s="79">
        <f t="shared" si="213"/>
        <v>0</v>
      </c>
      <c r="DE93" s="79">
        <f>IF(DC$1="","",SUM(DC93:DD93))</f>
        <v>0</v>
      </c>
      <c r="DF93" s="537"/>
      <c r="DG93" s="537"/>
      <c r="DH93" s="401"/>
      <c r="DI93" s="320"/>
      <c r="DJ93" s="79">
        <f t="shared" si="214"/>
        <v>0</v>
      </c>
      <c r="DK93" s="79">
        <f t="shared" si="215"/>
        <v>0</v>
      </c>
      <c r="DL93" s="77">
        <f>IF(DJ$1="","",SUM(DJ93:DK93))</f>
        <v>0</v>
      </c>
      <c r="DM93" s="537"/>
      <c r="DN93" s="537"/>
      <c r="DO93" s="401"/>
      <c r="DP93" s="320"/>
      <c r="DQ93" s="79">
        <f t="shared" si="216"/>
        <v>0</v>
      </c>
      <c r="DR93" s="79">
        <f t="shared" si="217"/>
        <v>0</v>
      </c>
      <c r="DS93" s="77">
        <f>IF(DQ$1="","",SUM(DQ93:DR93))</f>
        <v>0</v>
      </c>
      <c r="DT93" s="537"/>
      <c r="DU93" s="537"/>
      <c r="DV93" s="401"/>
    </row>
    <row r="94" spans="1:126" outlineLevel="1" x14ac:dyDescent="0.2">
      <c r="A94" s="89" t="s">
        <v>6</v>
      </c>
      <c r="B94" s="65"/>
      <c r="C94" s="80">
        <f>SUMIF($H95:$H97,MID($H94,3,10),C95:C97)</f>
        <v>0</v>
      </c>
      <c r="D94" s="80">
        <f>SUMIF($H95:$H97,MID($H94,3,10),D95:D97)</f>
        <v>0</v>
      </c>
      <c r="E94" s="80">
        <f t="shared" si="182"/>
        <v>0</v>
      </c>
      <c r="F94" s="150"/>
      <c r="G94" s="22"/>
      <c r="H94" s="320" t="s">
        <v>335</v>
      </c>
      <c r="I94" s="77">
        <f t="shared" si="183"/>
        <v>0</v>
      </c>
      <c r="J94" s="77">
        <f t="shared" si="184"/>
        <v>0</v>
      </c>
      <c r="K94" s="80">
        <f t="shared" si="185"/>
        <v>0</v>
      </c>
      <c r="L94" s="464">
        <f>IF(I$1="","",SUMIF($H95:$H97,MID($H94,3,10),L95:L97))</f>
        <v>0</v>
      </c>
      <c r="M94" s="464">
        <f>IF(I$1="","",SUMIF($H95:$H97,MID($H94,3,10),M95:M97))</f>
        <v>0</v>
      </c>
      <c r="N94" s="401"/>
      <c r="O94" s="320" t="str">
        <f t="shared" si="133"/>
        <v>LL</v>
      </c>
      <c r="P94" s="77">
        <f t="shared" si="186"/>
        <v>0</v>
      </c>
      <c r="Q94" s="77">
        <f t="shared" si="187"/>
        <v>0</v>
      </c>
      <c r="R94" s="80">
        <f>IF(P$1="","",SUM(P94:Q94))</f>
        <v>0</v>
      </c>
      <c r="S94" s="464">
        <f>IF(P$1="","",SUMIF($H95:$H97,MID($H94,3,10),S95:S97))</f>
        <v>0</v>
      </c>
      <c r="T94" s="464">
        <f>IF(P$1="","",SUMIF($H95:$H97,MID($H94,3,10),T95:T97))</f>
        <v>0</v>
      </c>
      <c r="U94" s="401"/>
      <c r="V94" s="320"/>
      <c r="W94" s="77">
        <f t="shared" si="188"/>
        <v>0</v>
      </c>
      <c r="X94" s="77">
        <f t="shared" si="189"/>
        <v>0</v>
      </c>
      <c r="Y94" s="80">
        <f>IF(W$1="","",SUM(W94:X94))</f>
        <v>0</v>
      </c>
      <c r="Z94" s="464">
        <f>IF(W$1="","",SUMIF($H95:$H97,MID($H94,3,10),Z95:Z97))</f>
        <v>0</v>
      </c>
      <c r="AA94" s="464">
        <f>IF(W$1="","",SUMIF($H95:$H97,MID($H94,3,10),AA95:AA97))</f>
        <v>0</v>
      </c>
      <c r="AB94" s="401"/>
      <c r="AC94" s="320"/>
      <c r="AD94" s="77">
        <f t="shared" si="190"/>
        <v>0</v>
      </c>
      <c r="AE94" s="77">
        <f t="shared" si="191"/>
        <v>0</v>
      </c>
      <c r="AF94" s="80">
        <f>IF(AD$1="","",SUM(AD94:AE94))</f>
        <v>0</v>
      </c>
      <c r="AG94" s="464">
        <f>IF(AD$1="","",SUMIF($H95:$H97,MID($H94,3,10),AG95:AG97))</f>
        <v>0</v>
      </c>
      <c r="AH94" s="464">
        <f>IF(AD$1="","",SUMIF($H95:$H97,MID($H94,3,10),AH95:AH97))</f>
        <v>0</v>
      </c>
      <c r="AI94" s="401"/>
      <c r="AJ94" s="320"/>
      <c r="AK94" s="77">
        <f t="shared" si="192"/>
        <v>0</v>
      </c>
      <c r="AL94" s="77">
        <f t="shared" si="193"/>
        <v>0</v>
      </c>
      <c r="AM94" s="80">
        <f>IF(AK$1="","",SUM(AK94:AL94))</f>
        <v>0</v>
      </c>
      <c r="AN94" s="464">
        <f>IF(AK$1="","",SUMIF($H95:$H97,MID($H94,3,10),AN95:AN97))</f>
        <v>0</v>
      </c>
      <c r="AO94" s="464">
        <f>IF(AK$1="","",SUMIF($H95:$H97,MID($H94,3,10),AO95:AO97))</f>
        <v>0</v>
      </c>
      <c r="AP94" s="401"/>
      <c r="AQ94" s="320"/>
      <c r="AR94" s="77">
        <f t="shared" si="194"/>
        <v>0</v>
      </c>
      <c r="AS94" s="77">
        <f t="shared" si="195"/>
        <v>0</v>
      </c>
      <c r="AT94" s="80">
        <f>IF(AR$1="","",SUM(AR94:AS94))</f>
        <v>0</v>
      </c>
      <c r="AU94" s="464">
        <f>IF(AR$1="","",SUMIF($H95:$H97,MID($H94,3,10),AU95:AU97))</f>
        <v>0</v>
      </c>
      <c r="AV94" s="464">
        <f>IF(AR$1="","",SUMIF($H95:$H97,MID($H94,3,10),AV95:AV97))</f>
        <v>0</v>
      </c>
      <c r="AW94" s="401"/>
      <c r="AX94" s="320"/>
      <c r="AY94" s="77">
        <f t="shared" si="196"/>
        <v>0</v>
      </c>
      <c r="AZ94" s="77">
        <f t="shared" si="197"/>
        <v>0</v>
      </c>
      <c r="BA94" s="80">
        <f>IF(AY$1="","",SUM(AY94:AZ94))</f>
        <v>0</v>
      </c>
      <c r="BB94" s="464">
        <f>IF(AY$1="","",SUMIF($H95:$H97,MID($H94,3,10),BB95:BB97))</f>
        <v>0</v>
      </c>
      <c r="BC94" s="464">
        <f>IF(AY$1="","",SUMIF($H95:$H97,MID($H94,3,10),BC95:BC97))</f>
        <v>0</v>
      </c>
      <c r="BD94" s="401"/>
      <c r="BE94" s="320"/>
      <c r="BF94" s="77">
        <f t="shared" si="198"/>
        <v>0</v>
      </c>
      <c r="BG94" s="77">
        <f t="shared" si="199"/>
        <v>0</v>
      </c>
      <c r="BH94" s="80">
        <f>IF(BF$1="","",SUM(BF94:BG94))</f>
        <v>0</v>
      </c>
      <c r="BI94" s="464">
        <f>IF(BF$1="","",SUMIF($H95:$H97,MID($H94,3,10),BI95:BI97))</f>
        <v>0</v>
      </c>
      <c r="BJ94" s="464">
        <f>IF(BF$1="","",SUMIF($H95:$H97,MID($H94,3,10),BJ95:BJ97))</f>
        <v>0</v>
      </c>
      <c r="BK94" s="401"/>
      <c r="BL94" s="320"/>
      <c r="BM94" s="77">
        <f t="shared" si="200"/>
        <v>0</v>
      </c>
      <c r="BN94" s="77">
        <f t="shared" si="201"/>
        <v>0</v>
      </c>
      <c r="BO94" s="80">
        <f>IF(BM$1="","",SUM(BM94:BN94))</f>
        <v>0</v>
      </c>
      <c r="BP94" s="464">
        <f>IF(BM$1="","",SUMIF($H95:$H97,MID($H94,3,10),BP95:BP97))</f>
        <v>0</v>
      </c>
      <c r="BQ94" s="464">
        <f>IF(BM$1="","",SUMIF($H95:$H97,MID($H94,3,10),BQ95:BQ97))</f>
        <v>0</v>
      </c>
      <c r="BR94" s="401"/>
      <c r="BS94" s="320"/>
      <c r="BT94" s="77">
        <f t="shared" si="202"/>
        <v>0</v>
      </c>
      <c r="BU94" s="77">
        <f t="shared" si="203"/>
        <v>0</v>
      </c>
      <c r="BV94" s="80">
        <f>IF(BT$1="","",SUM(BT94:BU94))</f>
        <v>0</v>
      </c>
      <c r="BW94" s="464">
        <f>IF(BT$1="","",SUMIF($H95:$H97,MID($H94,3,10),BW95:BW97))</f>
        <v>0</v>
      </c>
      <c r="BX94" s="464">
        <f>IF(BT$1="","",SUMIF($H95:$H97,MID($H94,3,10),BX95:BX97))</f>
        <v>0</v>
      </c>
      <c r="BY94" s="401"/>
      <c r="BZ94" s="320"/>
      <c r="CA94" s="77">
        <f t="shared" si="204"/>
        <v>0</v>
      </c>
      <c r="CB94" s="77">
        <f t="shared" si="205"/>
        <v>0</v>
      </c>
      <c r="CC94" s="80">
        <f>IF(CA$1="","",SUM(CA94:CB94))</f>
        <v>0</v>
      </c>
      <c r="CD94" s="464">
        <f>IF(CA$1="","",SUMIF($H95:$H97,MID($H94,3,10),CD95:CD97))</f>
        <v>0</v>
      </c>
      <c r="CE94" s="464">
        <f>IF(CA$1="","",SUMIF($H95:$H97,MID($H94,3,10),CE95:CE97))</f>
        <v>0</v>
      </c>
      <c r="CF94" s="401"/>
      <c r="CG94" s="320"/>
      <c r="CH94" s="77">
        <f t="shared" si="206"/>
        <v>0</v>
      </c>
      <c r="CI94" s="77">
        <f t="shared" si="207"/>
        <v>0</v>
      </c>
      <c r="CJ94" s="80">
        <f>IF(CH$1="","",SUM(CH94:CI94))</f>
        <v>0</v>
      </c>
      <c r="CK94" s="464">
        <f>IF(CH$1="","",SUMIF($H95:$H97,MID($H94,3,10),CK95:CK97))</f>
        <v>0</v>
      </c>
      <c r="CL94" s="464">
        <f>IF(CH$1="","",SUMIF($H95:$H97,MID($H94,3,10),CL95:CL97))</f>
        <v>0</v>
      </c>
      <c r="CM94" s="401"/>
      <c r="CN94" s="320"/>
      <c r="CO94" s="77">
        <f t="shared" si="208"/>
        <v>0</v>
      </c>
      <c r="CP94" s="77">
        <f t="shared" si="209"/>
        <v>0</v>
      </c>
      <c r="CQ94" s="80">
        <f>IF(CO$1="","",SUM(CO94:CP94))</f>
        <v>0</v>
      </c>
      <c r="CR94" s="464">
        <f>IF(CO$1="","",SUMIF($H95:$H97,MID($H94,3,10),CR95:CR97))</f>
        <v>0</v>
      </c>
      <c r="CS94" s="464">
        <f>IF(CO$1="","",SUMIF($H95:$H97,MID($H94,3,10),CS95:CS97))</f>
        <v>0</v>
      </c>
      <c r="CT94" s="401"/>
      <c r="CU94" s="320"/>
      <c r="CV94" s="77">
        <f t="shared" si="210"/>
        <v>0</v>
      </c>
      <c r="CW94" s="77">
        <f t="shared" si="211"/>
        <v>0</v>
      </c>
      <c r="CX94" s="80">
        <f>IF(CV$1="","",SUM(CV94:CW94))</f>
        <v>0</v>
      </c>
      <c r="CY94" s="464">
        <f>IF(CV$1="","",SUMIF($H95:$H97,MID($H94,3,10),CY95:CY97))</f>
        <v>0</v>
      </c>
      <c r="CZ94" s="464">
        <f>IF(CV$1="","",SUMIF($H95:$H97,MID($H94,3,10),CZ95:CZ97))</f>
        <v>0</v>
      </c>
      <c r="DA94" s="401"/>
      <c r="DB94" s="320"/>
      <c r="DC94" s="77">
        <f t="shared" si="212"/>
        <v>0</v>
      </c>
      <c r="DD94" s="77">
        <f t="shared" si="213"/>
        <v>0</v>
      </c>
      <c r="DE94" s="80">
        <f>IF(DC$1="","",SUM(DC94:DD94))</f>
        <v>0</v>
      </c>
      <c r="DF94" s="464">
        <f>IF(DC$1="","",SUMIF($H95:$H97,MID($H94,3,10),DF95:DF97))</f>
        <v>0</v>
      </c>
      <c r="DG94" s="464">
        <f>IF(DC$1="","",SUMIF($H95:$H97,MID($H94,3,10),DG95:DG97))</f>
        <v>0</v>
      </c>
      <c r="DH94" s="401"/>
      <c r="DI94" s="320"/>
      <c r="DJ94" s="77">
        <f t="shared" si="214"/>
        <v>0</v>
      </c>
      <c r="DK94" s="77">
        <f t="shared" si="215"/>
        <v>0</v>
      </c>
      <c r="DL94" s="80">
        <f>IF(DJ$1="","",SUM(DJ94:DK94))</f>
        <v>0</v>
      </c>
      <c r="DM94" s="464">
        <f>IF(DJ$1="","",SUMIF($H95:$H97,MID($H94,3,10),DM95:DM97))</f>
        <v>0</v>
      </c>
      <c r="DN94" s="464">
        <f>IF(DJ$1="","",SUMIF($H95:$H97,MID($H94,3,10),DN95:DN97))</f>
        <v>0</v>
      </c>
      <c r="DO94" s="401"/>
      <c r="DP94" s="320"/>
      <c r="DQ94" s="77">
        <f t="shared" si="216"/>
        <v>0</v>
      </c>
      <c r="DR94" s="77">
        <f t="shared" si="217"/>
        <v>0</v>
      </c>
      <c r="DS94" s="80">
        <f>IF(DQ$1="","",SUM(DQ94:DR94))</f>
        <v>0</v>
      </c>
      <c r="DT94" s="464">
        <f>IF(DQ$1="","",SUMIF($H95:$H97,MID($H94,3,10),DT95:DT97))</f>
        <v>0</v>
      </c>
      <c r="DU94" s="464">
        <f>IF(DQ$1="","",SUMIF($H95:$H97,MID($H94,3,10),DU95:DU97))</f>
        <v>0</v>
      </c>
      <c r="DV94" s="401"/>
    </row>
    <row r="95" spans="1:126" outlineLevel="1" x14ac:dyDescent="0.2">
      <c r="A95" s="154" t="s">
        <v>104</v>
      </c>
      <c r="B95" s="182"/>
      <c r="C95" s="44"/>
      <c r="D95" s="43"/>
      <c r="E95" s="79">
        <f t="shared" si="182"/>
        <v>0</v>
      </c>
      <c r="F95" s="150"/>
      <c r="G95" s="22"/>
      <c r="H95" s="320" t="s">
        <v>334</v>
      </c>
      <c r="I95" s="79">
        <f t="shared" si="183"/>
        <v>0</v>
      </c>
      <c r="J95" s="79">
        <f t="shared" si="184"/>
        <v>0</v>
      </c>
      <c r="K95" s="79">
        <f t="shared" si="185"/>
        <v>0</v>
      </c>
      <c r="L95" s="537"/>
      <c r="M95" s="537"/>
      <c r="N95" s="401"/>
      <c r="O95" s="320" t="str">
        <f t="shared" si="133"/>
        <v>LLV</v>
      </c>
      <c r="P95" s="79">
        <f t="shared" si="186"/>
        <v>0</v>
      </c>
      <c r="Q95" s="79">
        <f t="shared" si="187"/>
        <v>0</v>
      </c>
      <c r="R95" s="77">
        <f t="shared" ref="R95:R125" si="218">IF(P$1="","",SUM(P95:Q95))</f>
        <v>0</v>
      </c>
      <c r="S95" s="537"/>
      <c r="T95" s="537"/>
      <c r="U95" s="401"/>
      <c r="V95" s="320"/>
      <c r="W95" s="79">
        <f t="shared" si="188"/>
        <v>0</v>
      </c>
      <c r="X95" s="79">
        <f t="shared" si="189"/>
        <v>0</v>
      </c>
      <c r="Y95" s="79">
        <f t="shared" ref="Y95:Y125" si="219">IF(W$1="","",SUM(W95:X95))</f>
        <v>0</v>
      </c>
      <c r="Z95" s="537"/>
      <c r="AA95" s="537"/>
      <c r="AB95" s="401"/>
      <c r="AC95" s="320"/>
      <c r="AD95" s="79">
        <f t="shared" si="190"/>
        <v>0</v>
      </c>
      <c r="AE95" s="79">
        <f t="shared" si="191"/>
        <v>0</v>
      </c>
      <c r="AF95" s="79">
        <f t="shared" ref="AF95:AF125" si="220">IF(AD$1="","",SUM(AD95:AE95))</f>
        <v>0</v>
      </c>
      <c r="AG95" s="537"/>
      <c r="AH95" s="537"/>
      <c r="AI95" s="401"/>
      <c r="AJ95" s="320"/>
      <c r="AK95" s="79">
        <f t="shared" si="192"/>
        <v>0</v>
      </c>
      <c r="AL95" s="79">
        <f t="shared" si="193"/>
        <v>0</v>
      </c>
      <c r="AM95" s="79">
        <f t="shared" ref="AM95:AM125" si="221">IF(AK$1="","",SUM(AK95:AL95))</f>
        <v>0</v>
      </c>
      <c r="AN95" s="537"/>
      <c r="AO95" s="537"/>
      <c r="AP95" s="401"/>
      <c r="AQ95" s="320"/>
      <c r="AR95" s="79">
        <f t="shared" si="194"/>
        <v>0</v>
      </c>
      <c r="AS95" s="79">
        <f t="shared" si="195"/>
        <v>0</v>
      </c>
      <c r="AT95" s="79">
        <f t="shared" ref="AT95:AT125" si="222">IF(AR$1="","",SUM(AR95:AS95))</f>
        <v>0</v>
      </c>
      <c r="AU95" s="537"/>
      <c r="AV95" s="537"/>
      <c r="AW95" s="401"/>
      <c r="AX95" s="320"/>
      <c r="AY95" s="79">
        <f t="shared" si="196"/>
        <v>0</v>
      </c>
      <c r="AZ95" s="79">
        <f t="shared" si="197"/>
        <v>0</v>
      </c>
      <c r="BA95" s="79">
        <f t="shared" ref="BA95:BA125" si="223">IF(AY$1="","",SUM(AY95:AZ95))</f>
        <v>0</v>
      </c>
      <c r="BB95" s="537"/>
      <c r="BC95" s="537"/>
      <c r="BD95" s="401"/>
      <c r="BE95" s="320"/>
      <c r="BF95" s="79">
        <f t="shared" si="198"/>
        <v>0</v>
      </c>
      <c r="BG95" s="79">
        <f t="shared" si="199"/>
        <v>0</v>
      </c>
      <c r="BH95" s="79">
        <f t="shared" ref="BH95:BH125" si="224">IF(BF$1="","",SUM(BF95:BG95))</f>
        <v>0</v>
      </c>
      <c r="BI95" s="537"/>
      <c r="BJ95" s="537"/>
      <c r="BK95" s="401"/>
      <c r="BL95" s="320"/>
      <c r="BM95" s="79">
        <f t="shared" si="200"/>
        <v>0</v>
      </c>
      <c r="BN95" s="79">
        <f t="shared" si="201"/>
        <v>0</v>
      </c>
      <c r="BO95" s="79">
        <f t="shared" ref="BO95:BO125" si="225">IF(BM$1="","",SUM(BM95:BN95))</f>
        <v>0</v>
      </c>
      <c r="BP95" s="537"/>
      <c r="BQ95" s="537"/>
      <c r="BR95" s="401"/>
      <c r="BS95" s="320"/>
      <c r="BT95" s="79">
        <f t="shared" si="202"/>
        <v>0</v>
      </c>
      <c r="BU95" s="79">
        <f t="shared" si="203"/>
        <v>0</v>
      </c>
      <c r="BV95" s="79">
        <f t="shared" ref="BV95:BV125" si="226">IF(BT$1="","",SUM(BT95:BU95))</f>
        <v>0</v>
      </c>
      <c r="BW95" s="537"/>
      <c r="BX95" s="537"/>
      <c r="BY95" s="401"/>
      <c r="BZ95" s="320"/>
      <c r="CA95" s="79">
        <f t="shared" si="204"/>
        <v>0</v>
      </c>
      <c r="CB95" s="79">
        <f t="shared" si="205"/>
        <v>0</v>
      </c>
      <c r="CC95" s="79">
        <f t="shared" ref="CC95:CC125" si="227">IF(CA$1="","",SUM(CA95:CB95))</f>
        <v>0</v>
      </c>
      <c r="CD95" s="537"/>
      <c r="CE95" s="537"/>
      <c r="CF95" s="401"/>
      <c r="CG95" s="320"/>
      <c r="CH95" s="79">
        <f t="shared" si="206"/>
        <v>0</v>
      </c>
      <c r="CI95" s="79">
        <f t="shared" si="207"/>
        <v>0</v>
      </c>
      <c r="CJ95" s="79">
        <f t="shared" ref="CJ95:CJ125" si="228">IF(CH$1="","",SUM(CH95:CI95))</f>
        <v>0</v>
      </c>
      <c r="CK95" s="537"/>
      <c r="CL95" s="537"/>
      <c r="CM95" s="401"/>
      <c r="CN95" s="320"/>
      <c r="CO95" s="79">
        <f t="shared" si="208"/>
        <v>0</v>
      </c>
      <c r="CP95" s="79">
        <f t="shared" si="209"/>
        <v>0</v>
      </c>
      <c r="CQ95" s="79">
        <f t="shared" ref="CQ95:CQ125" si="229">IF(CO$1="","",SUM(CO95:CP95))</f>
        <v>0</v>
      </c>
      <c r="CR95" s="537"/>
      <c r="CS95" s="537"/>
      <c r="CT95" s="401"/>
      <c r="CU95" s="320"/>
      <c r="CV95" s="79">
        <f t="shared" si="210"/>
        <v>0</v>
      </c>
      <c r="CW95" s="79">
        <f t="shared" si="211"/>
        <v>0</v>
      </c>
      <c r="CX95" s="79">
        <f t="shared" ref="CX95:CX125" si="230">IF(CV$1="","",SUM(CV95:CW95))</f>
        <v>0</v>
      </c>
      <c r="CY95" s="537"/>
      <c r="CZ95" s="537"/>
      <c r="DA95" s="401"/>
      <c r="DB95" s="320"/>
      <c r="DC95" s="79">
        <f t="shared" si="212"/>
        <v>0</v>
      </c>
      <c r="DD95" s="79">
        <f t="shared" si="213"/>
        <v>0</v>
      </c>
      <c r="DE95" s="79">
        <f t="shared" ref="DE95:DE125" si="231">IF(DC$1="","",SUM(DC95:DD95))</f>
        <v>0</v>
      </c>
      <c r="DF95" s="537"/>
      <c r="DG95" s="537"/>
      <c r="DH95" s="401"/>
      <c r="DI95" s="320"/>
      <c r="DJ95" s="79">
        <f t="shared" si="214"/>
        <v>0</v>
      </c>
      <c r="DK95" s="79">
        <f t="shared" si="215"/>
        <v>0</v>
      </c>
      <c r="DL95" s="77">
        <f t="shared" ref="DL95:DL125" si="232">IF(DJ$1="","",SUM(DJ95:DK95))</f>
        <v>0</v>
      </c>
      <c r="DM95" s="537"/>
      <c r="DN95" s="537"/>
      <c r="DO95" s="401"/>
      <c r="DP95" s="320"/>
      <c r="DQ95" s="79">
        <f t="shared" si="216"/>
        <v>0</v>
      </c>
      <c r="DR95" s="79">
        <f t="shared" si="217"/>
        <v>0</v>
      </c>
      <c r="DS95" s="77">
        <f t="shared" ref="DS95:DS125" si="233">IF(DQ$1="","",SUM(DQ95:DR95))</f>
        <v>0</v>
      </c>
      <c r="DT95" s="537"/>
      <c r="DU95" s="537"/>
      <c r="DV95" s="401"/>
    </row>
    <row r="96" spans="1:126" outlineLevel="1" x14ac:dyDescent="0.2">
      <c r="A96" s="154" t="s">
        <v>119</v>
      </c>
      <c r="B96" s="182"/>
      <c r="C96" s="44"/>
      <c r="D96" s="43"/>
      <c r="E96" s="79">
        <f t="shared" si="182"/>
        <v>0</v>
      </c>
      <c r="F96" s="150"/>
      <c r="G96" s="22"/>
      <c r="H96" s="320" t="s">
        <v>334</v>
      </c>
      <c r="I96" s="79">
        <f t="shared" si="183"/>
        <v>0</v>
      </c>
      <c r="J96" s="79">
        <f t="shared" si="184"/>
        <v>0</v>
      </c>
      <c r="K96" s="79">
        <f t="shared" si="185"/>
        <v>0</v>
      </c>
      <c r="L96" s="537"/>
      <c r="M96" s="537"/>
      <c r="N96" s="401"/>
      <c r="O96" s="320" t="str">
        <f t="shared" si="133"/>
        <v>LLV</v>
      </c>
      <c r="P96" s="79">
        <f t="shared" si="186"/>
        <v>0</v>
      </c>
      <c r="Q96" s="79">
        <f t="shared" si="187"/>
        <v>0</v>
      </c>
      <c r="R96" s="77">
        <f t="shared" si="218"/>
        <v>0</v>
      </c>
      <c r="S96" s="537"/>
      <c r="T96" s="537"/>
      <c r="U96" s="401"/>
      <c r="V96" s="320"/>
      <c r="W96" s="79">
        <f t="shared" si="188"/>
        <v>0</v>
      </c>
      <c r="X96" s="79">
        <f t="shared" si="189"/>
        <v>0</v>
      </c>
      <c r="Y96" s="79">
        <f t="shared" si="219"/>
        <v>0</v>
      </c>
      <c r="Z96" s="537"/>
      <c r="AA96" s="537"/>
      <c r="AB96" s="401"/>
      <c r="AC96" s="320"/>
      <c r="AD96" s="79">
        <f t="shared" si="190"/>
        <v>0</v>
      </c>
      <c r="AE96" s="79">
        <f t="shared" si="191"/>
        <v>0</v>
      </c>
      <c r="AF96" s="79">
        <f t="shared" si="220"/>
        <v>0</v>
      </c>
      <c r="AG96" s="537"/>
      <c r="AH96" s="537"/>
      <c r="AI96" s="401"/>
      <c r="AJ96" s="320"/>
      <c r="AK96" s="79">
        <f t="shared" si="192"/>
        <v>0</v>
      </c>
      <c r="AL96" s="79">
        <f t="shared" si="193"/>
        <v>0</v>
      </c>
      <c r="AM96" s="79">
        <f t="shared" si="221"/>
        <v>0</v>
      </c>
      <c r="AN96" s="537"/>
      <c r="AO96" s="537"/>
      <c r="AP96" s="401"/>
      <c r="AQ96" s="320"/>
      <c r="AR96" s="79">
        <f t="shared" si="194"/>
        <v>0</v>
      </c>
      <c r="AS96" s="79">
        <f t="shared" si="195"/>
        <v>0</v>
      </c>
      <c r="AT96" s="79">
        <f t="shared" si="222"/>
        <v>0</v>
      </c>
      <c r="AU96" s="537"/>
      <c r="AV96" s="537"/>
      <c r="AW96" s="401"/>
      <c r="AX96" s="320"/>
      <c r="AY96" s="79">
        <f t="shared" si="196"/>
        <v>0</v>
      </c>
      <c r="AZ96" s="79">
        <f t="shared" si="197"/>
        <v>0</v>
      </c>
      <c r="BA96" s="79">
        <f t="shared" si="223"/>
        <v>0</v>
      </c>
      <c r="BB96" s="537"/>
      <c r="BC96" s="537"/>
      <c r="BD96" s="401"/>
      <c r="BE96" s="320"/>
      <c r="BF96" s="79">
        <f t="shared" si="198"/>
        <v>0</v>
      </c>
      <c r="BG96" s="79">
        <f t="shared" si="199"/>
        <v>0</v>
      </c>
      <c r="BH96" s="79">
        <f t="shared" si="224"/>
        <v>0</v>
      </c>
      <c r="BI96" s="537"/>
      <c r="BJ96" s="537"/>
      <c r="BK96" s="401"/>
      <c r="BL96" s="320"/>
      <c r="BM96" s="79">
        <f t="shared" si="200"/>
        <v>0</v>
      </c>
      <c r="BN96" s="79">
        <f t="shared" si="201"/>
        <v>0</v>
      </c>
      <c r="BO96" s="79">
        <f t="shared" si="225"/>
        <v>0</v>
      </c>
      <c r="BP96" s="537"/>
      <c r="BQ96" s="537"/>
      <c r="BR96" s="401"/>
      <c r="BS96" s="320"/>
      <c r="BT96" s="79">
        <f t="shared" si="202"/>
        <v>0</v>
      </c>
      <c r="BU96" s="79">
        <f t="shared" si="203"/>
        <v>0</v>
      </c>
      <c r="BV96" s="79">
        <f t="shared" si="226"/>
        <v>0</v>
      </c>
      <c r="BW96" s="537"/>
      <c r="BX96" s="537"/>
      <c r="BY96" s="401"/>
      <c r="BZ96" s="320"/>
      <c r="CA96" s="79">
        <f t="shared" si="204"/>
        <v>0</v>
      </c>
      <c r="CB96" s="79">
        <f t="shared" si="205"/>
        <v>0</v>
      </c>
      <c r="CC96" s="79">
        <f t="shared" si="227"/>
        <v>0</v>
      </c>
      <c r="CD96" s="537"/>
      <c r="CE96" s="537"/>
      <c r="CF96" s="401"/>
      <c r="CG96" s="320"/>
      <c r="CH96" s="79">
        <f t="shared" si="206"/>
        <v>0</v>
      </c>
      <c r="CI96" s="79">
        <f t="shared" si="207"/>
        <v>0</v>
      </c>
      <c r="CJ96" s="79">
        <f t="shared" si="228"/>
        <v>0</v>
      </c>
      <c r="CK96" s="537"/>
      <c r="CL96" s="537"/>
      <c r="CM96" s="401"/>
      <c r="CN96" s="320"/>
      <c r="CO96" s="79">
        <f t="shared" si="208"/>
        <v>0</v>
      </c>
      <c r="CP96" s="79">
        <f t="shared" si="209"/>
        <v>0</v>
      </c>
      <c r="CQ96" s="79">
        <f t="shared" si="229"/>
        <v>0</v>
      </c>
      <c r="CR96" s="537"/>
      <c r="CS96" s="537"/>
      <c r="CT96" s="401"/>
      <c r="CU96" s="320"/>
      <c r="CV96" s="79">
        <f t="shared" si="210"/>
        <v>0</v>
      </c>
      <c r="CW96" s="79">
        <f t="shared" si="211"/>
        <v>0</v>
      </c>
      <c r="CX96" s="79">
        <f t="shared" si="230"/>
        <v>0</v>
      </c>
      <c r="CY96" s="537"/>
      <c r="CZ96" s="537"/>
      <c r="DA96" s="401"/>
      <c r="DB96" s="320"/>
      <c r="DC96" s="79">
        <f t="shared" si="212"/>
        <v>0</v>
      </c>
      <c r="DD96" s="79">
        <f t="shared" si="213"/>
        <v>0</v>
      </c>
      <c r="DE96" s="79">
        <f t="shared" si="231"/>
        <v>0</v>
      </c>
      <c r="DF96" s="537"/>
      <c r="DG96" s="537"/>
      <c r="DH96" s="401"/>
      <c r="DI96" s="320"/>
      <c r="DJ96" s="79">
        <f t="shared" si="214"/>
        <v>0</v>
      </c>
      <c r="DK96" s="79">
        <f t="shared" si="215"/>
        <v>0</v>
      </c>
      <c r="DL96" s="77">
        <f t="shared" si="232"/>
        <v>0</v>
      </c>
      <c r="DM96" s="537"/>
      <c r="DN96" s="537"/>
      <c r="DO96" s="401"/>
      <c r="DP96" s="320"/>
      <c r="DQ96" s="79">
        <f t="shared" si="216"/>
        <v>0</v>
      </c>
      <c r="DR96" s="79">
        <f t="shared" si="217"/>
        <v>0</v>
      </c>
      <c r="DS96" s="77">
        <f t="shared" si="233"/>
        <v>0</v>
      </c>
      <c r="DT96" s="537"/>
      <c r="DU96" s="537"/>
      <c r="DV96" s="401"/>
    </row>
    <row r="97" spans="1:126" outlineLevel="1" x14ac:dyDescent="0.2">
      <c r="A97" s="224" t="s">
        <v>86</v>
      </c>
      <c r="B97" s="71"/>
      <c r="C97" s="90">
        <f>SUMIF($H98:$H105,MID($H97,3,10),C98:C105)</f>
        <v>0</v>
      </c>
      <c r="D97" s="90">
        <f>SUMIF($H98:$H105,MID($H97,3,10),D98:D105)</f>
        <v>0</v>
      </c>
      <c r="E97" s="90">
        <f t="shared" si="182"/>
        <v>0</v>
      </c>
      <c r="F97" s="150"/>
      <c r="G97" s="22"/>
      <c r="H97" s="320" t="s">
        <v>317</v>
      </c>
      <c r="I97" s="77">
        <f t="shared" si="183"/>
        <v>0</v>
      </c>
      <c r="J97" s="77">
        <f t="shared" si="184"/>
        <v>0</v>
      </c>
      <c r="K97" s="80">
        <f t="shared" si="185"/>
        <v>0</v>
      </c>
      <c r="L97" s="464">
        <f>IF(I$1="","",SUMIF($H98:$H105,MID($H97,3,10),L98:L105))</f>
        <v>0</v>
      </c>
      <c r="M97" s="464">
        <f>IF(I$1="","",SUMIF($H98:$H105,MID($H97,3,10),M98:M105))</f>
        <v>0</v>
      </c>
      <c r="N97" s="401"/>
      <c r="O97" s="320" t="str">
        <f t="shared" si="133"/>
        <v>LL</v>
      </c>
      <c r="P97" s="77">
        <f t="shared" si="186"/>
        <v>0</v>
      </c>
      <c r="Q97" s="77">
        <f t="shared" si="187"/>
        <v>0</v>
      </c>
      <c r="R97" s="80">
        <f t="shared" si="218"/>
        <v>0</v>
      </c>
      <c r="S97" s="476">
        <f>IF(P$1="","",SUMIF($H98:$H105,MID($H97,3,10),S98:S105))</f>
        <v>0</v>
      </c>
      <c r="T97" s="476">
        <f>IF(P$1="","",SUMIF($H98:$H105,MID($H97,3,10),T98:T105))</f>
        <v>0</v>
      </c>
      <c r="U97" s="401"/>
      <c r="V97" s="320"/>
      <c r="W97" s="77">
        <f t="shared" si="188"/>
        <v>0</v>
      </c>
      <c r="X97" s="77">
        <f t="shared" si="189"/>
        <v>0</v>
      </c>
      <c r="Y97" s="80">
        <f t="shared" si="219"/>
        <v>0</v>
      </c>
      <c r="Z97" s="476">
        <f>IF(W$1="","",SUMIF($H98:$H105,MID($H97,3,10),Z98:Z105))</f>
        <v>0</v>
      </c>
      <c r="AA97" s="476">
        <f>IF(W$1="","",SUMIF($H98:$H105,MID($H97,3,10),AA98:AA105))</f>
        <v>0</v>
      </c>
      <c r="AB97" s="401"/>
      <c r="AC97" s="320"/>
      <c r="AD97" s="77">
        <f t="shared" si="190"/>
        <v>0</v>
      </c>
      <c r="AE97" s="77">
        <f t="shared" si="191"/>
        <v>0</v>
      </c>
      <c r="AF97" s="80">
        <f t="shared" si="220"/>
        <v>0</v>
      </c>
      <c r="AG97" s="476">
        <f>IF(AD$1="","",SUMIF($H98:$H105,MID($H97,3,10),AG98:AG105))</f>
        <v>0</v>
      </c>
      <c r="AH97" s="476">
        <f>IF(AD$1="","",SUMIF($H98:$H105,MID($H97,3,10),AH98:AH105))</f>
        <v>0</v>
      </c>
      <c r="AI97" s="401"/>
      <c r="AJ97" s="320"/>
      <c r="AK97" s="77">
        <f t="shared" si="192"/>
        <v>0</v>
      </c>
      <c r="AL97" s="77">
        <f t="shared" si="193"/>
        <v>0</v>
      </c>
      <c r="AM97" s="80">
        <f t="shared" si="221"/>
        <v>0</v>
      </c>
      <c r="AN97" s="476">
        <f>IF(AK$1="","",SUMIF($H98:$H105,MID($H97,3,10),AN98:AN105))</f>
        <v>0</v>
      </c>
      <c r="AO97" s="476">
        <f>IF(AK$1="","",SUMIF($H98:$H105,MID($H97,3,10),AO98:AO105))</f>
        <v>0</v>
      </c>
      <c r="AP97" s="401"/>
      <c r="AQ97" s="320"/>
      <c r="AR97" s="77">
        <f t="shared" si="194"/>
        <v>0</v>
      </c>
      <c r="AS97" s="77">
        <f t="shared" si="195"/>
        <v>0</v>
      </c>
      <c r="AT97" s="80">
        <f t="shared" si="222"/>
        <v>0</v>
      </c>
      <c r="AU97" s="476">
        <f>IF(AR$1="","",SUMIF($H98:$H105,MID($H97,3,10),AU98:AU105))</f>
        <v>0</v>
      </c>
      <c r="AV97" s="476">
        <f>IF(AR$1="","",SUMIF($H98:$H105,MID($H97,3,10),AV98:AV105))</f>
        <v>0</v>
      </c>
      <c r="AW97" s="401"/>
      <c r="AX97" s="320"/>
      <c r="AY97" s="77">
        <f t="shared" si="196"/>
        <v>0</v>
      </c>
      <c r="AZ97" s="77">
        <f t="shared" si="197"/>
        <v>0</v>
      </c>
      <c r="BA97" s="80">
        <f t="shared" si="223"/>
        <v>0</v>
      </c>
      <c r="BB97" s="476">
        <f>IF(AY$1="","",SUMIF($H98:$H105,MID($H97,3,10),BB98:BB105))</f>
        <v>0</v>
      </c>
      <c r="BC97" s="476">
        <f>IF(AY$1="","",SUMIF($H98:$H105,MID($H97,3,10),BC98:BC105))</f>
        <v>0</v>
      </c>
      <c r="BD97" s="401"/>
      <c r="BE97" s="320"/>
      <c r="BF97" s="77">
        <f t="shared" si="198"/>
        <v>0</v>
      </c>
      <c r="BG97" s="77">
        <f t="shared" si="199"/>
        <v>0</v>
      </c>
      <c r="BH97" s="80">
        <f t="shared" si="224"/>
        <v>0</v>
      </c>
      <c r="BI97" s="476">
        <f>IF(BF$1="","",SUMIF($H98:$H105,MID($H97,3,10),BI98:BI105))</f>
        <v>0</v>
      </c>
      <c r="BJ97" s="476">
        <f>IF(BF$1="","",SUMIF($H98:$H105,MID($H97,3,10),BJ98:BJ105))</f>
        <v>0</v>
      </c>
      <c r="BK97" s="401"/>
      <c r="BL97" s="320"/>
      <c r="BM97" s="77">
        <f t="shared" si="200"/>
        <v>0</v>
      </c>
      <c r="BN97" s="77">
        <f t="shared" si="201"/>
        <v>0</v>
      </c>
      <c r="BO97" s="80">
        <f t="shared" si="225"/>
        <v>0</v>
      </c>
      <c r="BP97" s="476">
        <f>IF(BM$1="","",SUMIF($H98:$H105,MID($H97,3,10),BP98:BP105))</f>
        <v>0</v>
      </c>
      <c r="BQ97" s="476">
        <f>IF(BM$1="","",SUMIF($H98:$H105,MID($H97,3,10),BQ98:BQ105))</f>
        <v>0</v>
      </c>
      <c r="BR97" s="401"/>
      <c r="BS97" s="320"/>
      <c r="BT97" s="77">
        <f t="shared" si="202"/>
        <v>0</v>
      </c>
      <c r="BU97" s="77">
        <f t="shared" si="203"/>
        <v>0</v>
      </c>
      <c r="BV97" s="80">
        <f t="shared" si="226"/>
        <v>0</v>
      </c>
      <c r="BW97" s="476">
        <f>IF(BT$1="","",SUMIF($H98:$H105,MID($H97,3,10),BW98:BW105))</f>
        <v>0</v>
      </c>
      <c r="BX97" s="476">
        <f>IF(BT$1="","",SUMIF($H98:$H105,MID($H97,3,10),BX98:BX105))</f>
        <v>0</v>
      </c>
      <c r="BY97" s="401"/>
      <c r="BZ97" s="320"/>
      <c r="CA97" s="77">
        <f t="shared" si="204"/>
        <v>0</v>
      </c>
      <c r="CB97" s="77">
        <f t="shared" si="205"/>
        <v>0</v>
      </c>
      <c r="CC97" s="80">
        <f t="shared" si="227"/>
        <v>0</v>
      </c>
      <c r="CD97" s="476">
        <f>IF(CA$1="","",SUMIF($H98:$H105,MID($H97,3,10),CD98:CD105))</f>
        <v>0</v>
      </c>
      <c r="CE97" s="476">
        <f>IF(CA$1="","",SUMIF($H98:$H105,MID($H97,3,10),CE98:CE105))</f>
        <v>0</v>
      </c>
      <c r="CF97" s="401"/>
      <c r="CG97" s="320"/>
      <c r="CH97" s="77">
        <f t="shared" si="206"/>
        <v>0</v>
      </c>
      <c r="CI97" s="77">
        <f t="shared" si="207"/>
        <v>0</v>
      </c>
      <c r="CJ97" s="80">
        <f t="shared" si="228"/>
        <v>0</v>
      </c>
      <c r="CK97" s="476">
        <f>IF(CH$1="","",SUMIF($H98:$H105,MID($H97,3,10),CK98:CK105))</f>
        <v>0</v>
      </c>
      <c r="CL97" s="476">
        <f>IF(CH$1="","",SUMIF($H98:$H105,MID($H97,3,10),CL98:CL105))</f>
        <v>0</v>
      </c>
      <c r="CM97" s="401"/>
      <c r="CN97" s="320"/>
      <c r="CO97" s="77">
        <f t="shared" si="208"/>
        <v>0</v>
      </c>
      <c r="CP97" s="77">
        <f t="shared" si="209"/>
        <v>0</v>
      </c>
      <c r="CQ97" s="80">
        <f t="shared" si="229"/>
        <v>0</v>
      </c>
      <c r="CR97" s="476">
        <f>IF(CO$1="","",SUMIF($H98:$H105,MID($H97,3,10),CR98:CR105))</f>
        <v>0</v>
      </c>
      <c r="CS97" s="476">
        <f>IF(CO$1="","",SUMIF($H98:$H105,MID($H97,3,10),CS98:CS105))</f>
        <v>0</v>
      </c>
      <c r="CT97" s="401"/>
      <c r="CU97" s="320"/>
      <c r="CV97" s="77">
        <f t="shared" si="210"/>
        <v>0</v>
      </c>
      <c r="CW97" s="77">
        <f t="shared" si="211"/>
        <v>0</v>
      </c>
      <c r="CX97" s="80">
        <f t="shared" si="230"/>
        <v>0</v>
      </c>
      <c r="CY97" s="476">
        <f>IF(CV$1="","",SUMIF($H98:$H105,MID($H97,3,10),CY98:CY105))</f>
        <v>0</v>
      </c>
      <c r="CZ97" s="476">
        <f>IF(CV$1="","",SUMIF($H98:$H105,MID($H97,3,10),CZ98:CZ105))</f>
        <v>0</v>
      </c>
      <c r="DA97" s="401"/>
      <c r="DB97" s="320"/>
      <c r="DC97" s="77">
        <f t="shared" si="212"/>
        <v>0</v>
      </c>
      <c r="DD97" s="77">
        <f t="shared" si="213"/>
        <v>0</v>
      </c>
      <c r="DE97" s="80">
        <f t="shared" si="231"/>
        <v>0</v>
      </c>
      <c r="DF97" s="476">
        <f>IF(DC$1="","",SUMIF($H98:$H105,MID($H97,3,10),DF98:DF105))</f>
        <v>0</v>
      </c>
      <c r="DG97" s="476">
        <f>IF(DC$1="","",SUMIF($H98:$H105,MID($H97,3,10),DG98:DG105))</f>
        <v>0</v>
      </c>
      <c r="DH97" s="401"/>
      <c r="DI97" s="320"/>
      <c r="DJ97" s="77">
        <f t="shared" si="214"/>
        <v>0</v>
      </c>
      <c r="DK97" s="77">
        <f t="shared" si="215"/>
        <v>0</v>
      </c>
      <c r="DL97" s="80">
        <f t="shared" si="232"/>
        <v>0</v>
      </c>
      <c r="DM97" s="476">
        <f>IF(DJ$1="","",SUMIF($H98:$H105,MID($H97,3,10),DM98:DM105))</f>
        <v>0</v>
      </c>
      <c r="DN97" s="476">
        <f>IF(DJ$1="","",SUMIF($H98:$H105,MID($H97,3,10),DN98:DN105))</f>
        <v>0</v>
      </c>
      <c r="DO97" s="401"/>
      <c r="DP97" s="320"/>
      <c r="DQ97" s="77">
        <f t="shared" si="216"/>
        <v>0</v>
      </c>
      <c r="DR97" s="77">
        <f t="shared" si="217"/>
        <v>0</v>
      </c>
      <c r="DS97" s="80">
        <f t="shared" si="233"/>
        <v>0</v>
      </c>
      <c r="DT97" s="476">
        <f>IF(DQ$1="","",SUMIF($H98:$H105,MID($H97,3,10),DT98:DT105))</f>
        <v>0</v>
      </c>
      <c r="DU97" s="476">
        <f>IF(DQ$1="","",SUMIF($H98:$H105,MID($H97,3,10),DU98:DU105))</f>
        <v>0</v>
      </c>
      <c r="DV97" s="401"/>
    </row>
    <row r="98" spans="1:126" outlineLevel="1" x14ac:dyDescent="0.2">
      <c r="A98" s="196" t="s">
        <v>25</v>
      </c>
      <c r="B98" s="193" t="s">
        <v>26</v>
      </c>
      <c r="C98" s="42"/>
      <c r="D98" s="42"/>
      <c r="E98" s="78">
        <f t="shared" si="182"/>
        <v>0</v>
      </c>
      <c r="F98" s="190"/>
      <c r="G98" s="22" t="s">
        <v>235</v>
      </c>
      <c r="H98" s="320" t="s">
        <v>316</v>
      </c>
      <c r="I98" s="79">
        <f t="shared" si="183"/>
        <v>0</v>
      </c>
      <c r="J98" s="79">
        <f t="shared" si="184"/>
        <v>0</v>
      </c>
      <c r="K98" s="78">
        <f t="shared" si="185"/>
        <v>0</v>
      </c>
      <c r="L98" s="537"/>
      <c r="M98" s="537"/>
      <c r="N98" s="401"/>
      <c r="O98" s="320" t="str">
        <f t="shared" si="133"/>
        <v>LLR</v>
      </c>
      <c r="P98" s="79">
        <f t="shared" si="186"/>
        <v>0</v>
      </c>
      <c r="Q98" s="79">
        <f t="shared" si="187"/>
        <v>0</v>
      </c>
      <c r="R98" s="78">
        <f t="shared" si="218"/>
        <v>0</v>
      </c>
      <c r="S98" s="537"/>
      <c r="T98" s="537"/>
      <c r="U98" s="401"/>
      <c r="V98" s="320"/>
      <c r="W98" s="79">
        <f t="shared" si="188"/>
        <v>0</v>
      </c>
      <c r="X98" s="79">
        <f t="shared" si="189"/>
        <v>0</v>
      </c>
      <c r="Y98" s="78">
        <f t="shared" si="219"/>
        <v>0</v>
      </c>
      <c r="Z98" s="537"/>
      <c r="AA98" s="537"/>
      <c r="AB98" s="401"/>
      <c r="AC98" s="320"/>
      <c r="AD98" s="79">
        <f t="shared" si="190"/>
        <v>0</v>
      </c>
      <c r="AE98" s="79">
        <f t="shared" si="191"/>
        <v>0</v>
      </c>
      <c r="AF98" s="78">
        <f t="shared" si="220"/>
        <v>0</v>
      </c>
      <c r="AG98" s="537"/>
      <c r="AH98" s="537"/>
      <c r="AI98" s="401"/>
      <c r="AJ98" s="320"/>
      <c r="AK98" s="79">
        <f t="shared" si="192"/>
        <v>0</v>
      </c>
      <c r="AL98" s="79">
        <f t="shared" si="193"/>
        <v>0</v>
      </c>
      <c r="AM98" s="78">
        <f t="shared" si="221"/>
        <v>0</v>
      </c>
      <c r="AN98" s="537"/>
      <c r="AO98" s="537"/>
      <c r="AP98" s="401"/>
      <c r="AQ98" s="320"/>
      <c r="AR98" s="79">
        <f t="shared" si="194"/>
        <v>0</v>
      </c>
      <c r="AS98" s="79">
        <f t="shared" si="195"/>
        <v>0</v>
      </c>
      <c r="AT98" s="78">
        <f t="shared" si="222"/>
        <v>0</v>
      </c>
      <c r="AU98" s="537"/>
      <c r="AV98" s="537"/>
      <c r="AW98" s="401"/>
      <c r="AX98" s="320"/>
      <c r="AY98" s="79">
        <f t="shared" si="196"/>
        <v>0</v>
      </c>
      <c r="AZ98" s="79">
        <f t="shared" si="197"/>
        <v>0</v>
      </c>
      <c r="BA98" s="78">
        <f t="shared" si="223"/>
        <v>0</v>
      </c>
      <c r="BB98" s="537"/>
      <c r="BC98" s="537"/>
      <c r="BD98" s="401"/>
      <c r="BE98" s="320"/>
      <c r="BF98" s="79">
        <f t="shared" si="198"/>
        <v>0</v>
      </c>
      <c r="BG98" s="79">
        <f t="shared" si="199"/>
        <v>0</v>
      </c>
      <c r="BH98" s="78">
        <f t="shared" si="224"/>
        <v>0</v>
      </c>
      <c r="BI98" s="537"/>
      <c r="BJ98" s="537"/>
      <c r="BK98" s="401"/>
      <c r="BL98" s="320"/>
      <c r="BM98" s="79">
        <f t="shared" si="200"/>
        <v>0</v>
      </c>
      <c r="BN98" s="79">
        <f t="shared" si="201"/>
        <v>0</v>
      </c>
      <c r="BO98" s="78">
        <f t="shared" si="225"/>
        <v>0</v>
      </c>
      <c r="BP98" s="537"/>
      <c r="BQ98" s="537"/>
      <c r="BR98" s="401"/>
      <c r="BS98" s="320"/>
      <c r="BT98" s="79">
        <f t="shared" si="202"/>
        <v>0</v>
      </c>
      <c r="BU98" s="79">
        <f t="shared" si="203"/>
        <v>0</v>
      </c>
      <c r="BV98" s="78">
        <f t="shared" si="226"/>
        <v>0</v>
      </c>
      <c r="BW98" s="537"/>
      <c r="BX98" s="537"/>
      <c r="BY98" s="401"/>
      <c r="BZ98" s="320"/>
      <c r="CA98" s="79">
        <f t="shared" si="204"/>
        <v>0</v>
      </c>
      <c r="CB98" s="79">
        <f t="shared" si="205"/>
        <v>0</v>
      </c>
      <c r="CC98" s="78">
        <f t="shared" si="227"/>
        <v>0</v>
      </c>
      <c r="CD98" s="537"/>
      <c r="CE98" s="537"/>
      <c r="CF98" s="401"/>
      <c r="CG98" s="320"/>
      <c r="CH98" s="79">
        <f t="shared" si="206"/>
        <v>0</v>
      </c>
      <c r="CI98" s="79">
        <f t="shared" si="207"/>
        <v>0</v>
      </c>
      <c r="CJ98" s="78">
        <f t="shared" si="228"/>
        <v>0</v>
      </c>
      <c r="CK98" s="537"/>
      <c r="CL98" s="537"/>
      <c r="CM98" s="401"/>
      <c r="CN98" s="320"/>
      <c r="CO98" s="79">
        <f t="shared" si="208"/>
        <v>0</v>
      </c>
      <c r="CP98" s="79">
        <f t="shared" si="209"/>
        <v>0</v>
      </c>
      <c r="CQ98" s="78">
        <f t="shared" si="229"/>
        <v>0</v>
      </c>
      <c r="CR98" s="537"/>
      <c r="CS98" s="537"/>
      <c r="CT98" s="401"/>
      <c r="CU98" s="320"/>
      <c r="CV98" s="79">
        <f t="shared" si="210"/>
        <v>0</v>
      </c>
      <c r="CW98" s="79">
        <f t="shared" si="211"/>
        <v>0</v>
      </c>
      <c r="CX98" s="78">
        <f t="shared" si="230"/>
        <v>0</v>
      </c>
      <c r="CY98" s="537"/>
      <c r="CZ98" s="537"/>
      <c r="DA98" s="401"/>
      <c r="DB98" s="320"/>
      <c r="DC98" s="79">
        <f t="shared" si="212"/>
        <v>0</v>
      </c>
      <c r="DD98" s="79">
        <f t="shared" si="213"/>
        <v>0</v>
      </c>
      <c r="DE98" s="78">
        <f t="shared" si="231"/>
        <v>0</v>
      </c>
      <c r="DF98" s="537"/>
      <c r="DG98" s="537"/>
      <c r="DH98" s="401"/>
      <c r="DI98" s="320"/>
      <c r="DJ98" s="79">
        <f t="shared" si="214"/>
        <v>0</v>
      </c>
      <c r="DK98" s="79">
        <f t="shared" si="215"/>
        <v>0</v>
      </c>
      <c r="DL98" s="78">
        <f t="shared" si="232"/>
        <v>0</v>
      </c>
      <c r="DM98" s="537"/>
      <c r="DN98" s="537"/>
      <c r="DO98" s="401"/>
      <c r="DP98" s="320"/>
      <c r="DQ98" s="79">
        <f t="shared" si="216"/>
        <v>0</v>
      </c>
      <c r="DR98" s="79">
        <f t="shared" si="217"/>
        <v>0</v>
      </c>
      <c r="DS98" s="78">
        <f t="shared" si="233"/>
        <v>0</v>
      </c>
      <c r="DT98" s="537"/>
      <c r="DU98" s="537"/>
      <c r="DV98" s="401"/>
    </row>
    <row r="99" spans="1:126" outlineLevel="1" x14ac:dyDescent="0.2">
      <c r="A99" s="196" t="s">
        <v>236</v>
      </c>
      <c r="B99" s="193"/>
      <c r="C99" s="214"/>
      <c r="D99" s="42"/>
      <c r="E99" s="78">
        <f t="shared" si="182"/>
        <v>0</v>
      </c>
      <c r="F99" s="190"/>
      <c r="G99" s="22" t="s">
        <v>275</v>
      </c>
      <c r="H99" s="320" t="s">
        <v>316</v>
      </c>
      <c r="I99" s="79">
        <f t="shared" si="183"/>
        <v>0</v>
      </c>
      <c r="J99" s="79">
        <f t="shared" si="184"/>
        <v>0</v>
      </c>
      <c r="K99" s="78">
        <f t="shared" si="185"/>
        <v>0</v>
      </c>
      <c r="L99" s="537"/>
      <c r="M99" s="537"/>
      <c r="N99" s="401"/>
      <c r="O99" s="320" t="str">
        <f t="shared" si="133"/>
        <v>LLR</v>
      </c>
      <c r="P99" s="79">
        <f t="shared" si="186"/>
        <v>0</v>
      </c>
      <c r="Q99" s="79">
        <f t="shared" si="187"/>
        <v>0</v>
      </c>
      <c r="R99" s="78">
        <f t="shared" si="218"/>
        <v>0</v>
      </c>
      <c r="S99" s="537"/>
      <c r="T99" s="537"/>
      <c r="U99" s="401"/>
      <c r="V99" s="320"/>
      <c r="W99" s="79">
        <f t="shared" si="188"/>
        <v>0</v>
      </c>
      <c r="X99" s="79">
        <f t="shared" si="189"/>
        <v>0</v>
      </c>
      <c r="Y99" s="78">
        <f t="shared" si="219"/>
        <v>0</v>
      </c>
      <c r="Z99" s="537"/>
      <c r="AA99" s="537"/>
      <c r="AB99" s="401"/>
      <c r="AC99" s="320"/>
      <c r="AD99" s="79">
        <f t="shared" si="190"/>
        <v>0</v>
      </c>
      <c r="AE99" s="79">
        <f t="shared" si="191"/>
        <v>0</v>
      </c>
      <c r="AF99" s="78">
        <f t="shared" si="220"/>
        <v>0</v>
      </c>
      <c r="AG99" s="537"/>
      <c r="AH99" s="537"/>
      <c r="AI99" s="401"/>
      <c r="AJ99" s="320"/>
      <c r="AK99" s="79">
        <f t="shared" si="192"/>
        <v>0</v>
      </c>
      <c r="AL99" s="79">
        <f t="shared" si="193"/>
        <v>0</v>
      </c>
      <c r="AM99" s="78">
        <f t="shared" si="221"/>
        <v>0</v>
      </c>
      <c r="AN99" s="537"/>
      <c r="AO99" s="537"/>
      <c r="AP99" s="401"/>
      <c r="AQ99" s="320"/>
      <c r="AR99" s="79">
        <f t="shared" si="194"/>
        <v>0</v>
      </c>
      <c r="AS99" s="79">
        <f t="shared" si="195"/>
        <v>0</v>
      </c>
      <c r="AT99" s="78">
        <f t="shared" si="222"/>
        <v>0</v>
      </c>
      <c r="AU99" s="537"/>
      <c r="AV99" s="537"/>
      <c r="AW99" s="401"/>
      <c r="AX99" s="320"/>
      <c r="AY99" s="79">
        <f t="shared" si="196"/>
        <v>0</v>
      </c>
      <c r="AZ99" s="79">
        <f t="shared" si="197"/>
        <v>0</v>
      </c>
      <c r="BA99" s="78">
        <f t="shared" si="223"/>
        <v>0</v>
      </c>
      <c r="BB99" s="537"/>
      <c r="BC99" s="537"/>
      <c r="BD99" s="401"/>
      <c r="BE99" s="320"/>
      <c r="BF99" s="79">
        <f t="shared" si="198"/>
        <v>0</v>
      </c>
      <c r="BG99" s="79">
        <f t="shared" si="199"/>
        <v>0</v>
      </c>
      <c r="BH99" s="78">
        <f t="shared" si="224"/>
        <v>0</v>
      </c>
      <c r="BI99" s="537"/>
      <c r="BJ99" s="537"/>
      <c r="BK99" s="401"/>
      <c r="BL99" s="320"/>
      <c r="BM99" s="79">
        <f t="shared" si="200"/>
        <v>0</v>
      </c>
      <c r="BN99" s="79">
        <f t="shared" si="201"/>
        <v>0</v>
      </c>
      <c r="BO99" s="78">
        <f t="shared" si="225"/>
        <v>0</v>
      </c>
      <c r="BP99" s="537"/>
      <c r="BQ99" s="537"/>
      <c r="BR99" s="401"/>
      <c r="BS99" s="320"/>
      <c r="BT99" s="79">
        <f t="shared" si="202"/>
        <v>0</v>
      </c>
      <c r="BU99" s="79">
        <f t="shared" si="203"/>
        <v>0</v>
      </c>
      <c r="BV99" s="78">
        <f t="shared" si="226"/>
        <v>0</v>
      </c>
      <c r="BW99" s="537"/>
      <c r="BX99" s="537"/>
      <c r="BY99" s="401"/>
      <c r="BZ99" s="320"/>
      <c r="CA99" s="79">
        <f t="shared" si="204"/>
        <v>0</v>
      </c>
      <c r="CB99" s="79">
        <f t="shared" si="205"/>
        <v>0</v>
      </c>
      <c r="CC99" s="78">
        <f t="shared" si="227"/>
        <v>0</v>
      </c>
      <c r="CD99" s="537"/>
      <c r="CE99" s="537"/>
      <c r="CF99" s="401"/>
      <c r="CG99" s="320"/>
      <c r="CH99" s="79">
        <f t="shared" si="206"/>
        <v>0</v>
      </c>
      <c r="CI99" s="79">
        <f t="shared" si="207"/>
        <v>0</v>
      </c>
      <c r="CJ99" s="78">
        <f t="shared" si="228"/>
        <v>0</v>
      </c>
      <c r="CK99" s="537"/>
      <c r="CL99" s="537"/>
      <c r="CM99" s="401"/>
      <c r="CN99" s="320"/>
      <c r="CO99" s="79">
        <f t="shared" si="208"/>
        <v>0</v>
      </c>
      <c r="CP99" s="79">
        <f t="shared" si="209"/>
        <v>0</v>
      </c>
      <c r="CQ99" s="78">
        <f t="shared" si="229"/>
        <v>0</v>
      </c>
      <c r="CR99" s="537"/>
      <c r="CS99" s="537"/>
      <c r="CT99" s="401"/>
      <c r="CU99" s="320"/>
      <c r="CV99" s="79">
        <f t="shared" si="210"/>
        <v>0</v>
      </c>
      <c r="CW99" s="79">
        <f t="shared" si="211"/>
        <v>0</v>
      </c>
      <c r="CX99" s="78">
        <f t="shared" si="230"/>
        <v>0</v>
      </c>
      <c r="CY99" s="537"/>
      <c r="CZ99" s="537"/>
      <c r="DA99" s="401"/>
      <c r="DB99" s="320"/>
      <c r="DC99" s="79">
        <f t="shared" si="212"/>
        <v>0</v>
      </c>
      <c r="DD99" s="79">
        <f t="shared" si="213"/>
        <v>0</v>
      </c>
      <c r="DE99" s="78">
        <f t="shared" si="231"/>
        <v>0</v>
      </c>
      <c r="DF99" s="537"/>
      <c r="DG99" s="537"/>
      <c r="DH99" s="401"/>
      <c r="DI99" s="320"/>
      <c r="DJ99" s="79">
        <f t="shared" si="214"/>
        <v>0</v>
      </c>
      <c r="DK99" s="79">
        <f t="shared" si="215"/>
        <v>0</v>
      </c>
      <c r="DL99" s="78">
        <f t="shared" si="232"/>
        <v>0</v>
      </c>
      <c r="DM99" s="537"/>
      <c r="DN99" s="537"/>
      <c r="DO99" s="401"/>
      <c r="DP99" s="320"/>
      <c r="DQ99" s="79">
        <f t="shared" si="216"/>
        <v>0</v>
      </c>
      <c r="DR99" s="79">
        <f t="shared" si="217"/>
        <v>0</v>
      </c>
      <c r="DS99" s="78">
        <f t="shared" si="233"/>
        <v>0</v>
      </c>
      <c r="DT99" s="537"/>
      <c r="DU99" s="537"/>
      <c r="DV99" s="401"/>
    </row>
    <row r="100" spans="1:126" outlineLevel="1" x14ac:dyDescent="0.2">
      <c r="A100" s="186" t="s">
        <v>82</v>
      </c>
      <c r="B100" s="183" t="s">
        <v>27</v>
      </c>
      <c r="C100" s="44"/>
      <c r="D100" s="43"/>
      <c r="E100" s="79">
        <f t="shared" si="182"/>
        <v>0</v>
      </c>
      <c r="F100" s="150" t="s">
        <v>36</v>
      </c>
      <c r="G100" s="22" t="s">
        <v>55</v>
      </c>
      <c r="H100" s="320" t="s">
        <v>316</v>
      </c>
      <c r="I100" s="79">
        <f t="shared" si="183"/>
        <v>0</v>
      </c>
      <c r="J100" s="79">
        <f t="shared" si="184"/>
        <v>0</v>
      </c>
      <c r="K100" s="79">
        <f t="shared" si="185"/>
        <v>0</v>
      </c>
      <c r="L100" s="537"/>
      <c r="M100" s="537"/>
      <c r="N100" s="401"/>
      <c r="O100" s="320" t="str">
        <f t="shared" si="133"/>
        <v>LLR</v>
      </c>
      <c r="P100" s="79">
        <f t="shared" si="186"/>
        <v>0</v>
      </c>
      <c r="Q100" s="79">
        <f t="shared" si="187"/>
        <v>0</v>
      </c>
      <c r="R100" s="79">
        <f t="shared" si="218"/>
        <v>0</v>
      </c>
      <c r="S100" s="537"/>
      <c r="T100" s="537"/>
      <c r="U100" s="401"/>
      <c r="V100" s="320"/>
      <c r="W100" s="79">
        <f t="shared" si="188"/>
        <v>0</v>
      </c>
      <c r="X100" s="79">
        <f t="shared" si="189"/>
        <v>0</v>
      </c>
      <c r="Y100" s="79">
        <f t="shared" si="219"/>
        <v>0</v>
      </c>
      <c r="Z100" s="537"/>
      <c r="AA100" s="537"/>
      <c r="AB100" s="401"/>
      <c r="AC100" s="320"/>
      <c r="AD100" s="79">
        <f t="shared" si="190"/>
        <v>0</v>
      </c>
      <c r="AE100" s="79">
        <f t="shared" si="191"/>
        <v>0</v>
      </c>
      <c r="AF100" s="79">
        <f t="shared" si="220"/>
        <v>0</v>
      </c>
      <c r="AG100" s="537"/>
      <c r="AH100" s="537"/>
      <c r="AI100" s="401"/>
      <c r="AJ100" s="320"/>
      <c r="AK100" s="79">
        <f t="shared" si="192"/>
        <v>0</v>
      </c>
      <c r="AL100" s="79">
        <f t="shared" si="193"/>
        <v>0</v>
      </c>
      <c r="AM100" s="79">
        <f t="shared" si="221"/>
        <v>0</v>
      </c>
      <c r="AN100" s="537"/>
      <c r="AO100" s="537"/>
      <c r="AP100" s="401"/>
      <c r="AQ100" s="320"/>
      <c r="AR100" s="79">
        <f t="shared" si="194"/>
        <v>0</v>
      </c>
      <c r="AS100" s="79">
        <f t="shared" si="195"/>
        <v>0</v>
      </c>
      <c r="AT100" s="79">
        <f t="shared" si="222"/>
        <v>0</v>
      </c>
      <c r="AU100" s="537"/>
      <c r="AV100" s="537"/>
      <c r="AW100" s="401"/>
      <c r="AX100" s="320"/>
      <c r="AY100" s="79">
        <f t="shared" si="196"/>
        <v>0</v>
      </c>
      <c r="AZ100" s="79">
        <f t="shared" si="197"/>
        <v>0</v>
      </c>
      <c r="BA100" s="79">
        <f t="shared" si="223"/>
        <v>0</v>
      </c>
      <c r="BB100" s="537"/>
      <c r="BC100" s="537"/>
      <c r="BD100" s="401"/>
      <c r="BE100" s="320"/>
      <c r="BF100" s="79">
        <f t="shared" si="198"/>
        <v>0</v>
      </c>
      <c r="BG100" s="79">
        <f t="shared" si="199"/>
        <v>0</v>
      </c>
      <c r="BH100" s="79">
        <f t="shared" si="224"/>
        <v>0</v>
      </c>
      <c r="BI100" s="537"/>
      <c r="BJ100" s="537"/>
      <c r="BK100" s="401"/>
      <c r="BL100" s="320"/>
      <c r="BM100" s="79">
        <f t="shared" si="200"/>
        <v>0</v>
      </c>
      <c r="BN100" s="79">
        <f t="shared" si="201"/>
        <v>0</v>
      </c>
      <c r="BO100" s="79">
        <f t="shared" si="225"/>
        <v>0</v>
      </c>
      <c r="BP100" s="537"/>
      <c r="BQ100" s="537"/>
      <c r="BR100" s="401"/>
      <c r="BS100" s="320"/>
      <c r="BT100" s="79">
        <f t="shared" si="202"/>
        <v>0</v>
      </c>
      <c r="BU100" s="79">
        <f t="shared" si="203"/>
        <v>0</v>
      </c>
      <c r="BV100" s="79">
        <f t="shared" si="226"/>
        <v>0</v>
      </c>
      <c r="BW100" s="537"/>
      <c r="BX100" s="537"/>
      <c r="BY100" s="401"/>
      <c r="BZ100" s="320"/>
      <c r="CA100" s="79">
        <f t="shared" si="204"/>
        <v>0</v>
      </c>
      <c r="CB100" s="79">
        <f t="shared" si="205"/>
        <v>0</v>
      </c>
      <c r="CC100" s="79">
        <f t="shared" si="227"/>
        <v>0</v>
      </c>
      <c r="CD100" s="537"/>
      <c r="CE100" s="537"/>
      <c r="CF100" s="401"/>
      <c r="CG100" s="320"/>
      <c r="CH100" s="79">
        <f t="shared" si="206"/>
        <v>0</v>
      </c>
      <c r="CI100" s="79">
        <f t="shared" si="207"/>
        <v>0</v>
      </c>
      <c r="CJ100" s="79">
        <f t="shared" si="228"/>
        <v>0</v>
      </c>
      <c r="CK100" s="537"/>
      <c r="CL100" s="537"/>
      <c r="CM100" s="401"/>
      <c r="CN100" s="320"/>
      <c r="CO100" s="79">
        <f t="shared" si="208"/>
        <v>0</v>
      </c>
      <c r="CP100" s="79">
        <f t="shared" si="209"/>
        <v>0</v>
      </c>
      <c r="CQ100" s="79">
        <f t="shared" si="229"/>
        <v>0</v>
      </c>
      <c r="CR100" s="537"/>
      <c r="CS100" s="537"/>
      <c r="CT100" s="401"/>
      <c r="CU100" s="320"/>
      <c r="CV100" s="79">
        <f t="shared" si="210"/>
        <v>0</v>
      </c>
      <c r="CW100" s="79">
        <f t="shared" si="211"/>
        <v>0</v>
      </c>
      <c r="CX100" s="79">
        <f t="shared" si="230"/>
        <v>0</v>
      </c>
      <c r="CY100" s="537"/>
      <c r="CZ100" s="537"/>
      <c r="DA100" s="401"/>
      <c r="DB100" s="320"/>
      <c r="DC100" s="79">
        <f t="shared" si="212"/>
        <v>0</v>
      </c>
      <c r="DD100" s="79">
        <f t="shared" si="213"/>
        <v>0</v>
      </c>
      <c r="DE100" s="79">
        <f t="shared" si="231"/>
        <v>0</v>
      </c>
      <c r="DF100" s="537"/>
      <c r="DG100" s="537"/>
      <c r="DH100" s="401"/>
      <c r="DI100" s="320"/>
      <c r="DJ100" s="79">
        <f t="shared" si="214"/>
        <v>0</v>
      </c>
      <c r="DK100" s="79">
        <f t="shared" si="215"/>
        <v>0</v>
      </c>
      <c r="DL100" s="79">
        <f t="shared" si="232"/>
        <v>0</v>
      </c>
      <c r="DM100" s="537"/>
      <c r="DN100" s="537"/>
      <c r="DO100" s="401"/>
      <c r="DP100" s="320"/>
      <c r="DQ100" s="79">
        <f t="shared" si="216"/>
        <v>0</v>
      </c>
      <c r="DR100" s="79">
        <f t="shared" si="217"/>
        <v>0</v>
      </c>
      <c r="DS100" s="79">
        <f t="shared" si="233"/>
        <v>0</v>
      </c>
      <c r="DT100" s="537"/>
      <c r="DU100" s="537"/>
      <c r="DV100" s="401"/>
    </row>
    <row r="101" spans="1:126" outlineLevel="1" x14ac:dyDescent="0.2">
      <c r="A101" s="225" t="s">
        <v>231</v>
      </c>
      <c r="B101" s="182" t="s">
        <v>232</v>
      </c>
      <c r="C101" s="44"/>
      <c r="D101" s="43"/>
      <c r="E101" s="79">
        <f t="shared" si="182"/>
        <v>0</v>
      </c>
      <c r="F101" s="150"/>
      <c r="G101" s="22"/>
      <c r="H101" s="320" t="s">
        <v>316</v>
      </c>
      <c r="I101" s="79">
        <f t="shared" si="183"/>
        <v>0</v>
      </c>
      <c r="J101" s="79">
        <f t="shared" si="184"/>
        <v>0</v>
      </c>
      <c r="K101" s="79">
        <f t="shared" si="185"/>
        <v>0</v>
      </c>
      <c r="L101" s="537"/>
      <c r="M101" s="537"/>
      <c r="N101" s="401"/>
      <c r="O101" s="320" t="str">
        <f t="shared" si="133"/>
        <v>LLR</v>
      </c>
      <c r="P101" s="79">
        <f t="shared" si="186"/>
        <v>0</v>
      </c>
      <c r="Q101" s="79">
        <f t="shared" si="187"/>
        <v>0</v>
      </c>
      <c r="R101" s="79">
        <f t="shared" si="218"/>
        <v>0</v>
      </c>
      <c r="S101" s="537"/>
      <c r="T101" s="537"/>
      <c r="U101" s="401"/>
      <c r="V101" s="320"/>
      <c r="W101" s="79">
        <f t="shared" si="188"/>
        <v>0</v>
      </c>
      <c r="X101" s="79">
        <f t="shared" si="189"/>
        <v>0</v>
      </c>
      <c r="Y101" s="79">
        <f t="shared" si="219"/>
        <v>0</v>
      </c>
      <c r="Z101" s="537"/>
      <c r="AA101" s="537"/>
      <c r="AB101" s="401"/>
      <c r="AC101" s="320"/>
      <c r="AD101" s="79">
        <f t="shared" si="190"/>
        <v>0</v>
      </c>
      <c r="AE101" s="79">
        <f t="shared" si="191"/>
        <v>0</v>
      </c>
      <c r="AF101" s="79">
        <f t="shared" si="220"/>
        <v>0</v>
      </c>
      <c r="AG101" s="537"/>
      <c r="AH101" s="537"/>
      <c r="AI101" s="401"/>
      <c r="AJ101" s="320"/>
      <c r="AK101" s="79">
        <f t="shared" si="192"/>
        <v>0</v>
      </c>
      <c r="AL101" s="79">
        <f t="shared" si="193"/>
        <v>0</v>
      </c>
      <c r="AM101" s="79">
        <f t="shared" si="221"/>
        <v>0</v>
      </c>
      <c r="AN101" s="537"/>
      <c r="AO101" s="537"/>
      <c r="AP101" s="401"/>
      <c r="AQ101" s="320"/>
      <c r="AR101" s="79">
        <f t="shared" si="194"/>
        <v>0</v>
      </c>
      <c r="AS101" s="79">
        <f t="shared" si="195"/>
        <v>0</v>
      </c>
      <c r="AT101" s="79">
        <f t="shared" si="222"/>
        <v>0</v>
      </c>
      <c r="AU101" s="537"/>
      <c r="AV101" s="537"/>
      <c r="AW101" s="401"/>
      <c r="AX101" s="320"/>
      <c r="AY101" s="79">
        <f t="shared" si="196"/>
        <v>0</v>
      </c>
      <c r="AZ101" s="79">
        <f t="shared" si="197"/>
        <v>0</v>
      </c>
      <c r="BA101" s="79">
        <f t="shared" si="223"/>
        <v>0</v>
      </c>
      <c r="BB101" s="537"/>
      <c r="BC101" s="537"/>
      <c r="BD101" s="401"/>
      <c r="BE101" s="320"/>
      <c r="BF101" s="79">
        <f t="shared" si="198"/>
        <v>0</v>
      </c>
      <c r="BG101" s="79">
        <f t="shared" si="199"/>
        <v>0</v>
      </c>
      <c r="BH101" s="79">
        <f t="shared" si="224"/>
        <v>0</v>
      </c>
      <c r="BI101" s="537"/>
      <c r="BJ101" s="537"/>
      <c r="BK101" s="401"/>
      <c r="BL101" s="320"/>
      <c r="BM101" s="79">
        <f t="shared" si="200"/>
        <v>0</v>
      </c>
      <c r="BN101" s="79">
        <f t="shared" si="201"/>
        <v>0</v>
      </c>
      <c r="BO101" s="79">
        <f t="shared" si="225"/>
        <v>0</v>
      </c>
      <c r="BP101" s="537"/>
      <c r="BQ101" s="537"/>
      <c r="BR101" s="401"/>
      <c r="BS101" s="320"/>
      <c r="BT101" s="79">
        <f t="shared" si="202"/>
        <v>0</v>
      </c>
      <c r="BU101" s="79">
        <f t="shared" si="203"/>
        <v>0</v>
      </c>
      <c r="BV101" s="79">
        <f t="shared" si="226"/>
        <v>0</v>
      </c>
      <c r="BW101" s="537"/>
      <c r="BX101" s="537"/>
      <c r="BY101" s="401"/>
      <c r="BZ101" s="320"/>
      <c r="CA101" s="79">
        <f t="shared" si="204"/>
        <v>0</v>
      </c>
      <c r="CB101" s="79">
        <f t="shared" si="205"/>
        <v>0</v>
      </c>
      <c r="CC101" s="79">
        <f t="shared" si="227"/>
        <v>0</v>
      </c>
      <c r="CD101" s="537"/>
      <c r="CE101" s="537"/>
      <c r="CF101" s="401"/>
      <c r="CG101" s="320"/>
      <c r="CH101" s="79">
        <f t="shared" si="206"/>
        <v>0</v>
      </c>
      <c r="CI101" s="79">
        <f t="shared" si="207"/>
        <v>0</v>
      </c>
      <c r="CJ101" s="79">
        <f t="shared" si="228"/>
        <v>0</v>
      </c>
      <c r="CK101" s="537"/>
      <c r="CL101" s="537"/>
      <c r="CM101" s="401"/>
      <c r="CN101" s="320"/>
      <c r="CO101" s="79">
        <f t="shared" si="208"/>
        <v>0</v>
      </c>
      <c r="CP101" s="79">
        <f t="shared" si="209"/>
        <v>0</v>
      </c>
      <c r="CQ101" s="79">
        <f t="shared" si="229"/>
        <v>0</v>
      </c>
      <c r="CR101" s="537"/>
      <c r="CS101" s="537"/>
      <c r="CT101" s="401"/>
      <c r="CU101" s="320"/>
      <c r="CV101" s="79">
        <f t="shared" si="210"/>
        <v>0</v>
      </c>
      <c r="CW101" s="79">
        <f t="shared" si="211"/>
        <v>0</v>
      </c>
      <c r="CX101" s="79">
        <f t="shared" si="230"/>
        <v>0</v>
      </c>
      <c r="CY101" s="537"/>
      <c r="CZ101" s="537"/>
      <c r="DA101" s="401"/>
      <c r="DB101" s="320"/>
      <c r="DC101" s="79">
        <f t="shared" si="212"/>
        <v>0</v>
      </c>
      <c r="DD101" s="79">
        <f t="shared" si="213"/>
        <v>0</v>
      </c>
      <c r="DE101" s="79">
        <f t="shared" si="231"/>
        <v>0</v>
      </c>
      <c r="DF101" s="537"/>
      <c r="DG101" s="537"/>
      <c r="DH101" s="401"/>
      <c r="DI101" s="320"/>
      <c r="DJ101" s="79">
        <f t="shared" si="214"/>
        <v>0</v>
      </c>
      <c r="DK101" s="79">
        <f t="shared" si="215"/>
        <v>0</v>
      </c>
      <c r="DL101" s="79">
        <f t="shared" si="232"/>
        <v>0</v>
      </c>
      <c r="DM101" s="537"/>
      <c r="DN101" s="537"/>
      <c r="DO101" s="401"/>
      <c r="DP101" s="320"/>
      <c r="DQ101" s="79">
        <f t="shared" si="216"/>
        <v>0</v>
      </c>
      <c r="DR101" s="79">
        <f t="shared" si="217"/>
        <v>0</v>
      </c>
      <c r="DS101" s="79">
        <f t="shared" si="233"/>
        <v>0</v>
      </c>
      <c r="DT101" s="537"/>
      <c r="DU101" s="537"/>
      <c r="DV101" s="401"/>
    </row>
    <row r="102" spans="1:126" outlineLevel="1" x14ac:dyDescent="0.2">
      <c r="A102" s="196" t="s">
        <v>233</v>
      </c>
      <c r="B102" s="182" t="s">
        <v>220</v>
      </c>
      <c r="C102" s="44"/>
      <c r="D102" s="43"/>
      <c r="E102" s="79">
        <f t="shared" si="182"/>
        <v>0</v>
      </c>
      <c r="F102" s="150"/>
      <c r="G102" s="22"/>
      <c r="H102" s="320" t="s">
        <v>316</v>
      </c>
      <c r="I102" s="79">
        <f t="shared" si="183"/>
        <v>0</v>
      </c>
      <c r="J102" s="79">
        <f t="shared" si="184"/>
        <v>0</v>
      </c>
      <c r="K102" s="79">
        <f t="shared" si="185"/>
        <v>0</v>
      </c>
      <c r="L102" s="537"/>
      <c r="M102" s="537"/>
      <c r="N102" s="401"/>
      <c r="O102" s="320" t="str">
        <f t="shared" si="133"/>
        <v>LLR</v>
      </c>
      <c r="P102" s="79">
        <f t="shared" si="186"/>
        <v>0</v>
      </c>
      <c r="Q102" s="79">
        <f t="shared" si="187"/>
        <v>0</v>
      </c>
      <c r="R102" s="79">
        <f t="shared" si="218"/>
        <v>0</v>
      </c>
      <c r="S102" s="537"/>
      <c r="T102" s="537"/>
      <c r="U102" s="401"/>
      <c r="V102" s="320"/>
      <c r="W102" s="79">
        <f t="shared" si="188"/>
        <v>0</v>
      </c>
      <c r="X102" s="79">
        <f t="shared" si="189"/>
        <v>0</v>
      </c>
      <c r="Y102" s="79">
        <f t="shared" si="219"/>
        <v>0</v>
      </c>
      <c r="Z102" s="537"/>
      <c r="AA102" s="537"/>
      <c r="AB102" s="401"/>
      <c r="AC102" s="320"/>
      <c r="AD102" s="79">
        <f t="shared" si="190"/>
        <v>0</v>
      </c>
      <c r="AE102" s="79">
        <f t="shared" si="191"/>
        <v>0</v>
      </c>
      <c r="AF102" s="79">
        <f t="shared" si="220"/>
        <v>0</v>
      </c>
      <c r="AG102" s="537"/>
      <c r="AH102" s="537"/>
      <c r="AI102" s="401"/>
      <c r="AJ102" s="320"/>
      <c r="AK102" s="79">
        <f t="shared" si="192"/>
        <v>0</v>
      </c>
      <c r="AL102" s="79">
        <f t="shared" si="193"/>
        <v>0</v>
      </c>
      <c r="AM102" s="79">
        <f t="shared" si="221"/>
        <v>0</v>
      </c>
      <c r="AN102" s="537"/>
      <c r="AO102" s="537"/>
      <c r="AP102" s="401"/>
      <c r="AQ102" s="320"/>
      <c r="AR102" s="79">
        <f t="shared" si="194"/>
        <v>0</v>
      </c>
      <c r="AS102" s="79">
        <f t="shared" si="195"/>
        <v>0</v>
      </c>
      <c r="AT102" s="79">
        <f t="shared" si="222"/>
        <v>0</v>
      </c>
      <c r="AU102" s="537"/>
      <c r="AV102" s="537"/>
      <c r="AW102" s="401"/>
      <c r="AX102" s="320"/>
      <c r="AY102" s="79">
        <f t="shared" si="196"/>
        <v>0</v>
      </c>
      <c r="AZ102" s="79">
        <f t="shared" si="197"/>
        <v>0</v>
      </c>
      <c r="BA102" s="79">
        <f t="shared" si="223"/>
        <v>0</v>
      </c>
      <c r="BB102" s="537"/>
      <c r="BC102" s="537"/>
      <c r="BD102" s="401"/>
      <c r="BE102" s="320"/>
      <c r="BF102" s="79">
        <f t="shared" si="198"/>
        <v>0</v>
      </c>
      <c r="BG102" s="79">
        <f t="shared" si="199"/>
        <v>0</v>
      </c>
      <c r="BH102" s="79">
        <f t="shared" si="224"/>
        <v>0</v>
      </c>
      <c r="BI102" s="537"/>
      <c r="BJ102" s="537"/>
      <c r="BK102" s="401"/>
      <c r="BL102" s="320"/>
      <c r="BM102" s="79">
        <f t="shared" si="200"/>
        <v>0</v>
      </c>
      <c r="BN102" s="79">
        <f t="shared" si="201"/>
        <v>0</v>
      </c>
      <c r="BO102" s="79">
        <f t="shared" si="225"/>
        <v>0</v>
      </c>
      <c r="BP102" s="537"/>
      <c r="BQ102" s="537"/>
      <c r="BR102" s="401"/>
      <c r="BS102" s="320"/>
      <c r="BT102" s="79">
        <f t="shared" si="202"/>
        <v>0</v>
      </c>
      <c r="BU102" s="79">
        <f t="shared" si="203"/>
        <v>0</v>
      </c>
      <c r="BV102" s="79">
        <f t="shared" si="226"/>
        <v>0</v>
      </c>
      <c r="BW102" s="537"/>
      <c r="BX102" s="537"/>
      <c r="BY102" s="401"/>
      <c r="BZ102" s="320"/>
      <c r="CA102" s="79">
        <f t="shared" si="204"/>
        <v>0</v>
      </c>
      <c r="CB102" s="79">
        <f t="shared" si="205"/>
        <v>0</v>
      </c>
      <c r="CC102" s="79">
        <f t="shared" si="227"/>
        <v>0</v>
      </c>
      <c r="CD102" s="537"/>
      <c r="CE102" s="537"/>
      <c r="CF102" s="401"/>
      <c r="CG102" s="320"/>
      <c r="CH102" s="79">
        <f t="shared" si="206"/>
        <v>0</v>
      </c>
      <c r="CI102" s="79">
        <f t="shared" si="207"/>
        <v>0</v>
      </c>
      <c r="CJ102" s="79">
        <f t="shared" si="228"/>
        <v>0</v>
      </c>
      <c r="CK102" s="537"/>
      <c r="CL102" s="537"/>
      <c r="CM102" s="401"/>
      <c r="CN102" s="320"/>
      <c r="CO102" s="79">
        <f t="shared" si="208"/>
        <v>0</v>
      </c>
      <c r="CP102" s="79">
        <f t="shared" si="209"/>
        <v>0</v>
      </c>
      <c r="CQ102" s="79">
        <f t="shared" si="229"/>
        <v>0</v>
      </c>
      <c r="CR102" s="537"/>
      <c r="CS102" s="537"/>
      <c r="CT102" s="401"/>
      <c r="CU102" s="320"/>
      <c r="CV102" s="79">
        <f t="shared" si="210"/>
        <v>0</v>
      </c>
      <c r="CW102" s="79">
        <f t="shared" si="211"/>
        <v>0</v>
      </c>
      <c r="CX102" s="79">
        <f t="shared" si="230"/>
        <v>0</v>
      </c>
      <c r="CY102" s="537"/>
      <c r="CZ102" s="537"/>
      <c r="DA102" s="401"/>
      <c r="DB102" s="320"/>
      <c r="DC102" s="79">
        <f t="shared" si="212"/>
        <v>0</v>
      </c>
      <c r="DD102" s="79">
        <f t="shared" si="213"/>
        <v>0</v>
      </c>
      <c r="DE102" s="79">
        <f t="shared" si="231"/>
        <v>0</v>
      </c>
      <c r="DF102" s="537"/>
      <c r="DG102" s="537"/>
      <c r="DH102" s="401"/>
      <c r="DI102" s="320"/>
      <c r="DJ102" s="79">
        <f t="shared" si="214"/>
        <v>0</v>
      </c>
      <c r="DK102" s="79">
        <f t="shared" si="215"/>
        <v>0</v>
      </c>
      <c r="DL102" s="79">
        <f t="shared" si="232"/>
        <v>0</v>
      </c>
      <c r="DM102" s="537"/>
      <c r="DN102" s="537"/>
      <c r="DO102" s="401"/>
      <c r="DP102" s="320"/>
      <c r="DQ102" s="79">
        <f t="shared" si="216"/>
        <v>0</v>
      </c>
      <c r="DR102" s="79">
        <f t="shared" si="217"/>
        <v>0</v>
      </c>
      <c r="DS102" s="79">
        <f t="shared" si="233"/>
        <v>0</v>
      </c>
      <c r="DT102" s="537"/>
      <c r="DU102" s="537"/>
      <c r="DV102" s="401"/>
    </row>
    <row r="103" spans="1:126" outlineLevel="1" x14ac:dyDescent="0.2">
      <c r="A103" s="186" t="s">
        <v>222</v>
      </c>
      <c r="B103" s="180"/>
      <c r="C103" s="44"/>
      <c r="D103" s="43"/>
      <c r="E103" s="79">
        <f t="shared" si="182"/>
        <v>0</v>
      </c>
      <c r="F103" s="150"/>
      <c r="G103" s="22"/>
      <c r="H103" s="320" t="s">
        <v>316</v>
      </c>
      <c r="I103" s="79">
        <f t="shared" si="183"/>
        <v>0</v>
      </c>
      <c r="J103" s="79">
        <f t="shared" si="184"/>
        <v>0</v>
      </c>
      <c r="K103" s="79">
        <f t="shared" si="185"/>
        <v>0</v>
      </c>
      <c r="L103" s="537"/>
      <c r="M103" s="537"/>
      <c r="N103" s="401"/>
      <c r="O103" s="320" t="str">
        <f t="shared" si="133"/>
        <v>LLR</v>
      </c>
      <c r="P103" s="79">
        <f t="shared" si="186"/>
        <v>0</v>
      </c>
      <c r="Q103" s="79">
        <f t="shared" si="187"/>
        <v>0</v>
      </c>
      <c r="R103" s="79">
        <f t="shared" si="218"/>
        <v>0</v>
      </c>
      <c r="S103" s="537"/>
      <c r="T103" s="537"/>
      <c r="U103" s="401"/>
      <c r="V103" s="320"/>
      <c r="W103" s="79">
        <f t="shared" si="188"/>
        <v>0</v>
      </c>
      <c r="X103" s="79">
        <f t="shared" si="189"/>
        <v>0</v>
      </c>
      <c r="Y103" s="79">
        <f t="shared" si="219"/>
        <v>0</v>
      </c>
      <c r="Z103" s="537"/>
      <c r="AA103" s="537"/>
      <c r="AB103" s="401"/>
      <c r="AC103" s="320"/>
      <c r="AD103" s="79">
        <f t="shared" si="190"/>
        <v>0</v>
      </c>
      <c r="AE103" s="79">
        <f t="shared" si="191"/>
        <v>0</v>
      </c>
      <c r="AF103" s="79">
        <f t="shared" si="220"/>
        <v>0</v>
      </c>
      <c r="AG103" s="537"/>
      <c r="AH103" s="537"/>
      <c r="AI103" s="401"/>
      <c r="AJ103" s="320"/>
      <c r="AK103" s="79">
        <f t="shared" si="192"/>
        <v>0</v>
      </c>
      <c r="AL103" s="79">
        <f t="shared" si="193"/>
        <v>0</v>
      </c>
      <c r="AM103" s="79">
        <f t="shared" si="221"/>
        <v>0</v>
      </c>
      <c r="AN103" s="537"/>
      <c r="AO103" s="537"/>
      <c r="AP103" s="401"/>
      <c r="AQ103" s="320"/>
      <c r="AR103" s="79">
        <f t="shared" si="194"/>
        <v>0</v>
      </c>
      <c r="AS103" s="79">
        <f t="shared" si="195"/>
        <v>0</v>
      </c>
      <c r="AT103" s="79">
        <f t="shared" si="222"/>
        <v>0</v>
      </c>
      <c r="AU103" s="537"/>
      <c r="AV103" s="537"/>
      <c r="AW103" s="401"/>
      <c r="AX103" s="320"/>
      <c r="AY103" s="79">
        <f t="shared" si="196"/>
        <v>0</v>
      </c>
      <c r="AZ103" s="79">
        <f t="shared" si="197"/>
        <v>0</v>
      </c>
      <c r="BA103" s="79">
        <f t="shared" si="223"/>
        <v>0</v>
      </c>
      <c r="BB103" s="537"/>
      <c r="BC103" s="537"/>
      <c r="BD103" s="401"/>
      <c r="BE103" s="320"/>
      <c r="BF103" s="79">
        <f t="shared" si="198"/>
        <v>0</v>
      </c>
      <c r="BG103" s="79">
        <f t="shared" si="199"/>
        <v>0</v>
      </c>
      <c r="BH103" s="79">
        <f t="shared" si="224"/>
        <v>0</v>
      </c>
      <c r="BI103" s="537"/>
      <c r="BJ103" s="537"/>
      <c r="BK103" s="401"/>
      <c r="BL103" s="320"/>
      <c r="BM103" s="79">
        <f t="shared" si="200"/>
        <v>0</v>
      </c>
      <c r="BN103" s="79">
        <f t="shared" si="201"/>
        <v>0</v>
      </c>
      <c r="BO103" s="79">
        <f t="shared" si="225"/>
        <v>0</v>
      </c>
      <c r="BP103" s="537"/>
      <c r="BQ103" s="537"/>
      <c r="BR103" s="401"/>
      <c r="BS103" s="320"/>
      <c r="BT103" s="79">
        <f t="shared" si="202"/>
        <v>0</v>
      </c>
      <c r="BU103" s="79">
        <f t="shared" si="203"/>
        <v>0</v>
      </c>
      <c r="BV103" s="79">
        <f t="shared" si="226"/>
        <v>0</v>
      </c>
      <c r="BW103" s="537"/>
      <c r="BX103" s="537"/>
      <c r="BY103" s="401"/>
      <c r="BZ103" s="320"/>
      <c r="CA103" s="79">
        <f t="shared" si="204"/>
        <v>0</v>
      </c>
      <c r="CB103" s="79">
        <f t="shared" si="205"/>
        <v>0</v>
      </c>
      <c r="CC103" s="79">
        <f t="shared" si="227"/>
        <v>0</v>
      </c>
      <c r="CD103" s="537"/>
      <c r="CE103" s="537"/>
      <c r="CF103" s="401"/>
      <c r="CG103" s="320"/>
      <c r="CH103" s="79">
        <f t="shared" si="206"/>
        <v>0</v>
      </c>
      <c r="CI103" s="79">
        <f t="shared" si="207"/>
        <v>0</v>
      </c>
      <c r="CJ103" s="79">
        <f t="shared" si="228"/>
        <v>0</v>
      </c>
      <c r="CK103" s="537"/>
      <c r="CL103" s="537"/>
      <c r="CM103" s="401"/>
      <c r="CN103" s="320"/>
      <c r="CO103" s="79">
        <f t="shared" si="208"/>
        <v>0</v>
      </c>
      <c r="CP103" s="79">
        <f t="shared" si="209"/>
        <v>0</v>
      </c>
      <c r="CQ103" s="79">
        <f t="shared" si="229"/>
        <v>0</v>
      </c>
      <c r="CR103" s="537"/>
      <c r="CS103" s="537"/>
      <c r="CT103" s="401"/>
      <c r="CU103" s="320"/>
      <c r="CV103" s="79">
        <f t="shared" si="210"/>
        <v>0</v>
      </c>
      <c r="CW103" s="79">
        <f t="shared" si="211"/>
        <v>0</v>
      </c>
      <c r="CX103" s="79">
        <f t="shared" si="230"/>
        <v>0</v>
      </c>
      <c r="CY103" s="537"/>
      <c r="CZ103" s="537"/>
      <c r="DA103" s="401"/>
      <c r="DB103" s="320"/>
      <c r="DC103" s="79">
        <f t="shared" si="212"/>
        <v>0</v>
      </c>
      <c r="DD103" s="79">
        <f t="shared" si="213"/>
        <v>0</v>
      </c>
      <c r="DE103" s="79">
        <f t="shared" si="231"/>
        <v>0</v>
      </c>
      <c r="DF103" s="537"/>
      <c r="DG103" s="537"/>
      <c r="DH103" s="401"/>
      <c r="DI103" s="320"/>
      <c r="DJ103" s="79">
        <f t="shared" si="214"/>
        <v>0</v>
      </c>
      <c r="DK103" s="79">
        <f t="shared" si="215"/>
        <v>0</v>
      </c>
      <c r="DL103" s="79">
        <f t="shared" si="232"/>
        <v>0</v>
      </c>
      <c r="DM103" s="537"/>
      <c r="DN103" s="537"/>
      <c r="DO103" s="401"/>
      <c r="DP103" s="320"/>
      <c r="DQ103" s="79">
        <f t="shared" si="216"/>
        <v>0</v>
      </c>
      <c r="DR103" s="79">
        <f t="shared" si="217"/>
        <v>0</v>
      </c>
      <c r="DS103" s="79">
        <f t="shared" si="233"/>
        <v>0</v>
      </c>
      <c r="DT103" s="537"/>
      <c r="DU103" s="537"/>
      <c r="DV103" s="401"/>
    </row>
    <row r="104" spans="1:126" outlineLevel="1" x14ac:dyDescent="0.2">
      <c r="A104" s="186" t="s">
        <v>223</v>
      </c>
      <c r="B104" s="180"/>
      <c r="C104" s="44"/>
      <c r="D104" s="43"/>
      <c r="E104" s="79">
        <f t="shared" si="182"/>
        <v>0</v>
      </c>
      <c r="F104" s="150"/>
      <c r="G104" s="22"/>
      <c r="H104" s="320" t="s">
        <v>316</v>
      </c>
      <c r="I104" s="79">
        <f t="shared" si="183"/>
        <v>0</v>
      </c>
      <c r="J104" s="79">
        <f t="shared" si="184"/>
        <v>0</v>
      </c>
      <c r="K104" s="79">
        <f t="shared" si="185"/>
        <v>0</v>
      </c>
      <c r="L104" s="537"/>
      <c r="M104" s="537"/>
      <c r="N104" s="401"/>
      <c r="O104" s="320" t="str">
        <f t="shared" si="133"/>
        <v>LLR</v>
      </c>
      <c r="P104" s="79">
        <f t="shared" si="186"/>
        <v>0</v>
      </c>
      <c r="Q104" s="79">
        <f t="shared" si="187"/>
        <v>0</v>
      </c>
      <c r="R104" s="79">
        <f t="shared" si="218"/>
        <v>0</v>
      </c>
      <c r="S104" s="537"/>
      <c r="T104" s="537"/>
      <c r="U104" s="401"/>
      <c r="V104" s="320"/>
      <c r="W104" s="79">
        <f t="shared" si="188"/>
        <v>0</v>
      </c>
      <c r="X104" s="79">
        <f t="shared" si="189"/>
        <v>0</v>
      </c>
      <c r="Y104" s="79">
        <f t="shared" si="219"/>
        <v>0</v>
      </c>
      <c r="Z104" s="537"/>
      <c r="AA104" s="537"/>
      <c r="AB104" s="401"/>
      <c r="AC104" s="320"/>
      <c r="AD104" s="79">
        <f t="shared" si="190"/>
        <v>0</v>
      </c>
      <c r="AE104" s="79">
        <f t="shared" si="191"/>
        <v>0</v>
      </c>
      <c r="AF104" s="79">
        <f t="shared" si="220"/>
        <v>0</v>
      </c>
      <c r="AG104" s="537"/>
      <c r="AH104" s="537"/>
      <c r="AI104" s="401"/>
      <c r="AJ104" s="320"/>
      <c r="AK104" s="79">
        <f t="shared" si="192"/>
        <v>0</v>
      </c>
      <c r="AL104" s="79">
        <f t="shared" si="193"/>
        <v>0</v>
      </c>
      <c r="AM104" s="79">
        <f t="shared" si="221"/>
        <v>0</v>
      </c>
      <c r="AN104" s="537"/>
      <c r="AO104" s="537"/>
      <c r="AP104" s="401"/>
      <c r="AQ104" s="320"/>
      <c r="AR104" s="79">
        <f t="shared" si="194"/>
        <v>0</v>
      </c>
      <c r="AS104" s="79">
        <f t="shared" si="195"/>
        <v>0</v>
      </c>
      <c r="AT104" s="79">
        <f t="shared" si="222"/>
        <v>0</v>
      </c>
      <c r="AU104" s="537"/>
      <c r="AV104" s="537"/>
      <c r="AW104" s="401"/>
      <c r="AX104" s="320"/>
      <c r="AY104" s="79">
        <f t="shared" si="196"/>
        <v>0</v>
      </c>
      <c r="AZ104" s="79">
        <f t="shared" si="197"/>
        <v>0</v>
      </c>
      <c r="BA104" s="79">
        <f t="shared" si="223"/>
        <v>0</v>
      </c>
      <c r="BB104" s="537"/>
      <c r="BC104" s="537"/>
      <c r="BD104" s="401"/>
      <c r="BE104" s="320"/>
      <c r="BF104" s="79">
        <f t="shared" si="198"/>
        <v>0</v>
      </c>
      <c r="BG104" s="79">
        <f t="shared" si="199"/>
        <v>0</v>
      </c>
      <c r="BH104" s="79">
        <f t="shared" si="224"/>
        <v>0</v>
      </c>
      <c r="BI104" s="537"/>
      <c r="BJ104" s="537"/>
      <c r="BK104" s="401"/>
      <c r="BL104" s="320"/>
      <c r="BM104" s="79">
        <f t="shared" si="200"/>
        <v>0</v>
      </c>
      <c r="BN104" s="79">
        <f t="shared" si="201"/>
        <v>0</v>
      </c>
      <c r="BO104" s="79">
        <f t="shared" si="225"/>
        <v>0</v>
      </c>
      <c r="BP104" s="537"/>
      <c r="BQ104" s="537"/>
      <c r="BR104" s="401"/>
      <c r="BS104" s="320"/>
      <c r="BT104" s="79">
        <f t="shared" si="202"/>
        <v>0</v>
      </c>
      <c r="BU104" s="79">
        <f t="shared" si="203"/>
        <v>0</v>
      </c>
      <c r="BV104" s="79">
        <f t="shared" si="226"/>
        <v>0</v>
      </c>
      <c r="BW104" s="537"/>
      <c r="BX104" s="537"/>
      <c r="BY104" s="401"/>
      <c r="BZ104" s="320"/>
      <c r="CA104" s="79">
        <f t="shared" si="204"/>
        <v>0</v>
      </c>
      <c r="CB104" s="79">
        <f t="shared" si="205"/>
        <v>0</v>
      </c>
      <c r="CC104" s="79">
        <f t="shared" si="227"/>
        <v>0</v>
      </c>
      <c r="CD104" s="537"/>
      <c r="CE104" s="537"/>
      <c r="CF104" s="401"/>
      <c r="CG104" s="320"/>
      <c r="CH104" s="79">
        <f t="shared" si="206"/>
        <v>0</v>
      </c>
      <c r="CI104" s="79">
        <f t="shared" si="207"/>
        <v>0</v>
      </c>
      <c r="CJ104" s="79">
        <f t="shared" si="228"/>
        <v>0</v>
      </c>
      <c r="CK104" s="537"/>
      <c r="CL104" s="537"/>
      <c r="CM104" s="401"/>
      <c r="CN104" s="320"/>
      <c r="CO104" s="79">
        <f t="shared" si="208"/>
        <v>0</v>
      </c>
      <c r="CP104" s="79">
        <f t="shared" si="209"/>
        <v>0</v>
      </c>
      <c r="CQ104" s="79">
        <f t="shared" si="229"/>
        <v>0</v>
      </c>
      <c r="CR104" s="537"/>
      <c r="CS104" s="537"/>
      <c r="CT104" s="401"/>
      <c r="CU104" s="320"/>
      <c r="CV104" s="79">
        <f t="shared" si="210"/>
        <v>0</v>
      </c>
      <c r="CW104" s="79">
        <f t="shared" si="211"/>
        <v>0</v>
      </c>
      <c r="CX104" s="79">
        <f t="shared" si="230"/>
        <v>0</v>
      </c>
      <c r="CY104" s="537"/>
      <c r="CZ104" s="537"/>
      <c r="DA104" s="401"/>
      <c r="DB104" s="320"/>
      <c r="DC104" s="79">
        <f t="shared" si="212"/>
        <v>0</v>
      </c>
      <c r="DD104" s="79">
        <f t="shared" si="213"/>
        <v>0</v>
      </c>
      <c r="DE104" s="79">
        <f t="shared" si="231"/>
        <v>0</v>
      </c>
      <c r="DF104" s="537"/>
      <c r="DG104" s="537"/>
      <c r="DH104" s="401"/>
      <c r="DI104" s="320"/>
      <c r="DJ104" s="79">
        <f t="shared" si="214"/>
        <v>0</v>
      </c>
      <c r="DK104" s="79">
        <f t="shared" si="215"/>
        <v>0</v>
      </c>
      <c r="DL104" s="79">
        <f t="shared" si="232"/>
        <v>0</v>
      </c>
      <c r="DM104" s="537"/>
      <c r="DN104" s="537"/>
      <c r="DO104" s="401"/>
      <c r="DP104" s="320"/>
      <c r="DQ104" s="79">
        <f t="shared" si="216"/>
        <v>0</v>
      </c>
      <c r="DR104" s="79">
        <f t="shared" si="217"/>
        <v>0</v>
      </c>
      <c r="DS104" s="79">
        <f t="shared" si="233"/>
        <v>0</v>
      </c>
      <c r="DT104" s="537"/>
      <c r="DU104" s="537"/>
      <c r="DV104" s="401"/>
    </row>
    <row r="105" spans="1:126" outlineLevel="1" x14ac:dyDescent="0.2">
      <c r="A105" s="224" t="s">
        <v>87</v>
      </c>
      <c r="B105" s="181"/>
      <c r="C105" s="90">
        <f>SUMIF($H106:$H124,MID($H105,3,10),C106:C124)</f>
        <v>0</v>
      </c>
      <c r="D105" s="90">
        <f>SUMIF($H106:$H124,MID($H105,3,10),D106:D124)</f>
        <v>0</v>
      </c>
      <c r="E105" s="90">
        <f t="shared" si="182"/>
        <v>0</v>
      </c>
      <c r="F105" s="150"/>
      <c r="G105" s="22"/>
      <c r="H105" s="320" t="s">
        <v>319</v>
      </c>
      <c r="I105" s="77">
        <f t="shared" si="183"/>
        <v>0</v>
      </c>
      <c r="J105" s="77">
        <f t="shared" si="184"/>
        <v>0</v>
      </c>
      <c r="K105" s="80">
        <f t="shared" si="185"/>
        <v>0</v>
      </c>
      <c r="L105" s="464">
        <f>IF(I$1="","",SUMIF($H106:$H124,MID($H105,3,10),L106:L124))</f>
        <v>0</v>
      </c>
      <c r="M105" s="464">
        <f>IF(I$1="","",SUMIF($H106:$H124,MID($H105,3,10),M106:M124))</f>
        <v>0</v>
      </c>
      <c r="N105" s="401"/>
      <c r="O105" s="320" t="str">
        <f t="shared" si="133"/>
        <v>LL</v>
      </c>
      <c r="P105" s="77">
        <f t="shared" si="186"/>
        <v>0</v>
      </c>
      <c r="Q105" s="77">
        <f t="shared" si="187"/>
        <v>0</v>
      </c>
      <c r="R105" s="80">
        <f t="shared" si="218"/>
        <v>0</v>
      </c>
      <c r="S105" s="476">
        <f>IF(P$1="","",SUMIF($H106:$H111,MID($H105,3,10),S106:S111))</f>
        <v>0</v>
      </c>
      <c r="T105" s="476">
        <f>IF(P$1="","",SUMIF($H106:$H111,MID($H105,3,10),T106:T111))</f>
        <v>0</v>
      </c>
      <c r="U105" s="401"/>
      <c r="V105" s="320"/>
      <c r="W105" s="77">
        <f t="shared" si="188"/>
        <v>0</v>
      </c>
      <c r="X105" s="77">
        <f t="shared" si="189"/>
        <v>0</v>
      </c>
      <c r="Y105" s="80">
        <f t="shared" si="219"/>
        <v>0</v>
      </c>
      <c r="Z105" s="476">
        <f>IF(W$1="","",SUMIF($H106:$H111,MID($H105,3,10),Z106:Z111))</f>
        <v>0</v>
      </c>
      <c r="AA105" s="476">
        <f>IF(W$1="","",SUMIF($H106:$H111,MID($H105,3,10),AA106:AA111))</f>
        <v>0</v>
      </c>
      <c r="AB105" s="401"/>
      <c r="AC105" s="320"/>
      <c r="AD105" s="77">
        <f t="shared" si="190"/>
        <v>0</v>
      </c>
      <c r="AE105" s="77">
        <f t="shared" si="191"/>
        <v>0</v>
      </c>
      <c r="AF105" s="80">
        <f t="shared" si="220"/>
        <v>0</v>
      </c>
      <c r="AG105" s="476">
        <f>IF(AD$1="","",SUMIF($H106:$H111,MID($H105,3,10),AG106:AG111))</f>
        <v>0</v>
      </c>
      <c r="AH105" s="476">
        <f>IF(AD$1="","",SUMIF($H106:$H111,MID($H105,3,10),AH106:AH111))</f>
        <v>0</v>
      </c>
      <c r="AI105" s="401"/>
      <c r="AJ105" s="320"/>
      <c r="AK105" s="77">
        <f t="shared" si="192"/>
        <v>0</v>
      </c>
      <c r="AL105" s="77">
        <f t="shared" si="193"/>
        <v>0</v>
      </c>
      <c r="AM105" s="80">
        <f t="shared" si="221"/>
        <v>0</v>
      </c>
      <c r="AN105" s="476">
        <f>IF(AK$1="","",SUMIF($H106:$H111,MID($H105,3,10),AN106:AN111))</f>
        <v>0</v>
      </c>
      <c r="AO105" s="476">
        <f>IF(AK$1="","",SUMIF($H106:$H111,MID($H105,3,10),AO106:AO111))</f>
        <v>0</v>
      </c>
      <c r="AP105" s="401"/>
      <c r="AQ105" s="320"/>
      <c r="AR105" s="77">
        <f t="shared" si="194"/>
        <v>0</v>
      </c>
      <c r="AS105" s="77">
        <f t="shared" si="195"/>
        <v>0</v>
      </c>
      <c r="AT105" s="80">
        <f t="shared" si="222"/>
        <v>0</v>
      </c>
      <c r="AU105" s="476">
        <f>IF(AR$1="","",SUMIF($H106:$H111,MID($H105,3,10),AU106:AU111))</f>
        <v>0</v>
      </c>
      <c r="AV105" s="476">
        <f>IF(AR$1="","",SUMIF($H106:$H111,MID($H105,3,10),AV106:AV111))</f>
        <v>0</v>
      </c>
      <c r="AW105" s="401"/>
      <c r="AX105" s="320"/>
      <c r="AY105" s="77">
        <f t="shared" si="196"/>
        <v>0</v>
      </c>
      <c r="AZ105" s="77">
        <f t="shared" si="197"/>
        <v>0</v>
      </c>
      <c r="BA105" s="80">
        <f t="shared" si="223"/>
        <v>0</v>
      </c>
      <c r="BB105" s="476">
        <f>IF(AY$1="","",SUMIF($H106:$H111,MID($H105,3,10),BB106:BB111))</f>
        <v>0</v>
      </c>
      <c r="BC105" s="476">
        <f>IF(AY$1="","",SUMIF($H106:$H111,MID($H105,3,10),BC106:BC111))</f>
        <v>0</v>
      </c>
      <c r="BD105" s="401"/>
      <c r="BE105" s="320"/>
      <c r="BF105" s="77">
        <f t="shared" si="198"/>
        <v>0</v>
      </c>
      <c r="BG105" s="77">
        <f t="shared" si="199"/>
        <v>0</v>
      </c>
      <c r="BH105" s="80">
        <f t="shared" si="224"/>
        <v>0</v>
      </c>
      <c r="BI105" s="476">
        <f>IF(BF$1="","",SUMIF($H106:$H111,MID($H105,3,10),BI106:BI111))</f>
        <v>0</v>
      </c>
      <c r="BJ105" s="476">
        <f>IF(BF$1="","",SUMIF($H106:$H111,MID($H105,3,10),BJ106:BJ111))</f>
        <v>0</v>
      </c>
      <c r="BK105" s="401"/>
      <c r="BL105" s="320"/>
      <c r="BM105" s="77">
        <f t="shared" si="200"/>
        <v>0</v>
      </c>
      <c r="BN105" s="77">
        <f t="shared" si="201"/>
        <v>0</v>
      </c>
      <c r="BO105" s="80">
        <f t="shared" si="225"/>
        <v>0</v>
      </c>
      <c r="BP105" s="476">
        <f>IF(BM$1="","",SUMIF($H106:$H111,MID($H105,3,10),BP106:BP111))</f>
        <v>0</v>
      </c>
      <c r="BQ105" s="476">
        <f>IF(BM$1="","",SUMIF($H106:$H111,MID($H105,3,10),BQ106:BQ111))</f>
        <v>0</v>
      </c>
      <c r="BR105" s="401"/>
      <c r="BS105" s="320"/>
      <c r="BT105" s="77">
        <f t="shared" si="202"/>
        <v>0</v>
      </c>
      <c r="BU105" s="77">
        <f t="shared" si="203"/>
        <v>0</v>
      </c>
      <c r="BV105" s="80">
        <f t="shared" si="226"/>
        <v>0</v>
      </c>
      <c r="BW105" s="476">
        <f>IF(BT$1="","",SUMIF($H106:$H111,MID($H105,3,10),BW106:BW111))</f>
        <v>0</v>
      </c>
      <c r="BX105" s="476">
        <f>IF(BT$1="","",SUMIF($H106:$H111,MID($H105,3,10),BX106:BX111))</f>
        <v>0</v>
      </c>
      <c r="BY105" s="401"/>
      <c r="BZ105" s="320"/>
      <c r="CA105" s="77">
        <f t="shared" si="204"/>
        <v>0</v>
      </c>
      <c r="CB105" s="77">
        <f t="shared" si="205"/>
        <v>0</v>
      </c>
      <c r="CC105" s="80">
        <f t="shared" si="227"/>
        <v>0</v>
      </c>
      <c r="CD105" s="476">
        <f>IF(CA$1="","",SUMIF($H106:$H111,MID($H105,3,10),CD106:CD111))</f>
        <v>0</v>
      </c>
      <c r="CE105" s="476">
        <f>IF(CA$1="","",SUMIF($H106:$H111,MID($H105,3,10),CE106:CE111))</f>
        <v>0</v>
      </c>
      <c r="CF105" s="401"/>
      <c r="CG105" s="320"/>
      <c r="CH105" s="77">
        <f t="shared" si="206"/>
        <v>0</v>
      </c>
      <c r="CI105" s="77">
        <f t="shared" si="207"/>
        <v>0</v>
      </c>
      <c r="CJ105" s="80">
        <f t="shared" si="228"/>
        <v>0</v>
      </c>
      <c r="CK105" s="476">
        <f>IF(CH$1="","",SUMIF($H106:$H111,MID($H105,3,10),CK106:CK111))</f>
        <v>0</v>
      </c>
      <c r="CL105" s="476">
        <f>IF(CH$1="","",SUMIF($H106:$H111,MID($H105,3,10),CL106:CL111))</f>
        <v>0</v>
      </c>
      <c r="CM105" s="401"/>
      <c r="CN105" s="320"/>
      <c r="CO105" s="77">
        <f t="shared" si="208"/>
        <v>0</v>
      </c>
      <c r="CP105" s="77">
        <f t="shared" si="209"/>
        <v>0</v>
      </c>
      <c r="CQ105" s="80">
        <f t="shared" si="229"/>
        <v>0</v>
      </c>
      <c r="CR105" s="476">
        <f>IF(CO$1="","",SUMIF($H106:$H111,MID($H105,3,10),CR106:CR111))</f>
        <v>0</v>
      </c>
      <c r="CS105" s="476">
        <f>IF(CO$1="","",SUMIF($H106:$H111,MID($H105,3,10),CS106:CS111))</f>
        <v>0</v>
      </c>
      <c r="CT105" s="401"/>
      <c r="CU105" s="320"/>
      <c r="CV105" s="77">
        <f t="shared" si="210"/>
        <v>0</v>
      </c>
      <c r="CW105" s="77">
        <f t="shared" si="211"/>
        <v>0</v>
      </c>
      <c r="CX105" s="80">
        <f t="shared" si="230"/>
        <v>0</v>
      </c>
      <c r="CY105" s="476">
        <f>IF(CV$1="","",SUMIF($H106:$H111,MID($H105,3,10),CY106:CY111))</f>
        <v>0</v>
      </c>
      <c r="CZ105" s="476">
        <f>IF(CV$1="","",SUMIF($H106:$H111,MID($H105,3,10),CZ106:CZ111))</f>
        <v>0</v>
      </c>
      <c r="DA105" s="401"/>
      <c r="DB105" s="320"/>
      <c r="DC105" s="77">
        <f t="shared" si="212"/>
        <v>0</v>
      </c>
      <c r="DD105" s="77">
        <f t="shared" si="213"/>
        <v>0</v>
      </c>
      <c r="DE105" s="80">
        <f t="shared" si="231"/>
        <v>0</v>
      </c>
      <c r="DF105" s="476">
        <f>IF(DC$1="","",SUMIF($H106:$H111,MID($H105,3,10),DF106:DF111))</f>
        <v>0</v>
      </c>
      <c r="DG105" s="476">
        <f>IF(DC$1="","",SUMIF($H106:$H111,MID($H105,3,10),DG106:DG111))</f>
        <v>0</v>
      </c>
      <c r="DH105" s="401"/>
      <c r="DI105" s="320"/>
      <c r="DJ105" s="77">
        <f t="shared" si="214"/>
        <v>0</v>
      </c>
      <c r="DK105" s="77">
        <f t="shared" si="215"/>
        <v>0</v>
      </c>
      <c r="DL105" s="80">
        <f t="shared" si="232"/>
        <v>0</v>
      </c>
      <c r="DM105" s="476">
        <f>IF(DJ$1="","",SUMIF($H106:$H111,MID($H105,3,10),DM106:DM111))</f>
        <v>0</v>
      </c>
      <c r="DN105" s="476">
        <f>IF(DJ$1="","",SUMIF($H106:$H111,MID($H105,3,10),DN106:DN111))</f>
        <v>0</v>
      </c>
      <c r="DO105" s="401"/>
      <c r="DP105" s="320"/>
      <c r="DQ105" s="77">
        <f t="shared" si="216"/>
        <v>0</v>
      </c>
      <c r="DR105" s="77">
        <f t="shared" si="217"/>
        <v>0</v>
      </c>
      <c r="DS105" s="80">
        <f t="shared" si="233"/>
        <v>0</v>
      </c>
      <c r="DT105" s="476">
        <f>IF(DQ$1="","",SUMIF($H106:$H111,MID($H105,3,10),DT106:DT111))</f>
        <v>0</v>
      </c>
      <c r="DU105" s="476">
        <f>IF(DQ$1="","",SUMIF($H106:$H111,MID($H105,3,10),DU106:DU111))</f>
        <v>0</v>
      </c>
      <c r="DV105" s="401"/>
    </row>
    <row r="106" spans="1:126" outlineLevel="1" x14ac:dyDescent="0.2">
      <c r="A106" s="154" t="s">
        <v>124</v>
      </c>
      <c r="B106" s="183"/>
      <c r="C106" s="44"/>
      <c r="D106" s="43"/>
      <c r="E106" s="79">
        <f t="shared" si="182"/>
        <v>0</v>
      </c>
      <c r="F106" s="150"/>
      <c r="G106" s="22"/>
      <c r="H106" s="320" t="s">
        <v>318</v>
      </c>
      <c r="I106" s="79">
        <f t="shared" si="183"/>
        <v>0</v>
      </c>
      <c r="J106" s="79">
        <f t="shared" si="184"/>
        <v>0</v>
      </c>
      <c r="K106" s="79">
        <f t="shared" si="185"/>
        <v>0</v>
      </c>
      <c r="L106" s="537"/>
      <c r="M106" s="537"/>
      <c r="N106" s="401"/>
      <c r="O106" s="320" t="str">
        <f t="shared" si="133"/>
        <v>LLC</v>
      </c>
      <c r="P106" s="79">
        <f t="shared" si="186"/>
        <v>0</v>
      </c>
      <c r="Q106" s="79">
        <f t="shared" si="187"/>
        <v>0</v>
      </c>
      <c r="R106" s="79">
        <f t="shared" si="218"/>
        <v>0</v>
      </c>
      <c r="S106" s="537"/>
      <c r="T106" s="537"/>
      <c r="U106" s="401"/>
      <c r="V106" s="320"/>
      <c r="W106" s="79">
        <f t="shared" si="188"/>
        <v>0</v>
      </c>
      <c r="X106" s="79">
        <f t="shared" si="189"/>
        <v>0</v>
      </c>
      <c r="Y106" s="79">
        <f t="shared" si="219"/>
        <v>0</v>
      </c>
      <c r="Z106" s="537"/>
      <c r="AA106" s="537"/>
      <c r="AB106" s="401"/>
      <c r="AC106" s="320"/>
      <c r="AD106" s="79">
        <f t="shared" si="190"/>
        <v>0</v>
      </c>
      <c r="AE106" s="79">
        <f t="shared" si="191"/>
        <v>0</v>
      </c>
      <c r="AF106" s="79">
        <f t="shared" si="220"/>
        <v>0</v>
      </c>
      <c r="AG106" s="537"/>
      <c r="AH106" s="537"/>
      <c r="AI106" s="401"/>
      <c r="AJ106" s="320"/>
      <c r="AK106" s="79">
        <f t="shared" si="192"/>
        <v>0</v>
      </c>
      <c r="AL106" s="79">
        <f t="shared" si="193"/>
        <v>0</v>
      </c>
      <c r="AM106" s="79">
        <f t="shared" si="221"/>
        <v>0</v>
      </c>
      <c r="AN106" s="537"/>
      <c r="AO106" s="537"/>
      <c r="AP106" s="401"/>
      <c r="AQ106" s="320"/>
      <c r="AR106" s="79">
        <f t="shared" si="194"/>
        <v>0</v>
      </c>
      <c r="AS106" s="79">
        <f t="shared" si="195"/>
        <v>0</v>
      </c>
      <c r="AT106" s="79">
        <f t="shared" si="222"/>
        <v>0</v>
      </c>
      <c r="AU106" s="537"/>
      <c r="AV106" s="537"/>
      <c r="AW106" s="401"/>
      <c r="AX106" s="320"/>
      <c r="AY106" s="79">
        <f t="shared" si="196"/>
        <v>0</v>
      </c>
      <c r="AZ106" s="79">
        <f t="shared" si="197"/>
        <v>0</v>
      </c>
      <c r="BA106" s="79">
        <f t="shared" si="223"/>
        <v>0</v>
      </c>
      <c r="BB106" s="537"/>
      <c r="BC106" s="537"/>
      <c r="BD106" s="401"/>
      <c r="BE106" s="320"/>
      <c r="BF106" s="79">
        <f t="shared" si="198"/>
        <v>0</v>
      </c>
      <c r="BG106" s="79">
        <f t="shared" si="199"/>
        <v>0</v>
      </c>
      <c r="BH106" s="79">
        <f t="shared" si="224"/>
        <v>0</v>
      </c>
      <c r="BI106" s="537"/>
      <c r="BJ106" s="537"/>
      <c r="BK106" s="401"/>
      <c r="BL106" s="320"/>
      <c r="BM106" s="79">
        <f t="shared" si="200"/>
        <v>0</v>
      </c>
      <c r="BN106" s="79">
        <f t="shared" si="201"/>
        <v>0</v>
      </c>
      <c r="BO106" s="79">
        <f t="shared" si="225"/>
        <v>0</v>
      </c>
      <c r="BP106" s="537"/>
      <c r="BQ106" s="537"/>
      <c r="BR106" s="401"/>
      <c r="BS106" s="320"/>
      <c r="BT106" s="79">
        <f t="shared" si="202"/>
        <v>0</v>
      </c>
      <c r="BU106" s="79">
        <f t="shared" si="203"/>
        <v>0</v>
      </c>
      <c r="BV106" s="79">
        <f t="shared" si="226"/>
        <v>0</v>
      </c>
      <c r="BW106" s="537"/>
      <c r="BX106" s="537"/>
      <c r="BY106" s="401"/>
      <c r="BZ106" s="320"/>
      <c r="CA106" s="79">
        <f t="shared" si="204"/>
        <v>0</v>
      </c>
      <c r="CB106" s="79">
        <f t="shared" si="205"/>
        <v>0</v>
      </c>
      <c r="CC106" s="79">
        <f t="shared" si="227"/>
        <v>0</v>
      </c>
      <c r="CD106" s="537"/>
      <c r="CE106" s="537"/>
      <c r="CF106" s="401"/>
      <c r="CG106" s="320"/>
      <c r="CH106" s="79">
        <f t="shared" si="206"/>
        <v>0</v>
      </c>
      <c r="CI106" s="79">
        <f t="shared" si="207"/>
        <v>0</v>
      </c>
      <c r="CJ106" s="79">
        <f t="shared" si="228"/>
        <v>0</v>
      </c>
      <c r="CK106" s="537"/>
      <c r="CL106" s="537"/>
      <c r="CM106" s="401"/>
      <c r="CN106" s="320"/>
      <c r="CO106" s="79">
        <f t="shared" si="208"/>
        <v>0</v>
      </c>
      <c r="CP106" s="79">
        <f t="shared" si="209"/>
        <v>0</v>
      </c>
      <c r="CQ106" s="79">
        <f t="shared" si="229"/>
        <v>0</v>
      </c>
      <c r="CR106" s="537"/>
      <c r="CS106" s="537"/>
      <c r="CT106" s="401"/>
      <c r="CU106" s="320"/>
      <c r="CV106" s="79">
        <f t="shared" si="210"/>
        <v>0</v>
      </c>
      <c r="CW106" s="79">
        <f t="shared" si="211"/>
        <v>0</v>
      </c>
      <c r="CX106" s="79">
        <f t="shared" si="230"/>
        <v>0</v>
      </c>
      <c r="CY106" s="537"/>
      <c r="CZ106" s="537"/>
      <c r="DA106" s="401"/>
      <c r="DB106" s="320"/>
      <c r="DC106" s="79">
        <f t="shared" si="212"/>
        <v>0</v>
      </c>
      <c r="DD106" s="79">
        <f t="shared" si="213"/>
        <v>0</v>
      </c>
      <c r="DE106" s="79">
        <f t="shared" si="231"/>
        <v>0</v>
      </c>
      <c r="DF106" s="537"/>
      <c r="DG106" s="537"/>
      <c r="DH106" s="401"/>
      <c r="DI106" s="320"/>
      <c r="DJ106" s="79">
        <f t="shared" si="214"/>
        <v>0</v>
      </c>
      <c r="DK106" s="79">
        <f t="shared" si="215"/>
        <v>0</v>
      </c>
      <c r="DL106" s="79">
        <f t="shared" si="232"/>
        <v>0</v>
      </c>
      <c r="DM106" s="537"/>
      <c r="DN106" s="537"/>
      <c r="DO106" s="401"/>
      <c r="DP106" s="320"/>
      <c r="DQ106" s="79">
        <f t="shared" si="216"/>
        <v>0</v>
      </c>
      <c r="DR106" s="79">
        <f t="shared" si="217"/>
        <v>0</v>
      </c>
      <c r="DS106" s="79">
        <f t="shared" si="233"/>
        <v>0</v>
      </c>
      <c r="DT106" s="537"/>
      <c r="DU106" s="537"/>
      <c r="DV106" s="401"/>
    </row>
    <row r="107" spans="1:126" outlineLevel="1" x14ac:dyDescent="0.2">
      <c r="A107" s="154" t="s">
        <v>125</v>
      </c>
      <c r="B107" s="182"/>
      <c r="C107" s="44"/>
      <c r="D107" s="43"/>
      <c r="E107" s="79">
        <f t="shared" si="182"/>
        <v>0</v>
      </c>
      <c r="F107" s="150"/>
      <c r="G107" s="22"/>
      <c r="H107" s="320" t="s">
        <v>318</v>
      </c>
      <c r="I107" s="79">
        <f t="shared" si="183"/>
        <v>0</v>
      </c>
      <c r="J107" s="79">
        <f t="shared" si="184"/>
        <v>0</v>
      </c>
      <c r="K107" s="79">
        <f t="shared" si="185"/>
        <v>0</v>
      </c>
      <c r="L107" s="537"/>
      <c r="M107" s="537"/>
      <c r="N107" s="401"/>
      <c r="O107" s="320" t="str">
        <f t="shared" si="133"/>
        <v>LLC</v>
      </c>
      <c r="P107" s="79">
        <f t="shared" si="186"/>
        <v>0</v>
      </c>
      <c r="Q107" s="79">
        <f t="shared" si="187"/>
        <v>0</v>
      </c>
      <c r="R107" s="79">
        <f t="shared" si="218"/>
        <v>0</v>
      </c>
      <c r="S107" s="537"/>
      <c r="T107" s="537"/>
      <c r="U107" s="401"/>
      <c r="V107" s="320"/>
      <c r="W107" s="79">
        <f t="shared" si="188"/>
        <v>0</v>
      </c>
      <c r="X107" s="79">
        <f t="shared" si="189"/>
        <v>0</v>
      </c>
      <c r="Y107" s="79">
        <f t="shared" si="219"/>
        <v>0</v>
      </c>
      <c r="Z107" s="537"/>
      <c r="AA107" s="537"/>
      <c r="AB107" s="401"/>
      <c r="AC107" s="320"/>
      <c r="AD107" s="79">
        <f t="shared" si="190"/>
        <v>0</v>
      </c>
      <c r="AE107" s="79">
        <f t="shared" si="191"/>
        <v>0</v>
      </c>
      <c r="AF107" s="79">
        <f t="shared" si="220"/>
        <v>0</v>
      </c>
      <c r="AG107" s="537"/>
      <c r="AH107" s="537"/>
      <c r="AI107" s="401"/>
      <c r="AJ107" s="320"/>
      <c r="AK107" s="79">
        <f t="shared" si="192"/>
        <v>0</v>
      </c>
      <c r="AL107" s="79">
        <f t="shared" si="193"/>
        <v>0</v>
      </c>
      <c r="AM107" s="79">
        <f t="shared" si="221"/>
        <v>0</v>
      </c>
      <c r="AN107" s="537"/>
      <c r="AO107" s="537"/>
      <c r="AP107" s="401"/>
      <c r="AQ107" s="320"/>
      <c r="AR107" s="79">
        <f t="shared" si="194"/>
        <v>0</v>
      </c>
      <c r="AS107" s="79">
        <f t="shared" si="195"/>
        <v>0</v>
      </c>
      <c r="AT107" s="79">
        <f t="shared" si="222"/>
        <v>0</v>
      </c>
      <c r="AU107" s="537"/>
      <c r="AV107" s="537"/>
      <c r="AW107" s="401"/>
      <c r="AX107" s="320"/>
      <c r="AY107" s="79">
        <f t="shared" si="196"/>
        <v>0</v>
      </c>
      <c r="AZ107" s="79">
        <f t="shared" si="197"/>
        <v>0</v>
      </c>
      <c r="BA107" s="79">
        <f t="shared" si="223"/>
        <v>0</v>
      </c>
      <c r="BB107" s="537"/>
      <c r="BC107" s="537"/>
      <c r="BD107" s="401"/>
      <c r="BE107" s="320"/>
      <c r="BF107" s="79">
        <f t="shared" si="198"/>
        <v>0</v>
      </c>
      <c r="BG107" s="79">
        <f t="shared" si="199"/>
        <v>0</v>
      </c>
      <c r="BH107" s="79">
        <f t="shared" si="224"/>
        <v>0</v>
      </c>
      <c r="BI107" s="537"/>
      <c r="BJ107" s="537"/>
      <c r="BK107" s="401"/>
      <c r="BL107" s="320"/>
      <c r="BM107" s="79">
        <f t="shared" si="200"/>
        <v>0</v>
      </c>
      <c r="BN107" s="79">
        <f t="shared" si="201"/>
        <v>0</v>
      </c>
      <c r="BO107" s="79">
        <f t="shared" si="225"/>
        <v>0</v>
      </c>
      <c r="BP107" s="537"/>
      <c r="BQ107" s="537"/>
      <c r="BR107" s="401"/>
      <c r="BS107" s="320"/>
      <c r="BT107" s="79">
        <f t="shared" si="202"/>
        <v>0</v>
      </c>
      <c r="BU107" s="79">
        <f t="shared" si="203"/>
        <v>0</v>
      </c>
      <c r="BV107" s="79">
        <f t="shared" si="226"/>
        <v>0</v>
      </c>
      <c r="BW107" s="537"/>
      <c r="BX107" s="537"/>
      <c r="BY107" s="401"/>
      <c r="BZ107" s="320"/>
      <c r="CA107" s="79">
        <f t="shared" si="204"/>
        <v>0</v>
      </c>
      <c r="CB107" s="79">
        <f t="shared" si="205"/>
        <v>0</v>
      </c>
      <c r="CC107" s="79">
        <f t="shared" si="227"/>
        <v>0</v>
      </c>
      <c r="CD107" s="537"/>
      <c r="CE107" s="537"/>
      <c r="CF107" s="401"/>
      <c r="CG107" s="320"/>
      <c r="CH107" s="79">
        <f t="shared" si="206"/>
        <v>0</v>
      </c>
      <c r="CI107" s="79">
        <f t="shared" si="207"/>
        <v>0</v>
      </c>
      <c r="CJ107" s="79">
        <f t="shared" si="228"/>
        <v>0</v>
      </c>
      <c r="CK107" s="537"/>
      <c r="CL107" s="537"/>
      <c r="CM107" s="401"/>
      <c r="CN107" s="320"/>
      <c r="CO107" s="79">
        <f t="shared" si="208"/>
        <v>0</v>
      </c>
      <c r="CP107" s="79">
        <f t="shared" si="209"/>
        <v>0</v>
      </c>
      <c r="CQ107" s="79">
        <f t="shared" si="229"/>
        <v>0</v>
      </c>
      <c r="CR107" s="537"/>
      <c r="CS107" s="537"/>
      <c r="CT107" s="401"/>
      <c r="CU107" s="320"/>
      <c r="CV107" s="79">
        <f t="shared" si="210"/>
        <v>0</v>
      </c>
      <c r="CW107" s="79">
        <f t="shared" si="211"/>
        <v>0</v>
      </c>
      <c r="CX107" s="79">
        <f t="shared" si="230"/>
        <v>0</v>
      </c>
      <c r="CY107" s="537"/>
      <c r="CZ107" s="537"/>
      <c r="DA107" s="401"/>
      <c r="DB107" s="320"/>
      <c r="DC107" s="79">
        <f t="shared" si="212"/>
        <v>0</v>
      </c>
      <c r="DD107" s="79">
        <f t="shared" si="213"/>
        <v>0</v>
      </c>
      <c r="DE107" s="79">
        <f t="shared" si="231"/>
        <v>0</v>
      </c>
      <c r="DF107" s="537"/>
      <c r="DG107" s="537"/>
      <c r="DH107" s="401"/>
      <c r="DI107" s="320"/>
      <c r="DJ107" s="79">
        <f t="shared" si="214"/>
        <v>0</v>
      </c>
      <c r="DK107" s="79">
        <f t="shared" si="215"/>
        <v>0</v>
      </c>
      <c r="DL107" s="79">
        <f t="shared" si="232"/>
        <v>0</v>
      </c>
      <c r="DM107" s="537"/>
      <c r="DN107" s="537"/>
      <c r="DO107" s="401"/>
      <c r="DP107" s="320"/>
      <c r="DQ107" s="79">
        <f t="shared" si="216"/>
        <v>0</v>
      </c>
      <c r="DR107" s="79">
        <f t="shared" si="217"/>
        <v>0</v>
      </c>
      <c r="DS107" s="79">
        <f t="shared" si="233"/>
        <v>0</v>
      </c>
      <c r="DT107" s="537"/>
      <c r="DU107" s="537"/>
      <c r="DV107" s="401"/>
    </row>
    <row r="108" spans="1:126" outlineLevel="1" x14ac:dyDescent="0.2">
      <c r="A108" s="154" t="s">
        <v>110</v>
      </c>
      <c r="B108" s="182"/>
      <c r="C108" s="44"/>
      <c r="D108" s="43"/>
      <c r="E108" s="79">
        <f t="shared" si="182"/>
        <v>0</v>
      </c>
      <c r="F108" s="150"/>
      <c r="G108" s="22"/>
      <c r="H108" s="320" t="s">
        <v>318</v>
      </c>
      <c r="I108" s="79">
        <f t="shared" si="183"/>
        <v>0</v>
      </c>
      <c r="J108" s="79">
        <f t="shared" si="184"/>
        <v>0</v>
      </c>
      <c r="K108" s="79">
        <f t="shared" si="185"/>
        <v>0</v>
      </c>
      <c r="L108" s="537"/>
      <c r="M108" s="537"/>
      <c r="N108" s="401"/>
      <c r="O108" s="320" t="str">
        <f t="shared" si="133"/>
        <v>LLC</v>
      </c>
      <c r="P108" s="79">
        <f t="shared" si="186"/>
        <v>0</v>
      </c>
      <c r="Q108" s="79">
        <f t="shared" si="187"/>
        <v>0</v>
      </c>
      <c r="R108" s="79">
        <f t="shared" si="218"/>
        <v>0</v>
      </c>
      <c r="S108" s="537"/>
      <c r="T108" s="537"/>
      <c r="U108" s="401"/>
      <c r="V108" s="320"/>
      <c r="W108" s="79">
        <f t="shared" si="188"/>
        <v>0</v>
      </c>
      <c r="X108" s="79">
        <f t="shared" si="189"/>
        <v>0</v>
      </c>
      <c r="Y108" s="79">
        <f t="shared" si="219"/>
        <v>0</v>
      </c>
      <c r="Z108" s="537"/>
      <c r="AA108" s="537"/>
      <c r="AB108" s="401"/>
      <c r="AC108" s="320"/>
      <c r="AD108" s="79">
        <f t="shared" si="190"/>
        <v>0</v>
      </c>
      <c r="AE108" s="79">
        <f t="shared" si="191"/>
        <v>0</v>
      </c>
      <c r="AF108" s="79">
        <f t="shared" si="220"/>
        <v>0</v>
      </c>
      <c r="AG108" s="537"/>
      <c r="AH108" s="537"/>
      <c r="AI108" s="401"/>
      <c r="AJ108" s="320"/>
      <c r="AK108" s="79">
        <f t="shared" si="192"/>
        <v>0</v>
      </c>
      <c r="AL108" s="79">
        <f t="shared" si="193"/>
        <v>0</v>
      </c>
      <c r="AM108" s="79">
        <f t="shared" si="221"/>
        <v>0</v>
      </c>
      <c r="AN108" s="537"/>
      <c r="AO108" s="537"/>
      <c r="AP108" s="401"/>
      <c r="AQ108" s="320"/>
      <c r="AR108" s="79">
        <f t="shared" si="194"/>
        <v>0</v>
      </c>
      <c r="AS108" s="79">
        <f t="shared" si="195"/>
        <v>0</v>
      </c>
      <c r="AT108" s="79">
        <f t="shared" si="222"/>
        <v>0</v>
      </c>
      <c r="AU108" s="537"/>
      <c r="AV108" s="537"/>
      <c r="AW108" s="401"/>
      <c r="AX108" s="320"/>
      <c r="AY108" s="79">
        <f t="shared" si="196"/>
        <v>0</v>
      </c>
      <c r="AZ108" s="79">
        <f t="shared" si="197"/>
        <v>0</v>
      </c>
      <c r="BA108" s="79">
        <f t="shared" si="223"/>
        <v>0</v>
      </c>
      <c r="BB108" s="537"/>
      <c r="BC108" s="537"/>
      <c r="BD108" s="401"/>
      <c r="BE108" s="320"/>
      <c r="BF108" s="79">
        <f t="shared" si="198"/>
        <v>0</v>
      </c>
      <c r="BG108" s="79">
        <f t="shared" si="199"/>
        <v>0</v>
      </c>
      <c r="BH108" s="79">
        <f t="shared" si="224"/>
        <v>0</v>
      </c>
      <c r="BI108" s="537"/>
      <c r="BJ108" s="537"/>
      <c r="BK108" s="401"/>
      <c r="BL108" s="320"/>
      <c r="BM108" s="79">
        <f t="shared" si="200"/>
        <v>0</v>
      </c>
      <c r="BN108" s="79">
        <f t="shared" si="201"/>
        <v>0</v>
      </c>
      <c r="BO108" s="79">
        <f t="shared" si="225"/>
        <v>0</v>
      </c>
      <c r="BP108" s="537"/>
      <c r="BQ108" s="537"/>
      <c r="BR108" s="401"/>
      <c r="BS108" s="320"/>
      <c r="BT108" s="79">
        <f t="shared" si="202"/>
        <v>0</v>
      </c>
      <c r="BU108" s="79">
        <f t="shared" si="203"/>
        <v>0</v>
      </c>
      <c r="BV108" s="79">
        <f t="shared" si="226"/>
        <v>0</v>
      </c>
      <c r="BW108" s="537"/>
      <c r="BX108" s="537"/>
      <c r="BY108" s="401"/>
      <c r="BZ108" s="320"/>
      <c r="CA108" s="79">
        <f t="shared" si="204"/>
        <v>0</v>
      </c>
      <c r="CB108" s="79">
        <f t="shared" si="205"/>
        <v>0</v>
      </c>
      <c r="CC108" s="79">
        <f t="shared" si="227"/>
        <v>0</v>
      </c>
      <c r="CD108" s="537"/>
      <c r="CE108" s="537"/>
      <c r="CF108" s="401"/>
      <c r="CG108" s="320"/>
      <c r="CH108" s="79">
        <f t="shared" si="206"/>
        <v>0</v>
      </c>
      <c r="CI108" s="79">
        <f t="shared" si="207"/>
        <v>0</v>
      </c>
      <c r="CJ108" s="79">
        <f t="shared" si="228"/>
        <v>0</v>
      </c>
      <c r="CK108" s="537"/>
      <c r="CL108" s="537"/>
      <c r="CM108" s="401"/>
      <c r="CN108" s="320"/>
      <c r="CO108" s="79">
        <f t="shared" si="208"/>
        <v>0</v>
      </c>
      <c r="CP108" s="79">
        <f t="shared" si="209"/>
        <v>0</v>
      </c>
      <c r="CQ108" s="79">
        <f t="shared" si="229"/>
        <v>0</v>
      </c>
      <c r="CR108" s="537"/>
      <c r="CS108" s="537"/>
      <c r="CT108" s="401"/>
      <c r="CU108" s="320"/>
      <c r="CV108" s="79">
        <f t="shared" si="210"/>
        <v>0</v>
      </c>
      <c r="CW108" s="79">
        <f t="shared" si="211"/>
        <v>0</v>
      </c>
      <c r="CX108" s="79">
        <f t="shared" si="230"/>
        <v>0</v>
      </c>
      <c r="CY108" s="537"/>
      <c r="CZ108" s="537"/>
      <c r="DA108" s="401"/>
      <c r="DB108" s="320"/>
      <c r="DC108" s="79">
        <f t="shared" si="212"/>
        <v>0</v>
      </c>
      <c r="DD108" s="79">
        <f t="shared" si="213"/>
        <v>0</v>
      </c>
      <c r="DE108" s="79">
        <f t="shared" si="231"/>
        <v>0</v>
      </c>
      <c r="DF108" s="537"/>
      <c r="DG108" s="537"/>
      <c r="DH108" s="401"/>
      <c r="DI108" s="320"/>
      <c r="DJ108" s="79">
        <f t="shared" si="214"/>
        <v>0</v>
      </c>
      <c r="DK108" s="79">
        <f t="shared" si="215"/>
        <v>0</v>
      </c>
      <c r="DL108" s="79">
        <f t="shared" si="232"/>
        <v>0</v>
      </c>
      <c r="DM108" s="537"/>
      <c r="DN108" s="537"/>
      <c r="DO108" s="401"/>
      <c r="DP108" s="320"/>
      <c r="DQ108" s="79">
        <f t="shared" si="216"/>
        <v>0</v>
      </c>
      <c r="DR108" s="79">
        <f t="shared" si="217"/>
        <v>0</v>
      </c>
      <c r="DS108" s="79">
        <f t="shared" si="233"/>
        <v>0</v>
      </c>
      <c r="DT108" s="537"/>
      <c r="DU108" s="537"/>
      <c r="DV108" s="401"/>
    </row>
    <row r="109" spans="1:126" outlineLevel="1" x14ac:dyDescent="0.2">
      <c r="A109" s="154" t="s">
        <v>256</v>
      </c>
      <c r="B109" s="179" t="s">
        <v>85</v>
      </c>
      <c r="C109" s="44"/>
      <c r="D109" s="43"/>
      <c r="E109" s="79">
        <f t="shared" si="182"/>
        <v>0</v>
      </c>
      <c r="F109" s="150"/>
      <c r="G109" s="22"/>
      <c r="H109" s="320" t="s">
        <v>318</v>
      </c>
      <c r="I109" s="79">
        <f t="shared" si="183"/>
        <v>0</v>
      </c>
      <c r="J109" s="79">
        <f t="shared" si="184"/>
        <v>0</v>
      </c>
      <c r="K109" s="79">
        <f t="shared" si="185"/>
        <v>0</v>
      </c>
      <c r="L109" s="537"/>
      <c r="M109" s="537"/>
      <c r="N109" s="401"/>
      <c r="O109" s="320" t="str">
        <f t="shared" si="133"/>
        <v>LLC</v>
      </c>
      <c r="P109" s="79">
        <f t="shared" si="186"/>
        <v>0</v>
      </c>
      <c r="Q109" s="79">
        <f t="shared" si="187"/>
        <v>0</v>
      </c>
      <c r="R109" s="79">
        <f t="shared" si="218"/>
        <v>0</v>
      </c>
      <c r="S109" s="537"/>
      <c r="T109" s="537"/>
      <c r="U109" s="401"/>
      <c r="V109" s="320"/>
      <c r="W109" s="79">
        <f t="shared" si="188"/>
        <v>0</v>
      </c>
      <c r="X109" s="79">
        <f t="shared" si="189"/>
        <v>0</v>
      </c>
      <c r="Y109" s="79">
        <f t="shared" si="219"/>
        <v>0</v>
      </c>
      <c r="Z109" s="537"/>
      <c r="AA109" s="537"/>
      <c r="AB109" s="401"/>
      <c r="AC109" s="320"/>
      <c r="AD109" s="79">
        <f t="shared" si="190"/>
        <v>0</v>
      </c>
      <c r="AE109" s="79">
        <f t="shared" si="191"/>
        <v>0</v>
      </c>
      <c r="AF109" s="79">
        <f t="shared" si="220"/>
        <v>0</v>
      </c>
      <c r="AG109" s="537"/>
      <c r="AH109" s="537"/>
      <c r="AI109" s="401"/>
      <c r="AJ109" s="320"/>
      <c r="AK109" s="79">
        <f t="shared" si="192"/>
        <v>0</v>
      </c>
      <c r="AL109" s="79">
        <f t="shared" si="193"/>
        <v>0</v>
      </c>
      <c r="AM109" s="79">
        <f t="shared" si="221"/>
        <v>0</v>
      </c>
      <c r="AN109" s="537"/>
      <c r="AO109" s="537"/>
      <c r="AP109" s="401"/>
      <c r="AQ109" s="320"/>
      <c r="AR109" s="79">
        <f t="shared" si="194"/>
        <v>0</v>
      </c>
      <c r="AS109" s="79">
        <f t="shared" si="195"/>
        <v>0</v>
      </c>
      <c r="AT109" s="79">
        <f t="shared" si="222"/>
        <v>0</v>
      </c>
      <c r="AU109" s="537"/>
      <c r="AV109" s="537"/>
      <c r="AW109" s="401"/>
      <c r="AX109" s="320"/>
      <c r="AY109" s="79">
        <f t="shared" si="196"/>
        <v>0</v>
      </c>
      <c r="AZ109" s="79">
        <f t="shared" si="197"/>
        <v>0</v>
      </c>
      <c r="BA109" s="79">
        <f t="shared" si="223"/>
        <v>0</v>
      </c>
      <c r="BB109" s="537"/>
      <c r="BC109" s="537"/>
      <c r="BD109" s="401"/>
      <c r="BE109" s="320"/>
      <c r="BF109" s="79">
        <f t="shared" si="198"/>
        <v>0</v>
      </c>
      <c r="BG109" s="79">
        <f t="shared" si="199"/>
        <v>0</v>
      </c>
      <c r="BH109" s="79">
        <f t="shared" si="224"/>
        <v>0</v>
      </c>
      <c r="BI109" s="537"/>
      <c r="BJ109" s="537"/>
      <c r="BK109" s="401"/>
      <c r="BL109" s="320"/>
      <c r="BM109" s="79">
        <f t="shared" si="200"/>
        <v>0</v>
      </c>
      <c r="BN109" s="79">
        <f t="shared" si="201"/>
        <v>0</v>
      </c>
      <c r="BO109" s="79">
        <f t="shared" si="225"/>
        <v>0</v>
      </c>
      <c r="BP109" s="537"/>
      <c r="BQ109" s="537"/>
      <c r="BR109" s="401"/>
      <c r="BS109" s="320"/>
      <c r="BT109" s="79">
        <f t="shared" si="202"/>
        <v>0</v>
      </c>
      <c r="BU109" s="79">
        <f t="shared" si="203"/>
        <v>0</v>
      </c>
      <c r="BV109" s="79">
        <f t="shared" si="226"/>
        <v>0</v>
      </c>
      <c r="BW109" s="537"/>
      <c r="BX109" s="537"/>
      <c r="BY109" s="401"/>
      <c r="BZ109" s="320"/>
      <c r="CA109" s="79">
        <f t="shared" si="204"/>
        <v>0</v>
      </c>
      <c r="CB109" s="79">
        <f t="shared" si="205"/>
        <v>0</v>
      </c>
      <c r="CC109" s="79">
        <f t="shared" si="227"/>
        <v>0</v>
      </c>
      <c r="CD109" s="537"/>
      <c r="CE109" s="537"/>
      <c r="CF109" s="401"/>
      <c r="CG109" s="320"/>
      <c r="CH109" s="79">
        <f t="shared" si="206"/>
        <v>0</v>
      </c>
      <c r="CI109" s="79">
        <f t="shared" si="207"/>
        <v>0</v>
      </c>
      <c r="CJ109" s="79">
        <f t="shared" si="228"/>
        <v>0</v>
      </c>
      <c r="CK109" s="537"/>
      <c r="CL109" s="537"/>
      <c r="CM109" s="401"/>
      <c r="CN109" s="320"/>
      <c r="CO109" s="79">
        <f t="shared" si="208"/>
        <v>0</v>
      </c>
      <c r="CP109" s="79">
        <f t="shared" si="209"/>
        <v>0</v>
      </c>
      <c r="CQ109" s="79">
        <f t="shared" si="229"/>
        <v>0</v>
      </c>
      <c r="CR109" s="537"/>
      <c r="CS109" s="537"/>
      <c r="CT109" s="401"/>
      <c r="CU109" s="320"/>
      <c r="CV109" s="79">
        <f t="shared" si="210"/>
        <v>0</v>
      </c>
      <c r="CW109" s="79">
        <f t="shared" si="211"/>
        <v>0</v>
      </c>
      <c r="CX109" s="79">
        <f t="shared" si="230"/>
        <v>0</v>
      </c>
      <c r="CY109" s="537"/>
      <c r="CZ109" s="537"/>
      <c r="DA109" s="401"/>
      <c r="DB109" s="320"/>
      <c r="DC109" s="79">
        <f t="shared" si="212"/>
        <v>0</v>
      </c>
      <c r="DD109" s="79">
        <f t="shared" si="213"/>
        <v>0</v>
      </c>
      <c r="DE109" s="79">
        <f t="shared" si="231"/>
        <v>0</v>
      </c>
      <c r="DF109" s="537"/>
      <c r="DG109" s="537"/>
      <c r="DH109" s="401"/>
      <c r="DI109" s="320"/>
      <c r="DJ109" s="79">
        <f t="shared" si="214"/>
        <v>0</v>
      </c>
      <c r="DK109" s="79">
        <f t="shared" si="215"/>
        <v>0</v>
      </c>
      <c r="DL109" s="79">
        <f t="shared" si="232"/>
        <v>0</v>
      </c>
      <c r="DM109" s="537"/>
      <c r="DN109" s="537"/>
      <c r="DO109" s="401"/>
      <c r="DP109" s="320"/>
      <c r="DQ109" s="79">
        <f t="shared" si="216"/>
        <v>0</v>
      </c>
      <c r="DR109" s="79">
        <f t="shared" si="217"/>
        <v>0</v>
      </c>
      <c r="DS109" s="79">
        <f t="shared" si="233"/>
        <v>0</v>
      </c>
      <c r="DT109" s="537"/>
      <c r="DU109" s="537"/>
      <c r="DV109" s="401"/>
    </row>
    <row r="110" spans="1:126" outlineLevel="1" x14ac:dyDescent="0.2">
      <c r="A110" s="154" t="s">
        <v>257</v>
      </c>
      <c r="B110" s="179" t="s">
        <v>85</v>
      </c>
      <c r="C110" s="44"/>
      <c r="D110" s="43"/>
      <c r="E110" s="79">
        <f t="shared" si="182"/>
        <v>0</v>
      </c>
      <c r="F110" s="150"/>
      <c r="G110" s="22"/>
      <c r="H110" s="320" t="s">
        <v>318</v>
      </c>
      <c r="I110" s="79">
        <f t="shared" si="183"/>
        <v>0</v>
      </c>
      <c r="J110" s="79">
        <f t="shared" si="184"/>
        <v>0</v>
      </c>
      <c r="K110" s="79">
        <f t="shared" si="185"/>
        <v>0</v>
      </c>
      <c r="L110" s="537"/>
      <c r="M110" s="537"/>
      <c r="N110" s="401"/>
      <c r="O110" s="320" t="str">
        <f t="shared" si="133"/>
        <v>LLC</v>
      </c>
      <c r="P110" s="79">
        <f t="shared" si="186"/>
        <v>0</v>
      </c>
      <c r="Q110" s="79">
        <f t="shared" si="187"/>
        <v>0</v>
      </c>
      <c r="R110" s="79">
        <f t="shared" si="218"/>
        <v>0</v>
      </c>
      <c r="S110" s="537"/>
      <c r="T110" s="537"/>
      <c r="U110" s="401"/>
      <c r="V110" s="320"/>
      <c r="W110" s="79">
        <f t="shared" si="188"/>
        <v>0</v>
      </c>
      <c r="X110" s="79">
        <f t="shared" si="189"/>
        <v>0</v>
      </c>
      <c r="Y110" s="79">
        <f t="shared" si="219"/>
        <v>0</v>
      </c>
      <c r="Z110" s="537"/>
      <c r="AA110" s="537"/>
      <c r="AB110" s="401"/>
      <c r="AC110" s="320"/>
      <c r="AD110" s="79">
        <f t="shared" si="190"/>
        <v>0</v>
      </c>
      <c r="AE110" s="79">
        <f t="shared" si="191"/>
        <v>0</v>
      </c>
      <c r="AF110" s="79">
        <f t="shared" si="220"/>
        <v>0</v>
      </c>
      <c r="AG110" s="537"/>
      <c r="AH110" s="537"/>
      <c r="AI110" s="401"/>
      <c r="AJ110" s="320"/>
      <c r="AK110" s="79">
        <f t="shared" si="192"/>
        <v>0</v>
      </c>
      <c r="AL110" s="79">
        <f t="shared" si="193"/>
        <v>0</v>
      </c>
      <c r="AM110" s="79">
        <f t="shared" si="221"/>
        <v>0</v>
      </c>
      <c r="AN110" s="537"/>
      <c r="AO110" s="537"/>
      <c r="AP110" s="401"/>
      <c r="AQ110" s="320"/>
      <c r="AR110" s="79">
        <f t="shared" si="194"/>
        <v>0</v>
      </c>
      <c r="AS110" s="79">
        <f t="shared" si="195"/>
        <v>0</v>
      </c>
      <c r="AT110" s="79">
        <f t="shared" si="222"/>
        <v>0</v>
      </c>
      <c r="AU110" s="537"/>
      <c r="AV110" s="537"/>
      <c r="AW110" s="401"/>
      <c r="AX110" s="320"/>
      <c r="AY110" s="79">
        <f t="shared" si="196"/>
        <v>0</v>
      </c>
      <c r="AZ110" s="79">
        <f t="shared" si="197"/>
        <v>0</v>
      </c>
      <c r="BA110" s="79">
        <f t="shared" si="223"/>
        <v>0</v>
      </c>
      <c r="BB110" s="537"/>
      <c r="BC110" s="537"/>
      <c r="BD110" s="401"/>
      <c r="BE110" s="320"/>
      <c r="BF110" s="79">
        <f t="shared" si="198"/>
        <v>0</v>
      </c>
      <c r="BG110" s="79">
        <f t="shared" si="199"/>
        <v>0</v>
      </c>
      <c r="BH110" s="79">
        <f t="shared" si="224"/>
        <v>0</v>
      </c>
      <c r="BI110" s="537"/>
      <c r="BJ110" s="537"/>
      <c r="BK110" s="401"/>
      <c r="BL110" s="320"/>
      <c r="BM110" s="79">
        <f t="shared" si="200"/>
        <v>0</v>
      </c>
      <c r="BN110" s="79">
        <f t="shared" si="201"/>
        <v>0</v>
      </c>
      <c r="BO110" s="79">
        <f t="shared" si="225"/>
        <v>0</v>
      </c>
      <c r="BP110" s="537"/>
      <c r="BQ110" s="537"/>
      <c r="BR110" s="401"/>
      <c r="BS110" s="320"/>
      <c r="BT110" s="79">
        <f t="shared" si="202"/>
        <v>0</v>
      </c>
      <c r="BU110" s="79">
        <f t="shared" si="203"/>
        <v>0</v>
      </c>
      <c r="BV110" s="79">
        <f t="shared" si="226"/>
        <v>0</v>
      </c>
      <c r="BW110" s="537"/>
      <c r="BX110" s="537"/>
      <c r="BY110" s="401"/>
      <c r="BZ110" s="320"/>
      <c r="CA110" s="79">
        <f t="shared" si="204"/>
        <v>0</v>
      </c>
      <c r="CB110" s="79">
        <f t="shared" si="205"/>
        <v>0</v>
      </c>
      <c r="CC110" s="79">
        <f t="shared" si="227"/>
        <v>0</v>
      </c>
      <c r="CD110" s="537"/>
      <c r="CE110" s="537"/>
      <c r="CF110" s="401"/>
      <c r="CG110" s="320"/>
      <c r="CH110" s="79">
        <f t="shared" si="206"/>
        <v>0</v>
      </c>
      <c r="CI110" s="79">
        <f t="shared" si="207"/>
        <v>0</v>
      </c>
      <c r="CJ110" s="79">
        <f t="shared" si="228"/>
        <v>0</v>
      </c>
      <c r="CK110" s="537"/>
      <c r="CL110" s="537"/>
      <c r="CM110" s="401"/>
      <c r="CN110" s="320"/>
      <c r="CO110" s="79">
        <f t="shared" si="208"/>
        <v>0</v>
      </c>
      <c r="CP110" s="79">
        <f t="shared" si="209"/>
        <v>0</v>
      </c>
      <c r="CQ110" s="79">
        <f t="shared" si="229"/>
        <v>0</v>
      </c>
      <c r="CR110" s="537"/>
      <c r="CS110" s="537"/>
      <c r="CT110" s="401"/>
      <c r="CU110" s="320"/>
      <c r="CV110" s="79">
        <f t="shared" si="210"/>
        <v>0</v>
      </c>
      <c r="CW110" s="79">
        <f t="shared" si="211"/>
        <v>0</v>
      </c>
      <c r="CX110" s="79">
        <f t="shared" si="230"/>
        <v>0</v>
      </c>
      <c r="CY110" s="537"/>
      <c r="CZ110" s="537"/>
      <c r="DA110" s="401"/>
      <c r="DB110" s="320"/>
      <c r="DC110" s="79">
        <f t="shared" si="212"/>
        <v>0</v>
      </c>
      <c r="DD110" s="79">
        <f t="shared" si="213"/>
        <v>0</v>
      </c>
      <c r="DE110" s="79">
        <f t="shared" si="231"/>
        <v>0</v>
      </c>
      <c r="DF110" s="537"/>
      <c r="DG110" s="537"/>
      <c r="DH110" s="401"/>
      <c r="DI110" s="320"/>
      <c r="DJ110" s="79">
        <f t="shared" si="214"/>
        <v>0</v>
      </c>
      <c r="DK110" s="79">
        <f t="shared" si="215"/>
        <v>0</v>
      </c>
      <c r="DL110" s="79">
        <f t="shared" si="232"/>
        <v>0</v>
      </c>
      <c r="DM110" s="537"/>
      <c r="DN110" s="537"/>
      <c r="DO110" s="401"/>
      <c r="DP110" s="320"/>
      <c r="DQ110" s="79">
        <f t="shared" si="216"/>
        <v>0</v>
      </c>
      <c r="DR110" s="79">
        <f t="shared" si="217"/>
        <v>0</v>
      </c>
      <c r="DS110" s="79">
        <f t="shared" si="233"/>
        <v>0</v>
      </c>
      <c r="DT110" s="537"/>
      <c r="DU110" s="537"/>
      <c r="DV110" s="401"/>
    </row>
    <row r="111" spans="1:126" outlineLevel="1" x14ac:dyDescent="0.2">
      <c r="A111" s="154" t="s">
        <v>258</v>
      </c>
      <c r="B111" s="179" t="s">
        <v>118</v>
      </c>
      <c r="C111" s="44"/>
      <c r="D111" s="43"/>
      <c r="E111" s="79">
        <f t="shared" si="182"/>
        <v>0</v>
      </c>
      <c r="F111" s="150"/>
      <c r="G111" s="22"/>
      <c r="H111" s="320" t="s">
        <v>318</v>
      </c>
      <c r="I111" s="79">
        <f t="shared" si="183"/>
        <v>0</v>
      </c>
      <c r="J111" s="79">
        <f t="shared" si="184"/>
        <v>0</v>
      </c>
      <c r="K111" s="79">
        <f t="shared" si="185"/>
        <v>0</v>
      </c>
      <c r="L111" s="537"/>
      <c r="M111" s="537"/>
      <c r="N111" s="401"/>
      <c r="O111" s="320" t="str">
        <f t="shared" si="133"/>
        <v>LLC</v>
      </c>
      <c r="P111" s="79">
        <f t="shared" si="186"/>
        <v>0</v>
      </c>
      <c r="Q111" s="79">
        <f t="shared" si="187"/>
        <v>0</v>
      </c>
      <c r="R111" s="79">
        <f t="shared" si="218"/>
        <v>0</v>
      </c>
      <c r="S111" s="537"/>
      <c r="T111" s="537"/>
      <c r="U111" s="401"/>
      <c r="V111" s="320"/>
      <c r="W111" s="79">
        <f t="shared" si="188"/>
        <v>0</v>
      </c>
      <c r="X111" s="79">
        <f t="shared" si="189"/>
        <v>0</v>
      </c>
      <c r="Y111" s="79">
        <f t="shared" si="219"/>
        <v>0</v>
      </c>
      <c r="Z111" s="537"/>
      <c r="AA111" s="537"/>
      <c r="AB111" s="401"/>
      <c r="AC111" s="320"/>
      <c r="AD111" s="79">
        <f t="shared" si="190"/>
        <v>0</v>
      </c>
      <c r="AE111" s="79">
        <f t="shared" si="191"/>
        <v>0</v>
      </c>
      <c r="AF111" s="79">
        <f t="shared" si="220"/>
        <v>0</v>
      </c>
      <c r="AG111" s="537"/>
      <c r="AH111" s="537"/>
      <c r="AI111" s="401"/>
      <c r="AJ111" s="320"/>
      <c r="AK111" s="79">
        <f t="shared" si="192"/>
        <v>0</v>
      </c>
      <c r="AL111" s="79">
        <f t="shared" si="193"/>
        <v>0</v>
      </c>
      <c r="AM111" s="79">
        <f t="shared" si="221"/>
        <v>0</v>
      </c>
      <c r="AN111" s="537"/>
      <c r="AO111" s="537"/>
      <c r="AP111" s="401"/>
      <c r="AQ111" s="320"/>
      <c r="AR111" s="79">
        <f t="shared" si="194"/>
        <v>0</v>
      </c>
      <c r="AS111" s="79">
        <f t="shared" si="195"/>
        <v>0</v>
      </c>
      <c r="AT111" s="79">
        <f t="shared" si="222"/>
        <v>0</v>
      </c>
      <c r="AU111" s="537"/>
      <c r="AV111" s="537"/>
      <c r="AW111" s="401"/>
      <c r="AX111" s="320"/>
      <c r="AY111" s="79">
        <f t="shared" si="196"/>
        <v>0</v>
      </c>
      <c r="AZ111" s="79">
        <f t="shared" si="197"/>
        <v>0</v>
      </c>
      <c r="BA111" s="79">
        <f t="shared" si="223"/>
        <v>0</v>
      </c>
      <c r="BB111" s="537"/>
      <c r="BC111" s="537"/>
      <c r="BD111" s="401"/>
      <c r="BE111" s="320"/>
      <c r="BF111" s="79">
        <f t="shared" si="198"/>
        <v>0</v>
      </c>
      <c r="BG111" s="79">
        <f t="shared" si="199"/>
        <v>0</v>
      </c>
      <c r="BH111" s="79">
        <f t="shared" si="224"/>
        <v>0</v>
      </c>
      <c r="BI111" s="537"/>
      <c r="BJ111" s="537"/>
      <c r="BK111" s="401"/>
      <c r="BL111" s="320"/>
      <c r="BM111" s="79">
        <f t="shared" si="200"/>
        <v>0</v>
      </c>
      <c r="BN111" s="79">
        <f t="shared" si="201"/>
        <v>0</v>
      </c>
      <c r="BO111" s="79">
        <f t="shared" si="225"/>
        <v>0</v>
      </c>
      <c r="BP111" s="537"/>
      <c r="BQ111" s="537"/>
      <c r="BR111" s="401"/>
      <c r="BS111" s="320"/>
      <c r="BT111" s="79">
        <f t="shared" si="202"/>
        <v>0</v>
      </c>
      <c r="BU111" s="79">
        <f t="shared" si="203"/>
        <v>0</v>
      </c>
      <c r="BV111" s="79">
        <f t="shared" si="226"/>
        <v>0</v>
      </c>
      <c r="BW111" s="537"/>
      <c r="BX111" s="537"/>
      <c r="BY111" s="401"/>
      <c r="BZ111" s="320"/>
      <c r="CA111" s="79">
        <f t="shared" si="204"/>
        <v>0</v>
      </c>
      <c r="CB111" s="79">
        <f t="shared" si="205"/>
        <v>0</v>
      </c>
      <c r="CC111" s="79">
        <f t="shared" si="227"/>
        <v>0</v>
      </c>
      <c r="CD111" s="537"/>
      <c r="CE111" s="537"/>
      <c r="CF111" s="401"/>
      <c r="CG111" s="320"/>
      <c r="CH111" s="79">
        <f t="shared" si="206"/>
        <v>0</v>
      </c>
      <c r="CI111" s="79">
        <f t="shared" si="207"/>
        <v>0</v>
      </c>
      <c r="CJ111" s="79">
        <f t="shared" si="228"/>
        <v>0</v>
      </c>
      <c r="CK111" s="537"/>
      <c r="CL111" s="537"/>
      <c r="CM111" s="401"/>
      <c r="CN111" s="320"/>
      <c r="CO111" s="79">
        <f t="shared" si="208"/>
        <v>0</v>
      </c>
      <c r="CP111" s="79">
        <f t="shared" si="209"/>
        <v>0</v>
      </c>
      <c r="CQ111" s="79">
        <f t="shared" si="229"/>
        <v>0</v>
      </c>
      <c r="CR111" s="537"/>
      <c r="CS111" s="537"/>
      <c r="CT111" s="401"/>
      <c r="CU111" s="320"/>
      <c r="CV111" s="79">
        <f t="shared" si="210"/>
        <v>0</v>
      </c>
      <c r="CW111" s="79">
        <f t="shared" si="211"/>
        <v>0</v>
      </c>
      <c r="CX111" s="79">
        <f t="shared" si="230"/>
        <v>0</v>
      </c>
      <c r="CY111" s="537"/>
      <c r="CZ111" s="537"/>
      <c r="DA111" s="401"/>
      <c r="DB111" s="320"/>
      <c r="DC111" s="79">
        <f t="shared" si="212"/>
        <v>0</v>
      </c>
      <c r="DD111" s="79">
        <f t="shared" si="213"/>
        <v>0</v>
      </c>
      <c r="DE111" s="79">
        <f t="shared" si="231"/>
        <v>0</v>
      </c>
      <c r="DF111" s="537"/>
      <c r="DG111" s="537"/>
      <c r="DH111" s="401"/>
      <c r="DI111" s="320"/>
      <c r="DJ111" s="79">
        <f t="shared" si="214"/>
        <v>0</v>
      </c>
      <c r="DK111" s="79">
        <f t="shared" si="215"/>
        <v>0</v>
      </c>
      <c r="DL111" s="79">
        <f t="shared" si="232"/>
        <v>0</v>
      </c>
      <c r="DM111" s="537"/>
      <c r="DN111" s="537"/>
      <c r="DO111" s="401"/>
      <c r="DP111" s="320"/>
      <c r="DQ111" s="79">
        <f t="shared" si="216"/>
        <v>0</v>
      </c>
      <c r="DR111" s="79">
        <f t="shared" si="217"/>
        <v>0</v>
      </c>
      <c r="DS111" s="79">
        <f t="shared" si="233"/>
        <v>0</v>
      </c>
      <c r="DT111" s="537"/>
      <c r="DU111" s="537"/>
      <c r="DV111" s="401"/>
    </row>
    <row r="112" spans="1:126" outlineLevel="1" x14ac:dyDescent="0.2">
      <c r="A112" s="154" t="s">
        <v>113</v>
      </c>
      <c r="B112" s="182"/>
      <c r="C112" s="44"/>
      <c r="D112" s="43"/>
      <c r="E112" s="79">
        <f t="shared" si="182"/>
        <v>0</v>
      </c>
      <c r="F112" s="150"/>
      <c r="G112" s="22"/>
      <c r="H112" s="320" t="s">
        <v>318</v>
      </c>
      <c r="I112" s="79">
        <f t="shared" si="183"/>
        <v>0</v>
      </c>
      <c r="J112" s="79">
        <f t="shared" si="184"/>
        <v>0</v>
      </c>
      <c r="K112" s="79">
        <f t="shared" si="185"/>
        <v>0</v>
      </c>
      <c r="L112" s="537"/>
      <c r="M112" s="537"/>
      <c r="N112" s="401"/>
      <c r="O112" s="320" t="str">
        <f t="shared" si="133"/>
        <v>LLC</v>
      </c>
      <c r="P112" s="79">
        <f t="shared" si="186"/>
        <v>0</v>
      </c>
      <c r="Q112" s="79">
        <f t="shared" si="187"/>
        <v>0</v>
      </c>
      <c r="R112" s="79">
        <f t="shared" si="218"/>
        <v>0</v>
      </c>
      <c r="S112" s="537"/>
      <c r="T112" s="537"/>
      <c r="U112" s="401"/>
      <c r="V112" s="320"/>
      <c r="W112" s="79">
        <f t="shared" si="188"/>
        <v>0</v>
      </c>
      <c r="X112" s="79">
        <f t="shared" si="189"/>
        <v>0</v>
      </c>
      <c r="Y112" s="79">
        <f t="shared" si="219"/>
        <v>0</v>
      </c>
      <c r="Z112" s="537"/>
      <c r="AA112" s="537"/>
      <c r="AB112" s="401"/>
      <c r="AC112" s="320"/>
      <c r="AD112" s="79">
        <f t="shared" si="190"/>
        <v>0</v>
      </c>
      <c r="AE112" s="79">
        <f t="shared" si="191"/>
        <v>0</v>
      </c>
      <c r="AF112" s="79">
        <f t="shared" si="220"/>
        <v>0</v>
      </c>
      <c r="AG112" s="537"/>
      <c r="AH112" s="537"/>
      <c r="AI112" s="401"/>
      <c r="AJ112" s="320"/>
      <c r="AK112" s="79">
        <f t="shared" si="192"/>
        <v>0</v>
      </c>
      <c r="AL112" s="79">
        <f t="shared" si="193"/>
        <v>0</v>
      </c>
      <c r="AM112" s="79">
        <f t="shared" si="221"/>
        <v>0</v>
      </c>
      <c r="AN112" s="537"/>
      <c r="AO112" s="537"/>
      <c r="AP112" s="401"/>
      <c r="AQ112" s="320"/>
      <c r="AR112" s="79">
        <f t="shared" si="194"/>
        <v>0</v>
      </c>
      <c r="AS112" s="79">
        <f t="shared" si="195"/>
        <v>0</v>
      </c>
      <c r="AT112" s="79">
        <f t="shared" si="222"/>
        <v>0</v>
      </c>
      <c r="AU112" s="537"/>
      <c r="AV112" s="537"/>
      <c r="AW112" s="401"/>
      <c r="AX112" s="320"/>
      <c r="AY112" s="79">
        <f t="shared" si="196"/>
        <v>0</v>
      </c>
      <c r="AZ112" s="79">
        <f t="shared" si="197"/>
        <v>0</v>
      </c>
      <c r="BA112" s="79">
        <f t="shared" si="223"/>
        <v>0</v>
      </c>
      <c r="BB112" s="537"/>
      <c r="BC112" s="537"/>
      <c r="BD112" s="401"/>
      <c r="BE112" s="320"/>
      <c r="BF112" s="79">
        <f t="shared" si="198"/>
        <v>0</v>
      </c>
      <c r="BG112" s="79">
        <f t="shared" si="199"/>
        <v>0</v>
      </c>
      <c r="BH112" s="79">
        <f t="shared" si="224"/>
        <v>0</v>
      </c>
      <c r="BI112" s="537"/>
      <c r="BJ112" s="537"/>
      <c r="BK112" s="401"/>
      <c r="BL112" s="320"/>
      <c r="BM112" s="79">
        <f t="shared" si="200"/>
        <v>0</v>
      </c>
      <c r="BN112" s="79">
        <f t="shared" si="201"/>
        <v>0</v>
      </c>
      <c r="BO112" s="79">
        <f t="shared" si="225"/>
        <v>0</v>
      </c>
      <c r="BP112" s="537"/>
      <c r="BQ112" s="537"/>
      <c r="BR112" s="401"/>
      <c r="BS112" s="320"/>
      <c r="BT112" s="79">
        <f t="shared" si="202"/>
        <v>0</v>
      </c>
      <c r="BU112" s="79">
        <f t="shared" si="203"/>
        <v>0</v>
      </c>
      <c r="BV112" s="79">
        <f t="shared" si="226"/>
        <v>0</v>
      </c>
      <c r="BW112" s="537"/>
      <c r="BX112" s="537"/>
      <c r="BY112" s="401"/>
      <c r="BZ112" s="320"/>
      <c r="CA112" s="79">
        <f t="shared" si="204"/>
        <v>0</v>
      </c>
      <c r="CB112" s="79">
        <f t="shared" si="205"/>
        <v>0</v>
      </c>
      <c r="CC112" s="79">
        <f t="shared" si="227"/>
        <v>0</v>
      </c>
      <c r="CD112" s="537"/>
      <c r="CE112" s="537"/>
      <c r="CF112" s="401"/>
      <c r="CG112" s="320"/>
      <c r="CH112" s="79">
        <f t="shared" si="206"/>
        <v>0</v>
      </c>
      <c r="CI112" s="79">
        <f t="shared" si="207"/>
        <v>0</v>
      </c>
      <c r="CJ112" s="79">
        <f t="shared" si="228"/>
        <v>0</v>
      </c>
      <c r="CK112" s="537"/>
      <c r="CL112" s="537"/>
      <c r="CM112" s="401"/>
      <c r="CN112" s="320"/>
      <c r="CO112" s="79">
        <f t="shared" si="208"/>
        <v>0</v>
      </c>
      <c r="CP112" s="79">
        <f t="shared" si="209"/>
        <v>0</v>
      </c>
      <c r="CQ112" s="79">
        <f t="shared" si="229"/>
        <v>0</v>
      </c>
      <c r="CR112" s="537"/>
      <c r="CS112" s="537"/>
      <c r="CT112" s="401"/>
      <c r="CU112" s="320"/>
      <c r="CV112" s="79">
        <f t="shared" si="210"/>
        <v>0</v>
      </c>
      <c r="CW112" s="79">
        <f t="shared" si="211"/>
        <v>0</v>
      </c>
      <c r="CX112" s="79">
        <f t="shared" si="230"/>
        <v>0</v>
      </c>
      <c r="CY112" s="537"/>
      <c r="CZ112" s="537"/>
      <c r="DA112" s="401"/>
      <c r="DB112" s="320"/>
      <c r="DC112" s="79">
        <f t="shared" si="212"/>
        <v>0</v>
      </c>
      <c r="DD112" s="79">
        <f t="shared" si="213"/>
        <v>0</v>
      </c>
      <c r="DE112" s="79">
        <f t="shared" si="231"/>
        <v>0</v>
      </c>
      <c r="DF112" s="537"/>
      <c r="DG112" s="537"/>
      <c r="DH112" s="401"/>
      <c r="DI112" s="320"/>
      <c r="DJ112" s="79">
        <f t="shared" si="214"/>
        <v>0</v>
      </c>
      <c r="DK112" s="79">
        <f t="shared" si="215"/>
        <v>0</v>
      </c>
      <c r="DL112" s="79">
        <f t="shared" si="232"/>
        <v>0</v>
      </c>
      <c r="DM112" s="537"/>
      <c r="DN112" s="537"/>
      <c r="DO112" s="401"/>
      <c r="DP112" s="320"/>
      <c r="DQ112" s="79">
        <f t="shared" si="216"/>
        <v>0</v>
      </c>
      <c r="DR112" s="79">
        <f t="shared" si="217"/>
        <v>0</v>
      </c>
      <c r="DS112" s="79">
        <f t="shared" si="233"/>
        <v>0</v>
      </c>
      <c r="DT112" s="537"/>
      <c r="DU112" s="537"/>
      <c r="DV112" s="401"/>
    </row>
    <row r="113" spans="1:126" outlineLevel="1" x14ac:dyDescent="0.2">
      <c r="A113" s="154" t="s">
        <v>112</v>
      </c>
      <c r="B113" s="182"/>
      <c r="C113" s="44"/>
      <c r="D113" s="43"/>
      <c r="E113" s="79">
        <f t="shared" si="182"/>
        <v>0</v>
      </c>
      <c r="F113" s="150"/>
      <c r="G113" s="22"/>
      <c r="H113" s="320" t="s">
        <v>318</v>
      </c>
      <c r="I113" s="79">
        <f t="shared" si="183"/>
        <v>0</v>
      </c>
      <c r="J113" s="79">
        <f t="shared" si="184"/>
        <v>0</v>
      </c>
      <c r="K113" s="79">
        <f t="shared" si="185"/>
        <v>0</v>
      </c>
      <c r="L113" s="537"/>
      <c r="M113" s="537"/>
      <c r="N113" s="401"/>
      <c r="O113" s="320" t="str">
        <f t="shared" si="133"/>
        <v>LLC</v>
      </c>
      <c r="P113" s="79">
        <f t="shared" si="186"/>
        <v>0</v>
      </c>
      <c r="Q113" s="79">
        <f t="shared" si="187"/>
        <v>0</v>
      </c>
      <c r="R113" s="79">
        <f t="shared" si="218"/>
        <v>0</v>
      </c>
      <c r="S113" s="537"/>
      <c r="T113" s="537"/>
      <c r="U113" s="401"/>
      <c r="V113" s="320"/>
      <c r="W113" s="79">
        <f t="shared" si="188"/>
        <v>0</v>
      </c>
      <c r="X113" s="79">
        <f t="shared" si="189"/>
        <v>0</v>
      </c>
      <c r="Y113" s="79">
        <f t="shared" si="219"/>
        <v>0</v>
      </c>
      <c r="Z113" s="537"/>
      <c r="AA113" s="537"/>
      <c r="AB113" s="401"/>
      <c r="AC113" s="320"/>
      <c r="AD113" s="79">
        <f t="shared" si="190"/>
        <v>0</v>
      </c>
      <c r="AE113" s="79">
        <f t="shared" si="191"/>
        <v>0</v>
      </c>
      <c r="AF113" s="79">
        <f t="shared" si="220"/>
        <v>0</v>
      </c>
      <c r="AG113" s="537"/>
      <c r="AH113" s="537"/>
      <c r="AI113" s="401"/>
      <c r="AJ113" s="320"/>
      <c r="AK113" s="79">
        <f t="shared" si="192"/>
        <v>0</v>
      </c>
      <c r="AL113" s="79">
        <f t="shared" si="193"/>
        <v>0</v>
      </c>
      <c r="AM113" s="79">
        <f t="shared" si="221"/>
        <v>0</v>
      </c>
      <c r="AN113" s="537"/>
      <c r="AO113" s="537"/>
      <c r="AP113" s="401"/>
      <c r="AQ113" s="320"/>
      <c r="AR113" s="79">
        <f t="shared" si="194"/>
        <v>0</v>
      </c>
      <c r="AS113" s="79">
        <f t="shared" si="195"/>
        <v>0</v>
      </c>
      <c r="AT113" s="79">
        <f t="shared" si="222"/>
        <v>0</v>
      </c>
      <c r="AU113" s="537"/>
      <c r="AV113" s="537"/>
      <c r="AW113" s="401"/>
      <c r="AX113" s="320"/>
      <c r="AY113" s="79">
        <f t="shared" si="196"/>
        <v>0</v>
      </c>
      <c r="AZ113" s="79">
        <f t="shared" si="197"/>
        <v>0</v>
      </c>
      <c r="BA113" s="79">
        <f t="shared" si="223"/>
        <v>0</v>
      </c>
      <c r="BB113" s="537"/>
      <c r="BC113" s="537"/>
      <c r="BD113" s="401"/>
      <c r="BE113" s="320"/>
      <c r="BF113" s="79">
        <f t="shared" si="198"/>
        <v>0</v>
      </c>
      <c r="BG113" s="79">
        <f t="shared" si="199"/>
        <v>0</v>
      </c>
      <c r="BH113" s="79">
        <f t="shared" si="224"/>
        <v>0</v>
      </c>
      <c r="BI113" s="537"/>
      <c r="BJ113" s="537"/>
      <c r="BK113" s="401"/>
      <c r="BL113" s="320"/>
      <c r="BM113" s="79">
        <f t="shared" si="200"/>
        <v>0</v>
      </c>
      <c r="BN113" s="79">
        <f t="shared" si="201"/>
        <v>0</v>
      </c>
      <c r="BO113" s="79">
        <f t="shared" si="225"/>
        <v>0</v>
      </c>
      <c r="BP113" s="537"/>
      <c r="BQ113" s="537"/>
      <c r="BR113" s="401"/>
      <c r="BS113" s="320"/>
      <c r="BT113" s="79">
        <f t="shared" si="202"/>
        <v>0</v>
      </c>
      <c r="BU113" s="79">
        <f t="shared" si="203"/>
        <v>0</v>
      </c>
      <c r="BV113" s="79">
        <f t="shared" si="226"/>
        <v>0</v>
      </c>
      <c r="BW113" s="537"/>
      <c r="BX113" s="537"/>
      <c r="BY113" s="401"/>
      <c r="BZ113" s="320"/>
      <c r="CA113" s="79">
        <f t="shared" si="204"/>
        <v>0</v>
      </c>
      <c r="CB113" s="79">
        <f t="shared" si="205"/>
        <v>0</v>
      </c>
      <c r="CC113" s="79">
        <f t="shared" si="227"/>
        <v>0</v>
      </c>
      <c r="CD113" s="537"/>
      <c r="CE113" s="537"/>
      <c r="CF113" s="401"/>
      <c r="CG113" s="320"/>
      <c r="CH113" s="79">
        <f t="shared" si="206"/>
        <v>0</v>
      </c>
      <c r="CI113" s="79">
        <f t="shared" si="207"/>
        <v>0</v>
      </c>
      <c r="CJ113" s="79">
        <f t="shared" si="228"/>
        <v>0</v>
      </c>
      <c r="CK113" s="537"/>
      <c r="CL113" s="537"/>
      <c r="CM113" s="401"/>
      <c r="CN113" s="320"/>
      <c r="CO113" s="79">
        <f t="shared" si="208"/>
        <v>0</v>
      </c>
      <c r="CP113" s="79">
        <f t="shared" si="209"/>
        <v>0</v>
      </c>
      <c r="CQ113" s="79">
        <f t="shared" si="229"/>
        <v>0</v>
      </c>
      <c r="CR113" s="537"/>
      <c r="CS113" s="537"/>
      <c r="CT113" s="401"/>
      <c r="CU113" s="320"/>
      <c r="CV113" s="79">
        <f t="shared" si="210"/>
        <v>0</v>
      </c>
      <c r="CW113" s="79">
        <f t="shared" si="211"/>
        <v>0</v>
      </c>
      <c r="CX113" s="79">
        <f t="shared" si="230"/>
        <v>0</v>
      </c>
      <c r="CY113" s="537"/>
      <c r="CZ113" s="537"/>
      <c r="DA113" s="401"/>
      <c r="DB113" s="320"/>
      <c r="DC113" s="79">
        <f t="shared" si="212"/>
        <v>0</v>
      </c>
      <c r="DD113" s="79">
        <f t="shared" si="213"/>
        <v>0</v>
      </c>
      <c r="DE113" s="79">
        <f t="shared" si="231"/>
        <v>0</v>
      </c>
      <c r="DF113" s="537"/>
      <c r="DG113" s="537"/>
      <c r="DH113" s="401"/>
      <c r="DI113" s="320"/>
      <c r="DJ113" s="79">
        <f t="shared" si="214"/>
        <v>0</v>
      </c>
      <c r="DK113" s="79">
        <f t="shared" si="215"/>
        <v>0</v>
      </c>
      <c r="DL113" s="79">
        <f t="shared" si="232"/>
        <v>0</v>
      </c>
      <c r="DM113" s="537"/>
      <c r="DN113" s="537"/>
      <c r="DO113" s="401"/>
      <c r="DP113" s="320"/>
      <c r="DQ113" s="79">
        <f t="shared" si="216"/>
        <v>0</v>
      </c>
      <c r="DR113" s="79">
        <f t="shared" si="217"/>
        <v>0</v>
      </c>
      <c r="DS113" s="79">
        <f t="shared" si="233"/>
        <v>0</v>
      </c>
      <c r="DT113" s="537"/>
      <c r="DU113" s="537"/>
      <c r="DV113" s="401"/>
    </row>
    <row r="114" spans="1:126" outlineLevel="1" x14ac:dyDescent="0.2">
      <c r="A114" s="186" t="s">
        <v>117</v>
      </c>
      <c r="B114" s="182"/>
      <c r="C114" s="44"/>
      <c r="D114" s="43"/>
      <c r="E114" s="79">
        <f t="shared" si="182"/>
        <v>0</v>
      </c>
      <c r="F114" s="150"/>
      <c r="G114" s="22"/>
      <c r="H114" s="320" t="s">
        <v>318</v>
      </c>
      <c r="I114" s="79">
        <f t="shared" si="183"/>
        <v>0</v>
      </c>
      <c r="J114" s="79">
        <f t="shared" si="184"/>
        <v>0</v>
      </c>
      <c r="K114" s="79">
        <f t="shared" si="185"/>
        <v>0</v>
      </c>
      <c r="L114" s="537"/>
      <c r="M114" s="537"/>
      <c r="N114" s="401"/>
      <c r="O114" s="320" t="str">
        <f t="shared" si="133"/>
        <v>LLC</v>
      </c>
      <c r="P114" s="79">
        <f t="shared" si="186"/>
        <v>0</v>
      </c>
      <c r="Q114" s="79">
        <f t="shared" si="187"/>
        <v>0</v>
      </c>
      <c r="R114" s="79">
        <f t="shared" si="218"/>
        <v>0</v>
      </c>
      <c r="S114" s="537"/>
      <c r="T114" s="537"/>
      <c r="U114" s="401"/>
      <c r="V114" s="320"/>
      <c r="W114" s="79">
        <f t="shared" si="188"/>
        <v>0</v>
      </c>
      <c r="X114" s="79">
        <f t="shared" si="189"/>
        <v>0</v>
      </c>
      <c r="Y114" s="79">
        <f t="shared" si="219"/>
        <v>0</v>
      </c>
      <c r="Z114" s="537"/>
      <c r="AA114" s="537"/>
      <c r="AB114" s="401"/>
      <c r="AC114" s="320"/>
      <c r="AD114" s="79">
        <f t="shared" si="190"/>
        <v>0</v>
      </c>
      <c r="AE114" s="79">
        <f t="shared" si="191"/>
        <v>0</v>
      </c>
      <c r="AF114" s="79">
        <f t="shared" si="220"/>
        <v>0</v>
      </c>
      <c r="AG114" s="537"/>
      <c r="AH114" s="537"/>
      <c r="AI114" s="401"/>
      <c r="AJ114" s="320"/>
      <c r="AK114" s="79">
        <f t="shared" si="192"/>
        <v>0</v>
      </c>
      <c r="AL114" s="79">
        <f t="shared" si="193"/>
        <v>0</v>
      </c>
      <c r="AM114" s="79">
        <f t="shared" si="221"/>
        <v>0</v>
      </c>
      <c r="AN114" s="537"/>
      <c r="AO114" s="537"/>
      <c r="AP114" s="401"/>
      <c r="AQ114" s="320"/>
      <c r="AR114" s="79">
        <f t="shared" si="194"/>
        <v>0</v>
      </c>
      <c r="AS114" s="79">
        <f t="shared" si="195"/>
        <v>0</v>
      </c>
      <c r="AT114" s="79">
        <f t="shared" si="222"/>
        <v>0</v>
      </c>
      <c r="AU114" s="537"/>
      <c r="AV114" s="537"/>
      <c r="AW114" s="401"/>
      <c r="AX114" s="320"/>
      <c r="AY114" s="79">
        <f t="shared" si="196"/>
        <v>0</v>
      </c>
      <c r="AZ114" s="79">
        <f t="shared" si="197"/>
        <v>0</v>
      </c>
      <c r="BA114" s="79">
        <f t="shared" si="223"/>
        <v>0</v>
      </c>
      <c r="BB114" s="537"/>
      <c r="BC114" s="537"/>
      <c r="BD114" s="401"/>
      <c r="BE114" s="320"/>
      <c r="BF114" s="79">
        <f t="shared" si="198"/>
        <v>0</v>
      </c>
      <c r="BG114" s="79">
        <f t="shared" si="199"/>
        <v>0</v>
      </c>
      <c r="BH114" s="79">
        <f t="shared" si="224"/>
        <v>0</v>
      </c>
      <c r="BI114" s="537"/>
      <c r="BJ114" s="537"/>
      <c r="BK114" s="401"/>
      <c r="BL114" s="320"/>
      <c r="BM114" s="79">
        <f t="shared" si="200"/>
        <v>0</v>
      </c>
      <c r="BN114" s="79">
        <f t="shared" si="201"/>
        <v>0</v>
      </c>
      <c r="BO114" s="79">
        <f t="shared" si="225"/>
        <v>0</v>
      </c>
      <c r="BP114" s="537"/>
      <c r="BQ114" s="537"/>
      <c r="BR114" s="401"/>
      <c r="BS114" s="320"/>
      <c r="BT114" s="79">
        <f t="shared" si="202"/>
        <v>0</v>
      </c>
      <c r="BU114" s="79">
        <f t="shared" si="203"/>
        <v>0</v>
      </c>
      <c r="BV114" s="79">
        <f t="shared" si="226"/>
        <v>0</v>
      </c>
      <c r="BW114" s="537"/>
      <c r="BX114" s="537"/>
      <c r="BY114" s="401"/>
      <c r="BZ114" s="320"/>
      <c r="CA114" s="79">
        <f t="shared" si="204"/>
        <v>0</v>
      </c>
      <c r="CB114" s="79">
        <f t="shared" si="205"/>
        <v>0</v>
      </c>
      <c r="CC114" s="79">
        <f t="shared" si="227"/>
        <v>0</v>
      </c>
      <c r="CD114" s="537"/>
      <c r="CE114" s="537"/>
      <c r="CF114" s="401"/>
      <c r="CG114" s="320"/>
      <c r="CH114" s="79">
        <f t="shared" si="206"/>
        <v>0</v>
      </c>
      <c r="CI114" s="79">
        <f t="shared" si="207"/>
        <v>0</v>
      </c>
      <c r="CJ114" s="79">
        <f t="shared" si="228"/>
        <v>0</v>
      </c>
      <c r="CK114" s="537"/>
      <c r="CL114" s="537"/>
      <c r="CM114" s="401"/>
      <c r="CN114" s="320"/>
      <c r="CO114" s="79">
        <f t="shared" si="208"/>
        <v>0</v>
      </c>
      <c r="CP114" s="79">
        <f t="shared" si="209"/>
        <v>0</v>
      </c>
      <c r="CQ114" s="79">
        <f t="shared" si="229"/>
        <v>0</v>
      </c>
      <c r="CR114" s="537"/>
      <c r="CS114" s="537"/>
      <c r="CT114" s="401"/>
      <c r="CU114" s="320"/>
      <c r="CV114" s="79">
        <f t="shared" si="210"/>
        <v>0</v>
      </c>
      <c r="CW114" s="79">
        <f t="shared" si="211"/>
        <v>0</v>
      </c>
      <c r="CX114" s="79">
        <f t="shared" si="230"/>
        <v>0</v>
      </c>
      <c r="CY114" s="537"/>
      <c r="CZ114" s="537"/>
      <c r="DA114" s="401"/>
      <c r="DB114" s="320"/>
      <c r="DC114" s="79">
        <f t="shared" si="212"/>
        <v>0</v>
      </c>
      <c r="DD114" s="79">
        <f t="shared" si="213"/>
        <v>0</v>
      </c>
      <c r="DE114" s="79">
        <f t="shared" si="231"/>
        <v>0</v>
      </c>
      <c r="DF114" s="537"/>
      <c r="DG114" s="537"/>
      <c r="DH114" s="401"/>
      <c r="DI114" s="320"/>
      <c r="DJ114" s="79">
        <f t="shared" si="214"/>
        <v>0</v>
      </c>
      <c r="DK114" s="79">
        <f t="shared" si="215"/>
        <v>0</v>
      </c>
      <c r="DL114" s="79">
        <f t="shared" si="232"/>
        <v>0</v>
      </c>
      <c r="DM114" s="537"/>
      <c r="DN114" s="537"/>
      <c r="DO114" s="401"/>
      <c r="DP114" s="320"/>
      <c r="DQ114" s="79">
        <f t="shared" si="216"/>
        <v>0</v>
      </c>
      <c r="DR114" s="79">
        <f t="shared" si="217"/>
        <v>0</v>
      </c>
      <c r="DS114" s="79">
        <f t="shared" si="233"/>
        <v>0</v>
      </c>
      <c r="DT114" s="537"/>
      <c r="DU114" s="537"/>
      <c r="DV114" s="401"/>
    </row>
    <row r="115" spans="1:126" outlineLevel="1" x14ac:dyDescent="0.2">
      <c r="A115" s="186" t="s">
        <v>116</v>
      </c>
      <c r="B115" s="182"/>
      <c r="C115" s="44"/>
      <c r="D115" s="43"/>
      <c r="E115" s="79">
        <f t="shared" si="182"/>
        <v>0</v>
      </c>
      <c r="F115" s="178"/>
      <c r="G115" s="22"/>
      <c r="H115" s="320" t="s">
        <v>318</v>
      </c>
      <c r="I115" s="79">
        <f t="shared" si="183"/>
        <v>0</v>
      </c>
      <c r="J115" s="79">
        <f t="shared" si="184"/>
        <v>0</v>
      </c>
      <c r="K115" s="79">
        <f t="shared" si="185"/>
        <v>0</v>
      </c>
      <c r="L115" s="537"/>
      <c r="M115" s="537"/>
      <c r="N115" s="401"/>
      <c r="O115" s="320" t="str">
        <f t="shared" si="133"/>
        <v>LLC</v>
      </c>
      <c r="P115" s="79">
        <f t="shared" si="186"/>
        <v>0</v>
      </c>
      <c r="Q115" s="79">
        <f t="shared" si="187"/>
        <v>0</v>
      </c>
      <c r="R115" s="79">
        <f t="shared" si="218"/>
        <v>0</v>
      </c>
      <c r="S115" s="537"/>
      <c r="T115" s="537"/>
      <c r="U115" s="401"/>
      <c r="V115" s="320"/>
      <c r="W115" s="79">
        <f t="shared" si="188"/>
        <v>0</v>
      </c>
      <c r="X115" s="79">
        <f t="shared" si="189"/>
        <v>0</v>
      </c>
      <c r="Y115" s="79">
        <f t="shared" si="219"/>
        <v>0</v>
      </c>
      <c r="Z115" s="537"/>
      <c r="AA115" s="537"/>
      <c r="AB115" s="401"/>
      <c r="AC115" s="320"/>
      <c r="AD115" s="79">
        <f t="shared" si="190"/>
        <v>0</v>
      </c>
      <c r="AE115" s="79">
        <f t="shared" si="191"/>
        <v>0</v>
      </c>
      <c r="AF115" s="79">
        <f t="shared" si="220"/>
        <v>0</v>
      </c>
      <c r="AG115" s="537"/>
      <c r="AH115" s="537"/>
      <c r="AI115" s="401"/>
      <c r="AJ115" s="320"/>
      <c r="AK115" s="79">
        <f t="shared" si="192"/>
        <v>0</v>
      </c>
      <c r="AL115" s="79">
        <f t="shared" si="193"/>
        <v>0</v>
      </c>
      <c r="AM115" s="79">
        <f t="shared" si="221"/>
        <v>0</v>
      </c>
      <c r="AN115" s="537"/>
      <c r="AO115" s="537"/>
      <c r="AP115" s="401"/>
      <c r="AQ115" s="320"/>
      <c r="AR115" s="79">
        <f t="shared" si="194"/>
        <v>0</v>
      </c>
      <c r="AS115" s="79">
        <f t="shared" si="195"/>
        <v>0</v>
      </c>
      <c r="AT115" s="79">
        <f t="shared" si="222"/>
        <v>0</v>
      </c>
      <c r="AU115" s="537"/>
      <c r="AV115" s="537"/>
      <c r="AW115" s="401"/>
      <c r="AX115" s="320"/>
      <c r="AY115" s="79">
        <f t="shared" si="196"/>
        <v>0</v>
      </c>
      <c r="AZ115" s="79">
        <f t="shared" si="197"/>
        <v>0</v>
      </c>
      <c r="BA115" s="79">
        <f t="shared" si="223"/>
        <v>0</v>
      </c>
      <c r="BB115" s="537"/>
      <c r="BC115" s="537"/>
      <c r="BD115" s="401"/>
      <c r="BE115" s="320"/>
      <c r="BF115" s="79">
        <f t="shared" si="198"/>
        <v>0</v>
      </c>
      <c r="BG115" s="79">
        <f t="shared" si="199"/>
        <v>0</v>
      </c>
      <c r="BH115" s="79">
        <f t="shared" si="224"/>
        <v>0</v>
      </c>
      <c r="BI115" s="537"/>
      <c r="BJ115" s="537"/>
      <c r="BK115" s="401"/>
      <c r="BL115" s="320"/>
      <c r="BM115" s="79">
        <f t="shared" si="200"/>
        <v>0</v>
      </c>
      <c r="BN115" s="79">
        <f t="shared" si="201"/>
        <v>0</v>
      </c>
      <c r="BO115" s="79">
        <f t="shared" si="225"/>
        <v>0</v>
      </c>
      <c r="BP115" s="537"/>
      <c r="BQ115" s="537"/>
      <c r="BR115" s="401"/>
      <c r="BS115" s="320"/>
      <c r="BT115" s="79">
        <f t="shared" si="202"/>
        <v>0</v>
      </c>
      <c r="BU115" s="79">
        <f t="shared" si="203"/>
        <v>0</v>
      </c>
      <c r="BV115" s="79">
        <f t="shared" si="226"/>
        <v>0</v>
      </c>
      <c r="BW115" s="537"/>
      <c r="BX115" s="537"/>
      <c r="BY115" s="401"/>
      <c r="BZ115" s="320"/>
      <c r="CA115" s="79">
        <f t="shared" si="204"/>
        <v>0</v>
      </c>
      <c r="CB115" s="79">
        <f t="shared" si="205"/>
        <v>0</v>
      </c>
      <c r="CC115" s="79">
        <f t="shared" si="227"/>
        <v>0</v>
      </c>
      <c r="CD115" s="537"/>
      <c r="CE115" s="537"/>
      <c r="CF115" s="401"/>
      <c r="CG115" s="320"/>
      <c r="CH115" s="79">
        <f t="shared" si="206"/>
        <v>0</v>
      </c>
      <c r="CI115" s="79">
        <f t="shared" si="207"/>
        <v>0</v>
      </c>
      <c r="CJ115" s="79">
        <f t="shared" si="228"/>
        <v>0</v>
      </c>
      <c r="CK115" s="537"/>
      <c r="CL115" s="537"/>
      <c r="CM115" s="401"/>
      <c r="CN115" s="320"/>
      <c r="CO115" s="79">
        <f t="shared" si="208"/>
        <v>0</v>
      </c>
      <c r="CP115" s="79">
        <f t="shared" si="209"/>
        <v>0</v>
      </c>
      <c r="CQ115" s="79">
        <f t="shared" si="229"/>
        <v>0</v>
      </c>
      <c r="CR115" s="537"/>
      <c r="CS115" s="537"/>
      <c r="CT115" s="401"/>
      <c r="CU115" s="320"/>
      <c r="CV115" s="79">
        <f t="shared" si="210"/>
        <v>0</v>
      </c>
      <c r="CW115" s="79">
        <f t="shared" si="211"/>
        <v>0</v>
      </c>
      <c r="CX115" s="79">
        <f t="shared" si="230"/>
        <v>0</v>
      </c>
      <c r="CY115" s="537"/>
      <c r="CZ115" s="537"/>
      <c r="DA115" s="401"/>
      <c r="DB115" s="320"/>
      <c r="DC115" s="79">
        <f t="shared" si="212"/>
        <v>0</v>
      </c>
      <c r="DD115" s="79">
        <f t="shared" si="213"/>
        <v>0</v>
      </c>
      <c r="DE115" s="79">
        <f t="shared" si="231"/>
        <v>0</v>
      </c>
      <c r="DF115" s="537"/>
      <c r="DG115" s="537"/>
      <c r="DH115" s="401"/>
      <c r="DI115" s="320"/>
      <c r="DJ115" s="79">
        <f t="shared" si="214"/>
        <v>0</v>
      </c>
      <c r="DK115" s="79">
        <f t="shared" si="215"/>
        <v>0</v>
      </c>
      <c r="DL115" s="79">
        <f t="shared" si="232"/>
        <v>0</v>
      </c>
      <c r="DM115" s="537"/>
      <c r="DN115" s="537"/>
      <c r="DO115" s="401"/>
      <c r="DP115" s="320"/>
      <c r="DQ115" s="79">
        <f t="shared" si="216"/>
        <v>0</v>
      </c>
      <c r="DR115" s="79">
        <f t="shared" si="217"/>
        <v>0</v>
      </c>
      <c r="DS115" s="79">
        <f t="shared" si="233"/>
        <v>0</v>
      </c>
      <c r="DT115" s="537"/>
      <c r="DU115" s="537"/>
      <c r="DV115" s="401"/>
    </row>
    <row r="116" spans="1:126" outlineLevel="1" x14ac:dyDescent="0.2">
      <c r="A116" s="186" t="s">
        <v>63</v>
      </c>
      <c r="B116" s="182" t="s">
        <v>34</v>
      </c>
      <c r="C116" s="44"/>
      <c r="D116" s="43"/>
      <c r="E116" s="79">
        <f t="shared" si="182"/>
        <v>0</v>
      </c>
      <c r="F116" s="150"/>
      <c r="G116" s="22"/>
      <c r="H116" s="320" t="s">
        <v>318</v>
      </c>
      <c r="I116" s="79">
        <f t="shared" si="183"/>
        <v>0</v>
      </c>
      <c r="J116" s="79">
        <f t="shared" si="184"/>
        <v>0</v>
      </c>
      <c r="K116" s="79">
        <f t="shared" si="185"/>
        <v>0</v>
      </c>
      <c r="L116" s="534"/>
      <c r="M116" s="534"/>
      <c r="N116" s="402"/>
      <c r="O116" s="320" t="str">
        <f t="shared" si="133"/>
        <v>LLC</v>
      </c>
      <c r="P116" s="79">
        <f t="shared" si="186"/>
        <v>0</v>
      </c>
      <c r="Q116" s="79">
        <f t="shared" si="187"/>
        <v>0</v>
      </c>
      <c r="R116" s="79">
        <f t="shared" si="218"/>
        <v>0</v>
      </c>
      <c r="S116" s="534"/>
      <c r="T116" s="534"/>
      <c r="U116" s="402"/>
      <c r="V116" s="320"/>
      <c r="W116" s="79">
        <f t="shared" si="188"/>
        <v>0</v>
      </c>
      <c r="X116" s="79">
        <f t="shared" si="189"/>
        <v>0</v>
      </c>
      <c r="Y116" s="79">
        <f t="shared" si="219"/>
        <v>0</v>
      </c>
      <c r="Z116" s="534"/>
      <c r="AA116" s="534"/>
      <c r="AB116" s="402"/>
      <c r="AC116" s="320"/>
      <c r="AD116" s="79">
        <f t="shared" si="190"/>
        <v>0</v>
      </c>
      <c r="AE116" s="79">
        <f t="shared" si="191"/>
        <v>0</v>
      </c>
      <c r="AF116" s="79">
        <f t="shared" si="220"/>
        <v>0</v>
      </c>
      <c r="AG116" s="534"/>
      <c r="AH116" s="534"/>
      <c r="AI116" s="402"/>
      <c r="AJ116" s="320"/>
      <c r="AK116" s="79">
        <f t="shared" si="192"/>
        <v>0</v>
      </c>
      <c r="AL116" s="79">
        <f t="shared" si="193"/>
        <v>0</v>
      </c>
      <c r="AM116" s="79">
        <f t="shared" si="221"/>
        <v>0</v>
      </c>
      <c r="AN116" s="534"/>
      <c r="AO116" s="534"/>
      <c r="AP116" s="402"/>
      <c r="AQ116" s="320"/>
      <c r="AR116" s="79">
        <f t="shared" si="194"/>
        <v>0</v>
      </c>
      <c r="AS116" s="79">
        <f t="shared" si="195"/>
        <v>0</v>
      </c>
      <c r="AT116" s="79">
        <f t="shared" si="222"/>
        <v>0</v>
      </c>
      <c r="AU116" s="534"/>
      <c r="AV116" s="534"/>
      <c r="AW116" s="402"/>
      <c r="AX116" s="320"/>
      <c r="AY116" s="79">
        <f t="shared" si="196"/>
        <v>0</v>
      </c>
      <c r="AZ116" s="79">
        <f t="shared" si="197"/>
        <v>0</v>
      </c>
      <c r="BA116" s="79">
        <f t="shared" si="223"/>
        <v>0</v>
      </c>
      <c r="BB116" s="534"/>
      <c r="BC116" s="534"/>
      <c r="BD116" s="402"/>
      <c r="BE116" s="320"/>
      <c r="BF116" s="79">
        <f t="shared" si="198"/>
        <v>0</v>
      </c>
      <c r="BG116" s="79">
        <f t="shared" si="199"/>
        <v>0</v>
      </c>
      <c r="BH116" s="79">
        <f t="shared" si="224"/>
        <v>0</v>
      </c>
      <c r="BI116" s="534"/>
      <c r="BJ116" s="534"/>
      <c r="BK116" s="402"/>
      <c r="BL116" s="320"/>
      <c r="BM116" s="79">
        <f t="shared" si="200"/>
        <v>0</v>
      </c>
      <c r="BN116" s="79">
        <f t="shared" si="201"/>
        <v>0</v>
      </c>
      <c r="BO116" s="79">
        <f t="shared" si="225"/>
        <v>0</v>
      </c>
      <c r="BP116" s="534"/>
      <c r="BQ116" s="534"/>
      <c r="BR116" s="402"/>
      <c r="BS116" s="320"/>
      <c r="BT116" s="79">
        <f t="shared" si="202"/>
        <v>0</v>
      </c>
      <c r="BU116" s="79">
        <f t="shared" si="203"/>
        <v>0</v>
      </c>
      <c r="BV116" s="79">
        <f t="shared" si="226"/>
        <v>0</v>
      </c>
      <c r="BW116" s="534"/>
      <c r="BX116" s="534"/>
      <c r="BY116" s="402"/>
      <c r="BZ116" s="320"/>
      <c r="CA116" s="79">
        <f t="shared" si="204"/>
        <v>0</v>
      </c>
      <c r="CB116" s="79">
        <f t="shared" si="205"/>
        <v>0</v>
      </c>
      <c r="CC116" s="79">
        <f t="shared" si="227"/>
        <v>0</v>
      </c>
      <c r="CD116" s="534"/>
      <c r="CE116" s="534"/>
      <c r="CF116" s="402"/>
      <c r="CG116" s="320"/>
      <c r="CH116" s="79">
        <f t="shared" si="206"/>
        <v>0</v>
      </c>
      <c r="CI116" s="79">
        <f t="shared" si="207"/>
        <v>0</v>
      </c>
      <c r="CJ116" s="79">
        <f t="shared" si="228"/>
        <v>0</v>
      </c>
      <c r="CK116" s="534"/>
      <c r="CL116" s="534"/>
      <c r="CM116" s="402"/>
      <c r="CN116" s="320"/>
      <c r="CO116" s="79">
        <f t="shared" si="208"/>
        <v>0</v>
      </c>
      <c r="CP116" s="79">
        <f t="shared" si="209"/>
        <v>0</v>
      </c>
      <c r="CQ116" s="79">
        <f t="shared" si="229"/>
        <v>0</v>
      </c>
      <c r="CR116" s="534"/>
      <c r="CS116" s="534"/>
      <c r="CT116" s="402"/>
      <c r="CU116" s="320"/>
      <c r="CV116" s="79">
        <f t="shared" si="210"/>
        <v>0</v>
      </c>
      <c r="CW116" s="79">
        <f t="shared" si="211"/>
        <v>0</v>
      </c>
      <c r="CX116" s="79">
        <f t="shared" si="230"/>
        <v>0</v>
      </c>
      <c r="CY116" s="534"/>
      <c r="CZ116" s="534"/>
      <c r="DA116" s="402"/>
      <c r="DB116" s="320"/>
      <c r="DC116" s="79">
        <f t="shared" si="212"/>
        <v>0</v>
      </c>
      <c r="DD116" s="79">
        <f t="shared" si="213"/>
        <v>0</v>
      </c>
      <c r="DE116" s="79">
        <f t="shared" si="231"/>
        <v>0</v>
      </c>
      <c r="DF116" s="534"/>
      <c r="DG116" s="534"/>
      <c r="DH116" s="402"/>
      <c r="DI116" s="320"/>
      <c r="DJ116" s="79">
        <f t="shared" si="214"/>
        <v>0</v>
      </c>
      <c r="DK116" s="79">
        <f t="shared" si="215"/>
        <v>0</v>
      </c>
      <c r="DL116" s="79">
        <f t="shared" si="232"/>
        <v>0</v>
      </c>
      <c r="DM116" s="534"/>
      <c r="DN116" s="534"/>
      <c r="DO116" s="402"/>
      <c r="DP116" s="320"/>
      <c r="DQ116" s="79">
        <f t="shared" si="216"/>
        <v>0</v>
      </c>
      <c r="DR116" s="79">
        <f t="shared" si="217"/>
        <v>0</v>
      </c>
      <c r="DS116" s="79">
        <f t="shared" si="233"/>
        <v>0</v>
      </c>
      <c r="DT116" s="534"/>
      <c r="DU116" s="534"/>
      <c r="DV116" s="402"/>
    </row>
    <row r="117" spans="1:126" outlineLevel="1" x14ac:dyDescent="0.2">
      <c r="A117" s="186" t="s">
        <v>247</v>
      </c>
      <c r="B117" s="179"/>
      <c r="C117" s="44"/>
      <c r="D117" s="43"/>
      <c r="E117" s="79">
        <f t="shared" si="182"/>
        <v>0</v>
      </c>
      <c r="F117" s="150"/>
      <c r="G117" s="22" t="s">
        <v>290</v>
      </c>
      <c r="H117" s="320" t="s">
        <v>318</v>
      </c>
      <c r="I117" s="79">
        <f t="shared" si="183"/>
        <v>0</v>
      </c>
      <c r="J117" s="79">
        <f t="shared" si="184"/>
        <v>0</v>
      </c>
      <c r="K117" s="79">
        <f t="shared" si="185"/>
        <v>0</v>
      </c>
      <c r="L117" s="534"/>
      <c r="M117" s="534"/>
      <c r="N117" s="402"/>
      <c r="O117" s="320" t="str">
        <f t="shared" si="133"/>
        <v>LLC</v>
      </c>
      <c r="P117" s="79">
        <f t="shared" si="186"/>
        <v>0</v>
      </c>
      <c r="Q117" s="79">
        <f t="shared" si="187"/>
        <v>0</v>
      </c>
      <c r="R117" s="79">
        <f t="shared" si="218"/>
        <v>0</v>
      </c>
      <c r="S117" s="534"/>
      <c r="T117" s="534"/>
      <c r="U117" s="402"/>
      <c r="V117" s="320"/>
      <c r="W117" s="79">
        <f t="shared" si="188"/>
        <v>0</v>
      </c>
      <c r="X117" s="79">
        <f t="shared" si="189"/>
        <v>0</v>
      </c>
      <c r="Y117" s="79">
        <f t="shared" si="219"/>
        <v>0</v>
      </c>
      <c r="Z117" s="534"/>
      <c r="AA117" s="534"/>
      <c r="AB117" s="402"/>
      <c r="AC117" s="320"/>
      <c r="AD117" s="79">
        <f t="shared" si="190"/>
        <v>0</v>
      </c>
      <c r="AE117" s="79">
        <f t="shared" si="191"/>
        <v>0</v>
      </c>
      <c r="AF117" s="79">
        <f t="shared" si="220"/>
        <v>0</v>
      </c>
      <c r="AG117" s="534"/>
      <c r="AH117" s="534"/>
      <c r="AI117" s="402"/>
      <c r="AJ117" s="320"/>
      <c r="AK117" s="79">
        <f t="shared" si="192"/>
        <v>0</v>
      </c>
      <c r="AL117" s="79">
        <f t="shared" si="193"/>
        <v>0</v>
      </c>
      <c r="AM117" s="79">
        <f t="shared" si="221"/>
        <v>0</v>
      </c>
      <c r="AN117" s="534"/>
      <c r="AO117" s="534"/>
      <c r="AP117" s="402"/>
      <c r="AQ117" s="320"/>
      <c r="AR117" s="79">
        <f t="shared" si="194"/>
        <v>0</v>
      </c>
      <c r="AS117" s="79">
        <f t="shared" si="195"/>
        <v>0</v>
      </c>
      <c r="AT117" s="79">
        <f t="shared" si="222"/>
        <v>0</v>
      </c>
      <c r="AU117" s="534"/>
      <c r="AV117" s="534"/>
      <c r="AW117" s="402"/>
      <c r="AX117" s="320"/>
      <c r="AY117" s="79">
        <f t="shared" si="196"/>
        <v>0</v>
      </c>
      <c r="AZ117" s="79">
        <f t="shared" si="197"/>
        <v>0</v>
      </c>
      <c r="BA117" s="79">
        <f t="shared" si="223"/>
        <v>0</v>
      </c>
      <c r="BB117" s="534"/>
      <c r="BC117" s="534"/>
      <c r="BD117" s="402"/>
      <c r="BE117" s="320"/>
      <c r="BF117" s="79">
        <f t="shared" si="198"/>
        <v>0</v>
      </c>
      <c r="BG117" s="79">
        <f t="shared" si="199"/>
        <v>0</v>
      </c>
      <c r="BH117" s="79">
        <f t="shared" si="224"/>
        <v>0</v>
      </c>
      <c r="BI117" s="534"/>
      <c r="BJ117" s="534"/>
      <c r="BK117" s="402"/>
      <c r="BL117" s="320"/>
      <c r="BM117" s="79">
        <f t="shared" si="200"/>
        <v>0</v>
      </c>
      <c r="BN117" s="79">
        <f t="shared" si="201"/>
        <v>0</v>
      </c>
      <c r="BO117" s="79">
        <f t="shared" si="225"/>
        <v>0</v>
      </c>
      <c r="BP117" s="534"/>
      <c r="BQ117" s="534"/>
      <c r="BR117" s="402"/>
      <c r="BS117" s="320"/>
      <c r="BT117" s="79">
        <f t="shared" si="202"/>
        <v>0</v>
      </c>
      <c r="BU117" s="79">
        <f t="shared" si="203"/>
        <v>0</v>
      </c>
      <c r="BV117" s="79">
        <f t="shared" si="226"/>
        <v>0</v>
      </c>
      <c r="BW117" s="534"/>
      <c r="BX117" s="534"/>
      <c r="BY117" s="402"/>
      <c r="BZ117" s="320"/>
      <c r="CA117" s="79">
        <f t="shared" si="204"/>
        <v>0</v>
      </c>
      <c r="CB117" s="79">
        <f t="shared" si="205"/>
        <v>0</v>
      </c>
      <c r="CC117" s="79">
        <f t="shared" si="227"/>
        <v>0</v>
      </c>
      <c r="CD117" s="534"/>
      <c r="CE117" s="534"/>
      <c r="CF117" s="402"/>
      <c r="CG117" s="320"/>
      <c r="CH117" s="79">
        <f t="shared" si="206"/>
        <v>0</v>
      </c>
      <c r="CI117" s="79">
        <f t="shared" si="207"/>
        <v>0</v>
      </c>
      <c r="CJ117" s="79">
        <f t="shared" si="228"/>
        <v>0</v>
      </c>
      <c r="CK117" s="534"/>
      <c r="CL117" s="534"/>
      <c r="CM117" s="402"/>
      <c r="CN117" s="320"/>
      <c r="CO117" s="79">
        <f t="shared" si="208"/>
        <v>0</v>
      </c>
      <c r="CP117" s="79">
        <f t="shared" si="209"/>
        <v>0</v>
      </c>
      <c r="CQ117" s="79">
        <f t="shared" si="229"/>
        <v>0</v>
      </c>
      <c r="CR117" s="534"/>
      <c r="CS117" s="534"/>
      <c r="CT117" s="402"/>
      <c r="CU117" s="320"/>
      <c r="CV117" s="79">
        <f t="shared" si="210"/>
        <v>0</v>
      </c>
      <c r="CW117" s="79">
        <f t="shared" si="211"/>
        <v>0</v>
      </c>
      <c r="CX117" s="79">
        <f t="shared" si="230"/>
        <v>0</v>
      </c>
      <c r="CY117" s="534"/>
      <c r="CZ117" s="534"/>
      <c r="DA117" s="402"/>
      <c r="DB117" s="320"/>
      <c r="DC117" s="79">
        <f t="shared" si="212"/>
        <v>0</v>
      </c>
      <c r="DD117" s="79">
        <f t="shared" si="213"/>
        <v>0</v>
      </c>
      <c r="DE117" s="79">
        <f t="shared" si="231"/>
        <v>0</v>
      </c>
      <c r="DF117" s="534"/>
      <c r="DG117" s="534"/>
      <c r="DH117" s="402"/>
      <c r="DI117" s="320"/>
      <c r="DJ117" s="79">
        <f t="shared" si="214"/>
        <v>0</v>
      </c>
      <c r="DK117" s="79">
        <f t="shared" si="215"/>
        <v>0</v>
      </c>
      <c r="DL117" s="79">
        <f t="shared" si="232"/>
        <v>0</v>
      </c>
      <c r="DM117" s="534"/>
      <c r="DN117" s="534"/>
      <c r="DO117" s="402"/>
      <c r="DP117" s="320"/>
      <c r="DQ117" s="79">
        <f t="shared" si="216"/>
        <v>0</v>
      </c>
      <c r="DR117" s="79">
        <f t="shared" si="217"/>
        <v>0</v>
      </c>
      <c r="DS117" s="79">
        <f t="shared" si="233"/>
        <v>0</v>
      </c>
      <c r="DT117" s="534"/>
      <c r="DU117" s="534"/>
      <c r="DV117" s="402"/>
    </row>
    <row r="118" spans="1:126" outlineLevel="1" x14ac:dyDescent="0.2">
      <c r="A118" s="186" t="s">
        <v>234</v>
      </c>
      <c r="B118" s="179" t="s">
        <v>35</v>
      </c>
      <c r="C118" s="44"/>
      <c r="D118" s="43"/>
      <c r="E118" s="79">
        <f t="shared" si="182"/>
        <v>0</v>
      </c>
      <c r="F118" s="150"/>
      <c r="G118" s="22" t="s">
        <v>248</v>
      </c>
      <c r="H118" s="320" t="s">
        <v>318</v>
      </c>
      <c r="I118" s="79">
        <f t="shared" si="183"/>
        <v>0</v>
      </c>
      <c r="J118" s="79">
        <f t="shared" si="184"/>
        <v>0</v>
      </c>
      <c r="K118" s="79">
        <f t="shared" si="185"/>
        <v>0</v>
      </c>
      <c r="L118" s="537"/>
      <c r="M118" s="537"/>
      <c r="N118" s="401"/>
      <c r="O118" s="320" t="str">
        <f t="shared" si="133"/>
        <v>LLC</v>
      </c>
      <c r="P118" s="79">
        <f t="shared" si="186"/>
        <v>0</v>
      </c>
      <c r="Q118" s="79">
        <f t="shared" si="187"/>
        <v>0</v>
      </c>
      <c r="R118" s="79">
        <f t="shared" si="218"/>
        <v>0</v>
      </c>
      <c r="S118" s="537"/>
      <c r="T118" s="537"/>
      <c r="U118" s="401"/>
      <c r="V118" s="320"/>
      <c r="W118" s="79">
        <f t="shared" si="188"/>
        <v>0</v>
      </c>
      <c r="X118" s="79">
        <f t="shared" si="189"/>
        <v>0</v>
      </c>
      <c r="Y118" s="79">
        <f t="shared" si="219"/>
        <v>0</v>
      </c>
      <c r="Z118" s="537"/>
      <c r="AA118" s="537"/>
      <c r="AB118" s="401"/>
      <c r="AC118" s="320"/>
      <c r="AD118" s="79">
        <f t="shared" si="190"/>
        <v>0</v>
      </c>
      <c r="AE118" s="79">
        <f t="shared" si="191"/>
        <v>0</v>
      </c>
      <c r="AF118" s="79">
        <f t="shared" si="220"/>
        <v>0</v>
      </c>
      <c r="AG118" s="537"/>
      <c r="AH118" s="537"/>
      <c r="AI118" s="401"/>
      <c r="AJ118" s="320"/>
      <c r="AK118" s="79">
        <f t="shared" si="192"/>
        <v>0</v>
      </c>
      <c r="AL118" s="79">
        <f t="shared" si="193"/>
        <v>0</v>
      </c>
      <c r="AM118" s="79">
        <f t="shared" si="221"/>
        <v>0</v>
      </c>
      <c r="AN118" s="537"/>
      <c r="AO118" s="537"/>
      <c r="AP118" s="401"/>
      <c r="AQ118" s="320"/>
      <c r="AR118" s="79">
        <f t="shared" si="194"/>
        <v>0</v>
      </c>
      <c r="AS118" s="79">
        <f t="shared" si="195"/>
        <v>0</v>
      </c>
      <c r="AT118" s="79">
        <f t="shared" si="222"/>
        <v>0</v>
      </c>
      <c r="AU118" s="537"/>
      <c r="AV118" s="537"/>
      <c r="AW118" s="401"/>
      <c r="AX118" s="320"/>
      <c r="AY118" s="79">
        <f t="shared" si="196"/>
        <v>0</v>
      </c>
      <c r="AZ118" s="79">
        <f t="shared" si="197"/>
        <v>0</v>
      </c>
      <c r="BA118" s="79">
        <f t="shared" si="223"/>
        <v>0</v>
      </c>
      <c r="BB118" s="537"/>
      <c r="BC118" s="537"/>
      <c r="BD118" s="401"/>
      <c r="BE118" s="320"/>
      <c r="BF118" s="79">
        <f t="shared" si="198"/>
        <v>0</v>
      </c>
      <c r="BG118" s="79">
        <f t="shared" si="199"/>
        <v>0</v>
      </c>
      <c r="BH118" s="79">
        <f t="shared" si="224"/>
        <v>0</v>
      </c>
      <c r="BI118" s="537"/>
      <c r="BJ118" s="537"/>
      <c r="BK118" s="401"/>
      <c r="BL118" s="320"/>
      <c r="BM118" s="79">
        <f t="shared" si="200"/>
        <v>0</v>
      </c>
      <c r="BN118" s="79">
        <f t="shared" si="201"/>
        <v>0</v>
      </c>
      <c r="BO118" s="79">
        <f t="shared" si="225"/>
        <v>0</v>
      </c>
      <c r="BP118" s="537"/>
      <c r="BQ118" s="537"/>
      <c r="BR118" s="401"/>
      <c r="BS118" s="320"/>
      <c r="BT118" s="79">
        <f t="shared" si="202"/>
        <v>0</v>
      </c>
      <c r="BU118" s="79">
        <f t="shared" si="203"/>
        <v>0</v>
      </c>
      <c r="BV118" s="79">
        <f t="shared" si="226"/>
        <v>0</v>
      </c>
      <c r="BW118" s="537"/>
      <c r="BX118" s="537"/>
      <c r="BY118" s="401"/>
      <c r="BZ118" s="320"/>
      <c r="CA118" s="79">
        <f t="shared" si="204"/>
        <v>0</v>
      </c>
      <c r="CB118" s="79">
        <f t="shared" si="205"/>
        <v>0</v>
      </c>
      <c r="CC118" s="79">
        <f t="shared" si="227"/>
        <v>0</v>
      </c>
      <c r="CD118" s="537"/>
      <c r="CE118" s="537"/>
      <c r="CF118" s="401"/>
      <c r="CG118" s="320"/>
      <c r="CH118" s="79">
        <f t="shared" si="206"/>
        <v>0</v>
      </c>
      <c r="CI118" s="79">
        <f t="shared" si="207"/>
        <v>0</v>
      </c>
      <c r="CJ118" s="79">
        <f t="shared" si="228"/>
        <v>0</v>
      </c>
      <c r="CK118" s="537"/>
      <c r="CL118" s="537"/>
      <c r="CM118" s="401"/>
      <c r="CN118" s="320"/>
      <c r="CO118" s="79">
        <f t="shared" si="208"/>
        <v>0</v>
      </c>
      <c r="CP118" s="79">
        <f t="shared" si="209"/>
        <v>0</v>
      </c>
      <c r="CQ118" s="79">
        <f t="shared" si="229"/>
        <v>0</v>
      </c>
      <c r="CR118" s="537"/>
      <c r="CS118" s="537"/>
      <c r="CT118" s="401"/>
      <c r="CU118" s="320"/>
      <c r="CV118" s="79">
        <f t="shared" si="210"/>
        <v>0</v>
      </c>
      <c r="CW118" s="79">
        <f t="shared" si="211"/>
        <v>0</v>
      </c>
      <c r="CX118" s="79">
        <f t="shared" si="230"/>
        <v>0</v>
      </c>
      <c r="CY118" s="537"/>
      <c r="CZ118" s="537"/>
      <c r="DA118" s="401"/>
      <c r="DB118" s="320"/>
      <c r="DC118" s="79">
        <f t="shared" si="212"/>
        <v>0</v>
      </c>
      <c r="DD118" s="79">
        <f t="shared" si="213"/>
        <v>0</v>
      </c>
      <c r="DE118" s="79">
        <f t="shared" si="231"/>
        <v>0</v>
      </c>
      <c r="DF118" s="537"/>
      <c r="DG118" s="537"/>
      <c r="DH118" s="401"/>
      <c r="DI118" s="320"/>
      <c r="DJ118" s="79">
        <f t="shared" si="214"/>
        <v>0</v>
      </c>
      <c r="DK118" s="79">
        <f t="shared" si="215"/>
        <v>0</v>
      </c>
      <c r="DL118" s="79">
        <f t="shared" si="232"/>
        <v>0</v>
      </c>
      <c r="DM118" s="537"/>
      <c r="DN118" s="537"/>
      <c r="DO118" s="401"/>
      <c r="DP118" s="320"/>
      <c r="DQ118" s="79">
        <f t="shared" si="216"/>
        <v>0</v>
      </c>
      <c r="DR118" s="79">
        <f t="shared" si="217"/>
        <v>0</v>
      </c>
      <c r="DS118" s="79">
        <f t="shared" si="233"/>
        <v>0</v>
      </c>
      <c r="DT118" s="537"/>
      <c r="DU118" s="537"/>
      <c r="DV118" s="401"/>
    </row>
    <row r="119" spans="1:126" outlineLevel="1" x14ac:dyDescent="0.2">
      <c r="A119" s="186" t="s">
        <v>22</v>
      </c>
      <c r="B119" s="179" t="s">
        <v>34</v>
      </c>
      <c r="C119" s="44"/>
      <c r="D119" s="43"/>
      <c r="E119" s="79">
        <f t="shared" si="182"/>
        <v>0</v>
      </c>
      <c r="F119" s="150" t="s">
        <v>36</v>
      </c>
      <c r="G119" s="22" t="s">
        <v>250</v>
      </c>
      <c r="H119" s="320" t="s">
        <v>318</v>
      </c>
      <c r="I119" s="79">
        <f t="shared" si="183"/>
        <v>0</v>
      </c>
      <c r="J119" s="79">
        <f t="shared" si="184"/>
        <v>0</v>
      </c>
      <c r="K119" s="79">
        <f t="shared" si="185"/>
        <v>0</v>
      </c>
      <c r="L119" s="537"/>
      <c r="M119" s="537"/>
      <c r="N119" s="401"/>
      <c r="O119" s="320"/>
      <c r="P119" s="79">
        <f t="shared" si="186"/>
        <v>0</v>
      </c>
      <c r="Q119" s="79">
        <f t="shared" si="187"/>
        <v>0</v>
      </c>
      <c r="R119" s="79">
        <f t="shared" si="218"/>
        <v>0</v>
      </c>
      <c r="S119" s="537"/>
      <c r="T119" s="537"/>
      <c r="U119" s="401"/>
      <c r="V119" s="320"/>
      <c r="W119" s="79">
        <f t="shared" si="188"/>
        <v>0</v>
      </c>
      <c r="X119" s="79">
        <f t="shared" si="189"/>
        <v>0</v>
      </c>
      <c r="Y119" s="79">
        <f t="shared" si="219"/>
        <v>0</v>
      </c>
      <c r="Z119" s="537"/>
      <c r="AA119" s="537"/>
      <c r="AB119" s="401"/>
      <c r="AC119" s="320"/>
      <c r="AD119" s="79">
        <f t="shared" si="190"/>
        <v>0</v>
      </c>
      <c r="AE119" s="79">
        <f t="shared" si="191"/>
        <v>0</v>
      </c>
      <c r="AF119" s="79">
        <f t="shared" si="220"/>
        <v>0</v>
      </c>
      <c r="AG119" s="537"/>
      <c r="AH119" s="537"/>
      <c r="AI119" s="401"/>
      <c r="AJ119" s="320"/>
      <c r="AK119" s="79">
        <f t="shared" si="192"/>
        <v>0</v>
      </c>
      <c r="AL119" s="79">
        <f t="shared" si="193"/>
        <v>0</v>
      </c>
      <c r="AM119" s="79">
        <f t="shared" si="221"/>
        <v>0</v>
      </c>
      <c r="AN119" s="537"/>
      <c r="AO119" s="537"/>
      <c r="AP119" s="401"/>
      <c r="AQ119" s="320"/>
      <c r="AR119" s="79">
        <f t="shared" si="194"/>
        <v>0</v>
      </c>
      <c r="AS119" s="79">
        <f t="shared" si="195"/>
        <v>0</v>
      </c>
      <c r="AT119" s="79">
        <f t="shared" si="222"/>
        <v>0</v>
      </c>
      <c r="AU119" s="537"/>
      <c r="AV119" s="537"/>
      <c r="AW119" s="401"/>
      <c r="AX119" s="320"/>
      <c r="AY119" s="79">
        <f t="shared" si="196"/>
        <v>0</v>
      </c>
      <c r="AZ119" s="79">
        <f t="shared" si="197"/>
        <v>0</v>
      </c>
      <c r="BA119" s="79">
        <f t="shared" si="223"/>
        <v>0</v>
      </c>
      <c r="BB119" s="537"/>
      <c r="BC119" s="537"/>
      <c r="BD119" s="401"/>
      <c r="BE119" s="320"/>
      <c r="BF119" s="79">
        <f t="shared" si="198"/>
        <v>0</v>
      </c>
      <c r="BG119" s="79">
        <f t="shared" si="199"/>
        <v>0</v>
      </c>
      <c r="BH119" s="79">
        <f t="shared" si="224"/>
        <v>0</v>
      </c>
      <c r="BI119" s="537"/>
      <c r="BJ119" s="537"/>
      <c r="BK119" s="401"/>
      <c r="BL119" s="320"/>
      <c r="BM119" s="79">
        <f t="shared" si="200"/>
        <v>0</v>
      </c>
      <c r="BN119" s="79">
        <f t="shared" si="201"/>
        <v>0</v>
      </c>
      <c r="BO119" s="79">
        <f t="shared" si="225"/>
        <v>0</v>
      </c>
      <c r="BP119" s="537"/>
      <c r="BQ119" s="537"/>
      <c r="BR119" s="401"/>
      <c r="BS119" s="320"/>
      <c r="BT119" s="79">
        <f t="shared" si="202"/>
        <v>0</v>
      </c>
      <c r="BU119" s="79">
        <f t="shared" si="203"/>
        <v>0</v>
      </c>
      <c r="BV119" s="79">
        <f t="shared" si="226"/>
        <v>0</v>
      </c>
      <c r="BW119" s="537"/>
      <c r="BX119" s="537"/>
      <c r="BY119" s="401"/>
      <c r="BZ119" s="320"/>
      <c r="CA119" s="79">
        <f t="shared" si="204"/>
        <v>0</v>
      </c>
      <c r="CB119" s="79">
        <f t="shared" si="205"/>
        <v>0</v>
      </c>
      <c r="CC119" s="79">
        <f t="shared" si="227"/>
        <v>0</v>
      </c>
      <c r="CD119" s="537"/>
      <c r="CE119" s="537"/>
      <c r="CF119" s="401"/>
      <c r="CG119" s="320"/>
      <c r="CH119" s="79">
        <f t="shared" si="206"/>
        <v>0</v>
      </c>
      <c r="CI119" s="79">
        <f t="shared" si="207"/>
        <v>0</v>
      </c>
      <c r="CJ119" s="79">
        <f t="shared" si="228"/>
        <v>0</v>
      </c>
      <c r="CK119" s="537"/>
      <c r="CL119" s="537"/>
      <c r="CM119" s="401"/>
      <c r="CN119" s="320"/>
      <c r="CO119" s="79">
        <f t="shared" si="208"/>
        <v>0</v>
      </c>
      <c r="CP119" s="79">
        <f t="shared" si="209"/>
        <v>0</v>
      </c>
      <c r="CQ119" s="79">
        <f t="shared" si="229"/>
        <v>0</v>
      </c>
      <c r="CR119" s="537"/>
      <c r="CS119" s="537"/>
      <c r="CT119" s="401"/>
      <c r="CU119" s="320"/>
      <c r="CV119" s="79">
        <f t="shared" si="210"/>
        <v>0</v>
      </c>
      <c r="CW119" s="79">
        <f t="shared" si="211"/>
        <v>0</v>
      </c>
      <c r="CX119" s="79">
        <f t="shared" si="230"/>
        <v>0</v>
      </c>
      <c r="CY119" s="537"/>
      <c r="CZ119" s="537"/>
      <c r="DA119" s="401"/>
      <c r="DB119" s="320"/>
      <c r="DC119" s="79">
        <f t="shared" si="212"/>
        <v>0</v>
      </c>
      <c r="DD119" s="79">
        <f t="shared" si="213"/>
        <v>0</v>
      </c>
      <c r="DE119" s="79">
        <f t="shared" si="231"/>
        <v>0</v>
      </c>
      <c r="DF119" s="537"/>
      <c r="DG119" s="537"/>
      <c r="DH119" s="401"/>
      <c r="DI119" s="320"/>
      <c r="DJ119" s="79">
        <f t="shared" si="214"/>
        <v>0</v>
      </c>
      <c r="DK119" s="79">
        <f t="shared" si="215"/>
        <v>0</v>
      </c>
      <c r="DL119" s="79">
        <f t="shared" si="232"/>
        <v>0</v>
      </c>
      <c r="DM119" s="537"/>
      <c r="DN119" s="537"/>
      <c r="DO119" s="401"/>
      <c r="DP119" s="320"/>
      <c r="DQ119" s="79">
        <f t="shared" si="216"/>
        <v>0</v>
      </c>
      <c r="DR119" s="79">
        <f t="shared" si="217"/>
        <v>0</v>
      </c>
      <c r="DS119" s="79">
        <f t="shared" si="233"/>
        <v>0</v>
      </c>
      <c r="DT119" s="537"/>
      <c r="DU119" s="537"/>
      <c r="DV119" s="401"/>
    </row>
    <row r="120" spans="1:126" outlineLevel="1" x14ac:dyDescent="0.2">
      <c r="A120" s="186" t="s">
        <v>254</v>
      </c>
      <c r="B120" s="182"/>
      <c r="C120" s="44"/>
      <c r="D120" s="43"/>
      <c r="E120" s="79">
        <f t="shared" si="182"/>
        <v>0</v>
      </c>
      <c r="F120" s="150"/>
      <c r="G120" s="22"/>
      <c r="H120" s="320" t="s">
        <v>318</v>
      </c>
      <c r="I120" s="79">
        <f t="shared" si="183"/>
        <v>0</v>
      </c>
      <c r="J120" s="79">
        <f t="shared" si="184"/>
        <v>0</v>
      </c>
      <c r="K120" s="79">
        <f t="shared" si="185"/>
        <v>0</v>
      </c>
      <c r="L120" s="537"/>
      <c r="M120" s="537"/>
      <c r="N120" s="401"/>
      <c r="O120" s="320" t="str">
        <f t="shared" si="133"/>
        <v>LLC</v>
      </c>
      <c r="P120" s="79">
        <f t="shared" si="186"/>
        <v>0</v>
      </c>
      <c r="Q120" s="79">
        <f t="shared" si="187"/>
        <v>0</v>
      </c>
      <c r="R120" s="79">
        <f t="shared" si="218"/>
        <v>0</v>
      </c>
      <c r="S120" s="537"/>
      <c r="T120" s="537"/>
      <c r="U120" s="401"/>
      <c r="V120" s="320"/>
      <c r="W120" s="79">
        <f t="shared" si="188"/>
        <v>0</v>
      </c>
      <c r="X120" s="79">
        <f t="shared" si="189"/>
        <v>0</v>
      </c>
      <c r="Y120" s="79">
        <f t="shared" si="219"/>
        <v>0</v>
      </c>
      <c r="Z120" s="537"/>
      <c r="AA120" s="537"/>
      <c r="AB120" s="401"/>
      <c r="AC120" s="320"/>
      <c r="AD120" s="79">
        <f t="shared" si="190"/>
        <v>0</v>
      </c>
      <c r="AE120" s="79">
        <f t="shared" si="191"/>
        <v>0</v>
      </c>
      <c r="AF120" s="79">
        <f t="shared" si="220"/>
        <v>0</v>
      </c>
      <c r="AG120" s="537"/>
      <c r="AH120" s="537"/>
      <c r="AI120" s="401"/>
      <c r="AJ120" s="320"/>
      <c r="AK120" s="79">
        <f t="shared" si="192"/>
        <v>0</v>
      </c>
      <c r="AL120" s="79">
        <f t="shared" si="193"/>
        <v>0</v>
      </c>
      <c r="AM120" s="79">
        <f t="shared" si="221"/>
        <v>0</v>
      </c>
      <c r="AN120" s="537"/>
      <c r="AO120" s="537"/>
      <c r="AP120" s="401"/>
      <c r="AQ120" s="320"/>
      <c r="AR120" s="79">
        <f t="shared" si="194"/>
        <v>0</v>
      </c>
      <c r="AS120" s="79">
        <f t="shared" si="195"/>
        <v>0</v>
      </c>
      <c r="AT120" s="79">
        <f t="shared" si="222"/>
        <v>0</v>
      </c>
      <c r="AU120" s="537"/>
      <c r="AV120" s="537"/>
      <c r="AW120" s="401"/>
      <c r="AX120" s="320"/>
      <c r="AY120" s="79">
        <f t="shared" si="196"/>
        <v>0</v>
      </c>
      <c r="AZ120" s="79">
        <f t="shared" si="197"/>
        <v>0</v>
      </c>
      <c r="BA120" s="79">
        <f t="shared" si="223"/>
        <v>0</v>
      </c>
      <c r="BB120" s="537"/>
      <c r="BC120" s="537"/>
      <c r="BD120" s="401"/>
      <c r="BE120" s="320"/>
      <c r="BF120" s="79">
        <f t="shared" si="198"/>
        <v>0</v>
      </c>
      <c r="BG120" s="79">
        <f t="shared" si="199"/>
        <v>0</v>
      </c>
      <c r="BH120" s="79">
        <f t="shared" si="224"/>
        <v>0</v>
      </c>
      <c r="BI120" s="537"/>
      <c r="BJ120" s="537"/>
      <c r="BK120" s="401"/>
      <c r="BL120" s="320"/>
      <c r="BM120" s="79">
        <f t="shared" si="200"/>
        <v>0</v>
      </c>
      <c r="BN120" s="79">
        <f t="shared" si="201"/>
        <v>0</v>
      </c>
      <c r="BO120" s="79">
        <f t="shared" si="225"/>
        <v>0</v>
      </c>
      <c r="BP120" s="537"/>
      <c r="BQ120" s="537"/>
      <c r="BR120" s="401"/>
      <c r="BS120" s="320"/>
      <c r="BT120" s="79">
        <f t="shared" si="202"/>
        <v>0</v>
      </c>
      <c r="BU120" s="79">
        <f t="shared" si="203"/>
        <v>0</v>
      </c>
      <c r="BV120" s="79">
        <f t="shared" si="226"/>
        <v>0</v>
      </c>
      <c r="BW120" s="537"/>
      <c r="BX120" s="537"/>
      <c r="BY120" s="401"/>
      <c r="BZ120" s="320"/>
      <c r="CA120" s="79">
        <f t="shared" si="204"/>
        <v>0</v>
      </c>
      <c r="CB120" s="79">
        <f t="shared" si="205"/>
        <v>0</v>
      </c>
      <c r="CC120" s="79">
        <f t="shared" si="227"/>
        <v>0</v>
      </c>
      <c r="CD120" s="537"/>
      <c r="CE120" s="537"/>
      <c r="CF120" s="401"/>
      <c r="CG120" s="320"/>
      <c r="CH120" s="79">
        <f t="shared" si="206"/>
        <v>0</v>
      </c>
      <c r="CI120" s="79">
        <f t="shared" si="207"/>
        <v>0</v>
      </c>
      <c r="CJ120" s="79">
        <f t="shared" si="228"/>
        <v>0</v>
      </c>
      <c r="CK120" s="537"/>
      <c r="CL120" s="537"/>
      <c r="CM120" s="401"/>
      <c r="CN120" s="320"/>
      <c r="CO120" s="79">
        <f t="shared" si="208"/>
        <v>0</v>
      </c>
      <c r="CP120" s="79">
        <f t="shared" si="209"/>
        <v>0</v>
      </c>
      <c r="CQ120" s="79">
        <f t="shared" si="229"/>
        <v>0</v>
      </c>
      <c r="CR120" s="537"/>
      <c r="CS120" s="537"/>
      <c r="CT120" s="401"/>
      <c r="CU120" s="320"/>
      <c r="CV120" s="79">
        <f t="shared" si="210"/>
        <v>0</v>
      </c>
      <c r="CW120" s="79">
        <f t="shared" si="211"/>
        <v>0</v>
      </c>
      <c r="CX120" s="79">
        <f t="shared" si="230"/>
        <v>0</v>
      </c>
      <c r="CY120" s="537"/>
      <c r="CZ120" s="537"/>
      <c r="DA120" s="401"/>
      <c r="DB120" s="320"/>
      <c r="DC120" s="79">
        <f t="shared" si="212"/>
        <v>0</v>
      </c>
      <c r="DD120" s="79">
        <f t="shared" si="213"/>
        <v>0</v>
      </c>
      <c r="DE120" s="79">
        <f t="shared" si="231"/>
        <v>0</v>
      </c>
      <c r="DF120" s="537"/>
      <c r="DG120" s="537"/>
      <c r="DH120" s="401"/>
      <c r="DI120" s="320"/>
      <c r="DJ120" s="79">
        <f t="shared" si="214"/>
        <v>0</v>
      </c>
      <c r="DK120" s="79">
        <f t="shared" si="215"/>
        <v>0</v>
      </c>
      <c r="DL120" s="79">
        <f t="shared" si="232"/>
        <v>0</v>
      </c>
      <c r="DM120" s="537"/>
      <c r="DN120" s="537"/>
      <c r="DO120" s="401"/>
      <c r="DP120" s="320"/>
      <c r="DQ120" s="79">
        <f t="shared" si="216"/>
        <v>0</v>
      </c>
      <c r="DR120" s="79">
        <f t="shared" si="217"/>
        <v>0</v>
      </c>
      <c r="DS120" s="79">
        <f t="shared" si="233"/>
        <v>0</v>
      </c>
      <c r="DT120" s="537"/>
      <c r="DU120" s="537"/>
      <c r="DV120" s="401"/>
    </row>
    <row r="121" spans="1:126" outlineLevel="1" x14ac:dyDescent="0.2">
      <c r="A121" s="186" t="s">
        <v>89</v>
      </c>
      <c r="B121" s="179" t="s">
        <v>35</v>
      </c>
      <c r="C121" s="44"/>
      <c r="D121" s="43"/>
      <c r="E121" s="79">
        <f t="shared" si="182"/>
        <v>0</v>
      </c>
      <c r="F121" s="150" t="s">
        <v>36</v>
      </c>
      <c r="G121" s="22" t="s">
        <v>90</v>
      </c>
      <c r="H121" s="320" t="s">
        <v>318</v>
      </c>
      <c r="I121" s="79">
        <f t="shared" si="183"/>
        <v>0</v>
      </c>
      <c r="J121" s="79">
        <f t="shared" si="184"/>
        <v>0</v>
      </c>
      <c r="K121" s="79">
        <f t="shared" si="185"/>
        <v>0</v>
      </c>
      <c r="L121" s="537"/>
      <c r="M121" s="537"/>
      <c r="N121" s="401"/>
      <c r="O121" s="320" t="str">
        <f t="shared" si="133"/>
        <v>LLC</v>
      </c>
      <c r="P121" s="79">
        <f t="shared" si="186"/>
        <v>0</v>
      </c>
      <c r="Q121" s="79">
        <f t="shared" si="187"/>
        <v>0</v>
      </c>
      <c r="R121" s="79">
        <f t="shared" si="218"/>
        <v>0</v>
      </c>
      <c r="S121" s="537"/>
      <c r="T121" s="537"/>
      <c r="U121" s="401"/>
      <c r="V121" s="320"/>
      <c r="W121" s="79">
        <f t="shared" si="188"/>
        <v>0</v>
      </c>
      <c r="X121" s="79">
        <f t="shared" si="189"/>
        <v>0</v>
      </c>
      <c r="Y121" s="79">
        <f t="shared" si="219"/>
        <v>0</v>
      </c>
      <c r="Z121" s="537"/>
      <c r="AA121" s="537"/>
      <c r="AB121" s="401"/>
      <c r="AC121" s="320"/>
      <c r="AD121" s="79">
        <f t="shared" si="190"/>
        <v>0</v>
      </c>
      <c r="AE121" s="79">
        <f t="shared" si="191"/>
        <v>0</v>
      </c>
      <c r="AF121" s="79">
        <f t="shared" si="220"/>
        <v>0</v>
      </c>
      <c r="AG121" s="537"/>
      <c r="AH121" s="537"/>
      <c r="AI121" s="401"/>
      <c r="AJ121" s="320"/>
      <c r="AK121" s="79">
        <f t="shared" si="192"/>
        <v>0</v>
      </c>
      <c r="AL121" s="79">
        <f t="shared" si="193"/>
        <v>0</v>
      </c>
      <c r="AM121" s="79">
        <f t="shared" si="221"/>
        <v>0</v>
      </c>
      <c r="AN121" s="537"/>
      <c r="AO121" s="537"/>
      <c r="AP121" s="401"/>
      <c r="AQ121" s="320"/>
      <c r="AR121" s="79">
        <f t="shared" si="194"/>
        <v>0</v>
      </c>
      <c r="AS121" s="79">
        <f t="shared" si="195"/>
        <v>0</v>
      </c>
      <c r="AT121" s="79">
        <f t="shared" si="222"/>
        <v>0</v>
      </c>
      <c r="AU121" s="537"/>
      <c r="AV121" s="537"/>
      <c r="AW121" s="401"/>
      <c r="AX121" s="320"/>
      <c r="AY121" s="79">
        <f t="shared" si="196"/>
        <v>0</v>
      </c>
      <c r="AZ121" s="79">
        <f t="shared" si="197"/>
        <v>0</v>
      </c>
      <c r="BA121" s="79">
        <f t="shared" si="223"/>
        <v>0</v>
      </c>
      <c r="BB121" s="537"/>
      <c r="BC121" s="537"/>
      <c r="BD121" s="401"/>
      <c r="BE121" s="320"/>
      <c r="BF121" s="79">
        <f t="shared" si="198"/>
        <v>0</v>
      </c>
      <c r="BG121" s="79">
        <f t="shared" si="199"/>
        <v>0</v>
      </c>
      <c r="BH121" s="79">
        <f t="shared" si="224"/>
        <v>0</v>
      </c>
      <c r="BI121" s="537"/>
      <c r="BJ121" s="537"/>
      <c r="BK121" s="401"/>
      <c r="BL121" s="320"/>
      <c r="BM121" s="79">
        <f t="shared" si="200"/>
        <v>0</v>
      </c>
      <c r="BN121" s="79">
        <f t="shared" si="201"/>
        <v>0</v>
      </c>
      <c r="BO121" s="79">
        <f t="shared" si="225"/>
        <v>0</v>
      </c>
      <c r="BP121" s="537"/>
      <c r="BQ121" s="537"/>
      <c r="BR121" s="401"/>
      <c r="BS121" s="320"/>
      <c r="BT121" s="79">
        <f t="shared" si="202"/>
        <v>0</v>
      </c>
      <c r="BU121" s="79">
        <f t="shared" si="203"/>
        <v>0</v>
      </c>
      <c r="BV121" s="79">
        <f t="shared" si="226"/>
        <v>0</v>
      </c>
      <c r="BW121" s="537"/>
      <c r="BX121" s="537"/>
      <c r="BY121" s="401"/>
      <c r="BZ121" s="320"/>
      <c r="CA121" s="79">
        <f t="shared" si="204"/>
        <v>0</v>
      </c>
      <c r="CB121" s="79">
        <f t="shared" si="205"/>
        <v>0</v>
      </c>
      <c r="CC121" s="79">
        <f t="shared" si="227"/>
        <v>0</v>
      </c>
      <c r="CD121" s="537"/>
      <c r="CE121" s="537"/>
      <c r="CF121" s="401"/>
      <c r="CG121" s="320"/>
      <c r="CH121" s="79">
        <f t="shared" si="206"/>
        <v>0</v>
      </c>
      <c r="CI121" s="79">
        <f t="shared" si="207"/>
        <v>0</v>
      </c>
      <c r="CJ121" s="79">
        <f t="shared" si="228"/>
        <v>0</v>
      </c>
      <c r="CK121" s="537"/>
      <c r="CL121" s="537"/>
      <c r="CM121" s="401"/>
      <c r="CN121" s="320"/>
      <c r="CO121" s="79">
        <f t="shared" si="208"/>
        <v>0</v>
      </c>
      <c r="CP121" s="79">
        <f t="shared" si="209"/>
        <v>0</v>
      </c>
      <c r="CQ121" s="79">
        <f t="shared" si="229"/>
        <v>0</v>
      </c>
      <c r="CR121" s="537"/>
      <c r="CS121" s="537"/>
      <c r="CT121" s="401"/>
      <c r="CU121" s="320"/>
      <c r="CV121" s="79">
        <f t="shared" si="210"/>
        <v>0</v>
      </c>
      <c r="CW121" s="79">
        <f t="shared" si="211"/>
        <v>0</v>
      </c>
      <c r="CX121" s="79">
        <f t="shared" si="230"/>
        <v>0</v>
      </c>
      <c r="CY121" s="537"/>
      <c r="CZ121" s="537"/>
      <c r="DA121" s="401"/>
      <c r="DB121" s="320"/>
      <c r="DC121" s="79">
        <f t="shared" si="212"/>
        <v>0</v>
      </c>
      <c r="DD121" s="79">
        <f t="shared" si="213"/>
        <v>0</v>
      </c>
      <c r="DE121" s="79">
        <f t="shared" si="231"/>
        <v>0</v>
      </c>
      <c r="DF121" s="537"/>
      <c r="DG121" s="537"/>
      <c r="DH121" s="401"/>
      <c r="DI121" s="320"/>
      <c r="DJ121" s="79">
        <f t="shared" si="214"/>
        <v>0</v>
      </c>
      <c r="DK121" s="79">
        <f t="shared" si="215"/>
        <v>0</v>
      </c>
      <c r="DL121" s="79">
        <f t="shared" si="232"/>
        <v>0</v>
      </c>
      <c r="DM121" s="537"/>
      <c r="DN121" s="537"/>
      <c r="DO121" s="401"/>
      <c r="DP121" s="320"/>
      <c r="DQ121" s="79">
        <f t="shared" si="216"/>
        <v>0</v>
      </c>
      <c r="DR121" s="79">
        <f t="shared" si="217"/>
        <v>0</v>
      </c>
      <c r="DS121" s="79">
        <f t="shared" si="233"/>
        <v>0</v>
      </c>
      <c r="DT121" s="537"/>
      <c r="DU121" s="537"/>
      <c r="DV121" s="401"/>
    </row>
    <row r="122" spans="1:126" s="20" customFormat="1" outlineLevel="1" x14ac:dyDescent="0.2">
      <c r="A122" s="196" t="s">
        <v>274</v>
      </c>
      <c r="B122" s="182"/>
      <c r="C122" s="42"/>
      <c r="D122" s="42"/>
      <c r="E122" s="78">
        <f t="shared" si="182"/>
        <v>0</v>
      </c>
      <c r="F122" s="190"/>
      <c r="G122" s="22" t="s">
        <v>276</v>
      </c>
      <c r="H122" s="320" t="s">
        <v>318</v>
      </c>
      <c r="I122" s="79">
        <f t="shared" si="183"/>
        <v>0</v>
      </c>
      <c r="J122" s="79">
        <f t="shared" si="184"/>
        <v>0</v>
      </c>
      <c r="K122" s="78">
        <f t="shared" si="185"/>
        <v>0</v>
      </c>
      <c r="L122" s="537"/>
      <c r="M122" s="537"/>
      <c r="N122" s="401"/>
      <c r="O122" s="320" t="str">
        <f t="shared" si="133"/>
        <v>LLC</v>
      </c>
      <c r="P122" s="79">
        <f t="shared" si="186"/>
        <v>0</v>
      </c>
      <c r="Q122" s="79">
        <f t="shared" si="187"/>
        <v>0</v>
      </c>
      <c r="R122" s="78">
        <f t="shared" si="218"/>
        <v>0</v>
      </c>
      <c r="S122" s="537"/>
      <c r="T122" s="537"/>
      <c r="U122" s="401"/>
      <c r="V122" s="320"/>
      <c r="W122" s="79">
        <f t="shared" si="188"/>
        <v>0</v>
      </c>
      <c r="X122" s="79">
        <f t="shared" si="189"/>
        <v>0</v>
      </c>
      <c r="Y122" s="78">
        <f t="shared" si="219"/>
        <v>0</v>
      </c>
      <c r="Z122" s="537"/>
      <c r="AA122" s="537"/>
      <c r="AB122" s="401"/>
      <c r="AC122" s="320"/>
      <c r="AD122" s="79">
        <f t="shared" si="190"/>
        <v>0</v>
      </c>
      <c r="AE122" s="79">
        <f t="shared" si="191"/>
        <v>0</v>
      </c>
      <c r="AF122" s="78">
        <f t="shared" si="220"/>
        <v>0</v>
      </c>
      <c r="AG122" s="537"/>
      <c r="AH122" s="537"/>
      <c r="AI122" s="401"/>
      <c r="AJ122" s="320"/>
      <c r="AK122" s="79">
        <f t="shared" si="192"/>
        <v>0</v>
      </c>
      <c r="AL122" s="79">
        <f t="shared" si="193"/>
        <v>0</v>
      </c>
      <c r="AM122" s="78">
        <f t="shared" si="221"/>
        <v>0</v>
      </c>
      <c r="AN122" s="537"/>
      <c r="AO122" s="537"/>
      <c r="AP122" s="401"/>
      <c r="AQ122" s="320"/>
      <c r="AR122" s="79">
        <f t="shared" si="194"/>
        <v>0</v>
      </c>
      <c r="AS122" s="79">
        <f t="shared" si="195"/>
        <v>0</v>
      </c>
      <c r="AT122" s="78">
        <f t="shared" si="222"/>
        <v>0</v>
      </c>
      <c r="AU122" s="537"/>
      <c r="AV122" s="537"/>
      <c r="AW122" s="401"/>
      <c r="AX122" s="320"/>
      <c r="AY122" s="79">
        <f t="shared" si="196"/>
        <v>0</v>
      </c>
      <c r="AZ122" s="79">
        <f t="shared" si="197"/>
        <v>0</v>
      </c>
      <c r="BA122" s="78">
        <f t="shared" si="223"/>
        <v>0</v>
      </c>
      <c r="BB122" s="537"/>
      <c r="BC122" s="537"/>
      <c r="BD122" s="401"/>
      <c r="BE122" s="320"/>
      <c r="BF122" s="79">
        <f t="shared" si="198"/>
        <v>0</v>
      </c>
      <c r="BG122" s="79">
        <f t="shared" si="199"/>
        <v>0</v>
      </c>
      <c r="BH122" s="78">
        <f t="shared" si="224"/>
        <v>0</v>
      </c>
      <c r="BI122" s="537"/>
      <c r="BJ122" s="537"/>
      <c r="BK122" s="401"/>
      <c r="BL122" s="320"/>
      <c r="BM122" s="79">
        <f t="shared" si="200"/>
        <v>0</v>
      </c>
      <c r="BN122" s="79">
        <f t="shared" si="201"/>
        <v>0</v>
      </c>
      <c r="BO122" s="78">
        <f t="shared" si="225"/>
        <v>0</v>
      </c>
      <c r="BP122" s="537"/>
      <c r="BQ122" s="537"/>
      <c r="BR122" s="401"/>
      <c r="BS122" s="320"/>
      <c r="BT122" s="79">
        <f t="shared" si="202"/>
        <v>0</v>
      </c>
      <c r="BU122" s="79">
        <f t="shared" si="203"/>
        <v>0</v>
      </c>
      <c r="BV122" s="78">
        <f t="shared" si="226"/>
        <v>0</v>
      </c>
      <c r="BW122" s="537"/>
      <c r="BX122" s="537"/>
      <c r="BY122" s="401"/>
      <c r="BZ122" s="320"/>
      <c r="CA122" s="79">
        <f t="shared" si="204"/>
        <v>0</v>
      </c>
      <c r="CB122" s="79">
        <f t="shared" si="205"/>
        <v>0</v>
      </c>
      <c r="CC122" s="78">
        <f t="shared" si="227"/>
        <v>0</v>
      </c>
      <c r="CD122" s="537"/>
      <c r="CE122" s="537"/>
      <c r="CF122" s="401"/>
      <c r="CG122" s="320"/>
      <c r="CH122" s="79">
        <f t="shared" si="206"/>
        <v>0</v>
      </c>
      <c r="CI122" s="79">
        <f t="shared" si="207"/>
        <v>0</v>
      </c>
      <c r="CJ122" s="78">
        <f t="shared" si="228"/>
        <v>0</v>
      </c>
      <c r="CK122" s="537"/>
      <c r="CL122" s="537"/>
      <c r="CM122" s="401"/>
      <c r="CN122" s="320"/>
      <c r="CO122" s="79">
        <f t="shared" si="208"/>
        <v>0</v>
      </c>
      <c r="CP122" s="79">
        <f t="shared" si="209"/>
        <v>0</v>
      </c>
      <c r="CQ122" s="78">
        <f t="shared" si="229"/>
        <v>0</v>
      </c>
      <c r="CR122" s="537"/>
      <c r="CS122" s="537"/>
      <c r="CT122" s="401"/>
      <c r="CU122" s="320"/>
      <c r="CV122" s="79">
        <f t="shared" si="210"/>
        <v>0</v>
      </c>
      <c r="CW122" s="79">
        <f t="shared" si="211"/>
        <v>0</v>
      </c>
      <c r="CX122" s="78">
        <f t="shared" si="230"/>
        <v>0</v>
      </c>
      <c r="CY122" s="537"/>
      <c r="CZ122" s="537"/>
      <c r="DA122" s="401"/>
      <c r="DB122" s="320"/>
      <c r="DC122" s="79">
        <f t="shared" si="212"/>
        <v>0</v>
      </c>
      <c r="DD122" s="79">
        <f t="shared" si="213"/>
        <v>0</v>
      </c>
      <c r="DE122" s="78">
        <f t="shared" si="231"/>
        <v>0</v>
      </c>
      <c r="DF122" s="537"/>
      <c r="DG122" s="537"/>
      <c r="DH122" s="401"/>
      <c r="DI122" s="320"/>
      <c r="DJ122" s="79">
        <f t="shared" si="214"/>
        <v>0</v>
      </c>
      <c r="DK122" s="79">
        <f t="shared" si="215"/>
        <v>0</v>
      </c>
      <c r="DL122" s="78">
        <f t="shared" si="232"/>
        <v>0</v>
      </c>
      <c r="DM122" s="537"/>
      <c r="DN122" s="537"/>
      <c r="DO122" s="401"/>
      <c r="DP122" s="320"/>
      <c r="DQ122" s="79">
        <f t="shared" si="216"/>
        <v>0</v>
      </c>
      <c r="DR122" s="79">
        <f t="shared" si="217"/>
        <v>0</v>
      </c>
      <c r="DS122" s="78">
        <f t="shared" si="233"/>
        <v>0</v>
      </c>
      <c r="DT122" s="537"/>
      <c r="DU122" s="537"/>
      <c r="DV122" s="401"/>
    </row>
    <row r="123" spans="1:126" s="20" customFormat="1" outlineLevel="1" x14ac:dyDescent="0.2">
      <c r="A123" s="196" t="s">
        <v>249</v>
      </c>
      <c r="B123" s="182"/>
      <c r="C123" s="42"/>
      <c r="D123" s="42"/>
      <c r="E123" s="78">
        <f t="shared" si="182"/>
        <v>0</v>
      </c>
      <c r="F123" s="190"/>
      <c r="G123" s="22" t="s">
        <v>277</v>
      </c>
      <c r="H123" s="320" t="s">
        <v>318</v>
      </c>
      <c r="I123" s="79">
        <f t="shared" si="183"/>
        <v>0</v>
      </c>
      <c r="J123" s="79">
        <f t="shared" si="184"/>
        <v>0</v>
      </c>
      <c r="K123" s="78">
        <f t="shared" si="185"/>
        <v>0</v>
      </c>
      <c r="L123" s="537"/>
      <c r="M123" s="537"/>
      <c r="N123" s="401"/>
      <c r="O123" s="320" t="str">
        <f t="shared" si="133"/>
        <v>LLC</v>
      </c>
      <c r="P123" s="79">
        <f t="shared" si="186"/>
        <v>0</v>
      </c>
      <c r="Q123" s="79">
        <f t="shared" si="187"/>
        <v>0</v>
      </c>
      <c r="R123" s="78">
        <f t="shared" si="218"/>
        <v>0</v>
      </c>
      <c r="S123" s="537"/>
      <c r="T123" s="537"/>
      <c r="U123" s="401"/>
      <c r="V123" s="320"/>
      <c r="W123" s="79">
        <f t="shared" si="188"/>
        <v>0</v>
      </c>
      <c r="X123" s="79">
        <f t="shared" si="189"/>
        <v>0</v>
      </c>
      <c r="Y123" s="78">
        <f t="shared" si="219"/>
        <v>0</v>
      </c>
      <c r="Z123" s="537"/>
      <c r="AA123" s="537"/>
      <c r="AB123" s="401"/>
      <c r="AC123" s="320"/>
      <c r="AD123" s="79">
        <f t="shared" si="190"/>
        <v>0</v>
      </c>
      <c r="AE123" s="79">
        <f t="shared" si="191"/>
        <v>0</v>
      </c>
      <c r="AF123" s="78">
        <f t="shared" si="220"/>
        <v>0</v>
      </c>
      <c r="AG123" s="537"/>
      <c r="AH123" s="537"/>
      <c r="AI123" s="401"/>
      <c r="AJ123" s="320"/>
      <c r="AK123" s="79">
        <f t="shared" si="192"/>
        <v>0</v>
      </c>
      <c r="AL123" s="79">
        <f t="shared" si="193"/>
        <v>0</v>
      </c>
      <c r="AM123" s="78">
        <f t="shared" si="221"/>
        <v>0</v>
      </c>
      <c r="AN123" s="537"/>
      <c r="AO123" s="537"/>
      <c r="AP123" s="401"/>
      <c r="AQ123" s="320"/>
      <c r="AR123" s="79">
        <f t="shared" si="194"/>
        <v>0</v>
      </c>
      <c r="AS123" s="79">
        <f t="shared" si="195"/>
        <v>0</v>
      </c>
      <c r="AT123" s="78">
        <f t="shared" si="222"/>
        <v>0</v>
      </c>
      <c r="AU123" s="537"/>
      <c r="AV123" s="537"/>
      <c r="AW123" s="401"/>
      <c r="AX123" s="320"/>
      <c r="AY123" s="79">
        <f t="shared" si="196"/>
        <v>0</v>
      </c>
      <c r="AZ123" s="79">
        <f t="shared" si="197"/>
        <v>0</v>
      </c>
      <c r="BA123" s="78">
        <f t="shared" si="223"/>
        <v>0</v>
      </c>
      <c r="BB123" s="537"/>
      <c r="BC123" s="537"/>
      <c r="BD123" s="401"/>
      <c r="BE123" s="320"/>
      <c r="BF123" s="79">
        <f t="shared" si="198"/>
        <v>0</v>
      </c>
      <c r="BG123" s="79">
        <f t="shared" si="199"/>
        <v>0</v>
      </c>
      <c r="BH123" s="78">
        <f t="shared" si="224"/>
        <v>0</v>
      </c>
      <c r="BI123" s="537"/>
      <c r="BJ123" s="537"/>
      <c r="BK123" s="401"/>
      <c r="BL123" s="320"/>
      <c r="BM123" s="79">
        <f t="shared" si="200"/>
        <v>0</v>
      </c>
      <c r="BN123" s="79">
        <f t="shared" si="201"/>
        <v>0</v>
      </c>
      <c r="BO123" s="78">
        <f t="shared" si="225"/>
        <v>0</v>
      </c>
      <c r="BP123" s="537"/>
      <c r="BQ123" s="537"/>
      <c r="BR123" s="401"/>
      <c r="BS123" s="320"/>
      <c r="BT123" s="79">
        <f t="shared" si="202"/>
        <v>0</v>
      </c>
      <c r="BU123" s="79">
        <f t="shared" si="203"/>
        <v>0</v>
      </c>
      <c r="BV123" s="78">
        <f t="shared" si="226"/>
        <v>0</v>
      </c>
      <c r="BW123" s="537"/>
      <c r="BX123" s="537"/>
      <c r="BY123" s="401"/>
      <c r="BZ123" s="320"/>
      <c r="CA123" s="79">
        <f t="shared" si="204"/>
        <v>0</v>
      </c>
      <c r="CB123" s="79">
        <f t="shared" si="205"/>
        <v>0</v>
      </c>
      <c r="CC123" s="78">
        <f t="shared" si="227"/>
        <v>0</v>
      </c>
      <c r="CD123" s="537"/>
      <c r="CE123" s="537"/>
      <c r="CF123" s="401"/>
      <c r="CG123" s="320"/>
      <c r="CH123" s="79">
        <f t="shared" si="206"/>
        <v>0</v>
      </c>
      <c r="CI123" s="79">
        <f t="shared" si="207"/>
        <v>0</v>
      </c>
      <c r="CJ123" s="78">
        <f t="shared" si="228"/>
        <v>0</v>
      </c>
      <c r="CK123" s="537"/>
      <c r="CL123" s="537"/>
      <c r="CM123" s="401"/>
      <c r="CN123" s="320"/>
      <c r="CO123" s="79">
        <f t="shared" si="208"/>
        <v>0</v>
      </c>
      <c r="CP123" s="79">
        <f t="shared" si="209"/>
        <v>0</v>
      </c>
      <c r="CQ123" s="78">
        <f t="shared" si="229"/>
        <v>0</v>
      </c>
      <c r="CR123" s="537"/>
      <c r="CS123" s="537"/>
      <c r="CT123" s="401"/>
      <c r="CU123" s="320"/>
      <c r="CV123" s="79">
        <f t="shared" si="210"/>
        <v>0</v>
      </c>
      <c r="CW123" s="79">
        <f t="shared" si="211"/>
        <v>0</v>
      </c>
      <c r="CX123" s="78">
        <f t="shared" si="230"/>
        <v>0</v>
      </c>
      <c r="CY123" s="537"/>
      <c r="CZ123" s="537"/>
      <c r="DA123" s="401"/>
      <c r="DB123" s="320"/>
      <c r="DC123" s="79">
        <f t="shared" si="212"/>
        <v>0</v>
      </c>
      <c r="DD123" s="79">
        <f t="shared" si="213"/>
        <v>0</v>
      </c>
      <c r="DE123" s="78">
        <f t="shared" si="231"/>
        <v>0</v>
      </c>
      <c r="DF123" s="537"/>
      <c r="DG123" s="537"/>
      <c r="DH123" s="401"/>
      <c r="DI123" s="320"/>
      <c r="DJ123" s="79">
        <f t="shared" si="214"/>
        <v>0</v>
      </c>
      <c r="DK123" s="79">
        <f t="shared" si="215"/>
        <v>0</v>
      </c>
      <c r="DL123" s="78">
        <f t="shared" si="232"/>
        <v>0</v>
      </c>
      <c r="DM123" s="537"/>
      <c r="DN123" s="537"/>
      <c r="DO123" s="401"/>
      <c r="DP123" s="320"/>
      <c r="DQ123" s="79">
        <f t="shared" si="216"/>
        <v>0</v>
      </c>
      <c r="DR123" s="79">
        <f t="shared" si="217"/>
        <v>0</v>
      </c>
      <c r="DS123" s="78">
        <f t="shared" si="233"/>
        <v>0</v>
      </c>
      <c r="DT123" s="537"/>
      <c r="DU123" s="537"/>
      <c r="DV123" s="401"/>
    </row>
    <row r="124" spans="1:126" outlineLevel="1" x14ac:dyDescent="0.2">
      <c r="A124" s="75" t="s">
        <v>8</v>
      </c>
      <c r="B124" s="62"/>
      <c r="C124" s="77">
        <f>SUMIF($H125:$H126,MID($H124,3,10),C125:C126)</f>
        <v>0</v>
      </c>
      <c r="D124" s="77">
        <f>SUMIF($H125:$H126,MID($H124,3,10),D125:D126)</f>
        <v>0</v>
      </c>
      <c r="E124" s="77">
        <f t="shared" si="182"/>
        <v>0</v>
      </c>
      <c r="F124" s="150"/>
      <c r="G124" s="22"/>
      <c r="H124" s="320" t="s">
        <v>321</v>
      </c>
      <c r="I124" s="77">
        <f t="shared" si="183"/>
        <v>0</v>
      </c>
      <c r="J124" s="77">
        <f t="shared" si="184"/>
        <v>0</v>
      </c>
      <c r="K124" s="77">
        <f t="shared" si="185"/>
        <v>0</v>
      </c>
      <c r="L124" s="464">
        <f>IF(I$1="","",SUMIF($H125:$H130,MID($H124,3,10),L125:L130))</f>
        <v>0</v>
      </c>
      <c r="M124" s="464">
        <f>IF(I$1="","",SUMIF($H125:$H130,MID($H124,3,10),M125:M130))</f>
        <v>0</v>
      </c>
      <c r="N124" s="401"/>
      <c r="O124" s="320" t="str">
        <f t="shared" si="133"/>
        <v>LL</v>
      </c>
      <c r="P124" s="77">
        <f t="shared" si="186"/>
        <v>0</v>
      </c>
      <c r="Q124" s="77">
        <f t="shared" si="187"/>
        <v>0</v>
      </c>
      <c r="R124" s="77">
        <f t="shared" si="218"/>
        <v>0</v>
      </c>
      <c r="S124" s="476">
        <f>IF(P$1="","",SUMIF($H125:$H126,MID($H124,3,10),S125:S126))</f>
        <v>0</v>
      </c>
      <c r="T124" s="476">
        <f>IF(P$1="","",SUMIF($H125:$H126,MID($H124,3,10),T125:T126))</f>
        <v>0</v>
      </c>
      <c r="U124" s="401"/>
      <c r="V124" s="320"/>
      <c r="W124" s="77">
        <f t="shared" si="188"/>
        <v>0</v>
      </c>
      <c r="X124" s="77">
        <f t="shared" si="189"/>
        <v>0</v>
      </c>
      <c r="Y124" s="77">
        <f t="shared" si="219"/>
        <v>0</v>
      </c>
      <c r="Z124" s="476">
        <f>IF(W$1="","",SUMIF($H125:$H126,MID($H124,3,10),Z125:Z126))</f>
        <v>0</v>
      </c>
      <c r="AA124" s="476">
        <f>IF(W$1="","",SUMIF($H125:$H126,MID($H124,3,10),AA125:AA126))</f>
        <v>0</v>
      </c>
      <c r="AB124" s="401"/>
      <c r="AC124" s="320"/>
      <c r="AD124" s="77">
        <f t="shared" si="190"/>
        <v>0</v>
      </c>
      <c r="AE124" s="77">
        <f t="shared" si="191"/>
        <v>0</v>
      </c>
      <c r="AF124" s="77">
        <f t="shared" si="220"/>
        <v>0</v>
      </c>
      <c r="AG124" s="476">
        <f>IF(AD$1="","",SUMIF($H125:$H126,MID($H124,3,10),AG125:AG126))</f>
        <v>0</v>
      </c>
      <c r="AH124" s="476">
        <f>IF(AD$1="","",SUMIF($H125:$H126,MID($H124,3,10),AH125:AH126))</f>
        <v>0</v>
      </c>
      <c r="AI124" s="401"/>
      <c r="AJ124" s="320"/>
      <c r="AK124" s="77">
        <f t="shared" si="192"/>
        <v>0</v>
      </c>
      <c r="AL124" s="77">
        <f t="shared" si="193"/>
        <v>0</v>
      </c>
      <c r="AM124" s="77">
        <f t="shared" si="221"/>
        <v>0</v>
      </c>
      <c r="AN124" s="476">
        <f>IF(AK$1="","",SUMIF($H125:$H126,MID($H124,3,10),AN125:AN126))</f>
        <v>0</v>
      </c>
      <c r="AO124" s="476">
        <f>IF(AK$1="","",SUMIF($H125:$H126,MID($H124,3,10),AO125:AO126))</f>
        <v>0</v>
      </c>
      <c r="AP124" s="401"/>
      <c r="AQ124" s="320"/>
      <c r="AR124" s="77">
        <f t="shared" si="194"/>
        <v>0</v>
      </c>
      <c r="AS124" s="77">
        <f t="shared" si="195"/>
        <v>0</v>
      </c>
      <c r="AT124" s="77">
        <f t="shared" si="222"/>
        <v>0</v>
      </c>
      <c r="AU124" s="476">
        <f>IF(AR$1="","",SUMIF($H125:$H126,MID($H124,3,10),AU125:AU126))</f>
        <v>0</v>
      </c>
      <c r="AV124" s="476">
        <f>IF(AR$1="","",SUMIF($H125:$H126,MID($H124,3,10),AV125:AV126))</f>
        <v>0</v>
      </c>
      <c r="AW124" s="401"/>
      <c r="AX124" s="320"/>
      <c r="AY124" s="77">
        <f t="shared" si="196"/>
        <v>0</v>
      </c>
      <c r="AZ124" s="77">
        <f t="shared" si="197"/>
        <v>0</v>
      </c>
      <c r="BA124" s="77">
        <f t="shared" si="223"/>
        <v>0</v>
      </c>
      <c r="BB124" s="476">
        <f>IF(AY$1="","",SUMIF($H125:$H126,MID($H124,3,10),BB125:BB126))</f>
        <v>0</v>
      </c>
      <c r="BC124" s="476">
        <f>IF(AY$1="","",SUMIF($H125:$H126,MID($H124,3,10),BC125:BC126))</f>
        <v>0</v>
      </c>
      <c r="BD124" s="401"/>
      <c r="BE124" s="320"/>
      <c r="BF124" s="77">
        <f t="shared" si="198"/>
        <v>0</v>
      </c>
      <c r="BG124" s="77">
        <f t="shared" si="199"/>
        <v>0</v>
      </c>
      <c r="BH124" s="77">
        <f t="shared" si="224"/>
        <v>0</v>
      </c>
      <c r="BI124" s="476">
        <f>IF(BF$1="","",SUMIF($H125:$H126,MID($H124,3,10),BI125:BI126))</f>
        <v>0</v>
      </c>
      <c r="BJ124" s="476">
        <f>IF(BF$1="","",SUMIF($H125:$H126,MID($H124,3,10),BJ125:BJ126))</f>
        <v>0</v>
      </c>
      <c r="BK124" s="401"/>
      <c r="BL124" s="320"/>
      <c r="BM124" s="77">
        <f t="shared" si="200"/>
        <v>0</v>
      </c>
      <c r="BN124" s="77">
        <f t="shared" si="201"/>
        <v>0</v>
      </c>
      <c r="BO124" s="77">
        <f t="shared" si="225"/>
        <v>0</v>
      </c>
      <c r="BP124" s="476">
        <f>IF(BM$1="","",SUMIF($H125:$H126,MID($H124,3,10),BP125:BP126))</f>
        <v>0</v>
      </c>
      <c r="BQ124" s="476">
        <f>IF(BM$1="","",SUMIF($H125:$H126,MID($H124,3,10),BQ125:BQ126))</f>
        <v>0</v>
      </c>
      <c r="BR124" s="401"/>
      <c r="BS124" s="320"/>
      <c r="BT124" s="77">
        <f t="shared" si="202"/>
        <v>0</v>
      </c>
      <c r="BU124" s="77">
        <f t="shared" si="203"/>
        <v>0</v>
      </c>
      <c r="BV124" s="77">
        <f t="shared" si="226"/>
        <v>0</v>
      </c>
      <c r="BW124" s="476">
        <f>IF(BT$1="","",SUMIF($H125:$H126,MID($H124,3,10),BW125:BW126))</f>
        <v>0</v>
      </c>
      <c r="BX124" s="476">
        <f>IF(BT$1="","",SUMIF($H125:$H126,MID($H124,3,10),BX125:BX126))</f>
        <v>0</v>
      </c>
      <c r="BY124" s="401"/>
      <c r="BZ124" s="320"/>
      <c r="CA124" s="77">
        <f t="shared" si="204"/>
        <v>0</v>
      </c>
      <c r="CB124" s="77">
        <f t="shared" si="205"/>
        <v>0</v>
      </c>
      <c r="CC124" s="77">
        <f t="shared" si="227"/>
        <v>0</v>
      </c>
      <c r="CD124" s="476">
        <f>IF(CA$1="","",SUMIF($H125:$H126,MID($H124,3,10),CD125:CD126))</f>
        <v>0</v>
      </c>
      <c r="CE124" s="476">
        <f>IF(CA$1="","",SUMIF($H125:$H126,MID($H124,3,10),CE125:CE126))</f>
        <v>0</v>
      </c>
      <c r="CF124" s="401"/>
      <c r="CG124" s="320"/>
      <c r="CH124" s="77">
        <f t="shared" si="206"/>
        <v>0</v>
      </c>
      <c r="CI124" s="77">
        <f t="shared" si="207"/>
        <v>0</v>
      </c>
      <c r="CJ124" s="77">
        <f t="shared" si="228"/>
        <v>0</v>
      </c>
      <c r="CK124" s="476">
        <f>IF(CH$1="","",SUMIF($H125:$H126,MID($H124,3,10),CK125:CK126))</f>
        <v>0</v>
      </c>
      <c r="CL124" s="476">
        <f>IF(CH$1="","",SUMIF($H125:$H126,MID($H124,3,10),CL125:CL126))</f>
        <v>0</v>
      </c>
      <c r="CM124" s="401"/>
      <c r="CN124" s="320"/>
      <c r="CO124" s="77">
        <f t="shared" si="208"/>
        <v>0</v>
      </c>
      <c r="CP124" s="77">
        <f t="shared" si="209"/>
        <v>0</v>
      </c>
      <c r="CQ124" s="77">
        <f t="shared" si="229"/>
        <v>0</v>
      </c>
      <c r="CR124" s="476">
        <f>IF(CO$1="","",SUMIF($H125:$H126,MID($H124,3,10),CR125:CR126))</f>
        <v>0</v>
      </c>
      <c r="CS124" s="476">
        <f>IF(CO$1="","",SUMIF($H125:$H126,MID($H124,3,10),CS125:CS126))</f>
        <v>0</v>
      </c>
      <c r="CT124" s="401"/>
      <c r="CU124" s="320"/>
      <c r="CV124" s="77">
        <f t="shared" si="210"/>
        <v>0</v>
      </c>
      <c r="CW124" s="77">
        <f t="shared" si="211"/>
        <v>0</v>
      </c>
      <c r="CX124" s="77">
        <f t="shared" si="230"/>
        <v>0</v>
      </c>
      <c r="CY124" s="476">
        <f>IF(CV$1="","",SUMIF($H125:$H126,MID($H124,3,10),CY125:CY126))</f>
        <v>0</v>
      </c>
      <c r="CZ124" s="476">
        <f>IF(CV$1="","",SUMIF($H125:$H126,MID($H124,3,10),CZ125:CZ126))</f>
        <v>0</v>
      </c>
      <c r="DA124" s="401"/>
      <c r="DB124" s="320"/>
      <c r="DC124" s="77">
        <f t="shared" si="212"/>
        <v>0</v>
      </c>
      <c r="DD124" s="77">
        <f t="shared" si="213"/>
        <v>0</v>
      </c>
      <c r="DE124" s="77">
        <f t="shared" si="231"/>
        <v>0</v>
      </c>
      <c r="DF124" s="476">
        <f>IF(DC$1="","",SUMIF($H125:$H126,MID($H124,3,10),DF125:DF126))</f>
        <v>0</v>
      </c>
      <c r="DG124" s="476">
        <f>IF(DC$1="","",SUMIF($H125:$H126,MID($H124,3,10),DG125:DG126))</f>
        <v>0</v>
      </c>
      <c r="DH124" s="401"/>
      <c r="DI124" s="320"/>
      <c r="DJ124" s="77">
        <f t="shared" si="214"/>
        <v>0</v>
      </c>
      <c r="DK124" s="77">
        <f t="shared" si="215"/>
        <v>0</v>
      </c>
      <c r="DL124" s="77">
        <f t="shared" si="232"/>
        <v>0</v>
      </c>
      <c r="DM124" s="476">
        <f>IF(DJ$1="","",SUMIF($H125:$H126,MID($H124,3,10),DM125:DM126))</f>
        <v>0</v>
      </c>
      <c r="DN124" s="476">
        <f>IF(DJ$1="","",SUMIF($H125:$H126,MID($H124,3,10),DN125:DN126))</f>
        <v>0</v>
      </c>
      <c r="DO124" s="401"/>
      <c r="DP124" s="320"/>
      <c r="DQ124" s="77">
        <f t="shared" si="216"/>
        <v>0</v>
      </c>
      <c r="DR124" s="77">
        <f t="shared" si="217"/>
        <v>0</v>
      </c>
      <c r="DS124" s="77">
        <f t="shared" si="233"/>
        <v>0</v>
      </c>
      <c r="DT124" s="476">
        <f>IF(DQ$1="","",SUMIF($H125:$H126,MID($H124,3,10),DT125:DT126))</f>
        <v>0</v>
      </c>
      <c r="DU124" s="476">
        <f>IF(DQ$1="","",SUMIF($H125:$H126,MID($H124,3,10),DU125:DU126))</f>
        <v>0</v>
      </c>
      <c r="DV124" s="401"/>
    </row>
    <row r="125" spans="1:126" outlineLevel="1" x14ac:dyDescent="0.2">
      <c r="A125" s="152" t="s">
        <v>8</v>
      </c>
      <c r="B125" s="182"/>
      <c r="C125" s="43"/>
      <c r="D125" s="43"/>
      <c r="E125" s="79">
        <f t="shared" si="182"/>
        <v>0</v>
      </c>
      <c r="F125" s="150"/>
      <c r="G125" s="22"/>
      <c r="H125" s="320" t="s">
        <v>320</v>
      </c>
      <c r="I125" s="79">
        <f t="shared" si="183"/>
        <v>0</v>
      </c>
      <c r="J125" s="79">
        <f t="shared" si="184"/>
        <v>0</v>
      </c>
      <c r="K125" s="79">
        <f t="shared" si="185"/>
        <v>0</v>
      </c>
      <c r="L125" s="537"/>
      <c r="M125" s="537"/>
      <c r="N125" s="402"/>
      <c r="O125" s="320" t="str">
        <f t="shared" si="133"/>
        <v>LLM</v>
      </c>
      <c r="P125" s="79">
        <f t="shared" si="186"/>
        <v>0</v>
      </c>
      <c r="Q125" s="79">
        <f t="shared" si="187"/>
        <v>0</v>
      </c>
      <c r="R125" s="79">
        <f t="shared" si="218"/>
        <v>0</v>
      </c>
      <c r="S125" s="537"/>
      <c r="T125" s="537"/>
      <c r="U125" s="402"/>
      <c r="V125" s="320"/>
      <c r="W125" s="79">
        <f t="shared" si="188"/>
        <v>0</v>
      </c>
      <c r="X125" s="79">
        <f t="shared" si="189"/>
        <v>0</v>
      </c>
      <c r="Y125" s="79">
        <f t="shared" si="219"/>
        <v>0</v>
      </c>
      <c r="Z125" s="537"/>
      <c r="AA125" s="537"/>
      <c r="AB125" s="402"/>
      <c r="AC125" s="320"/>
      <c r="AD125" s="79">
        <f t="shared" si="190"/>
        <v>0</v>
      </c>
      <c r="AE125" s="79">
        <f t="shared" si="191"/>
        <v>0</v>
      </c>
      <c r="AF125" s="79">
        <f t="shared" si="220"/>
        <v>0</v>
      </c>
      <c r="AG125" s="537"/>
      <c r="AH125" s="537"/>
      <c r="AI125" s="402"/>
      <c r="AJ125" s="320"/>
      <c r="AK125" s="79">
        <f t="shared" si="192"/>
        <v>0</v>
      </c>
      <c r="AL125" s="79">
        <f t="shared" si="193"/>
        <v>0</v>
      </c>
      <c r="AM125" s="79">
        <f t="shared" si="221"/>
        <v>0</v>
      </c>
      <c r="AN125" s="537"/>
      <c r="AO125" s="537"/>
      <c r="AP125" s="402"/>
      <c r="AQ125" s="320"/>
      <c r="AR125" s="79">
        <f t="shared" si="194"/>
        <v>0</v>
      </c>
      <c r="AS125" s="79">
        <f t="shared" si="195"/>
        <v>0</v>
      </c>
      <c r="AT125" s="79">
        <f t="shared" si="222"/>
        <v>0</v>
      </c>
      <c r="AU125" s="537"/>
      <c r="AV125" s="537"/>
      <c r="AW125" s="402"/>
      <c r="AX125" s="320"/>
      <c r="AY125" s="79">
        <f t="shared" si="196"/>
        <v>0</v>
      </c>
      <c r="AZ125" s="79">
        <f t="shared" si="197"/>
        <v>0</v>
      </c>
      <c r="BA125" s="79">
        <f t="shared" si="223"/>
        <v>0</v>
      </c>
      <c r="BB125" s="537"/>
      <c r="BC125" s="537"/>
      <c r="BD125" s="402"/>
      <c r="BE125" s="320"/>
      <c r="BF125" s="79">
        <f t="shared" si="198"/>
        <v>0</v>
      </c>
      <c r="BG125" s="79">
        <f t="shared" si="199"/>
        <v>0</v>
      </c>
      <c r="BH125" s="79">
        <f t="shared" si="224"/>
        <v>0</v>
      </c>
      <c r="BI125" s="537"/>
      <c r="BJ125" s="537"/>
      <c r="BK125" s="402"/>
      <c r="BL125" s="320"/>
      <c r="BM125" s="79">
        <f t="shared" si="200"/>
        <v>0</v>
      </c>
      <c r="BN125" s="79">
        <f t="shared" si="201"/>
        <v>0</v>
      </c>
      <c r="BO125" s="79">
        <f t="shared" si="225"/>
        <v>0</v>
      </c>
      <c r="BP125" s="537"/>
      <c r="BQ125" s="537"/>
      <c r="BR125" s="402"/>
      <c r="BS125" s="320"/>
      <c r="BT125" s="79">
        <f t="shared" si="202"/>
        <v>0</v>
      </c>
      <c r="BU125" s="79">
        <f t="shared" si="203"/>
        <v>0</v>
      </c>
      <c r="BV125" s="79">
        <f t="shared" si="226"/>
        <v>0</v>
      </c>
      <c r="BW125" s="537"/>
      <c r="BX125" s="537"/>
      <c r="BY125" s="402"/>
      <c r="BZ125" s="320"/>
      <c r="CA125" s="79">
        <f t="shared" si="204"/>
        <v>0</v>
      </c>
      <c r="CB125" s="79">
        <f t="shared" si="205"/>
        <v>0</v>
      </c>
      <c r="CC125" s="79">
        <f t="shared" si="227"/>
        <v>0</v>
      </c>
      <c r="CD125" s="537"/>
      <c r="CE125" s="537"/>
      <c r="CF125" s="402"/>
      <c r="CG125" s="320"/>
      <c r="CH125" s="79">
        <f t="shared" si="206"/>
        <v>0</v>
      </c>
      <c r="CI125" s="79">
        <f t="shared" si="207"/>
        <v>0</v>
      </c>
      <c r="CJ125" s="79">
        <f t="shared" si="228"/>
        <v>0</v>
      </c>
      <c r="CK125" s="537"/>
      <c r="CL125" s="537"/>
      <c r="CM125" s="402"/>
      <c r="CN125" s="320"/>
      <c r="CO125" s="79">
        <f t="shared" si="208"/>
        <v>0</v>
      </c>
      <c r="CP125" s="79">
        <f t="shared" si="209"/>
        <v>0</v>
      </c>
      <c r="CQ125" s="79">
        <f t="shared" si="229"/>
        <v>0</v>
      </c>
      <c r="CR125" s="537"/>
      <c r="CS125" s="537"/>
      <c r="CT125" s="402"/>
      <c r="CU125" s="320"/>
      <c r="CV125" s="79">
        <f t="shared" si="210"/>
        <v>0</v>
      </c>
      <c r="CW125" s="79">
        <f t="shared" si="211"/>
        <v>0</v>
      </c>
      <c r="CX125" s="79">
        <f t="shared" si="230"/>
        <v>0</v>
      </c>
      <c r="CY125" s="537"/>
      <c r="CZ125" s="537"/>
      <c r="DA125" s="402"/>
      <c r="DB125" s="320"/>
      <c r="DC125" s="79">
        <f t="shared" si="212"/>
        <v>0</v>
      </c>
      <c r="DD125" s="79">
        <f t="shared" si="213"/>
        <v>0</v>
      </c>
      <c r="DE125" s="79">
        <f t="shared" si="231"/>
        <v>0</v>
      </c>
      <c r="DF125" s="537"/>
      <c r="DG125" s="537"/>
      <c r="DH125" s="402"/>
      <c r="DI125" s="320"/>
      <c r="DJ125" s="79">
        <f t="shared" si="214"/>
        <v>0</v>
      </c>
      <c r="DK125" s="79">
        <f t="shared" si="215"/>
        <v>0</v>
      </c>
      <c r="DL125" s="79">
        <f t="shared" si="232"/>
        <v>0</v>
      </c>
      <c r="DM125" s="537"/>
      <c r="DN125" s="537"/>
      <c r="DO125" s="402"/>
      <c r="DP125" s="320"/>
      <c r="DQ125" s="79">
        <f t="shared" si="216"/>
        <v>0</v>
      </c>
      <c r="DR125" s="79">
        <f t="shared" si="217"/>
        <v>0</v>
      </c>
      <c r="DS125" s="79">
        <f t="shared" si="233"/>
        <v>0</v>
      </c>
      <c r="DT125" s="537"/>
      <c r="DU125" s="537"/>
      <c r="DV125" s="402"/>
    </row>
    <row r="126" spans="1:126" x14ac:dyDescent="0.2">
      <c r="A126" s="75" t="s">
        <v>153</v>
      </c>
      <c r="B126" s="64"/>
      <c r="C126" s="77">
        <f>SUMIF($O89:$O125,MID($H126,3,10),C89:C125)</f>
        <v>0</v>
      </c>
      <c r="D126" s="77">
        <f>SUMIF($O89:$O125,MID($H126,3,10),D89:D125)</f>
        <v>0</v>
      </c>
      <c r="E126" s="77">
        <f t="shared" si="182"/>
        <v>0</v>
      </c>
      <c r="F126" s="150"/>
      <c r="G126" s="22"/>
      <c r="H126" s="320" t="s">
        <v>322</v>
      </c>
      <c r="I126" s="73">
        <f>IF(I$1="","",SUMIF($O90:$O125,MID($H126,3,10),I90:I125))</f>
        <v>0</v>
      </c>
      <c r="J126" s="73">
        <f>IF(I$1="","",SUMIF($O90:$O125,MID($H126,3,10),J90:J125))</f>
        <v>0</v>
      </c>
      <c r="K126" s="77">
        <f>IF(I$1="","",SUM(I126:J126))</f>
        <v>0</v>
      </c>
      <c r="L126" s="464">
        <f>IF(I$1="","",SUMIF($O90:$O125,MID($H126,3,10),L90:L125))</f>
        <v>0</v>
      </c>
      <c r="M126" s="464">
        <f>IF(I$1="","",SUMIF($O90:$O125,MID($H126,3,10),M90:M125))</f>
        <v>0</v>
      </c>
      <c r="N126" s="402"/>
      <c r="O126" s="320" t="str">
        <f t="shared" si="133"/>
        <v>L</v>
      </c>
      <c r="P126" s="73">
        <f>IF(P$1="","",SUMIF($O90:$O125,MID($H126,3,10),P90:P125))</f>
        <v>0</v>
      </c>
      <c r="Q126" s="73">
        <f>IF(P$1="","",SUMIF($O90:$O125,MID($H126,3,10),Q90:Q125))</f>
        <v>0</v>
      </c>
      <c r="R126" s="77">
        <f>IF(P$1="","",SUM(P126:Q126))</f>
        <v>0</v>
      </c>
      <c r="S126" s="476">
        <f>IF(P$1="","",SUMIF($O90:$O125,MID($H126,3,10),S90:S125))</f>
        <v>0</v>
      </c>
      <c r="T126" s="476">
        <f>IF(P$1="","",SUMIF($O90:$O125,MID($H126,3,10),T90:T125))</f>
        <v>0</v>
      </c>
      <c r="U126" s="402"/>
      <c r="V126" s="320"/>
      <c r="W126" s="73">
        <f>IF(W$1="","",SUMIF($O90:$O125,MID($H126,3,10),W90:W125))</f>
        <v>0</v>
      </c>
      <c r="X126" s="73">
        <f>IF(W$1="","",SUMIF($O90:$O125,MID($H126,3,10),X90:X125))</f>
        <v>0</v>
      </c>
      <c r="Y126" s="77">
        <f>IF(W$1="","",SUM(W126:X126))</f>
        <v>0</v>
      </c>
      <c r="Z126" s="476">
        <f>IF(W$1="","",SUMIF($O90:$O125,MID($H126,3,10),Z90:Z125))</f>
        <v>0</v>
      </c>
      <c r="AA126" s="476">
        <f>IF(W$1="","",SUMIF($O90:$O125,MID($H126,3,10),AA90:AA125))</f>
        <v>0</v>
      </c>
      <c r="AB126" s="402"/>
      <c r="AC126" s="320"/>
      <c r="AD126" s="73">
        <f>IF(AD$1="","",SUMIF($O90:$O125,MID($H126,3,10),AD90:AD125))</f>
        <v>0</v>
      </c>
      <c r="AE126" s="73">
        <f>IF(AD$1="","",SUMIF($O90:$O125,MID($H126,3,10),AE90:AE125))</f>
        <v>0</v>
      </c>
      <c r="AF126" s="77">
        <f>IF(AD$1="","",SUM(AD126:AE126))</f>
        <v>0</v>
      </c>
      <c r="AG126" s="476">
        <f>IF(AD$1="","",SUMIF($O90:$O125,MID($H126,3,10),AG90:AG125))</f>
        <v>0</v>
      </c>
      <c r="AH126" s="476">
        <f>IF(AD$1="","",SUMIF($O90:$O125,MID($H126,3,10),AH90:AH125))</f>
        <v>0</v>
      </c>
      <c r="AI126" s="402"/>
      <c r="AJ126" s="320"/>
      <c r="AK126" s="73">
        <f>IF(AK$1="","",SUMIF($O90:$O125,MID($H126,3,10),AK90:AK125))</f>
        <v>0</v>
      </c>
      <c r="AL126" s="73">
        <f>IF(AK$1="","",SUMIF($O90:$O125,MID($H126,3,10),AL90:AL125))</f>
        <v>0</v>
      </c>
      <c r="AM126" s="77">
        <f>IF(AK$1="","",SUM(AK126:AL126))</f>
        <v>0</v>
      </c>
      <c r="AN126" s="476">
        <f>IF(AK$1="","",SUMIF($O90:$O125,MID($H126,3,10),AN90:AN125))</f>
        <v>0</v>
      </c>
      <c r="AO126" s="476">
        <f>IF(AK$1="","",SUMIF($O90:$O125,MID($H126,3,10),AO90:AO125))</f>
        <v>0</v>
      </c>
      <c r="AP126" s="402"/>
      <c r="AQ126" s="320"/>
      <c r="AR126" s="73">
        <f>IF(AR$1="","",SUMIF($O90:$O125,MID($H126,3,10),AR90:AR125))</f>
        <v>0</v>
      </c>
      <c r="AS126" s="73">
        <f>IF(AR$1="","",SUMIF($O90:$O125,MID($H126,3,10),AS90:AS125))</f>
        <v>0</v>
      </c>
      <c r="AT126" s="77">
        <f>IF(AR$1="","",SUM(AR126:AS126))</f>
        <v>0</v>
      </c>
      <c r="AU126" s="476">
        <f>IF(AR$1="","",SUMIF($O90:$O125,MID($H126,3,10),AU90:AU125))</f>
        <v>0</v>
      </c>
      <c r="AV126" s="476">
        <f>IF(AR$1="","",SUMIF($O90:$O125,MID($H126,3,10),AV90:AV125))</f>
        <v>0</v>
      </c>
      <c r="AW126" s="402"/>
      <c r="AX126" s="320"/>
      <c r="AY126" s="73">
        <f>IF(AY$1="","",SUMIF($O90:$O125,MID($H126,3,10),AY90:AY125))</f>
        <v>0</v>
      </c>
      <c r="AZ126" s="73">
        <f>IF(AY$1="","",SUMIF($O90:$O125,MID($H126,3,10),AZ90:AZ125))</f>
        <v>0</v>
      </c>
      <c r="BA126" s="77">
        <f>IF(AY$1="","",SUM(AY126:AZ126))</f>
        <v>0</v>
      </c>
      <c r="BB126" s="476">
        <f>IF(AY$1="","",SUMIF($O90:$O125,MID($H126,3,10),BB90:BB125))</f>
        <v>0</v>
      </c>
      <c r="BC126" s="476">
        <f>IF(AY$1="","",SUMIF($O90:$O125,MID($H126,3,10),BC90:BC125))</f>
        <v>0</v>
      </c>
      <c r="BD126" s="402"/>
      <c r="BE126" s="320"/>
      <c r="BF126" s="73">
        <f>IF(BF$1="","",SUMIF($O90:$O125,MID($H126,3,10),BF90:BF125))</f>
        <v>0</v>
      </c>
      <c r="BG126" s="73">
        <f>IF(BF$1="","",SUMIF($O90:$O125,MID($H126,3,10),BG90:BG125))</f>
        <v>0</v>
      </c>
      <c r="BH126" s="77">
        <f>IF(BF$1="","",SUM(BF126:BG126))</f>
        <v>0</v>
      </c>
      <c r="BI126" s="476">
        <f>IF(BF$1="","",SUMIF($O90:$O125,MID($H126,3,10),BI90:BI125))</f>
        <v>0</v>
      </c>
      <c r="BJ126" s="476">
        <f>IF(BF$1="","",SUMIF($O90:$O125,MID($H126,3,10),BJ90:BJ125))</f>
        <v>0</v>
      </c>
      <c r="BK126" s="402"/>
      <c r="BL126" s="320"/>
      <c r="BM126" s="73">
        <f>IF(BM$1="","",SUMIF($O90:$O125,MID($H126,3,10),BM90:BM125))</f>
        <v>0</v>
      </c>
      <c r="BN126" s="73">
        <f>IF(BM$1="","",SUMIF($O90:$O125,MID($H126,3,10),BN90:BN125))</f>
        <v>0</v>
      </c>
      <c r="BO126" s="77">
        <f>IF(BM$1="","",SUM(BM126:BN126))</f>
        <v>0</v>
      </c>
      <c r="BP126" s="476">
        <f>IF(BM$1="","",SUMIF($O90:$O125,MID($H126,3,10),BP90:BP125))</f>
        <v>0</v>
      </c>
      <c r="BQ126" s="476">
        <f>IF(BM$1="","",SUMIF($O90:$O125,MID($H126,3,10),BQ90:BQ125))</f>
        <v>0</v>
      </c>
      <c r="BR126" s="402"/>
      <c r="BS126" s="320"/>
      <c r="BT126" s="73">
        <f>IF(BT$1="","",SUMIF($O90:$O125,MID($H126,3,10),BT90:BT125))</f>
        <v>0</v>
      </c>
      <c r="BU126" s="73">
        <f>IF(BT$1="","",SUMIF($O90:$O125,MID($H126,3,10),BU90:BU125))</f>
        <v>0</v>
      </c>
      <c r="BV126" s="77">
        <f>IF(BT$1="","",SUM(BT126:BU126))</f>
        <v>0</v>
      </c>
      <c r="BW126" s="476">
        <f>IF(BT$1="","",SUMIF($O90:$O125,MID($H126,3,10),BW90:BW125))</f>
        <v>0</v>
      </c>
      <c r="BX126" s="476">
        <f>IF(BT$1="","",SUMIF($O90:$O125,MID($H126,3,10),BX90:BX125))</f>
        <v>0</v>
      </c>
      <c r="BY126" s="402"/>
      <c r="BZ126" s="320"/>
      <c r="CA126" s="73">
        <f>IF(CA$1="","",SUMIF($O90:$O125,MID($H126,3,10),CA90:CA125))</f>
        <v>0</v>
      </c>
      <c r="CB126" s="73">
        <f>IF(CA$1="","",SUMIF($O90:$O125,MID($H126,3,10),CB90:CB125))</f>
        <v>0</v>
      </c>
      <c r="CC126" s="77">
        <f>IF(CA$1="","",SUM(CA126:CB126))</f>
        <v>0</v>
      </c>
      <c r="CD126" s="476">
        <f>IF(CA$1="","",SUMIF($O90:$O125,MID($H126,3,10),CD90:CD125))</f>
        <v>0</v>
      </c>
      <c r="CE126" s="476">
        <f>IF(CA$1="","",SUMIF($O90:$O125,MID($H126,3,10),CE90:CE125))</f>
        <v>0</v>
      </c>
      <c r="CF126" s="402"/>
      <c r="CG126" s="320"/>
      <c r="CH126" s="73">
        <f>IF(CH$1="","",SUMIF($O90:$O125,MID($H126,3,10),CH90:CH125))</f>
        <v>0</v>
      </c>
      <c r="CI126" s="73">
        <f>IF(CH$1="","",SUMIF($O90:$O125,MID($H126,3,10),CI90:CI125))</f>
        <v>0</v>
      </c>
      <c r="CJ126" s="77">
        <f>IF(CH$1="","",SUM(CH126:CI126))</f>
        <v>0</v>
      </c>
      <c r="CK126" s="476">
        <f>IF(CH$1="","",SUMIF($O90:$O125,MID($H126,3,10),CK90:CK125))</f>
        <v>0</v>
      </c>
      <c r="CL126" s="476">
        <f>IF(CH$1="","",SUMIF($O90:$O125,MID($H126,3,10),CL90:CL125))</f>
        <v>0</v>
      </c>
      <c r="CM126" s="402"/>
      <c r="CN126" s="320"/>
      <c r="CO126" s="73">
        <f>IF(CO$1="","",SUMIF($O90:$O125,MID($H126,3,10),CO90:CO125))</f>
        <v>0</v>
      </c>
      <c r="CP126" s="73">
        <f>IF(CO$1="","",SUMIF($O90:$O125,MID($H126,3,10),CP90:CP125))</f>
        <v>0</v>
      </c>
      <c r="CQ126" s="77">
        <f>IF(CO$1="","",SUM(CO126:CP126))</f>
        <v>0</v>
      </c>
      <c r="CR126" s="476">
        <f>IF(CO$1="","",SUMIF($O90:$O125,MID($H126,3,10),CR90:CR125))</f>
        <v>0</v>
      </c>
      <c r="CS126" s="476">
        <f>IF(CO$1="","",SUMIF($O90:$O125,MID($H126,3,10),CS90:CS125))</f>
        <v>0</v>
      </c>
      <c r="CT126" s="402"/>
      <c r="CU126" s="320"/>
      <c r="CV126" s="73">
        <f>IF(CV$1="","",SUMIF($O90:$O125,MID($H126,3,10),CV90:CV125))</f>
        <v>0</v>
      </c>
      <c r="CW126" s="73">
        <f>IF(CV$1="","",SUMIF($O90:$O125,MID($H126,3,10),CW90:CW125))</f>
        <v>0</v>
      </c>
      <c r="CX126" s="77">
        <f>IF(CV$1="","",SUM(CV126:CW126))</f>
        <v>0</v>
      </c>
      <c r="CY126" s="476">
        <f>IF(CV$1="","",SUMIF($O90:$O125,MID($H126,3,10),CY90:CY125))</f>
        <v>0</v>
      </c>
      <c r="CZ126" s="476">
        <f>IF(CV$1="","",SUMIF($O90:$O125,MID($H126,3,10),CZ90:CZ125))</f>
        <v>0</v>
      </c>
      <c r="DA126" s="402"/>
      <c r="DB126" s="320"/>
      <c r="DC126" s="73">
        <f>IF(DC$1="","",SUMIF($O90:$O125,MID($H126,3,10),DC90:DC125))</f>
        <v>0</v>
      </c>
      <c r="DD126" s="73">
        <f>IF(DC$1="","",SUMIF($O90:$O125,MID($H126,3,10),DD90:DD125))</f>
        <v>0</v>
      </c>
      <c r="DE126" s="77">
        <f>IF(DC$1="","",SUM(DC126:DD126))</f>
        <v>0</v>
      </c>
      <c r="DF126" s="476">
        <f>IF(DC$1="","",SUMIF($O90:$O125,MID($H126,3,10),DF90:DF125))</f>
        <v>0</v>
      </c>
      <c r="DG126" s="476">
        <f>IF(DC$1="","",SUMIF($O90:$O125,MID($H126,3,10),DG90:DG125))</f>
        <v>0</v>
      </c>
      <c r="DH126" s="402"/>
      <c r="DI126" s="320"/>
      <c r="DJ126" s="73">
        <f>IF(DJ$1="","",SUMIF($O90:$O125,MID($H126,3,10),DJ90:DJ125))</f>
        <v>0</v>
      </c>
      <c r="DK126" s="73">
        <f>IF(DJ$1="","",SUMIF($O90:$O125,MID($H126,3,10),DK90:DK125))</f>
        <v>0</v>
      </c>
      <c r="DL126" s="77">
        <f>IF(DJ$1="","",SUM(DJ126:DK126))</f>
        <v>0</v>
      </c>
      <c r="DM126" s="476">
        <f>IF(DJ$1="","",SUMIF($O90:$O125,MID($H126,3,10),DM90:DM125))</f>
        <v>0</v>
      </c>
      <c r="DN126" s="476">
        <f>IF(DJ$1="","",SUMIF($O90:$O125,MID($H126,3,10),DN90:DN125))</f>
        <v>0</v>
      </c>
      <c r="DO126" s="402"/>
      <c r="DP126" s="320"/>
      <c r="DQ126" s="73">
        <f>IF(DQ$1="","",SUMIF($O90:$O125,MID($H126,3,10),DQ90:DQ125))</f>
        <v>0</v>
      </c>
      <c r="DR126" s="73">
        <f>IF(DQ$1="","",SUMIF($O90:$O125,MID($H126,3,10),DR90:DR125))</f>
        <v>0</v>
      </c>
      <c r="DS126" s="77">
        <f>IF(DQ$1="","",SUM(DQ126:DR126))</f>
        <v>0</v>
      </c>
      <c r="DT126" s="476">
        <f>IF(DQ$1="","",SUMIF($O90:$O125,MID($H126,3,10),DT90:DT125))</f>
        <v>0</v>
      </c>
      <c r="DU126" s="476">
        <f>IF(DQ$1="","",SUMIF($O90:$O125,MID($H126,3,10),DU90:DU125))</f>
        <v>0</v>
      </c>
      <c r="DV126" s="402"/>
    </row>
    <row r="127" spans="1:126" x14ac:dyDescent="0.2">
      <c r="A127" s="724" t="s">
        <v>148</v>
      </c>
      <c r="B127" s="725"/>
      <c r="C127" s="725"/>
      <c r="D127" s="725"/>
      <c r="E127" s="725"/>
      <c r="F127" s="726"/>
      <c r="G127" s="22"/>
      <c r="H127" s="320"/>
      <c r="I127" s="463"/>
      <c r="J127" s="463"/>
      <c r="K127" s="463"/>
      <c r="L127" s="472"/>
      <c r="M127" s="472"/>
      <c r="N127" s="403"/>
      <c r="O127" s="320"/>
      <c r="P127" s="463"/>
      <c r="Q127" s="463"/>
      <c r="R127" s="463"/>
      <c r="S127" s="472"/>
      <c r="T127" s="472"/>
      <c r="U127" s="403"/>
      <c r="V127" s="320"/>
      <c r="W127" s="463"/>
      <c r="X127" s="463"/>
      <c r="Y127" s="463"/>
      <c r="Z127" s="472"/>
      <c r="AA127" s="472"/>
      <c r="AB127" s="403"/>
      <c r="AC127" s="320"/>
      <c r="AD127" s="463"/>
      <c r="AE127" s="463"/>
      <c r="AF127" s="463"/>
      <c r="AG127" s="472"/>
      <c r="AH127" s="472"/>
      <c r="AI127" s="403"/>
      <c r="AJ127" s="320"/>
      <c r="AK127" s="463"/>
      <c r="AL127" s="463"/>
      <c r="AM127" s="463"/>
      <c r="AN127" s="472"/>
      <c r="AO127" s="472"/>
      <c r="AP127" s="403"/>
      <c r="AQ127" s="320"/>
      <c r="AR127" s="463"/>
      <c r="AS127" s="463"/>
      <c r="AT127" s="463"/>
      <c r="AU127" s="472"/>
      <c r="AV127" s="472"/>
      <c r="AW127" s="403"/>
      <c r="AX127" s="320"/>
      <c r="AY127" s="463"/>
      <c r="AZ127" s="463"/>
      <c r="BA127" s="463"/>
      <c r="BB127" s="472"/>
      <c r="BC127" s="472"/>
      <c r="BD127" s="403"/>
      <c r="BE127" s="320"/>
      <c r="BF127" s="463"/>
      <c r="BG127" s="463"/>
      <c r="BH127" s="463"/>
      <c r="BI127" s="472"/>
      <c r="BJ127" s="472"/>
      <c r="BK127" s="403"/>
      <c r="BL127" s="320"/>
      <c r="BM127" s="463"/>
      <c r="BN127" s="463"/>
      <c r="BO127" s="463"/>
      <c r="BP127" s="472"/>
      <c r="BQ127" s="472"/>
      <c r="BR127" s="403"/>
      <c r="BS127" s="320"/>
      <c r="BT127" s="463"/>
      <c r="BU127" s="463"/>
      <c r="BV127" s="463"/>
      <c r="BW127" s="472"/>
      <c r="BX127" s="472"/>
      <c r="BY127" s="403"/>
      <c r="BZ127" s="320"/>
      <c r="CA127" s="463"/>
      <c r="CB127" s="463"/>
      <c r="CC127" s="463"/>
      <c r="CD127" s="472"/>
      <c r="CE127" s="472"/>
      <c r="CF127" s="403"/>
      <c r="CG127" s="320"/>
      <c r="CH127" s="463"/>
      <c r="CI127" s="463"/>
      <c r="CJ127" s="463"/>
      <c r="CK127" s="472"/>
      <c r="CL127" s="472"/>
      <c r="CM127" s="403"/>
      <c r="CN127" s="320"/>
      <c r="CO127" s="463"/>
      <c r="CP127" s="463"/>
      <c r="CQ127" s="463"/>
      <c r="CR127" s="472"/>
      <c r="CS127" s="472"/>
      <c r="CT127" s="403"/>
      <c r="CU127" s="320"/>
      <c r="CV127" s="463"/>
      <c r="CW127" s="463"/>
      <c r="CX127" s="463"/>
      <c r="CY127" s="472"/>
      <c r="CZ127" s="472"/>
      <c r="DA127" s="403"/>
      <c r="DB127" s="320"/>
      <c r="DC127" s="463"/>
      <c r="DD127" s="463"/>
      <c r="DE127" s="463"/>
      <c r="DF127" s="472"/>
      <c r="DG127" s="472"/>
      <c r="DH127" s="403"/>
      <c r="DI127" s="320"/>
      <c r="DJ127" s="463"/>
      <c r="DK127" s="463"/>
      <c r="DL127" s="463"/>
      <c r="DM127" s="472"/>
      <c r="DN127" s="472"/>
      <c r="DO127" s="403"/>
      <c r="DP127" s="320"/>
      <c r="DQ127" s="463"/>
      <c r="DR127" s="463"/>
      <c r="DS127" s="463"/>
      <c r="DT127" s="472"/>
      <c r="DU127" s="472"/>
      <c r="DV127" s="403"/>
    </row>
    <row r="128" spans="1:126" outlineLevel="1" x14ac:dyDescent="0.2">
      <c r="A128" s="152" t="s">
        <v>150</v>
      </c>
      <c r="B128" s="182" t="s">
        <v>61</v>
      </c>
      <c r="C128" s="43"/>
      <c r="D128" s="43"/>
      <c r="E128" s="79">
        <f>SUM(C128:D128)</f>
        <v>0</v>
      </c>
      <c r="F128" s="150"/>
      <c r="G128" s="22"/>
      <c r="H128" s="320" t="s">
        <v>299</v>
      </c>
      <c r="I128" s="79">
        <f>IF(K$1="Rejected",C128,IF(L128="",C128,SUM(C128,L128)))</f>
        <v>0</v>
      </c>
      <c r="J128" s="79">
        <f>IF(K$1="Rejected",D128,IF(M128="",D128,SUM(D128,M128)))</f>
        <v>0</v>
      </c>
      <c r="K128" s="79">
        <f>IF(I$1="","",SUM(I128:J128))</f>
        <v>0</v>
      </c>
      <c r="L128" s="43"/>
      <c r="M128" s="43"/>
      <c r="N128" s="150"/>
      <c r="O128" s="320" t="str">
        <f t="shared" si="133"/>
        <v>LS</v>
      </c>
      <c r="P128" s="79">
        <f>IF(R$1="Rejected",I128,IF(S128="",I128,SUM(I128,S128)))</f>
        <v>0</v>
      </c>
      <c r="Q128" s="79">
        <f>IF(R$1="Rejected",J128,IF(T128="",J128,SUM(J128,T128)))</f>
        <v>0</v>
      </c>
      <c r="R128" s="79">
        <f>IF(P$1="","",SUM(P128:Q128))</f>
        <v>0</v>
      </c>
      <c r="S128" s="43"/>
      <c r="T128" s="43"/>
      <c r="U128" s="150"/>
      <c r="V128" s="320"/>
      <c r="W128" s="79">
        <f>IF(Y$1="Rejected",P128,IF(Z128="",P128,SUM(P128,Z128)))</f>
        <v>0</v>
      </c>
      <c r="X128" s="79">
        <f>IF(Y$1="Rejected",Q128,IF(AA128="",Q128,SUM(Q128,AA128)))</f>
        <v>0</v>
      </c>
      <c r="Y128" s="79">
        <f>IF(W$1="","",SUM(W128:X128))</f>
        <v>0</v>
      </c>
      <c r="Z128" s="43"/>
      <c r="AA128" s="43"/>
      <c r="AB128" s="150"/>
      <c r="AC128" s="320"/>
      <c r="AD128" s="79">
        <f>IF(AF$1="Rejected",W128,IF(AG128="",W128,SUM(W128,AG128)))</f>
        <v>0</v>
      </c>
      <c r="AE128" s="79">
        <f>IF(AF$1="Rejected",X128,IF(AH128="",X128,SUM(X128,AH128)))</f>
        <v>0</v>
      </c>
      <c r="AF128" s="79">
        <f>IF(AD$1="","",SUM(AD128:AE128))</f>
        <v>0</v>
      </c>
      <c r="AG128" s="43"/>
      <c r="AH128" s="43"/>
      <c r="AI128" s="150"/>
      <c r="AJ128" s="320"/>
      <c r="AK128" s="79">
        <f>IF(AM$1="Rejected",AD128,IF(AN128="",AD128,SUM(AD128,AN128)))</f>
        <v>0</v>
      </c>
      <c r="AL128" s="79">
        <f>IF(AM$1="Rejected",AE128,IF(AO128="",AE128,SUM(AE128,AO128)))</f>
        <v>0</v>
      </c>
      <c r="AM128" s="79">
        <f>IF(AK$1="","",SUM(AK128:AL128))</f>
        <v>0</v>
      </c>
      <c r="AN128" s="43"/>
      <c r="AO128" s="43"/>
      <c r="AP128" s="150"/>
      <c r="AQ128" s="320"/>
      <c r="AR128" s="79">
        <f>IF(AT$1="Rejected",AK128,IF(AU128="",AK128,SUM(AK128,AU128)))</f>
        <v>0</v>
      </c>
      <c r="AS128" s="79">
        <f>IF(AT$1="Rejected",AL128,IF(AV128="",AL128,SUM(AL128,AV128)))</f>
        <v>0</v>
      </c>
      <c r="AT128" s="79">
        <f>IF(AR$1="","",SUM(AR128:AS128))</f>
        <v>0</v>
      </c>
      <c r="AU128" s="43"/>
      <c r="AV128" s="43"/>
      <c r="AW128" s="150"/>
      <c r="AX128" s="320"/>
      <c r="AY128" s="79">
        <f>IF(BA$1="Rejected",AR128,IF(BB128="",AR128,SUM(AR128,BB128)))</f>
        <v>0</v>
      </c>
      <c r="AZ128" s="79">
        <f>IF(BA$1="Rejected",AS128,IF(BC128="",AS128,SUM(AS128,BC128)))</f>
        <v>0</v>
      </c>
      <c r="BA128" s="79">
        <f>IF(AY$1="","",SUM(AY128:AZ128))</f>
        <v>0</v>
      </c>
      <c r="BB128" s="43"/>
      <c r="BC128" s="43"/>
      <c r="BD128" s="150"/>
      <c r="BE128" s="320"/>
      <c r="BF128" s="79">
        <f>IF(BH$1="Rejected",AY128,IF(BI128="",AY128,SUM(AY128,BI128)))</f>
        <v>0</v>
      </c>
      <c r="BG128" s="79">
        <f>IF(BH$1="Rejected",AZ128,IF(BJ128="",AZ128,SUM(AZ128,BJ128)))</f>
        <v>0</v>
      </c>
      <c r="BH128" s="79">
        <f>IF(BF$1="","",SUM(BF128:BG128))</f>
        <v>0</v>
      </c>
      <c r="BI128" s="43"/>
      <c r="BJ128" s="43"/>
      <c r="BK128" s="150"/>
      <c r="BL128" s="320"/>
      <c r="BM128" s="79">
        <f>IF(BO$1="Rejected",BF128,IF(BP128="",BF128,SUM(BF128,BP128)))</f>
        <v>0</v>
      </c>
      <c r="BN128" s="79">
        <f>IF(BO$1="Rejected",BG128,IF(BQ128="",BG128,SUM(BG128,BQ128)))</f>
        <v>0</v>
      </c>
      <c r="BO128" s="79">
        <f>IF(BM$1="","",SUM(BM128:BN128))</f>
        <v>0</v>
      </c>
      <c r="BP128" s="43"/>
      <c r="BQ128" s="43"/>
      <c r="BR128" s="150"/>
      <c r="BS128" s="320"/>
      <c r="BT128" s="79">
        <f>IF(BV$1="Rejected",BM128,IF(BW128="",BM128,SUM(BM128,BW128)))</f>
        <v>0</v>
      </c>
      <c r="BU128" s="79">
        <f>IF(BV$1="Rejected",BN128,IF(BX128="",BN128,SUM(BN128,BX128)))</f>
        <v>0</v>
      </c>
      <c r="BV128" s="79">
        <f>IF(BT$1="","",SUM(BT128:BU128))</f>
        <v>0</v>
      </c>
      <c r="BW128" s="43"/>
      <c r="BX128" s="43"/>
      <c r="BY128" s="150"/>
      <c r="BZ128" s="320"/>
      <c r="CA128" s="79">
        <f>IF(CC$1="Rejected",BT128,IF(CD128="",BT128,SUM(BT128,CD128)))</f>
        <v>0</v>
      </c>
      <c r="CB128" s="79">
        <f>IF(CC$1="Rejected",BU128,IF(CE128="",BU128,SUM(BU128,CE128)))</f>
        <v>0</v>
      </c>
      <c r="CC128" s="79">
        <f>IF(CA$1="","",SUM(CA128:CB128))</f>
        <v>0</v>
      </c>
      <c r="CD128" s="43"/>
      <c r="CE128" s="43"/>
      <c r="CF128" s="150"/>
      <c r="CG128" s="320"/>
      <c r="CH128" s="79">
        <f>IF(CJ$1="Rejected",CA128,IF(CK128="",CA128,SUM(CA128,CK128)))</f>
        <v>0</v>
      </c>
      <c r="CI128" s="79">
        <f>IF(CJ$1="Rejected",CB128,IF(CL128="",CB128,SUM(CB128,CL128)))</f>
        <v>0</v>
      </c>
      <c r="CJ128" s="79">
        <f>IF(CH$1="","",SUM(CH128:CI128))</f>
        <v>0</v>
      </c>
      <c r="CK128" s="43"/>
      <c r="CL128" s="43"/>
      <c r="CM128" s="150"/>
      <c r="CN128" s="320"/>
      <c r="CO128" s="79">
        <f>IF(CQ$1="Rejected",CH128,IF(CR128="",CH128,SUM(CH128,CR128)))</f>
        <v>0</v>
      </c>
      <c r="CP128" s="79">
        <f>IF(CQ$1="Rejected",CI128,IF(CS128="",CI128,SUM(CI128,CS128)))</f>
        <v>0</v>
      </c>
      <c r="CQ128" s="79">
        <f>IF(CO$1="","",SUM(CO128:CP128))</f>
        <v>0</v>
      </c>
      <c r="CR128" s="43"/>
      <c r="CS128" s="43"/>
      <c r="CT128" s="150"/>
      <c r="CU128" s="320"/>
      <c r="CV128" s="79">
        <f>IF(CX$1="Rejected",CO128,IF(CY128="",CO128,SUM(CO128,CY128)))</f>
        <v>0</v>
      </c>
      <c r="CW128" s="79">
        <f>IF(CX$1="Rejected",CP128,IF(CZ128="",CP128,SUM(CP128,CZ128)))</f>
        <v>0</v>
      </c>
      <c r="CX128" s="79">
        <f>IF(CV$1="","",SUM(CV128:CW128))</f>
        <v>0</v>
      </c>
      <c r="CY128" s="43"/>
      <c r="CZ128" s="43"/>
      <c r="DA128" s="150"/>
      <c r="DB128" s="320"/>
      <c r="DC128" s="79">
        <f>IF(DE$1="Rejected",CV128,IF(DF128="",CV128,SUM(CV128,DF128)))</f>
        <v>0</v>
      </c>
      <c r="DD128" s="79">
        <f>IF(DE$1="Rejected",CW128,IF(DG128="",CW128,SUM(CW128,DG128)))</f>
        <v>0</v>
      </c>
      <c r="DE128" s="79">
        <f>IF(DC$1="","",SUM(DC128:DD128))</f>
        <v>0</v>
      </c>
      <c r="DF128" s="43"/>
      <c r="DG128" s="43"/>
      <c r="DH128" s="150"/>
      <c r="DI128" s="320"/>
      <c r="DJ128" s="79">
        <f>IF(DL$1="Rejected",DC128,IF(DM128="",DC128,SUM(DC128,DM128)))</f>
        <v>0</v>
      </c>
      <c r="DK128" s="79">
        <f>IF(DL$1="Rejected",DD128,IF(DN128="",DD128,SUM(DD128,DN128)))</f>
        <v>0</v>
      </c>
      <c r="DL128" s="79">
        <f>IF(DJ$1="","",SUM(DJ128:DK128))</f>
        <v>0</v>
      </c>
      <c r="DM128" s="43"/>
      <c r="DN128" s="43"/>
      <c r="DO128" s="150"/>
      <c r="DP128" s="320"/>
      <c r="DQ128" s="79">
        <f>IF(DS$1="Rejected",DJ128,IF(DT128="",DJ128,SUM(DJ128,DT128)))</f>
        <v>0</v>
      </c>
      <c r="DR128" s="79">
        <f>IF(DS$1="Rejected",DK128,IF(DU128="",DK128,SUM(DK128,DU128)))</f>
        <v>0</v>
      </c>
      <c r="DS128" s="79">
        <f>IF(DQ$1="","",SUM(DQ128:DR128))</f>
        <v>0</v>
      </c>
      <c r="DT128" s="43"/>
      <c r="DU128" s="43"/>
      <c r="DV128" s="150"/>
    </row>
    <row r="129" spans="1:126" outlineLevel="1" x14ac:dyDescent="0.2">
      <c r="A129" s="152" t="s">
        <v>150</v>
      </c>
      <c r="B129" s="182" t="s">
        <v>61</v>
      </c>
      <c r="C129" s="43"/>
      <c r="D129" s="43"/>
      <c r="E129" s="79">
        <f>SUM(C129:D129)</f>
        <v>0</v>
      </c>
      <c r="F129" s="150"/>
      <c r="G129" s="22"/>
      <c r="H129" s="320" t="s">
        <v>299</v>
      </c>
      <c r="I129" s="79">
        <f>IF(K$1="Rejected",C129,IF(L129="",C129,SUM(C129,L129)))</f>
        <v>0</v>
      </c>
      <c r="J129" s="79">
        <f>IF(K$1="Rejected",D129,IF(M129="",D129,SUM(D129,M129)))</f>
        <v>0</v>
      </c>
      <c r="K129" s="79">
        <f>IF(I$1="","",SUM(I129:J129))</f>
        <v>0</v>
      </c>
      <c r="L129" s="43"/>
      <c r="M129" s="43"/>
      <c r="N129" s="150"/>
      <c r="O129" s="320" t="str">
        <f t="shared" si="133"/>
        <v>LS</v>
      </c>
      <c r="P129" s="79">
        <f>IF(R$1="Rejected",I129,IF(S129="",I129,SUM(I129,S129)))</f>
        <v>0</v>
      </c>
      <c r="Q129" s="79">
        <f>IF(R$1="Rejected",J129,IF(T129="",J129,SUM(J129,T129)))</f>
        <v>0</v>
      </c>
      <c r="R129" s="79">
        <f>IF(P$1="","",SUM(P129:Q129))</f>
        <v>0</v>
      </c>
      <c r="S129" s="43"/>
      <c r="T129" s="43"/>
      <c r="U129" s="150"/>
      <c r="V129" s="320"/>
      <c r="W129" s="79">
        <f>IF(Y$1="Rejected",P129,IF(Z129="",P129,SUM(P129,Z129)))</f>
        <v>0</v>
      </c>
      <c r="X129" s="79">
        <f>IF(Y$1="Rejected",Q129,IF(AA129="",Q129,SUM(Q129,AA129)))</f>
        <v>0</v>
      </c>
      <c r="Y129" s="79">
        <f>IF(W$1="","",SUM(W129:X129))</f>
        <v>0</v>
      </c>
      <c r="Z129" s="43"/>
      <c r="AA129" s="43"/>
      <c r="AB129" s="150"/>
      <c r="AC129" s="320"/>
      <c r="AD129" s="79">
        <f>IF(AF$1="Rejected",W129,IF(AG129="",W129,SUM(W129,AG129)))</f>
        <v>0</v>
      </c>
      <c r="AE129" s="79">
        <f>IF(AF$1="Rejected",X129,IF(AH129="",X129,SUM(X129,AH129)))</f>
        <v>0</v>
      </c>
      <c r="AF129" s="79">
        <f>IF(AD$1="","",SUM(AD129:AE129))</f>
        <v>0</v>
      </c>
      <c r="AG129" s="43"/>
      <c r="AH129" s="43"/>
      <c r="AI129" s="150"/>
      <c r="AJ129" s="320"/>
      <c r="AK129" s="79">
        <f>IF(AM$1="Rejected",AD129,IF(AN129="",AD129,SUM(AD129,AN129)))</f>
        <v>0</v>
      </c>
      <c r="AL129" s="79">
        <f>IF(AM$1="Rejected",AE129,IF(AO129="",AE129,SUM(AE129,AO129)))</f>
        <v>0</v>
      </c>
      <c r="AM129" s="79">
        <f>IF(AK$1="","",SUM(AK129:AL129))</f>
        <v>0</v>
      </c>
      <c r="AN129" s="43"/>
      <c r="AO129" s="43"/>
      <c r="AP129" s="150"/>
      <c r="AQ129" s="320"/>
      <c r="AR129" s="79">
        <f>IF(AT$1="Rejected",AK129,IF(AU129="",AK129,SUM(AK129,AU129)))</f>
        <v>0</v>
      </c>
      <c r="AS129" s="79">
        <f>IF(AT$1="Rejected",AL129,IF(AV129="",AL129,SUM(AL129,AV129)))</f>
        <v>0</v>
      </c>
      <c r="AT129" s="79">
        <f>IF(AR$1="","",SUM(AR129:AS129))</f>
        <v>0</v>
      </c>
      <c r="AU129" s="43"/>
      <c r="AV129" s="43"/>
      <c r="AW129" s="150"/>
      <c r="AX129" s="320"/>
      <c r="AY129" s="79">
        <f>IF(BA$1="Rejected",AR129,IF(BB129="",AR129,SUM(AR129,BB129)))</f>
        <v>0</v>
      </c>
      <c r="AZ129" s="79">
        <f>IF(BA$1="Rejected",AS129,IF(BC129="",AS129,SUM(AS129,BC129)))</f>
        <v>0</v>
      </c>
      <c r="BA129" s="79">
        <f>IF(AY$1="","",SUM(AY129:AZ129))</f>
        <v>0</v>
      </c>
      <c r="BB129" s="43"/>
      <c r="BC129" s="43"/>
      <c r="BD129" s="150"/>
      <c r="BE129" s="320"/>
      <c r="BF129" s="79">
        <f>IF(BH$1="Rejected",AY129,IF(BI129="",AY129,SUM(AY129,BI129)))</f>
        <v>0</v>
      </c>
      <c r="BG129" s="79">
        <f>IF(BH$1="Rejected",AZ129,IF(BJ129="",AZ129,SUM(AZ129,BJ129)))</f>
        <v>0</v>
      </c>
      <c r="BH129" s="79">
        <f>IF(BF$1="","",SUM(BF129:BG129))</f>
        <v>0</v>
      </c>
      <c r="BI129" s="43"/>
      <c r="BJ129" s="43"/>
      <c r="BK129" s="150"/>
      <c r="BL129" s="320"/>
      <c r="BM129" s="79">
        <f>IF(BO$1="Rejected",BF129,IF(BP129="",BF129,SUM(BF129,BP129)))</f>
        <v>0</v>
      </c>
      <c r="BN129" s="79">
        <f>IF(BO$1="Rejected",BG129,IF(BQ129="",BG129,SUM(BG129,BQ129)))</f>
        <v>0</v>
      </c>
      <c r="BO129" s="79">
        <f>IF(BM$1="","",SUM(BM129:BN129))</f>
        <v>0</v>
      </c>
      <c r="BP129" s="43"/>
      <c r="BQ129" s="43"/>
      <c r="BR129" s="150"/>
      <c r="BS129" s="320"/>
      <c r="BT129" s="79">
        <f>IF(BV$1="Rejected",BM129,IF(BW129="",BM129,SUM(BM129,BW129)))</f>
        <v>0</v>
      </c>
      <c r="BU129" s="79">
        <f>IF(BV$1="Rejected",BN129,IF(BX129="",BN129,SUM(BN129,BX129)))</f>
        <v>0</v>
      </c>
      <c r="BV129" s="79">
        <f>IF(BT$1="","",SUM(BT129:BU129))</f>
        <v>0</v>
      </c>
      <c r="BW129" s="43"/>
      <c r="BX129" s="43"/>
      <c r="BY129" s="150"/>
      <c r="BZ129" s="320"/>
      <c r="CA129" s="79">
        <f>IF(CC$1="Rejected",BT129,IF(CD129="",BT129,SUM(BT129,CD129)))</f>
        <v>0</v>
      </c>
      <c r="CB129" s="79">
        <f>IF(CC$1="Rejected",BU129,IF(CE129="",BU129,SUM(BU129,CE129)))</f>
        <v>0</v>
      </c>
      <c r="CC129" s="79">
        <f>IF(CA$1="","",SUM(CA129:CB129))</f>
        <v>0</v>
      </c>
      <c r="CD129" s="43"/>
      <c r="CE129" s="43"/>
      <c r="CF129" s="150"/>
      <c r="CG129" s="320"/>
      <c r="CH129" s="79">
        <f>IF(CJ$1="Rejected",CA129,IF(CK129="",CA129,SUM(CA129,CK129)))</f>
        <v>0</v>
      </c>
      <c r="CI129" s="79">
        <f>IF(CJ$1="Rejected",CB129,IF(CL129="",CB129,SUM(CB129,CL129)))</f>
        <v>0</v>
      </c>
      <c r="CJ129" s="79">
        <f>IF(CH$1="","",SUM(CH129:CI129))</f>
        <v>0</v>
      </c>
      <c r="CK129" s="43"/>
      <c r="CL129" s="43"/>
      <c r="CM129" s="150"/>
      <c r="CN129" s="320"/>
      <c r="CO129" s="79">
        <f>IF(CQ$1="Rejected",CH129,IF(CR129="",CH129,SUM(CH129,CR129)))</f>
        <v>0</v>
      </c>
      <c r="CP129" s="79">
        <f>IF(CQ$1="Rejected",CI129,IF(CS129="",CI129,SUM(CI129,CS129)))</f>
        <v>0</v>
      </c>
      <c r="CQ129" s="79">
        <f>IF(CO$1="","",SUM(CO129:CP129))</f>
        <v>0</v>
      </c>
      <c r="CR129" s="43"/>
      <c r="CS129" s="43"/>
      <c r="CT129" s="150"/>
      <c r="CU129" s="320"/>
      <c r="CV129" s="79">
        <f>IF(CX$1="Rejected",CO129,IF(CY129="",CO129,SUM(CO129,CY129)))</f>
        <v>0</v>
      </c>
      <c r="CW129" s="79">
        <f>IF(CX$1="Rejected",CP129,IF(CZ129="",CP129,SUM(CP129,CZ129)))</f>
        <v>0</v>
      </c>
      <c r="CX129" s="79">
        <f>IF(CV$1="","",SUM(CV129:CW129))</f>
        <v>0</v>
      </c>
      <c r="CY129" s="43"/>
      <c r="CZ129" s="43"/>
      <c r="DA129" s="150"/>
      <c r="DB129" s="320"/>
      <c r="DC129" s="79">
        <f>IF(DE$1="Rejected",CV129,IF(DF129="",CV129,SUM(CV129,DF129)))</f>
        <v>0</v>
      </c>
      <c r="DD129" s="79">
        <f>IF(DE$1="Rejected",CW129,IF(DG129="",CW129,SUM(CW129,DG129)))</f>
        <v>0</v>
      </c>
      <c r="DE129" s="79">
        <f>IF(DC$1="","",SUM(DC129:DD129))</f>
        <v>0</v>
      </c>
      <c r="DF129" s="43"/>
      <c r="DG129" s="43"/>
      <c r="DH129" s="150"/>
      <c r="DI129" s="320"/>
      <c r="DJ129" s="79">
        <f>IF(DL$1="Rejected",DC129,IF(DM129="",DC129,SUM(DC129,DM129)))</f>
        <v>0</v>
      </c>
      <c r="DK129" s="79">
        <f>IF(DL$1="Rejected",DD129,IF(DN129="",DD129,SUM(DD129,DN129)))</f>
        <v>0</v>
      </c>
      <c r="DL129" s="79">
        <f>IF(DJ$1="","",SUM(DJ129:DK129))</f>
        <v>0</v>
      </c>
      <c r="DM129" s="43"/>
      <c r="DN129" s="43"/>
      <c r="DO129" s="150"/>
      <c r="DP129" s="320"/>
      <c r="DQ129" s="79">
        <f>IF(DS$1="Rejected",DJ129,IF(DT129="",DJ129,SUM(DJ129,DT129)))</f>
        <v>0</v>
      </c>
      <c r="DR129" s="79">
        <f>IF(DS$1="Rejected",DK129,IF(DU129="",DK129,SUM(DK129,DU129)))</f>
        <v>0</v>
      </c>
      <c r="DS129" s="79">
        <f>IF(DQ$1="","",SUM(DQ129:DR129))</f>
        <v>0</v>
      </c>
      <c r="DT129" s="43"/>
      <c r="DU129" s="43"/>
      <c r="DV129" s="150"/>
    </row>
    <row r="130" spans="1:126" outlineLevel="1" x14ac:dyDescent="0.2">
      <c r="A130" s="152" t="s">
        <v>150</v>
      </c>
      <c r="B130" s="182" t="s">
        <v>61</v>
      </c>
      <c r="C130" s="43"/>
      <c r="D130" s="43"/>
      <c r="E130" s="79">
        <f>SUM(C130:D130)</f>
        <v>0</v>
      </c>
      <c r="F130" s="150"/>
      <c r="G130" s="22"/>
      <c r="H130" s="320" t="s">
        <v>299</v>
      </c>
      <c r="I130" s="79">
        <f>IF(K$1="Rejected",C130,IF(L130="",C130,SUM(C130,L130)))</f>
        <v>0</v>
      </c>
      <c r="J130" s="79">
        <f>IF(K$1="Rejected",D130,IF(M130="",D130,SUM(D130,M130)))</f>
        <v>0</v>
      </c>
      <c r="K130" s="79">
        <f>IF(I$1="","",SUM(I130:J130))</f>
        <v>0</v>
      </c>
      <c r="L130" s="43"/>
      <c r="M130" s="43"/>
      <c r="N130" s="150"/>
      <c r="O130" s="320" t="str">
        <f t="shared" si="133"/>
        <v>LS</v>
      </c>
      <c r="P130" s="79">
        <f>IF(R$1="Rejected",I130,IF(S130="",I130,SUM(I130,S130)))</f>
        <v>0</v>
      </c>
      <c r="Q130" s="79">
        <f>IF(R$1="Rejected",J130,IF(T130="",J130,SUM(J130,T130)))</f>
        <v>0</v>
      </c>
      <c r="R130" s="79">
        <f>IF(P$1="","",SUM(P130:Q130))</f>
        <v>0</v>
      </c>
      <c r="S130" s="43"/>
      <c r="T130" s="43"/>
      <c r="U130" s="150"/>
      <c r="V130" s="320"/>
      <c r="W130" s="79">
        <f>IF(Y$1="Rejected",P130,IF(Z130="",P130,SUM(P130,Z130)))</f>
        <v>0</v>
      </c>
      <c r="X130" s="79">
        <f>IF(Y$1="Rejected",Q130,IF(AA130="",Q130,SUM(Q130,AA130)))</f>
        <v>0</v>
      </c>
      <c r="Y130" s="79">
        <f>IF(W$1="","",SUM(W130:X130))</f>
        <v>0</v>
      </c>
      <c r="Z130" s="43"/>
      <c r="AA130" s="43"/>
      <c r="AB130" s="150"/>
      <c r="AC130" s="320"/>
      <c r="AD130" s="79">
        <f>IF(AF$1="Rejected",W130,IF(AG130="",W130,SUM(W130,AG130)))</f>
        <v>0</v>
      </c>
      <c r="AE130" s="79">
        <f>IF(AF$1="Rejected",X130,IF(AH130="",X130,SUM(X130,AH130)))</f>
        <v>0</v>
      </c>
      <c r="AF130" s="79">
        <f>IF(AD$1="","",SUM(AD130:AE130))</f>
        <v>0</v>
      </c>
      <c r="AG130" s="43"/>
      <c r="AH130" s="43"/>
      <c r="AI130" s="150"/>
      <c r="AJ130" s="320"/>
      <c r="AK130" s="79">
        <f>IF(AM$1="Rejected",AD130,IF(AN130="",AD130,SUM(AD130,AN130)))</f>
        <v>0</v>
      </c>
      <c r="AL130" s="79">
        <f>IF(AM$1="Rejected",AE130,IF(AO130="",AE130,SUM(AE130,AO130)))</f>
        <v>0</v>
      </c>
      <c r="AM130" s="79">
        <f>IF(AK$1="","",SUM(AK130:AL130))</f>
        <v>0</v>
      </c>
      <c r="AN130" s="43"/>
      <c r="AO130" s="43"/>
      <c r="AP130" s="150"/>
      <c r="AQ130" s="320"/>
      <c r="AR130" s="79">
        <f>IF(AT$1="Rejected",AK130,IF(AU130="",AK130,SUM(AK130,AU130)))</f>
        <v>0</v>
      </c>
      <c r="AS130" s="79">
        <f>IF(AT$1="Rejected",AL130,IF(AV130="",AL130,SUM(AL130,AV130)))</f>
        <v>0</v>
      </c>
      <c r="AT130" s="79">
        <f>IF(AR$1="","",SUM(AR130:AS130))</f>
        <v>0</v>
      </c>
      <c r="AU130" s="43"/>
      <c r="AV130" s="43"/>
      <c r="AW130" s="150"/>
      <c r="AX130" s="320"/>
      <c r="AY130" s="79">
        <f>IF(BA$1="Rejected",AR130,IF(BB130="",AR130,SUM(AR130,BB130)))</f>
        <v>0</v>
      </c>
      <c r="AZ130" s="79">
        <f>IF(BA$1="Rejected",AS130,IF(BC130="",AS130,SUM(AS130,BC130)))</f>
        <v>0</v>
      </c>
      <c r="BA130" s="79">
        <f>IF(AY$1="","",SUM(AY130:AZ130))</f>
        <v>0</v>
      </c>
      <c r="BB130" s="43"/>
      <c r="BC130" s="43"/>
      <c r="BD130" s="150"/>
      <c r="BE130" s="320"/>
      <c r="BF130" s="79">
        <f>IF(BH$1="Rejected",AY130,IF(BI130="",AY130,SUM(AY130,BI130)))</f>
        <v>0</v>
      </c>
      <c r="BG130" s="79">
        <f>IF(BH$1="Rejected",AZ130,IF(BJ130="",AZ130,SUM(AZ130,BJ130)))</f>
        <v>0</v>
      </c>
      <c r="BH130" s="79">
        <f>IF(BF$1="","",SUM(BF130:BG130))</f>
        <v>0</v>
      </c>
      <c r="BI130" s="43"/>
      <c r="BJ130" s="43"/>
      <c r="BK130" s="150"/>
      <c r="BL130" s="320"/>
      <c r="BM130" s="79">
        <f>IF(BO$1="Rejected",BF130,IF(BP130="",BF130,SUM(BF130,BP130)))</f>
        <v>0</v>
      </c>
      <c r="BN130" s="79">
        <f>IF(BO$1="Rejected",BG130,IF(BQ130="",BG130,SUM(BG130,BQ130)))</f>
        <v>0</v>
      </c>
      <c r="BO130" s="79">
        <f>IF(BM$1="","",SUM(BM130:BN130))</f>
        <v>0</v>
      </c>
      <c r="BP130" s="43"/>
      <c r="BQ130" s="43"/>
      <c r="BR130" s="150"/>
      <c r="BS130" s="320"/>
      <c r="BT130" s="79">
        <f>IF(BV$1="Rejected",BM130,IF(BW130="",BM130,SUM(BM130,BW130)))</f>
        <v>0</v>
      </c>
      <c r="BU130" s="79">
        <f>IF(BV$1="Rejected",BN130,IF(BX130="",BN130,SUM(BN130,BX130)))</f>
        <v>0</v>
      </c>
      <c r="BV130" s="79">
        <f>IF(BT$1="","",SUM(BT130:BU130))</f>
        <v>0</v>
      </c>
      <c r="BW130" s="43"/>
      <c r="BX130" s="43"/>
      <c r="BY130" s="150"/>
      <c r="BZ130" s="320"/>
      <c r="CA130" s="79">
        <f>IF(CC$1="Rejected",BT130,IF(CD130="",BT130,SUM(BT130,CD130)))</f>
        <v>0</v>
      </c>
      <c r="CB130" s="79">
        <f>IF(CC$1="Rejected",BU130,IF(CE130="",BU130,SUM(BU130,CE130)))</f>
        <v>0</v>
      </c>
      <c r="CC130" s="79">
        <f>IF(CA$1="","",SUM(CA130:CB130))</f>
        <v>0</v>
      </c>
      <c r="CD130" s="43"/>
      <c r="CE130" s="43"/>
      <c r="CF130" s="150"/>
      <c r="CG130" s="320"/>
      <c r="CH130" s="79">
        <f>IF(CJ$1="Rejected",CA130,IF(CK130="",CA130,SUM(CA130,CK130)))</f>
        <v>0</v>
      </c>
      <c r="CI130" s="79">
        <f>IF(CJ$1="Rejected",CB130,IF(CL130="",CB130,SUM(CB130,CL130)))</f>
        <v>0</v>
      </c>
      <c r="CJ130" s="79">
        <f>IF(CH$1="","",SUM(CH130:CI130))</f>
        <v>0</v>
      </c>
      <c r="CK130" s="43"/>
      <c r="CL130" s="43"/>
      <c r="CM130" s="150"/>
      <c r="CN130" s="320"/>
      <c r="CO130" s="79">
        <f>IF(CQ$1="Rejected",CH130,IF(CR130="",CH130,SUM(CH130,CR130)))</f>
        <v>0</v>
      </c>
      <c r="CP130" s="79">
        <f>IF(CQ$1="Rejected",CI130,IF(CS130="",CI130,SUM(CI130,CS130)))</f>
        <v>0</v>
      </c>
      <c r="CQ130" s="79">
        <f>IF(CO$1="","",SUM(CO130:CP130))</f>
        <v>0</v>
      </c>
      <c r="CR130" s="43"/>
      <c r="CS130" s="43"/>
      <c r="CT130" s="150"/>
      <c r="CU130" s="320"/>
      <c r="CV130" s="79">
        <f>IF(CX$1="Rejected",CO130,IF(CY130="",CO130,SUM(CO130,CY130)))</f>
        <v>0</v>
      </c>
      <c r="CW130" s="79">
        <f>IF(CX$1="Rejected",CP130,IF(CZ130="",CP130,SUM(CP130,CZ130)))</f>
        <v>0</v>
      </c>
      <c r="CX130" s="79">
        <f>IF(CV$1="","",SUM(CV130:CW130))</f>
        <v>0</v>
      </c>
      <c r="CY130" s="43"/>
      <c r="CZ130" s="43"/>
      <c r="DA130" s="150"/>
      <c r="DB130" s="320"/>
      <c r="DC130" s="79">
        <f>IF(DE$1="Rejected",CV130,IF(DF130="",CV130,SUM(CV130,DF130)))</f>
        <v>0</v>
      </c>
      <c r="DD130" s="79">
        <f>IF(DE$1="Rejected",CW130,IF(DG130="",CW130,SUM(CW130,DG130)))</f>
        <v>0</v>
      </c>
      <c r="DE130" s="79">
        <f>IF(DC$1="","",SUM(DC130:DD130))</f>
        <v>0</v>
      </c>
      <c r="DF130" s="43"/>
      <c r="DG130" s="43"/>
      <c r="DH130" s="150"/>
      <c r="DI130" s="320"/>
      <c r="DJ130" s="79">
        <f>IF(DL$1="Rejected",DC130,IF(DM130="",DC130,SUM(DC130,DM130)))</f>
        <v>0</v>
      </c>
      <c r="DK130" s="79">
        <f>IF(DL$1="Rejected",DD130,IF(DN130="",DD130,SUM(DD130,DN130)))</f>
        <v>0</v>
      </c>
      <c r="DL130" s="79">
        <f>IF(DJ$1="","",SUM(DJ130:DK130))</f>
        <v>0</v>
      </c>
      <c r="DM130" s="43"/>
      <c r="DN130" s="43"/>
      <c r="DO130" s="150"/>
      <c r="DP130" s="320"/>
      <c r="DQ130" s="79">
        <f>IF(DS$1="Rejected",DJ130,IF(DT130="",DJ130,SUM(DJ130,DT130)))</f>
        <v>0</v>
      </c>
      <c r="DR130" s="79">
        <f>IF(DS$1="Rejected",DK130,IF(DU130="",DK130,SUM(DK130,DU130)))</f>
        <v>0</v>
      </c>
      <c r="DS130" s="79">
        <f>IF(DQ$1="","",SUM(DQ130:DR130))</f>
        <v>0</v>
      </c>
      <c r="DT130" s="43"/>
      <c r="DU130" s="43"/>
      <c r="DV130" s="150"/>
    </row>
    <row r="131" spans="1:126" x14ac:dyDescent="0.2">
      <c r="A131" s="75" t="s">
        <v>154</v>
      </c>
      <c r="B131" s="62"/>
      <c r="C131" s="77">
        <f>SUM(C128:C130)</f>
        <v>0</v>
      </c>
      <c r="D131" s="77">
        <f>SUM(D128:D130)</f>
        <v>0</v>
      </c>
      <c r="E131" s="77">
        <f>SUM(E128:E130)</f>
        <v>0</v>
      </c>
      <c r="F131" s="150"/>
      <c r="G131" s="22"/>
      <c r="H131" s="320" t="s">
        <v>323</v>
      </c>
      <c r="I131" s="73">
        <f>IF(I$1="","",SUMIF($O128:$O130,MID($H131,3,10),I128:I130))</f>
        <v>0</v>
      </c>
      <c r="J131" s="73">
        <f>IF(I$1="","",SUMIF($O128:$O130,MID($H131,3,10),J128:J130))</f>
        <v>0</v>
      </c>
      <c r="K131" s="77">
        <f>IF(I$1="","",SUM(I131:J131))</f>
        <v>0</v>
      </c>
      <c r="L131" s="77">
        <f>IF(I$1="","",SUM(L128:L130))</f>
        <v>0</v>
      </c>
      <c r="M131" s="77">
        <f>IF(I$1="","",SUM(M128:M130))</f>
        <v>0</v>
      </c>
      <c r="N131" s="150"/>
      <c r="O131" s="320" t="str">
        <f t="shared" si="133"/>
        <v>L</v>
      </c>
      <c r="P131" s="73">
        <f>IF(P$1="","",SUMIF($O128:$O130,MID($H131,3,10),P128:P130))</f>
        <v>0</v>
      </c>
      <c r="Q131" s="73">
        <f>IF(P$1="","",SUMIF($O128:$O130,MID($H131,3,10),Q128:Q130))</f>
        <v>0</v>
      </c>
      <c r="R131" s="77">
        <f>IF(P$1="","",SUM(P131:Q131))</f>
        <v>0</v>
      </c>
      <c r="S131" s="77">
        <f>IF(P$1="","",SUM(S128:S130))</f>
        <v>0</v>
      </c>
      <c r="T131" s="77">
        <f>IF(P$1="","",SUM(T128:T130))</f>
        <v>0</v>
      </c>
      <c r="U131" s="150"/>
      <c r="V131" s="320"/>
      <c r="W131" s="73">
        <f>IF(W$1="","",SUMIF($O128:$O130,MID($H131,3,10),W128:W130))</f>
        <v>0</v>
      </c>
      <c r="X131" s="73">
        <f>IF(W$1="","",SUMIF($O128:$O130,MID($H131,3,10),X128:X130))</f>
        <v>0</v>
      </c>
      <c r="Y131" s="77">
        <f>IF(W$1="","",SUM(W131:X131))</f>
        <v>0</v>
      </c>
      <c r="Z131" s="77">
        <f>IF(W$1="","",SUM(Z128:Z130))</f>
        <v>0</v>
      </c>
      <c r="AA131" s="77">
        <f>IF(W$1="","",SUM(AA128:AA130))</f>
        <v>0</v>
      </c>
      <c r="AB131" s="150"/>
      <c r="AC131" s="320"/>
      <c r="AD131" s="73">
        <f>IF(AD$1="","",SUMIF($O128:$O130,MID($H131,3,10),AD128:AD130))</f>
        <v>0</v>
      </c>
      <c r="AE131" s="73">
        <f>IF(AD$1="","",SUMIF($O128:$O130,MID($H131,3,10),AE128:AE130))</f>
        <v>0</v>
      </c>
      <c r="AF131" s="77">
        <f>IF(AD$1="","",SUM(AD131:AE131))</f>
        <v>0</v>
      </c>
      <c r="AG131" s="77">
        <f>IF(AD$1="","",SUM(AG128:AG130))</f>
        <v>0</v>
      </c>
      <c r="AH131" s="77">
        <f>IF(AD$1="","",SUM(AH128:AH130))</f>
        <v>0</v>
      </c>
      <c r="AI131" s="150"/>
      <c r="AJ131" s="320"/>
      <c r="AK131" s="73">
        <f>IF(AK$1="","",SUMIF($O128:$O130,MID($H131,3,10),AK128:AK130))</f>
        <v>0</v>
      </c>
      <c r="AL131" s="73">
        <f>IF(AK$1="","",SUMIF($O128:$O130,MID($H131,3,10),AL128:AL130))</f>
        <v>0</v>
      </c>
      <c r="AM131" s="77">
        <f>IF(AK$1="","",SUM(AK131:AL131))</f>
        <v>0</v>
      </c>
      <c r="AN131" s="77">
        <f>IF(AK$1="","",SUM(AN128:AN130))</f>
        <v>0</v>
      </c>
      <c r="AO131" s="77">
        <f>IF(AK$1="","",SUM(AO128:AO130))</f>
        <v>0</v>
      </c>
      <c r="AP131" s="150"/>
      <c r="AQ131" s="320"/>
      <c r="AR131" s="73">
        <f>IF(AR$1="","",SUMIF($O128:$O130,MID($H131,3,10),AR128:AR130))</f>
        <v>0</v>
      </c>
      <c r="AS131" s="73">
        <f>IF(AR$1="","",SUMIF($O128:$O130,MID($H131,3,10),AS128:AS130))</f>
        <v>0</v>
      </c>
      <c r="AT131" s="77">
        <f>IF(AR$1="","",SUM(AR131:AS131))</f>
        <v>0</v>
      </c>
      <c r="AU131" s="77">
        <f>IF(AR$1="","",SUM(AU128:AU130))</f>
        <v>0</v>
      </c>
      <c r="AV131" s="77">
        <f>IF(AR$1="","",SUM(AV128:AV130))</f>
        <v>0</v>
      </c>
      <c r="AW131" s="150"/>
      <c r="AX131" s="320"/>
      <c r="AY131" s="73">
        <f>IF(AY$1="","",SUMIF($O128:$O130,MID($H131,3,10),AY128:AY130))</f>
        <v>0</v>
      </c>
      <c r="AZ131" s="73">
        <f>IF(AY$1="","",SUMIF($O128:$O130,MID($H131,3,10),AZ128:AZ130))</f>
        <v>0</v>
      </c>
      <c r="BA131" s="77">
        <f>IF(AY$1="","",SUM(AY131:AZ131))</f>
        <v>0</v>
      </c>
      <c r="BB131" s="77">
        <f>IF(AY$1="","",SUM(BB128:BB130))</f>
        <v>0</v>
      </c>
      <c r="BC131" s="77">
        <f>IF(AY$1="","",SUM(BC128:BC130))</f>
        <v>0</v>
      </c>
      <c r="BD131" s="150"/>
      <c r="BE131" s="320"/>
      <c r="BF131" s="73">
        <f>IF(BF$1="","",SUMIF($O128:$O130,MID($H131,3,10),BF128:BF130))</f>
        <v>0</v>
      </c>
      <c r="BG131" s="73">
        <f>IF(BF$1="","",SUMIF($O128:$O130,MID($H131,3,10),BG128:BG130))</f>
        <v>0</v>
      </c>
      <c r="BH131" s="77">
        <f>IF(BF$1="","",SUM(BF131:BG131))</f>
        <v>0</v>
      </c>
      <c r="BI131" s="77">
        <f>IF(BF$1="","",SUM(BI128:BI130))</f>
        <v>0</v>
      </c>
      <c r="BJ131" s="77">
        <f>IF(BF$1="","",SUM(BJ128:BJ130))</f>
        <v>0</v>
      </c>
      <c r="BK131" s="150"/>
      <c r="BL131" s="320"/>
      <c r="BM131" s="73">
        <f>IF(BM$1="","",SUMIF($O128:$O130,MID($H131,3,10),BM128:BM130))</f>
        <v>0</v>
      </c>
      <c r="BN131" s="73">
        <f>IF(BM$1="","",SUMIF($O128:$O130,MID($H131,3,10),BN128:BN130))</f>
        <v>0</v>
      </c>
      <c r="BO131" s="77">
        <f>IF(BM$1="","",SUM(BM131:BN131))</f>
        <v>0</v>
      </c>
      <c r="BP131" s="77">
        <f>IF(BM$1="","",SUM(BP128:BP130))</f>
        <v>0</v>
      </c>
      <c r="BQ131" s="77">
        <f>IF(BM$1="","",SUM(BQ128:BQ130))</f>
        <v>0</v>
      </c>
      <c r="BR131" s="150"/>
      <c r="BS131" s="320"/>
      <c r="BT131" s="73">
        <f>IF(BT$1="","",SUMIF($O128:$O130,MID($H131,3,10),BT128:BT130))</f>
        <v>0</v>
      </c>
      <c r="BU131" s="73">
        <f>IF(BT$1="","",SUMIF($O128:$O130,MID($H131,3,10),BU128:BU130))</f>
        <v>0</v>
      </c>
      <c r="BV131" s="77">
        <f>IF(BT$1="","",SUM(BT131:BU131))</f>
        <v>0</v>
      </c>
      <c r="BW131" s="77">
        <f>IF(BT$1="","",SUM(BW128:BW130))</f>
        <v>0</v>
      </c>
      <c r="BX131" s="77">
        <f>IF(BT$1="","",SUM(BX128:BX130))</f>
        <v>0</v>
      </c>
      <c r="BY131" s="150"/>
      <c r="BZ131" s="320"/>
      <c r="CA131" s="73">
        <f>IF(CA$1="","",SUMIF($O128:$O130,MID($H131,3,10),CA128:CA130))</f>
        <v>0</v>
      </c>
      <c r="CB131" s="73">
        <f>IF(CA$1="","",SUMIF($O128:$O130,MID($H131,3,10),CB128:CB130))</f>
        <v>0</v>
      </c>
      <c r="CC131" s="77">
        <f>IF(CA$1="","",SUM(CA131:CB131))</f>
        <v>0</v>
      </c>
      <c r="CD131" s="77">
        <f>IF(CA$1="","",SUM(CD128:CD130))</f>
        <v>0</v>
      </c>
      <c r="CE131" s="77">
        <f>IF(CA$1="","",SUM(CE128:CE130))</f>
        <v>0</v>
      </c>
      <c r="CF131" s="150"/>
      <c r="CG131" s="320"/>
      <c r="CH131" s="73">
        <f>IF(CH$1="","",SUMIF($O128:$O130,MID($H131,3,10),CH128:CH130))</f>
        <v>0</v>
      </c>
      <c r="CI131" s="73">
        <f>IF(CH$1="","",SUMIF($O128:$O130,MID($H131,3,10),CI128:CI130))</f>
        <v>0</v>
      </c>
      <c r="CJ131" s="77">
        <f>IF(CH$1="","",SUM(CH131:CI131))</f>
        <v>0</v>
      </c>
      <c r="CK131" s="77">
        <f>IF(CH$1="","",SUM(CK128:CK130))</f>
        <v>0</v>
      </c>
      <c r="CL131" s="77">
        <f>IF(CH$1="","",SUM(CL128:CL130))</f>
        <v>0</v>
      </c>
      <c r="CM131" s="150"/>
      <c r="CN131" s="320"/>
      <c r="CO131" s="73">
        <f>IF(CO$1="","",SUMIF($O128:$O130,MID($H131,3,10),CO128:CO130))</f>
        <v>0</v>
      </c>
      <c r="CP131" s="73">
        <f>IF(CO$1="","",SUMIF($O128:$O130,MID($H131,3,10),CP128:CP130))</f>
        <v>0</v>
      </c>
      <c r="CQ131" s="77">
        <f>IF(CO$1="","",SUM(CO131:CP131))</f>
        <v>0</v>
      </c>
      <c r="CR131" s="77">
        <f>IF(CO$1="","",SUM(CR128:CR130))</f>
        <v>0</v>
      </c>
      <c r="CS131" s="77">
        <f>IF(CO$1="","",SUM(CS128:CS130))</f>
        <v>0</v>
      </c>
      <c r="CT131" s="150"/>
      <c r="CU131" s="320"/>
      <c r="CV131" s="73">
        <f>IF(CV$1="","",SUMIF($O128:$O130,MID($H131,3,10),CV128:CV130))</f>
        <v>0</v>
      </c>
      <c r="CW131" s="73">
        <f>IF(CV$1="","",SUMIF($O128:$O130,MID($H131,3,10),CW128:CW130))</f>
        <v>0</v>
      </c>
      <c r="CX131" s="77">
        <f>IF(CV$1="","",SUM(CV131:CW131))</f>
        <v>0</v>
      </c>
      <c r="CY131" s="77">
        <f>IF(CV$1="","",SUM(CY128:CY130))</f>
        <v>0</v>
      </c>
      <c r="CZ131" s="77">
        <f>IF(CV$1="","",SUM(CZ128:CZ130))</f>
        <v>0</v>
      </c>
      <c r="DA131" s="150"/>
      <c r="DB131" s="320"/>
      <c r="DC131" s="73">
        <f>IF(DC$1="","",SUMIF($O128:$O130,MID($H131,3,10),DC128:DC130))</f>
        <v>0</v>
      </c>
      <c r="DD131" s="73">
        <f>IF(DC$1="","",SUMIF($O128:$O130,MID($H131,3,10),DD128:DD130))</f>
        <v>0</v>
      </c>
      <c r="DE131" s="77">
        <f>IF(DC$1="","",SUM(DC131:DD131))</f>
        <v>0</v>
      </c>
      <c r="DF131" s="77">
        <f>IF(DC$1="","",SUM(DF128:DF130))</f>
        <v>0</v>
      </c>
      <c r="DG131" s="77">
        <f>IF(DC$1="","",SUM(DG128:DG130))</f>
        <v>0</v>
      </c>
      <c r="DH131" s="150"/>
      <c r="DI131" s="320"/>
      <c r="DJ131" s="73">
        <f>IF(DJ$1="","",SUMIF($O128:$O130,MID($H131,3,10),DJ128:DJ130))</f>
        <v>0</v>
      </c>
      <c r="DK131" s="73">
        <f>IF(DJ$1="","",SUMIF($O128:$O130,MID($H131,3,10),DK128:DK130))</f>
        <v>0</v>
      </c>
      <c r="DL131" s="77">
        <f>IF(DJ$1="","",SUM(DJ131:DK131))</f>
        <v>0</v>
      </c>
      <c r="DM131" s="77">
        <f>IF(DJ$1="","",SUM(DM128:DM130))</f>
        <v>0</v>
      </c>
      <c r="DN131" s="77">
        <f>IF(DJ$1="","",SUM(DN128:DN130))</f>
        <v>0</v>
      </c>
      <c r="DO131" s="150"/>
      <c r="DP131" s="320"/>
      <c r="DQ131" s="73">
        <f>IF(DQ$1="","",SUMIF($O128:$O130,MID($H131,3,10),DQ128:DQ130))</f>
        <v>0</v>
      </c>
      <c r="DR131" s="73">
        <f>IF(DQ$1="","",SUMIF($O128:$O130,MID($H131,3,10),DR128:DR130))</f>
        <v>0</v>
      </c>
      <c r="DS131" s="77">
        <f>IF(DQ$1="","",SUM(DQ131:DR131))</f>
        <v>0</v>
      </c>
      <c r="DT131" s="77">
        <f>IF(DQ$1="","",SUM(DT128:DT130))</f>
        <v>0</v>
      </c>
      <c r="DU131" s="77">
        <f>IF(DQ$1="","",SUM(DU128:DU130))</f>
        <v>0</v>
      </c>
      <c r="DV131" s="150"/>
    </row>
    <row r="132" spans="1:126" ht="13.5" thickBot="1" x14ac:dyDescent="0.25">
      <c r="A132" s="64" t="s">
        <v>155</v>
      </c>
      <c r="B132" s="64"/>
      <c r="C132" s="77">
        <f>SUM(C88,C126,C131)</f>
        <v>0</v>
      </c>
      <c r="D132" s="77">
        <f>SUM(D88,D126,D131)</f>
        <v>0</v>
      </c>
      <c r="E132" s="77">
        <f>SUM(E88,E126,E131)</f>
        <v>0</v>
      </c>
      <c r="F132" s="150"/>
      <c r="G132" s="22"/>
      <c r="H132" s="320" t="s">
        <v>300</v>
      </c>
      <c r="I132" s="72">
        <f>IF(I$1="","",SUM(I88,I126,I131))</f>
        <v>0</v>
      </c>
      <c r="J132" s="72">
        <f>IF(I$1="","",SUM(J88,J126,J131))</f>
        <v>0</v>
      </c>
      <c r="K132" s="72">
        <f>IF(I$1="","",SUM(I132:J132))</f>
        <v>0</v>
      </c>
      <c r="L132" s="72">
        <f>IF(I$1="","",SUM(L88,L126,L131))</f>
        <v>0</v>
      </c>
      <c r="M132" s="72">
        <f>IF(I$1="","",SUM(M88,M126,M131))</f>
        <v>0</v>
      </c>
      <c r="N132" s="86"/>
      <c r="O132" s="320" t="str">
        <f t="shared" si="133"/>
        <v>LT</v>
      </c>
      <c r="P132" s="72">
        <f>IF(P$1="","",SUM(P88,P126,P131))</f>
        <v>0</v>
      </c>
      <c r="Q132" s="72">
        <f>IF(P$1="","",SUM(Q88,Q126,Q131))</f>
        <v>0</v>
      </c>
      <c r="R132" s="72">
        <f>IF(P$1="","",SUM(P132:Q132))</f>
        <v>0</v>
      </c>
      <c r="S132" s="72">
        <f>IF(P$1="","",SUM(S88,S126,S131))</f>
        <v>0</v>
      </c>
      <c r="T132" s="72">
        <f>IF(P$1="","",SUM(T88,T126,T131))</f>
        <v>0</v>
      </c>
      <c r="U132" s="86"/>
      <c r="V132" s="320"/>
      <c r="W132" s="72">
        <f>IF(W$1="","",SUM(W88,W126,W131))</f>
        <v>0</v>
      </c>
      <c r="X132" s="72">
        <f>IF(W$1="","",SUM(X88,X126,X131))</f>
        <v>0</v>
      </c>
      <c r="Y132" s="72">
        <f>IF(W$1="","",SUM(W132:X132))</f>
        <v>0</v>
      </c>
      <c r="Z132" s="72">
        <f>IF(W$1="","",SUM(Z88,Z126,Z131))</f>
        <v>0</v>
      </c>
      <c r="AA132" s="72">
        <f>IF(W$1="","",SUM(AA88,AA126,AA131))</f>
        <v>0</v>
      </c>
      <c r="AB132" s="86"/>
      <c r="AC132" s="320"/>
      <c r="AD132" s="72">
        <f>IF(AD$1="","",SUM(AD88,AD126,AD131))</f>
        <v>0</v>
      </c>
      <c r="AE132" s="72">
        <f>IF(AD$1="","",SUM(AE88,AE126,AE131))</f>
        <v>0</v>
      </c>
      <c r="AF132" s="72">
        <f>IF(AD$1="","",SUM(AD132:AE132))</f>
        <v>0</v>
      </c>
      <c r="AG132" s="72">
        <f>IF(AD$1="","",SUM(AG88,AG126,AG131))</f>
        <v>0</v>
      </c>
      <c r="AH132" s="72">
        <f>IF(AD$1="","",SUM(AH88,AH126,AH131))</f>
        <v>0</v>
      </c>
      <c r="AI132" s="86"/>
      <c r="AJ132" s="320"/>
      <c r="AK132" s="72">
        <f>IF(AK$1="","",SUM(AK88,AK126,AK131))</f>
        <v>0</v>
      </c>
      <c r="AL132" s="72">
        <f>IF(AK$1="","",SUM(AL88,AL126,AL131))</f>
        <v>0</v>
      </c>
      <c r="AM132" s="72">
        <f>IF(AK$1="","",SUM(AK132:AL132))</f>
        <v>0</v>
      </c>
      <c r="AN132" s="72">
        <f>IF(AK$1="","",SUM(AN88,AN126,AN131))</f>
        <v>0</v>
      </c>
      <c r="AO132" s="72">
        <f>IF(AK$1="","",SUM(AO88,AO126,AO131))</f>
        <v>0</v>
      </c>
      <c r="AP132" s="86"/>
      <c r="AQ132" s="320"/>
      <c r="AR132" s="72">
        <f>IF(AR$1="","",SUM(AR88,AR126,AR131))</f>
        <v>0</v>
      </c>
      <c r="AS132" s="72">
        <f>IF(AR$1="","",SUM(AS88,AS126,AS131))</f>
        <v>0</v>
      </c>
      <c r="AT132" s="72">
        <f>IF(AR$1="","",SUM(AR132:AS132))</f>
        <v>0</v>
      </c>
      <c r="AU132" s="72">
        <f>IF(AR$1="","",SUM(AU88,AU126,AU131))</f>
        <v>0</v>
      </c>
      <c r="AV132" s="72">
        <f>IF(AR$1="","",SUM(AV88,AV126,AV131))</f>
        <v>0</v>
      </c>
      <c r="AW132" s="86"/>
      <c r="AX132" s="320"/>
      <c r="AY132" s="72">
        <f>IF(AY$1="","",SUM(AY88,AY126,AY131))</f>
        <v>0</v>
      </c>
      <c r="AZ132" s="72">
        <f>IF(AY$1="","",SUM(AZ88,AZ126,AZ131))</f>
        <v>0</v>
      </c>
      <c r="BA132" s="72">
        <f>IF(AY$1="","",SUM(AY132:AZ132))</f>
        <v>0</v>
      </c>
      <c r="BB132" s="72">
        <f>IF(AY$1="","",SUM(BB88,BB126,BB131))</f>
        <v>0</v>
      </c>
      <c r="BC132" s="72">
        <f>IF(AY$1="","",SUM(BC88,BC126,BC131))</f>
        <v>0</v>
      </c>
      <c r="BD132" s="86"/>
      <c r="BE132" s="320"/>
      <c r="BF132" s="72">
        <f>IF(BF$1="","",SUM(BF88,BF126,BF131))</f>
        <v>0</v>
      </c>
      <c r="BG132" s="72">
        <f>IF(BF$1="","",SUM(BG88,BG126,BG131))</f>
        <v>0</v>
      </c>
      <c r="BH132" s="72">
        <f>IF(BF$1="","",SUM(BF132:BG132))</f>
        <v>0</v>
      </c>
      <c r="BI132" s="72">
        <f>IF(BF$1="","",SUM(BI88,BI126,BI131))</f>
        <v>0</v>
      </c>
      <c r="BJ132" s="72">
        <f>IF(BF$1="","",SUM(BJ88,BJ126,BJ131))</f>
        <v>0</v>
      </c>
      <c r="BK132" s="86"/>
      <c r="BL132" s="320"/>
      <c r="BM132" s="72">
        <f>IF(BM$1="","",SUM(BM88,BM126,BM131))</f>
        <v>0</v>
      </c>
      <c r="BN132" s="72">
        <f>IF(BM$1="","",SUM(BN88,BN126,BN131))</f>
        <v>0</v>
      </c>
      <c r="BO132" s="72">
        <f>IF(BM$1="","",SUM(BM132:BN132))</f>
        <v>0</v>
      </c>
      <c r="BP132" s="72">
        <f>IF(BM$1="","",SUM(BP88,BP126,BP131))</f>
        <v>0</v>
      </c>
      <c r="BQ132" s="72">
        <f>IF(BM$1="","",SUM(BQ88,BQ126,BQ131))</f>
        <v>0</v>
      </c>
      <c r="BR132" s="86"/>
      <c r="BS132" s="320"/>
      <c r="BT132" s="72">
        <f>IF(BT$1="","",SUM(BT88,BT126,BT131))</f>
        <v>0</v>
      </c>
      <c r="BU132" s="72">
        <f>IF(BT$1="","",SUM(BU88,BU126,BU131))</f>
        <v>0</v>
      </c>
      <c r="BV132" s="72">
        <f>IF(BT$1="","",SUM(BT132:BU132))</f>
        <v>0</v>
      </c>
      <c r="BW132" s="72">
        <f>IF(BT$1="","",SUM(BW88,BW126,BW131))</f>
        <v>0</v>
      </c>
      <c r="BX132" s="72">
        <f>IF(BT$1="","",SUM(BX88,BX126,BX131))</f>
        <v>0</v>
      </c>
      <c r="BY132" s="86"/>
      <c r="BZ132" s="320"/>
      <c r="CA132" s="72">
        <f>IF(CA$1="","",SUM(CA88,CA126,CA131))</f>
        <v>0</v>
      </c>
      <c r="CB132" s="72">
        <f>IF(CA$1="","",SUM(CB88,CB126,CB131))</f>
        <v>0</v>
      </c>
      <c r="CC132" s="72">
        <f>IF(CA$1="","",SUM(CA132:CB132))</f>
        <v>0</v>
      </c>
      <c r="CD132" s="72">
        <f>IF(CA$1="","",SUM(CD88,CD126,CD131))</f>
        <v>0</v>
      </c>
      <c r="CE132" s="72">
        <f>IF(CA$1="","",SUM(CE88,CE126,CE131))</f>
        <v>0</v>
      </c>
      <c r="CF132" s="86"/>
      <c r="CG132" s="320"/>
      <c r="CH132" s="72">
        <f>IF(CH$1="","",SUM(CH88,CH126,CH131))</f>
        <v>0</v>
      </c>
      <c r="CI132" s="72">
        <f>IF(CH$1="","",SUM(CI88,CI126,CI131))</f>
        <v>0</v>
      </c>
      <c r="CJ132" s="72">
        <f>IF(CH$1="","",SUM(CH132:CI132))</f>
        <v>0</v>
      </c>
      <c r="CK132" s="72">
        <f>IF(CH$1="","",SUM(CK88,CK126,CK131))</f>
        <v>0</v>
      </c>
      <c r="CL132" s="72">
        <f>IF(CH$1="","",SUM(CL88,CL126,CL131))</f>
        <v>0</v>
      </c>
      <c r="CM132" s="86"/>
      <c r="CN132" s="320"/>
      <c r="CO132" s="72">
        <f>IF(CO$1="","",SUM(CO88,CO126,CO131))</f>
        <v>0</v>
      </c>
      <c r="CP132" s="72">
        <f>IF(CO$1="","",SUM(CP88,CP126,CP131))</f>
        <v>0</v>
      </c>
      <c r="CQ132" s="72">
        <f>IF(CO$1="","",SUM(CO132:CP132))</f>
        <v>0</v>
      </c>
      <c r="CR132" s="72">
        <f>IF(CO$1="","",SUM(CR88,CR126,CR131))</f>
        <v>0</v>
      </c>
      <c r="CS132" s="72">
        <f>IF(CO$1="","",SUM(CS88,CS126,CS131))</f>
        <v>0</v>
      </c>
      <c r="CT132" s="86"/>
      <c r="CU132" s="320"/>
      <c r="CV132" s="72">
        <f>IF(CV$1="","",SUM(CV88,CV126,CV131))</f>
        <v>0</v>
      </c>
      <c r="CW132" s="72">
        <f>IF(CV$1="","",SUM(CW88,CW126,CW131))</f>
        <v>0</v>
      </c>
      <c r="CX132" s="72">
        <f>IF(CV$1="","",SUM(CV132:CW132))</f>
        <v>0</v>
      </c>
      <c r="CY132" s="72">
        <f>IF(CV$1="","",SUM(CY88,CY126,CY131))</f>
        <v>0</v>
      </c>
      <c r="CZ132" s="72">
        <f>IF(CV$1="","",SUM(CZ88,CZ126,CZ131))</f>
        <v>0</v>
      </c>
      <c r="DA132" s="86"/>
      <c r="DB132" s="320"/>
      <c r="DC132" s="72">
        <f>IF(DC$1="","",SUM(DC88,DC126,DC131))</f>
        <v>0</v>
      </c>
      <c r="DD132" s="72">
        <f>IF(DC$1="","",SUM(DD88,DD126,DD131))</f>
        <v>0</v>
      </c>
      <c r="DE132" s="72">
        <f>IF(DC$1="","",SUM(DC132:DD132))</f>
        <v>0</v>
      </c>
      <c r="DF132" s="72">
        <f>IF(DC$1="","",SUM(DF88,DF126,DF131))</f>
        <v>0</v>
      </c>
      <c r="DG132" s="72">
        <f>IF(DC$1="","",SUM(DG88,DG126,DG131))</f>
        <v>0</v>
      </c>
      <c r="DH132" s="86"/>
      <c r="DI132" s="320"/>
      <c r="DJ132" s="72">
        <f>IF(DJ$1="","",SUM(DJ88,DJ126,DJ131))</f>
        <v>0</v>
      </c>
      <c r="DK132" s="72">
        <f>IF(DJ$1="","",SUM(DK88,DK126,DK131))</f>
        <v>0</v>
      </c>
      <c r="DL132" s="72">
        <f>IF(DJ$1="","",SUM(DJ132:DK132))</f>
        <v>0</v>
      </c>
      <c r="DM132" s="72">
        <f>IF(DJ$1="","",SUM(DM88,DM126,DM131))</f>
        <v>0</v>
      </c>
      <c r="DN132" s="72">
        <f>IF(DJ$1="","",SUM(DN88,DN126,DN131))</f>
        <v>0</v>
      </c>
      <c r="DO132" s="86"/>
      <c r="DP132" s="320"/>
      <c r="DQ132" s="72">
        <f>IF(DQ$1="","",SUM(DQ88,DQ126,DQ131))</f>
        <v>0</v>
      </c>
      <c r="DR132" s="72">
        <f>IF(DQ$1="","",SUM(DR88,DR126,DR131))</f>
        <v>0</v>
      </c>
      <c r="DS132" s="72">
        <f>IF(DQ$1="","",SUM(DQ132:DR132))</f>
        <v>0</v>
      </c>
      <c r="DT132" s="72">
        <f>IF(DQ$1="","",SUM(DT88,DT126,DT131))</f>
        <v>0</v>
      </c>
      <c r="DU132" s="72">
        <f>IF(DQ$1="","",SUM(DU88,DU126,DU131))</f>
        <v>0</v>
      </c>
      <c r="DV132" s="86"/>
    </row>
    <row r="133" spans="1:126" ht="18" customHeight="1" x14ac:dyDescent="0.25">
      <c r="A133" s="721" t="s">
        <v>187</v>
      </c>
      <c r="B133" s="722"/>
      <c r="C133" s="722"/>
      <c r="D133" s="722"/>
      <c r="E133" s="722"/>
      <c r="F133" s="723"/>
      <c r="H133" s="320"/>
      <c r="I133" s="457" t="str">
        <f>IF(I$1="","",IF(SUM(C133)=0,"",C133))</f>
        <v/>
      </c>
      <c r="J133" s="458" t="str">
        <f>IF(I$1="","",IF(SUM(D133)=0,"",D133))</f>
        <v/>
      </c>
      <c r="K133" s="459"/>
      <c r="L133" s="711" t="str">
        <f>$A133</f>
        <v>Line &lt;Line#, Location - from substation to substation&gt;</v>
      </c>
      <c r="M133" s="712"/>
      <c r="N133" s="712"/>
      <c r="O133" s="320"/>
      <c r="P133" s="457" t="str">
        <f>IF(P$1="","",IF(SUM(I133)=0,"",I133))</f>
        <v/>
      </c>
      <c r="Q133" s="458" t="str">
        <f>IF(P$1="","",IF(SUM(J133)=0,"",J133))</f>
        <v/>
      </c>
      <c r="R133" s="459"/>
      <c r="S133" s="711" t="str">
        <f>$A133</f>
        <v>Line &lt;Line#, Location - from substation to substation&gt;</v>
      </c>
      <c r="T133" s="712"/>
      <c r="U133" s="712"/>
      <c r="V133" s="320"/>
      <c r="W133" s="457" t="str">
        <f>IF(W$1="","",IF(SUM(P133)=0,"",P133))</f>
        <v/>
      </c>
      <c r="X133" s="458" t="str">
        <f>IF(W$1="","",IF(SUM(Q133)=0,"",Q133))</f>
        <v/>
      </c>
      <c r="Y133" s="459"/>
      <c r="Z133" s="711" t="str">
        <f>$A133</f>
        <v>Line &lt;Line#, Location - from substation to substation&gt;</v>
      </c>
      <c r="AA133" s="712"/>
      <c r="AB133" s="712"/>
      <c r="AC133" s="320"/>
      <c r="AD133" s="457" t="str">
        <f>IF(AD$1="","",IF(SUM(W133)=0,"",W133))</f>
        <v/>
      </c>
      <c r="AE133" s="458" t="str">
        <f>IF(AD$1="","",IF(SUM(X133)=0,"",X133))</f>
        <v/>
      </c>
      <c r="AF133" s="459"/>
      <c r="AG133" s="711" t="str">
        <f>$A133</f>
        <v>Line &lt;Line#, Location - from substation to substation&gt;</v>
      </c>
      <c r="AH133" s="712"/>
      <c r="AI133" s="712"/>
      <c r="AJ133" s="320"/>
      <c r="AK133" s="457" t="str">
        <f>IF(AK$1="","",IF(SUM(AD133)=0,"",AD133))</f>
        <v/>
      </c>
      <c r="AL133" s="458" t="str">
        <f>IF(AK$1="","",IF(SUM(AE133)=0,"",AE133))</f>
        <v/>
      </c>
      <c r="AM133" s="459"/>
      <c r="AN133" s="711" t="str">
        <f>$A133</f>
        <v>Line &lt;Line#, Location - from substation to substation&gt;</v>
      </c>
      <c r="AO133" s="712"/>
      <c r="AP133" s="712"/>
      <c r="AQ133" s="320"/>
      <c r="AR133" s="457" t="str">
        <f>IF(AR$1="","",IF(SUM(AK133)=0,"",AK133))</f>
        <v/>
      </c>
      <c r="AS133" s="458" t="str">
        <f>IF(AR$1="","",IF(SUM(AL133)=0,"",AL133))</f>
        <v/>
      </c>
      <c r="AT133" s="459"/>
      <c r="AU133" s="711" t="str">
        <f>$A133</f>
        <v>Line &lt;Line#, Location - from substation to substation&gt;</v>
      </c>
      <c r="AV133" s="712"/>
      <c r="AW133" s="712"/>
      <c r="AX133" s="320"/>
      <c r="AY133" s="457" t="str">
        <f>IF(AY$1="","",IF(SUM(AR133)=0,"",AR133))</f>
        <v/>
      </c>
      <c r="AZ133" s="458" t="str">
        <f>IF(AY$1="","",IF(SUM(AS133)=0,"",AS133))</f>
        <v/>
      </c>
      <c r="BA133" s="459"/>
      <c r="BB133" s="711" t="str">
        <f>$A133</f>
        <v>Line &lt;Line#, Location - from substation to substation&gt;</v>
      </c>
      <c r="BC133" s="712"/>
      <c r="BD133" s="712"/>
      <c r="BE133" s="320"/>
      <c r="BF133" s="457" t="str">
        <f>IF(BF$1="","",IF(SUM(AY133)=0,"",AY133))</f>
        <v/>
      </c>
      <c r="BG133" s="458" t="str">
        <f>IF(BF$1="","",IF(SUM(AZ133)=0,"",AZ133))</f>
        <v/>
      </c>
      <c r="BH133" s="459"/>
      <c r="BI133" s="711" t="str">
        <f>$A133</f>
        <v>Line &lt;Line#, Location - from substation to substation&gt;</v>
      </c>
      <c r="BJ133" s="712"/>
      <c r="BK133" s="712"/>
      <c r="BL133" s="320"/>
      <c r="BM133" s="457" t="str">
        <f>IF(BM$1="","",IF(SUM(BF133)=0,"",BF133))</f>
        <v/>
      </c>
      <c r="BN133" s="458" t="str">
        <f>IF(BM$1="","",IF(SUM(BG133)=0,"",BG133))</f>
        <v/>
      </c>
      <c r="BO133" s="459"/>
      <c r="BP133" s="711" t="str">
        <f>$A133</f>
        <v>Line &lt;Line#, Location - from substation to substation&gt;</v>
      </c>
      <c r="BQ133" s="712"/>
      <c r="BR133" s="712"/>
      <c r="BS133" s="320"/>
      <c r="BT133" s="457" t="str">
        <f>IF(BT$1="","",IF(SUM(BM133)=0,"",BM133))</f>
        <v/>
      </c>
      <c r="BU133" s="458" t="str">
        <f>IF(BT$1="","",IF(SUM(BN133)=0,"",BN133))</f>
        <v/>
      </c>
      <c r="BV133" s="459"/>
      <c r="BW133" s="711" t="str">
        <f>$A133</f>
        <v>Line &lt;Line#, Location - from substation to substation&gt;</v>
      </c>
      <c r="BX133" s="712"/>
      <c r="BY133" s="712"/>
      <c r="BZ133" s="320"/>
      <c r="CA133" s="457" t="str">
        <f>IF(CA$1="","",IF(SUM(BT133)=0,"",BT133))</f>
        <v/>
      </c>
      <c r="CB133" s="458" t="str">
        <f>IF(CA$1="","",IF(SUM(BU133)=0,"",BU133))</f>
        <v/>
      </c>
      <c r="CC133" s="459"/>
      <c r="CD133" s="711" t="str">
        <f>$A133</f>
        <v>Line &lt;Line#, Location - from substation to substation&gt;</v>
      </c>
      <c r="CE133" s="712"/>
      <c r="CF133" s="712"/>
      <c r="CG133" s="320"/>
      <c r="CH133" s="457" t="str">
        <f>IF(CH$1="","",IF(SUM(CA133)=0,"",CA133))</f>
        <v/>
      </c>
      <c r="CI133" s="458" t="str">
        <f>IF(CH$1="","",IF(SUM(CB133)=0,"",CB133))</f>
        <v/>
      </c>
      <c r="CJ133" s="459"/>
      <c r="CK133" s="711" t="str">
        <f>$A133</f>
        <v>Line &lt;Line#, Location - from substation to substation&gt;</v>
      </c>
      <c r="CL133" s="712"/>
      <c r="CM133" s="712"/>
      <c r="CN133" s="320"/>
      <c r="CO133" s="457" t="str">
        <f>IF(CO$1="","",IF(SUM(CH133)=0,"",CH133))</f>
        <v/>
      </c>
      <c r="CP133" s="458" t="str">
        <f>IF(CO$1="","",IF(SUM(CI133)=0,"",CI133))</f>
        <v/>
      </c>
      <c r="CQ133" s="459"/>
      <c r="CR133" s="711" t="str">
        <f>$A133</f>
        <v>Line &lt;Line#, Location - from substation to substation&gt;</v>
      </c>
      <c r="CS133" s="712"/>
      <c r="CT133" s="712"/>
      <c r="CU133" s="320"/>
      <c r="CV133" s="457" t="str">
        <f>IF(CV$1="","",IF(SUM(CO133)=0,"",CO133))</f>
        <v/>
      </c>
      <c r="CW133" s="458" t="str">
        <f>IF(CV$1="","",IF(SUM(CP133)=0,"",CP133))</f>
        <v/>
      </c>
      <c r="CX133" s="459"/>
      <c r="CY133" s="711" t="str">
        <f>$A133</f>
        <v>Line &lt;Line#, Location - from substation to substation&gt;</v>
      </c>
      <c r="CZ133" s="712"/>
      <c r="DA133" s="712"/>
      <c r="DB133" s="320"/>
      <c r="DC133" s="457" t="str">
        <f>IF(DC$1="","",IF(SUM(CV133)=0,"",CV133))</f>
        <v/>
      </c>
      <c r="DD133" s="458" t="str">
        <f>IF(DC$1="","",IF(SUM(CW133)=0,"",CW133))</f>
        <v/>
      </c>
      <c r="DE133" s="459"/>
      <c r="DF133" s="711" t="str">
        <f>$A133</f>
        <v>Line &lt;Line#, Location - from substation to substation&gt;</v>
      </c>
      <c r="DG133" s="712"/>
      <c r="DH133" s="712"/>
      <c r="DI133" s="320"/>
      <c r="DJ133" s="457" t="str">
        <f>IF(DJ$1="","",IF(SUM(DC133)=0,"",DC133))</f>
        <v/>
      </c>
      <c r="DK133" s="458" t="str">
        <f>IF(DJ$1="","",IF(SUM(DD133)=0,"",DD133))</f>
        <v/>
      </c>
      <c r="DL133" s="459"/>
      <c r="DM133" s="711" t="str">
        <f>$A133</f>
        <v>Line &lt;Line#, Location - from substation to substation&gt;</v>
      </c>
      <c r="DN133" s="712"/>
      <c r="DO133" s="712"/>
      <c r="DP133" s="320"/>
      <c r="DQ133" s="457" t="str">
        <f>IF(DQ$1="","",IF(SUM(DJ133)=0,"",DJ133))</f>
        <v/>
      </c>
      <c r="DR133" s="458" t="str">
        <f>IF(DQ$1="","",IF(SUM(DK133)=0,"",DK133))</f>
        <v/>
      </c>
      <c r="DS133" s="459"/>
      <c r="DT133" s="711" t="str">
        <f>$A133</f>
        <v>Line &lt;Line#, Location - from substation to substation&gt;</v>
      </c>
      <c r="DU133" s="712"/>
      <c r="DV133" s="712"/>
    </row>
    <row r="134" spans="1:126" x14ac:dyDescent="0.2">
      <c r="A134" s="724" t="s">
        <v>79</v>
      </c>
      <c r="B134" s="725"/>
      <c r="C134" s="725"/>
      <c r="D134" s="725"/>
      <c r="E134" s="725"/>
      <c r="F134" s="726"/>
      <c r="H134" s="320"/>
      <c r="I134" s="460"/>
      <c r="J134" s="461"/>
      <c r="K134" s="461"/>
      <c r="L134" s="470" t="str">
        <f ca="1">IF(I$1="","",IF(K134="","",K134-INDIRECT("R[0]C"&amp;K$3,FALSE)))</f>
        <v/>
      </c>
      <c r="M134" s="470"/>
      <c r="N134" s="312"/>
      <c r="O134" s="320"/>
      <c r="P134" s="460"/>
      <c r="Q134" s="461"/>
      <c r="R134" s="461"/>
      <c r="S134" s="477" t="str">
        <f ca="1">IF(P$1="","",IF(R134="","",R134-INDIRECT("R[0]C"&amp;R$3,FALSE)))</f>
        <v/>
      </c>
      <c r="T134" s="477"/>
      <c r="U134" s="312"/>
      <c r="V134" s="320"/>
      <c r="W134" s="460"/>
      <c r="X134" s="461"/>
      <c r="Y134" s="461"/>
      <c r="Z134" s="477" t="str">
        <f ca="1">IF(W$1="","",IF(Y134="","",Y134-INDIRECT("R[0]C"&amp;Y$3,FALSE)))</f>
        <v/>
      </c>
      <c r="AA134" s="470"/>
      <c r="AB134" s="312"/>
      <c r="AC134" s="320"/>
      <c r="AD134" s="460"/>
      <c r="AE134" s="461"/>
      <c r="AF134" s="461"/>
      <c r="AG134" s="477" t="str">
        <f ca="1">IF(AD$1="","",IF(AF134="","",AF134-INDIRECT("R[0]C"&amp;AF$3,FALSE)))</f>
        <v/>
      </c>
      <c r="AH134" s="470"/>
      <c r="AI134" s="312"/>
      <c r="AJ134" s="320"/>
      <c r="AK134" s="460"/>
      <c r="AL134" s="461"/>
      <c r="AM134" s="461"/>
      <c r="AN134" s="477" t="str">
        <f ca="1">IF(AK$1="","",IF(AM134="","",AM134-INDIRECT("R[0]C"&amp;AM$3,FALSE)))</f>
        <v/>
      </c>
      <c r="AO134" s="470"/>
      <c r="AP134" s="312"/>
      <c r="AQ134" s="320"/>
      <c r="AR134" s="460"/>
      <c r="AS134" s="461"/>
      <c r="AT134" s="461"/>
      <c r="AU134" s="477" t="str">
        <f ca="1">IF(AR$1="","",IF(AT134="","",AT134-INDIRECT("R[0]C"&amp;AT$3,FALSE)))</f>
        <v/>
      </c>
      <c r="AV134" s="470"/>
      <c r="AW134" s="312"/>
      <c r="AX134" s="320"/>
      <c r="AY134" s="460"/>
      <c r="AZ134" s="461"/>
      <c r="BA134" s="461"/>
      <c r="BB134" s="477" t="str">
        <f ca="1">IF(AY$1="","",IF(BA134="","",BA134-INDIRECT("R[0]C"&amp;BA$3,FALSE)))</f>
        <v/>
      </c>
      <c r="BC134" s="470"/>
      <c r="BD134" s="312"/>
      <c r="BE134" s="320"/>
      <c r="BF134" s="460"/>
      <c r="BG134" s="461"/>
      <c r="BH134" s="461"/>
      <c r="BI134" s="477" t="str">
        <f ca="1">IF(BF$1="","",IF(BH134="","",BH134-INDIRECT("R[0]C"&amp;BH$3,FALSE)))</f>
        <v/>
      </c>
      <c r="BJ134" s="470"/>
      <c r="BK134" s="312"/>
      <c r="BL134" s="320"/>
      <c r="BM134" s="460"/>
      <c r="BN134" s="461"/>
      <c r="BO134" s="461"/>
      <c r="BP134" s="477" t="str">
        <f ca="1">IF(BM$1="","",IF(BO134="","",BO134-INDIRECT("R[0]C"&amp;BO$3,FALSE)))</f>
        <v/>
      </c>
      <c r="BQ134" s="470"/>
      <c r="BR134" s="312"/>
      <c r="BS134" s="320"/>
      <c r="BT134" s="460"/>
      <c r="BU134" s="461"/>
      <c r="BV134" s="461"/>
      <c r="BW134" s="477" t="str">
        <f ca="1">IF(BT$1="","",IF(BV134="","",BV134-INDIRECT("R[0]C"&amp;BV$3,FALSE)))</f>
        <v/>
      </c>
      <c r="BX134" s="470"/>
      <c r="BY134" s="312"/>
      <c r="BZ134" s="320"/>
      <c r="CA134" s="460"/>
      <c r="CB134" s="461"/>
      <c r="CC134" s="461"/>
      <c r="CD134" s="477" t="str">
        <f ca="1">IF(CA$1="","",IF(CC134="","",CC134-INDIRECT("R[0]C"&amp;CC$3,FALSE)))</f>
        <v/>
      </c>
      <c r="CE134" s="470"/>
      <c r="CF134" s="312"/>
      <c r="CG134" s="320"/>
      <c r="CH134" s="460"/>
      <c r="CI134" s="461"/>
      <c r="CJ134" s="461"/>
      <c r="CK134" s="477" t="str">
        <f ca="1">IF(CH$1="","",IF(CJ134="","",CJ134-INDIRECT("R[0]C"&amp;CJ$3,FALSE)))</f>
        <v/>
      </c>
      <c r="CL134" s="470"/>
      <c r="CM134" s="312"/>
      <c r="CN134" s="320"/>
      <c r="CO134" s="460"/>
      <c r="CP134" s="461"/>
      <c r="CQ134" s="461"/>
      <c r="CR134" s="477" t="str">
        <f ca="1">IF(CO$1="","",IF(CQ134="","",CQ134-INDIRECT("R[0]C"&amp;CQ$3,FALSE)))</f>
        <v/>
      </c>
      <c r="CS134" s="470"/>
      <c r="CT134" s="312"/>
      <c r="CU134" s="320"/>
      <c r="CV134" s="460"/>
      <c r="CW134" s="461"/>
      <c r="CX134" s="461"/>
      <c r="CY134" s="477" t="str">
        <f ca="1">IF(CV$1="","",IF(CX134="","",CX134-INDIRECT("R[0]C"&amp;CX$3,FALSE)))</f>
        <v/>
      </c>
      <c r="CZ134" s="470"/>
      <c r="DA134" s="312"/>
      <c r="DB134" s="320"/>
      <c r="DC134" s="460"/>
      <c r="DD134" s="461"/>
      <c r="DE134" s="461"/>
      <c r="DF134" s="477" t="str">
        <f ca="1">IF(DC$1="","",IF(DE134="","",DE134-INDIRECT("R[0]C"&amp;DE$3,FALSE)))</f>
        <v/>
      </c>
      <c r="DG134" s="470"/>
      <c r="DH134" s="312"/>
      <c r="DI134" s="320"/>
      <c r="DJ134" s="460"/>
      <c r="DK134" s="461"/>
      <c r="DL134" s="461"/>
      <c r="DM134" s="477" t="str">
        <f ca="1">IF(DJ$1="","",IF(DL134="","",DL134-INDIRECT("R[0]C"&amp;DL$3,FALSE)))</f>
        <v/>
      </c>
      <c r="DN134" s="470"/>
      <c r="DO134" s="312"/>
      <c r="DP134" s="320"/>
      <c r="DQ134" s="460"/>
      <c r="DR134" s="461"/>
      <c r="DS134" s="461"/>
      <c r="DT134" s="477" t="str">
        <f ca="1">IF(DQ$1="","",IF(DS134="","",DS134-INDIRECT("R[0]C"&amp;DS$3,FALSE)))</f>
        <v/>
      </c>
      <c r="DU134" s="470"/>
      <c r="DV134" s="312"/>
    </row>
    <row r="135" spans="1:126" outlineLevel="1" x14ac:dyDescent="0.2">
      <c r="A135" s="75" t="s">
        <v>109</v>
      </c>
      <c r="B135" s="62" t="s">
        <v>36</v>
      </c>
      <c r="C135" s="77">
        <f>SUMIF($H136:$H141,MID($H135,3,10),C136:C141)</f>
        <v>0</v>
      </c>
      <c r="D135" s="77">
        <f>SUMIF($H136:$H141,MID($H135,3,10),D136:D141)</f>
        <v>0</v>
      </c>
      <c r="E135" s="77">
        <f t="shared" ref="E135:E153" si="234">SUM(C135:D135)</f>
        <v>0</v>
      </c>
      <c r="F135" s="150"/>
      <c r="H135" s="320" t="s">
        <v>333</v>
      </c>
      <c r="I135" s="77">
        <f t="shared" ref="I135:I152" si="235">IF(K$1="Rejected",C135,IF(L135="",C135,SUM(C135,L135)))</f>
        <v>0</v>
      </c>
      <c r="J135" s="77">
        <f t="shared" ref="J135:J152" si="236">IF(K$1="Rejected",D135,IF(M135="",D135,SUM(D135,M135)))</f>
        <v>0</v>
      </c>
      <c r="K135" s="77">
        <f t="shared" ref="K135:K153" si="237">IF(I$1="","",SUM(I135:J135))</f>
        <v>0</v>
      </c>
      <c r="L135" s="432">
        <f>IF(I$1="","",SUMIF($H136:$H141,MID($H135,3,10),L136:L141))</f>
        <v>0</v>
      </c>
      <c r="M135" s="432">
        <f>IF(I$1="","",SUMIF($H136:$H141,MID($H135,3,10),M136:M141))</f>
        <v>0</v>
      </c>
      <c r="N135" s="382"/>
      <c r="O135" s="320" t="str">
        <f t="shared" ref="O135:O197" si="238">IF(LEFT($H135,2)="s_",MID($H135,3,LEN($H135)-3),$H135)</f>
        <v>LM</v>
      </c>
      <c r="P135" s="77">
        <f t="shared" ref="P135:P152" si="239">IF(R$1="Rejected",I135,IF(S135="",I135,SUM(I135,S135)))</f>
        <v>0</v>
      </c>
      <c r="Q135" s="77">
        <f t="shared" ref="Q135:Q152" si="240">IF(R$1="Rejected",J135,IF(T135="",J135,SUM(J135,T135)))</f>
        <v>0</v>
      </c>
      <c r="R135" s="77">
        <f t="shared" ref="R135:R152" si="241">IF(P$1="","",SUM(P135:Q135))</f>
        <v>0</v>
      </c>
      <c r="S135" s="432">
        <f>IF(P$1="","",SUMIF($H136:$H141,MID($H135,3,10),S136:S141))</f>
        <v>0</v>
      </c>
      <c r="T135" s="432">
        <f>IF(P$1="","",SUMIF($H136:$H141,MID($H135,3,10),T136:T141))</f>
        <v>0</v>
      </c>
      <c r="U135" s="382"/>
      <c r="V135" s="320"/>
      <c r="W135" s="77">
        <f t="shared" ref="W135:W152" si="242">IF(Y$1="Rejected",P135,IF(Z135="",P135,SUM(P135,Z135)))</f>
        <v>0</v>
      </c>
      <c r="X135" s="77">
        <f t="shared" ref="X135:X152" si="243">IF(Y$1="Rejected",Q135,IF(AA135="",Q135,SUM(Q135,AA135)))</f>
        <v>0</v>
      </c>
      <c r="Y135" s="77">
        <f t="shared" ref="Y135:Y152" si="244">IF(W$1="","",SUM(W135:X135))</f>
        <v>0</v>
      </c>
      <c r="Z135" s="432">
        <f>IF(W$1="","",SUMIF($H136:$H141,MID($H135,3,10),Z136:Z141))</f>
        <v>0</v>
      </c>
      <c r="AA135" s="432">
        <f>IF(W$1="","",SUMIF($H136:$H141,MID($H135,3,10),AA136:AA141))</f>
        <v>0</v>
      </c>
      <c r="AB135" s="382"/>
      <c r="AC135" s="320"/>
      <c r="AD135" s="77">
        <f t="shared" ref="AD135:AD152" si="245">IF(AF$1="Rejected",W135,IF(AG135="",W135,SUM(W135,AG135)))</f>
        <v>0</v>
      </c>
      <c r="AE135" s="77">
        <f t="shared" ref="AE135:AE152" si="246">IF(AF$1="Rejected",X135,IF(AH135="",X135,SUM(X135,AH135)))</f>
        <v>0</v>
      </c>
      <c r="AF135" s="77">
        <f t="shared" ref="AF135:AF152" si="247">IF(AD$1="","",SUM(AD135:AE135))</f>
        <v>0</v>
      </c>
      <c r="AG135" s="432">
        <f>IF(AD$1="","",SUMIF($H136:$H141,MID($H135,3,10),AG136:AG141))</f>
        <v>0</v>
      </c>
      <c r="AH135" s="432">
        <f>IF(AD$1="","",SUMIF($H136:$H141,MID($H135,3,10),AH136:AH141))</f>
        <v>0</v>
      </c>
      <c r="AI135" s="382"/>
      <c r="AJ135" s="320"/>
      <c r="AK135" s="77">
        <f t="shared" ref="AK135:AK152" si="248">IF(AM$1="Rejected",AD135,IF(AN135="",AD135,SUM(AD135,AN135)))</f>
        <v>0</v>
      </c>
      <c r="AL135" s="77">
        <f t="shared" ref="AL135:AL152" si="249">IF(AM$1="Rejected",AE135,IF(AO135="",AE135,SUM(AE135,AO135)))</f>
        <v>0</v>
      </c>
      <c r="AM135" s="77">
        <f t="shared" ref="AM135:AM152" si="250">IF(AK$1="","",SUM(AK135:AL135))</f>
        <v>0</v>
      </c>
      <c r="AN135" s="432">
        <f>IF(AK$1="","",SUMIF($H136:$H141,MID($H135,3,10),AN136:AN141))</f>
        <v>0</v>
      </c>
      <c r="AO135" s="432">
        <f>IF(AK$1="","",SUMIF($H136:$H141,MID($H135,3,10),AO136:AO141))</f>
        <v>0</v>
      </c>
      <c r="AP135" s="382"/>
      <c r="AQ135" s="320"/>
      <c r="AR135" s="77">
        <f t="shared" ref="AR135:AR152" si="251">IF(AT$1="Rejected",AK135,IF(AU135="",AK135,SUM(AK135,AU135)))</f>
        <v>0</v>
      </c>
      <c r="AS135" s="77">
        <f t="shared" ref="AS135:AS152" si="252">IF(AT$1="Rejected",AL135,IF(AV135="",AL135,SUM(AL135,AV135)))</f>
        <v>0</v>
      </c>
      <c r="AT135" s="77">
        <f t="shared" ref="AT135:AT152" si="253">IF(AR$1="","",SUM(AR135:AS135))</f>
        <v>0</v>
      </c>
      <c r="AU135" s="432">
        <f>IF(AR$1="","",SUMIF($H136:$H141,MID($H135,3,10),AU136:AU141))</f>
        <v>0</v>
      </c>
      <c r="AV135" s="432">
        <f>IF(AR$1="","",SUMIF($H136:$H141,MID($H135,3,10),AV136:AV141))</f>
        <v>0</v>
      </c>
      <c r="AW135" s="382"/>
      <c r="AX135" s="320"/>
      <c r="AY135" s="77">
        <f t="shared" ref="AY135:AY152" si="254">IF(BA$1="Rejected",AR135,IF(BB135="",AR135,SUM(AR135,BB135)))</f>
        <v>0</v>
      </c>
      <c r="AZ135" s="77">
        <f t="shared" ref="AZ135:AZ152" si="255">IF(BA$1="Rejected",AS135,IF(BC135="",AS135,SUM(AS135,BC135)))</f>
        <v>0</v>
      </c>
      <c r="BA135" s="77">
        <f t="shared" ref="BA135:BA152" si="256">IF(AY$1="","",SUM(AY135:AZ135))</f>
        <v>0</v>
      </c>
      <c r="BB135" s="432">
        <f>IF(AY$1="","",SUMIF($H136:$H141,MID($H135,3,10),BB136:BB141))</f>
        <v>0</v>
      </c>
      <c r="BC135" s="432">
        <f>IF(AY$1="","",SUMIF($H136:$H141,MID($H135,3,10),BC136:BC141))</f>
        <v>0</v>
      </c>
      <c r="BD135" s="382"/>
      <c r="BE135" s="320"/>
      <c r="BF135" s="77">
        <f t="shared" ref="BF135:BF152" si="257">IF(BH$1="Rejected",AY135,IF(BI135="",AY135,SUM(AY135,BI135)))</f>
        <v>0</v>
      </c>
      <c r="BG135" s="77">
        <f t="shared" ref="BG135:BG152" si="258">IF(BH$1="Rejected",AZ135,IF(BJ135="",AZ135,SUM(AZ135,BJ135)))</f>
        <v>0</v>
      </c>
      <c r="BH135" s="77">
        <f t="shared" ref="BH135:BH152" si="259">IF(BF$1="","",SUM(BF135:BG135))</f>
        <v>0</v>
      </c>
      <c r="BI135" s="432">
        <f>IF(BF$1="","",SUMIF($H136:$H141,MID($H135,3,10),BI136:BI141))</f>
        <v>0</v>
      </c>
      <c r="BJ135" s="432">
        <f>IF(BF$1="","",SUMIF($H136:$H141,MID($H135,3,10),BJ136:BJ141))</f>
        <v>0</v>
      </c>
      <c r="BK135" s="382"/>
      <c r="BL135" s="320"/>
      <c r="BM135" s="77">
        <f t="shared" ref="BM135:BM152" si="260">IF(BO$1="Rejected",BF135,IF(BP135="",BF135,SUM(BF135,BP135)))</f>
        <v>0</v>
      </c>
      <c r="BN135" s="77">
        <f t="shared" ref="BN135:BN152" si="261">IF(BO$1="Rejected",BG135,IF(BQ135="",BG135,SUM(BG135,BQ135)))</f>
        <v>0</v>
      </c>
      <c r="BO135" s="77">
        <f t="shared" ref="BO135:BO152" si="262">IF(BM$1="","",SUM(BM135:BN135))</f>
        <v>0</v>
      </c>
      <c r="BP135" s="432">
        <f>IF(BM$1="","",SUMIF($H136:$H141,MID($H135,3,10),BP136:BP141))</f>
        <v>0</v>
      </c>
      <c r="BQ135" s="432">
        <f>IF(BM$1="","",SUMIF($H136:$H141,MID($H135,3,10),BQ136:BQ141))</f>
        <v>0</v>
      </c>
      <c r="BR135" s="382"/>
      <c r="BS135" s="320"/>
      <c r="BT135" s="77">
        <f t="shared" ref="BT135:BT152" si="263">IF(BV$1="Rejected",BM135,IF(BW135="",BM135,SUM(BM135,BW135)))</f>
        <v>0</v>
      </c>
      <c r="BU135" s="77">
        <f t="shared" ref="BU135:BU152" si="264">IF(BV$1="Rejected",BN135,IF(BX135="",BN135,SUM(BN135,BX135)))</f>
        <v>0</v>
      </c>
      <c r="BV135" s="77">
        <f t="shared" ref="BV135:BV152" si="265">IF(BT$1="","",SUM(BT135:BU135))</f>
        <v>0</v>
      </c>
      <c r="BW135" s="432">
        <f>IF(BT$1="","",SUMIF($H136:$H141,MID($H135,3,10),BW136:BW141))</f>
        <v>0</v>
      </c>
      <c r="BX135" s="432">
        <f>IF(BT$1="","",SUMIF($H136:$H141,MID($H135,3,10),BX136:BX141))</f>
        <v>0</v>
      </c>
      <c r="BY135" s="382"/>
      <c r="BZ135" s="320"/>
      <c r="CA135" s="77">
        <f t="shared" ref="CA135:CA152" si="266">IF(CC$1="Rejected",BT135,IF(CD135="",BT135,SUM(BT135,CD135)))</f>
        <v>0</v>
      </c>
      <c r="CB135" s="77">
        <f t="shared" ref="CB135:CB152" si="267">IF(CC$1="Rejected",BU135,IF(CE135="",BU135,SUM(BU135,CE135)))</f>
        <v>0</v>
      </c>
      <c r="CC135" s="77">
        <f t="shared" ref="CC135:CC152" si="268">IF(CA$1="","",SUM(CA135:CB135))</f>
        <v>0</v>
      </c>
      <c r="CD135" s="432">
        <f>IF(CA$1="","",SUMIF($H136:$H141,MID($H135,3,10),CD136:CD141))</f>
        <v>0</v>
      </c>
      <c r="CE135" s="432">
        <f>IF(CA$1="","",SUMIF($H136:$H141,MID($H135,3,10),CE136:CE141))</f>
        <v>0</v>
      </c>
      <c r="CF135" s="382"/>
      <c r="CG135" s="320"/>
      <c r="CH135" s="77">
        <f t="shared" ref="CH135:CH152" si="269">IF(CJ$1="Rejected",CA135,IF(CK135="",CA135,SUM(CA135,CK135)))</f>
        <v>0</v>
      </c>
      <c r="CI135" s="77">
        <f t="shared" ref="CI135:CI152" si="270">IF(CJ$1="Rejected",CB135,IF(CL135="",CB135,SUM(CB135,CL135)))</f>
        <v>0</v>
      </c>
      <c r="CJ135" s="77">
        <f t="shared" ref="CJ135:CJ152" si="271">IF(CH$1="","",SUM(CH135:CI135))</f>
        <v>0</v>
      </c>
      <c r="CK135" s="432">
        <f>IF(CH$1="","",SUMIF($H136:$H141,MID($H135,3,10),CK136:CK141))</f>
        <v>0</v>
      </c>
      <c r="CL135" s="432">
        <f>IF(CH$1="","",SUMIF($H136:$H141,MID($H135,3,10),CL136:CL141))</f>
        <v>0</v>
      </c>
      <c r="CM135" s="382"/>
      <c r="CN135" s="320"/>
      <c r="CO135" s="77">
        <f t="shared" ref="CO135:CO152" si="272">IF(CQ$1="Rejected",CH135,IF(CR135="",CH135,SUM(CH135,CR135)))</f>
        <v>0</v>
      </c>
      <c r="CP135" s="77">
        <f t="shared" ref="CP135:CP152" si="273">IF(CQ$1="Rejected",CI135,IF(CS135="",CI135,SUM(CI135,CS135)))</f>
        <v>0</v>
      </c>
      <c r="CQ135" s="77">
        <f t="shared" ref="CQ135:CQ152" si="274">IF(CO$1="","",SUM(CO135:CP135))</f>
        <v>0</v>
      </c>
      <c r="CR135" s="432">
        <f>IF(CO$1="","",SUMIF($H136:$H141,MID($H135,3,10),CR136:CR141))</f>
        <v>0</v>
      </c>
      <c r="CS135" s="432">
        <f>IF(CO$1="","",SUMIF($H136:$H141,MID($H135,3,10),CS136:CS141))</f>
        <v>0</v>
      </c>
      <c r="CT135" s="382"/>
      <c r="CU135" s="320"/>
      <c r="CV135" s="77">
        <f t="shared" ref="CV135:CV152" si="275">IF(CX$1="Rejected",CO135,IF(CY135="",CO135,SUM(CO135,CY135)))</f>
        <v>0</v>
      </c>
      <c r="CW135" s="77">
        <f t="shared" ref="CW135:CW152" si="276">IF(CX$1="Rejected",CP135,IF(CZ135="",CP135,SUM(CP135,CZ135)))</f>
        <v>0</v>
      </c>
      <c r="CX135" s="77">
        <f t="shared" ref="CX135:CX152" si="277">IF(CV$1="","",SUM(CV135:CW135))</f>
        <v>0</v>
      </c>
      <c r="CY135" s="432">
        <f>IF(CV$1="","",SUMIF($H136:$H141,MID($H135,3,10),CY136:CY141))</f>
        <v>0</v>
      </c>
      <c r="CZ135" s="432">
        <f>IF(CV$1="","",SUMIF($H136:$H141,MID($H135,3,10),CZ136:CZ141))</f>
        <v>0</v>
      </c>
      <c r="DA135" s="382"/>
      <c r="DB135" s="320"/>
      <c r="DC135" s="77">
        <f t="shared" ref="DC135:DC152" si="278">IF(DE$1="Rejected",CV135,IF(DF135="",CV135,SUM(CV135,DF135)))</f>
        <v>0</v>
      </c>
      <c r="DD135" s="77">
        <f t="shared" ref="DD135:DD152" si="279">IF(DE$1="Rejected",CW135,IF(DG135="",CW135,SUM(CW135,DG135)))</f>
        <v>0</v>
      </c>
      <c r="DE135" s="77">
        <f t="shared" ref="DE135:DE152" si="280">IF(DC$1="","",SUM(DC135:DD135))</f>
        <v>0</v>
      </c>
      <c r="DF135" s="432">
        <f>IF(DC$1="","",SUMIF($H136:$H141,MID($H135,3,10),DF136:DF141))</f>
        <v>0</v>
      </c>
      <c r="DG135" s="432">
        <f>IF(DC$1="","",SUMIF($H136:$H141,MID($H135,3,10),DG136:DG141))</f>
        <v>0</v>
      </c>
      <c r="DH135" s="382"/>
      <c r="DI135" s="320"/>
      <c r="DJ135" s="77">
        <f t="shared" ref="DJ135:DJ152" si="281">IF(DL$1="Rejected",DC135,IF(DM135="",DC135,SUM(DC135,DM135)))</f>
        <v>0</v>
      </c>
      <c r="DK135" s="77">
        <f t="shared" ref="DK135:DK152" si="282">IF(DL$1="Rejected",DD135,IF(DN135="",DD135,SUM(DD135,DN135)))</f>
        <v>0</v>
      </c>
      <c r="DL135" s="77">
        <f t="shared" ref="DL135:DL152" si="283">IF(DJ$1="","",SUM(DJ135:DK135))</f>
        <v>0</v>
      </c>
      <c r="DM135" s="432">
        <f>IF(DJ$1="","",SUMIF($H136:$H141,MID($H135,3,10),DM136:DM141))</f>
        <v>0</v>
      </c>
      <c r="DN135" s="432">
        <f>IF(DJ$1="","",SUMIF($H136:$H141,MID($H135,3,10),DN136:DN141))</f>
        <v>0</v>
      </c>
      <c r="DO135" s="382"/>
      <c r="DP135" s="320"/>
      <c r="DQ135" s="77">
        <f t="shared" ref="DQ135:DQ152" si="284">IF(DS$1="Rejected",DJ135,IF(DT135="",DJ135,SUM(DJ135,DT135)))</f>
        <v>0</v>
      </c>
      <c r="DR135" s="77">
        <f t="shared" ref="DR135:DR152" si="285">IF(DS$1="Rejected",DK135,IF(DU135="",DK135,SUM(DK135,DU135)))</f>
        <v>0</v>
      </c>
      <c r="DS135" s="77">
        <f t="shared" ref="DS135:DS152" si="286">IF(DQ$1="","",SUM(DQ135:DR135))</f>
        <v>0</v>
      </c>
      <c r="DT135" s="432">
        <f>IF(DQ$1="","",SUMIF($H136:$H141,MID($H135,3,10),DT136:DT141))</f>
        <v>0</v>
      </c>
      <c r="DU135" s="432">
        <f>IF(DQ$1="","",SUMIF($H136:$H141,MID($H135,3,10),DU136:DU141))</f>
        <v>0</v>
      </c>
      <c r="DV135" s="382"/>
    </row>
    <row r="136" spans="1:126" outlineLevel="1" x14ac:dyDescent="0.2">
      <c r="A136" s="152" t="s">
        <v>110</v>
      </c>
      <c r="B136" s="182" t="s">
        <v>118</v>
      </c>
      <c r="C136" s="43"/>
      <c r="D136" s="43"/>
      <c r="E136" s="79">
        <f t="shared" si="234"/>
        <v>0</v>
      </c>
      <c r="F136" s="150"/>
      <c r="H136" s="320" t="s">
        <v>332</v>
      </c>
      <c r="I136" s="79">
        <f t="shared" si="235"/>
        <v>0</v>
      </c>
      <c r="J136" s="79">
        <f t="shared" si="236"/>
        <v>0</v>
      </c>
      <c r="K136" s="79">
        <f t="shared" si="237"/>
        <v>0</v>
      </c>
      <c r="L136" s="537"/>
      <c r="M136" s="537"/>
      <c r="N136" s="382"/>
      <c r="O136" s="320" t="str">
        <f t="shared" si="238"/>
        <v>LMC</v>
      </c>
      <c r="P136" s="79">
        <f t="shared" si="239"/>
        <v>0</v>
      </c>
      <c r="Q136" s="79">
        <f t="shared" si="240"/>
        <v>0</v>
      </c>
      <c r="R136" s="79">
        <f t="shared" si="241"/>
        <v>0</v>
      </c>
      <c r="S136" s="537"/>
      <c r="T136" s="537"/>
      <c r="U136" s="382"/>
      <c r="V136" s="320"/>
      <c r="W136" s="79">
        <f t="shared" si="242"/>
        <v>0</v>
      </c>
      <c r="X136" s="79">
        <f t="shared" si="243"/>
        <v>0</v>
      </c>
      <c r="Y136" s="79">
        <f t="shared" si="244"/>
        <v>0</v>
      </c>
      <c r="Z136" s="537"/>
      <c r="AA136" s="537"/>
      <c r="AB136" s="382"/>
      <c r="AC136" s="320"/>
      <c r="AD136" s="79">
        <f t="shared" si="245"/>
        <v>0</v>
      </c>
      <c r="AE136" s="79">
        <f t="shared" si="246"/>
        <v>0</v>
      </c>
      <c r="AF136" s="79">
        <f t="shared" si="247"/>
        <v>0</v>
      </c>
      <c r="AG136" s="537"/>
      <c r="AH136" s="537"/>
      <c r="AI136" s="382"/>
      <c r="AJ136" s="320"/>
      <c r="AK136" s="79">
        <f t="shared" si="248"/>
        <v>0</v>
      </c>
      <c r="AL136" s="79">
        <f t="shared" si="249"/>
        <v>0</v>
      </c>
      <c r="AM136" s="79">
        <f t="shared" si="250"/>
        <v>0</v>
      </c>
      <c r="AN136" s="537"/>
      <c r="AO136" s="537"/>
      <c r="AP136" s="382"/>
      <c r="AQ136" s="320"/>
      <c r="AR136" s="79">
        <f t="shared" si="251"/>
        <v>0</v>
      </c>
      <c r="AS136" s="79">
        <f t="shared" si="252"/>
        <v>0</v>
      </c>
      <c r="AT136" s="79">
        <f t="shared" si="253"/>
        <v>0</v>
      </c>
      <c r="AU136" s="537"/>
      <c r="AV136" s="537"/>
      <c r="AW136" s="382"/>
      <c r="AX136" s="320"/>
      <c r="AY136" s="79">
        <f t="shared" si="254"/>
        <v>0</v>
      </c>
      <c r="AZ136" s="79">
        <f t="shared" si="255"/>
        <v>0</v>
      </c>
      <c r="BA136" s="79">
        <f t="shared" si="256"/>
        <v>0</v>
      </c>
      <c r="BB136" s="537"/>
      <c r="BC136" s="537"/>
      <c r="BD136" s="382"/>
      <c r="BE136" s="320"/>
      <c r="BF136" s="79">
        <f t="shared" si="257"/>
        <v>0</v>
      </c>
      <c r="BG136" s="79">
        <f t="shared" si="258"/>
        <v>0</v>
      </c>
      <c r="BH136" s="79">
        <f t="shared" si="259"/>
        <v>0</v>
      </c>
      <c r="BI136" s="537"/>
      <c r="BJ136" s="537"/>
      <c r="BK136" s="382"/>
      <c r="BL136" s="320"/>
      <c r="BM136" s="79">
        <f t="shared" si="260"/>
        <v>0</v>
      </c>
      <c r="BN136" s="79">
        <f t="shared" si="261"/>
        <v>0</v>
      </c>
      <c r="BO136" s="79">
        <f t="shared" si="262"/>
        <v>0</v>
      </c>
      <c r="BP136" s="537"/>
      <c r="BQ136" s="537"/>
      <c r="BR136" s="382"/>
      <c r="BS136" s="320"/>
      <c r="BT136" s="79">
        <f t="shared" si="263"/>
        <v>0</v>
      </c>
      <c r="BU136" s="79">
        <f t="shared" si="264"/>
        <v>0</v>
      </c>
      <c r="BV136" s="79">
        <f t="shared" si="265"/>
        <v>0</v>
      </c>
      <c r="BW136" s="537"/>
      <c r="BX136" s="537"/>
      <c r="BY136" s="382"/>
      <c r="BZ136" s="320"/>
      <c r="CA136" s="79">
        <f t="shared" si="266"/>
        <v>0</v>
      </c>
      <c r="CB136" s="79">
        <f t="shared" si="267"/>
        <v>0</v>
      </c>
      <c r="CC136" s="79">
        <f t="shared" si="268"/>
        <v>0</v>
      </c>
      <c r="CD136" s="537"/>
      <c r="CE136" s="537"/>
      <c r="CF136" s="382"/>
      <c r="CG136" s="320"/>
      <c r="CH136" s="79">
        <f t="shared" si="269"/>
        <v>0</v>
      </c>
      <c r="CI136" s="79">
        <f t="shared" si="270"/>
        <v>0</v>
      </c>
      <c r="CJ136" s="79">
        <f t="shared" si="271"/>
        <v>0</v>
      </c>
      <c r="CK136" s="537"/>
      <c r="CL136" s="537"/>
      <c r="CM136" s="382"/>
      <c r="CN136" s="320"/>
      <c r="CO136" s="79">
        <f t="shared" si="272"/>
        <v>0</v>
      </c>
      <c r="CP136" s="79">
        <f t="shared" si="273"/>
        <v>0</v>
      </c>
      <c r="CQ136" s="79">
        <f t="shared" si="274"/>
        <v>0</v>
      </c>
      <c r="CR136" s="537"/>
      <c r="CS136" s="537"/>
      <c r="CT136" s="382"/>
      <c r="CU136" s="320"/>
      <c r="CV136" s="79">
        <f t="shared" si="275"/>
        <v>0</v>
      </c>
      <c r="CW136" s="79">
        <f t="shared" si="276"/>
        <v>0</v>
      </c>
      <c r="CX136" s="79">
        <f t="shared" si="277"/>
        <v>0</v>
      </c>
      <c r="CY136" s="537"/>
      <c r="CZ136" s="537"/>
      <c r="DA136" s="382"/>
      <c r="DB136" s="320"/>
      <c r="DC136" s="79">
        <f t="shared" si="278"/>
        <v>0</v>
      </c>
      <c r="DD136" s="79">
        <f t="shared" si="279"/>
        <v>0</v>
      </c>
      <c r="DE136" s="79">
        <f t="shared" si="280"/>
        <v>0</v>
      </c>
      <c r="DF136" s="537"/>
      <c r="DG136" s="537"/>
      <c r="DH136" s="382"/>
      <c r="DI136" s="320"/>
      <c r="DJ136" s="79">
        <f t="shared" si="281"/>
        <v>0</v>
      </c>
      <c r="DK136" s="79">
        <f t="shared" si="282"/>
        <v>0</v>
      </c>
      <c r="DL136" s="79">
        <f t="shared" si="283"/>
        <v>0</v>
      </c>
      <c r="DM136" s="537"/>
      <c r="DN136" s="537"/>
      <c r="DO136" s="382"/>
      <c r="DP136" s="320"/>
      <c r="DQ136" s="79">
        <f t="shared" si="284"/>
        <v>0</v>
      </c>
      <c r="DR136" s="79">
        <f t="shared" si="285"/>
        <v>0</v>
      </c>
      <c r="DS136" s="79">
        <f t="shared" si="286"/>
        <v>0</v>
      </c>
      <c r="DT136" s="537"/>
      <c r="DU136" s="537"/>
      <c r="DV136" s="382"/>
    </row>
    <row r="137" spans="1:126" outlineLevel="1" x14ac:dyDescent="0.2">
      <c r="A137" s="152" t="s">
        <v>111</v>
      </c>
      <c r="B137" s="182" t="s">
        <v>118</v>
      </c>
      <c r="C137" s="43"/>
      <c r="D137" s="43"/>
      <c r="E137" s="79">
        <f t="shared" si="234"/>
        <v>0</v>
      </c>
      <c r="F137" s="150"/>
      <c r="H137" s="320" t="s">
        <v>332</v>
      </c>
      <c r="I137" s="79">
        <f t="shared" si="235"/>
        <v>0</v>
      </c>
      <c r="J137" s="79">
        <f t="shared" si="236"/>
        <v>0</v>
      </c>
      <c r="K137" s="79">
        <f t="shared" si="237"/>
        <v>0</v>
      </c>
      <c r="L137" s="537"/>
      <c r="M137" s="537"/>
      <c r="N137" s="382"/>
      <c r="O137" s="320" t="str">
        <f t="shared" si="238"/>
        <v>LMC</v>
      </c>
      <c r="P137" s="79">
        <f t="shared" si="239"/>
        <v>0</v>
      </c>
      <c r="Q137" s="79">
        <f t="shared" si="240"/>
        <v>0</v>
      </c>
      <c r="R137" s="79">
        <f t="shared" si="241"/>
        <v>0</v>
      </c>
      <c r="S137" s="537"/>
      <c r="T137" s="537"/>
      <c r="U137" s="382"/>
      <c r="V137" s="320"/>
      <c r="W137" s="79">
        <f t="shared" si="242"/>
        <v>0</v>
      </c>
      <c r="X137" s="79">
        <f t="shared" si="243"/>
        <v>0</v>
      </c>
      <c r="Y137" s="79">
        <f t="shared" si="244"/>
        <v>0</v>
      </c>
      <c r="Z137" s="537"/>
      <c r="AA137" s="537"/>
      <c r="AB137" s="382"/>
      <c r="AC137" s="320"/>
      <c r="AD137" s="79">
        <f t="shared" si="245"/>
        <v>0</v>
      </c>
      <c r="AE137" s="79">
        <f t="shared" si="246"/>
        <v>0</v>
      </c>
      <c r="AF137" s="79">
        <f t="shared" si="247"/>
        <v>0</v>
      </c>
      <c r="AG137" s="537"/>
      <c r="AH137" s="537"/>
      <c r="AI137" s="382"/>
      <c r="AJ137" s="320"/>
      <c r="AK137" s="79">
        <f t="shared" si="248"/>
        <v>0</v>
      </c>
      <c r="AL137" s="79">
        <f t="shared" si="249"/>
        <v>0</v>
      </c>
      <c r="AM137" s="79">
        <f t="shared" si="250"/>
        <v>0</v>
      </c>
      <c r="AN137" s="537"/>
      <c r="AO137" s="537"/>
      <c r="AP137" s="382"/>
      <c r="AQ137" s="320"/>
      <c r="AR137" s="79">
        <f t="shared" si="251"/>
        <v>0</v>
      </c>
      <c r="AS137" s="79">
        <f t="shared" si="252"/>
        <v>0</v>
      </c>
      <c r="AT137" s="79">
        <f t="shared" si="253"/>
        <v>0</v>
      </c>
      <c r="AU137" s="537"/>
      <c r="AV137" s="537"/>
      <c r="AW137" s="382"/>
      <c r="AX137" s="320"/>
      <c r="AY137" s="79">
        <f t="shared" si="254"/>
        <v>0</v>
      </c>
      <c r="AZ137" s="79">
        <f t="shared" si="255"/>
        <v>0</v>
      </c>
      <c r="BA137" s="79">
        <f t="shared" si="256"/>
        <v>0</v>
      </c>
      <c r="BB137" s="537"/>
      <c r="BC137" s="537"/>
      <c r="BD137" s="382"/>
      <c r="BE137" s="320"/>
      <c r="BF137" s="79">
        <f t="shared" si="257"/>
        <v>0</v>
      </c>
      <c r="BG137" s="79">
        <f t="shared" si="258"/>
        <v>0</v>
      </c>
      <c r="BH137" s="79">
        <f t="shared" si="259"/>
        <v>0</v>
      </c>
      <c r="BI137" s="537"/>
      <c r="BJ137" s="537"/>
      <c r="BK137" s="382"/>
      <c r="BL137" s="320"/>
      <c r="BM137" s="79">
        <f t="shared" si="260"/>
        <v>0</v>
      </c>
      <c r="BN137" s="79">
        <f t="shared" si="261"/>
        <v>0</v>
      </c>
      <c r="BO137" s="79">
        <f t="shared" si="262"/>
        <v>0</v>
      </c>
      <c r="BP137" s="537"/>
      <c r="BQ137" s="537"/>
      <c r="BR137" s="382"/>
      <c r="BS137" s="320"/>
      <c r="BT137" s="79">
        <f t="shared" si="263"/>
        <v>0</v>
      </c>
      <c r="BU137" s="79">
        <f t="shared" si="264"/>
        <v>0</v>
      </c>
      <c r="BV137" s="79">
        <f t="shared" si="265"/>
        <v>0</v>
      </c>
      <c r="BW137" s="537"/>
      <c r="BX137" s="537"/>
      <c r="BY137" s="382"/>
      <c r="BZ137" s="320"/>
      <c r="CA137" s="79">
        <f t="shared" si="266"/>
        <v>0</v>
      </c>
      <c r="CB137" s="79">
        <f t="shared" si="267"/>
        <v>0</v>
      </c>
      <c r="CC137" s="79">
        <f t="shared" si="268"/>
        <v>0</v>
      </c>
      <c r="CD137" s="537"/>
      <c r="CE137" s="537"/>
      <c r="CF137" s="382"/>
      <c r="CG137" s="320"/>
      <c r="CH137" s="79">
        <f t="shared" si="269"/>
        <v>0</v>
      </c>
      <c r="CI137" s="79">
        <f t="shared" si="270"/>
        <v>0</v>
      </c>
      <c r="CJ137" s="79">
        <f t="shared" si="271"/>
        <v>0</v>
      </c>
      <c r="CK137" s="537"/>
      <c r="CL137" s="537"/>
      <c r="CM137" s="382"/>
      <c r="CN137" s="320"/>
      <c r="CO137" s="79">
        <f t="shared" si="272"/>
        <v>0</v>
      </c>
      <c r="CP137" s="79">
        <f t="shared" si="273"/>
        <v>0</v>
      </c>
      <c r="CQ137" s="79">
        <f t="shared" si="274"/>
        <v>0</v>
      </c>
      <c r="CR137" s="537"/>
      <c r="CS137" s="537"/>
      <c r="CT137" s="382"/>
      <c r="CU137" s="320"/>
      <c r="CV137" s="79">
        <f t="shared" si="275"/>
        <v>0</v>
      </c>
      <c r="CW137" s="79">
        <f t="shared" si="276"/>
        <v>0</v>
      </c>
      <c r="CX137" s="79">
        <f t="shared" si="277"/>
        <v>0</v>
      </c>
      <c r="CY137" s="537"/>
      <c r="CZ137" s="537"/>
      <c r="DA137" s="382"/>
      <c r="DB137" s="320"/>
      <c r="DC137" s="79">
        <f t="shared" si="278"/>
        <v>0</v>
      </c>
      <c r="DD137" s="79">
        <f t="shared" si="279"/>
        <v>0</v>
      </c>
      <c r="DE137" s="79">
        <f t="shared" si="280"/>
        <v>0</v>
      </c>
      <c r="DF137" s="537"/>
      <c r="DG137" s="537"/>
      <c r="DH137" s="382"/>
      <c r="DI137" s="320"/>
      <c r="DJ137" s="79">
        <f t="shared" si="281"/>
        <v>0</v>
      </c>
      <c r="DK137" s="79">
        <f t="shared" si="282"/>
        <v>0</v>
      </c>
      <c r="DL137" s="79">
        <f t="shared" si="283"/>
        <v>0</v>
      </c>
      <c r="DM137" s="537"/>
      <c r="DN137" s="537"/>
      <c r="DO137" s="382"/>
      <c r="DP137" s="320"/>
      <c r="DQ137" s="79">
        <f t="shared" si="284"/>
        <v>0</v>
      </c>
      <c r="DR137" s="79">
        <f t="shared" si="285"/>
        <v>0</v>
      </c>
      <c r="DS137" s="79">
        <f t="shared" si="286"/>
        <v>0</v>
      </c>
      <c r="DT137" s="537"/>
      <c r="DU137" s="537"/>
      <c r="DV137" s="382"/>
    </row>
    <row r="138" spans="1:126" outlineLevel="1" x14ac:dyDescent="0.2">
      <c r="A138" s="152" t="s">
        <v>128</v>
      </c>
      <c r="B138" s="182" t="s">
        <v>118</v>
      </c>
      <c r="C138" s="43"/>
      <c r="D138" s="43"/>
      <c r="E138" s="79">
        <f t="shared" si="234"/>
        <v>0</v>
      </c>
      <c r="F138" s="150"/>
      <c r="H138" s="320" t="s">
        <v>332</v>
      </c>
      <c r="I138" s="79">
        <f t="shared" si="235"/>
        <v>0</v>
      </c>
      <c r="J138" s="79">
        <f t="shared" si="236"/>
        <v>0</v>
      </c>
      <c r="K138" s="79">
        <f t="shared" si="237"/>
        <v>0</v>
      </c>
      <c r="L138" s="537"/>
      <c r="M138" s="537"/>
      <c r="N138" s="382"/>
      <c r="O138" s="320" t="str">
        <f t="shared" si="238"/>
        <v>LMC</v>
      </c>
      <c r="P138" s="79">
        <f t="shared" si="239"/>
        <v>0</v>
      </c>
      <c r="Q138" s="79">
        <f t="shared" si="240"/>
        <v>0</v>
      </c>
      <c r="R138" s="79">
        <f t="shared" si="241"/>
        <v>0</v>
      </c>
      <c r="S138" s="537"/>
      <c r="T138" s="537"/>
      <c r="U138" s="382"/>
      <c r="V138" s="320"/>
      <c r="W138" s="79">
        <f t="shared" si="242"/>
        <v>0</v>
      </c>
      <c r="X138" s="79">
        <f t="shared" si="243"/>
        <v>0</v>
      </c>
      <c r="Y138" s="79">
        <f t="shared" si="244"/>
        <v>0</v>
      </c>
      <c r="Z138" s="537"/>
      <c r="AA138" s="537"/>
      <c r="AB138" s="382"/>
      <c r="AC138" s="320"/>
      <c r="AD138" s="79">
        <f t="shared" si="245"/>
        <v>0</v>
      </c>
      <c r="AE138" s="79">
        <f t="shared" si="246"/>
        <v>0</v>
      </c>
      <c r="AF138" s="79">
        <f t="shared" si="247"/>
        <v>0</v>
      </c>
      <c r="AG138" s="537"/>
      <c r="AH138" s="537"/>
      <c r="AI138" s="382"/>
      <c r="AJ138" s="320"/>
      <c r="AK138" s="79">
        <f t="shared" si="248"/>
        <v>0</v>
      </c>
      <c r="AL138" s="79">
        <f t="shared" si="249"/>
        <v>0</v>
      </c>
      <c r="AM138" s="79">
        <f t="shared" si="250"/>
        <v>0</v>
      </c>
      <c r="AN138" s="537"/>
      <c r="AO138" s="537"/>
      <c r="AP138" s="382"/>
      <c r="AQ138" s="320"/>
      <c r="AR138" s="79">
        <f t="shared" si="251"/>
        <v>0</v>
      </c>
      <c r="AS138" s="79">
        <f t="shared" si="252"/>
        <v>0</v>
      </c>
      <c r="AT138" s="79">
        <f t="shared" si="253"/>
        <v>0</v>
      </c>
      <c r="AU138" s="537"/>
      <c r="AV138" s="537"/>
      <c r="AW138" s="382"/>
      <c r="AX138" s="320"/>
      <c r="AY138" s="79">
        <f t="shared" si="254"/>
        <v>0</v>
      </c>
      <c r="AZ138" s="79">
        <f t="shared" si="255"/>
        <v>0</v>
      </c>
      <c r="BA138" s="79">
        <f t="shared" si="256"/>
        <v>0</v>
      </c>
      <c r="BB138" s="537"/>
      <c r="BC138" s="537"/>
      <c r="BD138" s="382"/>
      <c r="BE138" s="320"/>
      <c r="BF138" s="79">
        <f t="shared" si="257"/>
        <v>0</v>
      </c>
      <c r="BG138" s="79">
        <f t="shared" si="258"/>
        <v>0</v>
      </c>
      <c r="BH138" s="79">
        <f t="shared" si="259"/>
        <v>0</v>
      </c>
      <c r="BI138" s="537"/>
      <c r="BJ138" s="537"/>
      <c r="BK138" s="382"/>
      <c r="BL138" s="320"/>
      <c r="BM138" s="79">
        <f t="shared" si="260"/>
        <v>0</v>
      </c>
      <c r="BN138" s="79">
        <f t="shared" si="261"/>
        <v>0</v>
      </c>
      <c r="BO138" s="79">
        <f t="shared" si="262"/>
        <v>0</v>
      </c>
      <c r="BP138" s="537"/>
      <c r="BQ138" s="537"/>
      <c r="BR138" s="382"/>
      <c r="BS138" s="320"/>
      <c r="BT138" s="79">
        <f t="shared" si="263"/>
        <v>0</v>
      </c>
      <c r="BU138" s="79">
        <f t="shared" si="264"/>
        <v>0</v>
      </c>
      <c r="BV138" s="79">
        <f t="shared" si="265"/>
        <v>0</v>
      </c>
      <c r="BW138" s="537"/>
      <c r="BX138" s="537"/>
      <c r="BY138" s="382"/>
      <c r="BZ138" s="320"/>
      <c r="CA138" s="79">
        <f t="shared" si="266"/>
        <v>0</v>
      </c>
      <c r="CB138" s="79">
        <f t="shared" si="267"/>
        <v>0</v>
      </c>
      <c r="CC138" s="79">
        <f t="shared" si="268"/>
        <v>0</v>
      </c>
      <c r="CD138" s="537"/>
      <c r="CE138" s="537"/>
      <c r="CF138" s="382"/>
      <c r="CG138" s="320"/>
      <c r="CH138" s="79">
        <f t="shared" si="269"/>
        <v>0</v>
      </c>
      <c r="CI138" s="79">
        <f t="shared" si="270"/>
        <v>0</v>
      </c>
      <c r="CJ138" s="79">
        <f t="shared" si="271"/>
        <v>0</v>
      </c>
      <c r="CK138" s="537"/>
      <c r="CL138" s="537"/>
      <c r="CM138" s="382"/>
      <c r="CN138" s="320"/>
      <c r="CO138" s="79">
        <f t="shared" si="272"/>
        <v>0</v>
      </c>
      <c r="CP138" s="79">
        <f t="shared" si="273"/>
        <v>0</v>
      </c>
      <c r="CQ138" s="79">
        <f t="shared" si="274"/>
        <v>0</v>
      </c>
      <c r="CR138" s="537"/>
      <c r="CS138" s="537"/>
      <c r="CT138" s="382"/>
      <c r="CU138" s="320"/>
      <c r="CV138" s="79">
        <f t="shared" si="275"/>
        <v>0</v>
      </c>
      <c r="CW138" s="79">
        <f t="shared" si="276"/>
        <v>0</v>
      </c>
      <c r="CX138" s="79">
        <f t="shared" si="277"/>
        <v>0</v>
      </c>
      <c r="CY138" s="537"/>
      <c r="CZ138" s="537"/>
      <c r="DA138" s="382"/>
      <c r="DB138" s="320"/>
      <c r="DC138" s="79">
        <f t="shared" si="278"/>
        <v>0</v>
      </c>
      <c r="DD138" s="79">
        <f t="shared" si="279"/>
        <v>0</v>
      </c>
      <c r="DE138" s="79">
        <f t="shared" si="280"/>
        <v>0</v>
      </c>
      <c r="DF138" s="537"/>
      <c r="DG138" s="537"/>
      <c r="DH138" s="382"/>
      <c r="DI138" s="320"/>
      <c r="DJ138" s="79">
        <f t="shared" si="281"/>
        <v>0</v>
      </c>
      <c r="DK138" s="79">
        <f t="shared" si="282"/>
        <v>0</v>
      </c>
      <c r="DL138" s="79">
        <f t="shared" si="283"/>
        <v>0</v>
      </c>
      <c r="DM138" s="537"/>
      <c r="DN138" s="537"/>
      <c r="DO138" s="382"/>
      <c r="DP138" s="320"/>
      <c r="DQ138" s="79">
        <f t="shared" si="284"/>
        <v>0</v>
      </c>
      <c r="DR138" s="79">
        <f t="shared" si="285"/>
        <v>0</v>
      </c>
      <c r="DS138" s="79">
        <f t="shared" si="286"/>
        <v>0</v>
      </c>
      <c r="DT138" s="537"/>
      <c r="DU138" s="537"/>
      <c r="DV138" s="382"/>
    </row>
    <row r="139" spans="1:126" outlineLevel="1" x14ac:dyDescent="0.2">
      <c r="A139" s="152" t="s">
        <v>131</v>
      </c>
      <c r="B139" s="182" t="s">
        <v>118</v>
      </c>
      <c r="C139" s="43"/>
      <c r="D139" s="43"/>
      <c r="E139" s="79">
        <f t="shared" si="234"/>
        <v>0</v>
      </c>
      <c r="F139" s="150"/>
      <c r="G139" s="22"/>
      <c r="H139" s="320" t="s">
        <v>332</v>
      </c>
      <c r="I139" s="79">
        <f t="shared" si="235"/>
        <v>0</v>
      </c>
      <c r="J139" s="79">
        <f t="shared" si="236"/>
        <v>0</v>
      </c>
      <c r="K139" s="79">
        <f t="shared" si="237"/>
        <v>0</v>
      </c>
      <c r="L139" s="537"/>
      <c r="M139" s="537"/>
      <c r="N139" s="382"/>
      <c r="O139" s="320" t="str">
        <f t="shared" si="238"/>
        <v>LMC</v>
      </c>
      <c r="P139" s="79">
        <f t="shared" si="239"/>
        <v>0</v>
      </c>
      <c r="Q139" s="79">
        <f t="shared" si="240"/>
        <v>0</v>
      </c>
      <c r="R139" s="79">
        <f t="shared" si="241"/>
        <v>0</v>
      </c>
      <c r="S139" s="537"/>
      <c r="T139" s="537"/>
      <c r="U139" s="382"/>
      <c r="V139" s="320"/>
      <c r="W139" s="79">
        <f t="shared" si="242"/>
        <v>0</v>
      </c>
      <c r="X139" s="79">
        <f t="shared" si="243"/>
        <v>0</v>
      </c>
      <c r="Y139" s="79">
        <f t="shared" si="244"/>
        <v>0</v>
      </c>
      <c r="Z139" s="537"/>
      <c r="AA139" s="537"/>
      <c r="AB139" s="382"/>
      <c r="AC139" s="320"/>
      <c r="AD139" s="79">
        <f t="shared" si="245"/>
        <v>0</v>
      </c>
      <c r="AE139" s="79">
        <f t="shared" si="246"/>
        <v>0</v>
      </c>
      <c r="AF139" s="79">
        <f t="shared" si="247"/>
        <v>0</v>
      </c>
      <c r="AG139" s="537"/>
      <c r="AH139" s="537"/>
      <c r="AI139" s="382"/>
      <c r="AJ139" s="320"/>
      <c r="AK139" s="79">
        <f t="shared" si="248"/>
        <v>0</v>
      </c>
      <c r="AL139" s="79">
        <f t="shared" si="249"/>
        <v>0</v>
      </c>
      <c r="AM139" s="79">
        <f t="shared" si="250"/>
        <v>0</v>
      </c>
      <c r="AN139" s="537"/>
      <c r="AO139" s="537"/>
      <c r="AP139" s="382"/>
      <c r="AQ139" s="320"/>
      <c r="AR139" s="79">
        <f t="shared" si="251"/>
        <v>0</v>
      </c>
      <c r="AS139" s="79">
        <f t="shared" si="252"/>
        <v>0</v>
      </c>
      <c r="AT139" s="79">
        <f t="shared" si="253"/>
        <v>0</v>
      </c>
      <c r="AU139" s="537"/>
      <c r="AV139" s="537"/>
      <c r="AW139" s="382"/>
      <c r="AX139" s="320"/>
      <c r="AY139" s="79">
        <f t="shared" si="254"/>
        <v>0</v>
      </c>
      <c r="AZ139" s="79">
        <f t="shared" si="255"/>
        <v>0</v>
      </c>
      <c r="BA139" s="79">
        <f t="shared" si="256"/>
        <v>0</v>
      </c>
      <c r="BB139" s="537"/>
      <c r="BC139" s="537"/>
      <c r="BD139" s="382"/>
      <c r="BE139" s="320"/>
      <c r="BF139" s="79">
        <f t="shared" si="257"/>
        <v>0</v>
      </c>
      <c r="BG139" s="79">
        <f t="shared" si="258"/>
        <v>0</v>
      </c>
      <c r="BH139" s="79">
        <f t="shared" si="259"/>
        <v>0</v>
      </c>
      <c r="BI139" s="537"/>
      <c r="BJ139" s="537"/>
      <c r="BK139" s="382"/>
      <c r="BL139" s="320"/>
      <c r="BM139" s="79">
        <f t="shared" si="260"/>
        <v>0</v>
      </c>
      <c r="BN139" s="79">
        <f t="shared" si="261"/>
        <v>0</v>
      </c>
      <c r="BO139" s="79">
        <f t="shared" si="262"/>
        <v>0</v>
      </c>
      <c r="BP139" s="537"/>
      <c r="BQ139" s="537"/>
      <c r="BR139" s="382"/>
      <c r="BS139" s="320"/>
      <c r="BT139" s="79">
        <f t="shared" si="263"/>
        <v>0</v>
      </c>
      <c r="BU139" s="79">
        <f t="shared" si="264"/>
        <v>0</v>
      </c>
      <c r="BV139" s="79">
        <f t="shared" si="265"/>
        <v>0</v>
      </c>
      <c r="BW139" s="537"/>
      <c r="BX139" s="537"/>
      <c r="BY139" s="382"/>
      <c r="BZ139" s="320"/>
      <c r="CA139" s="79">
        <f t="shared" si="266"/>
        <v>0</v>
      </c>
      <c r="CB139" s="79">
        <f t="shared" si="267"/>
        <v>0</v>
      </c>
      <c r="CC139" s="79">
        <f t="shared" si="268"/>
        <v>0</v>
      </c>
      <c r="CD139" s="537"/>
      <c r="CE139" s="537"/>
      <c r="CF139" s="382"/>
      <c r="CG139" s="320"/>
      <c r="CH139" s="79">
        <f t="shared" si="269"/>
        <v>0</v>
      </c>
      <c r="CI139" s="79">
        <f t="shared" si="270"/>
        <v>0</v>
      </c>
      <c r="CJ139" s="79">
        <f t="shared" si="271"/>
        <v>0</v>
      </c>
      <c r="CK139" s="537"/>
      <c r="CL139" s="537"/>
      <c r="CM139" s="382"/>
      <c r="CN139" s="320"/>
      <c r="CO139" s="79">
        <f t="shared" si="272"/>
        <v>0</v>
      </c>
      <c r="CP139" s="79">
        <f t="shared" si="273"/>
        <v>0</v>
      </c>
      <c r="CQ139" s="79">
        <f t="shared" si="274"/>
        <v>0</v>
      </c>
      <c r="CR139" s="537"/>
      <c r="CS139" s="537"/>
      <c r="CT139" s="382"/>
      <c r="CU139" s="320"/>
      <c r="CV139" s="79">
        <f t="shared" si="275"/>
        <v>0</v>
      </c>
      <c r="CW139" s="79">
        <f t="shared" si="276"/>
        <v>0</v>
      </c>
      <c r="CX139" s="79">
        <f t="shared" si="277"/>
        <v>0</v>
      </c>
      <c r="CY139" s="537"/>
      <c r="CZ139" s="537"/>
      <c r="DA139" s="382"/>
      <c r="DB139" s="320"/>
      <c r="DC139" s="79">
        <f t="shared" si="278"/>
        <v>0</v>
      </c>
      <c r="DD139" s="79">
        <f t="shared" si="279"/>
        <v>0</v>
      </c>
      <c r="DE139" s="79">
        <f t="shared" si="280"/>
        <v>0</v>
      </c>
      <c r="DF139" s="537"/>
      <c r="DG139" s="537"/>
      <c r="DH139" s="382"/>
      <c r="DI139" s="320"/>
      <c r="DJ139" s="79">
        <f t="shared" si="281"/>
        <v>0</v>
      </c>
      <c r="DK139" s="79">
        <f t="shared" si="282"/>
        <v>0</v>
      </c>
      <c r="DL139" s="79">
        <f t="shared" si="283"/>
        <v>0</v>
      </c>
      <c r="DM139" s="537"/>
      <c r="DN139" s="537"/>
      <c r="DO139" s="382"/>
      <c r="DP139" s="320"/>
      <c r="DQ139" s="79">
        <f t="shared" si="284"/>
        <v>0</v>
      </c>
      <c r="DR139" s="79">
        <f t="shared" si="285"/>
        <v>0</v>
      </c>
      <c r="DS139" s="79">
        <f t="shared" si="286"/>
        <v>0</v>
      </c>
      <c r="DT139" s="537"/>
      <c r="DU139" s="537"/>
      <c r="DV139" s="382"/>
    </row>
    <row r="140" spans="1:126" outlineLevel="1" x14ac:dyDescent="0.2">
      <c r="A140" s="152" t="s">
        <v>131</v>
      </c>
      <c r="B140" s="182" t="s">
        <v>118</v>
      </c>
      <c r="C140" s="43"/>
      <c r="D140" s="43"/>
      <c r="E140" s="79">
        <f t="shared" si="234"/>
        <v>0</v>
      </c>
      <c r="F140" s="150"/>
      <c r="G140" s="22"/>
      <c r="H140" s="320" t="s">
        <v>332</v>
      </c>
      <c r="I140" s="79">
        <f t="shared" si="235"/>
        <v>0</v>
      </c>
      <c r="J140" s="79">
        <f t="shared" si="236"/>
        <v>0</v>
      </c>
      <c r="K140" s="79">
        <f t="shared" si="237"/>
        <v>0</v>
      </c>
      <c r="L140" s="537"/>
      <c r="M140" s="537"/>
      <c r="N140" s="382"/>
      <c r="O140" s="320" t="str">
        <f t="shared" si="238"/>
        <v>LMC</v>
      </c>
      <c r="P140" s="79">
        <f t="shared" si="239"/>
        <v>0</v>
      </c>
      <c r="Q140" s="79">
        <f t="shared" si="240"/>
        <v>0</v>
      </c>
      <c r="R140" s="79">
        <f t="shared" si="241"/>
        <v>0</v>
      </c>
      <c r="S140" s="537"/>
      <c r="T140" s="537"/>
      <c r="U140" s="382"/>
      <c r="V140" s="320"/>
      <c r="W140" s="79">
        <f t="shared" si="242"/>
        <v>0</v>
      </c>
      <c r="X140" s="79">
        <f t="shared" si="243"/>
        <v>0</v>
      </c>
      <c r="Y140" s="79">
        <f t="shared" si="244"/>
        <v>0</v>
      </c>
      <c r="Z140" s="537"/>
      <c r="AA140" s="537"/>
      <c r="AB140" s="382"/>
      <c r="AC140" s="320"/>
      <c r="AD140" s="79">
        <f t="shared" si="245"/>
        <v>0</v>
      </c>
      <c r="AE140" s="79">
        <f t="shared" si="246"/>
        <v>0</v>
      </c>
      <c r="AF140" s="79">
        <f t="shared" si="247"/>
        <v>0</v>
      </c>
      <c r="AG140" s="537"/>
      <c r="AH140" s="537"/>
      <c r="AI140" s="382"/>
      <c r="AJ140" s="320"/>
      <c r="AK140" s="79">
        <f t="shared" si="248"/>
        <v>0</v>
      </c>
      <c r="AL140" s="79">
        <f t="shared" si="249"/>
        <v>0</v>
      </c>
      <c r="AM140" s="79">
        <f t="shared" si="250"/>
        <v>0</v>
      </c>
      <c r="AN140" s="537"/>
      <c r="AO140" s="537"/>
      <c r="AP140" s="382"/>
      <c r="AQ140" s="320"/>
      <c r="AR140" s="79">
        <f t="shared" si="251"/>
        <v>0</v>
      </c>
      <c r="AS140" s="79">
        <f t="shared" si="252"/>
        <v>0</v>
      </c>
      <c r="AT140" s="79">
        <f t="shared" si="253"/>
        <v>0</v>
      </c>
      <c r="AU140" s="537"/>
      <c r="AV140" s="537"/>
      <c r="AW140" s="382"/>
      <c r="AX140" s="320"/>
      <c r="AY140" s="79">
        <f t="shared" si="254"/>
        <v>0</v>
      </c>
      <c r="AZ140" s="79">
        <f t="shared" si="255"/>
        <v>0</v>
      </c>
      <c r="BA140" s="79">
        <f t="shared" si="256"/>
        <v>0</v>
      </c>
      <c r="BB140" s="537"/>
      <c r="BC140" s="537"/>
      <c r="BD140" s="382"/>
      <c r="BE140" s="320"/>
      <c r="BF140" s="79">
        <f t="shared" si="257"/>
        <v>0</v>
      </c>
      <c r="BG140" s="79">
        <f t="shared" si="258"/>
        <v>0</v>
      </c>
      <c r="BH140" s="79">
        <f t="shared" si="259"/>
        <v>0</v>
      </c>
      <c r="BI140" s="537"/>
      <c r="BJ140" s="537"/>
      <c r="BK140" s="382"/>
      <c r="BL140" s="320"/>
      <c r="BM140" s="79">
        <f t="shared" si="260"/>
        <v>0</v>
      </c>
      <c r="BN140" s="79">
        <f t="shared" si="261"/>
        <v>0</v>
      </c>
      <c r="BO140" s="79">
        <f t="shared" si="262"/>
        <v>0</v>
      </c>
      <c r="BP140" s="537"/>
      <c r="BQ140" s="537"/>
      <c r="BR140" s="382"/>
      <c r="BS140" s="320"/>
      <c r="BT140" s="79">
        <f t="shared" si="263"/>
        <v>0</v>
      </c>
      <c r="BU140" s="79">
        <f t="shared" si="264"/>
        <v>0</v>
      </c>
      <c r="BV140" s="79">
        <f t="shared" si="265"/>
        <v>0</v>
      </c>
      <c r="BW140" s="537"/>
      <c r="BX140" s="537"/>
      <c r="BY140" s="382"/>
      <c r="BZ140" s="320"/>
      <c r="CA140" s="79">
        <f t="shared" si="266"/>
        <v>0</v>
      </c>
      <c r="CB140" s="79">
        <f t="shared" si="267"/>
        <v>0</v>
      </c>
      <c r="CC140" s="79">
        <f t="shared" si="268"/>
        <v>0</v>
      </c>
      <c r="CD140" s="537"/>
      <c r="CE140" s="537"/>
      <c r="CF140" s="382"/>
      <c r="CG140" s="320"/>
      <c r="CH140" s="79">
        <f t="shared" si="269"/>
        <v>0</v>
      </c>
      <c r="CI140" s="79">
        <f t="shared" si="270"/>
        <v>0</v>
      </c>
      <c r="CJ140" s="79">
        <f t="shared" si="271"/>
        <v>0</v>
      </c>
      <c r="CK140" s="537"/>
      <c r="CL140" s="537"/>
      <c r="CM140" s="382"/>
      <c r="CN140" s="320"/>
      <c r="CO140" s="79">
        <f t="shared" si="272"/>
        <v>0</v>
      </c>
      <c r="CP140" s="79">
        <f t="shared" si="273"/>
        <v>0</v>
      </c>
      <c r="CQ140" s="79">
        <f t="shared" si="274"/>
        <v>0</v>
      </c>
      <c r="CR140" s="537"/>
      <c r="CS140" s="537"/>
      <c r="CT140" s="382"/>
      <c r="CU140" s="320"/>
      <c r="CV140" s="79">
        <f t="shared" si="275"/>
        <v>0</v>
      </c>
      <c r="CW140" s="79">
        <f t="shared" si="276"/>
        <v>0</v>
      </c>
      <c r="CX140" s="79">
        <f t="shared" si="277"/>
        <v>0</v>
      </c>
      <c r="CY140" s="537"/>
      <c r="CZ140" s="537"/>
      <c r="DA140" s="382"/>
      <c r="DB140" s="320"/>
      <c r="DC140" s="79">
        <f t="shared" si="278"/>
        <v>0</v>
      </c>
      <c r="DD140" s="79">
        <f t="shared" si="279"/>
        <v>0</v>
      </c>
      <c r="DE140" s="79">
        <f t="shared" si="280"/>
        <v>0</v>
      </c>
      <c r="DF140" s="537"/>
      <c r="DG140" s="537"/>
      <c r="DH140" s="382"/>
      <c r="DI140" s="320"/>
      <c r="DJ140" s="79">
        <f t="shared" si="281"/>
        <v>0</v>
      </c>
      <c r="DK140" s="79">
        <f t="shared" si="282"/>
        <v>0</v>
      </c>
      <c r="DL140" s="79">
        <f t="shared" si="283"/>
        <v>0</v>
      </c>
      <c r="DM140" s="537"/>
      <c r="DN140" s="537"/>
      <c r="DO140" s="382"/>
      <c r="DP140" s="320"/>
      <c r="DQ140" s="79">
        <f t="shared" si="284"/>
        <v>0</v>
      </c>
      <c r="DR140" s="79">
        <f t="shared" si="285"/>
        <v>0</v>
      </c>
      <c r="DS140" s="79">
        <f t="shared" si="286"/>
        <v>0</v>
      </c>
      <c r="DT140" s="537"/>
      <c r="DU140" s="537"/>
      <c r="DV140" s="382"/>
    </row>
    <row r="141" spans="1:126" outlineLevel="1" x14ac:dyDescent="0.2">
      <c r="A141" s="75" t="s">
        <v>2</v>
      </c>
      <c r="B141" s="62" t="s">
        <v>36</v>
      </c>
      <c r="C141" s="77">
        <f>SUMIF($H142:$H147,MID($H141,3,10),C142:C147)</f>
        <v>0</v>
      </c>
      <c r="D141" s="77">
        <f>SUMIF($H142:$H147,MID($H141,3,10),D142:D147)</f>
        <v>0</v>
      </c>
      <c r="E141" s="77">
        <f t="shared" si="234"/>
        <v>0</v>
      </c>
      <c r="F141" s="150"/>
      <c r="G141" s="22"/>
      <c r="H141" s="320" t="s">
        <v>307</v>
      </c>
      <c r="I141" s="77">
        <f t="shared" si="235"/>
        <v>0</v>
      </c>
      <c r="J141" s="77">
        <f t="shared" si="236"/>
        <v>0</v>
      </c>
      <c r="K141" s="77">
        <f t="shared" si="237"/>
        <v>0</v>
      </c>
      <c r="L141" s="432">
        <f>IF(I$1="","",SUMIF($H142:$H147,MID($H141,3,10),L142:L147))</f>
        <v>0</v>
      </c>
      <c r="M141" s="432">
        <f>IF(I$1="","",SUMIF($H142:$H147,MID($H141,3,10),M142:M147))</f>
        <v>0</v>
      </c>
      <c r="N141" s="382"/>
      <c r="O141" s="320" t="str">
        <f t="shared" si="238"/>
        <v>LM</v>
      </c>
      <c r="P141" s="77">
        <f t="shared" si="239"/>
        <v>0</v>
      </c>
      <c r="Q141" s="77">
        <f t="shared" si="240"/>
        <v>0</v>
      </c>
      <c r="R141" s="77">
        <f t="shared" si="241"/>
        <v>0</v>
      </c>
      <c r="S141" s="432">
        <f>IF(P$1="","",SUMIF($H142:$H147,MID($H141,3,10),S142:S147))</f>
        <v>0</v>
      </c>
      <c r="T141" s="432">
        <f>IF(P$1="","",SUMIF($H142:$H147,MID($H141,3,10),T142:T147))</f>
        <v>0</v>
      </c>
      <c r="U141" s="382"/>
      <c r="V141" s="320"/>
      <c r="W141" s="77">
        <f t="shared" si="242"/>
        <v>0</v>
      </c>
      <c r="X141" s="77">
        <f t="shared" si="243"/>
        <v>0</v>
      </c>
      <c r="Y141" s="77">
        <f t="shared" si="244"/>
        <v>0</v>
      </c>
      <c r="Z141" s="432">
        <f>IF(W$1="","",SUMIF($H142:$H147,MID($H141,3,10),Z142:Z147))</f>
        <v>0</v>
      </c>
      <c r="AA141" s="432">
        <f>IF(W$1="","",SUMIF($H142:$H147,MID($H141,3,10),AA142:AA147))</f>
        <v>0</v>
      </c>
      <c r="AB141" s="382"/>
      <c r="AC141" s="320"/>
      <c r="AD141" s="77">
        <f t="shared" si="245"/>
        <v>0</v>
      </c>
      <c r="AE141" s="77">
        <f t="shared" si="246"/>
        <v>0</v>
      </c>
      <c r="AF141" s="77">
        <f t="shared" si="247"/>
        <v>0</v>
      </c>
      <c r="AG141" s="432">
        <f>IF(AD$1="","",SUMIF($H142:$H147,MID($H141,3,10),AG142:AG147))</f>
        <v>0</v>
      </c>
      <c r="AH141" s="432">
        <f>IF(AD$1="","",SUMIF($H142:$H147,MID($H141,3,10),AH142:AH147))</f>
        <v>0</v>
      </c>
      <c r="AI141" s="382"/>
      <c r="AJ141" s="320"/>
      <c r="AK141" s="77">
        <f t="shared" si="248"/>
        <v>0</v>
      </c>
      <c r="AL141" s="77">
        <f t="shared" si="249"/>
        <v>0</v>
      </c>
      <c r="AM141" s="77">
        <f t="shared" si="250"/>
        <v>0</v>
      </c>
      <c r="AN141" s="432">
        <f>IF(AK$1="","",SUMIF($H142:$H147,MID($H141,3,10),AN142:AN147))</f>
        <v>0</v>
      </c>
      <c r="AO141" s="432">
        <f>IF(AK$1="","",SUMIF($H142:$H147,MID($H141,3,10),AO142:AO147))</f>
        <v>0</v>
      </c>
      <c r="AP141" s="382"/>
      <c r="AQ141" s="320"/>
      <c r="AR141" s="77">
        <f t="shared" si="251"/>
        <v>0</v>
      </c>
      <c r="AS141" s="77">
        <f t="shared" si="252"/>
        <v>0</v>
      </c>
      <c r="AT141" s="77">
        <f t="shared" si="253"/>
        <v>0</v>
      </c>
      <c r="AU141" s="432">
        <f>IF(AR$1="","",SUMIF($H142:$H147,MID($H141,3,10),AU142:AU147))</f>
        <v>0</v>
      </c>
      <c r="AV141" s="432">
        <f>IF(AR$1="","",SUMIF($H142:$H147,MID($H141,3,10),AV142:AV147))</f>
        <v>0</v>
      </c>
      <c r="AW141" s="382"/>
      <c r="AX141" s="320"/>
      <c r="AY141" s="77">
        <f t="shared" si="254"/>
        <v>0</v>
      </c>
      <c r="AZ141" s="77">
        <f t="shared" si="255"/>
        <v>0</v>
      </c>
      <c r="BA141" s="77">
        <f t="shared" si="256"/>
        <v>0</v>
      </c>
      <c r="BB141" s="432">
        <f>IF(AY$1="","",SUMIF($H142:$H147,MID($H141,3,10),BB142:BB147))</f>
        <v>0</v>
      </c>
      <c r="BC141" s="432">
        <f>IF(AY$1="","",SUMIF($H142:$H147,MID($H141,3,10),BC142:BC147))</f>
        <v>0</v>
      </c>
      <c r="BD141" s="382"/>
      <c r="BE141" s="320"/>
      <c r="BF141" s="77">
        <f t="shared" si="257"/>
        <v>0</v>
      </c>
      <c r="BG141" s="77">
        <f t="shared" si="258"/>
        <v>0</v>
      </c>
      <c r="BH141" s="77">
        <f t="shared" si="259"/>
        <v>0</v>
      </c>
      <c r="BI141" s="432">
        <f>IF(BF$1="","",SUMIF($H142:$H147,MID($H141,3,10),BI142:BI147))</f>
        <v>0</v>
      </c>
      <c r="BJ141" s="432">
        <f>IF(BF$1="","",SUMIF($H142:$H147,MID($H141,3,10),BJ142:BJ147))</f>
        <v>0</v>
      </c>
      <c r="BK141" s="382"/>
      <c r="BL141" s="320"/>
      <c r="BM141" s="77">
        <f t="shared" si="260"/>
        <v>0</v>
      </c>
      <c r="BN141" s="77">
        <f t="shared" si="261"/>
        <v>0</v>
      </c>
      <c r="BO141" s="77">
        <f t="shared" si="262"/>
        <v>0</v>
      </c>
      <c r="BP141" s="432">
        <f>IF(BM$1="","",SUMIF($H142:$H147,MID($H141,3,10),BP142:BP147))</f>
        <v>0</v>
      </c>
      <c r="BQ141" s="432">
        <f>IF(BM$1="","",SUMIF($H142:$H147,MID($H141,3,10),BQ142:BQ147))</f>
        <v>0</v>
      </c>
      <c r="BR141" s="382"/>
      <c r="BS141" s="320"/>
      <c r="BT141" s="77">
        <f t="shared" si="263"/>
        <v>0</v>
      </c>
      <c r="BU141" s="77">
        <f t="shared" si="264"/>
        <v>0</v>
      </c>
      <c r="BV141" s="77">
        <f t="shared" si="265"/>
        <v>0</v>
      </c>
      <c r="BW141" s="432">
        <f>IF(BT$1="","",SUMIF($H142:$H147,MID($H141,3,10),BW142:BW147))</f>
        <v>0</v>
      </c>
      <c r="BX141" s="432">
        <f>IF(BT$1="","",SUMIF($H142:$H147,MID($H141,3,10),BX142:BX147))</f>
        <v>0</v>
      </c>
      <c r="BY141" s="382"/>
      <c r="BZ141" s="320"/>
      <c r="CA141" s="77">
        <f t="shared" si="266"/>
        <v>0</v>
      </c>
      <c r="CB141" s="77">
        <f t="shared" si="267"/>
        <v>0</v>
      </c>
      <c r="CC141" s="77">
        <f t="shared" si="268"/>
        <v>0</v>
      </c>
      <c r="CD141" s="432">
        <f>IF(CA$1="","",SUMIF($H142:$H147,MID($H141,3,10),CD142:CD147))</f>
        <v>0</v>
      </c>
      <c r="CE141" s="432">
        <f>IF(CA$1="","",SUMIF($H142:$H147,MID($H141,3,10),CE142:CE147))</f>
        <v>0</v>
      </c>
      <c r="CF141" s="382"/>
      <c r="CG141" s="320"/>
      <c r="CH141" s="77">
        <f t="shared" si="269"/>
        <v>0</v>
      </c>
      <c r="CI141" s="77">
        <f t="shared" si="270"/>
        <v>0</v>
      </c>
      <c r="CJ141" s="77">
        <f t="shared" si="271"/>
        <v>0</v>
      </c>
      <c r="CK141" s="432">
        <f>IF(CH$1="","",SUMIF($H142:$H147,MID($H141,3,10),CK142:CK147))</f>
        <v>0</v>
      </c>
      <c r="CL141" s="432">
        <f>IF(CH$1="","",SUMIF($H142:$H147,MID($H141,3,10),CL142:CL147))</f>
        <v>0</v>
      </c>
      <c r="CM141" s="382"/>
      <c r="CN141" s="320"/>
      <c r="CO141" s="77">
        <f t="shared" si="272"/>
        <v>0</v>
      </c>
      <c r="CP141" s="77">
        <f t="shared" si="273"/>
        <v>0</v>
      </c>
      <c r="CQ141" s="77">
        <f t="shared" si="274"/>
        <v>0</v>
      </c>
      <c r="CR141" s="432">
        <f>IF(CO$1="","",SUMIF($H142:$H147,MID($H141,3,10),CR142:CR147))</f>
        <v>0</v>
      </c>
      <c r="CS141" s="432">
        <f>IF(CO$1="","",SUMIF($H142:$H147,MID($H141,3,10),CS142:CS147))</f>
        <v>0</v>
      </c>
      <c r="CT141" s="382"/>
      <c r="CU141" s="320"/>
      <c r="CV141" s="77">
        <f t="shared" si="275"/>
        <v>0</v>
      </c>
      <c r="CW141" s="77">
        <f t="shared" si="276"/>
        <v>0</v>
      </c>
      <c r="CX141" s="77">
        <f t="shared" si="277"/>
        <v>0</v>
      </c>
      <c r="CY141" s="432">
        <f>IF(CV$1="","",SUMIF($H142:$H147,MID($H141,3,10),CY142:CY147))</f>
        <v>0</v>
      </c>
      <c r="CZ141" s="432">
        <f>IF(CV$1="","",SUMIF($H142:$H147,MID($H141,3,10),CZ142:CZ147))</f>
        <v>0</v>
      </c>
      <c r="DA141" s="382"/>
      <c r="DB141" s="320"/>
      <c r="DC141" s="77">
        <f t="shared" si="278"/>
        <v>0</v>
      </c>
      <c r="DD141" s="77">
        <f t="shared" si="279"/>
        <v>0</v>
      </c>
      <c r="DE141" s="77">
        <f t="shared" si="280"/>
        <v>0</v>
      </c>
      <c r="DF141" s="432">
        <f>IF(DC$1="","",SUMIF($H142:$H147,MID($H141,3,10),DF142:DF147))</f>
        <v>0</v>
      </c>
      <c r="DG141" s="432">
        <f>IF(DC$1="","",SUMIF($H142:$H147,MID($H141,3,10),DG142:DG147))</f>
        <v>0</v>
      </c>
      <c r="DH141" s="382"/>
      <c r="DI141" s="320"/>
      <c r="DJ141" s="77">
        <f t="shared" si="281"/>
        <v>0</v>
      </c>
      <c r="DK141" s="77">
        <f t="shared" si="282"/>
        <v>0</v>
      </c>
      <c r="DL141" s="77">
        <f t="shared" si="283"/>
        <v>0</v>
      </c>
      <c r="DM141" s="432">
        <f>IF(DJ$1="","",SUMIF($H142:$H147,MID($H141,3,10),DM142:DM147))</f>
        <v>0</v>
      </c>
      <c r="DN141" s="432">
        <f>IF(DJ$1="","",SUMIF($H142:$H147,MID($H141,3,10),DN142:DN147))</f>
        <v>0</v>
      </c>
      <c r="DO141" s="382"/>
      <c r="DP141" s="320"/>
      <c r="DQ141" s="77">
        <f t="shared" si="284"/>
        <v>0</v>
      </c>
      <c r="DR141" s="77">
        <f t="shared" si="285"/>
        <v>0</v>
      </c>
      <c r="DS141" s="77">
        <f t="shared" si="286"/>
        <v>0</v>
      </c>
      <c r="DT141" s="432">
        <f>IF(DQ$1="","",SUMIF($H142:$H147,MID($H141,3,10),DT142:DT147))</f>
        <v>0</v>
      </c>
      <c r="DU141" s="432">
        <f>IF(DQ$1="","",SUMIF($H142:$H147,MID($H141,3,10),DU142:DU147))</f>
        <v>0</v>
      </c>
      <c r="DV141" s="382"/>
    </row>
    <row r="142" spans="1:126" outlineLevel="1" x14ac:dyDescent="0.2">
      <c r="A142" s="152" t="s">
        <v>108</v>
      </c>
      <c r="B142" s="182" t="s">
        <v>85</v>
      </c>
      <c r="C142" s="43"/>
      <c r="D142" s="43"/>
      <c r="E142" s="79">
        <f t="shared" si="234"/>
        <v>0</v>
      </c>
      <c r="F142" s="150" t="s">
        <v>36</v>
      </c>
      <c r="G142" s="22" t="s">
        <v>152</v>
      </c>
      <c r="H142" s="320" t="s">
        <v>308</v>
      </c>
      <c r="I142" s="79">
        <f t="shared" si="235"/>
        <v>0</v>
      </c>
      <c r="J142" s="79">
        <f t="shared" si="236"/>
        <v>0</v>
      </c>
      <c r="K142" s="79">
        <f t="shared" si="237"/>
        <v>0</v>
      </c>
      <c r="L142" s="537"/>
      <c r="M142" s="537"/>
      <c r="N142" s="382"/>
      <c r="O142" s="320" t="str">
        <f t="shared" si="238"/>
        <v>LMS</v>
      </c>
      <c r="P142" s="79">
        <f t="shared" si="239"/>
        <v>0</v>
      </c>
      <c r="Q142" s="79">
        <f t="shared" si="240"/>
        <v>0</v>
      </c>
      <c r="R142" s="79">
        <f t="shared" si="241"/>
        <v>0</v>
      </c>
      <c r="S142" s="537"/>
      <c r="T142" s="537"/>
      <c r="U142" s="382"/>
      <c r="V142" s="320"/>
      <c r="W142" s="79">
        <f t="shared" si="242"/>
        <v>0</v>
      </c>
      <c r="X142" s="79">
        <f t="shared" si="243"/>
        <v>0</v>
      </c>
      <c r="Y142" s="79">
        <f t="shared" si="244"/>
        <v>0</v>
      </c>
      <c r="Z142" s="537"/>
      <c r="AA142" s="537"/>
      <c r="AB142" s="382"/>
      <c r="AC142" s="320"/>
      <c r="AD142" s="79">
        <f t="shared" si="245"/>
        <v>0</v>
      </c>
      <c r="AE142" s="79">
        <f t="shared" si="246"/>
        <v>0</v>
      </c>
      <c r="AF142" s="79">
        <f t="shared" si="247"/>
        <v>0</v>
      </c>
      <c r="AG142" s="537"/>
      <c r="AH142" s="537"/>
      <c r="AI142" s="382"/>
      <c r="AJ142" s="320"/>
      <c r="AK142" s="79">
        <f t="shared" si="248"/>
        <v>0</v>
      </c>
      <c r="AL142" s="79">
        <f t="shared" si="249"/>
        <v>0</v>
      </c>
      <c r="AM142" s="79">
        <f t="shared" si="250"/>
        <v>0</v>
      </c>
      <c r="AN142" s="537"/>
      <c r="AO142" s="537"/>
      <c r="AP142" s="382"/>
      <c r="AQ142" s="320"/>
      <c r="AR142" s="79">
        <f t="shared" si="251"/>
        <v>0</v>
      </c>
      <c r="AS142" s="79">
        <f t="shared" si="252"/>
        <v>0</v>
      </c>
      <c r="AT142" s="79">
        <f t="shared" si="253"/>
        <v>0</v>
      </c>
      <c r="AU142" s="537"/>
      <c r="AV142" s="537"/>
      <c r="AW142" s="382"/>
      <c r="AX142" s="320"/>
      <c r="AY142" s="79">
        <f t="shared" si="254"/>
        <v>0</v>
      </c>
      <c r="AZ142" s="79">
        <f t="shared" si="255"/>
        <v>0</v>
      </c>
      <c r="BA142" s="79">
        <f t="shared" si="256"/>
        <v>0</v>
      </c>
      <c r="BB142" s="537"/>
      <c r="BC142" s="537"/>
      <c r="BD142" s="382"/>
      <c r="BE142" s="320"/>
      <c r="BF142" s="79">
        <f t="shared" si="257"/>
        <v>0</v>
      </c>
      <c r="BG142" s="79">
        <f t="shared" si="258"/>
        <v>0</v>
      </c>
      <c r="BH142" s="79">
        <f t="shared" si="259"/>
        <v>0</v>
      </c>
      <c r="BI142" s="537"/>
      <c r="BJ142" s="537"/>
      <c r="BK142" s="382"/>
      <c r="BL142" s="320"/>
      <c r="BM142" s="79">
        <f t="shared" si="260"/>
        <v>0</v>
      </c>
      <c r="BN142" s="79">
        <f t="shared" si="261"/>
        <v>0</v>
      </c>
      <c r="BO142" s="79">
        <f t="shared" si="262"/>
        <v>0</v>
      </c>
      <c r="BP142" s="537"/>
      <c r="BQ142" s="537"/>
      <c r="BR142" s="382"/>
      <c r="BS142" s="320"/>
      <c r="BT142" s="79">
        <f t="shared" si="263"/>
        <v>0</v>
      </c>
      <c r="BU142" s="79">
        <f t="shared" si="264"/>
        <v>0</v>
      </c>
      <c r="BV142" s="79">
        <f t="shared" si="265"/>
        <v>0</v>
      </c>
      <c r="BW142" s="537"/>
      <c r="BX142" s="537"/>
      <c r="BY142" s="382"/>
      <c r="BZ142" s="320"/>
      <c r="CA142" s="79">
        <f t="shared" si="266"/>
        <v>0</v>
      </c>
      <c r="CB142" s="79">
        <f t="shared" si="267"/>
        <v>0</v>
      </c>
      <c r="CC142" s="79">
        <f t="shared" si="268"/>
        <v>0</v>
      </c>
      <c r="CD142" s="537"/>
      <c r="CE142" s="537"/>
      <c r="CF142" s="382"/>
      <c r="CG142" s="320"/>
      <c r="CH142" s="79">
        <f t="shared" si="269"/>
        <v>0</v>
      </c>
      <c r="CI142" s="79">
        <f t="shared" si="270"/>
        <v>0</v>
      </c>
      <c r="CJ142" s="79">
        <f t="shared" si="271"/>
        <v>0</v>
      </c>
      <c r="CK142" s="537"/>
      <c r="CL142" s="537"/>
      <c r="CM142" s="382"/>
      <c r="CN142" s="320"/>
      <c r="CO142" s="79">
        <f t="shared" si="272"/>
        <v>0</v>
      </c>
      <c r="CP142" s="79">
        <f t="shared" si="273"/>
        <v>0</v>
      </c>
      <c r="CQ142" s="79">
        <f t="shared" si="274"/>
        <v>0</v>
      </c>
      <c r="CR142" s="537"/>
      <c r="CS142" s="537"/>
      <c r="CT142" s="382"/>
      <c r="CU142" s="320"/>
      <c r="CV142" s="79">
        <f t="shared" si="275"/>
        <v>0</v>
      </c>
      <c r="CW142" s="79">
        <f t="shared" si="276"/>
        <v>0</v>
      </c>
      <c r="CX142" s="79">
        <f t="shared" si="277"/>
        <v>0</v>
      </c>
      <c r="CY142" s="537"/>
      <c r="CZ142" s="537"/>
      <c r="DA142" s="382"/>
      <c r="DB142" s="320"/>
      <c r="DC142" s="79">
        <f t="shared" si="278"/>
        <v>0</v>
      </c>
      <c r="DD142" s="79">
        <f t="shared" si="279"/>
        <v>0</v>
      </c>
      <c r="DE142" s="79">
        <f t="shared" si="280"/>
        <v>0</v>
      </c>
      <c r="DF142" s="537"/>
      <c r="DG142" s="537"/>
      <c r="DH142" s="382"/>
      <c r="DI142" s="320"/>
      <c r="DJ142" s="79">
        <f t="shared" si="281"/>
        <v>0</v>
      </c>
      <c r="DK142" s="79">
        <f t="shared" si="282"/>
        <v>0</v>
      </c>
      <c r="DL142" s="79">
        <f t="shared" si="283"/>
        <v>0</v>
      </c>
      <c r="DM142" s="537"/>
      <c r="DN142" s="537"/>
      <c r="DO142" s="382"/>
      <c r="DP142" s="320"/>
      <c r="DQ142" s="79">
        <f t="shared" si="284"/>
        <v>0</v>
      </c>
      <c r="DR142" s="79">
        <f t="shared" si="285"/>
        <v>0</v>
      </c>
      <c r="DS142" s="79">
        <f t="shared" si="286"/>
        <v>0</v>
      </c>
      <c r="DT142" s="537"/>
      <c r="DU142" s="537"/>
      <c r="DV142" s="382"/>
    </row>
    <row r="143" spans="1:126" outlineLevel="1" x14ac:dyDescent="0.2">
      <c r="A143" s="186" t="s">
        <v>259</v>
      </c>
      <c r="B143" s="179" t="s">
        <v>85</v>
      </c>
      <c r="C143" s="43"/>
      <c r="D143" s="43"/>
      <c r="E143" s="79">
        <f t="shared" si="234"/>
        <v>0</v>
      </c>
      <c r="F143" s="150"/>
      <c r="G143" s="22"/>
      <c r="H143" s="320" t="s">
        <v>308</v>
      </c>
      <c r="I143" s="79">
        <f t="shared" si="235"/>
        <v>0</v>
      </c>
      <c r="J143" s="79">
        <f t="shared" si="236"/>
        <v>0</v>
      </c>
      <c r="K143" s="79">
        <f t="shared" si="237"/>
        <v>0</v>
      </c>
      <c r="L143" s="537"/>
      <c r="M143" s="537"/>
      <c r="N143" s="382"/>
      <c r="O143" s="320" t="str">
        <f t="shared" si="238"/>
        <v>LMS</v>
      </c>
      <c r="P143" s="79">
        <f t="shared" si="239"/>
        <v>0</v>
      </c>
      <c r="Q143" s="79">
        <f t="shared" si="240"/>
        <v>0</v>
      </c>
      <c r="R143" s="79">
        <f t="shared" si="241"/>
        <v>0</v>
      </c>
      <c r="S143" s="537"/>
      <c r="T143" s="537"/>
      <c r="U143" s="382"/>
      <c r="V143" s="320"/>
      <c r="W143" s="79">
        <f t="shared" si="242"/>
        <v>0</v>
      </c>
      <c r="X143" s="79">
        <f t="shared" si="243"/>
        <v>0</v>
      </c>
      <c r="Y143" s="79">
        <f t="shared" si="244"/>
        <v>0</v>
      </c>
      <c r="Z143" s="537"/>
      <c r="AA143" s="537"/>
      <c r="AB143" s="382"/>
      <c r="AC143" s="320"/>
      <c r="AD143" s="79">
        <f t="shared" si="245"/>
        <v>0</v>
      </c>
      <c r="AE143" s="79">
        <f t="shared" si="246"/>
        <v>0</v>
      </c>
      <c r="AF143" s="79">
        <f t="shared" si="247"/>
        <v>0</v>
      </c>
      <c r="AG143" s="537"/>
      <c r="AH143" s="537"/>
      <c r="AI143" s="382"/>
      <c r="AJ143" s="320"/>
      <c r="AK143" s="79">
        <f t="shared" si="248"/>
        <v>0</v>
      </c>
      <c r="AL143" s="79">
        <f t="shared" si="249"/>
        <v>0</v>
      </c>
      <c r="AM143" s="79">
        <f t="shared" si="250"/>
        <v>0</v>
      </c>
      <c r="AN143" s="537"/>
      <c r="AO143" s="537"/>
      <c r="AP143" s="382"/>
      <c r="AQ143" s="320"/>
      <c r="AR143" s="79">
        <f t="shared" si="251"/>
        <v>0</v>
      </c>
      <c r="AS143" s="79">
        <f t="shared" si="252"/>
        <v>0</v>
      </c>
      <c r="AT143" s="79">
        <f t="shared" si="253"/>
        <v>0</v>
      </c>
      <c r="AU143" s="537"/>
      <c r="AV143" s="537"/>
      <c r="AW143" s="382"/>
      <c r="AX143" s="320"/>
      <c r="AY143" s="79">
        <f t="shared" si="254"/>
        <v>0</v>
      </c>
      <c r="AZ143" s="79">
        <f t="shared" si="255"/>
        <v>0</v>
      </c>
      <c r="BA143" s="79">
        <f t="shared" si="256"/>
        <v>0</v>
      </c>
      <c r="BB143" s="537"/>
      <c r="BC143" s="537"/>
      <c r="BD143" s="382"/>
      <c r="BE143" s="320"/>
      <c r="BF143" s="79">
        <f t="shared" si="257"/>
        <v>0</v>
      </c>
      <c r="BG143" s="79">
        <f t="shared" si="258"/>
        <v>0</v>
      </c>
      <c r="BH143" s="79">
        <f t="shared" si="259"/>
        <v>0</v>
      </c>
      <c r="BI143" s="537"/>
      <c r="BJ143" s="537"/>
      <c r="BK143" s="382"/>
      <c r="BL143" s="320"/>
      <c r="BM143" s="79">
        <f t="shared" si="260"/>
        <v>0</v>
      </c>
      <c r="BN143" s="79">
        <f t="shared" si="261"/>
        <v>0</v>
      </c>
      <c r="BO143" s="79">
        <f t="shared" si="262"/>
        <v>0</v>
      </c>
      <c r="BP143" s="537"/>
      <c r="BQ143" s="537"/>
      <c r="BR143" s="382"/>
      <c r="BS143" s="320"/>
      <c r="BT143" s="79">
        <f t="shared" si="263"/>
        <v>0</v>
      </c>
      <c r="BU143" s="79">
        <f t="shared" si="264"/>
        <v>0</v>
      </c>
      <c r="BV143" s="79">
        <f t="shared" si="265"/>
        <v>0</v>
      </c>
      <c r="BW143" s="537"/>
      <c r="BX143" s="537"/>
      <c r="BY143" s="382"/>
      <c r="BZ143" s="320"/>
      <c r="CA143" s="79">
        <f t="shared" si="266"/>
        <v>0</v>
      </c>
      <c r="CB143" s="79">
        <f t="shared" si="267"/>
        <v>0</v>
      </c>
      <c r="CC143" s="79">
        <f t="shared" si="268"/>
        <v>0</v>
      </c>
      <c r="CD143" s="537"/>
      <c r="CE143" s="537"/>
      <c r="CF143" s="382"/>
      <c r="CG143" s="320"/>
      <c r="CH143" s="79">
        <f t="shared" si="269"/>
        <v>0</v>
      </c>
      <c r="CI143" s="79">
        <f t="shared" si="270"/>
        <v>0</v>
      </c>
      <c r="CJ143" s="79">
        <f t="shared" si="271"/>
        <v>0</v>
      </c>
      <c r="CK143" s="537"/>
      <c r="CL143" s="537"/>
      <c r="CM143" s="382"/>
      <c r="CN143" s="320"/>
      <c r="CO143" s="79">
        <f t="shared" si="272"/>
        <v>0</v>
      </c>
      <c r="CP143" s="79">
        <f t="shared" si="273"/>
        <v>0</v>
      </c>
      <c r="CQ143" s="79">
        <f t="shared" si="274"/>
        <v>0</v>
      </c>
      <c r="CR143" s="537"/>
      <c r="CS143" s="537"/>
      <c r="CT143" s="382"/>
      <c r="CU143" s="320"/>
      <c r="CV143" s="79">
        <f t="shared" si="275"/>
        <v>0</v>
      </c>
      <c r="CW143" s="79">
        <f t="shared" si="276"/>
        <v>0</v>
      </c>
      <c r="CX143" s="79">
        <f t="shared" si="277"/>
        <v>0</v>
      </c>
      <c r="CY143" s="537"/>
      <c r="CZ143" s="537"/>
      <c r="DA143" s="382"/>
      <c r="DB143" s="320"/>
      <c r="DC143" s="79">
        <f t="shared" si="278"/>
        <v>0</v>
      </c>
      <c r="DD143" s="79">
        <f t="shared" si="279"/>
        <v>0</v>
      </c>
      <c r="DE143" s="79">
        <f t="shared" si="280"/>
        <v>0</v>
      </c>
      <c r="DF143" s="537"/>
      <c r="DG143" s="537"/>
      <c r="DH143" s="382"/>
      <c r="DI143" s="320"/>
      <c r="DJ143" s="79">
        <f t="shared" si="281"/>
        <v>0</v>
      </c>
      <c r="DK143" s="79">
        <f t="shared" si="282"/>
        <v>0</v>
      </c>
      <c r="DL143" s="79">
        <f t="shared" si="283"/>
        <v>0</v>
      </c>
      <c r="DM143" s="537"/>
      <c r="DN143" s="537"/>
      <c r="DO143" s="382"/>
      <c r="DP143" s="320"/>
      <c r="DQ143" s="79">
        <f t="shared" si="284"/>
        <v>0</v>
      </c>
      <c r="DR143" s="79">
        <f t="shared" si="285"/>
        <v>0</v>
      </c>
      <c r="DS143" s="79">
        <f t="shared" si="286"/>
        <v>0</v>
      </c>
      <c r="DT143" s="537"/>
      <c r="DU143" s="537"/>
      <c r="DV143" s="382"/>
    </row>
    <row r="144" spans="1:126" outlineLevel="1" x14ac:dyDescent="0.2">
      <c r="A144" s="152" t="s">
        <v>113</v>
      </c>
      <c r="B144" s="182" t="s">
        <v>85</v>
      </c>
      <c r="C144" s="43"/>
      <c r="D144" s="43"/>
      <c r="E144" s="79">
        <f t="shared" si="234"/>
        <v>0</v>
      </c>
      <c r="F144" s="150"/>
      <c r="G144" s="22"/>
      <c r="H144" s="320" t="s">
        <v>308</v>
      </c>
      <c r="I144" s="79">
        <f t="shared" si="235"/>
        <v>0</v>
      </c>
      <c r="J144" s="79">
        <f t="shared" si="236"/>
        <v>0</v>
      </c>
      <c r="K144" s="79">
        <f t="shared" si="237"/>
        <v>0</v>
      </c>
      <c r="L144" s="537"/>
      <c r="M144" s="537"/>
      <c r="N144" s="382"/>
      <c r="O144" s="320" t="str">
        <f t="shared" si="238"/>
        <v>LMS</v>
      </c>
      <c r="P144" s="79">
        <f t="shared" si="239"/>
        <v>0</v>
      </c>
      <c r="Q144" s="79">
        <f t="shared" si="240"/>
        <v>0</v>
      </c>
      <c r="R144" s="79">
        <f t="shared" si="241"/>
        <v>0</v>
      </c>
      <c r="S144" s="537"/>
      <c r="T144" s="537"/>
      <c r="U144" s="382"/>
      <c r="V144" s="320"/>
      <c r="W144" s="79">
        <f t="shared" si="242"/>
        <v>0</v>
      </c>
      <c r="X144" s="79">
        <f t="shared" si="243"/>
        <v>0</v>
      </c>
      <c r="Y144" s="79">
        <f t="shared" si="244"/>
        <v>0</v>
      </c>
      <c r="Z144" s="537"/>
      <c r="AA144" s="537"/>
      <c r="AB144" s="382"/>
      <c r="AC144" s="320"/>
      <c r="AD144" s="79">
        <f t="shared" si="245"/>
        <v>0</v>
      </c>
      <c r="AE144" s="79">
        <f t="shared" si="246"/>
        <v>0</v>
      </c>
      <c r="AF144" s="79">
        <f t="shared" si="247"/>
        <v>0</v>
      </c>
      <c r="AG144" s="537"/>
      <c r="AH144" s="537"/>
      <c r="AI144" s="382"/>
      <c r="AJ144" s="320"/>
      <c r="AK144" s="79">
        <f t="shared" si="248"/>
        <v>0</v>
      </c>
      <c r="AL144" s="79">
        <f t="shared" si="249"/>
        <v>0</v>
      </c>
      <c r="AM144" s="79">
        <f t="shared" si="250"/>
        <v>0</v>
      </c>
      <c r="AN144" s="537"/>
      <c r="AO144" s="537"/>
      <c r="AP144" s="382"/>
      <c r="AQ144" s="320"/>
      <c r="AR144" s="79">
        <f t="shared" si="251"/>
        <v>0</v>
      </c>
      <c r="AS144" s="79">
        <f t="shared" si="252"/>
        <v>0</v>
      </c>
      <c r="AT144" s="79">
        <f t="shared" si="253"/>
        <v>0</v>
      </c>
      <c r="AU144" s="537"/>
      <c r="AV144" s="537"/>
      <c r="AW144" s="382"/>
      <c r="AX144" s="320"/>
      <c r="AY144" s="79">
        <f t="shared" si="254"/>
        <v>0</v>
      </c>
      <c r="AZ144" s="79">
        <f t="shared" si="255"/>
        <v>0</v>
      </c>
      <c r="BA144" s="79">
        <f t="shared" si="256"/>
        <v>0</v>
      </c>
      <c r="BB144" s="537"/>
      <c r="BC144" s="537"/>
      <c r="BD144" s="382"/>
      <c r="BE144" s="320"/>
      <c r="BF144" s="79">
        <f t="shared" si="257"/>
        <v>0</v>
      </c>
      <c r="BG144" s="79">
        <f t="shared" si="258"/>
        <v>0</v>
      </c>
      <c r="BH144" s="79">
        <f t="shared" si="259"/>
        <v>0</v>
      </c>
      <c r="BI144" s="537"/>
      <c r="BJ144" s="537"/>
      <c r="BK144" s="382"/>
      <c r="BL144" s="320"/>
      <c r="BM144" s="79">
        <f t="shared" si="260"/>
        <v>0</v>
      </c>
      <c r="BN144" s="79">
        <f t="shared" si="261"/>
        <v>0</v>
      </c>
      <c r="BO144" s="79">
        <f t="shared" si="262"/>
        <v>0</v>
      </c>
      <c r="BP144" s="537"/>
      <c r="BQ144" s="537"/>
      <c r="BR144" s="382"/>
      <c r="BS144" s="320"/>
      <c r="BT144" s="79">
        <f t="shared" si="263"/>
        <v>0</v>
      </c>
      <c r="BU144" s="79">
        <f t="shared" si="264"/>
        <v>0</v>
      </c>
      <c r="BV144" s="79">
        <f t="shared" si="265"/>
        <v>0</v>
      </c>
      <c r="BW144" s="537"/>
      <c r="BX144" s="537"/>
      <c r="BY144" s="382"/>
      <c r="BZ144" s="320"/>
      <c r="CA144" s="79">
        <f t="shared" si="266"/>
        <v>0</v>
      </c>
      <c r="CB144" s="79">
        <f t="shared" si="267"/>
        <v>0</v>
      </c>
      <c r="CC144" s="79">
        <f t="shared" si="268"/>
        <v>0</v>
      </c>
      <c r="CD144" s="537"/>
      <c r="CE144" s="537"/>
      <c r="CF144" s="382"/>
      <c r="CG144" s="320"/>
      <c r="CH144" s="79">
        <f t="shared" si="269"/>
        <v>0</v>
      </c>
      <c r="CI144" s="79">
        <f t="shared" si="270"/>
        <v>0</v>
      </c>
      <c r="CJ144" s="79">
        <f t="shared" si="271"/>
        <v>0</v>
      </c>
      <c r="CK144" s="537"/>
      <c r="CL144" s="537"/>
      <c r="CM144" s="382"/>
      <c r="CN144" s="320"/>
      <c r="CO144" s="79">
        <f t="shared" si="272"/>
        <v>0</v>
      </c>
      <c r="CP144" s="79">
        <f t="shared" si="273"/>
        <v>0</v>
      </c>
      <c r="CQ144" s="79">
        <f t="shared" si="274"/>
        <v>0</v>
      </c>
      <c r="CR144" s="537"/>
      <c r="CS144" s="537"/>
      <c r="CT144" s="382"/>
      <c r="CU144" s="320"/>
      <c r="CV144" s="79">
        <f t="shared" si="275"/>
        <v>0</v>
      </c>
      <c r="CW144" s="79">
        <f t="shared" si="276"/>
        <v>0</v>
      </c>
      <c r="CX144" s="79">
        <f t="shared" si="277"/>
        <v>0</v>
      </c>
      <c r="CY144" s="537"/>
      <c r="CZ144" s="537"/>
      <c r="DA144" s="382"/>
      <c r="DB144" s="320"/>
      <c r="DC144" s="79">
        <f t="shared" si="278"/>
        <v>0</v>
      </c>
      <c r="DD144" s="79">
        <f t="shared" si="279"/>
        <v>0</v>
      </c>
      <c r="DE144" s="79">
        <f t="shared" si="280"/>
        <v>0</v>
      </c>
      <c r="DF144" s="537"/>
      <c r="DG144" s="537"/>
      <c r="DH144" s="382"/>
      <c r="DI144" s="320"/>
      <c r="DJ144" s="79">
        <f t="shared" si="281"/>
        <v>0</v>
      </c>
      <c r="DK144" s="79">
        <f t="shared" si="282"/>
        <v>0</v>
      </c>
      <c r="DL144" s="79">
        <f t="shared" si="283"/>
        <v>0</v>
      </c>
      <c r="DM144" s="537"/>
      <c r="DN144" s="537"/>
      <c r="DO144" s="382"/>
      <c r="DP144" s="320"/>
      <c r="DQ144" s="79">
        <f t="shared" si="284"/>
        <v>0</v>
      </c>
      <c r="DR144" s="79">
        <f t="shared" si="285"/>
        <v>0</v>
      </c>
      <c r="DS144" s="79">
        <f t="shared" si="286"/>
        <v>0</v>
      </c>
      <c r="DT144" s="537"/>
      <c r="DU144" s="537"/>
      <c r="DV144" s="382"/>
    </row>
    <row r="145" spans="1:126" outlineLevel="1" x14ac:dyDescent="0.2">
      <c r="A145" s="152" t="s">
        <v>131</v>
      </c>
      <c r="B145" s="182" t="s">
        <v>85</v>
      </c>
      <c r="C145" s="43"/>
      <c r="D145" s="43"/>
      <c r="E145" s="79">
        <f t="shared" si="234"/>
        <v>0</v>
      </c>
      <c r="F145" s="150"/>
      <c r="G145" s="22"/>
      <c r="H145" s="320" t="s">
        <v>308</v>
      </c>
      <c r="I145" s="79">
        <f t="shared" si="235"/>
        <v>0</v>
      </c>
      <c r="J145" s="79">
        <f t="shared" si="236"/>
        <v>0</v>
      </c>
      <c r="K145" s="79">
        <f t="shared" si="237"/>
        <v>0</v>
      </c>
      <c r="L145" s="537"/>
      <c r="M145" s="537"/>
      <c r="N145" s="382"/>
      <c r="O145" s="320" t="str">
        <f t="shared" si="238"/>
        <v>LMS</v>
      </c>
      <c r="P145" s="79">
        <f t="shared" si="239"/>
        <v>0</v>
      </c>
      <c r="Q145" s="79">
        <f t="shared" si="240"/>
        <v>0</v>
      </c>
      <c r="R145" s="79">
        <f t="shared" si="241"/>
        <v>0</v>
      </c>
      <c r="S145" s="537"/>
      <c r="T145" s="537"/>
      <c r="U145" s="382"/>
      <c r="V145" s="320"/>
      <c r="W145" s="79">
        <f t="shared" si="242"/>
        <v>0</v>
      </c>
      <c r="X145" s="79">
        <f t="shared" si="243"/>
        <v>0</v>
      </c>
      <c r="Y145" s="79">
        <f t="shared" si="244"/>
        <v>0</v>
      </c>
      <c r="Z145" s="537"/>
      <c r="AA145" s="537"/>
      <c r="AB145" s="382"/>
      <c r="AC145" s="320"/>
      <c r="AD145" s="79">
        <f t="shared" si="245"/>
        <v>0</v>
      </c>
      <c r="AE145" s="79">
        <f t="shared" si="246"/>
        <v>0</v>
      </c>
      <c r="AF145" s="79">
        <f t="shared" si="247"/>
        <v>0</v>
      </c>
      <c r="AG145" s="537"/>
      <c r="AH145" s="537"/>
      <c r="AI145" s="382"/>
      <c r="AJ145" s="320"/>
      <c r="AK145" s="79">
        <f t="shared" si="248"/>
        <v>0</v>
      </c>
      <c r="AL145" s="79">
        <f t="shared" si="249"/>
        <v>0</v>
      </c>
      <c r="AM145" s="79">
        <f t="shared" si="250"/>
        <v>0</v>
      </c>
      <c r="AN145" s="537"/>
      <c r="AO145" s="537"/>
      <c r="AP145" s="382"/>
      <c r="AQ145" s="320"/>
      <c r="AR145" s="79">
        <f t="shared" si="251"/>
        <v>0</v>
      </c>
      <c r="AS145" s="79">
        <f t="shared" si="252"/>
        <v>0</v>
      </c>
      <c r="AT145" s="79">
        <f t="shared" si="253"/>
        <v>0</v>
      </c>
      <c r="AU145" s="537"/>
      <c r="AV145" s="537"/>
      <c r="AW145" s="382"/>
      <c r="AX145" s="320"/>
      <c r="AY145" s="79">
        <f t="shared" si="254"/>
        <v>0</v>
      </c>
      <c r="AZ145" s="79">
        <f t="shared" si="255"/>
        <v>0</v>
      </c>
      <c r="BA145" s="79">
        <f t="shared" si="256"/>
        <v>0</v>
      </c>
      <c r="BB145" s="537"/>
      <c r="BC145" s="537"/>
      <c r="BD145" s="382"/>
      <c r="BE145" s="320"/>
      <c r="BF145" s="79">
        <f t="shared" si="257"/>
        <v>0</v>
      </c>
      <c r="BG145" s="79">
        <f t="shared" si="258"/>
        <v>0</v>
      </c>
      <c r="BH145" s="79">
        <f t="shared" si="259"/>
        <v>0</v>
      </c>
      <c r="BI145" s="537"/>
      <c r="BJ145" s="537"/>
      <c r="BK145" s="382"/>
      <c r="BL145" s="320"/>
      <c r="BM145" s="79">
        <f t="shared" si="260"/>
        <v>0</v>
      </c>
      <c r="BN145" s="79">
        <f t="shared" si="261"/>
        <v>0</v>
      </c>
      <c r="BO145" s="79">
        <f t="shared" si="262"/>
        <v>0</v>
      </c>
      <c r="BP145" s="537"/>
      <c r="BQ145" s="537"/>
      <c r="BR145" s="382"/>
      <c r="BS145" s="320"/>
      <c r="BT145" s="79">
        <f t="shared" si="263"/>
        <v>0</v>
      </c>
      <c r="BU145" s="79">
        <f t="shared" si="264"/>
        <v>0</v>
      </c>
      <c r="BV145" s="79">
        <f t="shared" si="265"/>
        <v>0</v>
      </c>
      <c r="BW145" s="537"/>
      <c r="BX145" s="537"/>
      <c r="BY145" s="382"/>
      <c r="BZ145" s="320"/>
      <c r="CA145" s="79">
        <f t="shared" si="266"/>
        <v>0</v>
      </c>
      <c r="CB145" s="79">
        <f t="shared" si="267"/>
        <v>0</v>
      </c>
      <c r="CC145" s="79">
        <f t="shared" si="268"/>
        <v>0</v>
      </c>
      <c r="CD145" s="537"/>
      <c r="CE145" s="537"/>
      <c r="CF145" s="382"/>
      <c r="CG145" s="320"/>
      <c r="CH145" s="79">
        <f t="shared" si="269"/>
        <v>0</v>
      </c>
      <c r="CI145" s="79">
        <f t="shared" si="270"/>
        <v>0</v>
      </c>
      <c r="CJ145" s="79">
        <f t="shared" si="271"/>
        <v>0</v>
      </c>
      <c r="CK145" s="537"/>
      <c r="CL145" s="537"/>
      <c r="CM145" s="382"/>
      <c r="CN145" s="320"/>
      <c r="CO145" s="79">
        <f t="shared" si="272"/>
        <v>0</v>
      </c>
      <c r="CP145" s="79">
        <f t="shared" si="273"/>
        <v>0</v>
      </c>
      <c r="CQ145" s="79">
        <f t="shared" si="274"/>
        <v>0</v>
      </c>
      <c r="CR145" s="537"/>
      <c r="CS145" s="537"/>
      <c r="CT145" s="382"/>
      <c r="CU145" s="320"/>
      <c r="CV145" s="79">
        <f t="shared" si="275"/>
        <v>0</v>
      </c>
      <c r="CW145" s="79">
        <f t="shared" si="276"/>
        <v>0</v>
      </c>
      <c r="CX145" s="79">
        <f t="shared" si="277"/>
        <v>0</v>
      </c>
      <c r="CY145" s="537"/>
      <c r="CZ145" s="537"/>
      <c r="DA145" s="382"/>
      <c r="DB145" s="320"/>
      <c r="DC145" s="79">
        <f t="shared" si="278"/>
        <v>0</v>
      </c>
      <c r="DD145" s="79">
        <f t="shared" si="279"/>
        <v>0</v>
      </c>
      <c r="DE145" s="79">
        <f t="shared" si="280"/>
        <v>0</v>
      </c>
      <c r="DF145" s="537"/>
      <c r="DG145" s="537"/>
      <c r="DH145" s="382"/>
      <c r="DI145" s="320"/>
      <c r="DJ145" s="79">
        <f t="shared" si="281"/>
        <v>0</v>
      </c>
      <c r="DK145" s="79">
        <f t="shared" si="282"/>
        <v>0</v>
      </c>
      <c r="DL145" s="79">
        <f t="shared" si="283"/>
        <v>0</v>
      </c>
      <c r="DM145" s="537"/>
      <c r="DN145" s="537"/>
      <c r="DO145" s="382"/>
      <c r="DP145" s="320"/>
      <c r="DQ145" s="79">
        <f t="shared" si="284"/>
        <v>0</v>
      </c>
      <c r="DR145" s="79">
        <f t="shared" si="285"/>
        <v>0</v>
      </c>
      <c r="DS145" s="79">
        <f t="shared" si="286"/>
        <v>0</v>
      </c>
      <c r="DT145" s="537"/>
      <c r="DU145" s="537"/>
      <c r="DV145" s="382"/>
    </row>
    <row r="146" spans="1:126" outlineLevel="1" x14ac:dyDescent="0.2">
      <c r="A146" s="152" t="s">
        <v>131</v>
      </c>
      <c r="B146" s="182" t="s">
        <v>85</v>
      </c>
      <c r="C146" s="43"/>
      <c r="D146" s="43"/>
      <c r="E146" s="79">
        <f t="shared" si="234"/>
        <v>0</v>
      </c>
      <c r="F146" s="150"/>
      <c r="G146" s="22"/>
      <c r="H146" s="320" t="s">
        <v>308</v>
      </c>
      <c r="I146" s="79">
        <f t="shared" si="235"/>
        <v>0</v>
      </c>
      <c r="J146" s="79">
        <f t="shared" si="236"/>
        <v>0</v>
      </c>
      <c r="K146" s="88">
        <f t="shared" si="237"/>
        <v>0</v>
      </c>
      <c r="L146" s="537"/>
      <c r="M146" s="537"/>
      <c r="N146" s="382"/>
      <c r="O146" s="320" t="str">
        <f t="shared" si="238"/>
        <v>LMS</v>
      </c>
      <c r="P146" s="79">
        <f t="shared" si="239"/>
        <v>0</v>
      </c>
      <c r="Q146" s="79">
        <f t="shared" si="240"/>
        <v>0</v>
      </c>
      <c r="R146" s="88">
        <f t="shared" si="241"/>
        <v>0</v>
      </c>
      <c r="S146" s="537"/>
      <c r="T146" s="537"/>
      <c r="U146" s="382"/>
      <c r="V146" s="320"/>
      <c r="W146" s="79">
        <f t="shared" si="242"/>
        <v>0</v>
      </c>
      <c r="X146" s="79">
        <f t="shared" si="243"/>
        <v>0</v>
      </c>
      <c r="Y146" s="88">
        <f t="shared" si="244"/>
        <v>0</v>
      </c>
      <c r="Z146" s="537"/>
      <c r="AA146" s="537"/>
      <c r="AB146" s="382"/>
      <c r="AC146" s="320"/>
      <c r="AD146" s="79">
        <f t="shared" si="245"/>
        <v>0</v>
      </c>
      <c r="AE146" s="79">
        <f t="shared" si="246"/>
        <v>0</v>
      </c>
      <c r="AF146" s="88">
        <f t="shared" si="247"/>
        <v>0</v>
      </c>
      <c r="AG146" s="537"/>
      <c r="AH146" s="537"/>
      <c r="AI146" s="382"/>
      <c r="AJ146" s="320"/>
      <c r="AK146" s="79">
        <f t="shared" si="248"/>
        <v>0</v>
      </c>
      <c r="AL146" s="79">
        <f t="shared" si="249"/>
        <v>0</v>
      </c>
      <c r="AM146" s="88">
        <f t="shared" si="250"/>
        <v>0</v>
      </c>
      <c r="AN146" s="537"/>
      <c r="AO146" s="537"/>
      <c r="AP146" s="382"/>
      <c r="AQ146" s="320"/>
      <c r="AR146" s="79">
        <f t="shared" si="251"/>
        <v>0</v>
      </c>
      <c r="AS146" s="79">
        <f t="shared" si="252"/>
        <v>0</v>
      </c>
      <c r="AT146" s="88">
        <f t="shared" si="253"/>
        <v>0</v>
      </c>
      <c r="AU146" s="537"/>
      <c r="AV146" s="537"/>
      <c r="AW146" s="382"/>
      <c r="AX146" s="320"/>
      <c r="AY146" s="79">
        <f t="shared" si="254"/>
        <v>0</v>
      </c>
      <c r="AZ146" s="79">
        <f t="shared" si="255"/>
        <v>0</v>
      </c>
      <c r="BA146" s="88">
        <f t="shared" si="256"/>
        <v>0</v>
      </c>
      <c r="BB146" s="537"/>
      <c r="BC146" s="537"/>
      <c r="BD146" s="382"/>
      <c r="BE146" s="320"/>
      <c r="BF146" s="79">
        <f t="shared" si="257"/>
        <v>0</v>
      </c>
      <c r="BG146" s="79">
        <f t="shared" si="258"/>
        <v>0</v>
      </c>
      <c r="BH146" s="88">
        <f t="shared" si="259"/>
        <v>0</v>
      </c>
      <c r="BI146" s="537"/>
      <c r="BJ146" s="537"/>
      <c r="BK146" s="382"/>
      <c r="BL146" s="320"/>
      <c r="BM146" s="79">
        <f t="shared" si="260"/>
        <v>0</v>
      </c>
      <c r="BN146" s="79">
        <f t="shared" si="261"/>
        <v>0</v>
      </c>
      <c r="BO146" s="88">
        <f t="shared" si="262"/>
        <v>0</v>
      </c>
      <c r="BP146" s="537"/>
      <c r="BQ146" s="537"/>
      <c r="BR146" s="382"/>
      <c r="BS146" s="320"/>
      <c r="BT146" s="79">
        <f t="shared" si="263"/>
        <v>0</v>
      </c>
      <c r="BU146" s="79">
        <f t="shared" si="264"/>
        <v>0</v>
      </c>
      <c r="BV146" s="88">
        <f t="shared" si="265"/>
        <v>0</v>
      </c>
      <c r="BW146" s="537"/>
      <c r="BX146" s="537"/>
      <c r="BY146" s="382"/>
      <c r="BZ146" s="320"/>
      <c r="CA146" s="79">
        <f t="shared" si="266"/>
        <v>0</v>
      </c>
      <c r="CB146" s="79">
        <f t="shared" si="267"/>
        <v>0</v>
      </c>
      <c r="CC146" s="88">
        <f t="shared" si="268"/>
        <v>0</v>
      </c>
      <c r="CD146" s="537"/>
      <c r="CE146" s="537"/>
      <c r="CF146" s="382"/>
      <c r="CG146" s="320"/>
      <c r="CH146" s="79">
        <f t="shared" si="269"/>
        <v>0</v>
      </c>
      <c r="CI146" s="79">
        <f t="shared" si="270"/>
        <v>0</v>
      </c>
      <c r="CJ146" s="88">
        <f t="shared" si="271"/>
        <v>0</v>
      </c>
      <c r="CK146" s="537"/>
      <c r="CL146" s="537"/>
      <c r="CM146" s="382"/>
      <c r="CN146" s="320"/>
      <c r="CO146" s="79">
        <f t="shared" si="272"/>
        <v>0</v>
      </c>
      <c r="CP146" s="79">
        <f t="shared" si="273"/>
        <v>0</v>
      </c>
      <c r="CQ146" s="88">
        <f t="shared" si="274"/>
        <v>0</v>
      </c>
      <c r="CR146" s="537"/>
      <c r="CS146" s="537"/>
      <c r="CT146" s="382"/>
      <c r="CU146" s="320"/>
      <c r="CV146" s="79">
        <f t="shared" si="275"/>
        <v>0</v>
      </c>
      <c r="CW146" s="79">
        <f t="shared" si="276"/>
        <v>0</v>
      </c>
      <c r="CX146" s="88">
        <f t="shared" si="277"/>
        <v>0</v>
      </c>
      <c r="CY146" s="537"/>
      <c r="CZ146" s="537"/>
      <c r="DA146" s="382"/>
      <c r="DB146" s="320"/>
      <c r="DC146" s="79">
        <f t="shared" si="278"/>
        <v>0</v>
      </c>
      <c r="DD146" s="79">
        <f t="shared" si="279"/>
        <v>0</v>
      </c>
      <c r="DE146" s="88">
        <f t="shared" si="280"/>
        <v>0</v>
      </c>
      <c r="DF146" s="537"/>
      <c r="DG146" s="537"/>
      <c r="DH146" s="382"/>
      <c r="DI146" s="320"/>
      <c r="DJ146" s="79">
        <f t="shared" si="281"/>
        <v>0</v>
      </c>
      <c r="DK146" s="79">
        <f t="shared" si="282"/>
        <v>0</v>
      </c>
      <c r="DL146" s="88">
        <f t="shared" si="283"/>
        <v>0</v>
      </c>
      <c r="DM146" s="537"/>
      <c r="DN146" s="537"/>
      <c r="DO146" s="382"/>
      <c r="DP146" s="320"/>
      <c r="DQ146" s="79">
        <f t="shared" si="284"/>
        <v>0</v>
      </c>
      <c r="DR146" s="79">
        <f t="shared" si="285"/>
        <v>0</v>
      </c>
      <c r="DS146" s="88">
        <f t="shared" si="286"/>
        <v>0</v>
      </c>
      <c r="DT146" s="537"/>
      <c r="DU146" s="537"/>
      <c r="DV146" s="382"/>
    </row>
    <row r="147" spans="1:126" outlineLevel="1" x14ac:dyDescent="0.2">
      <c r="A147" s="75" t="s">
        <v>3</v>
      </c>
      <c r="B147" s="63"/>
      <c r="C147" s="77">
        <f>SUMIF($H148:$H149,MID($H147,3,10),C148:C149)</f>
        <v>0</v>
      </c>
      <c r="D147" s="77">
        <f>SUMIF($H148:$H149,MID($H147,3,10),D148:D149)</f>
        <v>0</v>
      </c>
      <c r="E147" s="77">
        <f t="shared" si="234"/>
        <v>0</v>
      </c>
      <c r="F147" s="150"/>
      <c r="G147" s="22"/>
      <c r="H147" s="320" t="s">
        <v>309</v>
      </c>
      <c r="I147" s="77">
        <f t="shared" si="235"/>
        <v>0</v>
      </c>
      <c r="J147" s="77">
        <f t="shared" si="236"/>
        <v>0</v>
      </c>
      <c r="K147" s="77">
        <f t="shared" si="237"/>
        <v>0</v>
      </c>
      <c r="L147" s="432">
        <f>IF(I$1="","",SUMIF($H148:$H153,MID($H147,3,10),L148:L153))</f>
        <v>0</v>
      </c>
      <c r="M147" s="432">
        <f>IF(I$1="","",SUMIF($H148:$H153,MID($H147,3,10),M148:M153))</f>
        <v>0</v>
      </c>
      <c r="N147" s="382"/>
      <c r="O147" s="320" t="str">
        <f t="shared" si="238"/>
        <v>LM</v>
      </c>
      <c r="P147" s="77">
        <f t="shared" si="239"/>
        <v>0</v>
      </c>
      <c r="Q147" s="77">
        <f t="shared" si="240"/>
        <v>0</v>
      </c>
      <c r="R147" s="77">
        <f t="shared" si="241"/>
        <v>0</v>
      </c>
      <c r="S147" s="436">
        <f>IF(P$1="","",SUMIF($H148:$H149,MID($H147,3,10),S148:S149))</f>
        <v>0</v>
      </c>
      <c r="T147" s="436">
        <f>IF(P$1="","",SUMIF($H148:$H149,MID($H147,3,10),T148:T149))</f>
        <v>0</v>
      </c>
      <c r="U147" s="382"/>
      <c r="V147" s="320"/>
      <c r="W147" s="77">
        <f t="shared" si="242"/>
        <v>0</v>
      </c>
      <c r="X147" s="77">
        <f t="shared" si="243"/>
        <v>0</v>
      </c>
      <c r="Y147" s="77">
        <f t="shared" si="244"/>
        <v>0</v>
      </c>
      <c r="Z147" s="436">
        <f>IF(W$1="","",SUMIF($H148:$H149,MID($H147,3,10),Z148:Z149))</f>
        <v>0</v>
      </c>
      <c r="AA147" s="436">
        <f>IF(W$1="","",SUMIF($H148:$H149,MID($H147,3,10),AA148:AA149))</f>
        <v>0</v>
      </c>
      <c r="AB147" s="382"/>
      <c r="AC147" s="320"/>
      <c r="AD147" s="77">
        <f t="shared" si="245"/>
        <v>0</v>
      </c>
      <c r="AE147" s="77">
        <f t="shared" si="246"/>
        <v>0</v>
      </c>
      <c r="AF147" s="77">
        <f t="shared" si="247"/>
        <v>0</v>
      </c>
      <c r="AG147" s="436">
        <f>IF(AD$1="","",SUMIF($H148:$H149,MID($H147,3,10),AG148:AG149))</f>
        <v>0</v>
      </c>
      <c r="AH147" s="436">
        <f>IF(AD$1="","",SUMIF($H148:$H149,MID($H147,3,10),AH148:AH149))</f>
        <v>0</v>
      </c>
      <c r="AI147" s="382"/>
      <c r="AJ147" s="320"/>
      <c r="AK147" s="77">
        <f t="shared" si="248"/>
        <v>0</v>
      </c>
      <c r="AL147" s="77">
        <f t="shared" si="249"/>
        <v>0</v>
      </c>
      <c r="AM147" s="77">
        <f t="shared" si="250"/>
        <v>0</v>
      </c>
      <c r="AN147" s="436">
        <f>IF(AK$1="","",SUMIF($H148:$H149,MID($H147,3,10),AN148:AN149))</f>
        <v>0</v>
      </c>
      <c r="AO147" s="436">
        <f>IF(AK$1="","",SUMIF($H148:$H149,MID($H147,3,10),AO148:AO149))</f>
        <v>0</v>
      </c>
      <c r="AP147" s="382"/>
      <c r="AQ147" s="320"/>
      <c r="AR147" s="77">
        <f t="shared" si="251"/>
        <v>0</v>
      </c>
      <c r="AS147" s="77">
        <f t="shared" si="252"/>
        <v>0</v>
      </c>
      <c r="AT147" s="77">
        <f t="shared" si="253"/>
        <v>0</v>
      </c>
      <c r="AU147" s="436">
        <f>IF(AR$1="","",SUMIF($H148:$H149,MID($H147,3,10),AU148:AU149))</f>
        <v>0</v>
      </c>
      <c r="AV147" s="436">
        <f>IF(AR$1="","",SUMIF($H148:$H149,MID($H147,3,10),AV148:AV149))</f>
        <v>0</v>
      </c>
      <c r="AW147" s="382"/>
      <c r="AX147" s="320"/>
      <c r="AY147" s="77">
        <f t="shared" si="254"/>
        <v>0</v>
      </c>
      <c r="AZ147" s="77">
        <f t="shared" si="255"/>
        <v>0</v>
      </c>
      <c r="BA147" s="77">
        <f t="shared" si="256"/>
        <v>0</v>
      </c>
      <c r="BB147" s="436">
        <f>IF(AY$1="","",SUMIF($H148:$H149,MID($H147,3,10),BB148:BB149))</f>
        <v>0</v>
      </c>
      <c r="BC147" s="436">
        <f>IF(AY$1="","",SUMIF($H148:$H149,MID($H147,3,10),BC148:BC149))</f>
        <v>0</v>
      </c>
      <c r="BD147" s="382"/>
      <c r="BE147" s="320"/>
      <c r="BF147" s="77">
        <f t="shared" si="257"/>
        <v>0</v>
      </c>
      <c r="BG147" s="77">
        <f t="shared" si="258"/>
        <v>0</v>
      </c>
      <c r="BH147" s="77">
        <f t="shared" si="259"/>
        <v>0</v>
      </c>
      <c r="BI147" s="436">
        <f>IF(BF$1="","",SUMIF($H148:$H149,MID($H147,3,10),BI148:BI149))</f>
        <v>0</v>
      </c>
      <c r="BJ147" s="436">
        <f>IF(BF$1="","",SUMIF($H148:$H149,MID($H147,3,10),BJ148:BJ149))</f>
        <v>0</v>
      </c>
      <c r="BK147" s="382"/>
      <c r="BL147" s="320"/>
      <c r="BM147" s="77">
        <f t="shared" si="260"/>
        <v>0</v>
      </c>
      <c r="BN147" s="77">
        <f t="shared" si="261"/>
        <v>0</v>
      </c>
      <c r="BO147" s="77">
        <f t="shared" si="262"/>
        <v>0</v>
      </c>
      <c r="BP147" s="436">
        <f>IF(BM$1="","",SUMIF($H148:$H149,MID($H147,3,10),BP148:BP149))</f>
        <v>0</v>
      </c>
      <c r="BQ147" s="436">
        <f>IF(BM$1="","",SUMIF($H148:$H149,MID($H147,3,10),BQ148:BQ149))</f>
        <v>0</v>
      </c>
      <c r="BR147" s="382"/>
      <c r="BS147" s="320"/>
      <c r="BT147" s="77">
        <f t="shared" si="263"/>
        <v>0</v>
      </c>
      <c r="BU147" s="77">
        <f t="shared" si="264"/>
        <v>0</v>
      </c>
      <c r="BV147" s="77">
        <f t="shared" si="265"/>
        <v>0</v>
      </c>
      <c r="BW147" s="436">
        <f>IF(BT$1="","",SUMIF($H148:$H149,MID($H147,3,10),BW148:BW149))</f>
        <v>0</v>
      </c>
      <c r="BX147" s="436">
        <f>IF(BT$1="","",SUMIF($H148:$H149,MID($H147,3,10),BX148:BX149))</f>
        <v>0</v>
      </c>
      <c r="BY147" s="382"/>
      <c r="BZ147" s="320"/>
      <c r="CA147" s="77">
        <f t="shared" si="266"/>
        <v>0</v>
      </c>
      <c r="CB147" s="77">
        <f t="shared" si="267"/>
        <v>0</v>
      </c>
      <c r="CC147" s="77">
        <f t="shared" si="268"/>
        <v>0</v>
      </c>
      <c r="CD147" s="436">
        <f>IF(CA$1="","",SUMIF($H148:$H149,MID($H147,3,10),CD148:CD149))</f>
        <v>0</v>
      </c>
      <c r="CE147" s="436">
        <f>IF(CA$1="","",SUMIF($H148:$H149,MID($H147,3,10),CE148:CE149))</f>
        <v>0</v>
      </c>
      <c r="CF147" s="382"/>
      <c r="CG147" s="320"/>
      <c r="CH147" s="77">
        <f t="shared" si="269"/>
        <v>0</v>
      </c>
      <c r="CI147" s="77">
        <f t="shared" si="270"/>
        <v>0</v>
      </c>
      <c r="CJ147" s="77">
        <f t="shared" si="271"/>
        <v>0</v>
      </c>
      <c r="CK147" s="436">
        <f>IF(CH$1="","",SUMIF($H148:$H149,MID($H147,3,10),CK148:CK149))</f>
        <v>0</v>
      </c>
      <c r="CL147" s="436">
        <f>IF(CH$1="","",SUMIF($H148:$H149,MID($H147,3,10),CL148:CL149))</f>
        <v>0</v>
      </c>
      <c r="CM147" s="382"/>
      <c r="CN147" s="320"/>
      <c r="CO147" s="77">
        <f t="shared" si="272"/>
        <v>0</v>
      </c>
      <c r="CP147" s="77">
        <f t="shared" si="273"/>
        <v>0</v>
      </c>
      <c r="CQ147" s="77">
        <f t="shared" si="274"/>
        <v>0</v>
      </c>
      <c r="CR147" s="436">
        <f>IF(CO$1="","",SUMIF($H148:$H149,MID($H147,3,10),CR148:CR149))</f>
        <v>0</v>
      </c>
      <c r="CS147" s="436">
        <f>IF(CO$1="","",SUMIF($H148:$H149,MID($H147,3,10),CS148:CS149))</f>
        <v>0</v>
      </c>
      <c r="CT147" s="382"/>
      <c r="CU147" s="320"/>
      <c r="CV147" s="77">
        <f t="shared" si="275"/>
        <v>0</v>
      </c>
      <c r="CW147" s="77">
        <f t="shared" si="276"/>
        <v>0</v>
      </c>
      <c r="CX147" s="77">
        <f t="shared" si="277"/>
        <v>0</v>
      </c>
      <c r="CY147" s="436">
        <f>IF(CV$1="","",SUMIF($H148:$H149,MID($H147,3,10),CY148:CY149))</f>
        <v>0</v>
      </c>
      <c r="CZ147" s="436">
        <f>IF(CV$1="","",SUMIF($H148:$H149,MID($H147,3,10),CZ148:CZ149))</f>
        <v>0</v>
      </c>
      <c r="DA147" s="382"/>
      <c r="DB147" s="320"/>
      <c r="DC147" s="77">
        <f t="shared" si="278"/>
        <v>0</v>
      </c>
      <c r="DD147" s="77">
        <f t="shared" si="279"/>
        <v>0</v>
      </c>
      <c r="DE147" s="77">
        <f t="shared" si="280"/>
        <v>0</v>
      </c>
      <c r="DF147" s="436">
        <f>IF(DC$1="","",SUMIF($H148:$H149,MID($H147,3,10),DF148:DF149))</f>
        <v>0</v>
      </c>
      <c r="DG147" s="436">
        <f>IF(DC$1="","",SUMIF($H148:$H149,MID($H147,3,10),DG148:DG149))</f>
        <v>0</v>
      </c>
      <c r="DH147" s="382"/>
      <c r="DI147" s="320"/>
      <c r="DJ147" s="77">
        <f t="shared" si="281"/>
        <v>0</v>
      </c>
      <c r="DK147" s="77">
        <f t="shared" si="282"/>
        <v>0</v>
      </c>
      <c r="DL147" s="77">
        <f t="shared" si="283"/>
        <v>0</v>
      </c>
      <c r="DM147" s="436">
        <f>IF(DJ$1="","",SUMIF($H148:$H149,MID($H147,3,10),DM148:DM149))</f>
        <v>0</v>
      </c>
      <c r="DN147" s="436">
        <f>IF(DJ$1="","",SUMIF($H148:$H149,MID($H147,3,10),DN148:DN149))</f>
        <v>0</v>
      </c>
      <c r="DO147" s="382"/>
      <c r="DP147" s="320"/>
      <c r="DQ147" s="77">
        <f t="shared" si="284"/>
        <v>0</v>
      </c>
      <c r="DR147" s="77">
        <f t="shared" si="285"/>
        <v>0</v>
      </c>
      <c r="DS147" s="77">
        <f t="shared" si="286"/>
        <v>0</v>
      </c>
      <c r="DT147" s="436">
        <f>IF(DQ$1="","",SUMIF($H148:$H149,MID($H147,3,10),DT148:DT149))</f>
        <v>0</v>
      </c>
      <c r="DU147" s="436">
        <f>IF(DQ$1="","",SUMIF($H148:$H149,MID($H147,3,10),DU148:DU149))</f>
        <v>0</v>
      </c>
      <c r="DV147" s="382"/>
    </row>
    <row r="148" spans="1:126" outlineLevel="1" x14ac:dyDescent="0.2">
      <c r="A148" s="152" t="s">
        <v>3</v>
      </c>
      <c r="B148" s="179"/>
      <c r="C148" s="43"/>
      <c r="D148" s="43"/>
      <c r="E148" s="79">
        <f t="shared" si="234"/>
        <v>0</v>
      </c>
      <c r="F148" s="150"/>
      <c r="G148" s="22"/>
      <c r="H148" s="320" t="s">
        <v>310</v>
      </c>
      <c r="I148" s="79">
        <f t="shared" si="235"/>
        <v>0</v>
      </c>
      <c r="J148" s="79">
        <f t="shared" si="236"/>
        <v>0</v>
      </c>
      <c r="K148" s="88">
        <f t="shared" si="237"/>
        <v>0</v>
      </c>
      <c r="L148" s="537"/>
      <c r="M148" s="537"/>
      <c r="N148" s="62"/>
      <c r="O148" s="320" t="str">
        <f t="shared" si="238"/>
        <v>LMH</v>
      </c>
      <c r="P148" s="79">
        <f t="shared" si="239"/>
        <v>0</v>
      </c>
      <c r="Q148" s="79">
        <f t="shared" si="240"/>
        <v>0</v>
      </c>
      <c r="R148" s="88">
        <f t="shared" si="241"/>
        <v>0</v>
      </c>
      <c r="S148" s="534"/>
      <c r="T148" s="534"/>
      <c r="U148" s="62"/>
      <c r="V148" s="320"/>
      <c r="W148" s="79">
        <f t="shared" si="242"/>
        <v>0</v>
      </c>
      <c r="X148" s="79">
        <f t="shared" si="243"/>
        <v>0</v>
      </c>
      <c r="Y148" s="88">
        <f t="shared" si="244"/>
        <v>0</v>
      </c>
      <c r="Z148" s="534"/>
      <c r="AA148" s="534"/>
      <c r="AB148" s="62"/>
      <c r="AC148" s="320"/>
      <c r="AD148" s="79">
        <f t="shared" si="245"/>
        <v>0</v>
      </c>
      <c r="AE148" s="79">
        <f t="shared" si="246"/>
        <v>0</v>
      </c>
      <c r="AF148" s="88">
        <f t="shared" si="247"/>
        <v>0</v>
      </c>
      <c r="AG148" s="534"/>
      <c r="AH148" s="534"/>
      <c r="AI148" s="62"/>
      <c r="AJ148" s="320"/>
      <c r="AK148" s="79">
        <f t="shared" si="248"/>
        <v>0</v>
      </c>
      <c r="AL148" s="79">
        <f t="shared" si="249"/>
        <v>0</v>
      </c>
      <c r="AM148" s="88">
        <f t="shared" si="250"/>
        <v>0</v>
      </c>
      <c r="AN148" s="534"/>
      <c r="AO148" s="534"/>
      <c r="AP148" s="62"/>
      <c r="AQ148" s="320"/>
      <c r="AR148" s="79">
        <f t="shared" si="251"/>
        <v>0</v>
      </c>
      <c r="AS148" s="79">
        <f t="shared" si="252"/>
        <v>0</v>
      </c>
      <c r="AT148" s="88">
        <f t="shared" si="253"/>
        <v>0</v>
      </c>
      <c r="AU148" s="534"/>
      <c r="AV148" s="534"/>
      <c r="AW148" s="62"/>
      <c r="AX148" s="320"/>
      <c r="AY148" s="79">
        <f t="shared" si="254"/>
        <v>0</v>
      </c>
      <c r="AZ148" s="79">
        <f t="shared" si="255"/>
        <v>0</v>
      </c>
      <c r="BA148" s="88">
        <f t="shared" si="256"/>
        <v>0</v>
      </c>
      <c r="BB148" s="534"/>
      <c r="BC148" s="534"/>
      <c r="BD148" s="62"/>
      <c r="BE148" s="320"/>
      <c r="BF148" s="79">
        <f t="shared" si="257"/>
        <v>0</v>
      </c>
      <c r="BG148" s="79">
        <f t="shared" si="258"/>
        <v>0</v>
      </c>
      <c r="BH148" s="88">
        <f t="shared" si="259"/>
        <v>0</v>
      </c>
      <c r="BI148" s="534"/>
      <c r="BJ148" s="534"/>
      <c r="BK148" s="62"/>
      <c r="BL148" s="320"/>
      <c r="BM148" s="79">
        <f t="shared" si="260"/>
        <v>0</v>
      </c>
      <c r="BN148" s="79">
        <f t="shared" si="261"/>
        <v>0</v>
      </c>
      <c r="BO148" s="88">
        <f t="shared" si="262"/>
        <v>0</v>
      </c>
      <c r="BP148" s="534"/>
      <c r="BQ148" s="534"/>
      <c r="BR148" s="62"/>
      <c r="BS148" s="320"/>
      <c r="BT148" s="79">
        <f t="shared" si="263"/>
        <v>0</v>
      </c>
      <c r="BU148" s="79">
        <f t="shared" si="264"/>
        <v>0</v>
      </c>
      <c r="BV148" s="88">
        <f t="shared" si="265"/>
        <v>0</v>
      </c>
      <c r="BW148" s="534"/>
      <c r="BX148" s="534"/>
      <c r="BY148" s="62"/>
      <c r="BZ148" s="320"/>
      <c r="CA148" s="79">
        <f t="shared" si="266"/>
        <v>0</v>
      </c>
      <c r="CB148" s="79">
        <f t="shared" si="267"/>
        <v>0</v>
      </c>
      <c r="CC148" s="88">
        <f t="shared" si="268"/>
        <v>0</v>
      </c>
      <c r="CD148" s="534"/>
      <c r="CE148" s="534"/>
      <c r="CF148" s="62"/>
      <c r="CG148" s="320"/>
      <c r="CH148" s="79">
        <f t="shared" si="269"/>
        <v>0</v>
      </c>
      <c r="CI148" s="79">
        <f t="shared" si="270"/>
        <v>0</v>
      </c>
      <c r="CJ148" s="88">
        <f t="shared" si="271"/>
        <v>0</v>
      </c>
      <c r="CK148" s="534"/>
      <c r="CL148" s="534"/>
      <c r="CM148" s="62"/>
      <c r="CN148" s="320"/>
      <c r="CO148" s="79">
        <f t="shared" si="272"/>
        <v>0</v>
      </c>
      <c r="CP148" s="79">
        <f t="shared" si="273"/>
        <v>0</v>
      </c>
      <c r="CQ148" s="88">
        <f t="shared" si="274"/>
        <v>0</v>
      </c>
      <c r="CR148" s="534"/>
      <c r="CS148" s="534"/>
      <c r="CT148" s="62"/>
      <c r="CU148" s="320"/>
      <c r="CV148" s="79">
        <f t="shared" si="275"/>
        <v>0</v>
      </c>
      <c r="CW148" s="79">
        <f t="shared" si="276"/>
        <v>0</v>
      </c>
      <c r="CX148" s="88">
        <f t="shared" si="277"/>
        <v>0</v>
      </c>
      <c r="CY148" s="534"/>
      <c r="CZ148" s="534"/>
      <c r="DA148" s="62"/>
      <c r="DB148" s="320"/>
      <c r="DC148" s="79">
        <f t="shared" si="278"/>
        <v>0</v>
      </c>
      <c r="DD148" s="79">
        <f t="shared" si="279"/>
        <v>0</v>
      </c>
      <c r="DE148" s="88">
        <f t="shared" si="280"/>
        <v>0</v>
      </c>
      <c r="DF148" s="534"/>
      <c r="DG148" s="534"/>
      <c r="DH148" s="62"/>
      <c r="DI148" s="320"/>
      <c r="DJ148" s="79">
        <f t="shared" si="281"/>
        <v>0</v>
      </c>
      <c r="DK148" s="79">
        <f t="shared" si="282"/>
        <v>0</v>
      </c>
      <c r="DL148" s="88">
        <f t="shared" si="283"/>
        <v>0</v>
      </c>
      <c r="DM148" s="534"/>
      <c r="DN148" s="534"/>
      <c r="DO148" s="62"/>
      <c r="DP148" s="320"/>
      <c r="DQ148" s="79">
        <f t="shared" si="284"/>
        <v>0</v>
      </c>
      <c r="DR148" s="79">
        <f t="shared" si="285"/>
        <v>0</v>
      </c>
      <c r="DS148" s="88">
        <f t="shared" si="286"/>
        <v>0</v>
      </c>
      <c r="DT148" s="534"/>
      <c r="DU148" s="534"/>
      <c r="DV148" s="62"/>
    </row>
    <row r="149" spans="1:126" outlineLevel="1" x14ac:dyDescent="0.2">
      <c r="A149" s="75" t="s">
        <v>4</v>
      </c>
      <c r="B149" s="62"/>
      <c r="C149" s="77">
        <f>SUMIF($H150:$H153,MID($H149,3,10),C150:C153)</f>
        <v>0</v>
      </c>
      <c r="D149" s="77">
        <f>SUMIF($H150:$H153,MID($H149,3,10),D150:D153)</f>
        <v>0</v>
      </c>
      <c r="E149" s="77">
        <f t="shared" si="234"/>
        <v>0</v>
      </c>
      <c r="F149" s="150"/>
      <c r="G149" s="22"/>
      <c r="H149" s="320" t="s">
        <v>311</v>
      </c>
      <c r="I149" s="77">
        <f t="shared" si="235"/>
        <v>0</v>
      </c>
      <c r="J149" s="77">
        <f t="shared" si="236"/>
        <v>0</v>
      </c>
      <c r="K149" s="77">
        <f t="shared" si="237"/>
        <v>0</v>
      </c>
      <c r="L149" s="432">
        <f>IF(I$1="","",SUMIF($H150:$H153,MID($H149,3,10),L150:L153))</f>
        <v>0</v>
      </c>
      <c r="M149" s="432">
        <f>IF(I$1="","",SUMIF($H150:$H153,MID($H149,3,10),M150:M153))</f>
        <v>0</v>
      </c>
      <c r="N149" s="62"/>
      <c r="O149" s="320" t="str">
        <f t="shared" si="238"/>
        <v>LM</v>
      </c>
      <c r="P149" s="77">
        <f t="shared" si="239"/>
        <v>0</v>
      </c>
      <c r="Q149" s="77">
        <f t="shared" si="240"/>
        <v>0</v>
      </c>
      <c r="R149" s="77">
        <f t="shared" si="241"/>
        <v>0</v>
      </c>
      <c r="S149" s="399">
        <f>IF(P$1="","",SUMIF($H150:$H153,MID($H149,3,10),S150:S153))</f>
        <v>0</v>
      </c>
      <c r="T149" s="399">
        <f>IF(P$1="","",SUMIF($H150:$H153,MID($H149,3,10),T150:T153))</f>
        <v>0</v>
      </c>
      <c r="U149" s="62"/>
      <c r="V149" s="320"/>
      <c r="W149" s="77">
        <f t="shared" si="242"/>
        <v>0</v>
      </c>
      <c r="X149" s="77">
        <f t="shared" si="243"/>
        <v>0</v>
      </c>
      <c r="Y149" s="77">
        <f t="shared" si="244"/>
        <v>0</v>
      </c>
      <c r="Z149" s="399">
        <f>IF(W$1="","",SUMIF($H150:$H153,MID($H149,3,10),Z150:Z153))</f>
        <v>0</v>
      </c>
      <c r="AA149" s="399">
        <f>IF(W$1="","",SUMIF($H150:$H153,MID($H149,3,10),AA150:AA153))</f>
        <v>0</v>
      </c>
      <c r="AB149" s="62"/>
      <c r="AC149" s="320"/>
      <c r="AD149" s="77">
        <f t="shared" si="245"/>
        <v>0</v>
      </c>
      <c r="AE149" s="77">
        <f t="shared" si="246"/>
        <v>0</v>
      </c>
      <c r="AF149" s="77">
        <f t="shared" si="247"/>
        <v>0</v>
      </c>
      <c r="AG149" s="399">
        <f>IF(AD$1="","",SUMIF($H150:$H153,MID($H149,3,10),AG150:AG153))</f>
        <v>0</v>
      </c>
      <c r="AH149" s="399">
        <f>IF(AD$1="","",SUMIF($H150:$H153,MID($H149,3,10),AH150:AH153))</f>
        <v>0</v>
      </c>
      <c r="AI149" s="62"/>
      <c r="AJ149" s="320"/>
      <c r="AK149" s="77">
        <f t="shared" si="248"/>
        <v>0</v>
      </c>
      <c r="AL149" s="77">
        <f t="shared" si="249"/>
        <v>0</v>
      </c>
      <c r="AM149" s="77">
        <f t="shared" si="250"/>
        <v>0</v>
      </c>
      <c r="AN149" s="399">
        <f>IF(AK$1="","",SUMIF($H150:$H153,MID($H149,3,10),AN150:AN153))</f>
        <v>0</v>
      </c>
      <c r="AO149" s="399">
        <f>IF(AK$1="","",SUMIF($H150:$H153,MID($H149,3,10),AO150:AO153))</f>
        <v>0</v>
      </c>
      <c r="AP149" s="62"/>
      <c r="AQ149" s="320"/>
      <c r="AR149" s="77">
        <f t="shared" si="251"/>
        <v>0</v>
      </c>
      <c r="AS149" s="77">
        <f t="shared" si="252"/>
        <v>0</v>
      </c>
      <c r="AT149" s="77">
        <f t="shared" si="253"/>
        <v>0</v>
      </c>
      <c r="AU149" s="399">
        <f>IF(AR$1="","",SUMIF($H150:$H153,MID($H149,3,10),AU150:AU153))</f>
        <v>0</v>
      </c>
      <c r="AV149" s="399">
        <f>IF(AR$1="","",SUMIF($H150:$H153,MID($H149,3,10),AV150:AV153))</f>
        <v>0</v>
      </c>
      <c r="AW149" s="62"/>
      <c r="AX149" s="320"/>
      <c r="AY149" s="77">
        <f t="shared" si="254"/>
        <v>0</v>
      </c>
      <c r="AZ149" s="77">
        <f t="shared" si="255"/>
        <v>0</v>
      </c>
      <c r="BA149" s="77">
        <f t="shared" si="256"/>
        <v>0</v>
      </c>
      <c r="BB149" s="399">
        <f>IF(AY$1="","",SUMIF($H150:$H153,MID($H149,3,10),BB150:BB153))</f>
        <v>0</v>
      </c>
      <c r="BC149" s="399">
        <f>IF(AY$1="","",SUMIF($H150:$H153,MID($H149,3,10),BC150:BC153))</f>
        <v>0</v>
      </c>
      <c r="BD149" s="62"/>
      <c r="BE149" s="320"/>
      <c r="BF149" s="77">
        <f t="shared" si="257"/>
        <v>0</v>
      </c>
      <c r="BG149" s="77">
        <f t="shared" si="258"/>
        <v>0</v>
      </c>
      <c r="BH149" s="77">
        <f t="shared" si="259"/>
        <v>0</v>
      </c>
      <c r="BI149" s="399">
        <f>IF(BF$1="","",SUMIF($H150:$H153,MID($H149,3,10),BI150:BI153))</f>
        <v>0</v>
      </c>
      <c r="BJ149" s="399">
        <f>IF(BF$1="","",SUMIF($H150:$H153,MID($H149,3,10),BJ150:BJ153))</f>
        <v>0</v>
      </c>
      <c r="BK149" s="62"/>
      <c r="BL149" s="320"/>
      <c r="BM149" s="77">
        <f t="shared" si="260"/>
        <v>0</v>
      </c>
      <c r="BN149" s="77">
        <f t="shared" si="261"/>
        <v>0</v>
      </c>
      <c r="BO149" s="77">
        <f t="shared" si="262"/>
        <v>0</v>
      </c>
      <c r="BP149" s="399">
        <f>IF(BM$1="","",SUMIF($H150:$H153,MID($H149,3,10),BP150:BP153))</f>
        <v>0</v>
      </c>
      <c r="BQ149" s="399">
        <f>IF(BM$1="","",SUMIF($H150:$H153,MID($H149,3,10),BQ150:BQ153))</f>
        <v>0</v>
      </c>
      <c r="BR149" s="62"/>
      <c r="BS149" s="320"/>
      <c r="BT149" s="77">
        <f t="shared" si="263"/>
        <v>0</v>
      </c>
      <c r="BU149" s="77">
        <f t="shared" si="264"/>
        <v>0</v>
      </c>
      <c r="BV149" s="77">
        <f t="shared" si="265"/>
        <v>0</v>
      </c>
      <c r="BW149" s="399">
        <f>IF(BT$1="","",SUMIF($H150:$H153,MID($H149,3,10),BW150:BW153))</f>
        <v>0</v>
      </c>
      <c r="BX149" s="399">
        <f>IF(BT$1="","",SUMIF($H150:$H153,MID($H149,3,10),BX150:BX153))</f>
        <v>0</v>
      </c>
      <c r="BY149" s="62"/>
      <c r="BZ149" s="320"/>
      <c r="CA149" s="77">
        <f t="shared" si="266"/>
        <v>0</v>
      </c>
      <c r="CB149" s="77">
        <f t="shared" si="267"/>
        <v>0</v>
      </c>
      <c r="CC149" s="77">
        <f t="shared" si="268"/>
        <v>0</v>
      </c>
      <c r="CD149" s="399">
        <f>IF(CA$1="","",SUMIF($H150:$H153,MID($H149,3,10),CD150:CD153))</f>
        <v>0</v>
      </c>
      <c r="CE149" s="399">
        <f>IF(CA$1="","",SUMIF($H150:$H153,MID($H149,3,10),CE150:CE153))</f>
        <v>0</v>
      </c>
      <c r="CF149" s="62"/>
      <c r="CG149" s="320"/>
      <c r="CH149" s="77">
        <f t="shared" si="269"/>
        <v>0</v>
      </c>
      <c r="CI149" s="77">
        <f t="shared" si="270"/>
        <v>0</v>
      </c>
      <c r="CJ149" s="77">
        <f t="shared" si="271"/>
        <v>0</v>
      </c>
      <c r="CK149" s="399">
        <f>IF(CH$1="","",SUMIF($H150:$H153,MID($H149,3,10),CK150:CK153))</f>
        <v>0</v>
      </c>
      <c r="CL149" s="399">
        <f>IF(CH$1="","",SUMIF($H150:$H153,MID($H149,3,10),CL150:CL153))</f>
        <v>0</v>
      </c>
      <c r="CM149" s="62"/>
      <c r="CN149" s="320"/>
      <c r="CO149" s="77">
        <f t="shared" si="272"/>
        <v>0</v>
      </c>
      <c r="CP149" s="77">
        <f t="shared" si="273"/>
        <v>0</v>
      </c>
      <c r="CQ149" s="77">
        <f t="shared" si="274"/>
        <v>0</v>
      </c>
      <c r="CR149" s="399">
        <f>IF(CO$1="","",SUMIF($H150:$H153,MID($H149,3,10),CR150:CR153))</f>
        <v>0</v>
      </c>
      <c r="CS149" s="399">
        <f>IF(CO$1="","",SUMIF($H150:$H153,MID($H149,3,10),CS150:CS153))</f>
        <v>0</v>
      </c>
      <c r="CT149" s="62"/>
      <c r="CU149" s="320"/>
      <c r="CV149" s="77">
        <f t="shared" si="275"/>
        <v>0</v>
      </c>
      <c r="CW149" s="77">
        <f t="shared" si="276"/>
        <v>0</v>
      </c>
      <c r="CX149" s="77">
        <f t="shared" si="277"/>
        <v>0</v>
      </c>
      <c r="CY149" s="399">
        <f>IF(CV$1="","",SUMIF($H150:$H153,MID($H149,3,10),CY150:CY153))</f>
        <v>0</v>
      </c>
      <c r="CZ149" s="399">
        <f>IF(CV$1="","",SUMIF($H150:$H153,MID($H149,3,10),CZ150:CZ153))</f>
        <v>0</v>
      </c>
      <c r="DA149" s="62"/>
      <c r="DB149" s="320"/>
      <c r="DC149" s="77">
        <f t="shared" si="278"/>
        <v>0</v>
      </c>
      <c r="DD149" s="77">
        <f t="shared" si="279"/>
        <v>0</v>
      </c>
      <c r="DE149" s="77">
        <f t="shared" si="280"/>
        <v>0</v>
      </c>
      <c r="DF149" s="399">
        <f>IF(DC$1="","",SUMIF($H150:$H153,MID($H149,3,10),DF150:DF153))</f>
        <v>0</v>
      </c>
      <c r="DG149" s="399">
        <f>IF(DC$1="","",SUMIF($H150:$H153,MID($H149,3,10),DG150:DG153))</f>
        <v>0</v>
      </c>
      <c r="DH149" s="62"/>
      <c r="DI149" s="320"/>
      <c r="DJ149" s="77">
        <f t="shared" si="281"/>
        <v>0</v>
      </c>
      <c r="DK149" s="77">
        <f t="shared" si="282"/>
        <v>0</v>
      </c>
      <c r="DL149" s="77">
        <f t="shared" si="283"/>
        <v>0</v>
      </c>
      <c r="DM149" s="399">
        <f>IF(DJ$1="","",SUMIF($H150:$H153,MID($H149,3,10),DM150:DM153))</f>
        <v>0</v>
      </c>
      <c r="DN149" s="399">
        <f>IF(DJ$1="","",SUMIF($H150:$H153,MID($H149,3,10),DN150:DN153))</f>
        <v>0</v>
      </c>
      <c r="DO149" s="62"/>
      <c r="DP149" s="320"/>
      <c r="DQ149" s="77">
        <f t="shared" si="284"/>
        <v>0</v>
      </c>
      <c r="DR149" s="77">
        <f t="shared" si="285"/>
        <v>0</v>
      </c>
      <c r="DS149" s="77">
        <f t="shared" si="286"/>
        <v>0</v>
      </c>
      <c r="DT149" s="399">
        <f>IF(DQ$1="","",SUMIF($H150:$H153,MID($H149,3,10),DT150:DT153))</f>
        <v>0</v>
      </c>
      <c r="DU149" s="399">
        <f>IF(DQ$1="","",SUMIF($H150:$H153,MID($H149,3,10),DU150:DU153))</f>
        <v>0</v>
      </c>
      <c r="DV149" s="62"/>
    </row>
    <row r="150" spans="1:126" outlineLevel="1" x14ac:dyDescent="0.2">
      <c r="A150" s="152" t="s">
        <v>114</v>
      </c>
      <c r="B150" s="182" t="s">
        <v>126</v>
      </c>
      <c r="C150" s="43"/>
      <c r="D150" s="43"/>
      <c r="E150" s="79">
        <f t="shared" si="234"/>
        <v>0</v>
      </c>
      <c r="F150" s="150"/>
      <c r="G150" s="22"/>
      <c r="H150" s="320" t="s">
        <v>312</v>
      </c>
      <c r="I150" s="79">
        <f t="shared" si="235"/>
        <v>0</v>
      </c>
      <c r="J150" s="79">
        <f t="shared" si="236"/>
        <v>0</v>
      </c>
      <c r="K150" s="88">
        <f t="shared" si="237"/>
        <v>0</v>
      </c>
      <c r="L150" s="537"/>
      <c r="M150" s="537"/>
      <c r="N150" s="382"/>
      <c r="O150" s="320" t="str">
        <f t="shared" si="238"/>
        <v>LMW</v>
      </c>
      <c r="P150" s="79">
        <f t="shared" si="239"/>
        <v>0</v>
      </c>
      <c r="Q150" s="79">
        <f t="shared" si="240"/>
        <v>0</v>
      </c>
      <c r="R150" s="88">
        <f t="shared" si="241"/>
        <v>0</v>
      </c>
      <c r="S150" s="537"/>
      <c r="T150" s="537"/>
      <c r="U150" s="382"/>
      <c r="V150" s="320"/>
      <c r="W150" s="79">
        <f t="shared" si="242"/>
        <v>0</v>
      </c>
      <c r="X150" s="79">
        <f t="shared" si="243"/>
        <v>0</v>
      </c>
      <c r="Y150" s="88">
        <f t="shared" si="244"/>
        <v>0</v>
      </c>
      <c r="Z150" s="537"/>
      <c r="AA150" s="537"/>
      <c r="AB150" s="382"/>
      <c r="AC150" s="320"/>
      <c r="AD150" s="79">
        <f t="shared" si="245"/>
        <v>0</v>
      </c>
      <c r="AE150" s="79">
        <f t="shared" si="246"/>
        <v>0</v>
      </c>
      <c r="AF150" s="88">
        <f t="shared" si="247"/>
        <v>0</v>
      </c>
      <c r="AG150" s="537"/>
      <c r="AH150" s="537"/>
      <c r="AI150" s="382"/>
      <c r="AJ150" s="320"/>
      <c r="AK150" s="79">
        <f t="shared" si="248"/>
        <v>0</v>
      </c>
      <c r="AL150" s="79">
        <f t="shared" si="249"/>
        <v>0</v>
      </c>
      <c r="AM150" s="88">
        <f t="shared" si="250"/>
        <v>0</v>
      </c>
      <c r="AN150" s="537"/>
      <c r="AO150" s="537"/>
      <c r="AP150" s="382"/>
      <c r="AQ150" s="320"/>
      <c r="AR150" s="79">
        <f t="shared" si="251"/>
        <v>0</v>
      </c>
      <c r="AS150" s="79">
        <f t="shared" si="252"/>
        <v>0</v>
      </c>
      <c r="AT150" s="88">
        <f t="shared" si="253"/>
        <v>0</v>
      </c>
      <c r="AU150" s="537"/>
      <c r="AV150" s="537"/>
      <c r="AW150" s="382"/>
      <c r="AX150" s="320"/>
      <c r="AY150" s="79">
        <f t="shared" si="254"/>
        <v>0</v>
      </c>
      <c r="AZ150" s="79">
        <f t="shared" si="255"/>
        <v>0</v>
      </c>
      <c r="BA150" s="88">
        <f t="shared" si="256"/>
        <v>0</v>
      </c>
      <c r="BB150" s="537"/>
      <c r="BC150" s="537"/>
      <c r="BD150" s="382"/>
      <c r="BE150" s="320"/>
      <c r="BF150" s="79">
        <f t="shared" si="257"/>
        <v>0</v>
      </c>
      <c r="BG150" s="79">
        <f t="shared" si="258"/>
        <v>0</v>
      </c>
      <c r="BH150" s="88">
        <f t="shared" si="259"/>
        <v>0</v>
      </c>
      <c r="BI150" s="537"/>
      <c r="BJ150" s="537"/>
      <c r="BK150" s="382"/>
      <c r="BL150" s="320"/>
      <c r="BM150" s="79">
        <f t="shared" si="260"/>
        <v>0</v>
      </c>
      <c r="BN150" s="79">
        <f t="shared" si="261"/>
        <v>0</v>
      </c>
      <c r="BO150" s="88">
        <f t="shared" si="262"/>
        <v>0</v>
      </c>
      <c r="BP150" s="537"/>
      <c r="BQ150" s="537"/>
      <c r="BR150" s="382"/>
      <c r="BS150" s="320"/>
      <c r="BT150" s="79">
        <f t="shared" si="263"/>
        <v>0</v>
      </c>
      <c r="BU150" s="79">
        <f t="shared" si="264"/>
        <v>0</v>
      </c>
      <c r="BV150" s="88">
        <f t="shared" si="265"/>
        <v>0</v>
      </c>
      <c r="BW150" s="537"/>
      <c r="BX150" s="537"/>
      <c r="BY150" s="382"/>
      <c r="BZ150" s="320"/>
      <c r="CA150" s="79">
        <f t="shared" si="266"/>
        <v>0</v>
      </c>
      <c r="CB150" s="79">
        <f t="shared" si="267"/>
        <v>0</v>
      </c>
      <c r="CC150" s="88">
        <f t="shared" si="268"/>
        <v>0</v>
      </c>
      <c r="CD150" s="537"/>
      <c r="CE150" s="537"/>
      <c r="CF150" s="382"/>
      <c r="CG150" s="320"/>
      <c r="CH150" s="79">
        <f t="shared" si="269"/>
        <v>0</v>
      </c>
      <c r="CI150" s="79">
        <f t="shared" si="270"/>
        <v>0</v>
      </c>
      <c r="CJ150" s="88">
        <f t="shared" si="271"/>
        <v>0</v>
      </c>
      <c r="CK150" s="537"/>
      <c r="CL150" s="537"/>
      <c r="CM150" s="382"/>
      <c r="CN150" s="320"/>
      <c r="CO150" s="79">
        <f t="shared" si="272"/>
        <v>0</v>
      </c>
      <c r="CP150" s="79">
        <f t="shared" si="273"/>
        <v>0</v>
      </c>
      <c r="CQ150" s="88">
        <f t="shared" si="274"/>
        <v>0</v>
      </c>
      <c r="CR150" s="537"/>
      <c r="CS150" s="537"/>
      <c r="CT150" s="382"/>
      <c r="CU150" s="320"/>
      <c r="CV150" s="79">
        <f t="shared" si="275"/>
        <v>0</v>
      </c>
      <c r="CW150" s="79">
        <f t="shared" si="276"/>
        <v>0</v>
      </c>
      <c r="CX150" s="88">
        <f t="shared" si="277"/>
        <v>0</v>
      </c>
      <c r="CY150" s="537"/>
      <c r="CZ150" s="537"/>
      <c r="DA150" s="382"/>
      <c r="DB150" s="320"/>
      <c r="DC150" s="79">
        <f t="shared" si="278"/>
        <v>0</v>
      </c>
      <c r="DD150" s="79">
        <f t="shared" si="279"/>
        <v>0</v>
      </c>
      <c r="DE150" s="88">
        <f t="shared" si="280"/>
        <v>0</v>
      </c>
      <c r="DF150" s="537"/>
      <c r="DG150" s="537"/>
      <c r="DH150" s="382"/>
      <c r="DI150" s="320"/>
      <c r="DJ150" s="79">
        <f t="shared" si="281"/>
        <v>0</v>
      </c>
      <c r="DK150" s="79">
        <f t="shared" si="282"/>
        <v>0</v>
      </c>
      <c r="DL150" s="88">
        <f t="shared" si="283"/>
        <v>0</v>
      </c>
      <c r="DM150" s="537"/>
      <c r="DN150" s="537"/>
      <c r="DO150" s="382"/>
      <c r="DP150" s="320"/>
      <c r="DQ150" s="79">
        <f t="shared" si="284"/>
        <v>0</v>
      </c>
      <c r="DR150" s="79">
        <f t="shared" si="285"/>
        <v>0</v>
      </c>
      <c r="DS150" s="88">
        <f t="shared" si="286"/>
        <v>0</v>
      </c>
      <c r="DT150" s="537"/>
      <c r="DU150" s="537"/>
      <c r="DV150" s="382"/>
    </row>
    <row r="151" spans="1:126" outlineLevel="1" x14ac:dyDescent="0.2">
      <c r="A151" s="152" t="s">
        <v>115</v>
      </c>
      <c r="B151" s="182" t="s">
        <v>118</v>
      </c>
      <c r="C151" s="43"/>
      <c r="D151" s="43"/>
      <c r="E151" s="79">
        <f t="shared" si="234"/>
        <v>0</v>
      </c>
      <c r="F151" s="150"/>
      <c r="G151" s="22"/>
      <c r="H151" s="320" t="s">
        <v>312</v>
      </c>
      <c r="I151" s="79">
        <f t="shared" si="235"/>
        <v>0</v>
      </c>
      <c r="J151" s="79">
        <f t="shared" si="236"/>
        <v>0</v>
      </c>
      <c r="K151" s="79">
        <f t="shared" si="237"/>
        <v>0</v>
      </c>
      <c r="L151" s="537"/>
      <c r="M151" s="537"/>
      <c r="N151" s="382"/>
      <c r="O151" s="320" t="str">
        <f t="shared" si="238"/>
        <v>LMW</v>
      </c>
      <c r="P151" s="79">
        <f t="shared" si="239"/>
        <v>0</v>
      </c>
      <c r="Q151" s="79">
        <f t="shared" si="240"/>
        <v>0</v>
      </c>
      <c r="R151" s="79">
        <f t="shared" si="241"/>
        <v>0</v>
      </c>
      <c r="S151" s="537"/>
      <c r="T151" s="537"/>
      <c r="U151" s="382"/>
      <c r="V151" s="320"/>
      <c r="W151" s="79">
        <f t="shared" si="242"/>
        <v>0</v>
      </c>
      <c r="X151" s="79">
        <f t="shared" si="243"/>
        <v>0</v>
      </c>
      <c r="Y151" s="79">
        <f t="shared" si="244"/>
        <v>0</v>
      </c>
      <c r="Z151" s="537"/>
      <c r="AA151" s="537"/>
      <c r="AB151" s="382"/>
      <c r="AC151" s="320"/>
      <c r="AD151" s="79">
        <f t="shared" si="245"/>
        <v>0</v>
      </c>
      <c r="AE151" s="79">
        <f t="shared" si="246"/>
        <v>0</v>
      </c>
      <c r="AF151" s="79">
        <f t="shared" si="247"/>
        <v>0</v>
      </c>
      <c r="AG151" s="537"/>
      <c r="AH151" s="537"/>
      <c r="AI151" s="382"/>
      <c r="AJ151" s="320"/>
      <c r="AK151" s="79">
        <f t="shared" si="248"/>
        <v>0</v>
      </c>
      <c r="AL151" s="79">
        <f t="shared" si="249"/>
        <v>0</v>
      </c>
      <c r="AM151" s="79">
        <f t="shared" si="250"/>
        <v>0</v>
      </c>
      <c r="AN151" s="537"/>
      <c r="AO151" s="537"/>
      <c r="AP151" s="382"/>
      <c r="AQ151" s="320"/>
      <c r="AR151" s="79">
        <f t="shared" si="251"/>
        <v>0</v>
      </c>
      <c r="AS151" s="79">
        <f t="shared" si="252"/>
        <v>0</v>
      </c>
      <c r="AT151" s="79">
        <f t="shared" si="253"/>
        <v>0</v>
      </c>
      <c r="AU151" s="537"/>
      <c r="AV151" s="537"/>
      <c r="AW151" s="382"/>
      <c r="AX151" s="320"/>
      <c r="AY151" s="79">
        <f t="shared" si="254"/>
        <v>0</v>
      </c>
      <c r="AZ151" s="79">
        <f t="shared" si="255"/>
        <v>0</v>
      </c>
      <c r="BA151" s="79">
        <f t="shared" si="256"/>
        <v>0</v>
      </c>
      <c r="BB151" s="537"/>
      <c r="BC151" s="537"/>
      <c r="BD151" s="382"/>
      <c r="BE151" s="320"/>
      <c r="BF151" s="79">
        <f t="shared" si="257"/>
        <v>0</v>
      </c>
      <c r="BG151" s="79">
        <f t="shared" si="258"/>
        <v>0</v>
      </c>
      <c r="BH151" s="79">
        <f t="shared" si="259"/>
        <v>0</v>
      </c>
      <c r="BI151" s="537"/>
      <c r="BJ151" s="537"/>
      <c r="BK151" s="382"/>
      <c r="BL151" s="320"/>
      <c r="BM151" s="79">
        <f t="shared" si="260"/>
        <v>0</v>
      </c>
      <c r="BN151" s="79">
        <f t="shared" si="261"/>
        <v>0</v>
      </c>
      <c r="BO151" s="79">
        <f t="shared" si="262"/>
        <v>0</v>
      </c>
      <c r="BP151" s="537"/>
      <c r="BQ151" s="537"/>
      <c r="BR151" s="382"/>
      <c r="BS151" s="320"/>
      <c r="BT151" s="79">
        <f t="shared" si="263"/>
        <v>0</v>
      </c>
      <c r="BU151" s="79">
        <f t="shared" si="264"/>
        <v>0</v>
      </c>
      <c r="BV151" s="79">
        <f t="shared" si="265"/>
        <v>0</v>
      </c>
      <c r="BW151" s="537"/>
      <c r="BX151" s="537"/>
      <c r="BY151" s="382"/>
      <c r="BZ151" s="320"/>
      <c r="CA151" s="79">
        <f t="shared" si="266"/>
        <v>0</v>
      </c>
      <c r="CB151" s="79">
        <f t="shared" si="267"/>
        <v>0</v>
      </c>
      <c r="CC151" s="79">
        <f t="shared" si="268"/>
        <v>0</v>
      </c>
      <c r="CD151" s="537"/>
      <c r="CE151" s="537"/>
      <c r="CF151" s="382"/>
      <c r="CG151" s="320"/>
      <c r="CH151" s="79">
        <f t="shared" si="269"/>
        <v>0</v>
      </c>
      <c r="CI151" s="79">
        <f t="shared" si="270"/>
        <v>0</v>
      </c>
      <c r="CJ151" s="79">
        <f t="shared" si="271"/>
        <v>0</v>
      </c>
      <c r="CK151" s="537"/>
      <c r="CL151" s="537"/>
      <c r="CM151" s="382"/>
      <c r="CN151" s="320"/>
      <c r="CO151" s="79">
        <f t="shared" si="272"/>
        <v>0</v>
      </c>
      <c r="CP151" s="79">
        <f t="shared" si="273"/>
        <v>0</v>
      </c>
      <c r="CQ151" s="79">
        <f t="shared" si="274"/>
        <v>0</v>
      </c>
      <c r="CR151" s="537"/>
      <c r="CS151" s="537"/>
      <c r="CT151" s="382"/>
      <c r="CU151" s="320"/>
      <c r="CV151" s="79">
        <f t="shared" si="275"/>
        <v>0</v>
      </c>
      <c r="CW151" s="79">
        <f t="shared" si="276"/>
        <v>0</v>
      </c>
      <c r="CX151" s="79">
        <f t="shared" si="277"/>
        <v>0</v>
      </c>
      <c r="CY151" s="537"/>
      <c r="CZ151" s="537"/>
      <c r="DA151" s="382"/>
      <c r="DB151" s="320"/>
      <c r="DC151" s="79">
        <f t="shared" si="278"/>
        <v>0</v>
      </c>
      <c r="DD151" s="79">
        <f t="shared" si="279"/>
        <v>0</v>
      </c>
      <c r="DE151" s="79">
        <f t="shared" si="280"/>
        <v>0</v>
      </c>
      <c r="DF151" s="537"/>
      <c r="DG151" s="537"/>
      <c r="DH151" s="382"/>
      <c r="DI151" s="320"/>
      <c r="DJ151" s="79">
        <f t="shared" si="281"/>
        <v>0</v>
      </c>
      <c r="DK151" s="79">
        <f t="shared" si="282"/>
        <v>0</v>
      </c>
      <c r="DL151" s="79">
        <f t="shared" si="283"/>
        <v>0</v>
      </c>
      <c r="DM151" s="537"/>
      <c r="DN151" s="537"/>
      <c r="DO151" s="382"/>
      <c r="DP151" s="320"/>
      <c r="DQ151" s="79">
        <f t="shared" si="284"/>
        <v>0</v>
      </c>
      <c r="DR151" s="79">
        <f t="shared" si="285"/>
        <v>0</v>
      </c>
      <c r="DS151" s="79">
        <f t="shared" si="286"/>
        <v>0</v>
      </c>
      <c r="DT151" s="537"/>
      <c r="DU151" s="537"/>
      <c r="DV151" s="382"/>
    </row>
    <row r="152" spans="1:126" outlineLevel="1" x14ac:dyDescent="0.2">
      <c r="A152" s="152" t="s">
        <v>121</v>
      </c>
      <c r="B152" s="182" t="s">
        <v>118</v>
      </c>
      <c r="C152" s="43"/>
      <c r="D152" s="43"/>
      <c r="E152" s="79">
        <f t="shared" si="234"/>
        <v>0</v>
      </c>
      <c r="F152" s="150"/>
      <c r="G152" s="22"/>
      <c r="H152" s="320" t="s">
        <v>312</v>
      </c>
      <c r="I152" s="79">
        <f t="shared" si="235"/>
        <v>0</v>
      </c>
      <c r="J152" s="79">
        <f t="shared" si="236"/>
        <v>0</v>
      </c>
      <c r="K152" s="79">
        <f t="shared" si="237"/>
        <v>0</v>
      </c>
      <c r="L152" s="537"/>
      <c r="M152" s="537"/>
      <c r="N152" s="382"/>
      <c r="O152" s="320" t="str">
        <f t="shared" si="238"/>
        <v>LMW</v>
      </c>
      <c r="P152" s="79">
        <f t="shared" si="239"/>
        <v>0</v>
      </c>
      <c r="Q152" s="79">
        <f t="shared" si="240"/>
        <v>0</v>
      </c>
      <c r="R152" s="79">
        <f t="shared" si="241"/>
        <v>0</v>
      </c>
      <c r="S152" s="537"/>
      <c r="T152" s="537"/>
      <c r="U152" s="382"/>
      <c r="V152" s="320"/>
      <c r="W152" s="79">
        <f t="shared" si="242"/>
        <v>0</v>
      </c>
      <c r="X152" s="79">
        <f t="shared" si="243"/>
        <v>0</v>
      </c>
      <c r="Y152" s="79">
        <f t="shared" si="244"/>
        <v>0</v>
      </c>
      <c r="Z152" s="537"/>
      <c r="AA152" s="537"/>
      <c r="AB152" s="382"/>
      <c r="AC152" s="320"/>
      <c r="AD152" s="79">
        <f t="shared" si="245"/>
        <v>0</v>
      </c>
      <c r="AE152" s="79">
        <f t="shared" si="246"/>
        <v>0</v>
      </c>
      <c r="AF152" s="79">
        <f t="shared" si="247"/>
        <v>0</v>
      </c>
      <c r="AG152" s="537"/>
      <c r="AH152" s="537"/>
      <c r="AI152" s="382"/>
      <c r="AJ152" s="320"/>
      <c r="AK152" s="79">
        <f t="shared" si="248"/>
        <v>0</v>
      </c>
      <c r="AL152" s="79">
        <f t="shared" si="249"/>
        <v>0</v>
      </c>
      <c r="AM152" s="79">
        <f t="shared" si="250"/>
        <v>0</v>
      </c>
      <c r="AN152" s="537"/>
      <c r="AO152" s="537"/>
      <c r="AP152" s="382"/>
      <c r="AQ152" s="320"/>
      <c r="AR152" s="79">
        <f t="shared" si="251"/>
        <v>0</v>
      </c>
      <c r="AS152" s="79">
        <f t="shared" si="252"/>
        <v>0</v>
      </c>
      <c r="AT152" s="79">
        <f t="shared" si="253"/>
        <v>0</v>
      </c>
      <c r="AU152" s="537"/>
      <c r="AV152" s="537"/>
      <c r="AW152" s="382"/>
      <c r="AX152" s="320"/>
      <c r="AY152" s="79">
        <f t="shared" si="254"/>
        <v>0</v>
      </c>
      <c r="AZ152" s="79">
        <f t="shared" si="255"/>
        <v>0</v>
      </c>
      <c r="BA152" s="79">
        <f t="shared" si="256"/>
        <v>0</v>
      </c>
      <c r="BB152" s="537"/>
      <c r="BC152" s="537"/>
      <c r="BD152" s="382"/>
      <c r="BE152" s="320"/>
      <c r="BF152" s="79">
        <f t="shared" si="257"/>
        <v>0</v>
      </c>
      <c r="BG152" s="79">
        <f t="shared" si="258"/>
        <v>0</v>
      </c>
      <c r="BH152" s="79">
        <f t="shared" si="259"/>
        <v>0</v>
      </c>
      <c r="BI152" s="537"/>
      <c r="BJ152" s="537"/>
      <c r="BK152" s="382"/>
      <c r="BL152" s="320"/>
      <c r="BM152" s="79">
        <f t="shared" si="260"/>
        <v>0</v>
      </c>
      <c r="BN152" s="79">
        <f t="shared" si="261"/>
        <v>0</v>
      </c>
      <c r="BO152" s="79">
        <f t="shared" si="262"/>
        <v>0</v>
      </c>
      <c r="BP152" s="537"/>
      <c r="BQ152" s="537"/>
      <c r="BR152" s="382"/>
      <c r="BS152" s="320"/>
      <c r="BT152" s="79">
        <f t="shared" si="263"/>
        <v>0</v>
      </c>
      <c r="BU152" s="79">
        <f t="shared" si="264"/>
        <v>0</v>
      </c>
      <c r="BV152" s="79">
        <f t="shared" si="265"/>
        <v>0</v>
      </c>
      <c r="BW152" s="537"/>
      <c r="BX152" s="537"/>
      <c r="BY152" s="382"/>
      <c r="BZ152" s="320"/>
      <c r="CA152" s="79">
        <f t="shared" si="266"/>
        <v>0</v>
      </c>
      <c r="CB152" s="79">
        <f t="shared" si="267"/>
        <v>0</v>
      </c>
      <c r="CC152" s="79">
        <f t="shared" si="268"/>
        <v>0</v>
      </c>
      <c r="CD152" s="537"/>
      <c r="CE152" s="537"/>
      <c r="CF152" s="382"/>
      <c r="CG152" s="320"/>
      <c r="CH152" s="79">
        <f t="shared" si="269"/>
        <v>0</v>
      </c>
      <c r="CI152" s="79">
        <f t="shared" si="270"/>
        <v>0</v>
      </c>
      <c r="CJ152" s="79">
        <f t="shared" si="271"/>
        <v>0</v>
      </c>
      <c r="CK152" s="537"/>
      <c r="CL152" s="537"/>
      <c r="CM152" s="382"/>
      <c r="CN152" s="320"/>
      <c r="CO152" s="79">
        <f t="shared" si="272"/>
        <v>0</v>
      </c>
      <c r="CP152" s="79">
        <f t="shared" si="273"/>
        <v>0</v>
      </c>
      <c r="CQ152" s="79">
        <f t="shared" si="274"/>
        <v>0</v>
      </c>
      <c r="CR152" s="537"/>
      <c r="CS152" s="537"/>
      <c r="CT152" s="382"/>
      <c r="CU152" s="320"/>
      <c r="CV152" s="79">
        <f t="shared" si="275"/>
        <v>0</v>
      </c>
      <c r="CW152" s="79">
        <f t="shared" si="276"/>
        <v>0</v>
      </c>
      <c r="CX152" s="79">
        <f t="shared" si="277"/>
        <v>0</v>
      </c>
      <c r="CY152" s="537"/>
      <c r="CZ152" s="537"/>
      <c r="DA152" s="382"/>
      <c r="DB152" s="320"/>
      <c r="DC152" s="79">
        <f t="shared" si="278"/>
        <v>0</v>
      </c>
      <c r="DD152" s="79">
        <f t="shared" si="279"/>
        <v>0</v>
      </c>
      <c r="DE152" s="79">
        <f t="shared" si="280"/>
        <v>0</v>
      </c>
      <c r="DF152" s="537"/>
      <c r="DG152" s="537"/>
      <c r="DH152" s="382"/>
      <c r="DI152" s="320"/>
      <c r="DJ152" s="79">
        <f t="shared" si="281"/>
        <v>0</v>
      </c>
      <c r="DK152" s="79">
        <f t="shared" si="282"/>
        <v>0</v>
      </c>
      <c r="DL152" s="79">
        <f t="shared" si="283"/>
        <v>0</v>
      </c>
      <c r="DM152" s="537"/>
      <c r="DN152" s="537"/>
      <c r="DO152" s="382"/>
      <c r="DP152" s="320"/>
      <c r="DQ152" s="79">
        <f t="shared" si="284"/>
        <v>0</v>
      </c>
      <c r="DR152" s="79">
        <f t="shared" si="285"/>
        <v>0</v>
      </c>
      <c r="DS152" s="79">
        <f t="shared" si="286"/>
        <v>0</v>
      </c>
      <c r="DT152" s="537"/>
      <c r="DU152" s="537"/>
      <c r="DV152" s="382"/>
    </row>
    <row r="153" spans="1:126" x14ac:dyDescent="0.2">
      <c r="A153" s="75" t="s">
        <v>151</v>
      </c>
      <c r="B153" s="64"/>
      <c r="C153" s="77">
        <f>SUMIF($O134:$O152,MID($H153,3,10),C134:C152)</f>
        <v>0</v>
      </c>
      <c r="D153" s="77">
        <f>SUMIF($O134:$O152,MID($H153,3,10),D134:D152)</f>
        <v>0</v>
      </c>
      <c r="E153" s="77">
        <f t="shared" si="234"/>
        <v>0</v>
      </c>
      <c r="F153" s="150"/>
      <c r="G153" s="22"/>
      <c r="H153" s="320" t="s">
        <v>313</v>
      </c>
      <c r="I153" s="536">
        <f>IF(I$1="","",SUMIF($O135:$O152,MID($H153,3,10),I135:I152))</f>
        <v>0</v>
      </c>
      <c r="J153" s="536">
        <f>IF(I$1="","",SUMIF($O135:$O152,MID($H153,3,10),J135:J152))</f>
        <v>0</v>
      </c>
      <c r="K153" s="77">
        <f t="shared" si="237"/>
        <v>0</v>
      </c>
      <c r="L153" s="432">
        <f>IF(I$1="","",SUMIF($O135:$O152,MID($H153,3,10),L135:L152))</f>
        <v>0</v>
      </c>
      <c r="M153" s="432">
        <f>IF(I$1="","",SUMIF($O135:$O152,MID($H153,3,10),M135:M152))</f>
        <v>0</v>
      </c>
      <c r="N153" s="382"/>
      <c r="O153" s="320" t="str">
        <f t="shared" si="238"/>
        <v>L</v>
      </c>
      <c r="P153" s="536">
        <f>IF(P$1="","",SUMIF($O135:$O152,MID($H153,3,10),P135:P152))</f>
        <v>0</v>
      </c>
      <c r="Q153" s="536">
        <f>IF(P$1="","",SUMIF($O135:$O152,MID($H153,3,10),Q135:Q152))</f>
        <v>0</v>
      </c>
      <c r="R153" s="77">
        <f>IF(P$1="","",SUM(P153:Q153))</f>
        <v>0</v>
      </c>
      <c r="S153" s="432">
        <f>IF(P$1="","",SUMIF($O135:$O152,MID($H153,3,10),S135:S152))</f>
        <v>0</v>
      </c>
      <c r="T153" s="432">
        <f>IF(P$1="","",SUMIF($O135:$O152,MID($H153,3,10),T135:T152))</f>
        <v>0</v>
      </c>
      <c r="U153" s="382"/>
      <c r="V153" s="320"/>
      <c r="W153" s="536">
        <f>IF(W$1="","",SUMIF($O135:$O152,MID($H153,3,10),W135:W152))</f>
        <v>0</v>
      </c>
      <c r="X153" s="536">
        <f>IF(W$1="","",SUMIF($O135:$O152,MID($H153,3,10),X135:X152))</f>
        <v>0</v>
      </c>
      <c r="Y153" s="77">
        <f>IF(W$1="","",SUM(W153:X153))</f>
        <v>0</v>
      </c>
      <c r="Z153" s="432">
        <f>IF(W$1="","",SUMIF($O135:$O152,MID($H153,3,10),Z135:Z152))</f>
        <v>0</v>
      </c>
      <c r="AA153" s="432">
        <f>IF(W$1="","",SUMIF($O135:$O152,MID($H153,3,10),AA135:AA152))</f>
        <v>0</v>
      </c>
      <c r="AB153" s="382"/>
      <c r="AC153" s="320"/>
      <c r="AD153" s="536">
        <f>IF(AD$1="","",SUMIF($O135:$O152,MID($H153,3,10),AD135:AD152))</f>
        <v>0</v>
      </c>
      <c r="AE153" s="536">
        <f>IF(AD$1="","",SUMIF($O135:$O152,MID($H153,3,10),AE135:AE152))</f>
        <v>0</v>
      </c>
      <c r="AF153" s="77">
        <f>IF(AD$1="","",SUM(AD153:AE153))</f>
        <v>0</v>
      </c>
      <c r="AG153" s="432">
        <f>IF(AD$1="","",SUMIF($O135:$O152,MID($H153,3,10),AG135:AG152))</f>
        <v>0</v>
      </c>
      <c r="AH153" s="432">
        <f>IF(AD$1="","",SUMIF($O135:$O152,MID($H153,3,10),AH135:AH152))</f>
        <v>0</v>
      </c>
      <c r="AI153" s="382"/>
      <c r="AJ153" s="320"/>
      <c r="AK153" s="536">
        <f>IF(AK$1="","",SUMIF($O135:$O152,MID($H153,3,10),AK135:AK152))</f>
        <v>0</v>
      </c>
      <c r="AL153" s="536">
        <f>IF(AK$1="","",SUMIF($O135:$O152,MID($H153,3,10),AL135:AL152))</f>
        <v>0</v>
      </c>
      <c r="AM153" s="77">
        <f>IF(AK$1="","",SUM(AK153:AL153))</f>
        <v>0</v>
      </c>
      <c r="AN153" s="432">
        <f>IF(AK$1="","",SUMIF($O135:$O152,MID($H153,3,10),AN135:AN152))</f>
        <v>0</v>
      </c>
      <c r="AO153" s="432">
        <f>IF(AK$1="","",SUMIF($O135:$O152,MID($H153,3,10),AO135:AO152))</f>
        <v>0</v>
      </c>
      <c r="AP153" s="382"/>
      <c r="AQ153" s="320"/>
      <c r="AR153" s="536">
        <f>IF(AR$1="","",SUMIF($O135:$O152,MID($H153,3,10),AR135:AR152))</f>
        <v>0</v>
      </c>
      <c r="AS153" s="536">
        <f>IF(AR$1="","",SUMIF($O135:$O152,MID($H153,3,10),AS135:AS152))</f>
        <v>0</v>
      </c>
      <c r="AT153" s="77">
        <f>IF(AR$1="","",SUM(AR153:AS153))</f>
        <v>0</v>
      </c>
      <c r="AU153" s="432">
        <f>IF(AR$1="","",SUMIF($O135:$O152,MID($H153,3,10),AU135:AU152))</f>
        <v>0</v>
      </c>
      <c r="AV153" s="432">
        <f>IF(AR$1="","",SUMIF($O135:$O152,MID($H153,3,10),AV135:AV152))</f>
        <v>0</v>
      </c>
      <c r="AW153" s="382"/>
      <c r="AX153" s="320"/>
      <c r="AY153" s="536">
        <f>IF(AY$1="","",SUMIF($O135:$O152,MID($H153,3,10),AY135:AY152))</f>
        <v>0</v>
      </c>
      <c r="AZ153" s="536">
        <f>IF(AY$1="","",SUMIF($O135:$O152,MID($H153,3,10),AZ135:AZ152))</f>
        <v>0</v>
      </c>
      <c r="BA153" s="77">
        <f>IF(AY$1="","",SUM(AY153:AZ153))</f>
        <v>0</v>
      </c>
      <c r="BB153" s="432">
        <f>IF(AY$1="","",SUMIF($O135:$O152,MID($H153,3,10),BB135:BB152))</f>
        <v>0</v>
      </c>
      <c r="BC153" s="432">
        <f>IF(AY$1="","",SUMIF($O135:$O152,MID($H153,3,10),BC135:BC152))</f>
        <v>0</v>
      </c>
      <c r="BD153" s="382"/>
      <c r="BE153" s="320"/>
      <c r="BF153" s="536">
        <f>IF(BF$1="","",SUMIF($O135:$O152,MID($H153,3,10),BF135:BF152))</f>
        <v>0</v>
      </c>
      <c r="BG153" s="536">
        <f>IF(BF$1="","",SUMIF($O135:$O152,MID($H153,3,10),BG135:BG152))</f>
        <v>0</v>
      </c>
      <c r="BH153" s="77">
        <f>IF(BF$1="","",SUM(BF153:BG153))</f>
        <v>0</v>
      </c>
      <c r="BI153" s="432">
        <f>IF(BF$1="","",SUMIF($O135:$O152,MID($H153,3,10),BI135:BI152))</f>
        <v>0</v>
      </c>
      <c r="BJ153" s="432">
        <f>IF(BF$1="","",SUMIF($O135:$O152,MID($H153,3,10),BJ135:BJ152))</f>
        <v>0</v>
      </c>
      <c r="BK153" s="382"/>
      <c r="BL153" s="320"/>
      <c r="BM153" s="536">
        <f>IF(BM$1="","",SUMIF($O135:$O152,MID($H153,3,10),BM135:BM152))</f>
        <v>0</v>
      </c>
      <c r="BN153" s="536">
        <f>IF(BM$1="","",SUMIF($O135:$O152,MID($H153,3,10),BN135:BN152))</f>
        <v>0</v>
      </c>
      <c r="BO153" s="77">
        <f>IF(BM$1="","",SUM(BM153:BN153))</f>
        <v>0</v>
      </c>
      <c r="BP153" s="432">
        <f>IF(BM$1="","",SUMIF($O135:$O152,MID($H153,3,10),BP135:BP152))</f>
        <v>0</v>
      </c>
      <c r="BQ153" s="432">
        <f>IF(BM$1="","",SUMIF($O135:$O152,MID($H153,3,10),BQ135:BQ152))</f>
        <v>0</v>
      </c>
      <c r="BR153" s="382"/>
      <c r="BS153" s="320"/>
      <c r="BT153" s="536">
        <f>IF(BT$1="","",SUMIF($O135:$O152,MID($H153,3,10),BT135:BT152))</f>
        <v>0</v>
      </c>
      <c r="BU153" s="536">
        <f>IF(BT$1="","",SUMIF($O135:$O152,MID($H153,3,10),BU135:BU152))</f>
        <v>0</v>
      </c>
      <c r="BV153" s="77">
        <f>IF(BT$1="","",SUM(BT153:BU153))</f>
        <v>0</v>
      </c>
      <c r="BW153" s="432">
        <f>IF(BT$1="","",SUMIF($O135:$O152,MID($H153,3,10),BW135:BW152))</f>
        <v>0</v>
      </c>
      <c r="BX153" s="432">
        <f>IF(BT$1="","",SUMIF($O135:$O152,MID($H153,3,10),BX135:BX152))</f>
        <v>0</v>
      </c>
      <c r="BY153" s="382"/>
      <c r="BZ153" s="320"/>
      <c r="CA153" s="536">
        <f>IF(CA$1="","",SUMIF($O135:$O152,MID($H153,3,10),CA135:CA152))</f>
        <v>0</v>
      </c>
      <c r="CB153" s="536">
        <f>IF(CA$1="","",SUMIF($O135:$O152,MID($H153,3,10),CB135:CB152))</f>
        <v>0</v>
      </c>
      <c r="CC153" s="77">
        <f>IF(CA$1="","",SUM(CA153:CB153))</f>
        <v>0</v>
      </c>
      <c r="CD153" s="432">
        <f>IF(CA$1="","",SUMIF($O135:$O152,MID($H153,3,10),CD135:CD152))</f>
        <v>0</v>
      </c>
      <c r="CE153" s="432">
        <f>IF(CA$1="","",SUMIF($O135:$O152,MID($H153,3,10),CE135:CE152))</f>
        <v>0</v>
      </c>
      <c r="CF153" s="382"/>
      <c r="CG153" s="320"/>
      <c r="CH153" s="536">
        <f>IF(CH$1="","",SUMIF($O135:$O152,MID($H153,3,10),CH135:CH152))</f>
        <v>0</v>
      </c>
      <c r="CI153" s="536">
        <f>IF(CH$1="","",SUMIF($O135:$O152,MID($H153,3,10),CI135:CI152))</f>
        <v>0</v>
      </c>
      <c r="CJ153" s="77">
        <f>IF(CH$1="","",SUM(CH153:CI153))</f>
        <v>0</v>
      </c>
      <c r="CK153" s="432">
        <f>IF(CH$1="","",SUMIF($O135:$O152,MID($H153,3,10),CK135:CK152))</f>
        <v>0</v>
      </c>
      <c r="CL153" s="432">
        <f>IF(CH$1="","",SUMIF($O135:$O152,MID($H153,3,10),CL135:CL152))</f>
        <v>0</v>
      </c>
      <c r="CM153" s="382"/>
      <c r="CN153" s="320"/>
      <c r="CO153" s="536">
        <f>IF(CO$1="","",SUMIF($O135:$O152,MID($H153,3,10),CO135:CO152))</f>
        <v>0</v>
      </c>
      <c r="CP153" s="536">
        <f>IF(CO$1="","",SUMIF($O135:$O152,MID($H153,3,10),CP135:CP152))</f>
        <v>0</v>
      </c>
      <c r="CQ153" s="77">
        <f>IF(CO$1="","",SUM(CO153:CP153))</f>
        <v>0</v>
      </c>
      <c r="CR153" s="432">
        <f>IF(CO$1="","",SUMIF($O135:$O152,MID($H153,3,10),CR135:CR152))</f>
        <v>0</v>
      </c>
      <c r="CS153" s="432">
        <f>IF(CO$1="","",SUMIF($O135:$O152,MID($H153,3,10),CS135:CS152))</f>
        <v>0</v>
      </c>
      <c r="CT153" s="382"/>
      <c r="CU153" s="320"/>
      <c r="CV153" s="536">
        <f>IF(CV$1="","",SUMIF($O135:$O152,MID($H153,3,10),CV135:CV152))</f>
        <v>0</v>
      </c>
      <c r="CW153" s="536">
        <f>IF(CV$1="","",SUMIF($O135:$O152,MID($H153,3,10),CW135:CW152))</f>
        <v>0</v>
      </c>
      <c r="CX153" s="77">
        <f>IF(CV$1="","",SUM(CV153:CW153))</f>
        <v>0</v>
      </c>
      <c r="CY153" s="432">
        <f>IF(CV$1="","",SUMIF($O135:$O152,MID($H153,3,10),CY135:CY152))</f>
        <v>0</v>
      </c>
      <c r="CZ153" s="432">
        <f>IF(CV$1="","",SUMIF($O135:$O152,MID($H153,3,10),CZ135:CZ152))</f>
        <v>0</v>
      </c>
      <c r="DA153" s="382"/>
      <c r="DB153" s="320"/>
      <c r="DC153" s="536">
        <f>IF(DC$1="","",SUMIF($O135:$O152,MID($H153,3,10),DC135:DC152))</f>
        <v>0</v>
      </c>
      <c r="DD153" s="536">
        <f>IF(DC$1="","",SUMIF($O135:$O152,MID($H153,3,10),DD135:DD152))</f>
        <v>0</v>
      </c>
      <c r="DE153" s="77">
        <f>IF(DC$1="","",SUM(DC153:DD153))</f>
        <v>0</v>
      </c>
      <c r="DF153" s="432">
        <f>IF(DC$1="","",SUMIF($O135:$O152,MID($H153,3,10),DF135:DF152))</f>
        <v>0</v>
      </c>
      <c r="DG153" s="432">
        <f>IF(DC$1="","",SUMIF($O135:$O152,MID($H153,3,10),DG135:DG152))</f>
        <v>0</v>
      </c>
      <c r="DH153" s="382"/>
      <c r="DI153" s="320"/>
      <c r="DJ153" s="536">
        <f>IF(DJ$1="","",SUMIF($O135:$O152,MID($H153,3,10),DJ135:DJ152))</f>
        <v>0</v>
      </c>
      <c r="DK153" s="536">
        <f>IF(DJ$1="","",SUMIF($O135:$O152,MID($H153,3,10),DK135:DK152))</f>
        <v>0</v>
      </c>
      <c r="DL153" s="77">
        <f>IF(DJ$1="","",SUM(DJ153:DK153))</f>
        <v>0</v>
      </c>
      <c r="DM153" s="432">
        <f>IF(DJ$1="","",SUMIF($O135:$O152,MID($H153,3,10),DM135:DM152))</f>
        <v>0</v>
      </c>
      <c r="DN153" s="432">
        <f>IF(DJ$1="","",SUMIF($O135:$O152,MID($H153,3,10),DN135:DN152))</f>
        <v>0</v>
      </c>
      <c r="DO153" s="382"/>
      <c r="DP153" s="320"/>
      <c r="DQ153" s="536">
        <f>IF(DQ$1="","",SUMIF($O135:$O152,MID($H153,3,10),DQ135:DQ152))</f>
        <v>0</v>
      </c>
      <c r="DR153" s="536">
        <f>IF(DQ$1="","",SUMIF($O135:$O152,MID($H153,3,10),DR135:DR152))</f>
        <v>0</v>
      </c>
      <c r="DS153" s="77">
        <f>IF(DQ$1="","",SUM(DQ153:DR153))</f>
        <v>0</v>
      </c>
      <c r="DT153" s="432">
        <f>IF(DQ$1="","",SUMIF($O135:$O152,MID($H153,3,10),DT135:DT152))</f>
        <v>0</v>
      </c>
      <c r="DU153" s="432">
        <f>IF(DQ$1="","",SUMIF($O135:$O152,MID($H153,3,10),DU135:DU152))</f>
        <v>0</v>
      </c>
      <c r="DV153" s="382"/>
    </row>
    <row r="154" spans="1:126" x14ac:dyDescent="0.2">
      <c r="A154" s="724" t="s">
        <v>80</v>
      </c>
      <c r="B154" s="725"/>
      <c r="C154" s="725"/>
      <c r="D154" s="725"/>
      <c r="E154" s="725"/>
      <c r="F154" s="726"/>
      <c r="G154" s="22"/>
      <c r="H154" s="320"/>
      <c r="I154" s="462"/>
      <c r="J154" s="308"/>
      <c r="K154" s="308"/>
      <c r="L154" s="471"/>
      <c r="M154" s="471"/>
      <c r="N154" s="400"/>
      <c r="O154" s="320"/>
      <c r="P154" s="462"/>
      <c r="Q154" s="308"/>
      <c r="R154" s="308"/>
      <c r="S154" s="471"/>
      <c r="T154" s="471"/>
      <c r="U154" s="400"/>
      <c r="V154" s="320"/>
      <c r="W154" s="462"/>
      <c r="X154" s="308"/>
      <c r="Y154" s="308"/>
      <c r="Z154" s="471"/>
      <c r="AA154" s="471"/>
      <c r="AB154" s="400"/>
      <c r="AC154" s="320"/>
      <c r="AD154" s="462"/>
      <c r="AE154" s="308"/>
      <c r="AF154" s="308"/>
      <c r="AG154" s="471"/>
      <c r="AH154" s="471"/>
      <c r="AI154" s="400"/>
      <c r="AJ154" s="320"/>
      <c r="AK154" s="462"/>
      <c r="AL154" s="308"/>
      <c r="AM154" s="308"/>
      <c r="AN154" s="471"/>
      <c r="AO154" s="471"/>
      <c r="AP154" s="400"/>
      <c r="AQ154" s="320"/>
      <c r="AR154" s="462"/>
      <c r="AS154" s="308"/>
      <c r="AT154" s="308"/>
      <c r="AU154" s="471"/>
      <c r="AV154" s="471"/>
      <c r="AW154" s="400"/>
      <c r="AX154" s="320"/>
      <c r="AY154" s="462"/>
      <c r="AZ154" s="308"/>
      <c r="BA154" s="308"/>
      <c r="BB154" s="471"/>
      <c r="BC154" s="471"/>
      <c r="BD154" s="400"/>
      <c r="BE154" s="320"/>
      <c r="BF154" s="462"/>
      <c r="BG154" s="308"/>
      <c r="BH154" s="308"/>
      <c r="BI154" s="471"/>
      <c r="BJ154" s="471"/>
      <c r="BK154" s="400"/>
      <c r="BL154" s="320"/>
      <c r="BM154" s="462"/>
      <c r="BN154" s="308"/>
      <c r="BO154" s="308"/>
      <c r="BP154" s="471"/>
      <c r="BQ154" s="471"/>
      <c r="BR154" s="400"/>
      <c r="BS154" s="320"/>
      <c r="BT154" s="462"/>
      <c r="BU154" s="308"/>
      <c r="BV154" s="308"/>
      <c r="BW154" s="471"/>
      <c r="BX154" s="471"/>
      <c r="BY154" s="400"/>
      <c r="BZ154" s="320"/>
      <c r="CA154" s="462"/>
      <c r="CB154" s="308"/>
      <c r="CC154" s="308"/>
      <c r="CD154" s="471"/>
      <c r="CE154" s="471"/>
      <c r="CF154" s="400"/>
      <c r="CG154" s="320"/>
      <c r="CH154" s="462"/>
      <c r="CI154" s="308"/>
      <c r="CJ154" s="308"/>
      <c r="CK154" s="471"/>
      <c r="CL154" s="471"/>
      <c r="CM154" s="400"/>
      <c r="CN154" s="320"/>
      <c r="CO154" s="462"/>
      <c r="CP154" s="308"/>
      <c r="CQ154" s="308"/>
      <c r="CR154" s="471"/>
      <c r="CS154" s="471"/>
      <c r="CT154" s="400"/>
      <c r="CU154" s="320"/>
      <c r="CV154" s="462"/>
      <c r="CW154" s="308"/>
      <c r="CX154" s="308"/>
      <c r="CY154" s="471"/>
      <c r="CZ154" s="471"/>
      <c r="DA154" s="400"/>
      <c r="DB154" s="320"/>
      <c r="DC154" s="462"/>
      <c r="DD154" s="308"/>
      <c r="DE154" s="308"/>
      <c r="DF154" s="471"/>
      <c r="DG154" s="471"/>
      <c r="DH154" s="400"/>
      <c r="DI154" s="320"/>
      <c r="DJ154" s="462"/>
      <c r="DK154" s="308"/>
      <c r="DL154" s="308"/>
      <c r="DM154" s="471"/>
      <c r="DN154" s="471"/>
      <c r="DO154" s="400"/>
      <c r="DP154" s="320"/>
      <c r="DQ154" s="462"/>
      <c r="DR154" s="308"/>
      <c r="DS154" s="308"/>
      <c r="DT154" s="471"/>
      <c r="DU154" s="471"/>
      <c r="DV154" s="400"/>
    </row>
    <row r="155" spans="1:126" outlineLevel="1" x14ac:dyDescent="0.2">
      <c r="A155" s="75" t="s">
        <v>5</v>
      </c>
      <c r="B155" s="71"/>
      <c r="C155" s="77">
        <f>SUMIF($H156:$H159,MID($H155,3,10),C156:C159)</f>
        <v>0</v>
      </c>
      <c r="D155" s="77">
        <f>SUMIF($H156:$H159,MID($H155,3,10),D156:D159)</f>
        <v>0</v>
      </c>
      <c r="E155" s="77">
        <f t="shared" ref="E155:E191" si="287">SUM(C155:D155)</f>
        <v>0</v>
      </c>
      <c r="F155" s="177"/>
      <c r="G155" s="22"/>
      <c r="H155" s="320" t="s">
        <v>314</v>
      </c>
      <c r="I155" s="77">
        <f t="shared" ref="I155:I190" si="288">IF(K$1="Rejected",C155,IF(L155="",C155,SUM(C155,L155)))</f>
        <v>0</v>
      </c>
      <c r="J155" s="77">
        <f t="shared" ref="J155:J190" si="289">IF(K$1="Rejected",D155,IF(M155="",D155,SUM(D155,M155)))</f>
        <v>0</v>
      </c>
      <c r="K155" s="77">
        <f t="shared" ref="K155:K190" si="290">IF(I$1="","",SUM(I155:J155))</f>
        <v>0</v>
      </c>
      <c r="L155" s="435">
        <f>IF(I$1="","",SUMIF($H156:$H159,MID($H155,3,10),L156:L159))</f>
        <v>0</v>
      </c>
      <c r="M155" s="435">
        <f>IF(I$1="","",SUMIF($H156:$H159,MID($H155,3,10),M156:M159))</f>
        <v>0</v>
      </c>
      <c r="N155" s="383"/>
      <c r="O155" s="320" t="str">
        <f t="shared" si="238"/>
        <v>LL</v>
      </c>
      <c r="P155" s="77">
        <f t="shared" ref="P155:P190" si="291">IF(R$1="Rejected",I155,IF(S155="",I155,SUM(I155,S155)))</f>
        <v>0</v>
      </c>
      <c r="Q155" s="77">
        <f t="shared" ref="Q155:Q190" si="292">IF(R$1="Rejected",J155,IF(T155="",J155,SUM(J155,T155)))</f>
        <v>0</v>
      </c>
      <c r="R155" s="77">
        <f>IF(P$1="","",SUM(P155:Q155))</f>
        <v>0</v>
      </c>
      <c r="S155" s="478">
        <f>IF(P$1="","",SUMIF($H156:$H159,MID($H155,3,10),S156:S159))</f>
        <v>0</v>
      </c>
      <c r="T155" s="478">
        <f>IF(P$1="","",SUMIF($H156:$H159,MID($H155,3,10),T156:T159))</f>
        <v>0</v>
      </c>
      <c r="U155" s="383"/>
      <c r="V155" s="320"/>
      <c r="W155" s="77">
        <f t="shared" ref="W155:W190" si="293">IF(Y$1="Rejected",P155,IF(Z155="",P155,SUM(P155,Z155)))</f>
        <v>0</v>
      </c>
      <c r="X155" s="77">
        <f t="shared" ref="X155:X190" si="294">IF(Y$1="Rejected",Q155,IF(AA155="",Q155,SUM(Q155,AA155)))</f>
        <v>0</v>
      </c>
      <c r="Y155" s="77">
        <f>IF(W$1="","",SUM(W155:X155))</f>
        <v>0</v>
      </c>
      <c r="Z155" s="478">
        <f>IF(W$1="","",SUMIF($H156:$H159,MID($H155,3,10),Z156:Z159))</f>
        <v>0</v>
      </c>
      <c r="AA155" s="478">
        <f>IF(W$1="","",SUMIF($H156:$H159,MID($H155,3,10),AA156:AA159))</f>
        <v>0</v>
      </c>
      <c r="AB155" s="383"/>
      <c r="AC155" s="320"/>
      <c r="AD155" s="77">
        <f t="shared" ref="AD155:AD190" si="295">IF(AF$1="Rejected",W155,IF(AG155="",W155,SUM(W155,AG155)))</f>
        <v>0</v>
      </c>
      <c r="AE155" s="77">
        <f t="shared" ref="AE155:AE190" si="296">IF(AF$1="Rejected",X155,IF(AH155="",X155,SUM(X155,AH155)))</f>
        <v>0</v>
      </c>
      <c r="AF155" s="77">
        <f>IF(AD$1="","",SUM(AD155:AE155))</f>
        <v>0</v>
      </c>
      <c r="AG155" s="478">
        <f>IF(AD$1="","",SUMIF($H156:$H159,MID($H155,3,10),AG156:AG159))</f>
        <v>0</v>
      </c>
      <c r="AH155" s="478">
        <f>IF(AD$1="","",SUMIF($H156:$H159,MID($H155,3,10),AH156:AH159))</f>
        <v>0</v>
      </c>
      <c r="AI155" s="383"/>
      <c r="AJ155" s="320"/>
      <c r="AK155" s="77">
        <f t="shared" ref="AK155:AK190" si="297">IF(AM$1="Rejected",AD155,IF(AN155="",AD155,SUM(AD155,AN155)))</f>
        <v>0</v>
      </c>
      <c r="AL155" s="77">
        <f t="shared" ref="AL155:AL190" si="298">IF(AM$1="Rejected",AE155,IF(AO155="",AE155,SUM(AE155,AO155)))</f>
        <v>0</v>
      </c>
      <c r="AM155" s="77">
        <f>IF(AK$1="","",SUM(AK155:AL155))</f>
        <v>0</v>
      </c>
      <c r="AN155" s="478">
        <f>IF(AK$1="","",SUMIF($H156:$H159,MID($H155,3,10),AN156:AN159))</f>
        <v>0</v>
      </c>
      <c r="AO155" s="478">
        <f>IF(AK$1="","",SUMIF($H156:$H159,MID($H155,3,10),AO156:AO159))</f>
        <v>0</v>
      </c>
      <c r="AP155" s="383"/>
      <c r="AQ155" s="320"/>
      <c r="AR155" s="77">
        <f t="shared" ref="AR155:AR190" si="299">IF(AT$1="Rejected",AK155,IF(AU155="",AK155,SUM(AK155,AU155)))</f>
        <v>0</v>
      </c>
      <c r="AS155" s="77">
        <f t="shared" ref="AS155:AS190" si="300">IF(AT$1="Rejected",AL155,IF(AV155="",AL155,SUM(AL155,AV155)))</f>
        <v>0</v>
      </c>
      <c r="AT155" s="77">
        <f>IF(AR$1="","",SUM(AR155:AS155))</f>
        <v>0</v>
      </c>
      <c r="AU155" s="478">
        <f>IF(AR$1="","",SUMIF($H156:$H159,MID($H155,3,10),AU156:AU159))</f>
        <v>0</v>
      </c>
      <c r="AV155" s="478">
        <f>IF(AR$1="","",SUMIF($H156:$H159,MID($H155,3,10),AV156:AV159))</f>
        <v>0</v>
      </c>
      <c r="AW155" s="383"/>
      <c r="AX155" s="320"/>
      <c r="AY155" s="77">
        <f t="shared" ref="AY155:AY190" si="301">IF(BA$1="Rejected",AR155,IF(BB155="",AR155,SUM(AR155,BB155)))</f>
        <v>0</v>
      </c>
      <c r="AZ155" s="77">
        <f t="shared" ref="AZ155:AZ190" si="302">IF(BA$1="Rejected",AS155,IF(BC155="",AS155,SUM(AS155,BC155)))</f>
        <v>0</v>
      </c>
      <c r="BA155" s="77">
        <f>IF(AY$1="","",SUM(AY155:AZ155))</f>
        <v>0</v>
      </c>
      <c r="BB155" s="478">
        <f>IF(AY$1="","",SUMIF($H156:$H159,MID($H155,3,10),BB156:BB159))</f>
        <v>0</v>
      </c>
      <c r="BC155" s="478">
        <f>IF(AY$1="","",SUMIF($H156:$H159,MID($H155,3,10),BC156:BC159))</f>
        <v>0</v>
      </c>
      <c r="BD155" s="383"/>
      <c r="BE155" s="320"/>
      <c r="BF155" s="77">
        <f t="shared" ref="BF155:BF190" si="303">IF(BH$1="Rejected",AY155,IF(BI155="",AY155,SUM(AY155,BI155)))</f>
        <v>0</v>
      </c>
      <c r="BG155" s="77">
        <f t="shared" ref="BG155:BG190" si="304">IF(BH$1="Rejected",AZ155,IF(BJ155="",AZ155,SUM(AZ155,BJ155)))</f>
        <v>0</v>
      </c>
      <c r="BH155" s="77">
        <f>IF(BF$1="","",SUM(BF155:BG155))</f>
        <v>0</v>
      </c>
      <c r="BI155" s="478">
        <f>IF(BF$1="","",SUMIF($H156:$H159,MID($H155,3,10),BI156:BI159))</f>
        <v>0</v>
      </c>
      <c r="BJ155" s="478">
        <f>IF(BF$1="","",SUMIF($H156:$H159,MID($H155,3,10),BJ156:BJ159))</f>
        <v>0</v>
      </c>
      <c r="BK155" s="383"/>
      <c r="BL155" s="320"/>
      <c r="BM155" s="77">
        <f t="shared" ref="BM155:BM190" si="305">IF(BO$1="Rejected",BF155,IF(BP155="",BF155,SUM(BF155,BP155)))</f>
        <v>0</v>
      </c>
      <c r="BN155" s="77">
        <f t="shared" ref="BN155:BN190" si="306">IF(BO$1="Rejected",BG155,IF(BQ155="",BG155,SUM(BG155,BQ155)))</f>
        <v>0</v>
      </c>
      <c r="BO155" s="77">
        <f>IF(BM$1="","",SUM(BM155:BN155))</f>
        <v>0</v>
      </c>
      <c r="BP155" s="478">
        <f>IF(BM$1="","",SUMIF($H156:$H159,MID($H155,3,10),BP156:BP159))</f>
        <v>0</v>
      </c>
      <c r="BQ155" s="478">
        <f>IF(BM$1="","",SUMIF($H156:$H159,MID($H155,3,10),BQ156:BQ159))</f>
        <v>0</v>
      </c>
      <c r="BR155" s="383"/>
      <c r="BS155" s="320"/>
      <c r="BT155" s="77">
        <f t="shared" ref="BT155:BT190" si="307">IF(BV$1="Rejected",BM155,IF(BW155="",BM155,SUM(BM155,BW155)))</f>
        <v>0</v>
      </c>
      <c r="BU155" s="77">
        <f t="shared" ref="BU155:BU190" si="308">IF(BV$1="Rejected",BN155,IF(BX155="",BN155,SUM(BN155,BX155)))</f>
        <v>0</v>
      </c>
      <c r="BV155" s="77">
        <f>IF(BT$1="","",SUM(BT155:BU155))</f>
        <v>0</v>
      </c>
      <c r="BW155" s="478">
        <f>IF(BT$1="","",SUMIF($H156:$H159,MID($H155,3,10),BW156:BW159))</f>
        <v>0</v>
      </c>
      <c r="BX155" s="478">
        <f>IF(BT$1="","",SUMIF($H156:$H159,MID($H155,3,10),BX156:BX159))</f>
        <v>0</v>
      </c>
      <c r="BY155" s="383"/>
      <c r="BZ155" s="320"/>
      <c r="CA155" s="77">
        <f t="shared" ref="CA155:CA190" si="309">IF(CC$1="Rejected",BT155,IF(CD155="",BT155,SUM(BT155,CD155)))</f>
        <v>0</v>
      </c>
      <c r="CB155" s="77">
        <f t="shared" ref="CB155:CB190" si="310">IF(CC$1="Rejected",BU155,IF(CE155="",BU155,SUM(BU155,CE155)))</f>
        <v>0</v>
      </c>
      <c r="CC155" s="77">
        <f>IF(CA$1="","",SUM(CA155:CB155))</f>
        <v>0</v>
      </c>
      <c r="CD155" s="478">
        <f>IF(CA$1="","",SUMIF($H156:$H159,MID($H155,3,10),CD156:CD159))</f>
        <v>0</v>
      </c>
      <c r="CE155" s="478">
        <f>IF(CA$1="","",SUMIF($H156:$H159,MID($H155,3,10),CE156:CE159))</f>
        <v>0</v>
      </c>
      <c r="CF155" s="383"/>
      <c r="CG155" s="320"/>
      <c r="CH155" s="77">
        <f t="shared" ref="CH155:CH190" si="311">IF(CJ$1="Rejected",CA155,IF(CK155="",CA155,SUM(CA155,CK155)))</f>
        <v>0</v>
      </c>
      <c r="CI155" s="77">
        <f t="shared" ref="CI155:CI190" si="312">IF(CJ$1="Rejected",CB155,IF(CL155="",CB155,SUM(CB155,CL155)))</f>
        <v>0</v>
      </c>
      <c r="CJ155" s="77">
        <f>IF(CH$1="","",SUM(CH155:CI155))</f>
        <v>0</v>
      </c>
      <c r="CK155" s="478">
        <f>IF(CH$1="","",SUMIF($H156:$H159,MID($H155,3,10),CK156:CK159))</f>
        <v>0</v>
      </c>
      <c r="CL155" s="478">
        <f>IF(CH$1="","",SUMIF($H156:$H159,MID($H155,3,10),CL156:CL159))</f>
        <v>0</v>
      </c>
      <c r="CM155" s="383"/>
      <c r="CN155" s="320"/>
      <c r="CO155" s="77">
        <f t="shared" ref="CO155:CO190" si="313">IF(CQ$1="Rejected",CH155,IF(CR155="",CH155,SUM(CH155,CR155)))</f>
        <v>0</v>
      </c>
      <c r="CP155" s="77">
        <f t="shared" ref="CP155:CP190" si="314">IF(CQ$1="Rejected",CI155,IF(CS155="",CI155,SUM(CI155,CS155)))</f>
        <v>0</v>
      </c>
      <c r="CQ155" s="77">
        <f>IF(CO$1="","",SUM(CO155:CP155))</f>
        <v>0</v>
      </c>
      <c r="CR155" s="478">
        <f>IF(CO$1="","",SUMIF($H156:$H159,MID($H155,3,10),CR156:CR159))</f>
        <v>0</v>
      </c>
      <c r="CS155" s="478">
        <f>IF(CO$1="","",SUMIF($H156:$H159,MID($H155,3,10),CS156:CS159))</f>
        <v>0</v>
      </c>
      <c r="CT155" s="383"/>
      <c r="CU155" s="320"/>
      <c r="CV155" s="77">
        <f t="shared" ref="CV155:CV190" si="315">IF(CX$1="Rejected",CO155,IF(CY155="",CO155,SUM(CO155,CY155)))</f>
        <v>0</v>
      </c>
      <c r="CW155" s="77">
        <f t="shared" ref="CW155:CW190" si="316">IF(CX$1="Rejected",CP155,IF(CZ155="",CP155,SUM(CP155,CZ155)))</f>
        <v>0</v>
      </c>
      <c r="CX155" s="77">
        <f>IF(CV$1="","",SUM(CV155:CW155))</f>
        <v>0</v>
      </c>
      <c r="CY155" s="478">
        <f>IF(CV$1="","",SUMIF($H156:$H159,MID($H155,3,10),CY156:CY159))</f>
        <v>0</v>
      </c>
      <c r="CZ155" s="478">
        <f>IF(CV$1="","",SUMIF($H156:$H159,MID($H155,3,10),CZ156:CZ159))</f>
        <v>0</v>
      </c>
      <c r="DA155" s="383"/>
      <c r="DB155" s="320"/>
      <c r="DC155" s="77">
        <f t="shared" ref="DC155:DC190" si="317">IF(DE$1="Rejected",CV155,IF(DF155="",CV155,SUM(CV155,DF155)))</f>
        <v>0</v>
      </c>
      <c r="DD155" s="77">
        <f t="shared" ref="DD155:DD190" si="318">IF(DE$1="Rejected",CW155,IF(DG155="",CW155,SUM(CW155,DG155)))</f>
        <v>0</v>
      </c>
      <c r="DE155" s="77">
        <f>IF(DC$1="","",SUM(DC155:DD155))</f>
        <v>0</v>
      </c>
      <c r="DF155" s="478">
        <f>IF(DC$1="","",SUMIF($H156:$H159,MID($H155,3,10),DF156:DF159))</f>
        <v>0</v>
      </c>
      <c r="DG155" s="478">
        <f>IF(DC$1="","",SUMIF($H156:$H159,MID($H155,3,10),DG156:DG159))</f>
        <v>0</v>
      </c>
      <c r="DH155" s="383"/>
      <c r="DI155" s="320"/>
      <c r="DJ155" s="77">
        <f t="shared" ref="DJ155:DJ190" si="319">IF(DL$1="Rejected",DC155,IF(DM155="",DC155,SUM(DC155,DM155)))</f>
        <v>0</v>
      </c>
      <c r="DK155" s="77">
        <f t="shared" ref="DK155:DK190" si="320">IF(DL$1="Rejected",DD155,IF(DN155="",DD155,SUM(DD155,DN155)))</f>
        <v>0</v>
      </c>
      <c r="DL155" s="77">
        <f>IF(DJ$1="","",SUM(DJ155:DK155))</f>
        <v>0</v>
      </c>
      <c r="DM155" s="478">
        <f>IF(DJ$1="","",SUMIF($H156:$H159,MID($H155,3,10),DM156:DM159))</f>
        <v>0</v>
      </c>
      <c r="DN155" s="478">
        <f>IF(DJ$1="","",SUMIF($H156:$H159,MID($H155,3,10),DN156:DN159))</f>
        <v>0</v>
      </c>
      <c r="DO155" s="383"/>
      <c r="DP155" s="320"/>
      <c r="DQ155" s="77">
        <f t="shared" ref="DQ155:DQ190" si="321">IF(DS$1="Rejected",DJ155,IF(DT155="",DJ155,SUM(DJ155,DT155)))</f>
        <v>0</v>
      </c>
      <c r="DR155" s="77">
        <f t="shared" ref="DR155:DR190" si="322">IF(DS$1="Rejected",DK155,IF(DU155="",DK155,SUM(DK155,DU155)))</f>
        <v>0</v>
      </c>
      <c r="DS155" s="77">
        <f>IF(DQ$1="","",SUM(DQ155:DR155))</f>
        <v>0</v>
      </c>
      <c r="DT155" s="478">
        <f>IF(DQ$1="","",SUMIF($H156:$H159,MID($H155,3,10),DT156:DT159))</f>
        <v>0</v>
      </c>
      <c r="DU155" s="478">
        <f>IF(DQ$1="","",SUMIF($H156:$H159,MID($H155,3,10),DU156:DU159))</f>
        <v>0</v>
      </c>
      <c r="DV155" s="383"/>
    </row>
    <row r="156" spans="1:126" outlineLevel="1" x14ac:dyDescent="0.2">
      <c r="A156" s="152" t="s">
        <v>21</v>
      </c>
      <c r="B156" s="182"/>
      <c r="C156" s="43"/>
      <c r="D156" s="43"/>
      <c r="E156" s="79">
        <f t="shared" si="287"/>
        <v>0</v>
      </c>
      <c r="F156" s="150"/>
      <c r="G156" s="22"/>
      <c r="H156" s="320" t="s">
        <v>315</v>
      </c>
      <c r="I156" s="79">
        <f t="shared" si="288"/>
        <v>0</v>
      </c>
      <c r="J156" s="79">
        <f t="shared" si="289"/>
        <v>0</v>
      </c>
      <c r="K156" s="79">
        <f t="shared" si="290"/>
        <v>0</v>
      </c>
      <c r="L156" s="537"/>
      <c r="M156" s="537"/>
      <c r="N156" s="401"/>
      <c r="O156" s="320"/>
      <c r="P156" s="79">
        <f t="shared" si="291"/>
        <v>0</v>
      </c>
      <c r="Q156" s="79">
        <f t="shared" si="292"/>
        <v>0</v>
      </c>
      <c r="R156" s="77">
        <f>IF(P$1="","",SUM(P156:Q156))</f>
        <v>0</v>
      </c>
      <c r="S156" s="537"/>
      <c r="T156" s="537"/>
      <c r="U156" s="401"/>
      <c r="V156" s="320"/>
      <c r="W156" s="79">
        <f t="shared" si="293"/>
        <v>0</v>
      </c>
      <c r="X156" s="79">
        <f t="shared" si="294"/>
        <v>0</v>
      </c>
      <c r="Y156" s="79">
        <f>IF(W$1="","",SUM(W156:X156))</f>
        <v>0</v>
      </c>
      <c r="Z156" s="537"/>
      <c r="AA156" s="537"/>
      <c r="AB156" s="401"/>
      <c r="AC156" s="320"/>
      <c r="AD156" s="79">
        <f t="shared" si="295"/>
        <v>0</v>
      </c>
      <c r="AE156" s="79">
        <f t="shared" si="296"/>
        <v>0</v>
      </c>
      <c r="AF156" s="79">
        <f>IF(AD$1="","",SUM(AD156:AE156))</f>
        <v>0</v>
      </c>
      <c r="AG156" s="537"/>
      <c r="AH156" s="537"/>
      <c r="AI156" s="401"/>
      <c r="AJ156" s="320"/>
      <c r="AK156" s="79">
        <f t="shared" si="297"/>
        <v>0</v>
      </c>
      <c r="AL156" s="79">
        <f t="shared" si="298"/>
        <v>0</v>
      </c>
      <c r="AM156" s="79">
        <f>IF(AK$1="","",SUM(AK156:AL156))</f>
        <v>0</v>
      </c>
      <c r="AN156" s="537"/>
      <c r="AO156" s="537"/>
      <c r="AP156" s="401"/>
      <c r="AQ156" s="320"/>
      <c r="AR156" s="79">
        <f t="shared" si="299"/>
        <v>0</v>
      </c>
      <c r="AS156" s="79">
        <f t="shared" si="300"/>
        <v>0</v>
      </c>
      <c r="AT156" s="79">
        <f>IF(AR$1="","",SUM(AR156:AS156))</f>
        <v>0</v>
      </c>
      <c r="AU156" s="537"/>
      <c r="AV156" s="537"/>
      <c r="AW156" s="401"/>
      <c r="AX156" s="320"/>
      <c r="AY156" s="79">
        <f t="shared" si="301"/>
        <v>0</v>
      </c>
      <c r="AZ156" s="79">
        <f t="shared" si="302"/>
        <v>0</v>
      </c>
      <c r="BA156" s="79">
        <f>IF(AY$1="","",SUM(AY156:AZ156))</f>
        <v>0</v>
      </c>
      <c r="BB156" s="537"/>
      <c r="BC156" s="537"/>
      <c r="BD156" s="401"/>
      <c r="BE156" s="320"/>
      <c r="BF156" s="79">
        <f t="shared" si="303"/>
        <v>0</v>
      </c>
      <c r="BG156" s="79">
        <f t="shared" si="304"/>
        <v>0</v>
      </c>
      <c r="BH156" s="79">
        <f>IF(BF$1="","",SUM(BF156:BG156))</f>
        <v>0</v>
      </c>
      <c r="BI156" s="537"/>
      <c r="BJ156" s="537"/>
      <c r="BK156" s="401"/>
      <c r="BL156" s="320"/>
      <c r="BM156" s="79">
        <f t="shared" si="305"/>
        <v>0</v>
      </c>
      <c r="BN156" s="79">
        <f t="shared" si="306"/>
        <v>0</v>
      </c>
      <c r="BO156" s="79">
        <f>IF(BM$1="","",SUM(BM156:BN156))</f>
        <v>0</v>
      </c>
      <c r="BP156" s="537"/>
      <c r="BQ156" s="537"/>
      <c r="BR156" s="401"/>
      <c r="BS156" s="320"/>
      <c r="BT156" s="79">
        <f t="shared" si="307"/>
        <v>0</v>
      </c>
      <c r="BU156" s="79">
        <f t="shared" si="308"/>
        <v>0</v>
      </c>
      <c r="BV156" s="79">
        <f>IF(BT$1="","",SUM(BT156:BU156))</f>
        <v>0</v>
      </c>
      <c r="BW156" s="537"/>
      <c r="BX156" s="537"/>
      <c r="BY156" s="401"/>
      <c r="BZ156" s="320"/>
      <c r="CA156" s="79">
        <f t="shared" si="309"/>
        <v>0</v>
      </c>
      <c r="CB156" s="79">
        <f t="shared" si="310"/>
        <v>0</v>
      </c>
      <c r="CC156" s="79">
        <f>IF(CA$1="","",SUM(CA156:CB156))</f>
        <v>0</v>
      </c>
      <c r="CD156" s="537"/>
      <c r="CE156" s="537"/>
      <c r="CF156" s="401"/>
      <c r="CG156" s="320"/>
      <c r="CH156" s="79">
        <f t="shared" si="311"/>
        <v>0</v>
      </c>
      <c r="CI156" s="79">
        <f t="shared" si="312"/>
        <v>0</v>
      </c>
      <c r="CJ156" s="79">
        <f>IF(CH$1="","",SUM(CH156:CI156))</f>
        <v>0</v>
      </c>
      <c r="CK156" s="537"/>
      <c r="CL156" s="537"/>
      <c r="CM156" s="401"/>
      <c r="CN156" s="320"/>
      <c r="CO156" s="79">
        <f t="shared" si="313"/>
        <v>0</v>
      </c>
      <c r="CP156" s="79">
        <f t="shared" si="314"/>
        <v>0</v>
      </c>
      <c r="CQ156" s="79">
        <f>IF(CO$1="","",SUM(CO156:CP156))</f>
        <v>0</v>
      </c>
      <c r="CR156" s="537"/>
      <c r="CS156" s="537"/>
      <c r="CT156" s="401"/>
      <c r="CU156" s="320"/>
      <c r="CV156" s="79">
        <f t="shared" si="315"/>
        <v>0</v>
      </c>
      <c r="CW156" s="79">
        <f t="shared" si="316"/>
        <v>0</v>
      </c>
      <c r="CX156" s="79">
        <f>IF(CV$1="","",SUM(CV156:CW156))</f>
        <v>0</v>
      </c>
      <c r="CY156" s="537"/>
      <c r="CZ156" s="537"/>
      <c r="DA156" s="401"/>
      <c r="DB156" s="320"/>
      <c r="DC156" s="79">
        <f t="shared" si="317"/>
        <v>0</v>
      </c>
      <c r="DD156" s="79">
        <f t="shared" si="318"/>
        <v>0</v>
      </c>
      <c r="DE156" s="79">
        <f>IF(DC$1="","",SUM(DC156:DD156))</f>
        <v>0</v>
      </c>
      <c r="DF156" s="537"/>
      <c r="DG156" s="537"/>
      <c r="DH156" s="401"/>
      <c r="DI156" s="320"/>
      <c r="DJ156" s="79">
        <f t="shared" si="319"/>
        <v>0</v>
      </c>
      <c r="DK156" s="79">
        <f t="shared" si="320"/>
        <v>0</v>
      </c>
      <c r="DL156" s="77">
        <f>IF(DJ$1="","",SUM(DJ156:DK156))</f>
        <v>0</v>
      </c>
      <c r="DM156" s="537"/>
      <c r="DN156" s="537"/>
      <c r="DO156" s="401"/>
      <c r="DP156" s="320"/>
      <c r="DQ156" s="79">
        <f t="shared" si="321"/>
        <v>0</v>
      </c>
      <c r="DR156" s="79">
        <f t="shared" si="322"/>
        <v>0</v>
      </c>
      <c r="DS156" s="77">
        <f>IF(DQ$1="","",SUM(DQ156:DR156))</f>
        <v>0</v>
      </c>
      <c r="DT156" s="537"/>
      <c r="DU156" s="537"/>
      <c r="DV156" s="401"/>
    </row>
    <row r="157" spans="1:126" outlineLevel="1" x14ac:dyDescent="0.2">
      <c r="A157" s="152" t="s">
        <v>18</v>
      </c>
      <c r="B157" s="182"/>
      <c r="C157" s="43"/>
      <c r="D157" s="43"/>
      <c r="E157" s="79">
        <f t="shared" si="287"/>
        <v>0</v>
      </c>
      <c r="F157" s="150"/>
      <c r="G157" s="22"/>
      <c r="H157" s="320" t="s">
        <v>315</v>
      </c>
      <c r="I157" s="79">
        <f t="shared" si="288"/>
        <v>0</v>
      </c>
      <c r="J157" s="79">
        <f t="shared" si="289"/>
        <v>0</v>
      </c>
      <c r="K157" s="79">
        <f t="shared" si="290"/>
        <v>0</v>
      </c>
      <c r="L157" s="537"/>
      <c r="M157" s="537"/>
      <c r="N157" s="401"/>
      <c r="O157" s="320" t="str">
        <f t="shared" si="238"/>
        <v>LLE</v>
      </c>
      <c r="P157" s="79">
        <f t="shared" si="291"/>
        <v>0</v>
      </c>
      <c r="Q157" s="79">
        <f t="shared" si="292"/>
        <v>0</v>
      </c>
      <c r="R157" s="77">
        <f>IF(P$1="","",SUM(P157:Q157))</f>
        <v>0</v>
      </c>
      <c r="S157" s="537"/>
      <c r="T157" s="537"/>
      <c r="U157" s="401"/>
      <c r="V157" s="320"/>
      <c r="W157" s="79">
        <f t="shared" si="293"/>
        <v>0</v>
      </c>
      <c r="X157" s="79">
        <f t="shared" si="294"/>
        <v>0</v>
      </c>
      <c r="Y157" s="79">
        <f>IF(W$1="","",SUM(W157:X157))</f>
        <v>0</v>
      </c>
      <c r="Z157" s="537"/>
      <c r="AA157" s="537"/>
      <c r="AB157" s="401"/>
      <c r="AC157" s="320"/>
      <c r="AD157" s="79">
        <f t="shared" si="295"/>
        <v>0</v>
      </c>
      <c r="AE157" s="79">
        <f t="shared" si="296"/>
        <v>0</v>
      </c>
      <c r="AF157" s="79">
        <f>IF(AD$1="","",SUM(AD157:AE157))</f>
        <v>0</v>
      </c>
      <c r="AG157" s="537"/>
      <c r="AH157" s="537"/>
      <c r="AI157" s="401"/>
      <c r="AJ157" s="320"/>
      <c r="AK157" s="79">
        <f t="shared" si="297"/>
        <v>0</v>
      </c>
      <c r="AL157" s="79">
        <f t="shared" si="298"/>
        <v>0</v>
      </c>
      <c r="AM157" s="79">
        <f>IF(AK$1="","",SUM(AK157:AL157))</f>
        <v>0</v>
      </c>
      <c r="AN157" s="537"/>
      <c r="AO157" s="537"/>
      <c r="AP157" s="401"/>
      <c r="AQ157" s="320"/>
      <c r="AR157" s="79">
        <f t="shared" si="299"/>
        <v>0</v>
      </c>
      <c r="AS157" s="79">
        <f t="shared" si="300"/>
        <v>0</v>
      </c>
      <c r="AT157" s="79">
        <f>IF(AR$1="","",SUM(AR157:AS157))</f>
        <v>0</v>
      </c>
      <c r="AU157" s="537"/>
      <c r="AV157" s="537"/>
      <c r="AW157" s="401"/>
      <c r="AX157" s="320"/>
      <c r="AY157" s="79">
        <f t="shared" si="301"/>
        <v>0</v>
      </c>
      <c r="AZ157" s="79">
        <f t="shared" si="302"/>
        <v>0</v>
      </c>
      <c r="BA157" s="79">
        <f>IF(AY$1="","",SUM(AY157:AZ157))</f>
        <v>0</v>
      </c>
      <c r="BB157" s="537"/>
      <c r="BC157" s="537"/>
      <c r="BD157" s="401"/>
      <c r="BE157" s="320"/>
      <c r="BF157" s="79">
        <f t="shared" si="303"/>
        <v>0</v>
      </c>
      <c r="BG157" s="79">
        <f t="shared" si="304"/>
        <v>0</v>
      </c>
      <c r="BH157" s="79">
        <f>IF(BF$1="","",SUM(BF157:BG157))</f>
        <v>0</v>
      </c>
      <c r="BI157" s="537"/>
      <c r="BJ157" s="537"/>
      <c r="BK157" s="401"/>
      <c r="BL157" s="320"/>
      <c r="BM157" s="79">
        <f t="shared" si="305"/>
        <v>0</v>
      </c>
      <c r="BN157" s="79">
        <f t="shared" si="306"/>
        <v>0</v>
      </c>
      <c r="BO157" s="79">
        <f>IF(BM$1="","",SUM(BM157:BN157))</f>
        <v>0</v>
      </c>
      <c r="BP157" s="537"/>
      <c r="BQ157" s="537"/>
      <c r="BR157" s="401"/>
      <c r="BS157" s="320"/>
      <c r="BT157" s="79">
        <f t="shared" si="307"/>
        <v>0</v>
      </c>
      <c r="BU157" s="79">
        <f t="shared" si="308"/>
        <v>0</v>
      </c>
      <c r="BV157" s="79">
        <f>IF(BT$1="","",SUM(BT157:BU157))</f>
        <v>0</v>
      </c>
      <c r="BW157" s="537"/>
      <c r="BX157" s="537"/>
      <c r="BY157" s="401"/>
      <c r="BZ157" s="320"/>
      <c r="CA157" s="79">
        <f t="shared" si="309"/>
        <v>0</v>
      </c>
      <c r="CB157" s="79">
        <f t="shared" si="310"/>
        <v>0</v>
      </c>
      <c r="CC157" s="79">
        <f>IF(CA$1="","",SUM(CA157:CB157))</f>
        <v>0</v>
      </c>
      <c r="CD157" s="537"/>
      <c r="CE157" s="537"/>
      <c r="CF157" s="401"/>
      <c r="CG157" s="320"/>
      <c r="CH157" s="79">
        <f t="shared" si="311"/>
        <v>0</v>
      </c>
      <c r="CI157" s="79">
        <f t="shared" si="312"/>
        <v>0</v>
      </c>
      <c r="CJ157" s="79">
        <f>IF(CH$1="","",SUM(CH157:CI157))</f>
        <v>0</v>
      </c>
      <c r="CK157" s="537"/>
      <c r="CL157" s="537"/>
      <c r="CM157" s="401"/>
      <c r="CN157" s="320"/>
      <c r="CO157" s="79">
        <f t="shared" si="313"/>
        <v>0</v>
      </c>
      <c r="CP157" s="79">
        <f t="shared" si="314"/>
        <v>0</v>
      </c>
      <c r="CQ157" s="79">
        <f>IF(CO$1="","",SUM(CO157:CP157))</f>
        <v>0</v>
      </c>
      <c r="CR157" s="537"/>
      <c r="CS157" s="537"/>
      <c r="CT157" s="401"/>
      <c r="CU157" s="320"/>
      <c r="CV157" s="79">
        <f t="shared" si="315"/>
        <v>0</v>
      </c>
      <c r="CW157" s="79">
        <f t="shared" si="316"/>
        <v>0</v>
      </c>
      <c r="CX157" s="79">
        <f>IF(CV$1="","",SUM(CV157:CW157))</f>
        <v>0</v>
      </c>
      <c r="CY157" s="537"/>
      <c r="CZ157" s="537"/>
      <c r="DA157" s="401"/>
      <c r="DB157" s="320"/>
      <c r="DC157" s="79">
        <f t="shared" si="317"/>
        <v>0</v>
      </c>
      <c r="DD157" s="79">
        <f t="shared" si="318"/>
        <v>0</v>
      </c>
      <c r="DE157" s="79">
        <f>IF(DC$1="","",SUM(DC157:DD157))</f>
        <v>0</v>
      </c>
      <c r="DF157" s="537"/>
      <c r="DG157" s="537"/>
      <c r="DH157" s="401"/>
      <c r="DI157" s="320"/>
      <c r="DJ157" s="79">
        <f t="shared" si="319"/>
        <v>0</v>
      </c>
      <c r="DK157" s="79">
        <f t="shared" si="320"/>
        <v>0</v>
      </c>
      <c r="DL157" s="77">
        <f>IF(DJ$1="","",SUM(DJ157:DK157))</f>
        <v>0</v>
      </c>
      <c r="DM157" s="537"/>
      <c r="DN157" s="537"/>
      <c r="DO157" s="401"/>
      <c r="DP157" s="320"/>
      <c r="DQ157" s="79">
        <f t="shared" si="321"/>
        <v>0</v>
      </c>
      <c r="DR157" s="79">
        <f t="shared" si="322"/>
        <v>0</v>
      </c>
      <c r="DS157" s="77">
        <f>IF(DQ$1="","",SUM(DQ157:DR157))</f>
        <v>0</v>
      </c>
      <c r="DT157" s="537"/>
      <c r="DU157" s="537"/>
      <c r="DV157" s="401"/>
    </row>
    <row r="158" spans="1:126" outlineLevel="1" x14ac:dyDescent="0.2">
      <c r="A158" s="186" t="s">
        <v>58</v>
      </c>
      <c r="B158" s="182"/>
      <c r="C158" s="43"/>
      <c r="D158" s="43"/>
      <c r="E158" s="79">
        <f t="shared" si="287"/>
        <v>0</v>
      </c>
      <c r="F158" s="150"/>
      <c r="G158" s="22"/>
      <c r="H158" s="320" t="s">
        <v>315</v>
      </c>
      <c r="I158" s="79">
        <f t="shared" si="288"/>
        <v>0</v>
      </c>
      <c r="J158" s="79">
        <f t="shared" si="289"/>
        <v>0</v>
      </c>
      <c r="K158" s="79">
        <f t="shared" si="290"/>
        <v>0</v>
      </c>
      <c r="L158" s="537"/>
      <c r="M158" s="537"/>
      <c r="N158" s="401"/>
      <c r="O158" s="320" t="str">
        <f t="shared" si="238"/>
        <v>LLE</v>
      </c>
      <c r="P158" s="79">
        <f t="shared" si="291"/>
        <v>0</v>
      </c>
      <c r="Q158" s="79">
        <f t="shared" si="292"/>
        <v>0</v>
      </c>
      <c r="R158" s="77">
        <f>IF(P$1="","",SUM(P158:Q158))</f>
        <v>0</v>
      </c>
      <c r="S158" s="537"/>
      <c r="T158" s="537"/>
      <c r="U158" s="401"/>
      <c r="V158" s="320"/>
      <c r="W158" s="79">
        <f t="shared" si="293"/>
        <v>0</v>
      </c>
      <c r="X158" s="79">
        <f t="shared" si="294"/>
        <v>0</v>
      </c>
      <c r="Y158" s="79">
        <f>IF(W$1="","",SUM(W158:X158))</f>
        <v>0</v>
      </c>
      <c r="Z158" s="537"/>
      <c r="AA158" s="537"/>
      <c r="AB158" s="401"/>
      <c r="AC158" s="320"/>
      <c r="AD158" s="79">
        <f t="shared" si="295"/>
        <v>0</v>
      </c>
      <c r="AE158" s="79">
        <f t="shared" si="296"/>
        <v>0</v>
      </c>
      <c r="AF158" s="79">
        <f>IF(AD$1="","",SUM(AD158:AE158))</f>
        <v>0</v>
      </c>
      <c r="AG158" s="537"/>
      <c r="AH158" s="537"/>
      <c r="AI158" s="401"/>
      <c r="AJ158" s="320"/>
      <c r="AK158" s="79">
        <f t="shared" si="297"/>
        <v>0</v>
      </c>
      <c r="AL158" s="79">
        <f t="shared" si="298"/>
        <v>0</v>
      </c>
      <c r="AM158" s="79">
        <f>IF(AK$1="","",SUM(AK158:AL158))</f>
        <v>0</v>
      </c>
      <c r="AN158" s="537"/>
      <c r="AO158" s="537"/>
      <c r="AP158" s="401"/>
      <c r="AQ158" s="320"/>
      <c r="AR158" s="79">
        <f t="shared" si="299"/>
        <v>0</v>
      </c>
      <c r="AS158" s="79">
        <f t="shared" si="300"/>
        <v>0</v>
      </c>
      <c r="AT158" s="79">
        <f>IF(AR$1="","",SUM(AR158:AS158))</f>
        <v>0</v>
      </c>
      <c r="AU158" s="537"/>
      <c r="AV158" s="537"/>
      <c r="AW158" s="401"/>
      <c r="AX158" s="320"/>
      <c r="AY158" s="79">
        <f t="shared" si="301"/>
        <v>0</v>
      </c>
      <c r="AZ158" s="79">
        <f t="shared" si="302"/>
        <v>0</v>
      </c>
      <c r="BA158" s="79">
        <f>IF(AY$1="","",SUM(AY158:AZ158))</f>
        <v>0</v>
      </c>
      <c r="BB158" s="537"/>
      <c r="BC158" s="537"/>
      <c r="BD158" s="401"/>
      <c r="BE158" s="320"/>
      <c r="BF158" s="79">
        <f t="shared" si="303"/>
        <v>0</v>
      </c>
      <c r="BG158" s="79">
        <f t="shared" si="304"/>
        <v>0</v>
      </c>
      <c r="BH158" s="79">
        <f>IF(BF$1="","",SUM(BF158:BG158))</f>
        <v>0</v>
      </c>
      <c r="BI158" s="537"/>
      <c r="BJ158" s="537"/>
      <c r="BK158" s="401"/>
      <c r="BL158" s="320"/>
      <c r="BM158" s="79">
        <f t="shared" si="305"/>
        <v>0</v>
      </c>
      <c r="BN158" s="79">
        <f t="shared" si="306"/>
        <v>0</v>
      </c>
      <c r="BO158" s="79">
        <f>IF(BM$1="","",SUM(BM158:BN158))</f>
        <v>0</v>
      </c>
      <c r="BP158" s="537"/>
      <c r="BQ158" s="537"/>
      <c r="BR158" s="401"/>
      <c r="BS158" s="320"/>
      <c r="BT158" s="79">
        <f t="shared" si="307"/>
        <v>0</v>
      </c>
      <c r="BU158" s="79">
        <f t="shared" si="308"/>
        <v>0</v>
      </c>
      <c r="BV158" s="79">
        <f>IF(BT$1="","",SUM(BT158:BU158))</f>
        <v>0</v>
      </c>
      <c r="BW158" s="537"/>
      <c r="BX158" s="537"/>
      <c r="BY158" s="401"/>
      <c r="BZ158" s="320"/>
      <c r="CA158" s="79">
        <f t="shared" si="309"/>
        <v>0</v>
      </c>
      <c r="CB158" s="79">
        <f t="shared" si="310"/>
        <v>0</v>
      </c>
      <c r="CC158" s="79">
        <f>IF(CA$1="","",SUM(CA158:CB158))</f>
        <v>0</v>
      </c>
      <c r="CD158" s="537"/>
      <c r="CE158" s="537"/>
      <c r="CF158" s="401"/>
      <c r="CG158" s="320"/>
      <c r="CH158" s="79">
        <f t="shared" si="311"/>
        <v>0</v>
      </c>
      <c r="CI158" s="79">
        <f t="shared" si="312"/>
        <v>0</v>
      </c>
      <c r="CJ158" s="79">
        <f>IF(CH$1="","",SUM(CH158:CI158))</f>
        <v>0</v>
      </c>
      <c r="CK158" s="537"/>
      <c r="CL158" s="537"/>
      <c r="CM158" s="401"/>
      <c r="CN158" s="320"/>
      <c r="CO158" s="79">
        <f t="shared" si="313"/>
        <v>0</v>
      </c>
      <c r="CP158" s="79">
        <f t="shared" si="314"/>
        <v>0</v>
      </c>
      <c r="CQ158" s="79">
        <f>IF(CO$1="","",SUM(CO158:CP158))</f>
        <v>0</v>
      </c>
      <c r="CR158" s="537"/>
      <c r="CS158" s="537"/>
      <c r="CT158" s="401"/>
      <c r="CU158" s="320"/>
      <c r="CV158" s="79">
        <f t="shared" si="315"/>
        <v>0</v>
      </c>
      <c r="CW158" s="79">
        <f t="shared" si="316"/>
        <v>0</v>
      </c>
      <c r="CX158" s="79">
        <f>IF(CV$1="","",SUM(CV158:CW158))</f>
        <v>0</v>
      </c>
      <c r="CY158" s="537"/>
      <c r="CZ158" s="537"/>
      <c r="DA158" s="401"/>
      <c r="DB158" s="320"/>
      <c r="DC158" s="79">
        <f t="shared" si="317"/>
        <v>0</v>
      </c>
      <c r="DD158" s="79">
        <f t="shared" si="318"/>
        <v>0</v>
      </c>
      <c r="DE158" s="79">
        <f>IF(DC$1="","",SUM(DC158:DD158))</f>
        <v>0</v>
      </c>
      <c r="DF158" s="537"/>
      <c r="DG158" s="537"/>
      <c r="DH158" s="401"/>
      <c r="DI158" s="320"/>
      <c r="DJ158" s="79">
        <f t="shared" si="319"/>
        <v>0</v>
      </c>
      <c r="DK158" s="79">
        <f t="shared" si="320"/>
        <v>0</v>
      </c>
      <c r="DL158" s="77">
        <f>IF(DJ$1="","",SUM(DJ158:DK158))</f>
        <v>0</v>
      </c>
      <c r="DM158" s="537"/>
      <c r="DN158" s="537"/>
      <c r="DO158" s="401"/>
      <c r="DP158" s="320"/>
      <c r="DQ158" s="79">
        <f t="shared" si="321"/>
        <v>0</v>
      </c>
      <c r="DR158" s="79">
        <f t="shared" si="322"/>
        <v>0</v>
      </c>
      <c r="DS158" s="77">
        <f>IF(DQ$1="","",SUM(DQ158:DR158))</f>
        <v>0</v>
      </c>
      <c r="DT158" s="537"/>
      <c r="DU158" s="537"/>
      <c r="DV158" s="401"/>
    </row>
    <row r="159" spans="1:126" outlineLevel="1" x14ac:dyDescent="0.2">
      <c r="A159" s="89" t="s">
        <v>6</v>
      </c>
      <c r="B159" s="65"/>
      <c r="C159" s="80">
        <f>SUMIF($H160:$H162,MID($H159,3,10),C160:C162)</f>
        <v>0</v>
      </c>
      <c r="D159" s="80">
        <f>SUMIF($H160:$H162,MID($H159,3,10),D160:D162)</f>
        <v>0</v>
      </c>
      <c r="E159" s="80">
        <f t="shared" si="287"/>
        <v>0</v>
      </c>
      <c r="F159" s="150"/>
      <c r="G159" s="22"/>
      <c r="H159" s="320" t="s">
        <v>335</v>
      </c>
      <c r="I159" s="77">
        <f t="shared" si="288"/>
        <v>0</v>
      </c>
      <c r="J159" s="77">
        <f t="shared" si="289"/>
        <v>0</v>
      </c>
      <c r="K159" s="80">
        <f t="shared" si="290"/>
        <v>0</v>
      </c>
      <c r="L159" s="464">
        <f>IF(I$1="","",SUMIF($H160:$H162,MID($H159,3,10),L160:L162))</f>
        <v>0</v>
      </c>
      <c r="M159" s="464">
        <f>IF(I$1="","",SUMIF($H160:$H162,MID($H159,3,10),M160:M162))</f>
        <v>0</v>
      </c>
      <c r="N159" s="401"/>
      <c r="O159" s="320" t="str">
        <f t="shared" si="238"/>
        <v>LL</v>
      </c>
      <c r="P159" s="77">
        <f t="shared" si="291"/>
        <v>0</v>
      </c>
      <c r="Q159" s="77">
        <f t="shared" si="292"/>
        <v>0</v>
      </c>
      <c r="R159" s="80">
        <f>IF(P$1="","",SUM(P159:Q159))</f>
        <v>0</v>
      </c>
      <c r="S159" s="464">
        <f>IF(P$1="","",SUMIF($H160:$H162,MID($H159,3,10),S160:S162))</f>
        <v>0</v>
      </c>
      <c r="T159" s="464">
        <f>IF(P$1="","",SUMIF($H160:$H162,MID($H159,3,10),T160:T162))</f>
        <v>0</v>
      </c>
      <c r="U159" s="401"/>
      <c r="V159" s="320"/>
      <c r="W159" s="77">
        <f t="shared" si="293"/>
        <v>0</v>
      </c>
      <c r="X159" s="77">
        <f t="shared" si="294"/>
        <v>0</v>
      </c>
      <c r="Y159" s="80">
        <f>IF(W$1="","",SUM(W159:X159))</f>
        <v>0</v>
      </c>
      <c r="Z159" s="464">
        <f>IF(W$1="","",SUMIF($H160:$H162,MID($H159,3,10),Z160:Z162))</f>
        <v>0</v>
      </c>
      <c r="AA159" s="464">
        <f>IF(W$1="","",SUMIF($H160:$H162,MID($H159,3,10),AA160:AA162))</f>
        <v>0</v>
      </c>
      <c r="AB159" s="401"/>
      <c r="AC159" s="320"/>
      <c r="AD159" s="77">
        <f t="shared" si="295"/>
        <v>0</v>
      </c>
      <c r="AE159" s="77">
        <f t="shared" si="296"/>
        <v>0</v>
      </c>
      <c r="AF159" s="80">
        <f>IF(AD$1="","",SUM(AD159:AE159))</f>
        <v>0</v>
      </c>
      <c r="AG159" s="464">
        <f>IF(AD$1="","",SUMIF($H160:$H162,MID($H159,3,10),AG160:AG162))</f>
        <v>0</v>
      </c>
      <c r="AH159" s="464">
        <f>IF(AD$1="","",SUMIF($H160:$H162,MID($H159,3,10),AH160:AH162))</f>
        <v>0</v>
      </c>
      <c r="AI159" s="401"/>
      <c r="AJ159" s="320"/>
      <c r="AK159" s="77">
        <f t="shared" si="297"/>
        <v>0</v>
      </c>
      <c r="AL159" s="77">
        <f t="shared" si="298"/>
        <v>0</v>
      </c>
      <c r="AM159" s="80">
        <f>IF(AK$1="","",SUM(AK159:AL159))</f>
        <v>0</v>
      </c>
      <c r="AN159" s="464">
        <f>IF(AK$1="","",SUMIF($H160:$H162,MID($H159,3,10),AN160:AN162))</f>
        <v>0</v>
      </c>
      <c r="AO159" s="464">
        <f>IF(AK$1="","",SUMIF($H160:$H162,MID($H159,3,10),AO160:AO162))</f>
        <v>0</v>
      </c>
      <c r="AP159" s="401"/>
      <c r="AQ159" s="320"/>
      <c r="AR159" s="77">
        <f t="shared" si="299"/>
        <v>0</v>
      </c>
      <c r="AS159" s="77">
        <f t="shared" si="300"/>
        <v>0</v>
      </c>
      <c r="AT159" s="80">
        <f>IF(AR$1="","",SUM(AR159:AS159))</f>
        <v>0</v>
      </c>
      <c r="AU159" s="464">
        <f>IF(AR$1="","",SUMIF($H160:$H162,MID($H159,3,10),AU160:AU162))</f>
        <v>0</v>
      </c>
      <c r="AV159" s="464">
        <f>IF(AR$1="","",SUMIF($H160:$H162,MID($H159,3,10),AV160:AV162))</f>
        <v>0</v>
      </c>
      <c r="AW159" s="401"/>
      <c r="AX159" s="320"/>
      <c r="AY159" s="77">
        <f t="shared" si="301"/>
        <v>0</v>
      </c>
      <c r="AZ159" s="77">
        <f t="shared" si="302"/>
        <v>0</v>
      </c>
      <c r="BA159" s="80">
        <f>IF(AY$1="","",SUM(AY159:AZ159))</f>
        <v>0</v>
      </c>
      <c r="BB159" s="464">
        <f>IF(AY$1="","",SUMIF($H160:$H162,MID($H159,3,10),BB160:BB162))</f>
        <v>0</v>
      </c>
      <c r="BC159" s="464">
        <f>IF(AY$1="","",SUMIF($H160:$H162,MID($H159,3,10),BC160:BC162))</f>
        <v>0</v>
      </c>
      <c r="BD159" s="401"/>
      <c r="BE159" s="320"/>
      <c r="BF159" s="77">
        <f t="shared" si="303"/>
        <v>0</v>
      </c>
      <c r="BG159" s="77">
        <f t="shared" si="304"/>
        <v>0</v>
      </c>
      <c r="BH159" s="80">
        <f>IF(BF$1="","",SUM(BF159:BG159))</f>
        <v>0</v>
      </c>
      <c r="BI159" s="464">
        <f>IF(BF$1="","",SUMIF($H160:$H162,MID($H159,3,10),BI160:BI162))</f>
        <v>0</v>
      </c>
      <c r="BJ159" s="464">
        <f>IF(BF$1="","",SUMIF($H160:$H162,MID($H159,3,10),BJ160:BJ162))</f>
        <v>0</v>
      </c>
      <c r="BK159" s="401"/>
      <c r="BL159" s="320"/>
      <c r="BM159" s="77">
        <f t="shared" si="305"/>
        <v>0</v>
      </c>
      <c r="BN159" s="77">
        <f t="shared" si="306"/>
        <v>0</v>
      </c>
      <c r="BO159" s="80">
        <f>IF(BM$1="","",SUM(BM159:BN159))</f>
        <v>0</v>
      </c>
      <c r="BP159" s="464">
        <f>IF(BM$1="","",SUMIF($H160:$H162,MID($H159,3,10),BP160:BP162))</f>
        <v>0</v>
      </c>
      <c r="BQ159" s="464">
        <f>IF(BM$1="","",SUMIF($H160:$H162,MID($H159,3,10),BQ160:BQ162))</f>
        <v>0</v>
      </c>
      <c r="BR159" s="401"/>
      <c r="BS159" s="320"/>
      <c r="BT159" s="77">
        <f t="shared" si="307"/>
        <v>0</v>
      </c>
      <c r="BU159" s="77">
        <f t="shared" si="308"/>
        <v>0</v>
      </c>
      <c r="BV159" s="80">
        <f>IF(BT$1="","",SUM(BT159:BU159))</f>
        <v>0</v>
      </c>
      <c r="BW159" s="464">
        <f>IF(BT$1="","",SUMIF($H160:$H162,MID($H159,3,10),BW160:BW162))</f>
        <v>0</v>
      </c>
      <c r="BX159" s="464">
        <f>IF(BT$1="","",SUMIF($H160:$H162,MID($H159,3,10),BX160:BX162))</f>
        <v>0</v>
      </c>
      <c r="BY159" s="401"/>
      <c r="BZ159" s="320"/>
      <c r="CA159" s="77">
        <f t="shared" si="309"/>
        <v>0</v>
      </c>
      <c r="CB159" s="77">
        <f t="shared" si="310"/>
        <v>0</v>
      </c>
      <c r="CC159" s="80">
        <f>IF(CA$1="","",SUM(CA159:CB159))</f>
        <v>0</v>
      </c>
      <c r="CD159" s="464">
        <f>IF(CA$1="","",SUMIF($H160:$H162,MID($H159,3,10),CD160:CD162))</f>
        <v>0</v>
      </c>
      <c r="CE159" s="464">
        <f>IF(CA$1="","",SUMIF($H160:$H162,MID($H159,3,10),CE160:CE162))</f>
        <v>0</v>
      </c>
      <c r="CF159" s="401"/>
      <c r="CG159" s="320"/>
      <c r="CH159" s="77">
        <f t="shared" si="311"/>
        <v>0</v>
      </c>
      <c r="CI159" s="77">
        <f t="shared" si="312"/>
        <v>0</v>
      </c>
      <c r="CJ159" s="80">
        <f>IF(CH$1="","",SUM(CH159:CI159))</f>
        <v>0</v>
      </c>
      <c r="CK159" s="464">
        <f>IF(CH$1="","",SUMIF($H160:$H162,MID($H159,3,10),CK160:CK162))</f>
        <v>0</v>
      </c>
      <c r="CL159" s="464">
        <f>IF(CH$1="","",SUMIF($H160:$H162,MID($H159,3,10),CL160:CL162))</f>
        <v>0</v>
      </c>
      <c r="CM159" s="401"/>
      <c r="CN159" s="320"/>
      <c r="CO159" s="77">
        <f t="shared" si="313"/>
        <v>0</v>
      </c>
      <c r="CP159" s="77">
        <f t="shared" si="314"/>
        <v>0</v>
      </c>
      <c r="CQ159" s="80">
        <f>IF(CO$1="","",SUM(CO159:CP159))</f>
        <v>0</v>
      </c>
      <c r="CR159" s="464">
        <f>IF(CO$1="","",SUMIF($H160:$H162,MID($H159,3,10),CR160:CR162))</f>
        <v>0</v>
      </c>
      <c r="CS159" s="464">
        <f>IF(CO$1="","",SUMIF($H160:$H162,MID($H159,3,10),CS160:CS162))</f>
        <v>0</v>
      </c>
      <c r="CT159" s="401"/>
      <c r="CU159" s="320"/>
      <c r="CV159" s="77">
        <f t="shared" si="315"/>
        <v>0</v>
      </c>
      <c r="CW159" s="77">
        <f t="shared" si="316"/>
        <v>0</v>
      </c>
      <c r="CX159" s="80">
        <f>IF(CV$1="","",SUM(CV159:CW159))</f>
        <v>0</v>
      </c>
      <c r="CY159" s="464">
        <f>IF(CV$1="","",SUMIF($H160:$H162,MID($H159,3,10),CY160:CY162))</f>
        <v>0</v>
      </c>
      <c r="CZ159" s="464">
        <f>IF(CV$1="","",SUMIF($H160:$H162,MID($H159,3,10),CZ160:CZ162))</f>
        <v>0</v>
      </c>
      <c r="DA159" s="401"/>
      <c r="DB159" s="320"/>
      <c r="DC159" s="77">
        <f t="shared" si="317"/>
        <v>0</v>
      </c>
      <c r="DD159" s="77">
        <f t="shared" si="318"/>
        <v>0</v>
      </c>
      <c r="DE159" s="80">
        <f>IF(DC$1="","",SUM(DC159:DD159))</f>
        <v>0</v>
      </c>
      <c r="DF159" s="464">
        <f>IF(DC$1="","",SUMIF($H160:$H162,MID($H159,3,10),DF160:DF162))</f>
        <v>0</v>
      </c>
      <c r="DG159" s="464">
        <f>IF(DC$1="","",SUMIF($H160:$H162,MID($H159,3,10),DG160:DG162))</f>
        <v>0</v>
      </c>
      <c r="DH159" s="401"/>
      <c r="DI159" s="320"/>
      <c r="DJ159" s="77">
        <f t="shared" si="319"/>
        <v>0</v>
      </c>
      <c r="DK159" s="77">
        <f t="shared" si="320"/>
        <v>0</v>
      </c>
      <c r="DL159" s="80">
        <f>IF(DJ$1="","",SUM(DJ159:DK159))</f>
        <v>0</v>
      </c>
      <c r="DM159" s="464">
        <f>IF(DJ$1="","",SUMIF($H160:$H162,MID($H159,3,10),DM160:DM162))</f>
        <v>0</v>
      </c>
      <c r="DN159" s="464">
        <f>IF(DJ$1="","",SUMIF($H160:$H162,MID($H159,3,10),DN160:DN162))</f>
        <v>0</v>
      </c>
      <c r="DO159" s="401"/>
      <c r="DP159" s="320"/>
      <c r="DQ159" s="77">
        <f t="shared" si="321"/>
        <v>0</v>
      </c>
      <c r="DR159" s="77">
        <f t="shared" si="322"/>
        <v>0</v>
      </c>
      <c r="DS159" s="80">
        <f>IF(DQ$1="","",SUM(DQ159:DR159))</f>
        <v>0</v>
      </c>
      <c r="DT159" s="464">
        <f>IF(DQ$1="","",SUMIF($H160:$H162,MID($H159,3,10),DT160:DT162))</f>
        <v>0</v>
      </c>
      <c r="DU159" s="464">
        <f>IF(DQ$1="","",SUMIF($H160:$H162,MID($H159,3,10),DU160:DU162))</f>
        <v>0</v>
      </c>
      <c r="DV159" s="401"/>
    </row>
    <row r="160" spans="1:126" outlineLevel="1" x14ac:dyDescent="0.2">
      <c r="A160" s="154" t="s">
        <v>104</v>
      </c>
      <c r="B160" s="182"/>
      <c r="C160" s="44"/>
      <c r="D160" s="43"/>
      <c r="E160" s="79">
        <f t="shared" si="287"/>
        <v>0</v>
      </c>
      <c r="F160" s="150"/>
      <c r="G160" s="22"/>
      <c r="H160" s="320" t="s">
        <v>334</v>
      </c>
      <c r="I160" s="79">
        <f t="shared" si="288"/>
        <v>0</v>
      </c>
      <c r="J160" s="79">
        <f t="shared" si="289"/>
        <v>0</v>
      </c>
      <c r="K160" s="79">
        <f t="shared" si="290"/>
        <v>0</v>
      </c>
      <c r="L160" s="537"/>
      <c r="M160" s="537"/>
      <c r="N160" s="401"/>
      <c r="O160" s="320" t="str">
        <f t="shared" si="238"/>
        <v>LLV</v>
      </c>
      <c r="P160" s="79">
        <f t="shared" si="291"/>
        <v>0</v>
      </c>
      <c r="Q160" s="79">
        <f t="shared" si="292"/>
        <v>0</v>
      </c>
      <c r="R160" s="77">
        <f t="shared" ref="R160:R190" si="323">IF(P$1="","",SUM(P160:Q160))</f>
        <v>0</v>
      </c>
      <c r="S160" s="537"/>
      <c r="T160" s="537"/>
      <c r="U160" s="401"/>
      <c r="V160" s="320"/>
      <c r="W160" s="79">
        <f t="shared" si="293"/>
        <v>0</v>
      </c>
      <c r="X160" s="79">
        <f t="shared" si="294"/>
        <v>0</v>
      </c>
      <c r="Y160" s="79">
        <f t="shared" ref="Y160:Y190" si="324">IF(W$1="","",SUM(W160:X160))</f>
        <v>0</v>
      </c>
      <c r="Z160" s="537"/>
      <c r="AA160" s="537"/>
      <c r="AB160" s="401"/>
      <c r="AC160" s="320"/>
      <c r="AD160" s="79">
        <f t="shared" si="295"/>
        <v>0</v>
      </c>
      <c r="AE160" s="79">
        <f t="shared" si="296"/>
        <v>0</v>
      </c>
      <c r="AF160" s="79">
        <f t="shared" ref="AF160:AF190" si="325">IF(AD$1="","",SUM(AD160:AE160))</f>
        <v>0</v>
      </c>
      <c r="AG160" s="537"/>
      <c r="AH160" s="537"/>
      <c r="AI160" s="401"/>
      <c r="AJ160" s="320"/>
      <c r="AK160" s="79">
        <f t="shared" si="297"/>
        <v>0</v>
      </c>
      <c r="AL160" s="79">
        <f t="shared" si="298"/>
        <v>0</v>
      </c>
      <c r="AM160" s="79">
        <f t="shared" ref="AM160:AM190" si="326">IF(AK$1="","",SUM(AK160:AL160))</f>
        <v>0</v>
      </c>
      <c r="AN160" s="537"/>
      <c r="AO160" s="537"/>
      <c r="AP160" s="401"/>
      <c r="AQ160" s="320"/>
      <c r="AR160" s="79">
        <f t="shared" si="299"/>
        <v>0</v>
      </c>
      <c r="AS160" s="79">
        <f t="shared" si="300"/>
        <v>0</v>
      </c>
      <c r="AT160" s="79">
        <f t="shared" ref="AT160:AT190" si="327">IF(AR$1="","",SUM(AR160:AS160))</f>
        <v>0</v>
      </c>
      <c r="AU160" s="537"/>
      <c r="AV160" s="537"/>
      <c r="AW160" s="401"/>
      <c r="AX160" s="320"/>
      <c r="AY160" s="79">
        <f t="shared" si="301"/>
        <v>0</v>
      </c>
      <c r="AZ160" s="79">
        <f t="shared" si="302"/>
        <v>0</v>
      </c>
      <c r="BA160" s="79">
        <f t="shared" ref="BA160:BA190" si="328">IF(AY$1="","",SUM(AY160:AZ160))</f>
        <v>0</v>
      </c>
      <c r="BB160" s="537"/>
      <c r="BC160" s="537"/>
      <c r="BD160" s="401"/>
      <c r="BE160" s="320"/>
      <c r="BF160" s="79">
        <f t="shared" si="303"/>
        <v>0</v>
      </c>
      <c r="BG160" s="79">
        <f t="shared" si="304"/>
        <v>0</v>
      </c>
      <c r="BH160" s="79">
        <f t="shared" ref="BH160:BH190" si="329">IF(BF$1="","",SUM(BF160:BG160))</f>
        <v>0</v>
      </c>
      <c r="BI160" s="537"/>
      <c r="BJ160" s="537"/>
      <c r="BK160" s="401"/>
      <c r="BL160" s="320"/>
      <c r="BM160" s="79">
        <f t="shared" si="305"/>
        <v>0</v>
      </c>
      <c r="BN160" s="79">
        <f t="shared" si="306"/>
        <v>0</v>
      </c>
      <c r="BO160" s="79">
        <f t="shared" ref="BO160:BO190" si="330">IF(BM$1="","",SUM(BM160:BN160))</f>
        <v>0</v>
      </c>
      <c r="BP160" s="537"/>
      <c r="BQ160" s="537"/>
      <c r="BR160" s="401"/>
      <c r="BS160" s="320"/>
      <c r="BT160" s="79">
        <f t="shared" si="307"/>
        <v>0</v>
      </c>
      <c r="BU160" s="79">
        <f t="shared" si="308"/>
        <v>0</v>
      </c>
      <c r="BV160" s="79">
        <f t="shared" ref="BV160:BV190" si="331">IF(BT$1="","",SUM(BT160:BU160))</f>
        <v>0</v>
      </c>
      <c r="BW160" s="537"/>
      <c r="BX160" s="537"/>
      <c r="BY160" s="401"/>
      <c r="BZ160" s="320"/>
      <c r="CA160" s="79">
        <f t="shared" si="309"/>
        <v>0</v>
      </c>
      <c r="CB160" s="79">
        <f t="shared" si="310"/>
        <v>0</v>
      </c>
      <c r="CC160" s="79">
        <f t="shared" ref="CC160:CC190" si="332">IF(CA$1="","",SUM(CA160:CB160))</f>
        <v>0</v>
      </c>
      <c r="CD160" s="537"/>
      <c r="CE160" s="537"/>
      <c r="CF160" s="401"/>
      <c r="CG160" s="320"/>
      <c r="CH160" s="79">
        <f t="shared" si="311"/>
        <v>0</v>
      </c>
      <c r="CI160" s="79">
        <f t="shared" si="312"/>
        <v>0</v>
      </c>
      <c r="CJ160" s="79">
        <f t="shared" ref="CJ160:CJ190" si="333">IF(CH$1="","",SUM(CH160:CI160))</f>
        <v>0</v>
      </c>
      <c r="CK160" s="537"/>
      <c r="CL160" s="537"/>
      <c r="CM160" s="401"/>
      <c r="CN160" s="320"/>
      <c r="CO160" s="79">
        <f t="shared" si="313"/>
        <v>0</v>
      </c>
      <c r="CP160" s="79">
        <f t="shared" si="314"/>
        <v>0</v>
      </c>
      <c r="CQ160" s="79">
        <f t="shared" ref="CQ160:CQ190" si="334">IF(CO$1="","",SUM(CO160:CP160))</f>
        <v>0</v>
      </c>
      <c r="CR160" s="537"/>
      <c r="CS160" s="537"/>
      <c r="CT160" s="401"/>
      <c r="CU160" s="320"/>
      <c r="CV160" s="79">
        <f t="shared" si="315"/>
        <v>0</v>
      </c>
      <c r="CW160" s="79">
        <f t="shared" si="316"/>
        <v>0</v>
      </c>
      <c r="CX160" s="79">
        <f t="shared" ref="CX160:CX190" si="335">IF(CV$1="","",SUM(CV160:CW160))</f>
        <v>0</v>
      </c>
      <c r="CY160" s="537"/>
      <c r="CZ160" s="537"/>
      <c r="DA160" s="401"/>
      <c r="DB160" s="320"/>
      <c r="DC160" s="79">
        <f t="shared" si="317"/>
        <v>0</v>
      </c>
      <c r="DD160" s="79">
        <f t="shared" si="318"/>
        <v>0</v>
      </c>
      <c r="DE160" s="79">
        <f t="shared" ref="DE160:DE190" si="336">IF(DC$1="","",SUM(DC160:DD160))</f>
        <v>0</v>
      </c>
      <c r="DF160" s="537"/>
      <c r="DG160" s="537"/>
      <c r="DH160" s="401"/>
      <c r="DI160" s="320"/>
      <c r="DJ160" s="79">
        <f t="shared" si="319"/>
        <v>0</v>
      </c>
      <c r="DK160" s="79">
        <f t="shared" si="320"/>
        <v>0</v>
      </c>
      <c r="DL160" s="77">
        <f t="shared" ref="DL160:DL190" si="337">IF(DJ$1="","",SUM(DJ160:DK160))</f>
        <v>0</v>
      </c>
      <c r="DM160" s="537"/>
      <c r="DN160" s="537"/>
      <c r="DO160" s="401"/>
      <c r="DP160" s="320"/>
      <c r="DQ160" s="79">
        <f t="shared" si="321"/>
        <v>0</v>
      </c>
      <c r="DR160" s="79">
        <f t="shared" si="322"/>
        <v>0</v>
      </c>
      <c r="DS160" s="77">
        <f t="shared" ref="DS160:DS190" si="338">IF(DQ$1="","",SUM(DQ160:DR160))</f>
        <v>0</v>
      </c>
      <c r="DT160" s="537"/>
      <c r="DU160" s="537"/>
      <c r="DV160" s="401"/>
    </row>
    <row r="161" spans="1:126" outlineLevel="1" x14ac:dyDescent="0.2">
      <c r="A161" s="154" t="s">
        <v>119</v>
      </c>
      <c r="B161" s="182"/>
      <c r="C161" s="44"/>
      <c r="D161" s="43"/>
      <c r="E161" s="79">
        <f t="shared" si="287"/>
        <v>0</v>
      </c>
      <c r="F161" s="150"/>
      <c r="G161" s="22"/>
      <c r="H161" s="320" t="s">
        <v>334</v>
      </c>
      <c r="I161" s="79">
        <f t="shared" si="288"/>
        <v>0</v>
      </c>
      <c r="J161" s="79">
        <f t="shared" si="289"/>
        <v>0</v>
      </c>
      <c r="K161" s="79">
        <f t="shared" si="290"/>
        <v>0</v>
      </c>
      <c r="L161" s="537"/>
      <c r="M161" s="537"/>
      <c r="N161" s="401"/>
      <c r="O161" s="320" t="str">
        <f t="shared" si="238"/>
        <v>LLV</v>
      </c>
      <c r="P161" s="79">
        <f t="shared" si="291"/>
        <v>0</v>
      </c>
      <c r="Q161" s="79">
        <f t="shared" si="292"/>
        <v>0</v>
      </c>
      <c r="R161" s="77">
        <f t="shared" si="323"/>
        <v>0</v>
      </c>
      <c r="S161" s="537"/>
      <c r="T161" s="537"/>
      <c r="U161" s="401"/>
      <c r="V161" s="320"/>
      <c r="W161" s="79">
        <f t="shared" si="293"/>
        <v>0</v>
      </c>
      <c r="X161" s="79">
        <f t="shared" si="294"/>
        <v>0</v>
      </c>
      <c r="Y161" s="79">
        <f t="shared" si="324"/>
        <v>0</v>
      </c>
      <c r="Z161" s="537"/>
      <c r="AA161" s="537"/>
      <c r="AB161" s="401"/>
      <c r="AC161" s="320"/>
      <c r="AD161" s="79">
        <f t="shared" si="295"/>
        <v>0</v>
      </c>
      <c r="AE161" s="79">
        <f t="shared" si="296"/>
        <v>0</v>
      </c>
      <c r="AF161" s="79">
        <f t="shared" si="325"/>
        <v>0</v>
      </c>
      <c r="AG161" s="537"/>
      <c r="AH161" s="537"/>
      <c r="AI161" s="401"/>
      <c r="AJ161" s="320"/>
      <c r="AK161" s="79">
        <f t="shared" si="297"/>
        <v>0</v>
      </c>
      <c r="AL161" s="79">
        <f t="shared" si="298"/>
        <v>0</v>
      </c>
      <c r="AM161" s="79">
        <f t="shared" si="326"/>
        <v>0</v>
      </c>
      <c r="AN161" s="537"/>
      <c r="AO161" s="537"/>
      <c r="AP161" s="401"/>
      <c r="AQ161" s="320"/>
      <c r="AR161" s="79">
        <f t="shared" si="299"/>
        <v>0</v>
      </c>
      <c r="AS161" s="79">
        <f t="shared" si="300"/>
        <v>0</v>
      </c>
      <c r="AT161" s="79">
        <f t="shared" si="327"/>
        <v>0</v>
      </c>
      <c r="AU161" s="537"/>
      <c r="AV161" s="537"/>
      <c r="AW161" s="401"/>
      <c r="AX161" s="320"/>
      <c r="AY161" s="79">
        <f t="shared" si="301"/>
        <v>0</v>
      </c>
      <c r="AZ161" s="79">
        <f t="shared" si="302"/>
        <v>0</v>
      </c>
      <c r="BA161" s="79">
        <f t="shared" si="328"/>
        <v>0</v>
      </c>
      <c r="BB161" s="537"/>
      <c r="BC161" s="537"/>
      <c r="BD161" s="401"/>
      <c r="BE161" s="320"/>
      <c r="BF161" s="79">
        <f t="shared" si="303"/>
        <v>0</v>
      </c>
      <c r="BG161" s="79">
        <f t="shared" si="304"/>
        <v>0</v>
      </c>
      <c r="BH161" s="79">
        <f t="shared" si="329"/>
        <v>0</v>
      </c>
      <c r="BI161" s="537"/>
      <c r="BJ161" s="537"/>
      <c r="BK161" s="401"/>
      <c r="BL161" s="320"/>
      <c r="BM161" s="79">
        <f t="shared" si="305"/>
        <v>0</v>
      </c>
      <c r="BN161" s="79">
        <f t="shared" si="306"/>
        <v>0</v>
      </c>
      <c r="BO161" s="79">
        <f t="shared" si="330"/>
        <v>0</v>
      </c>
      <c r="BP161" s="537"/>
      <c r="BQ161" s="537"/>
      <c r="BR161" s="401"/>
      <c r="BS161" s="320"/>
      <c r="BT161" s="79">
        <f t="shared" si="307"/>
        <v>0</v>
      </c>
      <c r="BU161" s="79">
        <f t="shared" si="308"/>
        <v>0</v>
      </c>
      <c r="BV161" s="79">
        <f t="shared" si="331"/>
        <v>0</v>
      </c>
      <c r="BW161" s="537"/>
      <c r="BX161" s="537"/>
      <c r="BY161" s="401"/>
      <c r="BZ161" s="320"/>
      <c r="CA161" s="79">
        <f t="shared" si="309"/>
        <v>0</v>
      </c>
      <c r="CB161" s="79">
        <f t="shared" si="310"/>
        <v>0</v>
      </c>
      <c r="CC161" s="79">
        <f t="shared" si="332"/>
        <v>0</v>
      </c>
      <c r="CD161" s="537"/>
      <c r="CE161" s="537"/>
      <c r="CF161" s="401"/>
      <c r="CG161" s="320"/>
      <c r="CH161" s="79">
        <f t="shared" si="311"/>
        <v>0</v>
      </c>
      <c r="CI161" s="79">
        <f t="shared" si="312"/>
        <v>0</v>
      </c>
      <c r="CJ161" s="79">
        <f t="shared" si="333"/>
        <v>0</v>
      </c>
      <c r="CK161" s="537"/>
      <c r="CL161" s="537"/>
      <c r="CM161" s="401"/>
      <c r="CN161" s="320"/>
      <c r="CO161" s="79">
        <f t="shared" si="313"/>
        <v>0</v>
      </c>
      <c r="CP161" s="79">
        <f t="shared" si="314"/>
        <v>0</v>
      </c>
      <c r="CQ161" s="79">
        <f t="shared" si="334"/>
        <v>0</v>
      </c>
      <c r="CR161" s="537"/>
      <c r="CS161" s="537"/>
      <c r="CT161" s="401"/>
      <c r="CU161" s="320"/>
      <c r="CV161" s="79">
        <f t="shared" si="315"/>
        <v>0</v>
      </c>
      <c r="CW161" s="79">
        <f t="shared" si="316"/>
        <v>0</v>
      </c>
      <c r="CX161" s="79">
        <f t="shared" si="335"/>
        <v>0</v>
      </c>
      <c r="CY161" s="537"/>
      <c r="CZ161" s="537"/>
      <c r="DA161" s="401"/>
      <c r="DB161" s="320"/>
      <c r="DC161" s="79">
        <f t="shared" si="317"/>
        <v>0</v>
      </c>
      <c r="DD161" s="79">
        <f t="shared" si="318"/>
        <v>0</v>
      </c>
      <c r="DE161" s="79">
        <f t="shared" si="336"/>
        <v>0</v>
      </c>
      <c r="DF161" s="537"/>
      <c r="DG161" s="537"/>
      <c r="DH161" s="401"/>
      <c r="DI161" s="320"/>
      <c r="DJ161" s="79">
        <f t="shared" si="319"/>
        <v>0</v>
      </c>
      <c r="DK161" s="79">
        <f t="shared" si="320"/>
        <v>0</v>
      </c>
      <c r="DL161" s="77">
        <f t="shared" si="337"/>
        <v>0</v>
      </c>
      <c r="DM161" s="537"/>
      <c r="DN161" s="537"/>
      <c r="DO161" s="401"/>
      <c r="DP161" s="320"/>
      <c r="DQ161" s="79">
        <f t="shared" si="321"/>
        <v>0</v>
      </c>
      <c r="DR161" s="79">
        <f t="shared" si="322"/>
        <v>0</v>
      </c>
      <c r="DS161" s="77">
        <f t="shared" si="338"/>
        <v>0</v>
      </c>
      <c r="DT161" s="537"/>
      <c r="DU161" s="537"/>
      <c r="DV161" s="401"/>
    </row>
    <row r="162" spans="1:126" outlineLevel="1" x14ac:dyDescent="0.2">
      <c r="A162" s="224" t="s">
        <v>86</v>
      </c>
      <c r="B162" s="71"/>
      <c r="C162" s="90">
        <f>SUMIF($H163:$H170,MID($H162,3,10),C163:C170)</f>
        <v>0</v>
      </c>
      <c r="D162" s="90">
        <f>SUMIF($H163:$H170,MID($H162,3,10),D163:D170)</f>
        <v>0</v>
      </c>
      <c r="E162" s="90">
        <f t="shared" si="287"/>
        <v>0</v>
      </c>
      <c r="F162" s="150"/>
      <c r="G162" s="22"/>
      <c r="H162" s="320" t="s">
        <v>317</v>
      </c>
      <c r="I162" s="77">
        <f t="shared" si="288"/>
        <v>0</v>
      </c>
      <c r="J162" s="77">
        <f t="shared" si="289"/>
        <v>0</v>
      </c>
      <c r="K162" s="80">
        <f t="shared" si="290"/>
        <v>0</v>
      </c>
      <c r="L162" s="464">
        <f>IF(I$1="","",SUMIF($H163:$H170,MID($H162,3,10),L163:L170))</f>
        <v>0</v>
      </c>
      <c r="M162" s="464">
        <f>IF(I$1="","",SUMIF($H163:$H170,MID($H162,3,10),M163:M170))</f>
        <v>0</v>
      </c>
      <c r="N162" s="401"/>
      <c r="O162" s="320" t="str">
        <f t="shared" si="238"/>
        <v>LL</v>
      </c>
      <c r="P162" s="77">
        <f t="shared" si="291"/>
        <v>0</v>
      </c>
      <c r="Q162" s="77">
        <f t="shared" si="292"/>
        <v>0</v>
      </c>
      <c r="R162" s="80">
        <f t="shared" si="323"/>
        <v>0</v>
      </c>
      <c r="S162" s="476">
        <f>IF(P$1="","",SUMIF($H163:$H170,MID($H162,3,10),S163:S170))</f>
        <v>0</v>
      </c>
      <c r="T162" s="476">
        <f>IF(P$1="","",SUMIF($H163:$H170,MID($H162,3,10),T163:T170))</f>
        <v>0</v>
      </c>
      <c r="U162" s="401"/>
      <c r="V162" s="320"/>
      <c r="W162" s="77">
        <f t="shared" si="293"/>
        <v>0</v>
      </c>
      <c r="X162" s="77">
        <f t="shared" si="294"/>
        <v>0</v>
      </c>
      <c r="Y162" s="80">
        <f t="shared" si="324"/>
        <v>0</v>
      </c>
      <c r="Z162" s="476">
        <f>IF(W$1="","",SUMIF($H163:$H170,MID($H162,3,10),Z163:Z170))</f>
        <v>0</v>
      </c>
      <c r="AA162" s="476">
        <f>IF(W$1="","",SUMIF($H163:$H170,MID($H162,3,10),AA163:AA170))</f>
        <v>0</v>
      </c>
      <c r="AB162" s="401"/>
      <c r="AC162" s="320"/>
      <c r="AD162" s="77">
        <f t="shared" si="295"/>
        <v>0</v>
      </c>
      <c r="AE162" s="77">
        <f t="shared" si="296"/>
        <v>0</v>
      </c>
      <c r="AF162" s="80">
        <f t="shared" si="325"/>
        <v>0</v>
      </c>
      <c r="AG162" s="476">
        <f>IF(AD$1="","",SUMIF($H163:$H170,MID($H162,3,10),AG163:AG170))</f>
        <v>0</v>
      </c>
      <c r="AH162" s="476">
        <f>IF(AD$1="","",SUMIF($H163:$H170,MID($H162,3,10),AH163:AH170))</f>
        <v>0</v>
      </c>
      <c r="AI162" s="401"/>
      <c r="AJ162" s="320"/>
      <c r="AK162" s="77">
        <f t="shared" si="297"/>
        <v>0</v>
      </c>
      <c r="AL162" s="77">
        <f t="shared" si="298"/>
        <v>0</v>
      </c>
      <c r="AM162" s="80">
        <f t="shared" si="326"/>
        <v>0</v>
      </c>
      <c r="AN162" s="476">
        <f>IF(AK$1="","",SUMIF($H163:$H170,MID($H162,3,10),AN163:AN170))</f>
        <v>0</v>
      </c>
      <c r="AO162" s="476">
        <f>IF(AK$1="","",SUMIF($H163:$H170,MID($H162,3,10),AO163:AO170))</f>
        <v>0</v>
      </c>
      <c r="AP162" s="401"/>
      <c r="AQ162" s="320"/>
      <c r="AR162" s="77">
        <f t="shared" si="299"/>
        <v>0</v>
      </c>
      <c r="AS162" s="77">
        <f t="shared" si="300"/>
        <v>0</v>
      </c>
      <c r="AT162" s="80">
        <f t="shared" si="327"/>
        <v>0</v>
      </c>
      <c r="AU162" s="476">
        <f>IF(AR$1="","",SUMIF($H163:$H170,MID($H162,3,10),AU163:AU170))</f>
        <v>0</v>
      </c>
      <c r="AV162" s="476">
        <f>IF(AR$1="","",SUMIF($H163:$H170,MID($H162,3,10),AV163:AV170))</f>
        <v>0</v>
      </c>
      <c r="AW162" s="401"/>
      <c r="AX162" s="320"/>
      <c r="AY162" s="77">
        <f t="shared" si="301"/>
        <v>0</v>
      </c>
      <c r="AZ162" s="77">
        <f t="shared" si="302"/>
        <v>0</v>
      </c>
      <c r="BA162" s="80">
        <f t="shared" si="328"/>
        <v>0</v>
      </c>
      <c r="BB162" s="476">
        <f>IF(AY$1="","",SUMIF($H163:$H170,MID($H162,3,10),BB163:BB170))</f>
        <v>0</v>
      </c>
      <c r="BC162" s="476">
        <f>IF(AY$1="","",SUMIF($H163:$H170,MID($H162,3,10),BC163:BC170))</f>
        <v>0</v>
      </c>
      <c r="BD162" s="401"/>
      <c r="BE162" s="320"/>
      <c r="BF162" s="77">
        <f t="shared" si="303"/>
        <v>0</v>
      </c>
      <c r="BG162" s="77">
        <f t="shared" si="304"/>
        <v>0</v>
      </c>
      <c r="BH162" s="80">
        <f t="shared" si="329"/>
        <v>0</v>
      </c>
      <c r="BI162" s="476">
        <f>IF(BF$1="","",SUMIF($H163:$H170,MID($H162,3,10),BI163:BI170))</f>
        <v>0</v>
      </c>
      <c r="BJ162" s="476">
        <f>IF(BF$1="","",SUMIF($H163:$H170,MID($H162,3,10),BJ163:BJ170))</f>
        <v>0</v>
      </c>
      <c r="BK162" s="401"/>
      <c r="BL162" s="320"/>
      <c r="BM162" s="77">
        <f t="shared" si="305"/>
        <v>0</v>
      </c>
      <c r="BN162" s="77">
        <f t="shared" si="306"/>
        <v>0</v>
      </c>
      <c r="BO162" s="80">
        <f t="shared" si="330"/>
        <v>0</v>
      </c>
      <c r="BP162" s="476">
        <f>IF(BM$1="","",SUMIF($H163:$H170,MID($H162,3,10),BP163:BP170))</f>
        <v>0</v>
      </c>
      <c r="BQ162" s="476">
        <f>IF(BM$1="","",SUMIF($H163:$H170,MID($H162,3,10),BQ163:BQ170))</f>
        <v>0</v>
      </c>
      <c r="BR162" s="401"/>
      <c r="BS162" s="320"/>
      <c r="BT162" s="77">
        <f t="shared" si="307"/>
        <v>0</v>
      </c>
      <c r="BU162" s="77">
        <f t="shared" si="308"/>
        <v>0</v>
      </c>
      <c r="BV162" s="80">
        <f t="shared" si="331"/>
        <v>0</v>
      </c>
      <c r="BW162" s="476">
        <f>IF(BT$1="","",SUMIF($H163:$H170,MID($H162,3,10),BW163:BW170))</f>
        <v>0</v>
      </c>
      <c r="BX162" s="476">
        <f>IF(BT$1="","",SUMIF($H163:$H170,MID($H162,3,10),BX163:BX170))</f>
        <v>0</v>
      </c>
      <c r="BY162" s="401"/>
      <c r="BZ162" s="320"/>
      <c r="CA162" s="77">
        <f t="shared" si="309"/>
        <v>0</v>
      </c>
      <c r="CB162" s="77">
        <f t="shared" si="310"/>
        <v>0</v>
      </c>
      <c r="CC162" s="80">
        <f t="shared" si="332"/>
        <v>0</v>
      </c>
      <c r="CD162" s="476">
        <f>IF(CA$1="","",SUMIF($H163:$H170,MID($H162,3,10),CD163:CD170))</f>
        <v>0</v>
      </c>
      <c r="CE162" s="476">
        <f>IF(CA$1="","",SUMIF($H163:$H170,MID($H162,3,10),CE163:CE170))</f>
        <v>0</v>
      </c>
      <c r="CF162" s="401"/>
      <c r="CG162" s="320"/>
      <c r="CH162" s="77">
        <f t="shared" si="311"/>
        <v>0</v>
      </c>
      <c r="CI162" s="77">
        <f t="shared" si="312"/>
        <v>0</v>
      </c>
      <c r="CJ162" s="80">
        <f t="shared" si="333"/>
        <v>0</v>
      </c>
      <c r="CK162" s="476">
        <f>IF(CH$1="","",SUMIF($H163:$H170,MID($H162,3,10),CK163:CK170))</f>
        <v>0</v>
      </c>
      <c r="CL162" s="476">
        <f>IF(CH$1="","",SUMIF($H163:$H170,MID($H162,3,10),CL163:CL170))</f>
        <v>0</v>
      </c>
      <c r="CM162" s="401"/>
      <c r="CN162" s="320"/>
      <c r="CO162" s="77">
        <f t="shared" si="313"/>
        <v>0</v>
      </c>
      <c r="CP162" s="77">
        <f t="shared" si="314"/>
        <v>0</v>
      </c>
      <c r="CQ162" s="80">
        <f t="shared" si="334"/>
        <v>0</v>
      </c>
      <c r="CR162" s="476">
        <f>IF(CO$1="","",SUMIF($H163:$H170,MID($H162,3,10),CR163:CR170))</f>
        <v>0</v>
      </c>
      <c r="CS162" s="476">
        <f>IF(CO$1="","",SUMIF($H163:$H170,MID($H162,3,10),CS163:CS170))</f>
        <v>0</v>
      </c>
      <c r="CT162" s="401"/>
      <c r="CU162" s="320"/>
      <c r="CV162" s="77">
        <f t="shared" si="315"/>
        <v>0</v>
      </c>
      <c r="CW162" s="77">
        <f t="shared" si="316"/>
        <v>0</v>
      </c>
      <c r="CX162" s="80">
        <f t="shared" si="335"/>
        <v>0</v>
      </c>
      <c r="CY162" s="476">
        <f>IF(CV$1="","",SUMIF($H163:$H170,MID($H162,3,10),CY163:CY170))</f>
        <v>0</v>
      </c>
      <c r="CZ162" s="476">
        <f>IF(CV$1="","",SUMIF($H163:$H170,MID($H162,3,10),CZ163:CZ170))</f>
        <v>0</v>
      </c>
      <c r="DA162" s="401"/>
      <c r="DB162" s="320"/>
      <c r="DC162" s="77">
        <f t="shared" si="317"/>
        <v>0</v>
      </c>
      <c r="DD162" s="77">
        <f t="shared" si="318"/>
        <v>0</v>
      </c>
      <c r="DE162" s="80">
        <f t="shared" si="336"/>
        <v>0</v>
      </c>
      <c r="DF162" s="476">
        <f>IF(DC$1="","",SUMIF($H163:$H170,MID($H162,3,10),DF163:DF170))</f>
        <v>0</v>
      </c>
      <c r="DG162" s="476">
        <f>IF(DC$1="","",SUMIF($H163:$H170,MID($H162,3,10),DG163:DG170))</f>
        <v>0</v>
      </c>
      <c r="DH162" s="401"/>
      <c r="DI162" s="320"/>
      <c r="DJ162" s="77">
        <f t="shared" si="319"/>
        <v>0</v>
      </c>
      <c r="DK162" s="77">
        <f t="shared" si="320"/>
        <v>0</v>
      </c>
      <c r="DL162" s="80">
        <f t="shared" si="337"/>
        <v>0</v>
      </c>
      <c r="DM162" s="476">
        <f>IF(DJ$1="","",SUMIF($H163:$H170,MID($H162,3,10),DM163:DM170))</f>
        <v>0</v>
      </c>
      <c r="DN162" s="476">
        <f>IF(DJ$1="","",SUMIF($H163:$H170,MID($H162,3,10),DN163:DN170))</f>
        <v>0</v>
      </c>
      <c r="DO162" s="401"/>
      <c r="DP162" s="320"/>
      <c r="DQ162" s="77">
        <f t="shared" si="321"/>
        <v>0</v>
      </c>
      <c r="DR162" s="77">
        <f t="shared" si="322"/>
        <v>0</v>
      </c>
      <c r="DS162" s="80">
        <f t="shared" si="338"/>
        <v>0</v>
      </c>
      <c r="DT162" s="476">
        <f>IF(DQ$1="","",SUMIF($H163:$H170,MID($H162,3,10),DT163:DT170))</f>
        <v>0</v>
      </c>
      <c r="DU162" s="476">
        <f>IF(DQ$1="","",SUMIF($H163:$H170,MID($H162,3,10),DU163:DU170))</f>
        <v>0</v>
      </c>
      <c r="DV162" s="401"/>
    </row>
    <row r="163" spans="1:126" outlineLevel="1" x14ac:dyDescent="0.2">
      <c r="A163" s="196" t="s">
        <v>25</v>
      </c>
      <c r="B163" s="193" t="s">
        <v>26</v>
      </c>
      <c r="C163" s="42"/>
      <c r="D163" s="42"/>
      <c r="E163" s="78">
        <f t="shared" si="287"/>
        <v>0</v>
      </c>
      <c r="F163" s="190"/>
      <c r="G163" s="22" t="s">
        <v>235</v>
      </c>
      <c r="H163" s="320" t="s">
        <v>316</v>
      </c>
      <c r="I163" s="79">
        <f t="shared" si="288"/>
        <v>0</v>
      </c>
      <c r="J163" s="79">
        <f t="shared" si="289"/>
        <v>0</v>
      </c>
      <c r="K163" s="78">
        <f t="shared" si="290"/>
        <v>0</v>
      </c>
      <c r="L163" s="537"/>
      <c r="M163" s="537"/>
      <c r="N163" s="401"/>
      <c r="O163" s="320" t="str">
        <f t="shared" si="238"/>
        <v>LLR</v>
      </c>
      <c r="P163" s="79">
        <f t="shared" si="291"/>
        <v>0</v>
      </c>
      <c r="Q163" s="79">
        <f t="shared" si="292"/>
        <v>0</v>
      </c>
      <c r="R163" s="78">
        <f t="shared" si="323"/>
        <v>0</v>
      </c>
      <c r="S163" s="537"/>
      <c r="T163" s="537"/>
      <c r="U163" s="401"/>
      <c r="V163" s="320"/>
      <c r="W163" s="79">
        <f t="shared" si="293"/>
        <v>0</v>
      </c>
      <c r="X163" s="79">
        <f t="shared" si="294"/>
        <v>0</v>
      </c>
      <c r="Y163" s="78">
        <f t="shared" si="324"/>
        <v>0</v>
      </c>
      <c r="Z163" s="537"/>
      <c r="AA163" s="537"/>
      <c r="AB163" s="401"/>
      <c r="AC163" s="320"/>
      <c r="AD163" s="79">
        <f t="shared" si="295"/>
        <v>0</v>
      </c>
      <c r="AE163" s="79">
        <f t="shared" si="296"/>
        <v>0</v>
      </c>
      <c r="AF163" s="78">
        <f t="shared" si="325"/>
        <v>0</v>
      </c>
      <c r="AG163" s="537"/>
      <c r="AH163" s="537"/>
      <c r="AI163" s="401"/>
      <c r="AJ163" s="320"/>
      <c r="AK163" s="79">
        <f t="shared" si="297"/>
        <v>0</v>
      </c>
      <c r="AL163" s="79">
        <f t="shared" si="298"/>
        <v>0</v>
      </c>
      <c r="AM163" s="78">
        <f t="shared" si="326"/>
        <v>0</v>
      </c>
      <c r="AN163" s="537"/>
      <c r="AO163" s="537"/>
      <c r="AP163" s="401"/>
      <c r="AQ163" s="320"/>
      <c r="AR163" s="79">
        <f t="shared" si="299"/>
        <v>0</v>
      </c>
      <c r="AS163" s="79">
        <f t="shared" si="300"/>
        <v>0</v>
      </c>
      <c r="AT163" s="78">
        <f t="shared" si="327"/>
        <v>0</v>
      </c>
      <c r="AU163" s="537"/>
      <c r="AV163" s="537"/>
      <c r="AW163" s="401"/>
      <c r="AX163" s="320"/>
      <c r="AY163" s="79">
        <f t="shared" si="301"/>
        <v>0</v>
      </c>
      <c r="AZ163" s="79">
        <f t="shared" si="302"/>
        <v>0</v>
      </c>
      <c r="BA163" s="78">
        <f t="shared" si="328"/>
        <v>0</v>
      </c>
      <c r="BB163" s="537"/>
      <c r="BC163" s="537"/>
      <c r="BD163" s="401"/>
      <c r="BE163" s="320"/>
      <c r="BF163" s="79">
        <f t="shared" si="303"/>
        <v>0</v>
      </c>
      <c r="BG163" s="79">
        <f t="shared" si="304"/>
        <v>0</v>
      </c>
      <c r="BH163" s="78">
        <f t="shared" si="329"/>
        <v>0</v>
      </c>
      <c r="BI163" s="537"/>
      <c r="BJ163" s="537"/>
      <c r="BK163" s="401"/>
      <c r="BL163" s="320"/>
      <c r="BM163" s="79">
        <f t="shared" si="305"/>
        <v>0</v>
      </c>
      <c r="BN163" s="79">
        <f t="shared" si="306"/>
        <v>0</v>
      </c>
      <c r="BO163" s="78">
        <f t="shared" si="330"/>
        <v>0</v>
      </c>
      <c r="BP163" s="537"/>
      <c r="BQ163" s="537"/>
      <c r="BR163" s="401"/>
      <c r="BS163" s="320"/>
      <c r="BT163" s="79">
        <f t="shared" si="307"/>
        <v>0</v>
      </c>
      <c r="BU163" s="79">
        <f t="shared" si="308"/>
        <v>0</v>
      </c>
      <c r="BV163" s="78">
        <f t="shared" si="331"/>
        <v>0</v>
      </c>
      <c r="BW163" s="537"/>
      <c r="BX163" s="537"/>
      <c r="BY163" s="401"/>
      <c r="BZ163" s="320"/>
      <c r="CA163" s="79">
        <f t="shared" si="309"/>
        <v>0</v>
      </c>
      <c r="CB163" s="79">
        <f t="shared" si="310"/>
        <v>0</v>
      </c>
      <c r="CC163" s="78">
        <f t="shared" si="332"/>
        <v>0</v>
      </c>
      <c r="CD163" s="537"/>
      <c r="CE163" s="537"/>
      <c r="CF163" s="401"/>
      <c r="CG163" s="320"/>
      <c r="CH163" s="79">
        <f t="shared" si="311"/>
        <v>0</v>
      </c>
      <c r="CI163" s="79">
        <f t="shared" si="312"/>
        <v>0</v>
      </c>
      <c r="CJ163" s="78">
        <f t="shared" si="333"/>
        <v>0</v>
      </c>
      <c r="CK163" s="537"/>
      <c r="CL163" s="537"/>
      <c r="CM163" s="401"/>
      <c r="CN163" s="320"/>
      <c r="CO163" s="79">
        <f t="shared" si="313"/>
        <v>0</v>
      </c>
      <c r="CP163" s="79">
        <f t="shared" si="314"/>
        <v>0</v>
      </c>
      <c r="CQ163" s="78">
        <f t="shared" si="334"/>
        <v>0</v>
      </c>
      <c r="CR163" s="537"/>
      <c r="CS163" s="537"/>
      <c r="CT163" s="401"/>
      <c r="CU163" s="320"/>
      <c r="CV163" s="79">
        <f t="shared" si="315"/>
        <v>0</v>
      </c>
      <c r="CW163" s="79">
        <f t="shared" si="316"/>
        <v>0</v>
      </c>
      <c r="CX163" s="78">
        <f t="shared" si="335"/>
        <v>0</v>
      </c>
      <c r="CY163" s="537"/>
      <c r="CZ163" s="537"/>
      <c r="DA163" s="401"/>
      <c r="DB163" s="320"/>
      <c r="DC163" s="79">
        <f t="shared" si="317"/>
        <v>0</v>
      </c>
      <c r="DD163" s="79">
        <f t="shared" si="318"/>
        <v>0</v>
      </c>
      <c r="DE163" s="78">
        <f t="shared" si="336"/>
        <v>0</v>
      </c>
      <c r="DF163" s="537"/>
      <c r="DG163" s="537"/>
      <c r="DH163" s="401"/>
      <c r="DI163" s="320"/>
      <c r="DJ163" s="79">
        <f t="shared" si="319"/>
        <v>0</v>
      </c>
      <c r="DK163" s="79">
        <f t="shared" si="320"/>
        <v>0</v>
      </c>
      <c r="DL163" s="78">
        <f t="shared" si="337"/>
        <v>0</v>
      </c>
      <c r="DM163" s="537"/>
      <c r="DN163" s="537"/>
      <c r="DO163" s="401"/>
      <c r="DP163" s="320"/>
      <c r="DQ163" s="79">
        <f t="shared" si="321"/>
        <v>0</v>
      </c>
      <c r="DR163" s="79">
        <f t="shared" si="322"/>
        <v>0</v>
      </c>
      <c r="DS163" s="78">
        <f t="shared" si="338"/>
        <v>0</v>
      </c>
      <c r="DT163" s="537"/>
      <c r="DU163" s="537"/>
      <c r="DV163" s="401"/>
    </row>
    <row r="164" spans="1:126" outlineLevel="1" x14ac:dyDescent="0.2">
      <c r="A164" s="196" t="s">
        <v>236</v>
      </c>
      <c r="B164" s="193"/>
      <c r="C164" s="214"/>
      <c r="D164" s="42"/>
      <c r="E164" s="78">
        <f t="shared" si="287"/>
        <v>0</v>
      </c>
      <c r="F164" s="190"/>
      <c r="G164" s="22" t="s">
        <v>275</v>
      </c>
      <c r="H164" s="320" t="s">
        <v>316</v>
      </c>
      <c r="I164" s="79">
        <f t="shared" si="288"/>
        <v>0</v>
      </c>
      <c r="J164" s="79">
        <f t="shared" si="289"/>
        <v>0</v>
      </c>
      <c r="K164" s="78">
        <f t="shared" si="290"/>
        <v>0</v>
      </c>
      <c r="L164" s="537"/>
      <c r="M164" s="537"/>
      <c r="N164" s="401"/>
      <c r="O164" s="320" t="str">
        <f t="shared" si="238"/>
        <v>LLR</v>
      </c>
      <c r="P164" s="79">
        <f t="shared" si="291"/>
        <v>0</v>
      </c>
      <c r="Q164" s="79">
        <f t="shared" si="292"/>
        <v>0</v>
      </c>
      <c r="R164" s="78">
        <f t="shared" si="323"/>
        <v>0</v>
      </c>
      <c r="S164" s="537"/>
      <c r="T164" s="537"/>
      <c r="U164" s="401"/>
      <c r="V164" s="320"/>
      <c r="W164" s="79">
        <f t="shared" si="293"/>
        <v>0</v>
      </c>
      <c r="X164" s="79">
        <f t="shared" si="294"/>
        <v>0</v>
      </c>
      <c r="Y164" s="78">
        <f t="shared" si="324"/>
        <v>0</v>
      </c>
      <c r="Z164" s="537"/>
      <c r="AA164" s="537"/>
      <c r="AB164" s="401"/>
      <c r="AC164" s="320"/>
      <c r="AD164" s="79">
        <f t="shared" si="295"/>
        <v>0</v>
      </c>
      <c r="AE164" s="79">
        <f t="shared" si="296"/>
        <v>0</v>
      </c>
      <c r="AF164" s="78">
        <f t="shared" si="325"/>
        <v>0</v>
      </c>
      <c r="AG164" s="537"/>
      <c r="AH164" s="537"/>
      <c r="AI164" s="401"/>
      <c r="AJ164" s="320"/>
      <c r="AK164" s="79">
        <f t="shared" si="297"/>
        <v>0</v>
      </c>
      <c r="AL164" s="79">
        <f t="shared" si="298"/>
        <v>0</v>
      </c>
      <c r="AM164" s="78">
        <f t="shared" si="326"/>
        <v>0</v>
      </c>
      <c r="AN164" s="537"/>
      <c r="AO164" s="537"/>
      <c r="AP164" s="401"/>
      <c r="AQ164" s="320"/>
      <c r="AR164" s="79">
        <f t="shared" si="299"/>
        <v>0</v>
      </c>
      <c r="AS164" s="79">
        <f t="shared" si="300"/>
        <v>0</v>
      </c>
      <c r="AT164" s="78">
        <f t="shared" si="327"/>
        <v>0</v>
      </c>
      <c r="AU164" s="537"/>
      <c r="AV164" s="537"/>
      <c r="AW164" s="401"/>
      <c r="AX164" s="320"/>
      <c r="AY164" s="79">
        <f t="shared" si="301"/>
        <v>0</v>
      </c>
      <c r="AZ164" s="79">
        <f t="shared" si="302"/>
        <v>0</v>
      </c>
      <c r="BA164" s="78">
        <f t="shared" si="328"/>
        <v>0</v>
      </c>
      <c r="BB164" s="537"/>
      <c r="BC164" s="537"/>
      <c r="BD164" s="401"/>
      <c r="BE164" s="320"/>
      <c r="BF164" s="79">
        <f t="shared" si="303"/>
        <v>0</v>
      </c>
      <c r="BG164" s="79">
        <f t="shared" si="304"/>
        <v>0</v>
      </c>
      <c r="BH164" s="78">
        <f t="shared" si="329"/>
        <v>0</v>
      </c>
      <c r="BI164" s="537"/>
      <c r="BJ164" s="537"/>
      <c r="BK164" s="401"/>
      <c r="BL164" s="320"/>
      <c r="BM164" s="79">
        <f t="shared" si="305"/>
        <v>0</v>
      </c>
      <c r="BN164" s="79">
        <f t="shared" si="306"/>
        <v>0</v>
      </c>
      <c r="BO164" s="78">
        <f t="shared" si="330"/>
        <v>0</v>
      </c>
      <c r="BP164" s="537"/>
      <c r="BQ164" s="537"/>
      <c r="BR164" s="401"/>
      <c r="BS164" s="320"/>
      <c r="BT164" s="79">
        <f t="shared" si="307"/>
        <v>0</v>
      </c>
      <c r="BU164" s="79">
        <f t="shared" si="308"/>
        <v>0</v>
      </c>
      <c r="BV164" s="78">
        <f t="shared" si="331"/>
        <v>0</v>
      </c>
      <c r="BW164" s="537"/>
      <c r="BX164" s="537"/>
      <c r="BY164" s="401"/>
      <c r="BZ164" s="320"/>
      <c r="CA164" s="79">
        <f t="shared" si="309"/>
        <v>0</v>
      </c>
      <c r="CB164" s="79">
        <f t="shared" si="310"/>
        <v>0</v>
      </c>
      <c r="CC164" s="78">
        <f t="shared" si="332"/>
        <v>0</v>
      </c>
      <c r="CD164" s="537"/>
      <c r="CE164" s="537"/>
      <c r="CF164" s="401"/>
      <c r="CG164" s="320"/>
      <c r="CH164" s="79">
        <f t="shared" si="311"/>
        <v>0</v>
      </c>
      <c r="CI164" s="79">
        <f t="shared" si="312"/>
        <v>0</v>
      </c>
      <c r="CJ164" s="78">
        <f t="shared" si="333"/>
        <v>0</v>
      </c>
      <c r="CK164" s="537"/>
      <c r="CL164" s="537"/>
      <c r="CM164" s="401"/>
      <c r="CN164" s="320"/>
      <c r="CO164" s="79">
        <f t="shared" si="313"/>
        <v>0</v>
      </c>
      <c r="CP164" s="79">
        <f t="shared" si="314"/>
        <v>0</v>
      </c>
      <c r="CQ164" s="78">
        <f t="shared" si="334"/>
        <v>0</v>
      </c>
      <c r="CR164" s="537"/>
      <c r="CS164" s="537"/>
      <c r="CT164" s="401"/>
      <c r="CU164" s="320"/>
      <c r="CV164" s="79">
        <f t="shared" si="315"/>
        <v>0</v>
      </c>
      <c r="CW164" s="79">
        <f t="shared" si="316"/>
        <v>0</v>
      </c>
      <c r="CX164" s="78">
        <f t="shared" si="335"/>
        <v>0</v>
      </c>
      <c r="CY164" s="537"/>
      <c r="CZ164" s="537"/>
      <c r="DA164" s="401"/>
      <c r="DB164" s="320"/>
      <c r="DC164" s="79">
        <f t="shared" si="317"/>
        <v>0</v>
      </c>
      <c r="DD164" s="79">
        <f t="shared" si="318"/>
        <v>0</v>
      </c>
      <c r="DE164" s="78">
        <f t="shared" si="336"/>
        <v>0</v>
      </c>
      <c r="DF164" s="537"/>
      <c r="DG164" s="537"/>
      <c r="DH164" s="401"/>
      <c r="DI164" s="320"/>
      <c r="DJ164" s="79">
        <f t="shared" si="319"/>
        <v>0</v>
      </c>
      <c r="DK164" s="79">
        <f t="shared" si="320"/>
        <v>0</v>
      </c>
      <c r="DL164" s="78">
        <f t="shared" si="337"/>
        <v>0</v>
      </c>
      <c r="DM164" s="537"/>
      <c r="DN164" s="537"/>
      <c r="DO164" s="401"/>
      <c r="DP164" s="320"/>
      <c r="DQ164" s="79">
        <f t="shared" si="321"/>
        <v>0</v>
      </c>
      <c r="DR164" s="79">
        <f t="shared" si="322"/>
        <v>0</v>
      </c>
      <c r="DS164" s="78">
        <f t="shared" si="338"/>
        <v>0</v>
      </c>
      <c r="DT164" s="537"/>
      <c r="DU164" s="537"/>
      <c r="DV164" s="401"/>
    </row>
    <row r="165" spans="1:126" outlineLevel="1" x14ac:dyDescent="0.2">
      <c r="A165" s="186" t="s">
        <v>82</v>
      </c>
      <c r="B165" s="183" t="s">
        <v>27</v>
      </c>
      <c r="C165" s="44"/>
      <c r="D165" s="43"/>
      <c r="E165" s="79">
        <f t="shared" si="287"/>
        <v>0</v>
      </c>
      <c r="F165" s="150" t="s">
        <v>36</v>
      </c>
      <c r="G165" s="22" t="s">
        <v>55</v>
      </c>
      <c r="H165" s="320" t="s">
        <v>316</v>
      </c>
      <c r="I165" s="79">
        <f t="shared" si="288"/>
        <v>0</v>
      </c>
      <c r="J165" s="79">
        <f t="shared" si="289"/>
        <v>0</v>
      </c>
      <c r="K165" s="79">
        <f t="shared" si="290"/>
        <v>0</v>
      </c>
      <c r="L165" s="537"/>
      <c r="M165" s="537"/>
      <c r="N165" s="401"/>
      <c r="O165" s="320" t="str">
        <f t="shared" si="238"/>
        <v>LLR</v>
      </c>
      <c r="P165" s="79">
        <f t="shared" si="291"/>
        <v>0</v>
      </c>
      <c r="Q165" s="79">
        <f t="shared" si="292"/>
        <v>0</v>
      </c>
      <c r="R165" s="79">
        <f t="shared" si="323"/>
        <v>0</v>
      </c>
      <c r="S165" s="537"/>
      <c r="T165" s="537"/>
      <c r="U165" s="401"/>
      <c r="V165" s="320"/>
      <c r="W165" s="79">
        <f t="shared" si="293"/>
        <v>0</v>
      </c>
      <c r="X165" s="79">
        <f t="shared" si="294"/>
        <v>0</v>
      </c>
      <c r="Y165" s="79">
        <f t="shared" si="324"/>
        <v>0</v>
      </c>
      <c r="Z165" s="537"/>
      <c r="AA165" s="537"/>
      <c r="AB165" s="401"/>
      <c r="AC165" s="320"/>
      <c r="AD165" s="79">
        <f t="shared" si="295"/>
        <v>0</v>
      </c>
      <c r="AE165" s="79">
        <f t="shared" si="296"/>
        <v>0</v>
      </c>
      <c r="AF165" s="79">
        <f t="shared" si="325"/>
        <v>0</v>
      </c>
      <c r="AG165" s="537"/>
      <c r="AH165" s="537"/>
      <c r="AI165" s="401"/>
      <c r="AJ165" s="320"/>
      <c r="AK165" s="79">
        <f t="shared" si="297"/>
        <v>0</v>
      </c>
      <c r="AL165" s="79">
        <f t="shared" si="298"/>
        <v>0</v>
      </c>
      <c r="AM165" s="79">
        <f t="shared" si="326"/>
        <v>0</v>
      </c>
      <c r="AN165" s="537"/>
      <c r="AO165" s="537"/>
      <c r="AP165" s="401"/>
      <c r="AQ165" s="320"/>
      <c r="AR165" s="79">
        <f t="shared" si="299"/>
        <v>0</v>
      </c>
      <c r="AS165" s="79">
        <f t="shared" si="300"/>
        <v>0</v>
      </c>
      <c r="AT165" s="79">
        <f t="shared" si="327"/>
        <v>0</v>
      </c>
      <c r="AU165" s="537"/>
      <c r="AV165" s="537"/>
      <c r="AW165" s="401"/>
      <c r="AX165" s="320"/>
      <c r="AY165" s="79">
        <f t="shared" si="301"/>
        <v>0</v>
      </c>
      <c r="AZ165" s="79">
        <f t="shared" si="302"/>
        <v>0</v>
      </c>
      <c r="BA165" s="79">
        <f t="shared" si="328"/>
        <v>0</v>
      </c>
      <c r="BB165" s="537"/>
      <c r="BC165" s="537"/>
      <c r="BD165" s="401"/>
      <c r="BE165" s="320"/>
      <c r="BF165" s="79">
        <f t="shared" si="303"/>
        <v>0</v>
      </c>
      <c r="BG165" s="79">
        <f t="shared" si="304"/>
        <v>0</v>
      </c>
      <c r="BH165" s="79">
        <f t="shared" si="329"/>
        <v>0</v>
      </c>
      <c r="BI165" s="537"/>
      <c r="BJ165" s="537"/>
      <c r="BK165" s="401"/>
      <c r="BL165" s="320"/>
      <c r="BM165" s="79">
        <f t="shared" si="305"/>
        <v>0</v>
      </c>
      <c r="BN165" s="79">
        <f t="shared" si="306"/>
        <v>0</v>
      </c>
      <c r="BO165" s="79">
        <f t="shared" si="330"/>
        <v>0</v>
      </c>
      <c r="BP165" s="537"/>
      <c r="BQ165" s="537"/>
      <c r="BR165" s="401"/>
      <c r="BS165" s="320"/>
      <c r="BT165" s="79">
        <f t="shared" si="307"/>
        <v>0</v>
      </c>
      <c r="BU165" s="79">
        <f t="shared" si="308"/>
        <v>0</v>
      </c>
      <c r="BV165" s="79">
        <f t="shared" si="331"/>
        <v>0</v>
      </c>
      <c r="BW165" s="537"/>
      <c r="BX165" s="537"/>
      <c r="BY165" s="401"/>
      <c r="BZ165" s="320"/>
      <c r="CA165" s="79">
        <f t="shared" si="309"/>
        <v>0</v>
      </c>
      <c r="CB165" s="79">
        <f t="shared" si="310"/>
        <v>0</v>
      </c>
      <c r="CC165" s="79">
        <f t="shared" si="332"/>
        <v>0</v>
      </c>
      <c r="CD165" s="537"/>
      <c r="CE165" s="537"/>
      <c r="CF165" s="401"/>
      <c r="CG165" s="320"/>
      <c r="CH165" s="79">
        <f t="shared" si="311"/>
        <v>0</v>
      </c>
      <c r="CI165" s="79">
        <f t="shared" si="312"/>
        <v>0</v>
      </c>
      <c r="CJ165" s="79">
        <f t="shared" si="333"/>
        <v>0</v>
      </c>
      <c r="CK165" s="537"/>
      <c r="CL165" s="537"/>
      <c r="CM165" s="401"/>
      <c r="CN165" s="320"/>
      <c r="CO165" s="79">
        <f t="shared" si="313"/>
        <v>0</v>
      </c>
      <c r="CP165" s="79">
        <f t="shared" si="314"/>
        <v>0</v>
      </c>
      <c r="CQ165" s="79">
        <f t="shared" si="334"/>
        <v>0</v>
      </c>
      <c r="CR165" s="537"/>
      <c r="CS165" s="537"/>
      <c r="CT165" s="401"/>
      <c r="CU165" s="320"/>
      <c r="CV165" s="79">
        <f t="shared" si="315"/>
        <v>0</v>
      </c>
      <c r="CW165" s="79">
        <f t="shared" si="316"/>
        <v>0</v>
      </c>
      <c r="CX165" s="79">
        <f t="shared" si="335"/>
        <v>0</v>
      </c>
      <c r="CY165" s="537"/>
      <c r="CZ165" s="537"/>
      <c r="DA165" s="401"/>
      <c r="DB165" s="320"/>
      <c r="DC165" s="79">
        <f t="shared" si="317"/>
        <v>0</v>
      </c>
      <c r="DD165" s="79">
        <f t="shared" si="318"/>
        <v>0</v>
      </c>
      <c r="DE165" s="79">
        <f t="shared" si="336"/>
        <v>0</v>
      </c>
      <c r="DF165" s="537"/>
      <c r="DG165" s="537"/>
      <c r="DH165" s="401"/>
      <c r="DI165" s="320"/>
      <c r="DJ165" s="79">
        <f t="shared" si="319"/>
        <v>0</v>
      </c>
      <c r="DK165" s="79">
        <f t="shared" si="320"/>
        <v>0</v>
      </c>
      <c r="DL165" s="79">
        <f t="shared" si="337"/>
        <v>0</v>
      </c>
      <c r="DM165" s="537"/>
      <c r="DN165" s="537"/>
      <c r="DO165" s="401"/>
      <c r="DP165" s="320"/>
      <c r="DQ165" s="79">
        <f t="shared" si="321"/>
        <v>0</v>
      </c>
      <c r="DR165" s="79">
        <f t="shared" si="322"/>
        <v>0</v>
      </c>
      <c r="DS165" s="79">
        <f t="shared" si="338"/>
        <v>0</v>
      </c>
      <c r="DT165" s="537"/>
      <c r="DU165" s="537"/>
      <c r="DV165" s="401"/>
    </row>
    <row r="166" spans="1:126" outlineLevel="1" x14ac:dyDescent="0.2">
      <c r="A166" s="225" t="s">
        <v>231</v>
      </c>
      <c r="B166" s="182" t="s">
        <v>232</v>
      </c>
      <c r="C166" s="44"/>
      <c r="D166" s="43"/>
      <c r="E166" s="79">
        <f t="shared" si="287"/>
        <v>0</v>
      </c>
      <c r="F166" s="150"/>
      <c r="G166" s="22"/>
      <c r="H166" s="320" t="s">
        <v>316</v>
      </c>
      <c r="I166" s="79">
        <f t="shared" si="288"/>
        <v>0</v>
      </c>
      <c r="J166" s="79">
        <f t="shared" si="289"/>
        <v>0</v>
      </c>
      <c r="K166" s="79">
        <f t="shared" si="290"/>
        <v>0</v>
      </c>
      <c r="L166" s="537"/>
      <c r="M166" s="537"/>
      <c r="N166" s="401"/>
      <c r="O166" s="320" t="str">
        <f t="shared" si="238"/>
        <v>LLR</v>
      </c>
      <c r="P166" s="79">
        <f t="shared" si="291"/>
        <v>0</v>
      </c>
      <c r="Q166" s="79">
        <f t="shared" si="292"/>
        <v>0</v>
      </c>
      <c r="R166" s="79">
        <f t="shared" si="323"/>
        <v>0</v>
      </c>
      <c r="S166" s="537"/>
      <c r="T166" s="537"/>
      <c r="U166" s="401"/>
      <c r="V166" s="320"/>
      <c r="W166" s="79">
        <f t="shared" si="293"/>
        <v>0</v>
      </c>
      <c r="X166" s="79">
        <f t="shared" si="294"/>
        <v>0</v>
      </c>
      <c r="Y166" s="79">
        <f t="shared" si="324"/>
        <v>0</v>
      </c>
      <c r="Z166" s="537"/>
      <c r="AA166" s="537"/>
      <c r="AB166" s="401"/>
      <c r="AC166" s="320"/>
      <c r="AD166" s="79">
        <f t="shared" si="295"/>
        <v>0</v>
      </c>
      <c r="AE166" s="79">
        <f t="shared" si="296"/>
        <v>0</v>
      </c>
      <c r="AF166" s="79">
        <f t="shared" si="325"/>
        <v>0</v>
      </c>
      <c r="AG166" s="537"/>
      <c r="AH166" s="537"/>
      <c r="AI166" s="401"/>
      <c r="AJ166" s="320"/>
      <c r="AK166" s="79">
        <f t="shared" si="297"/>
        <v>0</v>
      </c>
      <c r="AL166" s="79">
        <f t="shared" si="298"/>
        <v>0</v>
      </c>
      <c r="AM166" s="79">
        <f t="shared" si="326"/>
        <v>0</v>
      </c>
      <c r="AN166" s="537"/>
      <c r="AO166" s="537"/>
      <c r="AP166" s="401"/>
      <c r="AQ166" s="320"/>
      <c r="AR166" s="79">
        <f t="shared" si="299"/>
        <v>0</v>
      </c>
      <c r="AS166" s="79">
        <f t="shared" si="300"/>
        <v>0</v>
      </c>
      <c r="AT166" s="79">
        <f t="shared" si="327"/>
        <v>0</v>
      </c>
      <c r="AU166" s="537"/>
      <c r="AV166" s="537"/>
      <c r="AW166" s="401"/>
      <c r="AX166" s="320"/>
      <c r="AY166" s="79">
        <f t="shared" si="301"/>
        <v>0</v>
      </c>
      <c r="AZ166" s="79">
        <f t="shared" si="302"/>
        <v>0</v>
      </c>
      <c r="BA166" s="79">
        <f t="shared" si="328"/>
        <v>0</v>
      </c>
      <c r="BB166" s="537"/>
      <c r="BC166" s="537"/>
      <c r="BD166" s="401"/>
      <c r="BE166" s="320"/>
      <c r="BF166" s="79">
        <f t="shared" si="303"/>
        <v>0</v>
      </c>
      <c r="BG166" s="79">
        <f t="shared" si="304"/>
        <v>0</v>
      </c>
      <c r="BH166" s="79">
        <f t="shared" si="329"/>
        <v>0</v>
      </c>
      <c r="BI166" s="537"/>
      <c r="BJ166" s="537"/>
      <c r="BK166" s="401"/>
      <c r="BL166" s="320"/>
      <c r="BM166" s="79">
        <f t="shared" si="305"/>
        <v>0</v>
      </c>
      <c r="BN166" s="79">
        <f t="shared" si="306"/>
        <v>0</v>
      </c>
      <c r="BO166" s="79">
        <f t="shared" si="330"/>
        <v>0</v>
      </c>
      <c r="BP166" s="537"/>
      <c r="BQ166" s="537"/>
      <c r="BR166" s="401"/>
      <c r="BS166" s="320"/>
      <c r="BT166" s="79">
        <f t="shared" si="307"/>
        <v>0</v>
      </c>
      <c r="BU166" s="79">
        <f t="shared" si="308"/>
        <v>0</v>
      </c>
      <c r="BV166" s="79">
        <f t="shared" si="331"/>
        <v>0</v>
      </c>
      <c r="BW166" s="537"/>
      <c r="BX166" s="537"/>
      <c r="BY166" s="401"/>
      <c r="BZ166" s="320"/>
      <c r="CA166" s="79">
        <f t="shared" si="309"/>
        <v>0</v>
      </c>
      <c r="CB166" s="79">
        <f t="shared" si="310"/>
        <v>0</v>
      </c>
      <c r="CC166" s="79">
        <f t="shared" si="332"/>
        <v>0</v>
      </c>
      <c r="CD166" s="537"/>
      <c r="CE166" s="537"/>
      <c r="CF166" s="401"/>
      <c r="CG166" s="320"/>
      <c r="CH166" s="79">
        <f t="shared" si="311"/>
        <v>0</v>
      </c>
      <c r="CI166" s="79">
        <f t="shared" si="312"/>
        <v>0</v>
      </c>
      <c r="CJ166" s="79">
        <f t="shared" si="333"/>
        <v>0</v>
      </c>
      <c r="CK166" s="537"/>
      <c r="CL166" s="537"/>
      <c r="CM166" s="401"/>
      <c r="CN166" s="320"/>
      <c r="CO166" s="79">
        <f t="shared" si="313"/>
        <v>0</v>
      </c>
      <c r="CP166" s="79">
        <f t="shared" si="314"/>
        <v>0</v>
      </c>
      <c r="CQ166" s="79">
        <f t="shared" si="334"/>
        <v>0</v>
      </c>
      <c r="CR166" s="537"/>
      <c r="CS166" s="537"/>
      <c r="CT166" s="401"/>
      <c r="CU166" s="320"/>
      <c r="CV166" s="79">
        <f t="shared" si="315"/>
        <v>0</v>
      </c>
      <c r="CW166" s="79">
        <f t="shared" si="316"/>
        <v>0</v>
      </c>
      <c r="CX166" s="79">
        <f t="shared" si="335"/>
        <v>0</v>
      </c>
      <c r="CY166" s="537"/>
      <c r="CZ166" s="537"/>
      <c r="DA166" s="401"/>
      <c r="DB166" s="320"/>
      <c r="DC166" s="79">
        <f t="shared" si="317"/>
        <v>0</v>
      </c>
      <c r="DD166" s="79">
        <f t="shared" si="318"/>
        <v>0</v>
      </c>
      <c r="DE166" s="79">
        <f t="shared" si="336"/>
        <v>0</v>
      </c>
      <c r="DF166" s="537"/>
      <c r="DG166" s="537"/>
      <c r="DH166" s="401"/>
      <c r="DI166" s="320"/>
      <c r="DJ166" s="79">
        <f t="shared" si="319"/>
        <v>0</v>
      </c>
      <c r="DK166" s="79">
        <f t="shared" si="320"/>
        <v>0</v>
      </c>
      <c r="DL166" s="79">
        <f t="shared" si="337"/>
        <v>0</v>
      </c>
      <c r="DM166" s="537"/>
      <c r="DN166" s="537"/>
      <c r="DO166" s="401"/>
      <c r="DP166" s="320"/>
      <c r="DQ166" s="79">
        <f t="shared" si="321"/>
        <v>0</v>
      </c>
      <c r="DR166" s="79">
        <f t="shared" si="322"/>
        <v>0</v>
      </c>
      <c r="DS166" s="79">
        <f t="shared" si="338"/>
        <v>0</v>
      </c>
      <c r="DT166" s="537"/>
      <c r="DU166" s="537"/>
      <c r="DV166" s="401"/>
    </row>
    <row r="167" spans="1:126" outlineLevel="1" x14ac:dyDescent="0.2">
      <c r="A167" s="196" t="s">
        <v>233</v>
      </c>
      <c r="B167" s="182" t="s">
        <v>220</v>
      </c>
      <c r="C167" s="44"/>
      <c r="D167" s="43"/>
      <c r="E167" s="79">
        <f t="shared" si="287"/>
        <v>0</v>
      </c>
      <c r="F167" s="150"/>
      <c r="G167" s="22"/>
      <c r="H167" s="320" t="s">
        <v>316</v>
      </c>
      <c r="I167" s="79">
        <f t="shared" si="288"/>
        <v>0</v>
      </c>
      <c r="J167" s="79">
        <f t="shared" si="289"/>
        <v>0</v>
      </c>
      <c r="K167" s="79">
        <f t="shared" si="290"/>
        <v>0</v>
      </c>
      <c r="L167" s="537"/>
      <c r="M167" s="537"/>
      <c r="N167" s="401"/>
      <c r="O167" s="320" t="str">
        <f t="shared" si="238"/>
        <v>LLR</v>
      </c>
      <c r="P167" s="79">
        <f t="shared" si="291"/>
        <v>0</v>
      </c>
      <c r="Q167" s="79">
        <f t="shared" si="292"/>
        <v>0</v>
      </c>
      <c r="R167" s="79">
        <f t="shared" si="323"/>
        <v>0</v>
      </c>
      <c r="S167" s="537"/>
      <c r="T167" s="537"/>
      <c r="U167" s="401"/>
      <c r="V167" s="320"/>
      <c r="W167" s="79">
        <f t="shared" si="293"/>
        <v>0</v>
      </c>
      <c r="X167" s="79">
        <f t="shared" si="294"/>
        <v>0</v>
      </c>
      <c r="Y167" s="79">
        <f t="shared" si="324"/>
        <v>0</v>
      </c>
      <c r="Z167" s="537"/>
      <c r="AA167" s="537"/>
      <c r="AB167" s="401"/>
      <c r="AC167" s="320"/>
      <c r="AD167" s="79">
        <f t="shared" si="295"/>
        <v>0</v>
      </c>
      <c r="AE167" s="79">
        <f t="shared" si="296"/>
        <v>0</v>
      </c>
      <c r="AF167" s="79">
        <f t="shared" si="325"/>
        <v>0</v>
      </c>
      <c r="AG167" s="537"/>
      <c r="AH167" s="537"/>
      <c r="AI167" s="401"/>
      <c r="AJ167" s="320"/>
      <c r="AK167" s="79">
        <f t="shared" si="297"/>
        <v>0</v>
      </c>
      <c r="AL167" s="79">
        <f t="shared" si="298"/>
        <v>0</v>
      </c>
      <c r="AM167" s="79">
        <f t="shared" si="326"/>
        <v>0</v>
      </c>
      <c r="AN167" s="537"/>
      <c r="AO167" s="537"/>
      <c r="AP167" s="401"/>
      <c r="AQ167" s="320"/>
      <c r="AR167" s="79">
        <f t="shared" si="299"/>
        <v>0</v>
      </c>
      <c r="AS167" s="79">
        <f t="shared" si="300"/>
        <v>0</v>
      </c>
      <c r="AT167" s="79">
        <f t="shared" si="327"/>
        <v>0</v>
      </c>
      <c r="AU167" s="537"/>
      <c r="AV167" s="537"/>
      <c r="AW167" s="401"/>
      <c r="AX167" s="320"/>
      <c r="AY167" s="79">
        <f t="shared" si="301"/>
        <v>0</v>
      </c>
      <c r="AZ167" s="79">
        <f t="shared" si="302"/>
        <v>0</v>
      </c>
      <c r="BA167" s="79">
        <f t="shared" si="328"/>
        <v>0</v>
      </c>
      <c r="BB167" s="537"/>
      <c r="BC167" s="537"/>
      <c r="BD167" s="401"/>
      <c r="BE167" s="320"/>
      <c r="BF167" s="79">
        <f t="shared" si="303"/>
        <v>0</v>
      </c>
      <c r="BG167" s="79">
        <f t="shared" si="304"/>
        <v>0</v>
      </c>
      <c r="BH167" s="79">
        <f t="shared" si="329"/>
        <v>0</v>
      </c>
      <c r="BI167" s="537"/>
      <c r="BJ167" s="537"/>
      <c r="BK167" s="401"/>
      <c r="BL167" s="320"/>
      <c r="BM167" s="79">
        <f t="shared" si="305"/>
        <v>0</v>
      </c>
      <c r="BN167" s="79">
        <f t="shared" si="306"/>
        <v>0</v>
      </c>
      <c r="BO167" s="79">
        <f t="shared" si="330"/>
        <v>0</v>
      </c>
      <c r="BP167" s="537"/>
      <c r="BQ167" s="537"/>
      <c r="BR167" s="401"/>
      <c r="BS167" s="320"/>
      <c r="BT167" s="79">
        <f t="shared" si="307"/>
        <v>0</v>
      </c>
      <c r="BU167" s="79">
        <f t="shared" si="308"/>
        <v>0</v>
      </c>
      <c r="BV167" s="79">
        <f t="shared" si="331"/>
        <v>0</v>
      </c>
      <c r="BW167" s="537"/>
      <c r="BX167" s="537"/>
      <c r="BY167" s="401"/>
      <c r="BZ167" s="320"/>
      <c r="CA167" s="79">
        <f t="shared" si="309"/>
        <v>0</v>
      </c>
      <c r="CB167" s="79">
        <f t="shared" si="310"/>
        <v>0</v>
      </c>
      <c r="CC167" s="79">
        <f t="shared" si="332"/>
        <v>0</v>
      </c>
      <c r="CD167" s="537"/>
      <c r="CE167" s="537"/>
      <c r="CF167" s="401"/>
      <c r="CG167" s="320"/>
      <c r="CH167" s="79">
        <f t="shared" si="311"/>
        <v>0</v>
      </c>
      <c r="CI167" s="79">
        <f t="shared" si="312"/>
        <v>0</v>
      </c>
      <c r="CJ167" s="79">
        <f t="shared" si="333"/>
        <v>0</v>
      </c>
      <c r="CK167" s="537"/>
      <c r="CL167" s="537"/>
      <c r="CM167" s="401"/>
      <c r="CN167" s="320"/>
      <c r="CO167" s="79">
        <f t="shared" si="313"/>
        <v>0</v>
      </c>
      <c r="CP167" s="79">
        <f t="shared" si="314"/>
        <v>0</v>
      </c>
      <c r="CQ167" s="79">
        <f t="shared" si="334"/>
        <v>0</v>
      </c>
      <c r="CR167" s="537"/>
      <c r="CS167" s="537"/>
      <c r="CT167" s="401"/>
      <c r="CU167" s="320"/>
      <c r="CV167" s="79">
        <f t="shared" si="315"/>
        <v>0</v>
      </c>
      <c r="CW167" s="79">
        <f t="shared" si="316"/>
        <v>0</v>
      </c>
      <c r="CX167" s="79">
        <f t="shared" si="335"/>
        <v>0</v>
      </c>
      <c r="CY167" s="537"/>
      <c r="CZ167" s="537"/>
      <c r="DA167" s="401"/>
      <c r="DB167" s="320"/>
      <c r="DC167" s="79">
        <f t="shared" si="317"/>
        <v>0</v>
      </c>
      <c r="DD167" s="79">
        <f t="shared" si="318"/>
        <v>0</v>
      </c>
      <c r="DE167" s="79">
        <f t="shared" si="336"/>
        <v>0</v>
      </c>
      <c r="DF167" s="537"/>
      <c r="DG167" s="537"/>
      <c r="DH167" s="401"/>
      <c r="DI167" s="320"/>
      <c r="DJ167" s="79">
        <f t="shared" si="319"/>
        <v>0</v>
      </c>
      <c r="DK167" s="79">
        <f t="shared" si="320"/>
        <v>0</v>
      </c>
      <c r="DL167" s="79">
        <f t="shared" si="337"/>
        <v>0</v>
      </c>
      <c r="DM167" s="537"/>
      <c r="DN167" s="537"/>
      <c r="DO167" s="401"/>
      <c r="DP167" s="320"/>
      <c r="DQ167" s="79">
        <f t="shared" si="321"/>
        <v>0</v>
      </c>
      <c r="DR167" s="79">
        <f t="shared" si="322"/>
        <v>0</v>
      </c>
      <c r="DS167" s="79">
        <f t="shared" si="338"/>
        <v>0</v>
      </c>
      <c r="DT167" s="537"/>
      <c r="DU167" s="537"/>
      <c r="DV167" s="401"/>
    </row>
    <row r="168" spans="1:126" outlineLevel="1" x14ac:dyDescent="0.2">
      <c r="A168" s="186" t="s">
        <v>222</v>
      </c>
      <c r="B168" s="180"/>
      <c r="C168" s="44"/>
      <c r="D168" s="43"/>
      <c r="E168" s="79">
        <f t="shared" si="287"/>
        <v>0</v>
      </c>
      <c r="F168" s="150"/>
      <c r="G168" s="22"/>
      <c r="H168" s="320" t="s">
        <v>316</v>
      </c>
      <c r="I168" s="79">
        <f t="shared" si="288"/>
        <v>0</v>
      </c>
      <c r="J168" s="79">
        <f t="shared" si="289"/>
        <v>0</v>
      </c>
      <c r="K168" s="79">
        <f t="shared" si="290"/>
        <v>0</v>
      </c>
      <c r="L168" s="537"/>
      <c r="M168" s="537"/>
      <c r="N168" s="401"/>
      <c r="O168" s="320" t="str">
        <f t="shared" si="238"/>
        <v>LLR</v>
      </c>
      <c r="P168" s="79">
        <f t="shared" si="291"/>
        <v>0</v>
      </c>
      <c r="Q168" s="79">
        <f t="shared" si="292"/>
        <v>0</v>
      </c>
      <c r="R168" s="79">
        <f t="shared" si="323"/>
        <v>0</v>
      </c>
      <c r="S168" s="537"/>
      <c r="T168" s="537"/>
      <c r="U168" s="401"/>
      <c r="V168" s="320"/>
      <c r="W168" s="79">
        <f t="shared" si="293"/>
        <v>0</v>
      </c>
      <c r="X168" s="79">
        <f t="shared" si="294"/>
        <v>0</v>
      </c>
      <c r="Y168" s="79">
        <f t="shared" si="324"/>
        <v>0</v>
      </c>
      <c r="Z168" s="537"/>
      <c r="AA168" s="537"/>
      <c r="AB168" s="401"/>
      <c r="AC168" s="320"/>
      <c r="AD168" s="79">
        <f t="shared" si="295"/>
        <v>0</v>
      </c>
      <c r="AE168" s="79">
        <f t="shared" si="296"/>
        <v>0</v>
      </c>
      <c r="AF168" s="79">
        <f t="shared" si="325"/>
        <v>0</v>
      </c>
      <c r="AG168" s="537"/>
      <c r="AH168" s="537"/>
      <c r="AI168" s="401"/>
      <c r="AJ168" s="320"/>
      <c r="AK168" s="79">
        <f t="shared" si="297"/>
        <v>0</v>
      </c>
      <c r="AL168" s="79">
        <f t="shared" si="298"/>
        <v>0</v>
      </c>
      <c r="AM168" s="79">
        <f t="shared" si="326"/>
        <v>0</v>
      </c>
      <c r="AN168" s="537"/>
      <c r="AO168" s="537"/>
      <c r="AP168" s="401"/>
      <c r="AQ168" s="320"/>
      <c r="AR168" s="79">
        <f t="shared" si="299"/>
        <v>0</v>
      </c>
      <c r="AS168" s="79">
        <f t="shared" si="300"/>
        <v>0</v>
      </c>
      <c r="AT168" s="79">
        <f t="shared" si="327"/>
        <v>0</v>
      </c>
      <c r="AU168" s="537"/>
      <c r="AV168" s="537"/>
      <c r="AW168" s="401"/>
      <c r="AX168" s="320"/>
      <c r="AY168" s="79">
        <f t="shared" si="301"/>
        <v>0</v>
      </c>
      <c r="AZ168" s="79">
        <f t="shared" si="302"/>
        <v>0</v>
      </c>
      <c r="BA168" s="79">
        <f t="shared" si="328"/>
        <v>0</v>
      </c>
      <c r="BB168" s="537"/>
      <c r="BC168" s="537"/>
      <c r="BD168" s="401"/>
      <c r="BE168" s="320"/>
      <c r="BF168" s="79">
        <f t="shared" si="303"/>
        <v>0</v>
      </c>
      <c r="BG168" s="79">
        <f t="shared" si="304"/>
        <v>0</v>
      </c>
      <c r="BH168" s="79">
        <f t="shared" si="329"/>
        <v>0</v>
      </c>
      <c r="BI168" s="537"/>
      <c r="BJ168" s="537"/>
      <c r="BK168" s="401"/>
      <c r="BL168" s="320"/>
      <c r="BM168" s="79">
        <f t="shared" si="305"/>
        <v>0</v>
      </c>
      <c r="BN168" s="79">
        <f t="shared" si="306"/>
        <v>0</v>
      </c>
      <c r="BO168" s="79">
        <f t="shared" si="330"/>
        <v>0</v>
      </c>
      <c r="BP168" s="537"/>
      <c r="BQ168" s="537"/>
      <c r="BR168" s="401"/>
      <c r="BS168" s="320"/>
      <c r="BT168" s="79">
        <f t="shared" si="307"/>
        <v>0</v>
      </c>
      <c r="BU168" s="79">
        <f t="shared" si="308"/>
        <v>0</v>
      </c>
      <c r="BV168" s="79">
        <f t="shared" si="331"/>
        <v>0</v>
      </c>
      <c r="BW168" s="537"/>
      <c r="BX168" s="537"/>
      <c r="BY168" s="401"/>
      <c r="BZ168" s="320"/>
      <c r="CA168" s="79">
        <f t="shared" si="309"/>
        <v>0</v>
      </c>
      <c r="CB168" s="79">
        <f t="shared" si="310"/>
        <v>0</v>
      </c>
      <c r="CC168" s="79">
        <f t="shared" si="332"/>
        <v>0</v>
      </c>
      <c r="CD168" s="537"/>
      <c r="CE168" s="537"/>
      <c r="CF168" s="401"/>
      <c r="CG168" s="320"/>
      <c r="CH168" s="79">
        <f t="shared" si="311"/>
        <v>0</v>
      </c>
      <c r="CI168" s="79">
        <f t="shared" si="312"/>
        <v>0</v>
      </c>
      <c r="CJ168" s="79">
        <f t="shared" si="333"/>
        <v>0</v>
      </c>
      <c r="CK168" s="537"/>
      <c r="CL168" s="537"/>
      <c r="CM168" s="401"/>
      <c r="CN168" s="320"/>
      <c r="CO168" s="79">
        <f t="shared" si="313"/>
        <v>0</v>
      </c>
      <c r="CP168" s="79">
        <f t="shared" si="314"/>
        <v>0</v>
      </c>
      <c r="CQ168" s="79">
        <f t="shared" si="334"/>
        <v>0</v>
      </c>
      <c r="CR168" s="537"/>
      <c r="CS168" s="537"/>
      <c r="CT168" s="401"/>
      <c r="CU168" s="320"/>
      <c r="CV168" s="79">
        <f t="shared" si="315"/>
        <v>0</v>
      </c>
      <c r="CW168" s="79">
        <f t="shared" si="316"/>
        <v>0</v>
      </c>
      <c r="CX168" s="79">
        <f t="shared" si="335"/>
        <v>0</v>
      </c>
      <c r="CY168" s="537"/>
      <c r="CZ168" s="537"/>
      <c r="DA168" s="401"/>
      <c r="DB168" s="320"/>
      <c r="DC168" s="79">
        <f t="shared" si="317"/>
        <v>0</v>
      </c>
      <c r="DD168" s="79">
        <f t="shared" si="318"/>
        <v>0</v>
      </c>
      <c r="DE168" s="79">
        <f t="shared" si="336"/>
        <v>0</v>
      </c>
      <c r="DF168" s="537"/>
      <c r="DG168" s="537"/>
      <c r="DH168" s="401"/>
      <c r="DI168" s="320"/>
      <c r="DJ168" s="79">
        <f t="shared" si="319"/>
        <v>0</v>
      </c>
      <c r="DK168" s="79">
        <f t="shared" si="320"/>
        <v>0</v>
      </c>
      <c r="DL168" s="79">
        <f t="shared" si="337"/>
        <v>0</v>
      </c>
      <c r="DM168" s="537"/>
      <c r="DN168" s="537"/>
      <c r="DO168" s="401"/>
      <c r="DP168" s="320"/>
      <c r="DQ168" s="79">
        <f t="shared" si="321"/>
        <v>0</v>
      </c>
      <c r="DR168" s="79">
        <f t="shared" si="322"/>
        <v>0</v>
      </c>
      <c r="DS168" s="79">
        <f t="shared" si="338"/>
        <v>0</v>
      </c>
      <c r="DT168" s="537"/>
      <c r="DU168" s="537"/>
      <c r="DV168" s="401"/>
    </row>
    <row r="169" spans="1:126" outlineLevel="1" x14ac:dyDescent="0.2">
      <c r="A169" s="186" t="s">
        <v>223</v>
      </c>
      <c r="B169" s="180"/>
      <c r="C169" s="44"/>
      <c r="D169" s="43"/>
      <c r="E169" s="79">
        <f t="shared" si="287"/>
        <v>0</v>
      </c>
      <c r="F169" s="150"/>
      <c r="G169" s="22"/>
      <c r="H169" s="320" t="s">
        <v>316</v>
      </c>
      <c r="I169" s="79">
        <f t="shared" si="288"/>
        <v>0</v>
      </c>
      <c r="J169" s="79">
        <f t="shared" si="289"/>
        <v>0</v>
      </c>
      <c r="K169" s="79">
        <f t="shared" si="290"/>
        <v>0</v>
      </c>
      <c r="L169" s="537"/>
      <c r="M169" s="537"/>
      <c r="N169" s="401"/>
      <c r="O169" s="320" t="str">
        <f t="shared" si="238"/>
        <v>LLR</v>
      </c>
      <c r="P169" s="79">
        <f t="shared" si="291"/>
        <v>0</v>
      </c>
      <c r="Q169" s="79">
        <f t="shared" si="292"/>
        <v>0</v>
      </c>
      <c r="R169" s="79">
        <f t="shared" si="323"/>
        <v>0</v>
      </c>
      <c r="S169" s="537"/>
      <c r="T169" s="537"/>
      <c r="U169" s="401"/>
      <c r="V169" s="320"/>
      <c r="W169" s="79">
        <f t="shared" si="293"/>
        <v>0</v>
      </c>
      <c r="X169" s="79">
        <f t="shared" si="294"/>
        <v>0</v>
      </c>
      <c r="Y169" s="79">
        <f t="shared" si="324"/>
        <v>0</v>
      </c>
      <c r="Z169" s="537"/>
      <c r="AA169" s="537"/>
      <c r="AB169" s="401"/>
      <c r="AC169" s="320"/>
      <c r="AD169" s="79">
        <f t="shared" si="295"/>
        <v>0</v>
      </c>
      <c r="AE169" s="79">
        <f t="shared" si="296"/>
        <v>0</v>
      </c>
      <c r="AF169" s="79">
        <f t="shared" si="325"/>
        <v>0</v>
      </c>
      <c r="AG169" s="537"/>
      <c r="AH169" s="537"/>
      <c r="AI169" s="401"/>
      <c r="AJ169" s="320"/>
      <c r="AK169" s="79">
        <f t="shared" si="297"/>
        <v>0</v>
      </c>
      <c r="AL169" s="79">
        <f t="shared" si="298"/>
        <v>0</v>
      </c>
      <c r="AM169" s="79">
        <f t="shared" si="326"/>
        <v>0</v>
      </c>
      <c r="AN169" s="537"/>
      <c r="AO169" s="537"/>
      <c r="AP169" s="401"/>
      <c r="AQ169" s="320"/>
      <c r="AR169" s="79">
        <f t="shared" si="299"/>
        <v>0</v>
      </c>
      <c r="AS169" s="79">
        <f t="shared" si="300"/>
        <v>0</v>
      </c>
      <c r="AT169" s="79">
        <f t="shared" si="327"/>
        <v>0</v>
      </c>
      <c r="AU169" s="537"/>
      <c r="AV169" s="537"/>
      <c r="AW169" s="401"/>
      <c r="AX169" s="320"/>
      <c r="AY169" s="79">
        <f t="shared" si="301"/>
        <v>0</v>
      </c>
      <c r="AZ169" s="79">
        <f t="shared" si="302"/>
        <v>0</v>
      </c>
      <c r="BA169" s="79">
        <f t="shared" si="328"/>
        <v>0</v>
      </c>
      <c r="BB169" s="537"/>
      <c r="BC169" s="537"/>
      <c r="BD169" s="401"/>
      <c r="BE169" s="320"/>
      <c r="BF169" s="79">
        <f t="shared" si="303"/>
        <v>0</v>
      </c>
      <c r="BG169" s="79">
        <f t="shared" si="304"/>
        <v>0</v>
      </c>
      <c r="BH169" s="79">
        <f t="shared" si="329"/>
        <v>0</v>
      </c>
      <c r="BI169" s="537"/>
      <c r="BJ169" s="537"/>
      <c r="BK169" s="401"/>
      <c r="BL169" s="320"/>
      <c r="BM169" s="79">
        <f t="shared" si="305"/>
        <v>0</v>
      </c>
      <c r="BN169" s="79">
        <f t="shared" si="306"/>
        <v>0</v>
      </c>
      <c r="BO169" s="79">
        <f t="shared" si="330"/>
        <v>0</v>
      </c>
      <c r="BP169" s="537"/>
      <c r="BQ169" s="537"/>
      <c r="BR169" s="401"/>
      <c r="BS169" s="320"/>
      <c r="BT169" s="79">
        <f t="shared" si="307"/>
        <v>0</v>
      </c>
      <c r="BU169" s="79">
        <f t="shared" si="308"/>
        <v>0</v>
      </c>
      <c r="BV169" s="79">
        <f t="shared" si="331"/>
        <v>0</v>
      </c>
      <c r="BW169" s="537"/>
      <c r="BX169" s="537"/>
      <c r="BY169" s="401"/>
      <c r="BZ169" s="320"/>
      <c r="CA169" s="79">
        <f t="shared" si="309"/>
        <v>0</v>
      </c>
      <c r="CB169" s="79">
        <f t="shared" si="310"/>
        <v>0</v>
      </c>
      <c r="CC169" s="79">
        <f t="shared" si="332"/>
        <v>0</v>
      </c>
      <c r="CD169" s="537"/>
      <c r="CE169" s="537"/>
      <c r="CF169" s="401"/>
      <c r="CG169" s="320"/>
      <c r="CH169" s="79">
        <f t="shared" si="311"/>
        <v>0</v>
      </c>
      <c r="CI169" s="79">
        <f t="shared" si="312"/>
        <v>0</v>
      </c>
      <c r="CJ169" s="79">
        <f t="shared" si="333"/>
        <v>0</v>
      </c>
      <c r="CK169" s="537"/>
      <c r="CL169" s="537"/>
      <c r="CM169" s="401"/>
      <c r="CN169" s="320"/>
      <c r="CO169" s="79">
        <f t="shared" si="313"/>
        <v>0</v>
      </c>
      <c r="CP169" s="79">
        <f t="shared" si="314"/>
        <v>0</v>
      </c>
      <c r="CQ169" s="79">
        <f t="shared" si="334"/>
        <v>0</v>
      </c>
      <c r="CR169" s="537"/>
      <c r="CS169" s="537"/>
      <c r="CT169" s="401"/>
      <c r="CU169" s="320"/>
      <c r="CV169" s="79">
        <f t="shared" si="315"/>
        <v>0</v>
      </c>
      <c r="CW169" s="79">
        <f t="shared" si="316"/>
        <v>0</v>
      </c>
      <c r="CX169" s="79">
        <f t="shared" si="335"/>
        <v>0</v>
      </c>
      <c r="CY169" s="537"/>
      <c r="CZ169" s="537"/>
      <c r="DA169" s="401"/>
      <c r="DB169" s="320"/>
      <c r="DC169" s="79">
        <f t="shared" si="317"/>
        <v>0</v>
      </c>
      <c r="DD169" s="79">
        <f t="shared" si="318"/>
        <v>0</v>
      </c>
      <c r="DE169" s="79">
        <f t="shared" si="336"/>
        <v>0</v>
      </c>
      <c r="DF169" s="537"/>
      <c r="DG169" s="537"/>
      <c r="DH169" s="401"/>
      <c r="DI169" s="320"/>
      <c r="DJ169" s="79">
        <f t="shared" si="319"/>
        <v>0</v>
      </c>
      <c r="DK169" s="79">
        <f t="shared" si="320"/>
        <v>0</v>
      </c>
      <c r="DL169" s="79">
        <f t="shared" si="337"/>
        <v>0</v>
      </c>
      <c r="DM169" s="537"/>
      <c r="DN169" s="537"/>
      <c r="DO169" s="401"/>
      <c r="DP169" s="320"/>
      <c r="DQ169" s="79">
        <f t="shared" si="321"/>
        <v>0</v>
      </c>
      <c r="DR169" s="79">
        <f t="shared" si="322"/>
        <v>0</v>
      </c>
      <c r="DS169" s="79">
        <f t="shared" si="338"/>
        <v>0</v>
      </c>
      <c r="DT169" s="537"/>
      <c r="DU169" s="537"/>
      <c r="DV169" s="401"/>
    </row>
    <row r="170" spans="1:126" outlineLevel="1" x14ac:dyDescent="0.2">
      <c r="A170" s="224" t="s">
        <v>87</v>
      </c>
      <c r="B170" s="181"/>
      <c r="C170" s="90">
        <f>SUMIF($H171:$H189,MID($H170,3,10),C171:C189)</f>
        <v>0</v>
      </c>
      <c r="D170" s="90">
        <f>SUMIF($H171:$H189,MID($H170,3,10),D171:D189)</f>
        <v>0</v>
      </c>
      <c r="E170" s="90">
        <f t="shared" si="287"/>
        <v>0</v>
      </c>
      <c r="F170" s="150"/>
      <c r="G170" s="22"/>
      <c r="H170" s="320" t="s">
        <v>319</v>
      </c>
      <c r="I170" s="77">
        <f t="shared" si="288"/>
        <v>0</v>
      </c>
      <c r="J170" s="77">
        <f t="shared" si="289"/>
        <v>0</v>
      </c>
      <c r="K170" s="80">
        <f t="shared" si="290"/>
        <v>0</v>
      </c>
      <c r="L170" s="464">
        <f>IF(I$1="","",SUMIF($H171:$H189,MID($H170,3,10),L171:L189))</f>
        <v>0</v>
      </c>
      <c r="M170" s="464">
        <f>IF(I$1="","",SUMIF($H171:$H189,MID($H170,3,10),M171:M189))</f>
        <v>0</v>
      </c>
      <c r="N170" s="401"/>
      <c r="O170" s="320" t="str">
        <f t="shared" si="238"/>
        <v>LL</v>
      </c>
      <c r="P170" s="77">
        <f t="shared" si="291"/>
        <v>0</v>
      </c>
      <c r="Q170" s="77">
        <f t="shared" si="292"/>
        <v>0</v>
      </c>
      <c r="R170" s="80">
        <f t="shared" si="323"/>
        <v>0</v>
      </c>
      <c r="S170" s="476">
        <f>IF(P$1="","",SUMIF($H171:$H176,MID($H170,3,10),S171:S176))</f>
        <v>0</v>
      </c>
      <c r="T170" s="476">
        <f>IF(P$1="","",SUMIF($H171:$H176,MID($H170,3,10),T171:T176))</f>
        <v>0</v>
      </c>
      <c r="U170" s="401"/>
      <c r="V170" s="320"/>
      <c r="W170" s="77">
        <f t="shared" si="293"/>
        <v>0</v>
      </c>
      <c r="X170" s="77">
        <f t="shared" si="294"/>
        <v>0</v>
      </c>
      <c r="Y170" s="80">
        <f t="shared" si="324"/>
        <v>0</v>
      </c>
      <c r="Z170" s="476">
        <f>IF(W$1="","",SUMIF($H171:$H176,MID($H170,3,10),Z171:Z176))</f>
        <v>0</v>
      </c>
      <c r="AA170" s="476">
        <f>IF(W$1="","",SUMIF($H171:$H176,MID($H170,3,10),AA171:AA176))</f>
        <v>0</v>
      </c>
      <c r="AB170" s="401"/>
      <c r="AC170" s="320"/>
      <c r="AD170" s="77">
        <f t="shared" si="295"/>
        <v>0</v>
      </c>
      <c r="AE170" s="77">
        <f t="shared" si="296"/>
        <v>0</v>
      </c>
      <c r="AF170" s="80">
        <f t="shared" si="325"/>
        <v>0</v>
      </c>
      <c r="AG170" s="476">
        <f>IF(AD$1="","",SUMIF($H171:$H176,MID($H170,3,10),AG171:AG176))</f>
        <v>0</v>
      </c>
      <c r="AH170" s="476">
        <f>IF(AD$1="","",SUMIF($H171:$H176,MID($H170,3,10),AH171:AH176))</f>
        <v>0</v>
      </c>
      <c r="AI170" s="401"/>
      <c r="AJ170" s="320"/>
      <c r="AK170" s="77">
        <f t="shared" si="297"/>
        <v>0</v>
      </c>
      <c r="AL170" s="77">
        <f t="shared" si="298"/>
        <v>0</v>
      </c>
      <c r="AM170" s="80">
        <f t="shared" si="326"/>
        <v>0</v>
      </c>
      <c r="AN170" s="476">
        <f>IF(AK$1="","",SUMIF($H171:$H176,MID($H170,3,10),AN171:AN176))</f>
        <v>0</v>
      </c>
      <c r="AO170" s="476">
        <f>IF(AK$1="","",SUMIF($H171:$H176,MID($H170,3,10),AO171:AO176))</f>
        <v>0</v>
      </c>
      <c r="AP170" s="401"/>
      <c r="AQ170" s="320"/>
      <c r="AR170" s="77">
        <f t="shared" si="299"/>
        <v>0</v>
      </c>
      <c r="AS170" s="77">
        <f t="shared" si="300"/>
        <v>0</v>
      </c>
      <c r="AT170" s="80">
        <f t="shared" si="327"/>
        <v>0</v>
      </c>
      <c r="AU170" s="476">
        <f>IF(AR$1="","",SUMIF($H171:$H176,MID($H170,3,10),AU171:AU176))</f>
        <v>0</v>
      </c>
      <c r="AV170" s="476">
        <f>IF(AR$1="","",SUMIF($H171:$H176,MID($H170,3,10),AV171:AV176))</f>
        <v>0</v>
      </c>
      <c r="AW170" s="401"/>
      <c r="AX170" s="320"/>
      <c r="AY170" s="77">
        <f t="shared" si="301"/>
        <v>0</v>
      </c>
      <c r="AZ170" s="77">
        <f t="shared" si="302"/>
        <v>0</v>
      </c>
      <c r="BA170" s="80">
        <f t="shared" si="328"/>
        <v>0</v>
      </c>
      <c r="BB170" s="476">
        <f>IF(AY$1="","",SUMIF($H171:$H176,MID($H170,3,10),BB171:BB176))</f>
        <v>0</v>
      </c>
      <c r="BC170" s="476">
        <f>IF(AY$1="","",SUMIF($H171:$H176,MID($H170,3,10),BC171:BC176))</f>
        <v>0</v>
      </c>
      <c r="BD170" s="401"/>
      <c r="BE170" s="320"/>
      <c r="BF170" s="77">
        <f t="shared" si="303"/>
        <v>0</v>
      </c>
      <c r="BG170" s="77">
        <f t="shared" si="304"/>
        <v>0</v>
      </c>
      <c r="BH170" s="80">
        <f t="shared" si="329"/>
        <v>0</v>
      </c>
      <c r="BI170" s="476">
        <f>IF(BF$1="","",SUMIF($H171:$H176,MID($H170,3,10),BI171:BI176))</f>
        <v>0</v>
      </c>
      <c r="BJ170" s="476">
        <f>IF(BF$1="","",SUMIF($H171:$H176,MID($H170,3,10),BJ171:BJ176))</f>
        <v>0</v>
      </c>
      <c r="BK170" s="401"/>
      <c r="BL170" s="320"/>
      <c r="BM170" s="77">
        <f t="shared" si="305"/>
        <v>0</v>
      </c>
      <c r="BN170" s="77">
        <f t="shared" si="306"/>
        <v>0</v>
      </c>
      <c r="BO170" s="80">
        <f t="shared" si="330"/>
        <v>0</v>
      </c>
      <c r="BP170" s="476">
        <f>IF(BM$1="","",SUMIF($H171:$H176,MID($H170,3,10),BP171:BP176))</f>
        <v>0</v>
      </c>
      <c r="BQ170" s="476">
        <f>IF(BM$1="","",SUMIF($H171:$H176,MID($H170,3,10),BQ171:BQ176))</f>
        <v>0</v>
      </c>
      <c r="BR170" s="401"/>
      <c r="BS170" s="320"/>
      <c r="BT170" s="77">
        <f t="shared" si="307"/>
        <v>0</v>
      </c>
      <c r="BU170" s="77">
        <f t="shared" si="308"/>
        <v>0</v>
      </c>
      <c r="BV170" s="80">
        <f t="shared" si="331"/>
        <v>0</v>
      </c>
      <c r="BW170" s="476">
        <f>IF(BT$1="","",SUMIF($H171:$H176,MID($H170,3,10),BW171:BW176))</f>
        <v>0</v>
      </c>
      <c r="BX170" s="476">
        <f>IF(BT$1="","",SUMIF($H171:$H176,MID($H170,3,10),BX171:BX176))</f>
        <v>0</v>
      </c>
      <c r="BY170" s="401"/>
      <c r="BZ170" s="320"/>
      <c r="CA170" s="77">
        <f t="shared" si="309"/>
        <v>0</v>
      </c>
      <c r="CB170" s="77">
        <f t="shared" si="310"/>
        <v>0</v>
      </c>
      <c r="CC170" s="80">
        <f t="shared" si="332"/>
        <v>0</v>
      </c>
      <c r="CD170" s="476">
        <f>IF(CA$1="","",SUMIF($H171:$H176,MID($H170,3,10),CD171:CD176))</f>
        <v>0</v>
      </c>
      <c r="CE170" s="476">
        <f>IF(CA$1="","",SUMIF($H171:$H176,MID($H170,3,10),CE171:CE176))</f>
        <v>0</v>
      </c>
      <c r="CF170" s="401"/>
      <c r="CG170" s="320"/>
      <c r="CH170" s="77">
        <f t="shared" si="311"/>
        <v>0</v>
      </c>
      <c r="CI170" s="77">
        <f t="shared" si="312"/>
        <v>0</v>
      </c>
      <c r="CJ170" s="80">
        <f t="shared" si="333"/>
        <v>0</v>
      </c>
      <c r="CK170" s="476">
        <f>IF(CH$1="","",SUMIF($H171:$H176,MID($H170,3,10),CK171:CK176))</f>
        <v>0</v>
      </c>
      <c r="CL170" s="476">
        <f>IF(CH$1="","",SUMIF($H171:$H176,MID($H170,3,10),CL171:CL176))</f>
        <v>0</v>
      </c>
      <c r="CM170" s="401"/>
      <c r="CN170" s="320"/>
      <c r="CO170" s="77">
        <f t="shared" si="313"/>
        <v>0</v>
      </c>
      <c r="CP170" s="77">
        <f t="shared" si="314"/>
        <v>0</v>
      </c>
      <c r="CQ170" s="80">
        <f t="shared" si="334"/>
        <v>0</v>
      </c>
      <c r="CR170" s="476">
        <f>IF(CO$1="","",SUMIF($H171:$H176,MID($H170,3,10),CR171:CR176))</f>
        <v>0</v>
      </c>
      <c r="CS170" s="476">
        <f>IF(CO$1="","",SUMIF($H171:$H176,MID($H170,3,10),CS171:CS176))</f>
        <v>0</v>
      </c>
      <c r="CT170" s="401"/>
      <c r="CU170" s="320"/>
      <c r="CV170" s="77">
        <f t="shared" si="315"/>
        <v>0</v>
      </c>
      <c r="CW170" s="77">
        <f t="shared" si="316"/>
        <v>0</v>
      </c>
      <c r="CX170" s="80">
        <f t="shared" si="335"/>
        <v>0</v>
      </c>
      <c r="CY170" s="476">
        <f>IF(CV$1="","",SUMIF($H171:$H176,MID($H170,3,10),CY171:CY176))</f>
        <v>0</v>
      </c>
      <c r="CZ170" s="476">
        <f>IF(CV$1="","",SUMIF($H171:$H176,MID($H170,3,10),CZ171:CZ176))</f>
        <v>0</v>
      </c>
      <c r="DA170" s="401"/>
      <c r="DB170" s="320"/>
      <c r="DC170" s="77">
        <f t="shared" si="317"/>
        <v>0</v>
      </c>
      <c r="DD170" s="77">
        <f t="shared" si="318"/>
        <v>0</v>
      </c>
      <c r="DE170" s="80">
        <f t="shared" si="336"/>
        <v>0</v>
      </c>
      <c r="DF170" s="476">
        <f>IF(DC$1="","",SUMIF($H171:$H176,MID($H170,3,10),DF171:DF176))</f>
        <v>0</v>
      </c>
      <c r="DG170" s="476">
        <f>IF(DC$1="","",SUMIF($H171:$H176,MID($H170,3,10),DG171:DG176))</f>
        <v>0</v>
      </c>
      <c r="DH170" s="401"/>
      <c r="DI170" s="320"/>
      <c r="DJ170" s="77">
        <f t="shared" si="319"/>
        <v>0</v>
      </c>
      <c r="DK170" s="77">
        <f t="shared" si="320"/>
        <v>0</v>
      </c>
      <c r="DL170" s="80">
        <f t="shared" si="337"/>
        <v>0</v>
      </c>
      <c r="DM170" s="476">
        <f>IF(DJ$1="","",SUMIF($H171:$H176,MID($H170,3,10),DM171:DM176))</f>
        <v>0</v>
      </c>
      <c r="DN170" s="476">
        <f>IF(DJ$1="","",SUMIF($H171:$H176,MID($H170,3,10),DN171:DN176))</f>
        <v>0</v>
      </c>
      <c r="DO170" s="401"/>
      <c r="DP170" s="320"/>
      <c r="DQ170" s="77">
        <f t="shared" si="321"/>
        <v>0</v>
      </c>
      <c r="DR170" s="77">
        <f t="shared" si="322"/>
        <v>0</v>
      </c>
      <c r="DS170" s="80">
        <f t="shared" si="338"/>
        <v>0</v>
      </c>
      <c r="DT170" s="476">
        <f>IF(DQ$1="","",SUMIF($H171:$H176,MID($H170,3,10),DT171:DT176))</f>
        <v>0</v>
      </c>
      <c r="DU170" s="476">
        <f>IF(DQ$1="","",SUMIF($H171:$H176,MID($H170,3,10),DU171:DU176))</f>
        <v>0</v>
      </c>
      <c r="DV170" s="401"/>
    </row>
    <row r="171" spans="1:126" outlineLevel="1" x14ac:dyDescent="0.2">
      <c r="A171" s="154" t="s">
        <v>124</v>
      </c>
      <c r="B171" s="183"/>
      <c r="C171" s="44"/>
      <c r="D171" s="43"/>
      <c r="E171" s="79">
        <f t="shared" si="287"/>
        <v>0</v>
      </c>
      <c r="F171" s="150"/>
      <c r="G171" s="22"/>
      <c r="H171" s="320" t="s">
        <v>318</v>
      </c>
      <c r="I171" s="79">
        <f t="shared" si="288"/>
        <v>0</v>
      </c>
      <c r="J171" s="79">
        <f t="shared" si="289"/>
        <v>0</v>
      </c>
      <c r="K171" s="79">
        <f t="shared" si="290"/>
        <v>0</v>
      </c>
      <c r="L171" s="537"/>
      <c r="M171" s="537"/>
      <c r="N171" s="401"/>
      <c r="O171" s="320" t="str">
        <f t="shared" si="238"/>
        <v>LLC</v>
      </c>
      <c r="P171" s="79">
        <f t="shared" si="291"/>
        <v>0</v>
      </c>
      <c r="Q171" s="79">
        <f t="shared" si="292"/>
        <v>0</v>
      </c>
      <c r="R171" s="79">
        <f t="shared" si="323"/>
        <v>0</v>
      </c>
      <c r="S171" s="537"/>
      <c r="T171" s="537"/>
      <c r="U171" s="401"/>
      <c r="V171" s="320"/>
      <c r="W171" s="79">
        <f t="shared" si="293"/>
        <v>0</v>
      </c>
      <c r="X171" s="79">
        <f t="shared" si="294"/>
        <v>0</v>
      </c>
      <c r="Y171" s="79">
        <f t="shared" si="324"/>
        <v>0</v>
      </c>
      <c r="Z171" s="537"/>
      <c r="AA171" s="537"/>
      <c r="AB171" s="401"/>
      <c r="AC171" s="320"/>
      <c r="AD171" s="79">
        <f t="shared" si="295"/>
        <v>0</v>
      </c>
      <c r="AE171" s="79">
        <f t="shared" si="296"/>
        <v>0</v>
      </c>
      <c r="AF171" s="79">
        <f t="shared" si="325"/>
        <v>0</v>
      </c>
      <c r="AG171" s="537"/>
      <c r="AH171" s="537"/>
      <c r="AI171" s="401"/>
      <c r="AJ171" s="320"/>
      <c r="AK171" s="79">
        <f t="shared" si="297"/>
        <v>0</v>
      </c>
      <c r="AL171" s="79">
        <f t="shared" si="298"/>
        <v>0</v>
      </c>
      <c r="AM171" s="79">
        <f t="shared" si="326"/>
        <v>0</v>
      </c>
      <c r="AN171" s="537"/>
      <c r="AO171" s="537"/>
      <c r="AP171" s="401"/>
      <c r="AQ171" s="320"/>
      <c r="AR171" s="79">
        <f t="shared" si="299"/>
        <v>0</v>
      </c>
      <c r="AS171" s="79">
        <f t="shared" si="300"/>
        <v>0</v>
      </c>
      <c r="AT171" s="79">
        <f t="shared" si="327"/>
        <v>0</v>
      </c>
      <c r="AU171" s="537"/>
      <c r="AV171" s="537"/>
      <c r="AW171" s="401"/>
      <c r="AX171" s="320"/>
      <c r="AY171" s="79">
        <f t="shared" si="301"/>
        <v>0</v>
      </c>
      <c r="AZ171" s="79">
        <f t="shared" si="302"/>
        <v>0</v>
      </c>
      <c r="BA171" s="79">
        <f t="shared" si="328"/>
        <v>0</v>
      </c>
      <c r="BB171" s="537"/>
      <c r="BC171" s="537"/>
      <c r="BD171" s="401"/>
      <c r="BE171" s="320"/>
      <c r="BF171" s="79">
        <f t="shared" si="303"/>
        <v>0</v>
      </c>
      <c r="BG171" s="79">
        <f t="shared" si="304"/>
        <v>0</v>
      </c>
      <c r="BH171" s="79">
        <f t="shared" si="329"/>
        <v>0</v>
      </c>
      <c r="BI171" s="537"/>
      <c r="BJ171" s="537"/>
      <c r="BK171" s="401"/>
      <c r="BL171" s="320"/>
      <c r="BM171" s="79">
        <f t="shared" si="305"/>
        <v>0</v>
      </c>
      <c r="BN171" s="79">
        <f t="shared" si="306"/>
        <v>0</v>
      </c>
      <c r="BO171" s="79">
        <f t="shared" si="330"/>
        <v>0</v>
      </c>
      <c r="BP171" s="537"/>
      <c r="BQ171" s="537"/>
      <c r="BR171" s="401"/>
      <c r="BS171" s="320"/>
      <c r="BT171" s="79">
        <f t="shared" si="307"/>
        <v>0</v>
      </c>
      <c r="BU171" s="79">
        <f t="shared" si="308"/>
        <v>0</v>
      </c>
      <c r="BV171" s="79">
        <f t="shared" si="331"/>
        <v>0</v>
      </c>
      <c r="BW171" s="537"/>
      <c r="BX171" s="537"/>
      <c r="BY171" s="401"/>
      <c r="BZ171" s="320"/>
      <c r="CA171" s="79">
        <f t="shared" si="309"/>
        <v>0</v>
      </c>
      <c r="CB171" s="79">
        <f t="shared" si="310"/>
        <v>0</v>
      </c>
      <c r="CC171" s="79">
        <f t="shared" si="332"/>
        <v>0</v>
      </c>
      <c r="CD171" s="537"/>
      <c r="CE171" s="537"/>
      <c r="CF171" s="401"/>
      <c r="CG171" s="320"/>
      <c r="CH171" s="79">
        <f t="shared" si="311"/>
        <v>0</v>
      </c>
      <c r="CI171" s="79">
        <f t="shared" si="312"/>
        <v>0</v>
      </c>
      <c r="CJ171" s="79">
        <f t="shared" si="333"/>
        <v>0</v>
      </c>
      <c r="CK171" s="537"/>
      <c r="CL171" s="537"/>
      <c r="CM171" s="401"/>
      <c r="CN171" s="320"/>
      <c r="CO171" s="79">
        <f t="shared" si="313"/>
        <v>0</v>
      </c>
      <c r="CP171" s="79">
        <f t="shared" si="314"/>
        <v>0</v>
      </c>
      <c r="CQ171" s="79">
        <f t="shared" si="334"/>
        <v>0</v>
      </c>
      <c r="CR171" s="537"/>
      <c r="CS171" s="537"/>
      <c r="CT171" s="401"/>
      <c r="CU171" s="320"/>
      <c r="CV171" s="79">
        <f t="shared" si="315"/>
        <v>0</v>
      </c>
      <c r="CW171" s="79">
        <f t="shared" si="316"/>
        <v>0</v>
      </c>
      <c r="CX171" s="79">
        <f t="shared" si="335"/>
        <v>0</v>
      </c>
      <c r="CY171" s="537"/>
      <c r="CZ171" s="537"/>
      <c r="DA171" s="401"/>
      <c r="DB171" s="320"/>
      <c r="DC171" s="79">
        <f t="shared" si="317"/>
        <v>0</v>
      </c>
      <c r="DD171" s="79">
        <f t="shared" si="318"/>
        <v>0</v>
      </c>
      <c r="DE171" s="79">
        <f t="shared" si="336"/>
        <v>0</v>
      </c>
      <c r="DF171" s="537"/>
      <c r="DG171" s="537"/>
      <c r="DH171" s="401"/>
      <c r="DI171" s="320"/>
      <c r="DJ171" s="79">
        <f t="shared" si="319"/>
        <v>0</v>
      </c>
      <c r="DK171" s="79">
        <f t="shared" si="320"/>
        <v>0</v>
      </c>
      <c r="DL171" s="79">
        <f t="shared" si="337"/>
        <v>0</v>
      </c>
      <c r="DM171" s="537"/>
      <c r="DN171" s="537"/>
      <c r="DO171" s="401"/>
      <c r="DP171" s="320"/>
      <c r="DQ171" s="79">
        <f t="shared" si="321"/>
        <v>0</v>
      </c>
      <c r="DR171" s="79">
        <f t="shared" si="322"/>
        <v>0</v>
      </c>
      <c r="DS171" s="79">
        <f t="shared" si="338"/>
        <v>0</v>
      </c>
      <c r="DT171" s="537"/>
      <c r="DU171" s="537"/>
      <c r="DV171" s="401"/>
    </row>
    <row r="172" spans="1:126" outlineLevel="1" x14ac:dyDescent="0.2">
      <c r="A172" s="154" t="s">
        <v>125</v>
      </c>
      <c r="B172" s="182"/>
      <c r="C172" s="44"/>
      <c r="D172" s="43"/>
      <c r="E172" s="79">
        <f t="shared" si="287"/>
        <v>0</v>
      </c>
      <c r="F172" s="150"/>
      <c r="G172" s="22"/>
      <c r="H172" s="320" t="s">
        <v>318</v>
      </c>
      <c r="I172" s="79">
        <f t="shared" si="288"/>
        <v>0</v>
      </c>
      <c r="J172" s="79">
        <f t="shared" si="289"/>
        <v>0</v>
      </c>
      <c r="K172" s="79">
        <f t="shared" si="290"/>
        <v>0</v>
      </c>
      <c r="L172" s="537"/>
      <c r="M172" s="537"/>
      <c r="N172" s="401"/>
      <c r="O172" s="320" t="str">
        <f t="shared" si="238"/>
        <v>LLC</v>
      </c>
      <c r="P172" s="79">
        <f t="shared" si="291"/>
        <v>0</v>
      </c>
      <c r="Q172" s="79">
        <f t="shared" si="292"/>
        <v>0</v>
      </c>
      <c r="R172" s="79">
        <f t="shared" si="323"/>
        <v>0</v>
      </c>
      <c r="S172" s="537"/>
      <c r="T172" s="537"/>
      <c r="U172" s="401"/>
      <c r="V172" s="320"/>
      <c r="W172" s="79">
        <f t="shared" si="293"/>
        <v>0</v>
      </c>
      <c r="X172" s="79">
        <f t="shared" si="294"/>
        <v>0</v>
      </c>
      <c r="Y172" s="79">
        <f t="shared" si="324"/>
        <v>0</v>
      </c>
      <c r="Z172" s="537"/>
      <c r="AA172" s="537"/>
      <c r="AB172" s="401"/>
      <c r="AC172" s="320"/>
      <c r="AD172" s="79">
        <f t="shared" si="295"/>
        <v>0</v>
      </c>
      <c r="AE172" s="79">
        <f t="shared" si="296"/>
        <v>0</v>
      </c>
      <c r="AF172" s="79">
        <f t="shared" si="325"/>
        <v>0</v>
      </c>
      <c r="AG172" s="537"/>
      <c r="AH172" s="537"/>
      <c r="AI172" s="401"/>
      <c r="AJ172" s="320"/>
      <c r="AK172" s="79">
        <f t="shared" si="297"/>
        <v>0</v>
      </c>
      <c r="AL172" s="79">
        <f t="shared" si="298"/>
        <v>0</v>
      </c>
      <c r="AM172" s="79">
        <f t="shared" si="326"/>
        <v>0</v>
      </c>
      <c r="AN172" s="537"/>
      <c r="AO172" s="537"/>
      <c r="AP172" s="401"/>
      <c r="AQ172" s="320"/>
      <c r="AR172" s="79">
        <f t="shared" si="299"/>
        <v>0</v>
      </c>
      <c r="AS172" s="79">
        <f t="shared" si="300"/>
        <v>0</v>
      </c>
      <c r="AT172" s="79">
        <f t="shared" si="327"/>
        <v>0</v>
      </c>
      <c r="AU172" s="537"/>
      <c r="AV172" s="537"/>
      <c r="AW172" s="401"/>
      <c r="AX172" s="320"/>
      <c r="AY172" s="79">
        <f t="shared" si="301"/>
        <v>0</v>
      </c>
      <c r="AZ172" s="79">
        <f t="shared" si="302"/>
        <v>0</v>
      </c>
      <c r="BA172" s="79">
        <f t="shared" si="328"/>
        <v>0</v>
      </c>
      <c r="BB172" s="537"/>
      <c r="BC172" s="537"/>
      <c r="BD172" s="401"/>
      <c r="BE172" s="320"/>
      <c r="BF172" s="79">
        <f t="shared" si="303"/>
        <v>0</v>
      </c>
      <c r="BG172" s="79">
        <f t="shared" si="304"/>
        <v>0</v>
      </c>
      <c r="BH172" s="79">
        <f t="shared" si="329"/>
        <v>0</v>
      </c>
      <c r="BI172" s="537"/>
      <c r="BJ172" s="537"/>
      <c r="BK172" s="401"/>
      <c r="BL172" s="320"/>
      <c r="BM172" s="79">
        <f t="shared" si="305"/>
        <v>0</v>
      </c>
      <c r="BN172" s="79">
        <f t="shared" si="306"/>
        <v>0</v>
      </c>
      <c r="BO172" s="79">
        <f t="shared" si="330"/>
        <v>0</v>
      </c>
      <c r="BP172" s="537"/>
      <c r="BQ172" s="537"/>
      <c r="BR172" s="401"/>
      <c r="BS172" s="320"/>
      <c r="BT172" s="79">
        <f t="shared" si="307"/>
        <v>0</v>
      </c>
      <c r="BU172" s="79">
        <f t="shared" si="308"/>
        <v>0</v>
      </c>
      <c r="BV172" s="79">
        <f t="shared" si="331"/>
        <v>0</v>
      </c>
      <c r="BW172" s="537"/>
      <c r="BX172" s="537"/>
      <c r="BY172" s="401"/>
      <c r="BZ172" s="320"/>
      <c r="CA172" s="79">
        <f t="shared" si="309"/>
        <v>0</v>
      </c>
      <c r="CB172" s="79">
        <f t="shared" si="310"/>
        <v>0</v>
      </c>
      <c r="CC172" s="79">
        <f t="shared" si="332"/>
        <v>0</v>
      </c>
      <c r="CD172" s="537"/>
      <c r="CE172" s="537"/>
      <c r="CF172" s="401"/>
      <c r="CG172" s="320"/>
      <c r="CH172" s="79">
        <f t="shared" si="311"/>
        <v>0</v>
      </c>
      <c r="CI172" s="79">
        <f t="shared" si="312"/>
        <v>0</v>
      </c>
      <c r="CJ172" s="79">
        <f t="shared" si="333"/>
        <v>0</v>
      </c>
      <c r="CK172" s="537"/>
      <c r="CL172" s="537"/>
      <c r="CM172" s="401"/>
      <c r="CN172" s="320"/>
      <c r="CO172" s="79">
        <f t="shared" si="313"/>
        <v>0</v>
      </c>
      <c r="CP172" s="79">
        <f t="shared" si="314"/>
        <v>0</v>
      </c>
      <c r="CQ172" s="79">
        <f t="shared" si="334"/>
        <v>0</v>
      </c>
      <c r="CR172" s="537"/>
      <c r="CS172" s="537"/>
      <c r="CT172" s="401"/>
      <c r="CU172" s="320"/>
      <c r="CV172" s="79">
        <f t="shared" si="315"/>
        <v>0</v>
      </c>
      <c r="CW172" s="79">
        <f t="shared" si="316"/>
        <v>0</v>
      </c>
      <c r="CX172" s="79">
        <f t="shared" si="335"/>
        <v>0</v>
      </c>
      <c r="CY172" s="537"/>
      <c r="CZ172" s="537"/>
      <c r="DA172" s="401"/>
      <c r="DB172" s="320"/>
      <c r="DC172" s="79">
        <f t="shared" si="317"/>
        <v>0</v>
      </c>
      <c r="DD172" s="79">
        <f t="shared" si="318"/>
        <v>0</v>
      </c>
      <c r="DE172" s="79">
        <f t="shared" si="336"/>
        <v>0</v>
      </c>
      <c r="DF172" s="537"/>
      <c r="DG172" s="537"/>
      <c r="DH172" s="401"/>
      <c r="DI172" s="320"/>
      <c r="DJ172" s="79">
        <f t="shared" si="319"/>
        <v>0</v>
      </c>
      <c r="DK172" s="79">
        <f t="shared" si="320"/>
        <v>0</v>
      </c>
      <c r="DL172" s="79">
        <f t="shared" si="337"/>
        <v>0</v>
      </c>
      <c r="DM172" s="537"/>
      <c r="DN172" s="537"/>
      <c r="DO172" s="401"/>
      <c r="DP172" s="320"/>
      <c r="DQ172" s="79">
        <f t="shared" si="321"/>
        <v>0</v>
      </c>
      <c r="DR172" s="79">
        <f t="shared" si="322"/>
        <v>0</v>
      </c>
      <c r="DS172" s="79">
        <f t="shared" si="338"/>
        <v>0</v>
      </c>
      <c r="DT172" s="537"/>
      <c r="DU172" s="537"/>
      <c r="DV172" s="401"/>
    </row>
    <row r="173" spans="1:126" outlineLevel="1" x14ac:dyDescent="0.2">
      <c r="A173" s="154" t="s">
        <v>110</v>
      </c>
      <c r="B173" s="182"/>
      <c r="C173" s="44"/>
      <c r="D173" s="43"/>
      <c r="E173" s="79">
        <f t="shared" si="287"/>
        <v>0</v>
      </c>
      <c r="F173" s="150"/>
      <c r="G173" s="22"/>
      <c r="H173" s="320" t="s">
        <v>318</v>
      </c>
      <c r="I173" s="79">
        <f t="shared" si="288"/>
        <v>0</v>
      </c>
      <c r="J173" s="79">
        <f t="shared" si="289"/>
        <v>0</v>
      </c>
      <c r="K173" s="79">
        <f t="shared" si="290"/>
        <v>0</v>
      </c>
      <c r="L173" s="537"/>
      <c r="M173" s="537"/>
      <c r="N173" s="401"/>
      <c r="O173" s="320" t="str">
        <f t="shared" si="238"/>
        <v>LLC</v>
      </c>
      <c r="P173" s="79">
        <f t="shared" si="291"/>
        <v>0</v>
      </c>
      <c r="Q173" s="79">
        <f t="shared" si="292"/>
        <v>0</v>
      </c>
      <c r="R173" s="79">
        <f t="shared" si="323"/>
        <v>0</v>
      </c>
      <c r="S173" s="537"/>
      <c r="T173" s="537"/>
      <c r="U173" s="401"/>
      <c r="V173" s="320"/>
      <c r="W173" s="79">
        <f t="shared" si="293"/>
        <v>0</v>
      </c>
      <c r="X173" s="79">
        <f t="shared" si="294"/>
        <v>0</v>
      </c>
      <c r="Y173" s="79">
        <f t="shared" si="324"/>
        <v>0</v>
      </c>
      <c r="Z173" s="537"/>
      <c r="AA173" s="537"/>
      <c r="AB173" s="401"/>
      <c r="AC173" s="320"/>
      <c r="AD173" s="79">
        <f t="shared" si="295"/>
        <v>0</v>
      </c>
      <c r="AE173" s="79">
        <f t="shared" si="296"/>
        <v>0</v>
      </c>
      <c r="AF173" s="79">
        <f t="shared" si="325"/>
        <v>0</v>
      </c>
      <c r="AG173" s="537"/>
      <c r="AH173" s="537"/>
      <c r="AI173" s="401"/>
      <c r="AJ173" s="320"/>
      <c r="AK173" s="79">
        <f t="shared" si="297"/>
        <v>0</v>
      </c>
      <c r="AL173" s="79">
        <f t="shared" si="298"/>
        <v>0</v>
      </c>
      <c r="AM173" s="79">
        <f t="shared" si="326"/>
        <v>0</v>
      </c>
      <c r="AN173" s="537"/>
      <c r="AO173" s="537"/>
      <c r="AP173" s="401"/>
      <c r="AQ173" s="320"/>
      <c r="AR173" s="79">
        <f t="shared" si="299"/>
        <v>0</v>
      </c>
      <c r="AS173" s="79">
        <f t="shared" si="300"/>
        <v>0</v>
      </c>
      <c r="AT173" s="79">
        <f t="shared" si="327"/>
        <v>0</v>
      </c>
      <c r="AU173" s="537"/>
      <c r="AV173" s="537"/>
      <c r="AW173" s="401"/>
      <c r="AX173" s="320"/>
      <c r="AY173" s="79">
        <f t="shared" si="301"/>
        <v>0</v>
      </c>
      <c r="AZ173" s="79">
        <f t="shared" si="302"/>
        <v>0</v>
      </c>
      <c r="BA173" s="79">
        <f t="shared" si="328"/>
        <v>0</v>
      </c>
      <c r="BB173" s="537"/>
      <c r="BC173" s="537"/>
      <c r="BD173" s="401"/>
      <c r="BE173" s="320"/>
      <c r="BF173" s="79">
        <f t="shared" si="303"/>
        <v>0</v>
      </c>
      <c r="BG173" s="79">
        <f t="shared" si="304"/>
        <v>0</v>
      </c>
      <c r="BH173" s="79">
        <f t="shared" si="329"/>
        <v>0</v>
      </c>
      <c r="BI173" s="537"/>
      <c r="BJ173" s="537"/>
      <c r="BK173" s="401"/>
      <c r="BL173" s="320"/>
      <c r="BM173" s="79">
        <f t="shared" si="305"/>
        <v>0</v>
      </c>
      <c r="BN173" s="79">
        <f t="shared" si="306"/>
        <v>0</v>
      </c>
      <c r="BO173" s="79">
        <f t="shared" si="330"/>
        <v>0</v>
      </c>
      <c r="BP173" s="537"/>
      <c r="BQ173" s="537"/>
      <c r="BR173" s="401"/>
      <c r="BS173" s="320"/>
      <c r="BT173" s="79">
        <f t="shared" si="307"/>
        <v>0</v>
      </c>
      <c r="BU173" s="79">
        <f t="shared" si="308"/>
        <v>0</v>
      </c>
      <c r="BV173" s="79">
        <f t="shared" si="331"/>
        <v>0</v>
      </c>
      <c r="BW173" s="537"/>
      <c r="BX173" s="537"/>
      <c r="BY173" s="401"/>
      <c r="BZ173" s="320"/>
      <c r="CA173" s="79">
        <f t="shared" si="309"/>
        <v>0</v>
      </c>
      <c r="CB173" s="79">
        <f t="shared" si="310"/>
        <v>0</v>
      </c>
      <c r="CC173" s="79">
        <f t="shared" si="332"/>
        <v>0</v>
      </c>
      <c r="CD173" s="537"/>
      <c r="CE173" s="537"/>
      <c r="CF173" s="401"/>
      <c r="CG173" s="320"/>
      <c r="CH173" s="79">
        <f t="shared" si="311"/>
        <v>0</v>
      </c>
      <c r="CI173" s="79">
        <f t="shared" si="312"/>
        <v>0</v>
      </c>
      <c r="CJ173" s="79">
        <f t="shared" si="333"/>
        <v>0</v>
      </c>
      <c r="CK173" s="537"/>
      <c r="CL173" s="537"/>
      <c r="CM173" s="401"/>
      <c r="CN173" s="320"/>
      <c r="CO173" s="79">
        <f t="shared" si="313"/>
        <v>0</v>
      </c>
      <c r="CP173" s="79">
        <f t="shared" si="314"/>
        <v>0</v>
      </c>
      <c r="CQ173" s="79">
        <f t="shared" si="334"/>
        <v>0</v>
      </c>
      <c r="CR173" s="537"/>
      <c r="CS173" s="537"/>
      <c r="CT173" s="401"/>
      <c r="CU173" s="320"/>
      <c r="CV173" s="79">
        <f t="shared" si="315"/>
        <v>0</v>
      </c>
      <c r="CW173" s="79">
        <f t="shared" si="316"/>
        <v>0</v>
      </c>
      <c r="CX173" s="79">
        <f t="shared" si="335"/>
        <v>0</v>
      </c>
      <c r="CY173" s="537"/>
      <c r="CZ173" s="537"/>
      <c r="DA173" s="401"/>
      <c r="DB173" s="320"/>
      <c r="DC173" s="79">
        <f t="shared" si="317"/>
        <v>0</v>
      </c>
      <c r="DD173" s="79">
        <f t="shared" si="318"/>
        <v>0</v>
      </c>
      <c r="DE173" s="79">
        <f t="shared" si="336"/>
        <v>0</v>
      </c>
      <c r="DF173" s="537"/>
      <c r="DG173" s="537"/>
      <c r="DH173" s="401"/>
      <c r="DI173" s="320"/>
      <c r="DJ173" s="79">
        <f t="shared" si="319"/>
        <v>0</v>
      </c>
      <c r="DK173" s="79">
        <f t="shared" si="320"/>
        <v>0</v>
      </c>
      <c r="DL173" s="79">
        <f t="shared" si="337"/>
        <v>0</v>
      </c>
      <c r="DM173" s="537"/>
      <c r="DN173" s="537"/>
      <c r="DO173" s="401"/>
      <c r="DP173" s="320"/>
      <c r="DQ173" s="79">
        <f t="shared" si="321"/>
        <v>0</v>
      </c>
      <c r="DR173" s="79">
        <f t="shared" si="322"/>
        <v>0</v>
      </c>
      <c r="DS173" s="79">
        <f t="shared" si="338"/>
        <v>0</v>
      </c>
      <c r="DT173" s="537"/>
      <c r="DU173" s="537"/>
      <c r="DV173" s="401"/>
    </row>
    <row r="174" spans="1:126" outlineLevel="1" x14ac:dyDescent="0.2">
      <c r="A174" s="154" t="s">
        <v>256</v>
      </c>
      <c r="B174" s="179" t="s">
        <v>85</v>
      </c>
      <c r="C174" s="44"/>
      <c r="D174" s="43"/>
      <c r="E174" s="79">
        <f t="shared" si="287"/>
        <v>0</v>
      </c>
      <c r="F174" s="150"/>
      <c r="G174" s="22"/>
      <c r="H174" s="320" t="s">
        <v>318</v>
      </c>
      <c r="I174" s="79">
        <f t="shared" si="288"/>
        <v>0</v>
      </c>
      <c r="J174" s="79">
        <f t="shared" si="289"/>
        <v>0</v>
      </c>
      <c r="K174" s="79">
        <f t="shared" si="290"/>
        <v>0</v>
      </c>
      <c r="L174" s="537"/>
      <c r="M174" s="537"/>
      <c r="N174" s="401"/>
      <c r="O174" s="320" t="str">
        <f t="shared" si="238"/>
        <v>LLC</v>
      </c>
      <c r="P174" s="79">
        <f t="shared" si="291"/>
        <v>0</v>
      </c>
      <c r="Q174" s="79">
        <f t="shared" si="292"/>
        <v>0</v>
      </c>
      <c r="R174" s="79">
        <f t="shared" si="323"/>
        <v>0</v>
      </c>
      <c r="S174" s="537"/>
      <c r="T174" s="537"/>
      <c r="U174" s="401"/>
      <c r="V174" s="320"/>
      <c r="W174" s="79">
        <f t="shared" si="293"/>
        <v>0</v>
      </c>
      <c r="X174" s="79">
        <f t="shared" si="294"/>
        <v>0</v>
      </c>
      <c r="Y174" s="79">
        <f t="shared" si="324"/>
        <v>0</v>
      </c>
      <c r="Z174" s="537"/>
      <c r="AA174" s="537"/>
      <c r="AB174" s="401"/>
      <c r="AC174" s="320"/>
      <c r="AD174" s="79">
        <f t="shared" si="295"/>
        <v>0</v>
      </c>
      <c r="AE174" s="79">
        <f t="shared" si="296"/>
        <v>0</v>
      </c>
      <c r="AF174" s="79">
        <f t="shared" si="325"/>
        <v>0</v>
      </c>
      <c r="AG174" s="537"/>
      <c r="AH174" s="537"/>
      <c r="AI174" s="401"/>
      <c r="AJ174" s="320"/>
      <c r="AK174" s="79">
        <f t="shared" si="297"/>
        <v>0</v>
      </c>
      <c r="AL174" s="79">
        <f t="shared" si="298"/>
        <v>0</v>
      </c>
      <c r="AM174" s="79">
        <f t="shared" si="326"/>
        <v>0</v>
      </c>
      <c r="AN174" s="537"/>
      <c r="AO174" s="537"/>
      <c r="AP174" s="401"/>
      <c r="AQ174" s="320"/>
      <c r="AR174" s="79">
        <f t="shared" si="299"/>
        <v>0</v>
      </c>
      <c r="AS174" s="79">
        <f t="shared" si="300"/>
        <v>0</v>
      </c>
      <c r="AT174" s="79">
        <f t="shared" si="327"/>
        <v>0</v>
      </c>
      <c r="AU174" s="537"/>
      <c r="AV174" s="537"/>
      <c r="AW174" s="401"/>
      <c r="AX174" s="320"/>
      <c r="AY174" s="79">
        <f t="shared" si="301"/>
        <v>0</v>
      </c>
      <c r="AZ174" s="79">
        <f t="shared" si="302"/>
        <v>0</v>
      </c>
      <c r="BA174" s="79">
        <f t="shared" si="328"/>
        <v>0</v>
      </c>
      <c r="BB174" s="537"/>
      <c r="BC174" s="537"/>
      <c r="BD174" s="401"/>
      <c r="BE174" s="320"/>
      <c r="BF174" s="79">
        <f t="shared" si="303"/>
        <v>0</v>
      </c>
      <c r="BG174" s="79">
        <f t="shared" si="304"/>
        <v>0</v>
      </c>
      <c r="BH174" s="79">
        <f t="shared" si="329"/>
        <v>0</v>
      </c>
      <c r="BI174" s="537"/>
      <c r="BJ174" s="537"/>
      <c r="BK174" s="401"/>
      <c r="BL174" s="320"/>
      <c r="BM174" s="79">
        <f t="shared" si="305"/>
        <v>0</v>
      </c>
      <c r="BN174" s="79">
        <f t="shared" si="306"/>
        <v>0</v>
      </c>
      <c r="BO174" s="79">
        <f t="shared" si="330"/>
        <v>0</v>
      </c>
      <c r="BP174" s="537"/>
      <c r="BQ174" s="537"/>
      <c r="BR174" s="401"/>
      <c r="BS174" s="320"/>
      <c r="BT174" s="79">
        <f t="shared" si="307"/>
        <v>0</v>
      </c>
      <c r="BU174" s="79">
        <f t="shared" si="308"/>
        <v>0</v>
      </c>
      <c r="BV174" s="79">
        <f t="shared" si="331"/>
        <v>0</v>
      </c>
      <c r="BW174" s="537"/>
      <c r="BX174" s="537"/>
      <c r="BY174" s="401"/>
      <c r="BZ174" s="320"/>
      <c r="CA174" s="79">
        <f t="shared" si="309"/>
        <v>0</v>
      </c>
      <c r="CB174" s="79">
        <f t="shared" si="310"/>
        <v>0</v>
      </c>
      <c r="CC174" s="79">
        <f t="shared" si="332"/>
        <v>0</v>
      </c>
      <c r="CD174" s="537"/>
      <c r="CE174" s="537"/>
      <c r="CF174" s="401"/>
      <c r="CG174" s="320"/>
      <c r="CH174" s="79">
        <f t="shared" si="311"/>
        <v>0</v>
      </c>
      <c r="CI174" s="79">
        <f t="shared" si="312"/>
        <v>0</v>
      </c>
      <c r="CJ174" s="79">
        <f t="shared" si="333"/>
        <v>0</v>
      </c>
      <c r="CK174" s="537"/>
      <c r="CL174" s="537"/>
      <c r="CM174" s="401"/>
      <c r="CN174" s="320"/>
      <c r="CO174" s="79">
        <f t="shared" si="313"/>
        <v>0</v>
      </c>
      <c r="CP174" s="79">
        <f t="shared" si="314"/>
        <v>0</v>
      </c>
      <c r="CQ174" s="79">
        <f t="shared" si="334"/>
        <v>0</v>
      </c>
      <c r="CR174" s="537"/>
      <c r="CS174" s="537"/>
      <c r="CT174" s="401"/>
      <c r="CU174" s="320"/>
      <c r="CV174" s="79">
        <f t="shared" si="315"/>
        <v>0</v>
      </c>
      <c r="CW174" s="79">
        <f t="shared" si="316"/>
        <v>0</v>
      </c>
      <c r="CX174" s="79">
        <f t="shared" si="335"/>
        <v>0</v>
      </c>
      <c r="CY174" s="537"/>
      <c r="CZ174" s="537"/>
      <c r="DA174" s="401"/>
      <c r="DB174" s="320"/>
      <c r="DC174" s="79">
        <f t="shared" si="317"/>
        <v>0</v>
      </c>
      <c r="DD174" s="79">
        <f t="shared" si="318"/>
        <v>0</v>
      </c>
      <c r="DE174" s="79">
        <f t="shared" si="336"/>
        <v>0</v>
      </c>
      <c r="DF174" s="537"/>
      <c r="DG174" s="537"/>
      <c r="DH174" s="401"/>
      <c r="DI174" s="320"/>
      <c r="DJ174" s="79">
        <f t="shared" si="319"/>
        <v>0</v>
      </c>
      <c r="DK174" s="79">
        <f t="shared" si="320"/>
        <v>0</v>
      </c>
      <c r="DL174" s="79">
        <f t="shared" si="337"/>
        <v>0</v>
      </c>
      <c r="DM174" s="537"/>
      <c r="DN174" s="537"/>
      <c r="DO174" s="401"/>
      <c r="DP174" s="320"/>
      <c r="DQ174" s="79">
        <f t="shared" si="321"/>
        <v>0</v>
      </c>
      <c r="DR174" s="79">
        <f t="shared" si="322"/>
        <v>0</v>
      </c>
      <c r="DS174" s="79">
        <f t="shared" si="338"/>
        <v>0</v>
      </c>
      <c r="DT174" s="537"/>
      <c r="DU174" s="537"/>
      <c r="DV174" s="401"/>
    </row>
    <row r="175" spans="1:126" outlineLevel="1" x14ac:dyDescent="0.2">
      <c r="A175" s="154" t="s">
        <v>257</v>
      </c>
      <c r="B175" s="179" t="s">
        <v>85</v>
      </c>
      <c r="C175" s="44"/>
      <c r="D175" s="43"/>
      <c r="E175" s="79">
        <f t="shared" si="287"/>
        <v>0</v>
      </c>
      <c r="F175" s="150"/>
      <c r="G175" s="22"/>
      <c r="H175" s="320" t="s">
        <v>318</v>
      </c>
      <c r="I175" s="79">
        <f t="shared" si="288"/>
        <v>0</v>
      </c>
      <c r="J175" s="79">
        <f t="shared" si="289"/>
        <v>0</v>
      </c>
      <c r="K175" s="79">
        <f t="shared" si="290"/>
        <v>0</v>
      </c>
      <c r="L175" s="537"/>
      <c r="M175" s="537"/>
      <c r="N175" s="401"/>
      <c r="O175" s="320" t="str">
        <f t="shared" si="238"/>
        <v>LLC</v>
      </c>
      <c r="P175" s="79">
        <f t="shared" si="291"/>
        <v>0</v>
      </c>
      <c r="Q175" s="79">
        <f t="shared" si="292"/>
        <v>0</v>
      </c>
      <c r="R175" s="79">
        <f t="shared" si="323"/>
        <v>0</v>
      </c>
      <c r="S175" s="537"/>
      <c r="T175" s="537"/>
      <c r="U175" s="401"/>
      <c r="V175" s="320"/>
      <c r="W175" s="79">
        <f t="shared" si="293"/>
        <v>0</v>
      </c>
      <c r="X175" s="79">
        <f t="shared" si="294"/>
        <v>0</v>
      </c>
      <c r="Y175" s="79">
        <f t="shared" si="324"/>
        <v>0</v>
      </c>
      <c r="Z175" s="537"/>
      <c r="AA175" s="537"/>
      <c r="AB175" s="401"/>
      <c r="AC175" s="320"/>
      <c r="AD175" s="79">
        <f t="shared" si="295"/>
        <v>0</v>
      </c>
      <c r="AE175" s="79">
        <f t="shared" si="296"/>
        <v>0</v>
      </c>
      <c r="AF175" s="79">
        <f t="shared" si="325"/>
        <v>0</v>
      </c>
      <c r="AG175" s="537"/>
      <c r="AH175" s="537"/>
      <c r="AI175" s="401"/>
      <c r="AJ175" s="320"/>
      <c r="AK175" s="79">
        <f t="shared" si="297"/>
        <v>0</v>
      </c>
      <c r="AL175" s="79">
        <f t="shared" si="298"/>
        <v>0</v>
      </c>
      <c r="AM175" s="79">
        <f t="shared" si="326"/>
        <v>0</v>
      </c>
      <c r="AN175" s="537"/>
      <c r="AO175" s="537"/>
      <c r="AP175" s="401"/>
      <c r="AQ175" s="320"/>
      <c r="AR175" s="79">
        <f t="shared" si="299"/>
        <v>0</v>
      </c>
      <c r="AS175" s="79">
        <f t="shared" si="300"/>
        <v>0</v>
      </c>
      <c r="AT175" s="79">
        <f t="shared" si="327"/>
        <v>0</v>
      </c>
      <c r="AU175" s="537"/>
      <c r="AV175" s="537"/>
      <c r="AW175" s="401"/>
      <c r="AX175" s="320"/>
      <c r="AY175" s="79">
        <f t="shared" si="301"/>
        <v>0</v>
      </c>
      <c r="AZ175" s="79">
        <f t="shared" si="302"/>
        <v>0</v>
      </c>
      <c r="BA175" s="79">
        <f t="shared" si="328"/>
        <v>0</v>
      </c>
      <c r="BB175" s="537"/>
      <c r="BC175" s="537"/>
      <c r="BD175" s="401"/>
      <c r="BE175" s="320"/>
      <c r="BF175" s="79">
        <f t="shared" si="303"/>
        <v>0</v>
      </c>
      <c r="BG175" s="79">
        <f t="shared" si="304"/>
        <v>0</v>
      </c>
      <c r="BH175" s="79">
        <f t="shared" si="329"/>
        <v>0</v>
      </c>
      <c r="BI175" s="537"/>
      <c r="BJ175" s="537"/>
      <c r="BK175" s="401"/>
      <c r="BL175" s="320"/>
      <c r="BM175" s="79">
        <f t="shared" si="305"/>
        <v>0</v>
      </c>
      <c r="BN175" s="79">
        <f t="shared" si="306"/>
        <v>0</v>
      </c>
      <c r="BO175" s="79">
        <f t="shared" si="330"/>
        <v>0</v>
      </c>
      <c r="BP175" s="537"/>
      <c r="BQ175" s="537"/>
      <c r="BR175" s="401"/>
      <c r="BS175" s="320"/>
      <c r="BT175" s="79">
        <f t="shared" si="307"/>
        <v>0</v>
      </c>
      <c r="BU175" s="79">
        <f t="shared" si="308"/>
        <v>0</v>
      </c>
      <c r="BV175" s="79">
        <f t="shared" si="331"/>
        <v>0</v>
      </c>
      <c r="BW175" s="537"/>
      <c r="BX175" s="537"/>
      <c r="BY175" s="401"/>
      <c r="BZ175" s="320"/>
      <c r="CA175" s="79">
        <f t="shared" si="309"/>
        <v>0</v>
      </c>
      <c r="CB175" s="79">
        <f t="shared" si="310"/>
        <v>0</v>
      </c>
      <c r="CC175" s="79">
        <f t="shared" si="332"/>
        <v>0</v>
      </c>
      <c r="CD175" s="537"/>
      <c r="CE175" s="537"/>
      <c r="CF175" s="401"/>
      <c r="CG175" s="320"/>
      <c r="CH175" s="79">
        <f t="shared" si="311"/>
        <v>0</v>
      </c>
      <c r="CI175" s="79">
        <f t="shared" si="312"/>
        <v>0</v>
      </c>
      <c r="CJ175" s="79">
        <f t="shared" si="333"/>
        <v>0</v>
      </c>
      <c r="CK175" s="537"/>
      <c r="CL175" s="537"/>
      <c r="CM175" s="401"/>
      <c r="CN175" s="320"/>
      <c r="CO175" s="79">
        <f t="shared" si="313"/>
        <v>0</v>
      </c>
      <c r="CP175" s="79">
        <f t="shared" si="314"/>
        <v>0</v>
      </c>
      <c r="CQ175" s="79">
        <f t="shared" si="334"/>
        <v>0</v>
      </c>
      <c r="CR175" s="537"/>
      <c r="CS175" s="537"/>
      <c r="CT175" s="401"/>
      <c r="CU175" s="320"/>
      <c r="CV175" s="79">
        <f t="shared" si="315"/>
        <v>0</v>
      </c>
      <c r="CW175" s="79">
        <f t="shared" si="316"/>
        <v>0</v>
      </c>
      <c r="CX175" s="79">
        <f t="shared" si="335"/>
        <v>0</v>
      </c>
      <c r="CY175" s="537"/>
      <c r="CZ175" s="537"/>
      <c r="DA175" s="401"/>
      <c r="DB175" s="320"/>
      <c r="DC175" s="79">
        <f t="shared" si="317"/>
        <v>0</v>
      </c>
      <c r="DD175" s="79">
        <f t="shared" si="318"/>
        <v>0</v>
      </c>
      <c r="DE175" s="79">
        <f t="shared" si="336"/>
        <v>0</v>
      </c>
      <c r="DF175" s="537"/>
      <c r="DG175" s="537"/>
      <c r="DH175" s="401"/>
      <c r="DI175" s="320"/>
      <c r="DJ175" s="79">
        <f t="shared" si="319"/>
        <v>0</v>
      </c>
      <c r="DK175" s="79">
        <f t="shared" si="320"/>
        <v>0</v>
      </c>
      <c r="DL175" s="79">
        <f t="shared" si="337"/>
        <v>0</v>
      </c>
      <c r="DM175" s="537"/>
      <c r="DN175" s="537"/>
      <c r="DO175" s="401"/>
      <c r="DP175" s="320"/>
      <c r="DQ175" s="79">
        <f t="shared" si="321"/>
        <v>0</v>
      </c>
      <c r="DR175" s="79">
        <f t="shared" si="322"/>
        <v>0</v>
      </c>
      <c r="DS175" s="79">
        <f t="shared" si="338"/>
        <v>0</v>
      </c>
      <c r="DT175" s="537"/>
      <c r="DU175" s="537"/>
      <c r="DV175" s="401"/>
    </row>
    <row r="176" spans="1:126" outlineLevel="1" x14ac:dyDescent="0.2">
      <c r="A176" s="154" t="s">
        <v>258</v>
      </c>
      <c r="B176" s="179" t="s">
        <v>118</v>
      </c>
      <c r="C176" s="44"/>
      <c r="D176" s="43"/>
      <c r="E176" s="79">
        <f t="shared" si="287"/>
        <v>0</v>
      </c>
      <c r="F176" s="150"/>
      <c r="G176" s="22"/>
      <c r="H176" s="320" t="s">
        <v>318</v>
      </c>
      <c r="I176" s="79">
        <f t="shared" si="288"/>
        <v>0</v>
      </c>
      <c r="J176" s="79">
        <f t="shared" si="289"/>
        <v>0</v>
      </c>
      <c r="K176" s="79">
        <f t="shared" si="290"/>
        <v>0</v>
      </c>
      <c r="L176" s="537"/>
      <c r="M176" s="537"/>
      <c r="N176" s="401"/>
      <c r="O176" s="320" t="str">
        <f t="shared" si="238"/>
        <v>LLC</v>
      </c>
      <c r="P176" s="79">
        <f t="shared" si="291"/>
        <v>0</v>
      </c>
      <c r="Q176" s="79">
        <f t="shared" si="292"/>
        <v>0</v>
      </c>
      <c r="R176" s="79">
        <f t="shared" si="323"/>
        <v>0</v>
      </c>
      <c r="S176" s="537"/>
      <c r="T176" s="537"/>
      <c r="U176" s="401"/>
      <c r="V176" s="320"/>
      <c r="W176" s="79">
        <f t="shared" si="293"/>
        <v>0</v>
      </c>
      <c r="X176" s="79">
        <f t="shared" si="294"/>
        <v>0</v>
      </c>
      <c r="Y176" s="79">
        <f t="shared" si="324"/>
        <v>0</v>
      </c>
      <c r="Z176" s="537"/>
      <c r="AA176" s="537"/>
      <c r="AB176" s="401"/>
      <c r="AC176" s="320"/>
      <c r="AD176" s="79">
        <f t="shared" si="295"/>
        <v>0</v>
      </c>
      <c r="AE176" s="79">
        <f t="shared" si="296"/>
        <v>0</v>
      </c>
      <c r="AF176" s="79">
        <f t="shared" si="325"/>
        <v>0</v>
      </c>
      <c r="AG176" s="537"/>
      <c r="AH176" s="537"/>
      <c r="AI176" s="401"/>
      <c r="AJ176" s="320"/>
      <c r="AK176" s="79">
        <f t="shared" si="297"/>
        <v>0</v>
      </c>
      <c r="AL176" s="79">
        <f t="shared" si="298"/>
        <v>0</v>
      </c>
      <c r="AM176" s="79">
        <f t="shared" si="326"/>
        <v>0</v>
      </c>
      <c r="AN176" s="537"/>
      <c r="AO176" s="537"/>
      <c r="AP176" s="401"/>
      <c r="AQ176" s="320"/>
      <c r="AR176" s="79">
        <f t="shared" si="299"/>
        <v>0</v>
      </c>
      <c r="AS176" s="79">
        <f t="shared" si="300"/>
        <v>0</v>
      </c>
      <c r="AT176" s="79">
        <f t="shared" si="327"/>
        <v>0</v>
      </c>
      <c r="AU176" s="537"/>
      <c r="AV176" s="537"/>
      <c r="AW176" s="401"/>
      <c r="AX176" s="320"/>
      <c r="AY176" s="79">
        <f t="shared" si="301"/>
        <v>0</v>
      </c>
      <c r="AZ176" s="79">
        <f t="shared" si="302"/>
        <v>0</v>
      </c>
      <c r="BA176" s="79">
        <f t="shared" si="328"/>
        <v>0</v>
      </c>
      <c r="BB176" s="537"/>
      <c r="BC176" s="537"/>
      <c r="BD176" s="401"/>
      <c r="BE176" s="320"/>
      <c r="BF176" s="79">
        <f t="shared" si="303"/>
        <v>0</v>
      </c>
      <c r="BG176" s="79">
        <f t="shared" si="304"/>
        <v>0</v>
      </c>
      <c r="BH176" s="79">
        <f t="shared" si="329"/>
        <v>0</v>
      </c>
      <c r="BI176" s="537"/>
      <c r="BJ176" s="537"/>
      <c r="BK176" s="401"/>
      <c r="BL176" s="320"/>
      <c r="BM176" s="79">
        <f t="shared" si="305"/>
        <v>0</v>
      </c>
      <c r="BN176" s="79">
        <f t="shared" si="306"/>
        <v>0</v>
      </c>
      <c r="BO176" s="79">
        <f t="shared" si="330"/>
        <v>0</v>
      </c>
      <c r="BP176" s="537"/>
      <c r="BQ176" s="537"/>
      <c r="BR176" s="401"/>
      <c r="BS176" s="320"/>
      <c r="BT176" s="79">
        <f t="shared" si="307"/>
        <v>0</v>
      </c>
      <c r="BU176" s="79">
        <f t="shared" si="308"/>
        <v>0</v>
      </c>
      <c r="BV176" s="79">
        <f t="shared" si="331"/>
        <v>0</v>
      </c>
      <c r="BW176" s="537"/>
      <c r="BX176" s="537"/>
      <c r="BY176" s="401"/>
      <c r="BZ176" s="320"/>
      <c r="CA176" s="79">
        <f t="shared" si="309"/>
        <v>0</v>
      </c>
      <c r="CB176" s="79">
        <f t="shared" si="310"/>
        <v>0</v>
      </c>
      <c r="CC176" s="79">
        <f t="shared" si="332"/>
        <v>0</v>
      </c>
      <c r="CD176" s="537"/>
      <c r="CE176" s="537"/>
      <c r="CF176" s="401"/>
      <c r="CG176" s="320"/>
      <c r="CH176" s="79">
        <f t="shared" si="311"/>
        <v>0</v>
      </c>
      <c r="CI176" s="79">
        <f t="shared" si="312"/>
        <v>0</v>
      </c>
      <c r="CJ176" s="79">
        <f t="shared" si="333"/>
        <v>0</v>
      </c>
      <c r="CK176" s="537"/>
      <c r="CL176" s="537"/>
      <c r="CM176" s="401"/>
      <c r="CN176" s="320"/>
      <c r="CO176" s="79">
        <f t="shared" si="313"/>
        <v>0</v>
      </c>
      <c r="CP176" s="79">
        <f t="shared" si="314"/>
        <v>0</v>
      </c>
      <c r="CQ176" s="79">
        <f t="shared" si="334"/>
        <v>0</v>
      </c>
      <c r="CR176" s="537"/>
      <c r="CS176" s="537"/>
      <c r="CT176" s="401"/>
      <c r="CU176" s="320"/>
      <c r="CV176" s="79">
        <f t="shared" si="315"/>
        <v>0</v>
      </c>
      <c r="CW176" s="79">
        <f t="shared" si="316"/>
        <v>0</v>
      </c>
      <c r="CX176" s="79">
        <f t="shared" si="335"/>
        <v>0</v>
      </c>
      <c r="CY176" s="537"/>
      <c r="CZ176" s="537"/>
      <c r="DA176" s="401"/>
      <c r="DB176" s="320"/>
      <c r="DC176" s="79">
        <f t="shared" si="317"/>
        <v>0</v>
      </c>
      <c r="DD176" s="79">
        <f t="shared" si="318"/>
        <v>0</v>
      </c>
      <c r="DE176" s="79">
        <f t="shared" si="336"/>
        <v>0</v>
      </c>
      <c r="DF176" s="537"/>
      <c r="DG176" s="537"/>
      <c r="DH176" s="401"/>
      <c r="DI176" s="320"/>
      <c r="DJ176" s="79">
        <f t="shared" si="319"/>
        <v>0</v>
      </c>
      <c r="DK176" s="79">
        <f t="shared" si="320"/>
        <v>0</v>
      </c>
      <c r="DL176" s="79">
        <f t="shared" si="337"/>
        <v>0</v>
      </c>
      <c r="DM176" s="537"/>
      <c r="DN176" s="537"/>
      <c r="DO176" s="401"/>
      <c r="DP176" s="320"/>
      <c r="DQ176" s="79">
        <f t="shared" si="321"/>
        <v>0</v>
      </c>
      <c r="DR176" s="79">
        <f t="shared" si="322"/>
        <v>0</v>
      </c>
      <c r="DS176" s="79">
        <f t="shared" si="338"/>
        <v>0</v>
      </c>
      <c r="DT176" s="537"/>
      <c r="DU176" s="537"/>
      <c r="DV176" s="401"/>
    </row>
    <row r="177" spans="1:126" outlineLevel="1" x14ac:dyDescent="0.2">
      <c r="A177" s="154" t="s">
        <v>113</v>
      </c>
      <c r="B177" s="182"/>
      <c r="C177" s="44"/>
      <c r="D177" s="43"/>
      <c r="E177" s="79">
        <f t="shared" si="287"/>
        <v>0</v>
      </c>
      <c r="F177" s="150"/>
      <c r="G177" s="22"/>
      <c r="H177" s="320" t="s">
        <v>318</v>
      </c>
      <c r="I177" s="79">
        <f t="shared" si="288"/>
        <v>0</v>
      </c>
      <c r="J177" s="79">
        <f t="shared" si="289"/>
        <v>0</v>
      </c>
      <c r="K177" s="79">
        <f t="shared" si="290"/>
        <v>0</v>
      </c>
      <c r="L177" s="537"/>
      <c r="M177" s="537"/>
      <c r="N177" s="401"/>
      <c r="O177" s="320" t="str">
        <f t="shared" si="238"/>
        <v>LLC</v>
      </c>
      <c r="P177" s="79">
        <f t="shared" si="291"/>
        <v>0</v>
      </c>
      <c r="Q177" s="79">
        <f t="shared" si="292"/>
        <v>0</v>
      </c>
      <c r="R177" s="79">
        <f t="shared" si="323"/>
        <v>0</v>
      </c>
      <c r="S177" s="537"/>
      <c r="T177" s="537"/>
      <c r="U177" s="401"/>
      <c r="V177" s="320"/>
      <c r="W177" s="79">
        <f t="shared" si="293"/>
        <v>0</v>
      </c>
      <c r="X177" s="79">
        <f t="shared" si="294"/>
        <v>0</v>
      </c>
      <c r="Y177" s="79">
        <f t="shared" si="324"/>
        <v>0</v>
      </c>
      <c r="Z177" s="537"/>
      <c r="AA177" s="537"/>
      <c r="AB177" s="401"/>
      <c r="AC177" s="320"/>
      <c r="AD177" s="79">
        <f t="shared" si="295"/>
        <v>0</v>
      </c>
      <c r="AE177" s="79">
        <f t="shared" si="296"/>
        <v>0</v>
      </c>
      <c r="AF177" s="79">
        <f t="shared" si="325"/>
        <v>0</v>
      </c>
      <c r="AG177" s="537"/>
      <c r="AH177" s="537"/>
      <c r="AI177" s="401"/>
      <c r="AJ177" s="320"/>
      <c r="AK177" s="79">
        <f t="shared" si="297"/>
        <v>0</v>
      </c>
      <c r="AL177" s="79">
        <f t="shared" si="298"/>
        <v>0</v>
      </c>
      <c r="AM177" s="79">
        <f t="shared" si="326"/>
        <v>0</v>
      </c>
      <c r="AN177" s="537"/>
      <c r="AO177" s="537"/>
      <c r="AP177" s="401"/>
      <c r="AQ177" s="320"/>
      <c r="AR177" s="79">
        <f t="shared" si="299"/>
        <v>0</v>
      </c>
      <c r="AS177" s="79">
        <f t="shared" si="300"/>
        <v>0</v>
      </c>
      <c r="AT177" s="79">
        <f t="shared" si="327"/>
        <v>0</v>
      </c>
      <c r="AU177" s="537"/>
      <c r="AV177" s="537"/>
      <c r="AW177" s="401"/>
      <c r="AX177" s="320"/>
      <c r="AY177" s="79">
        <f t="shared" si="301"/>
        <v>0</v>
      </c>
      <c r="AZ177" s="79">
        <f t="shared" si="302"/>
        <v>0</v>
      </c>
      <c r="BA177" s="79">
        <f t="shared" si="328"/>
        <v>0</v>
      </c>
      <c r="BB177" s="537"/>
      <c r="BC177" s="537"/>
      <c r="BD177" s="401"/>
      <c r="BE177" s="320"/>
      <c r="BF177" s="79">
        <f t="shared" si="303"/>
        <v>0</v>
      </c>
      <c r="BG177" s="79">
        <f t="shared" si="304"/>
        <v>0</v>
      </c>
      <c r="BH177" s="79">
        <f t="shared" si="329"/>
        <v>0</v>
      </c>
      <c r="BI177" s="537"/>
      <c r="BJ177" s="537"/>
      <c r="BK177" s="401"/>
      <c r="BL177" s="320"/>
      <c r="BM177" s="79">
        <f t="shared" si="305"/>
        <v>0</v>
      </c>
      <c r="BN177" s="79">
        <f t="shared" si="306"/>
        <v>0</v>
      </c>
      <c r="BO177" s="79">
        <f t="shared" si="330"/>
        <v>0</v>
      </c>
      <c r="BP177" s="537"/>
      <c r="BQ177" s="537"/>
      <c r="BR177" s="401"/>
      <c r="BS177" s="320"/>
      <c r="BT177" s="79">
        <f t="shared" si="307"/>
        <v>0</v>
      </c>
      <c r="BU177" s="79">
        <f t="shared" si="308"/>
        <v>0</v>
      </c>
      <c r="BV177" s="79">
        <f t="shared" si="331"/>
        <v>0</v>
      </c>
      <c r="BW177" s="537"/>
      <c r="BX177" s="537"/>
      <c r="BY177" s="401"/>
      <c r="BZ177" s="320"/>
      <c r="CA177" s="79">
        <f t="shared" si="309"/>
        <v>0</v>
      </c>
      <c r="CB177" s="79">
        <f t="shared" si="310"/>
        <v>0</v>
      </c>
      <c r="CC177" s="79">
        <f t="shared" si="332"/>
        <v>0</v>
      </c>
      <c r="CD177" s="537"/>
      <c r="CE177" s="537"/>
      <c r="CF177" s="401"/>
      <c r="CG177" s="320"/>
      <c r="CH177" s="79">
        <f t="shared" si="311"/>
        <v>0</v>
      </c>
      <c r="CI177" s="79">
        <f t="shared" si="312"/>
        <v>0</v>
      </c>
      <c r="CJ177" s="79">
        <f t="shared" si="333"/>
        <v>0</v>
      </c>
      <c r="CK177" s="537"/>
      <c r="CL177" s="537"/>
      <c r="CM177" s="401"/>
      <c r="CN177" s="320"/>
      <c r="CO177" s="79">
        <f t="shared" si="313"/>
        <v>0</v>
      </c>
      <c r="CP177" s="79">
        <f t="shared" si="314"/>
        <v>0</v>
      </c>
      <c r="CQ177" s="79">
        <f t="shared" si="334"/>
        <v>0</v>
      </c>
      <c r="CR177" s="537"/>
      <c r="CS177" s="537"/>
      <c r="CT177" s="401"/>
      <c r="CU177" s="320"/>
      <c r="CV177" s="79">
        <f t="shared" si="315"/>
        <v>0</v>
      </c>
      <c r="CW177" s="79">
        <f t="shared" si="316"/>
        <v>0</v>
      </c>
      <c r="CX177" s="79">
        <f t="shared" si="335"/>
        <v>0</v>
      </c>
      <c r="CY177" s="537"/>
      <c r="CZ177" s="537"/>
      <c r="DA177" s="401"/>
      <c r="DB177" s="320"/>
      <c r="DC177" s="79">
        <f t="shared" si="317"/>
        <v>0</v>
      </c>
      <c r="DD177" s="79">
        <f t="shared" si="318"/>
        <v>0</v>
      </c>
      <c r="DE177" s="79">
        <f t="shared" si="336"/>
        <v>0</v>
      </c>
      <c r="DF177" s="537"/>
      <c r="DG177" s="537"/>
      <c r="DH177" s="401"/>
      <c r="DI177" s="320"/>
      <c r="DJ177" s="79">
        <f t="shared" si="319"/>
        <v>0</v>
      </c>
      <c r="DK177" s="79">
        <f t="shared" si="320"/>
        <v>0</v>
      </c>
      <c r="DL177" s="79">
        <f t="shared" si="337"/>
        <v>0</v>
      </c>
      <c r="DM177" s="537"/>
      <c r="DN177" s="537"/>
      <c r="DO177" s="401"/>
      <c r="DP177" s="320"/>
      <c r="DQ177" s="79">
        <f t="shared" si="321"/>
        <v>0</v>
      </c>
      <c r="DR177" s="79">
        <f t="shared" si="322"/>
        <v>0</v>
      </c>
      <c r="DS177" s="79">
        <f t="shared" si="338"/>
        <v>0</v>
      </c>
      <c r="DT177" s="537"/>
      <c r="DU177" s="537"/>
      <c r="DV177" s="401"/>
    </row>
    <row r="178" spans="1:126" outlineLevel="1" x14ac:dyDescent="0.2">
      <c r="A178" s="154" t="s">
        <v>112</v>
      </c>
      <c r="B178" s="182"/>
      <c r="C178" s="44"/>
      <c r="D178" s="43"/>
      <c r="E178" s="79">
        <f t="shared" si="287"/>
        <v>0</v>
      </c>
      <c r="F178" s="150"/>
      <c r="G178" s="22"/>
      <c r="H178" s="320" t="s">
        <v>318</v>
      </c>
      <c r="I178" s="79">
        <f t="shared" si="288"/>
        <v>0</v>
      </c>
      <c r="J178" s="79">
        <f t="shared" si="289"/>
        <v>0</v>
      </c>
      <c r="K178" s="79">
        <f t="shared" si="290"/>
        <v>0</v>
      </c>
      <c r="L178" s="537"/>
      <c r="M178" s="537"/>
      <c r="N178" s="401"/>
      <c r="O178" s="320" t="str">
        <f t="shared" si="238"/>
        <v>LLC</v>
      </c>
      <c r="P178" s="79">
        <f t="shared" si="291"/>
        <v>0</v>
      </c>
      <c r="Q178" s="79">
        <f t="shared" si="292"/>
        <v>0</v>
      </c>
      <c r="R178" s="79">
        <f t="shared" si="323"/>
        <v>0</v>
      </c>
      <c r="S178" s="537"/>
      <c r="T178" s="537"/>
      <c r="U178" s="401"/>
      <c r="V178" s="320"/>
      <c r="W178" s="79">
        <f t="shared" si="293"/>
        <v>0</v>
      </c>
      <c r="X178" s="79">
        <f t="shared" si="294"/>
        <v>0</v>
      </c>
      <c r="Y178" s="79">
        <f t="shared" si="324"/>
        <v>0</v>
      </c>
      <c r="Z178" s="537"/>
      <c r="AA178" s="537"/>
      <c r="AB178" s="401"/>
      <c r="AC178" s="320"/>
      <c r="AD178" s="79">
        <f t="shared" si="295"/>
        <v>0</v>
      </c>
      <c r="AE178" s="79">
        <f t="shared" si="296"/>
        <v>0</v>
      </c>
      <c r="AF178" s="79">
        <f t="shared" si="325"/>
        <v>0</v>
      </c>
      <c r="AG178" s="537"/>
      <c r="AH178" s="537"/>
      <c r="AI178" s="401"/>
      <c r="AJ178" s="320"/>
      <c r="AK178" s="79">
        <f t="shared" si="297"/>
        <v>0</v>
      </c>
      <c r="AL178" s="79">
        <f t="shared" si="298"/>
        <v>0</v>
      </c>
      <c r="AM178" s="79">
        <f t="shared" si="326"/>
        <v>0</v>
      </c>
      <c r="AN178" s="537"/>
      <c r="AO178" s="537"/>
      <c r="AP178" s="401"/>
      <c r="AQ178" s="320"/>
      <c r="AR178" s="79">
        <f t="shared" si="299"/>
        <v>0</v>
      </c>
      <c r="AS178" s="79">
        <f t="shared" si="300"/>
        <v>0</v>
      </c>
      <c r="AT178" s="79">
        <f t="shared" si="327"/>
        <v>0</v>
      </c>
      <c r="AU178" s="537"/>
      <c r="AV178" s="537"/>
      <c r="AW178" s="401"/>
      <c r="AX178" s="320"/>
      <c r="AY178" s="79">
        <f t="shared" si="301"/>
        <v>0</v>
      </c>
      <c r="AZ178" s="79">
        <f t="shared" si="302"/>
        <v>0</v>
      </c>
      <c r="BA178" s="79">
        <f t="shared" si="328"/>
        <v>0</v>
      </c>
      <c r="BB178" s="537"/>
      <c r="BC178" s="537"/>
      <c r="BD178" s="401"/>
      <c r="BE178" s="320"/>
      <c r="BF178" s="79">
        <f t="shared" si="303"/>
        <v>0</v>
      </c>
      <c r="BG178" s="79">
        <f t="shared" si="304"/>
        <v>0</v>
      </c>
      <c r="BH178" s="79">
        <f t="shared" si="329"/>
        <v>0</v>
      </c>
      <c r="BI178" s="537"/>
      <c r="BJ178" s="537"/>
      <c r="BK178" s="401"/>
      <c r="BL178" s="320"/>
      <c r="BM178" s="79">
        <f t="shared" si="305"/>
        <v>0</v>
      </c>
      <c r="BN178" s="79">
        <f t="shared" si="306"/>
        <v>0</v>
      </c>
      <c r="BO178" s="79">
        <f t="shared" si="330"/>
        <v>0</v>
      </c>
      <c r="BP178" s="537"/>
      <c r="BQ178" s="537"/>
      <c r="BR178" s="401"/>
      <c r="BS178" s="320"/>
      <c r="BT178" s="79">
        <f t="shared" si="307"/>
        <v>0</v>
      </c>
      <c r="BU178" s="79">
        <f t="shared" si="308"/>
        <v>0</v>
      </c>
      <c r="BV178" s="79">
        <f t="shared" si="331"/>
        <v>0</v>
      </c>
      <c r="BW178" s="537"/>
      <c r="BX178" s="537"/>
      <c r="BY178" s="401"/>
      <c r="BZ178" s="320"/>
      <c r="CA178" s="79">
        <f t="shared" si="309"/>
        <v>0</v>
      </c>
      <c r="CB178" s="79">
        <f t="shared" si="310"/>
        <v>0</v>
      </c>
      <c r="CC178" s="79">
        <f t="shared" si="332"/>
        <v>0</v>
      </c>
      <c r="CD178" s="537"/>
      <c r="CE178" s="537"/>
      <c r="CF178" s="401"/>
      <c r="CG178" s="320"/>
      <c r="CH178" s="79">
        <f t="shared" si="311"/>
        <v>0</v>
      </c>
      <c r="CI178" s="79">
        <f t="shared" si="312"/>
        <v>0</v>
      </c>
      <c r="CJ178" s="79">
        <f t="shared" si="333"/>
        <v>0</v>
      </c>
      <c r="CK178" s="537"/>
      <c r="CL178" s="537"/>
      <c r="CM178" s="401"/>
      <c r="CN178" s="320"/>
      <c r="CO178" s="79">
        <f t="shared" si="313"/>
        <v>0</v>
      </c>
      <c r="CP178" s="79">
        <f t="shared" si="314"/>
        <v>0</v>
      </c>
      <c r="CQ178" s="79">
        <f t="shared" si="334"/>
        <v>0</v>
      </c>
      <c r="CR178" s="537"/>
      <c r="CS178" s="537"/>
      <c r="CT178" s="401"/>
      <c r="CU178" s="320"/>
      <c r="CV178" s="79">
        <f t="shared" si="315"/>
        <v>0</v>
      </c>
      <c r="CW178" s="79">
        <f t="shared" si="316"/>
        <v>0</v>
      </c>
      <c r="CX178" s="79">
        <f t="shared" si="335"/>
        <v>0</v>
      </c>
      <c r="CY178" s="537"/>
      <c r="CZ178" s="537"/>
      <c r="DA178" s="401"/>
      <c r="DB178" s="320"/>
      <c r="DC178" s="79">
        <f t="shared" si="317"/>
        <v>0</v>
      </c>
      <c r="DD178" s="79">
        <f t="shared" si="318"/>
        <v>0</v>
      </c>
      <c r="DE178" s="79">
        <f t="shared" si="336"/>
        <v>0</v>
      </c>
      <c r="DF178" s="537"/>
      <c r="DG178" s="537"/>
      <c r="DH178" s="401"/>
      <c r="DI178" s="320"/>
      <c r="DJ178" s="79">
        <f t="shared" si="319"/>
        <v>0</v>
      </c>
      <c r="DK178" s="79">
        <f t="shared" si="320"/>
        <v>0</v>
      </c>
      <c r="DL178" s="79">
        <f t="shared" si="337"/>
        <v>0</v>
      </c>
      <c r="DM178" s="537"/>
      <c r="DN178" s="537"/>
      <c r="DO178" s="401"/>
      <c r="DP178" s="320"/>
      <c r="DQ178" s="79">
        <f t="shared" si="321"/>
        <v>0</v>
      </c>
      <c r="DR178" s="79">
        <f t="shared" si="322"/>
        <v>0</v>
      </c>
      <c r="DS178" s="79">
        <f t="shared" si="338"/>
        <v>0</v>
      </c>
      <c r="DT178" s="537"/>
      <c r="DU178" s="537"/>
      <c r="DV178" s="401"/>
    </row>
    <row r="179" spans="1:126" outlineLevel="1" x14ac:dyDescent="0.2">
      <c r="A179" s="186" t="s">
        <v>117</v>
      </c>
      <c r="B179" s="182"/>
      <c r="C179" s="44"/>
      <c r="D179" s="43"/>
      <c r="E179" s="79">
        <f t="shared" si="287"/>
        <v>0</v>
      </c>
      <c r="F179" s="150"/>
      <c r="G179" s="22"/>
      <c r="H179" s="320" t="s">
        <v>318</v>
      </c>
      <c r="I179" s="79">
        <f t="shared" si="288"/>
        <v>0</v>
      </c>
      <c r="J179" s="79">
        <f t="shared" si="289"/>
        <v>0</v>
      </c>
      <c r="K179" s="79">
        <f t="shared" si="290"/>
        <v>0</v>
      </c>
      <c r="L179" s="537"/>
      <c r="M179" s="537"/>
      <c r="N179" s="401"/>
      <c r="O179" s="320" t="str">
        <f t="shared" si="238"/>
        <v>LLC</v>
      </c>
      <c r="P179" s="79">
        <f t="shared" si="291"/>
        <v>0</v>
      </c>
      <c r="Q179" s="79">
        <f t="shared" si="292"/>
        <v>0</v>
      </c>
      <c r="R179" s="79">
        <f t="shared" si="323"/>
        <v>0</v>
      </c>
      <c r="S179" s="537"/>
      <c r="T179" s="537"/>
      <c r="U179" s="401"/>
      <c r="V179" s="320"/>
      <c r="W179" s="79">
        <f t="shared" si="293"/>
        <v>0</v>
      </c>
      <c r="X179" s="79">
        <f t="shared" si="294"/>
        <v>0</v>
      </c>
      <c r="Y179" s="79">
        <f t="shared" si="324"/>
        <v>0</v>
      </c>
      <c r="Z179" s="537"/>
      <c r="AA179" s="537"/>
      <c r="AB179" s="401"/>
      <c r="AC179" s="320"/>
      <c r="AD179" s="79">
        <f t="shared" si="295"/>
        <v>0</v>
      </c>
      <c r="AE179" s="79">
        <f t="shared" si="296"/>
        <v>0</v>
      </c>
      <c r="AF179" s="79">
        <f t="shared" si="325"/>
        <v>0</v>
      </c>
      <c r="AG179" s="537"/>
      <c r="AH179" s="537"/>
      <c r="AI179" s="401"/>
      <c r="AJ179" s="320"/>
      <c r="AK179" s="79">
        <f t="shared" si="297"/>
        <v>0</v>
      </c>
      <c r="AL179" s="79">
        <f t="shared" si="298"/>
        <v>0</v>
      </c>
      <c r="AM179" s="79">
        <f t="shared" si="326"/>
        <v>0</v>
      </c>
      <c r="AN179" s="537"/>
      <c r="AO179" s="537"/>
      <c r="AP179" s="401"/>
      <c r="AQ179" s="320"/>
      <c r="AR179" s="79">
        <f t="shared" si="299"/>
        <v>0</v>
      </c>
      <c r="AS179" s="79">
        <f t="shared" si="300"/>
        <v>0</v>
      </c>
      <c r="AT179" s="79">
        <f t="shared" si="327"/>
        <v>0</v>
      </c>
      <c r="AU179" s="537"/>
      <c r="AV179" s="537"/>
      <c r="AW179" s="401"/>
      <c r="AX179" s="320"/>
      <c r="AY179" s="79">
        <f t="shared" si="301"/>
        <v>0</v>
      </c>
      <c r="AZ179" s="79">
        <f t="shared" si="302"/>
        <v>0</v>
      </c>
      <c r="BA179" s="79">
        <f t="shared" si="328"/>
        <v>0</v>
      </c>
      <c r="BB179" s="537"/>
      <c r="BC179" s="537"/>
      <c r="BD179" s="401"/>
      <c r="BE179" s="320"/>
      <c r="BF179" s="79">
        <f t="shared" si="303"/>
        <v>0</v>
      </c>
      <c r="BG179" s="79">
        <f t="shared" si="304"/>
        <v>0</v>
      </c>
      <c r="BH179" s="79">
        <f t="shared" si="329"/>
        <v>0</v>
      </c>
      <c r="BI179" s="537"/>
      <c r="BJ179" s="537"/>
      <c r="BK179" s="401"/>
      <c r="BL179" s="320"/>
      <c r="BM179" s="79">
        <f t="shared" si="305"/>
        <v>0</v>
      </c>
      <c r="BN179" s="79">
        <f t="shared" si="306"/>
        <v>0</v>
      </c>
      <c r="BO179" s="79">
        <f t="shared" si="330"/>
        <v>0</v>
      </c>
      <c r="BP179" s="537"/>
      <c r="BQ179" s="537"/>
      <c r="BR179" s="401"/>
      <c r="BS179" s="320"/>
      <c r="BT179" s="79">
        <f t="shared" si="307"/>
        <v>0</v>
      </c>
      <c r="BU179" s="79">
        <f t="shared" si="308"/>
        <v>0</v>
      </c>
      <c r="BV179" s="79">
        <f t="shared" si="331"/>
        <v>0</v>
      </c>
      <c r="BW179" s="537"/>
      <c r="BX179" s="537"/>
      <c r="BY179" s="401"/>
      <c r="BZ179" s="320"/>
      <c r="CA179" s="79">
        <f t="shared" si="309"/>
        <v>0</v>
      </c>
      <c r="CB179" s="79">
        <f t="shared" si="310"/>
        <v>0</v>
      </c>
      <c r="CC179" s="79">
        <f t="shared" si="332"/>
        <v>0</v>
      </c>
      <c r="CD179" s="537"/>
      <c r="CE179" s="537"/>
      <c r="CF179" s="401"/>
      <c r="CG179" s="320"/>
      <c r="CH179" s="79">
        <f t="shared" si="311"/>
        <v>0</v>
      </c>
      <c r="CI179" s="79">
        <f t="shared" si="312"/>
        <v>0</v>
      </c>
      <c r="CJ179" s="79">
        <f t="shared" si="333"/>
        <v>0</v>
      </c>
      <c r="CK179" s="537"/>
      <c r="CL179" s="537"/>
      <c r="CM179" s="401"/>
      <c r="CN179" s="320"/>
      <c r="CO179" s="79">
        <f t="shared" si="313"/>
        <v>0</v>
      </c>
      <c r="CP179" s="79">
        <f t="shared" si="314"/>
        <v>0</v>
      </c>
      <c r="CQ179" s="79">
        <f t="shared" si="334"/>
        <v>0</v>
      </c>
      <c r="CR179" s="537"/>
      <c r="CS179" s="537"/>
      <c r="CT179" s="401"/>
      <c r="CU179" s="320"/>
      <c r="CV179" s="79">
        <f t="shared" si="315"/>
        <v>0</v>
      </c>
      <c r="CW179" s="79">
        <f t="shared" si="316"/>
        <v>0</v>
      </c>
      <c r="CX179" s="79">
        <f t="shared" si="335"/>
        <v>0</v>
      </c>
      <c r="CY179" s="537"/>
      <c r="CZ179" s="537"/>
      <c r="DA179" s="401"/>
      <c r="DB179" s="320"/>
      <c r="DC179" s="79">
        <f t="shared" si="317"/>
        <v>0</v>
      </c>
      <c r="DD179" s="79">
        <f t="shared" si="318"/>
        <v>0</v>
      </c>
      <c r="DE179" s="79">
        <f t="shared" si="336"/>
        <v>0</v>
      </c>
      <c r="DF179" s="537"/>
      <c r="DG179" s="537"/>
      <c r="DH179" s="401"/>
      <c r="DI179" s="320"/>
      <c r="DJ179" s="79">
        <f t="shared" si="319"/>
        <v>0</v>
      </c>
      <c r="DK179" s="79">
        <f t="shared" si="320"/>
        <v>0</v>
      </c>
      <c r="DL179" s="79">
        <f t="shared" si="337"/>
        <v>0</v>
      </c>
      <c r="DM179" s="537"/>
      <c r="DN179" s="537"/>
      <c r="DO179" s="401"/>
      <c r="DP179" s="320"/>
      <c r="DQ179" s="79">
        <f t="shared" si="321"/>
        <v>0</v>
      </c>
      <c r="DR179" s="79">
        <f t="shared" si="322"/>
        <v>0</v>
      </c>
      <c r="DS179" s="79">
        <f t="shared" si="338"/>
        <v>0</v>
      </c>
      <c r="DT179" s="537"/>
      <c r="DU179" s="537"/>
      <c r="DV179" s="401"/>
    </row>
    <row r="180" spans="1:126" outlineLevel="1" x14ac:dyDescent="0.2">
      <c r="A180" s="186" t="s">
        <v>116</v>
      </c>
      <c r="B180" s="182"/>
      <c r="C180" s="44"/>
      <c r="D180" s="43"/>
      <c r="E180" s="79">
        <f t="shared" si="287"/>
        <v>0</v>
      </c>
      <c r="F180" s="178"/>
      <c r="G180" s="22"/>
      <c r="H180" s="320" t="s">
        <v>318</v>
      </c>
      <c r="I180" s="79">
        <f t="shared" si="288"/>
        <v>0</v>
      </c>
      <c r="J180" s="79">
        <f t="shared" si="289"/>
        <v>0</v>
      </c>
      <c r="K180" s="79">
        <f t="shared" si="290"/>
        <v>0</v>
      </c>
      <c r="L180" s="537"/>
      <c r="M180" s="537"/>
      <c r="N180" s="401"/>
      <c r="O180" s="320" t="str">
        <f t="shared" si="238"/>
        <v>LLC</v>
      </c>
      <c r="P180" s="79">
        <f t="shared" si="291"/>
        <v>0</v>
      </c>
      <c r="Q180" s="79">
        <f t="shared" si="292"/>
        <v>0</v>
      </c>
      <c r="R180" s="79">
        <f t="shared" si="323"/>
        <v>0</v>
      </c>
      <c r="S180" s="537"/>
      <c r="T180" s="537"/>
      <c r="U180" s="401"/>
      <c r="V180" s="320"/>
      <c r="W180" s="79">
        <f t="shared" si="293"/>
        <v>0</v>
      </c>
      <c r="X180" s="79">
        <f t="shared" si="294"/>
        <v>0</v>
      </c>
      <c r="Y180" s="79">
        <f t="shared" si="324"/>
        <v>0</v>
      </c>
      <c r="Z180" s="537"/>
      <c r="AA180" s="537"/>
      <c r="AB180" s="401"/>
      <c r="AC180" s="320"/>
      <c r="AD180" s="79">
        <f t="shared" si="295"/>
        <v>0</v>
      </c>
      <c r="AE180" s="79">
        <f t="shared" si="296"/>
        <v>0</v>
      </c>
      <c r="AF180" s="79">
        <f t="shared" si="325"/>
        <v>0</v>
      </c>
      <c r="AG180" s="537"/>
      <c r="AH180" s="537"/>
      <c r="AI180" s="401"/>
      <c r="AJ180" s="320"/>
      <c r="AK180" s="79">
        <f t="shared" si="297"/>
        <v>0</v>
      </c>
      <c r="AL180" s="79">
        <f t="shared" si="298"/>
        <v>0</v>
      </c>
      <c r="AM180" s="79">
        <f t="shared" si="326"/>
        <v>0</v>
      </c>
      <c r="AN180" s="537"/>
      <c r="AO180" s="537"/>
      <c r="AP180" s="401"/>
      <c r="AQ180" s="320"/>
      <c r="AR180" s="79">
        <f t="shared" si="299"/>
        <v>0</v>
      </c>
      <c r="AS180" s="79">
        <f t="shared" si="300"/>
        <v>0</v>
      </c>
      <c r="AT180" s="79">
        <f t="shared" si="327"/>
        <v>0</v>
      </c>
      <c r="AU180" s="537"/>
      <c r="AV180" s="537"/>
      <c r="AW180" s="401"/>
      <c r="AX180" s="320"/>
      <c r="AY180" s="79">
        <f t="shared" si="301"/>
        <v>0</v>
      </c>
      <c r="AZ180" s="79">
        <f t="shared" si="302"/>
        <v>0</v>
      </c>
      <c r="BA180" s="79">
        <f t="shared" si="328"/>
        <v>0</v>
      </c>
      <c r="BB180" s="537"/>
      <c r="BC180" s="537"/>
      <c r="BD180" s="401"/>
      <c r="BE180" s="320"/>
      <c r="BF180" s="79">
        <f t="shared" si="303"/>
        <v>0</v>
      </c>
      <c r="BG180" s="79">
        <f t="shared" si="304"/>
        <v>0</v>
      </c>
      <c r="BH180" s="79">
        <f t="shared" si="329"/>
        <v>0</v>
      </c>
      <c r="BI180" s="537"/>
      <c r="BJ180" s="537"/>
      <c r="BK180" s="401"/>
      <c r="BL180" s="320"/>
      <c r="BM180" s="79">
        <f t="shared" si="305"/>
        <v>0</v>
      </c>
      <c r="BN180" s="79">
        <f t="shared" si="306"/>
        <v>0</v>
      </c>
      <c r="BO180" s="79">
        <f t="shared" si="330"/>
        <v>0</v>
      </c>
      <c r="BP180" s="537"/>
      <c r="BQ180" s="537"/>
      <c r="BR180" s="401"/>
      <c r="BS180" s="320"/>
      <c r="BT180" s="79">
        <f t="shared" si="307"/>
        <v>0</v>
      </c>
      <c r="BU180" s="79">
        <f t="shared" si="308"/>
        <v>0</v>
      </c>
      <c r="BV180" s="79">
        <f t="shared" si="331"/>
        <v>0</v>
      </c>
      <c r="BW180" s="537"/>
      <c r="BX180" s="537"/>
      <c r="BY180" s="401"/>
      <c r="BZ180" s="320"/>
      <c r="CA180" s="79">
        <f t="shared" si="309"/>
        <v>0</v>
      </c>
      <c r="CB180" s="79">
        <f t="shared" si="310"/>
        <v>0</v>
      </c>
      <c r="CC180" s="79">
        <f t="shared" si="332"/>
        <v>0</v>
      </c>
      <c r="CD180" s="537"/>
      <c r="CE180" s="537"/>
      <c r="CF180" s="401"/>
      <c r="CG180" s="320"/>
      <c r="CH180" s="79">
        <f t="shared" si="311"/>
        <v>0</v>
      </c>
      <c r="CI180" s="79">
        <f t="shared" si="312"/>
        <v>0</v>
      </c>
      <c r="CJ180" s="79">
        <f t="shared" si="333"/>
        <v>0</v>
      </c>
      <c r="CK180" s="537"/>
      <c r="CL180" s="537"/>
      <c r="CM180" s="401"/>
      <c r="CN180" s="320"/>
      <c r="CO180" s="79">
        <f t="shared" si="313"/>
        <v>0</v>
      </c>
      <c r="CP180" s="79">
        <f t="shared" si="314"/>
        <v>0</v>
      </c>
      <c r="CQ180" s="79">
        <f t="shared" si="334"/>
        <v>0</v>
      </c>
      <c r="CR180" s="537"/>
      <c r="CS180" s="537"/>
      <c r="CT180" s="401"/>
      <c r="CU180" s="320"/>
      <c r="CV180" s="79">
        <f t="shared" si="315"/>
        <v>0</v>
      </c>
      <c r="CW180" s="79">
        <f t="shared" si="316"/>
        <v>0</v>
      </c>
      <c r="CX180" s="79">
        <f t="shared" si="335"/>
        <v>0</v>
      </c>
      <c r="CY180" s="537"/>
      <c r="CZ180" s="537"/>
      <c r="DA180" s="401"/>
      <c r="DB180" s="320"/>
      <c r="DC180" s="79">
        <f t="shared" si="317"/>
        <v>0</v>
      </c>
      <c r="DD180" s="79">
        <f t="shared" si="318"/>
        <v>0</v>
      </c>
      <c r="DE180" s="79">
        <f t="shared" si="336"/>
        <v>0</v>
      </c>
      <c r="DF180" s="537"/>
      <c r="DG180" s="537"/>
      <c r="DH180" s="401"/>
      <c r="DI180" s="320"/>
      <c r="DJ180" s="79">
        <f t="shared" si="319"/>
        <v>0</v>
      </c>
      <c r="DK180" s="79">
        <f t="shared" si="320"/>
        <v>0</v>
      </c>
      <c r="DL180" s="79">
        <f t="shared" si="337"/>
        <v>0</v>
      </c>
      <c r="DM180" s="537"/>
      <c r="DN180" s="537"/>
      <c r="DO180" s="401"/>
      <c r="DP180" s="320"/>
      <c r="DQ180" s="79">
        <f t="shared" si="321"/>
        <v>0</v>
      </c>
      <c r="DR180" s="79">
        <f t="shared" si="322"/>
        <v>0</v>
      </c>
      <c r="DS180" s="79">
        <f t="shared" si="338"/>
        <v>0</v>
      </c>
      <c r="DT180" s="537"/>
      <c r="DU180" s="537"/>
      <c r="DV180" s="401"/>
    </row>
    <row r="181" spans="1:126" outlineLevel="1" x14ac:dyDescent="0.2">
      <c r="A181" s="186" t="s">
        <v>63</v>
      </c>
      <c r="B181" s="182" t="s">
        <v>34</v>
      </c>
      <c r="C181" s="44"/>
      <c r="D181" s="43"/>
      <c r="E181" s="79">
        <f t="shared" si="287"/>
        <v>0</v>
      </c>
      <c r="F181" s="150"/>
      <c r="G181" s="22"/>
      <c r="H181" s="320" t="s">
        <v>318</v>
      </c>
      <c r="I181" s="79">
        <f t="shared" si="288"/>
        <v>0</v>
      </c>
      <c r="J181" s="79">
        <f t="shared" si="289"/>
        <v>0</v>
      </c>
      <c r="K181" s="79">
        <f t="shared" si="290"/>
        <v>0</v>
      </c>
      <c r="L181" s="534"/>
      <c r="M181" s="534"/>
      <c r="N181" s="402"/>
      <c r="O181" s="320" t="str">
        <f t="shared" si="238"/>
        <v>LLC</v>
      </c>
      <c r="P181" s="79">
        <f t="shared" si="291"/>
        <v>0</v>
      </c>
      <c r="Q181" s="79">
        <f t="shared" si="292"/>
        <v>0</v>
      </c>
      <c r="R181" s="79">
        <f t="shared" si="323"/>
        <v>0</v>
      </c>
      <c r="S181" s="534"/>
      <c r="T181" s="534"/>
      <c r="U181" s="402"/>
      <c r="V181" s="320"/>
      <c r="W181" s="79">
        <f t="shared" si="293"/>
        <v>0</v>
      </c>
      <c r="X181" s="79">
        <f t="shared" si="294"/>
        <v>0</v>
      </c>
      <c r="Y181" s="79">
        <f t="shared" si="324"/>
        <v>0</v>
      </c>
      <c r="Z181" s="534"/>
      <c r="AA181" s="534"/>
      <c r="AB181" s="402"/>
      <c r="AC181" s="320"/>
      <c r="AD181" s="79">
        <f t="shared" si="295"/>
        <v>0</v>
      </c>
      <c r="AE181" s="79">
        <f t="shared" si="296"/>
        <v>0</v>
      </c>
      <c r="AF181" s="79">
        <f t="shared" si="325"/>
        <v>0</v>
      </c>
      <c r="AG181" s="534"/>
      <c r="AH181" s="534"/>
      <c r="AI181" s="402"/>
      <c r="AJ181" s="320"/>
      <c r="AK181" s="79">
        <f t="shared" si="297"/>
        <v>0</v>
      </c>
      <c r="AL181" s="79">
        <f t="shared" si="298"/>
        <v>0</v>
      </c>
      <c r="AM181" s="79">
        <f t="shared" si="326"/>
        <v>0</v>
      </c>
      <c r="AN181" s="534"/>
      <c r="AO181" s="534"/>
      <c r="AP181" s="402"/>
      <c r="AQ181" s="320"/>
      <c r="AR181" s="79">
        <f t="shared" si="299"/>
        <v>0</v>
      </c>
      <c r="AS181" s="79">
        <f t="shared" si="300"/>
        <v>0</v>
      </c>
      <c r="AT181" s="79">
        <f t="shared" si="327"/>
        <v>0</v>
      </c>
      <c r="AU181" s="534"/>
      <c r="AV181" s="534"/>
      <c r="AW181" s="402"/>
      <c r="AX181" s="320"/>
      <c r="AY181" s="79">
        <f t="shared" si="301"/>
        <v>0</v>
      </c>
      <c r="AZ181" s="79">
        <f t="shared" si="302"/>
        <v>0</v>
      </c>
      <c r="BA181" s="79">
        <f t="shared" si="328"/>
        <v>0</v>
      </c>
      <c r="BB181" s="534"/>
      <c r="BC181" s="534"/>
      <c r="BD181" s="402"/>
      <c r="BE181" s="320"/>
      <c r="BF181" s="79">
        <f t="shared" si="303"/>
        <v>0</v>
      </c>
      <c r="BG181" s="79">
        <f t="shared" si="304"/>
        <v>0</v>
      </c>
      <c r="BH181" s="79">
        <f t="shared" si="329"/>
        <v>0</v>
      </c>
      <c r="BI181" s="534"/>
      <c r="BJ181" s="534"/>
      <c r="BK181" s="402"/>
      <c r="BL181" s="320"/>
      <c r="BM181" s="79">
        <f t="shared" si="305"/>
        <v>0</v>
      </c>
      <c r="BN181" s="79">
        <f t="shared" si="306"/>
        <v>0</v>
      </c>
      <c r="BO181" s="79">
        <f t="shared" si="330"/>
        <v>0</v>
      </c>
      <c r="BP181" s="534"/>
      <c r="BQ181" s="534"/>
      <c r="BR181" s="402"/>
      <c r="BS181" s="320"/>
      <c r="BT181" s="79">
        <f t="shared" si="307"/>
        <v>0</v>
      </c>
      <c r="BU181" s="79">
        <f t="shared" si="308"/>
        <v>0</v>
      </c>
      <c r="BV181" s="79">
        <f t="shared" si="331"/>
        <v>0</v>
      </c>
      <c r="BW181" s="534"/>
      <c r="BX181" s="534"/>
      <c r="BY181" s="402"/>
      <c r="BZ181" s="320"/>
      <c r="CA181" s="79">
        <f t="shared" si="309"/>
        <v>0</v>
      </c>
      <c r="CB181" s="79">
        <f t="shared" si="310"/>
        <v>0</v>
      </c>
      <c r="CC181" s="79">
        <f t="shared" si="332"/>
        <v>0</v>
      </c>
      <c r="CD181" s="534"/>
      <c r="CE181" s="534"/>
      <c r="CF181" s="402"/>
      <c r="CG181" s="320"/>
      <c r="CH181" s="79">
        <f t="shared" si="311"/>
        <v>0</v>
      </c>
      <c r="CI181" s="79">
        <f t="shared" si="312"/>
        <v>0</v>
      </c>
      <c r="CJ181" s="79">
        <f t="shared" si="333"/>
        <v>0</v>
      </c>
      <c r="CK181" s="534"/>
      <c r="CL181" s="534"/>
      <c r="CM181" s="402"/>
      <c r="CN181" s="320"/>
      <c r="CO181" s="79">
        <f t="shared" si="313"/>
        <v>0</v>
      </c>
      <c r="CP181" s="79">
        <f t="shared" si="314"/>
        <v>0</v>
      </c>
      <c r="CQ181" s="79">
        <f t="shared" si="334"/>
        <v>0</v>
      </c>
      <c r="CR181" s="534"/>
      <c r="CS181" s="534"/>
      <c r="CT181" s="402"/>
      <c r="CU181" s="320"/>
      <c r="CV181" s="79">
        <f t="shared" si="315"/>
        <v>0</v>
      </c>
      <c r="CW181" s="79">
        <f t="shared" si="316"/>
        <v>0</v>
      </c>
      <c r="CX181" s="79">
        <f t="shared" si="335"/>
        <v>0</v>
      </c>
      <c r="CY181" s="534"/>
      <c r="CZ181" s="534"/>
      <c r="DA181" s="402"/>
      <c r="DB181" s="320"/>
      <c r="DC181" s="79">
        <f t="shared" si="317"/>
        <v>0</v>
      </c>
      <c r="DD181" s="79">
        <f t="shared" si="318"/>
        <v>0</v>
      </c>
      <c r="DE181" s="79">
        <f t="shared" si="336"/>
        <v>0</v>
      </c>
      <c r="DF181" s="534"/>
      <c r="DG181" s="534"/>
      <c r="DH181" s="402"/>
      <c r="DI181" s="320"/>
      <c r="DJ181" s="79">
        <f t="shared" si="319"/>
        <v>0</v>
      </c>
      <c r="DK181" s="79">
        <f t="shared" si="320"/>
        <v>0</v>
      </c>
      <c r="DL181" s="79">
        <f t="shared" si="337"/>
        <v>0</v>
      </c>
      <c r="DM181" s="534"/>
      <c r="DN181" s="534"/>
      <c r="DO181" s="402"/>
      <c r="DP181" s="320"/>
      <c r="DQ181" s="79">
        <f t="shared" si="321"/>
        <v>0</v>
      </c>
      <c r="DR181" s="79">
        <f t="shared" si="322"/>
        <v>0</v>
      </c>
      <c r="DS181" s="79">
        <f t="shared" si="338"/>
        <v>0</v>
      </c>
      <c r="DT181" s="534"/>
      <c r="DU181" s="534"/>
      <c r="DV181" s="402"/>
    </row>
    <row r="182" spans="1:126" outlineLevel="1" x14ac:dyDescent="0.2">
      <c r="A182" s="186" t="s">
        <v>247</v>
      </c>
      <c r="B182" s="179"/>
      <c r="C182" s="44"/>
      <c r="D182" s="43"/>
      <c r="E182" s="79">
        <f t="shared" si="287"/>
        <v>0</v>
      </c>
      <c r="F182" s="150"/>
      <c r="G182" s="22" t="s">
        <v>290</v>
      </c>
      <c r="H182" s="320" t="s">
        <v>318</v>
      </c>
      <c r="I182" s="79">
        <f t="shared" si="288"/>
        <v>0</v>
      </c>
      <c r="J182" s="79">
        <f t="shared" si="289"/>
        <v>0</v>
      </c>
      <c r="K182" s="79">
        <f t="shared" si="290"/>
        <v>0</v>
      </c>
      <c r="L182" s="534"/>
      <c r="M182" s="534"/>
      <c r="N182" s="402"/>
      <c r="O182" s="320" t="str">
        <f t="shared" si="238"/>
        <v>LLC</v>
      </c>
      <c r="P182" s="79">
        <f t="shared" si="291"/>
        <v>0</v>
      </c>
      <c r="Q182" s="79">
        <f t="shared" si="292"/>
        <v>0</v>
      </c>
      <c r="R182" s="79">
        <f t="shared" si="323"/>
        <v>0</v>
      </c>
      <c r="S182" s="534"/>
      <c r="T182" s="534"/>
      <c r="U182" s="402"/>
      <c r="V182" s="320"/>
      <c r="W182" s="79">
        <f t="shared" si="293"/>
        <v>0</v>
      </c>
      <c r="X182" s="79">
        <f t="shared" si="294"/>
        <v>0</v>
      </c>
      <c r="Y182" s="79">
        <f t="shared" si="324"/>
        <v>0</v>
      </c>
      <c r="Z182" s="534"/>
      <c r="AA182" s="534"/>
      <c r="AB182" s="402"/>
      <c r="AC182" s="320"/>
      <c r="AD182" s="79">
        <f t="shared" si="295"/>
        <v>0</v>
      </c>
      <c r="AE182" s="79">
        <f t="shared" si="296"/>
        <v>0</v>
      </c>
      <c r="AF182" s="79">
        <f t="shared" si="325"/>
        <v>0</v>
      </c>
      <c r="AG182" s="534"/>
      <c r="AH182" s="534"/>
      <c r="AI182" s="402"/>
      <c r="AJ182" s="320"/>
      <c r="AK182" s="79">
        <f t="shared" si="297"/>
        <v>0</v>
      </c>
      <c r="AL182" s="79">
        <f t="shared" si="298"/>
        <v>0</v>
      </c>
      <c r="AM182" s="79">
        <f t="shared" si="326"/>
        <v>0</v>
      </c>
      <c r="AN182" s="534"/>
      <c r="AO182" s="534"/>
      <c r="AP182" s="402"/>
      <c r="AQ182" s="320"/>
      <c r="AR182" s="79">
        <f t="shared" si="299"/>
        <v>0</v>
      </c>
      <c r="AS182" s="79">
        <f t="shared" si="300"/>
        <v>0</v>
      </c>
      <c r="AT182" s="79">
        <f t="shared" si="327"/>
        <v>0</v>
      </c>
      <c r="AU182" s="534"/>
      <c r="AV182" s="534"/>
      <c r="AW182" s="402"/>
      <c r="AX182" s="320"/>
      <c r="AY182" s="79">
        <f t="shared" si="301"/>
        <v>0</v>
      </c>
      <c r="AZ182" s="79">
        <f t="shared" si="302"/>
        <v>0</v>
      </c>
      <c r="BA182" s="79">
        <f t="shared" si="328"/>
        <v>0</v>
      </c>
      <c r="BB182" s="534"/>
      <c r="BC182" s="534"/>
      <c r="BD182" s="402"/>
      <c r="BE182" s="320"/>
      <c r="BF182" s="79">
        <f t="shared" si="303"/>
        <v>0</v>
      </c>
      <c r="BG182" s="79">
        <f t="shared" si="304"/>
        <v>0</v>
      </c>
      <c r="BH182" s="79">
        <f t="shared" si="329"/>
        <v>0</v>
      </c>
      <c r="BI182" s="534"/>
      <c r="BJ182" s="534"/>
      <c r="BK182" s="402"/>
      <c r="BL182" s="320"/>
      <c r="BM182" s="79">
        <f t="shared" si="305"/>
        <v>0</v>
      </c>
      <c r="BN182" s="79">
        <f t="shared" si="306"/>
        <v>0</v>
      </c>
      <c r="BO182" s="79">
        <f t="shared" si="330"/>
        <v>0</v>
      </c>
      <c r="BP182" s="534"/>
      <c r="BQ182" s="534"/>
      <c r="BR182" s="402"/>
      <c r="BS182" s="320"/>
      <c r="BT182" s="79">
        <f t="shared" si="307"/>
        <v>0</v>
      </c>
      <c r="BU182" s="79">
        <f t="shared" si="308"/>
        <v>0</v>
      </c>
      <c r="BV182" s="79">
        <f t="shared" si="331"/>
        <v>0</v>
      </c>
      <c r="BW182" s="534"/>
      <c r="BX182" s="534"/>
      <c r="BY182" s="402"/>
      <c r="BZ182" s="320"/>
      <c r="CA182" s="79">
        <f t="shared" si="309"/>
        <v>0</v>
      </c>
      <c r="CB182" s="79">
        <f t="shared" si="310"/>
        <v>0</v>
      </c>
      <c r="CC182" s="79">
        <f t="shared" si="332"/>
        <v>0</v>
      </c>
      <c r="CD182" s="534"/>
      <c r="CE182" s="534"/>
      <c r="CF182" s="402"/>
      <c r="CG182" s="320"/>
      <c r="CH182" s="79">
        <f t="shared" si="311"/>
        <v>0</v>
      </c>
      <c r="CI182" s="79">
        <f t="shared" si="312"/>
        <v>0</v>
      </c>
      <c r="CJ182" s="79">
        <f t="shared" si="333"/>
        <v>0</v>
      </c>
      <c r="CK182" s="534"/>
      <c r="CL182" s="534"/>
      <c r="CM182" s="402"/>
      <c r="CN182" s="320"/>
      <c r="CO182" s="79">
        <f t="shared" si="313"/>
        <v>0</v>
      </c>
      <c r="CP182" s="79">
        <f t="shared" si="314"/>
        <v>0</v>
      </c>
      <c r="CQ182" s="79">
        <f t="shared" si="334"/>
        <v>0</v>
      </c>
      <c r="CR182" s="534"/>
      <c r="CS182" s="534"/>
      <c r="CT182" s="402"/>
      <c r="CU182" s="320"/>
      <c r="CV182" s="79">
        <f t="shared" si="315"/>
        <v>0</v>
      </c>
      <c r="CW182" s="79">
        <f t="shared" si="316"/>
        <v>0</v>
      </c>
      <c r="CX182" s="79">
        <f t="shared" si="335"/>
        <v>0</v>
      </c>
      <c r="CY182" s="534"/>
      <c r="CZ182" s="534"/>
      <c r="DA182" s="402"/>
      <c r="DB182" s="320"/>
      <c r="DC182" s="79">
        <f t="shared" si="317"/>
        <v>0</v>
      </c>
      <c r="DD182" s="79">
        <f t="shared" si="318"/>
        <v>0</v>
      </c>
      <c r="DE182" s="79">
        <f t="shared" si="336"/>
        <v>0</v>
      </c>
      <c r="DF182" s="534"/>
      <c r="DG182" s="534"/>
      <c r="DH182" s="402"/>
      <c r="DI182" s="320"/>
      <c r="DJ182" s="79">
        <f t="shared" si="319"/>
        <v>0</v>
      </c>
      <c r="DK182" s="79">
        <f t="shared" si="320"/>
        <v>0</v>
      </c>
      <c r="DL182" s="79">
        <f t="shared" si="337"/>
        <v>0</v>
      </c>
      <c r="DM182" s="534"/>
      <c r="DN182" s="534"/>
      <c r="DO182" s="402"/>
      <c r="DP182" s="320"/>
      <c r="DQ182" s="79">
        <f t="shared" si="321"/>
        <v>0</v>
      </c>
      <c r="DR182" s="79">
        <f t="shared" si="322"/>
        <v>0</v>
      </c>
      <c r="DS182" s="79">
        <f t="shared" si="338"/>
        <v>0</v>
      </c>
      <c r="DT182" s="534"/>
      <c r="DU182" s="534"/>
      <c r="DV182" s="402"/>
    </row>
    <row r="183" spans="1:126" outlineLevel="1" x14ac:dyDescent="0.2">
      <c r="A183" s="186" t="s">
        <v>234</v>
      </c>
      <c r="B183" s="179" t="s">
        <v>35</v>
      </c>
      <c r="C183" s="44"/>
      <c r="D183" s="43"/>
      <c r="E183" s="79">
        <f t="shared" si="287"/>
        <v>0</v>
      </c>
      <c r="F183" s="150"/>
      <c r="G183" s="22" t="s">
        <v>248</v>
      </c>
      <c r="H183" s="320" t="s">
        <v>318</v>
      </c>
      <c r="I183" s="79">
        <f t="shared" si="288"/>
        <v>0</v>
      </c>
      <c r="J183" s="79">
        <f t="shared" si="289"/>
        <v>0</v>
      </c>
      <c r="K183" s="79">
        <f t="shared" si="290"/>
        <v>0</v>
      </c>
      <c r="L183" s="537"/>
      <c r="M183" s="537"/>
      <c r="N183" s="401"/>
      <c r="O183" s="320" t="str">
        <f t="shared" si="238"/>
        <v>LLC</v>
      </c>
      <c r="P183" s="79">
        <f t="shared" si="291"/>
        <v>0</v>
      </c>
      <c r="Q183" s="79">
        <f t="shared" si="292"/>
        <v>0</v>
      </c>
      <c r="R183" s="79">
        <f t="shared" si="323"/>
        <v>0</v>
      </c>
      <c r="S183" s="537"/>
      <c r="T183" s="537"/>
      <c r="U183" s="401"/>
      <c r="V183" s="320"/>
      <c r="W183" s="79">
        <f t="shared" si="293"/>
        <v>0</v>
      </c>
      <c r="X183" s="79">
        <f t="shared" si="294"/>
        <v>0</v>
      </c>
      <c r="Y183" s="79">
        <f t="shared" si="324"/>
        <v>0</v>
      </c>
      <c r="Z183" s="537"/>
      <c r="AA183" s="537"/>
      <c r="AB183" s="401"/>
      <c r="AC183" s="320"/>
      <c r="AD183" s="79">
        <f t="shared" si="295"/>
        <v>0</v>
      </c>
      <c r="AE183" s="79">
        <f t="shared" si="296"/>
        <v>0</v>
      </c>
      <c r="AF183" s="79">
        <f t="shared" si="325"/>
        <v>0</v>
      </c>
      <c r="AG183" s="537"/>
      <c r="AH183" s="537"/>
      <c r="AI183" s="401"/>
      <c r="AJ183" s="320"/>
      <c r="AK183" s="79">
        <f t="shared" si="297"/>
        <v>0</v>
      </c>
      <c r="AL183" s="79">
        <f t="shared" si="298"/>
        <v>0</v>
      </c>
      <c r="AM183" s="79">
        <f t="shared" si="326"/>
        <v>0</v>
      </c>
      <c r="AN183" s="537"/>
      <c r="AO183" s="537"/>
      <c r="AP183" s="401"/>
      <c r="AQ183" s="320"/>
      <c r="AR183" s="79">
        <f t="shared" si="299"/>
        <v>0</v>
      </c>
      <c r="AS183" s="79">
        <f t="shared" si="300"/>
        <v>0</v>
      </c>
      <c r="AT183" s="79">
        <f t="shared" si="327"/>
        <v>0</v>
      </c>
      <c r="AU183" s="537"/>
      <c r="AV183" s="537"/>
      <c r="AW183" s="401"/>
      <c r="AX183" s="320"/>
      <c r="AY183" s="79">
        <f t="shared" si="301"/>
        <v>0</v>
      </c>
      <c r="AZ183" s="79">
        <f t="shared" si="302"/>
        <v>0</v>
      </c>
      <c r="BA183" s="79">
        <f t="shared" si="328"/>
        <v>0</v>
      </c>
      <c r="BB183" s="537"/>
      <c r="BC183" s="537"/>
      <c r="BD183" s="401"/>
      <c r="BE183" s="320"/>
      <c r="BF183" s="79">
        <f t="shared" si="303"/>
        <v>0</v>
      </c>
      <c r="BG183" s="79">
        <f t="shared" si="304"/>
        <v>0</v>
      </c>
      <c r="BH183" s="79">
        <f t="shared" si="329"/>
        <v>0</v>
      </c>
      <c r="BI183" s="537"/>
      <c r="BJ183" s="537"/>
      <c r="BK183" s="401"/>
      <c r="BL183" s="320"/>
      <c r="BM183" s="79">
        <f t="shared" si="305"/>
        <v>0</v>
      </c>
      <c r="BN183" s="79">
        <f t="shared" si="306"/>
        <v>0</v>
      </c>
      <c r="BO183" s="79">
        <f t="shared" si="330"/>
        <v>0</v>
      </c>
      <c r="BP183" s="537"/>
      <c r="BQ183" s="537"/>
      <c r="BR183" s="401"/>
      <c r="BS183" s="320"/>
      <c r="BT183" s="79">
        <f t="shared" si="307"/>
        <v>0</v>
      </c>
      <c r="BU183" s="79">
        <f t="shared" si="308"/>
        <v>0</v>
      </c>
      <c r="BV183" s="79">
        <f t="shared" si="331"/>
        <v>0</v>
      </c>
      <c r="BW183" s="537"/>
      <c r="BX183" s="537"/>
      <c r="BY183" s="401"/>
      <c r="BZ183" s="320"/>
      <c r="CA183" s="79">
        <f t="shared" si="309"/>
        <v>0</v>
      </c>
      <c r="CB183" s="79">
        <f t="shared" si="310"/>
        <v>0</v>
      </c>
      <c r="CC183" s="79">
        <f t="shared" si="332"/>
        <v>0</v>
      </c>
      <c r="CD183" s="537"/>
      <c r="CE183" s="537"/>
      <c r="CF183" s="401"/>
      <c r="CG183" s="320"/>
      <c r="CH183" s="79">
        <f t="shared" si="311"/>
        <v>0</v>
      </c>
      <c r="CI183" s="79">
        <f t="shared" si="312"/>
        <v>0</v>
      </c>
      <c r="CJ183" s="79">
        <f t="shared" si="333"/>
        <v>0</v>
      </c>
      <c r="CK183" s="537"/>
      <c r="CL183" s="537"/>
      <c r="CM183" s="401"/>
      <c r="CN183" s="320"/>
      <c r="CO183" s="79">
        <f t="shared" si="313"/>
        <v>0</v>
      </c>
      <c r="CP183" s="79">
        <f t="shared" si="314"/>
        <v>0</v>
      </c>
      <c r="CQ183" s="79">
        <f t="shared" si="334"/>
        <v>0</v>
      </c>
      <c r="CR183" s="537"/>
      <c r="CS183" s="537"/>
      <c r="CT183" s="401"/>
      <c r="CU183" s="320"/>
      <c r="CV183" s="79">
        <f t="shared" si="315"/>
        <v>0</v>
      </c>
      <c r="CW183" s="79">
        <f t="shared" si="316"/>
        <v>0</v>
      </c>
      <c r="CX183" s="79">
        <f t="shared" si="335"/>
        <v>0</v>
      </c>
      <c r="CY183" s="537"/>
      <c r="CZ183" s="537"/>
      <c r="DA183" s="401"/>
      <c r="DB183" s="320"/>
      <c r="DC183" s="79">
        <f t="shared" si="317"/>
        <v>0</v>
      </c>
      <c r="DD183" s="79">
        <f t="shared" si="318"/>
        <v>0</v>
      </c>
      <c r="DE183" s="79">
        <f t="shared" si="336"/>
        <v>0</v>
      </c>
      <c r="DF183" s="537"/>
      <c r="DG183" s="537"/>
      <c r="DH183" s="401"/>
      <c r="DI183" s="320"/>
      <c r="DJ183" s="79">
        <f t="shared" si="319"/>
        <v>0</v>
      </c>
      <c r="DK183" s="79">
        <f t="shared" si="320"/>
        <v>0</v>
      </c>
      <c r="DL183" s="79">
        <f t="shared" si="337"/>
        <v>0</v>
      </c>
      <c r="DM183" s="537"/>
      <c r="DN183" s="537"/>
      <c r="DO183" s="401"/>
      <c r="DP183" s="320"/>
      <c r="DQ183" s="79">
        <f t="shared" si="321"/>
        <v>0</v>
      </c>
      <c r="DR183" s="79">
        <f t="shared" si="322"/>
        <v>0</v>
      </c>
      <c r="DS183" s="79">
        <f t="shared" si="338"/>
        <v>0</v>
      </c>
      <c r="DT183" s="537"/>
      <c r="DU183" s="537"/>
      <c r="DV183" s="401"/>
    </row>
    <row r="184" spans="1:126" outlineLevel="1" x14ac:dyDescent="0.2">
      <c r="A184" s="186" t="s">
        <v>22</v>
      </c>
      <c r="B184" s="179" t="s">
        <v>34</v>
      </c>
      <c r="C184" s="44"/>
      <c r="D184" s="43"/>
      <c r="E184" s="79">
        <f t="shared" si="287"/>
        <v>0</v>
      </c>
      <c r="F184" s="150" t="s">
        <v>36</v>
      </c>
      <c r="G184" s="22" t="s">
        <v>250</v>
      </c>
      <c r="H184" s="320" t="s">
        <v>318</v>
      </c>
      <c r="I184" s="79">
        <f t="shared" si="288"/>
        <v>0</v>
      </c>
      <c r="J184" s="79">
        <f t="shared" si="289"/>
        <v>0</v>
      </c>
      <c r="K184" s="79">
        <f t="shared" si="290"/>
        <v>0</v>
      </c>
      <c r="L184" s="537"/>
      <c r="M184" s="537"/>
      <c r="N184" s="401"/>
      <c r="O184" s="320"/>
      <c r="P184" s="79">
        <f t="shared" si="291"/>
        <v>0</v>
      </c>
      <c r="Q184" s="79">
        <f t="shared" si="292"/>
        <v>0</v>
      </c>
      <c r="R184" s="79">
        <f t="shared" si="323"/>
        <v>0</v>
      </c>
      <c r="S184" s="537"/>
      <c r="T184" s="537"/>
      <c r="U184" s="401"/>
      <c r="V184" s="320"/>
      <c r="W184" s="79">
        <f t="shared" si="293"/>
        <v>0</v>
      </c>
      <c r="X184" s="79">
        <f t="shared" si="294"/>
        <v>0</v>
      </c>
      <c r="Y184" s="79">
        <f t="shared" si="324"/>
        <v>0</v>
      </c>
      <c r="Z184" s="537"/>
      <c r="AA184" s="537"/>
      <c r="AB184" s="401"/>
      <c r="AC184" s="320"/>
      <c r="AD184" s="79">
        <f t="shared" si="295"/>
        <v>0</v>
      </c>
      <c r="AE184" s="79">
        <f t="shared" si="296"/>
        <v>0</v>
      </c>
      <c r="AF184" s="79">
        <f t="shared" si="325"/>
        <v>0</v>
      </c>
      <c r="AG184" s="537"/>
      <c r="AH184" s="537"/>
      <c r="AI184" s="401"/>
      <c r="AJ184" s="320"/>
      <c r="AK184" s="79">
        <f t="shared" si="297"/>
        <v>0</v>
      </c>
      <c r="AL184" s="79">
        <f t="shared" si="298"/>
        <v>0</v>
      </c>
      <c r="AM184" s="79">
        <f t="shared" si="326"/>
        <v>0</v>
      </c>
      <c r="AN184" s="537"/>
      <c r="AO184" s="537"/>
      <c r="AP184" s="401"/>
      <c r="AQ184" s="320"/>
      <c r="AR184" s="79">
        <f t="shared" si="299"/>
        <v>0</v>
      </c>
      <c r="AS184" s="79">
        <f t="shared" si="300"/>
        <v>0</v>
      </c>
      <c r="AT184" s="79">
        <f t="shared" si="327"/>
        <v>0</v>
      </c>
      <c r="AU184" s="537"/>
      <c r="AV184" s="537"/>
      <c r="AW184" s="401"/>
      <c r="AX184" s="320"/>
      <c r="AY184" s="79">
        <f t="shared" si="301"/>
        <v>0</v>
      </c>
      <c r="AZ184" s="79">
        <f t="shared" si="302"/>
        <v>0</v>
      </c>
      <c r="BA184" s="79">
        <f t="shared" si="328"/>
        <v>0</v>
      </c>
      <c r="BB184" s="537"/>
      <c r="BC184" s="537"/>
      <c r="BD184" s="401"/>
      <c r="BE184" s="320"/>
      <c r="BF184" s="79">
        <f t="shared" si="303"/>
        <v>0</v>
      </c>
      <c r="BG184" s="79">
        <f t="shared" si="304"/>
        <v>0</v>
      </c>
      <c r="BH184" s="79">
        <f t="shared" si="329"/>
        <v>0</v>
      </c>
      <c r="BI184" s="537"/>
      <c r="BJ184" s="537"/>
      <c r="BK184" s="401"/>
      <c r="BL184" s="320"/>
      <c r="BM184" s="79">
        <f t="shared" si="305"/>
        <v>0</v>
      </c>
      <c r="BN184" s="79">
        <f t="shared" si="306"/>
        <v>0</v>
      </c>
      <c r="BO184" s="79">
        <f t="shared" si="330"/>
        <v>0</v>
      </c>
      <c r="BP184" s="537"/>
      <c r="BQ184" s="537"/>
      <c r="BR184" s="401"/>
      <c r="BS184" s="320"/>
      <c r="BT184" s="79">
        <f t="shared" si="307"/>
        <v>0</v>
      </c>
      <c r="BU184" s="79">
        <f t="shared" si="308"/>
        <v>0</v>
      </c>
      <c r="BV184" s="79">
        <f t="shared" si="331"/>
        <v>0</v>
      </c>
      <c r="BW184" s="537"/>
      <c r="BX184" s="537"/>
      <c r="BY184" s="401"/>
      <c r="BZ184" s="320"/>
      <c r="CA184" s="79">
        <f t="shared" si="309"/>
        <v>0</v>
      </c>
      <c r="CB184" s="79">
        <f t="shared" si="310"/>
        <v>0</v>
      </c>
      <c r="CC184" s="79">
        <f t="shared" si="332"/>
        <v>0</v>
      </c>
      <c r="CD184" s="537"/>
      <c r="CE184" s="537"/>
      <c r="CF184" s="401"/>
      <c r="CG184" s="320"/>
      <c r="CH184" s="79">
        <f t="shared" si="311"/>
        <v>0</v>
      </c>
      <c r="CI184" s="79">
        <f t="shared" si="312"/>
        <v>0</v>
      </c>
      <c r="CJ184" s="79">
        <f t="shared" si="333"/>
        <v>0</v>
      </c>
      <c r="CK184" s="537"/>
      <c r="CL184" s="537"/>
      <c r="CM184" s="401"/>
      <c r="CN184" s="320"/>
      <c r="CO184" s="79">
        <f t="shared" si="313"/>
        <v>0</v>
      </c>
      <c r="CP184" s="79">
        <f t="shared" si="314"/>
        <v>0</v>
      </c>
      <c r="CQ184" s="79">
        <f t="shared" si="334"/>
        <v>0</v>
      </c>
      <c r="CR184" s="537"/>
      <c r="CS184" s="537"/>
      <c r="CT184" s="401"/>
      <c r="CU184" s="320"/>
      <c r="CV184" s="79">
        <f t="shared" si="315"/>
        <v>0</v>
      </c>
      <c r="CW184" s="79">
        <f t="shared" si="316"/>
        <v>0</v>
      </c>
      <c r="CX184" s="79">
        <f t="shared" si="335"/>
        <v>0</v>
      </c>
      <c r="CY184" s="537"/>
      <c r="CZ184" s="537"/>
      <c r="DA184" s="401"/>
      <c r="DB184" s="320"/>
      <c r="DC184" s="79">
        <f t="shared" si="317"/>
        <v>0</v>
      </c>
      <c r="DD184" s="79">
        <f t="shared" si="318"/>
        <v>0</v>
      </c>
      <c r="DE184" s="79">
        <f t="shared" si="336"/>
        <v>0</v>
      </c>
      <c r="DF184" s="537"/>
      <c r="DG184" s="537"/>
      <c r="DH184" s="401"/>
      <c r="DI184" s="320"/>
      <c r="DJ184" s="79">
        <f t="shared" si="319"/>
        <v>0</v>
      </c>
      <c r="DK184" s="79">
        <f t="shared" si="320"/>
        <v>0</v>
      </c>
      <c r="DL184" s="79">
        <f t="shared" si="337"/>
        <v>0</v>
      </c>
      <c r="DM184" s="537"/>
      <c r="DN184" s="537"/>
      <c r="DO184" s="401"/>
      <c r="DP184" s="320"/>
      <c r="DQ184" s="79">
        <f t="shared" si="321"/>
        <v>0</v>
      </c>
      <c r="DR184" s="79">
        <f t="shared" si="322"/>
        <v>0</v>
      </c>
      <c r="DS184" s="79">
        <f t="shared" si="338"/>
        <v>0</v>
      </c>
      <c r="DT184" s="537"/>
      <c r="DU184" s="537"/>
      <c r="DV184" s="401"/>
    </row>
    <row r="185" spans="1:126" outlineLevel="1" x14ac:dyDescent="0.2">
      <c r="A185" s="186" t="s">
        <v>254</v>
      </c>
      <c r="B185" s="182"/>
      <c r="C185" s="44"/>
      <c r="D185" s="43"/>
      <c r="E185" s="79">
        <f t="shared" si="287"/>
        <v>0</v>
      </c>
      <c r="F185" s="150"/>
      <c r="G185" s="22"/>
      <c r="H185" s="320" t="s">
        <v>318</v>
      </c>
      <c r="I185" s="79">
        <f t="shared" si="288"/>
        <v>0</v>
      </c>
      <c r="J185" s="79">
        <f t="shared" si="289"/>
        <v>0</v>
      </c>
      <c r="K185" s="79">
        <f t="shared" si="290"/>
        <v>0</v>
      </c>
      <c r="L185" s="537"/>
      <c r="M185" s="537"/>
      <c r="N185" s="401"/>
      <c r="O185" s="320" t="str">
        <f t="shared" si="238"/>
        <v>LLC</v>
      </c>
      <c r="P185" s="79">
        <f t="shared" si="291"/>
        <v>0</v>
      </c>
      <c r="Q185" s="79">
        <f t="shared" si="292"/>
        <v>0</v>
      </c>
      <c r="R185" s="79">
        <f t="shared" si="323"/>
        <v>0</v>
      </c>
      <c r="S185" s="537"/>
      <c r="T185" s="537"/>
      <c r="U185" s="401"/>
      <c r="V185" s="320"/>
      <c r="W185" s="79">
        <f t="shared" si="293"/>
        <v>0</v>
      </c>
      <c r="X185" s="79">
        <f t="shared" si="294"/>
        <v>0</v>
      </c>
      <c r="Y185" s="79">
        <f t="shared" si="324"/>
        <v>0</v>
      </c>
      <c r="Z185" s="537"/>
      <c r="AA185" s="537"/>
      <c r="AB185" s="401"/>
      <c r="AC185" s="320"/>
      <c r="AD185" s="79">
        <f t="shared" si="295"/>
        <v>0</v>
      </c>
      <c r="AE185" s="79">
        <f t="shared" si="296"/>
        <v>0</v>
      </c>
      <c r="AF185" s="79">
        <f t="shared" si="325"/>
        <v>0</v>
      </c>
      <c r="AG185" s="537"/>
      <c r="AH185" s="537"/>
      <c r="AI185" s="401"/>
      <c r="AJ185" s="320"/>
      <c r="AK185" s="79">
        <f t="shared" si="297"/>
        <v>0</v>
      </c>
      <c r="AL185" s="79">
        <f t="shared" si="298"/>
        <v>0</v>
      </c>
      <c r="AM185" s="79">
        <f t="shared" si="326"/>
        <v>0</v>
      </c>
      <c r="AN185" s="537"/>
      <c r="AO185" s="537"/>
      <c r="AP185" s="401"/>
      <c r="AQ185" s="320"/>
      <c r="AR185" s="79">
        <f t="shared" si="299"/>
        <v>0</v>
      </c>
      <c r="AS185" s="79">
        <f t="shared" si="300"/>
        <v>0</v>
      </c>
      <c r="AT185" s="79">
        <f t="shared" si="327"/>
        <v>0</v>
      </c>
      <c r="AU185" s="537"/>
      <c r="AV185" s="537"/>
      <c r="AW185" s="401"/>
      <c r="AX185" s="320"/>
      <c r="AY185" s="79">
        <f t="shared" si="301"/>
        <v>0</v>
      </c>
      <c r="AZ185" s="79">
        <f t="shared" si="302"/>
        <v>0</v>
      </c>
      <c r="BA185" s="79">
        <f t="shared" si="328"/>
        <v>0</v>
      </c>
      <c r="BB185" s="537"/>
      <c r="BC185" s="537"/>
      <c r="BD185" s="401"/>
      <c r="BE185" s="320"/>
      <c r="BF185" s="79">
        <f t="shared" si="303"/>
        <v>0</v>
      </c>
      <c r="BG185" s="79">
        <f t="shared" si="304"/>
        <v>0</v>
      </c>
      <c r="BH185" s="79">
        <f t="shared" si="329"/>
        <v>0</v>
      </c>
      <c r="BI185" s="537"/>
      <c r="BJ185" s="537"/>
      <c r="BK185" s="401"/>
      <c r="BL185" s="320"/>
      <c r="BM185" s="79">
        <f t="shared" si="305"/>
        <v>0</v>
      </c>
      <c r="BN185" s="79">
        <f t="shared" si="306"/>
        <v>0</v>
      </c>
      <c r="BO185" s="79">
        <f t="shared" si="330"/>
        <v>0</v>
      </c>
      <c r="BP185" s="537"/>
      <c r="BQ185" s="537"/>
      <c r="BR185" s="401"/>
      <c r="BS185" s="320"/>
      <c r="BT185" s="79">
        <f t="shared" si="307"/>
        <v>0</v>
      </c>
      <c r="BU185" s="79">
        <f t="shared" si="308"/>
        <v>0</v>
      </c>
      <c r="BV185" s="79">
        <f t="shared" si="331"/>
        <v>0</v>
      </c>
      <c r="BW185" s="537"/>
      <c r="BX185" s="537"/>
      <c r="BY185" s="401"/>
      <c r="BZ185" s="320"/>
      <c r="CA185" s="79">
        <f t="shared" si="309"/>
        <v>0</v>
      </c>
      <c r="CB185" s="79">
        <f t="shared" si="310"/>
        <v>0</v>
      </c>
      <c r="CC185" s="79">
        <f t="shared" si="332"/>
        <v>0</v>
      </c>
      <c r="CD185" s="537"/>
      <c r="CE185" s="537"/>
      <c r="CF185" s="401"/>
      <c r="CG185" s="320"/>
      <c r="CH185" s="79">
        <f t="shared" si="311"/>
        <v>0</v>
      </c>
      <c r="CI185" s="79">
        <f t="shared" si="312"/>
        <v>0</v>
      </c>
      <c r="CJ185" s="79">
        <f t="shared" si="333"/>
        <v>0</v>
      </c>
      <c r="CK185" s="537"/>
      <c r="CL185" s="537"/>
      <c r="CM185" s="401"/>
      <c r="CN185" s="320"/>
      <c r="CO185" s="79">
        <f t="shared" si="313"/>
        <v>0</v>
      </c>
      <c r="CP185" s="79">
        <f t="shared" si="314"/>
        <v>0</v>
      </c>
      <c r="CQ185" s="79">
        <f t="shared" si="334"/>
        <v>0</v>
      </c>
      <c r="CR185" s="537"/>
      <c r="CS185" s="537"/>
      <c r="CT185" s="401"/>
      <c r="CU185" s="320"/>
      <c r="CV185" s="79">
        <f t="shared" si="315"/>
        <v>0</v>
      </c>
      <c r="CW185" s="79">
        <f t="shared" si="316"/>
        <v>0</v>
      </c>
      <c r="CX185" s="79">
        <f t="shared" si="335"/>
        <v>0</v>
      </c>
      <c r="CY185" s="537"/>
      <c r="CZ185" s="537"/>
      <c r="DA185" s="401"/>
      <c r="DB185" s="320"/>
      <c r="DC185" s="79">
        <f t="shared" si="317"/>
        <v>0</v>
      </c>
      <c r="DD185" s="79">
        <f t="shared" si="318"/>
        <v>0</v>
      </c>
      <c r="DE185" s="79">
        <f t="shared" si="336"/>
        <v>0</v>
      </c>
      <c r="DF185" s="537"/>
      <c r="DG185" s="537"/>
      <c r="DH185" s="401"/>
      <c r="DI185" s="320"/>
      <c r="DJ185" s="79">
        <f t="shared" si="319"/>
        <v>0</v>
      </c>
      <c r="DK185" s="79">
        <f t="shared" si="320"/>
        <v>0</v>
      </c>
      <c r="DL185" s="79">
        <f t="shared" si="337"/>
        <v>0</v>
      </c>
      <c r="DM185" s="537"/>
      <c r="DN185" s="537"/>
      <c r="DO185" s="401"/>
      <c r="DP185" s="320"/>
      <c r="DQ185" s="79">
        <f t="shared" si="321"/>
        <v>0</v>
      </c>
      <c r="DR185" s="79">
        <f t="shared" si="322"/>
        <v>0</v>
      </c>
      <c r="DS185" s="79">
        <f t="shared" si="338"/>
        <v>0</v>
      </c>
      <c r="DT185" s="537"/>
      <c r="DU185" s="537"/>
      <c r="DV185" s="401"/>
    </row>
    <row r="186" spans="1:126" outlineLevel="1" x14ac:dyDescent="0.2">
      <c r="A186" s="186" t="s">
        <v>89</v>
      </c>
      <c r="B186" s="179" t="s">
        <v>35</v>
      </c>
      <c r="C186" s="44"/>
      <c r="D186" s="43"/>
      <c r="E186" s="79">
        <f t="shared" si="287"/>
        <v>0</v>
      </c>
      <c r="F186" s="150" t="s">
        <v>36</v>
      </c>
      <c r="G186" s="22" t="s">
        <v>90</v>
      </c>
      <c r="H186" s="320" t="s">
        <v>318</v>
      </c>
      <c r="I186" s="79">
        <f t="shared" si="288"/>
        <v>0</v>
      </c>
      <c r="J186" s="79">
        <f t="shared" si="289"/>
        <v>0</v>
      </c>
      <c r="K186" s="79">
        <f t="shared" si="290"/>
        <v>0</v>
      </c>
      <c r="L186" s="537"/>
      <c r="M186" s="537"/>
      <c r="N186" s="401"/>
      <c r="O186" s="320" t="str">
        <f t="shared" si="238"/>
        <v>LLC</v>
      </c>
      <c r="P186" s="79">
        <f t="shared" si="291"/>
        <v>0</v>
      </c>
      <c r="Q186" s="79">
        <f t="shared" si="292"/>
        <v>0</v>
      </c>
      <c r="R186" s="79">
        <f t="shared" si="323"/>
        <v>0</v>
      </c>
      <c r="S186" s="537"/>
      <c r="T186" s="537"/>
      <c r="U186" s="401"/>
      <c r="V186" s="320"/>
      <c r="W186" s="79">
        <f t="shared" si="293"/>
        <v>0</v>
      </c>
      <c r="X186" s="79">
        <f t="shared" si="294"/>
        <v>0</v>
      </c>
      <c r="Y186" s="79">
        <f t="shared" si="324"/>
        <v>0</v>
      </c>
      <c r="Z186" s="537"/>
      <c r="AA186" s="537"/>
      <c r="AB186" s="401"/>
      <c r="AC186" s="320"/>
      <c r="AD186" s="79">
        <f t="shared" si="295"/>
        <v>0</v>
      </c>
      <c r="AE186" s="79">
        <f t="shared" si="296"/>
        <v>0</v>
      </c>
      <c r="AF186" s="79">
        <f t="shared" si="325"/>
        <v>0</v>
      </c>
      <c r="AG186" s="537"/>
      <c r="AH186" s="537"/>
      <c r="AI186" s="401"/>
      <c r="AJ186" s="320"/>
      <c r="AK186" s="79">
        <f t="shared" si="297"/>
        <v>0</v>
      </c>
      <c r="AL186" s="79">
        <f t="shared" si="298"/>
        <v>0</v>
      </c>
      <c r="AM186" s="79">
        <f t="shared" si="326"/>
        <v>0</v>
      </c>
      <c r="AN186" s="537"/>
      <c r="AO186" s="537"/>
      <c r="AP186" s="401"/>
      <c r="AQ186" s="320"/>
      <c r="AR186" s="79">
        <f t="shared" si="299"/>
        <v>0</v>
      </c>
      <c r="AS186" s="79">
        <f t="shared" si="300"/>
        <v>0</v>
      </c>
      <c r="AT186" s="79">
        <f t="shared" si="327"/>
        <v>0</v>
      </c>
      <c r="AU186" s="537"/>
      <c r="AV186" s="537"/>
      <c r="AW186" s="401"/>
      <c r="AX186" s="320"/>
      <c r="AY186" s="79">
        <f t="shared" si="301"/>
        <v>0</v>
      </c>
      <c r="AZ186" s="79">
        <f t="shared" si="302"/>
        <v>0</v>
      </c>
      <c r="BA186" s="79">
        <f t="shared" si="328"/>
        <v>0</v>
      </c>
      <c r="BB186" s="537"/>
      <c r="BC186" s="537"/>
      <c r="BD186" s="401"/>
      <c r="BE186" s="320"/>
      <c r="BF186" s="79">
        <f t="shared" si="303"/>
        <v>0</v>
      </c>
      <c r="BG186" s="79">
        <f t="shared" si="304"/>
        <v>0</v>
      </c>
      <c r="BH186" s="79">
        <f t="shared" si="329"/>
        <v>0</v>
      </c>
      <c r="BI186" s="537"/>
      <c r="BJ186" s="537"/>
      <c r="BK186" s="401"/>
      <c r="BL186" s="320"/>
      <c r="BM186" s="79">
        <f t="shared" si="305"/>
        <v>0</v>
      </c>
      <c r="BN186" s="79">
        <f t="shared" si="306"/>
        <v>0</v>
      </c>
      <c r="BO186" s="79">
        <f t="shared" si="330"/>
        <v>0</v>
      </c>
      <c r="BP186" s="537"/>
      <c r="BQ186" s="537"/>
      <c r="BR186" s="401"/>
      <c r="BS186" s="320"/>
      <c r="BT186" s="79">
        <f t="shared" si="307"/>
        <v>0</v>
      </c>
      <c r="BU186" s="79">
        <f t="shared" si="308"/>
        <v>0</v>
      </c>
      <c r="BV186" s="79">
        <f t="shared" si="331"/>
        <v>0</v>
      </c>
      <c r="BW186" s="537"/>
      <c r="BX186" s="537"/>
      <c r="BY186" s="401"/>
      <c r="BZ186" s="320"/>
      <c r="CA186" s="79">
        <f t="shared" si="309"/>
        <v>0</v>
      </c>
      <c r="CB186" s="79">
        <f t="shared" si="310"/>
        <v>0</v>
      </c>
      <c r="CC186" s="79">
        <f t="shared" si="332"/>
        <v>0</v>
      </c>
      <c r="CD186" s="537"/>
      <c r="CE186" s="537"/>
      <c r="CF186" s="401"/>
      <c r="CG186" s="320"/>
      <c r="CH186" s="79">
        <f t="shared" si="311"/>
        <v>0</v>
      </c>
      <c r="CI186" s="79">
        <f t="shared" si="312"/>
        <v>0</v>
      </c>
      <c r="CJ186" s="79">
        <f t="shared" si="333"/>
        <v>0</v>
      </c>
      <c r="CK186" s="537"/>
      <c r="CL186" s="537"/>
      <c r="CM186" s="401"/>
      <c r="CN186" s="320"/>
      <c r="CO186" s="79">
        <f t="shared" si="313"/>
        <v>0</v>
      </c>
      <c r="CP186" s="79">
        <f t="shared" si="314"/>
        <v>0</v>
      </c>
      <c r="CQ186" s="79">
        <f t="shared" si="334"/>
        <v>0</v>
      </c>
      <c r="CR186" s="537"/>
      <c r="CS186" s="537"/>
      <c r="CT186" s="401"/>
      <c r="CU186" s="320"/>
      <c r="CV186" s="79">
        <f t="shared" si="315"/>
        <v>0</v>
      </c>
      <c r="CW186" s="79">
        <f t="shared" si="316"/>
        <v>0</v>
      </c>
      <c r="CX186" s="79">
        <f t="shared" si="335"/>
        <v>0</v>
      </c>
      <c r="CY186" s="537"/>
      <c r="CZ186" s="537"/>
      <c r="DA186" s="401"/>
      <c r="DB186" s="320"/>
      <c r="DC186" s="79">
        <f t="shared" si="317"/>
        <v>0</v>
      </c>
      <c r="DD186" s="79">
        <f t="shared" si="318"/>
        <v>0</v>
      </c>
      <c r="DE186" s="79">
        <f t="shared" si="336"/>
        <v>0</v>
      </c>
      <c r="DF186" s="537"/>
      <c r="DG186" s="537"/>
      <c r="DH186" s="401"/>
      <c r="DI186" s="320"/>
      <c r="DJ186" s="79">
        <f t="shared" si="319"/>
        <v>0</v>
      </c>
      <c r="DK186" s="79">
        <f t="shared" si="320"/>
        <v>0</v>
      </c>
      <c r="DL186" s="79">
        <f t="shared" si="337"/>
        <v>0</v>
      </c>
      <c r="DM186" s="537"/>
      <c r="DN186" s="537"/>
      <c r="DO186" s="401"/>
      <c r="DP186" s="320"/>
      <c r="DQ186" s="79">
        <f t="shared" si="321"/>
        <v>0</v>
      </c>
      <c r="DR186" s="79">
        <f t="shared" si="322"/>
        <v>0</v>
      </c>
      <c r="DS186" s="79">
        <f t="shared" si="338"/>
        <v>0</v>
      </c>
      <c r="DT186" s="537"/>
      <c r="DU186" s="537"/>
      <c r="DV186" s="401"/>
    </row>
    <row r="187" spans="1:126" s="20" customFormat="1" outlineLevel="1" x14ac:dyDescent="0.2">
      <c r="A187" s="196" t="s">
        <v>274</v>
      </c>
      <c r="B187" s="182"/>
      <c r="C187" s="42"/>
      <c r="D187" s="42"/>
      <c r="E187" s="78">
        <f t="shared" si="287"/>
        <v>0</v>
      </c>
      <c r="F187" s="190"/>
      <c r="G187" s="22" t="s">
        <v>276</v>
      </c>
      <c r="H187" s="320" t="s">
        <v>318</v>
      </c>
      <c r="I187" s="79">
        <f t="shared" si="288"/>
        <v>0</v>
      </c>
      <c r="J187" s="79">
        <f t="shared" si="289"/>
        <v>0</v>
      </c>
      <c r="K187" s="78">
        <f t="shared" si="290"/>
        <v>0</v>
      </c>
      <c r="L187" s="537"/>
      <c r="M187" s="537"/>
      <c r="N187" s="401"/>
      <c r="O187" s="320" t="str">
        <f t="shared" si="238"/>
        <v>LLC</v>
      </c>
      <c r="P187" s="79">
        <f t="shared" si="291"/>
        <v>0</v>
      </c>
      <c r="Q187" s="79">
        <f t="shared" si="292"/>
        <v>0</v>
      </c>
      <c r="R187" s="78">
        <f t="shared" si="323"/>
        <v>0</v>
      </c>
      <c r="S187" s="537"/>
      <c r="T187" s="537"/>
      <c r="U187" s="401"/>
      <c r="V187" s="320"/>
      <c r="W187" s="79">
        <f t="shared" si="293"/>
        <v>0</v>
      </c>
      <c r="X187" s="79">
        <f t="shared" si="294"/>
        <v>0</v>
      </c>
      <c r="Y187" s="78">
        <f t="shared" si="324"/>
        <v>0</v>
      </c>
      <c r="Z187" s="537"/>
      <c r="AA187" s="537"/>
      <c r="AB187" s="401"/>
      <c r="AC187" s="320"/>
      <c r="AD187" s="79">
        <f t="shared" si="295"/>
        <v>0</v>
      </c>
      <c r="AE187" s="79">
        <f t="shared" si="296"/>
        <v>0</v>
      </c>
      <c r="AF187" s="78">
        <f t="shared" si="325"/>
        <v>0</v>
      </c>
      <c r="AG187" s="537"/>
      <c r="AH187" s="537"/>
      <c r="AI187" s="401"/>
      <c r="AJ187" s="320"/>
      <c r="AK187" s="79">
        <f t="shared" si="297"/>
        <v>0</v>
      </c>
      <c r="AL187" s="79">
        <f t="shared" si="298"/>
        <v>0</v>
      </c>
      <c r="AM187" s="78">
        <f t="shared" si="326"/>
        <v>0</v>
      </c>
      <c r="AN187" s="537"/>
      <c r="AO187" s="537"/>
      <c r="AP187" s="401"/>
      <c r="AQ187" s="320"/>
      <c r="AR187" s="79">
        <f t="shared" si="299"/>
        <v>0</v>
      </c>
      <c r="AS187" s="79">
        <f t="shared" si="300"/>
        <v>0</v>
      </c>
      <c r="AT187" s="78">
        <f t="shared" si="327"/>
        <v>0</v>
      </c>
      <c r="AU187" s="537"/>
      <c r="AV187" s="537"/>
      <c r="AW187" s="401"/>
      <c r="AX187" s="320"/>
      <c r="AY187" s="79">
        <f t="shared" si="301"/>
        <v>0</v>
      </c>
      <c r="AZ187" s="79">
        <f t="shared" si="302"/>
        <v>0</v>
      </c>
      <c r="BA187" s="78">
        <f t="shared" si="328"/>
        <v>0</v>
      </c>
      <c r="BB187" s="537"/>
      <c r="BC187" s="537"/>
      <c r="BD187" s="401"/>
      <c r="BE187" s="320"/>
      <c r="BF187" s="79">
        <f t="shared" si="303"/>
        <v>0</v>
      </c>
      <c r="BG187" s="79">
        <f t="shared" si="304"/>
        <v>0</v>
      </c>
      <c r="BH187" s="78">
        <f t="shared" si="329"/>
        <v>0</v>
      </c>
      <c r="BI187" s="537"/>
      <c r="BJ187" s="537"/>
      <c r="BK187" s="401"/>
      <c r="BL187" s="320"/>
      <c r="BM187" s="79">
        <f t="shared" si="305"/>
        <v>0</v>
      </c>
      <c r="BN187" s="79">
        <f t="shared" si="306"/>
        <v>0</v>
      </c>
      <c r="BO187" s="78">
        <f t="shared" si="330"/>
        <v>0</v>
      </c>
      <c r="BP187" s="537"/>
      <c r="BQ187" s="537"/>
      <c r="BR187" s="401"/>
      <c r="BS187" s="320"/>
      <c r="BT187" s="79">
        <f t="shared" si="307"/>
        <v>0</v>
      </c>
      <c r="BU187" s="79">
        <f t="shared" si="308"/>
        <v>0</v>
      </c>
      <c r="BV187" s="78">
        <f t="shared" si="331"/>
        <v>0</v>
      </c>
      <c r="BW187" s="537"/>
      <c r="BX187" s="537"/>
      <c r="BY187" s="401"/>
      <c r="BZ187" s="320"/>
      <c r="CA187" s="79">
        <f t="shared" si="309"/>
        <v>0</v>
      </c>
      <c r="CB187" s="79">
        <f t="shared" si="310"/>
        <v>0</v>
      </c>
      <c r="CC187" s="78">
        <f t="shared" si="332"/>
        <v>0</v>
      </c>
      <c r="CD187" s="537"/>
      <c r="CE187" s="537"/>
      <c r="CF187" s="401"/>
      <c r="CG187" s="320"/>
      <c r="CH187" s="79">
        <f t="shared" si="311"/>
        <v>0</v>
      </c>
      <c r="CI187" s="79">
        <f t="shared" si="312"/>
        <v>0</v>
      </c>
      <c r="CJ187" s="78">
        <f t="shared" si="333"/>
        <v>0</v>
      </c>
      <c r="CK187" s="537"/>
      <c r="CL187" s="537"/>
      <c r="CM187" s="401"/>
      <c r="CN187" s="320"/>
      <c r="CO187" s="79">
        <f t="shared" si="313"/>
        <v>0</v>
      </c>
      <c r="CP187" s="79">
        <f t="shared" si="314"/>
        <v>0</v>
      </c>
      <c r="CQ187" s="78">
        <f t="shared" si="334"/>
        <v>0</v>
      </c>
      <c r="CR187" s="537"/>
      <c r="CS187" s="537"/>
      <c r="CT187" s="401"/>
      <c r="CU187" s="320"/>
      <c r="CV187" s="79">
        <f t="shared" si="315"/>
        <v>0</v>
      </c>
      <c r="CW187" s="79">
        <f t="shared" si="316"/>
        <v>0</v>
      </c>
      <c r="CX187" s="78">
        <f t="shared" si="335"/>
        <v>0</v>
      </c>
      <c r="CY187" s="537"/>
      <c r="CZ187" s="537"/>
      <c r="DA187" s="401"/>
      <c r="DB187" s="320"/>
      <c r="DC187" s="79">
        <f t="shared" si="317"/>
        <v>0</v>
      </c>
      <c r="DD187" s="79">
        <f t="shared" si="318"/>
        <v>0</v>
      </c>
      <c r="DE187" s="78">
        <f t="shared" si="336"/>
        <v>0</v>
      </c>
      <c r="DF187" s="537"/>
      <c r="DG187" s="537"/>
      <c r="DH187" s="401"/>
      <c r="DI187" s="320"/>
      <c r="DJ187" s="79">
        <f t="shared" si="319"/>
        <v>0</v>
      </c>
      <c r="DK187" s="79">
        <f t="shared" si="320"/>
        <v>0</v>
      </c>
      <c r="DL187" s="78">
        <f t="shared" si="337"/>
        <v>0</v>
      </c>
      <c r="DM187" s="537"/>
      <c r="DN187" s="537"/>
      <c r="DO187" s="401"/>
      <c r="DP187" s="320"/>
      <c r="DQ187" s="79">
        <f t="shared" si="321"/>
        <v>0</v>
      </c>
      <c r="DR187" s="79">
        <f t="shared" si="322"/>
        <v>0</v>
      </c>
      <c r="DS187" s="78">
        <f t="shared" si="338"/>
        <v>0</v>
      </c>
      <c r="DT187" s="537"/>
      <c r="DU187" s="537"/>
      <c r="DV187" s="401"/>
    </row>
    <row r="188" spans="1:126" s="20" customFormat="1" outlineLevel="1" x14ac:dyDescent="0.2">
      <c r="A188" s="196" t="s">
        <v>249</v>
      </c>
      <c r="B188" s="182"/>
      <c r="C188" s="42"/>
      <c r="D188" s="42"/>
      <c r="E188" s="78">
        <f t="shared" si="287"/>
        <v>0</v>
      </c>
      <c r="F188" s="190"/>
      <c r="G188" s="22" t="s">
        <v>277</v>
      </c>
      <c r="H188" s="320" t="s">
        <v>318</v>
      </c>
      <c r="I188" s="79">
        <f t="shared" si="288"/>
        <v>0</v>
      </c>
      <c r="J188" s="79">
        <f t="shared" si="289"/>
        <v>0</v>
      </c>
      <c r="K188" s="78">
        <f t="shared" si="290"/>
        <v>0</v>
      </c>
      <c r="L188" s="537"/>
      <c r="M188" s="537"/>
      <c r="N188" s="401"/>
      <c r="O188" s="320" t="str">
        <f t="shared" si="238"/>
        <v>LLC</v>
      </c>
      <c r="P188" s="79">
        <f t="shared" si="291"/>
        <v>0</v>
      </c>
      <c r="Q188" s="79">
        <f t="shared" si="292"/>
        <v>0</v>
      </c>
      <c r="R188" s="78">
        <f t="shared" si="323"/>
        <v>0</v>
      </c>
      <c r="S188" s="537"/>
      <c r="T188" s="537"/>
      <c r="U188" s="401"/>
      <c r="V188" s="320"/>
      <c r="W188" s="79">
        <f t="shared" si="293"/>
        <v>0</v>
      </c>
      <c r="X188" s="79">
        <f t="shared" si="294"/>
        <v>0</v>
      </c>
      <c r="Y188" s="78">
        <f t="shared" si="324"/>
        <v>0</v>
      </c>
      <c r="Z188" s="537"/>
      <c r="AA188" s="537"/>
      <c r="AB188" s="401"/>
      <c r="AC188" s="320"/>
      <c r="AD188" s="79">
        <f t="shared" si="295"/>
        <v>0</v>
      </c>
      <c r="AE188" s="79">
        <f t="shared" si="296"/>
        <v>0</v>
      </c>
      <c r="AF188" s="78">
        <f t="shared" si="325"/>
        <v>0</v>
      </c>
      <c r="AG188" s="537"/>
      <c r="AH188" s="537"/>
      <c r="AI188" s="401"/>
      <c r="AJ188" s="320"/>
      <c r="AK188" s="79">
        <f t="shared" si="297"/>
        <v>0</v>
      </c>
      <c r="AL188" s="79">
        <f t="shared" si="298"/>
        <v>0</v>
      </c>
      <c r="AM188" s="78">
        <f t="shared" si="326"/>
        <v>0</v>
      </c>
      <c r="AN188" s="537"/>
      <c r="AO188" s="537"/>
      <c r="AP188" s="401"/>
      <c r="AQ188" s="320"/>
      <c r="AR188" s="79">
        <f t="shared" si="299"/>
        <v>0</v>
      </c>
      <c r="AS188" s="79">
        <f t="shared" si="300"/>
        <v>0</v>
      </c>
      <c r="AT188" s="78">
        <f t="shared" si="327"/>
        <v>0</v>
      </c>
      <c r="AU188" s="537"/>
      <c r="AV188" s="537"/>
      <c r="AW188" s="401"/>
      <c r="AX188" s="320"/>
      <c r="AY188" s="79">
        <f t="shared" si="301"/>
        <v>0</v>
      </c>
      <c r="AZ188" s="79">
        <f t="shared" si="302"/>
        <v>0</v>
      </c>
      <c r="BA188" s="78">
        <f t="shared" si="328"/>
        <v>0</v>
      </c>
      <c r="BB188" s="537"/>
      <c r="BC188" s="537"/>
      <c r="BD188" s="401"/>
      <c r="BE188" s="320"/>
      <c r="BF188" s="79">
        <f t="shared" si="303"/>
        <v>0</v>
      </c>
      <c r="BG188" s="79">
        <f t="shared" si="304"/>
        <v>0</v>
      </c>
      <c r="BH188" s="78">
        <f t="shared" si="329"/>
        <v>0</v>
      </c>
      <c r="BI188" s="537"/>
      <c r="BJ188" s="537"/>
      <c r="BK188" s="401"/>
      <c r="BL188" s="320"/>
      <c r="BM188" s="79">
        <f t="shared" si="305"/>
        <v>0</v>
      </c>
      <c r="BN188" s="79">
        <f t="shared" si="306"/>
        <v>0</v>
      </c>
      <c r="BO188" s="78">
        <f t="shared" si="330"/>
        <v>0</v>
      </c>
      <c r="BP188" s="537"/>
      <c r="BQ188" s="537"/>
      <c r="BR188" s="401"/>
      <c r="BS188" s="320"/>
      <c r="BT188" s="79">
        <f t="shared" si="307"/>
        <v>0</v>
      </c>
      <c r="BU188" s="79">
        <f t="shared" si="308"/>
        <v>0</v>
      </c>
      <c r="BV188" s="78">
        <f t="shared" si="331"/>
        <v>0</v>
      </c>
      <c r="BW188" s="537"/>
      <c r="BX188" s="537"/>
      <c r="BY188" s="401"/>
      <c r="BZ188" s="320"/>
      <c r="CA188" s="79">
        <f t="shared" si="309"/>
        <v>0</v>
      </c>
      <c r="CB188" s="79">
        <f t="shared" si="310"/>
        <v>0</v>
      </c>
      <c r="CC188" s="78">
        <f t="shared" si="332"/>
        <v>0</v>
      </c>
      <c r="CD188" s="537"/>
      <c r="CE188" s="537"/>
      <c r="CF188" s="401"/>
      <c r="CG188" s="320"/>
      <c r="CH188" s="79">
        <f t="shared" si="311"/>
        <v>0</v>
      </c>
      <c r="CI188" s="79">
        <f t="shared" si="312"/>
        <v>0</v>
      </c>
      <c r="CJ188" s="78">
        <f t="shared" si="333"/>
        <v>0</v>
      </c>
      <c r="CK188" s="537"/>
      <c r="CL188" s="537"/>
      <c r="CM188" s="401"/>
      <c r="CN188" s="320"/>
      <c r="CO188" s="79">
        <f t="shared" si="313"/>
        <v>0</v>
      </c>
      <c r="CP188" s="79">
        <f t="shared" si="314"/>
        <v>0</v>
      </c>
      <c r="CQ188" s="78">
        <f t="shared" si="334"/>
        <v>0</v>
      </c>
      <c r="CR188" s="537"/>
      <c r="CS188" s="537"/>
      <c r="CT188" s="401"/>
      <c r="CU188" s="320"/>
      <c r="CV188" s="79">
        <f t="shared" si="315"/>
        <v>0</v>
      </c>
      <c r="CW188" s="79">
        <f t="shared" si="316"/>
        <v>0</v>
      </c>
      <c r="CX188" s="78">
        <f t="shared" si="335"/>
        <v>0</v>
      </c>
      <c r="CY188" s="537"/>
      <c r="CZ188" s="537"/>
      <c r="DA188" s="401"/>
      <c r="DB188" s="320"/>
      <c r="DC188" s="79">
        <f t="shared" si="317"/>
        <v>0</v>
      </c>
      <c r="DD188" s="79">
        <f t="shared" si="318"/>
        <v>0</v>
      </c>
      <c r="DE188" s="78">
        <f t="shared" si="336"/>
        <v>0</v>
      </c>
      <c r="DF188" s="537"/>
      <c r="DG188" s="537"/>
      <c r="DH188" s="401"/>
      <c r="DI188" s="320"/>
      <c r="DJ188" s="79">
        <f t="shared" si="319"/>
        <v>0</v>
      </c>
      <c r="DK188" s="79">
        <f t="shared" si="320"/>
        <v>0</v>
      </c>
      <c r="DL188" s="78">
        <f t="shared" si="337"/>
        <v>0</v>
      </c>
      <c r="DM188" s="537"/>
      <c r="DN188" s="537"/>
      <c r="DO188" s="401"/>
      <c r="DP188" s="320"/>
      <c r="DQ188" s="79">
        <f t="shared" si="321"/>
        <v>0</v>
      </c>
      <c r="DR188" s="79">
        <f t="shared" si="322"/>
        <v>0</v>
      </c>
      <c r="DS188" s="78">
        <f t="shared" si="338"/>
        <v>0</v>
      </c>
      <c r="DT188" s="537"/>
      <c r="DU188" s="537"/>
      <c r="DV188" s="401"/>
    </row>
    <row r="189" spans="1:126" outlineLevel="1" x14ac:dyDescent="0.2">
      <c r="A189" s="75" t="s">
        <v>8</v>
      </c>
      <c r="B189" s="62"/>
      <c r="C189" s="77">
        <f>SUMIF($H190:$H191,MID($H189,3,10),C190:C191)</f>
        <v>0</v>
      </c>
      <c r="D189" s="77">
        <f>SUMIF($H190:$H191,MID($H189,3,10),D190:D191)</f>
        <v>0</v>
      </c>
      <c r="E189" s="77">
        <f t="shared" si="287"/>
        <v>0</v>
      </c>
      <c r="F189" s="150"/>
      <c r="G189" s="22"/>
      <c r="H189" s="320" t="s">
        <v>321</v>
      </c>
      <c r="I189" s="77">
        <f t="shared" si="288"/>
        <v>0</v>
      </c>
      <c r="J189" s="77">
        <f t="shared" si="289"/>
        <v>0</v>
      </c>
      <c r="K189" s="77">
        <f t="shared" si="290"/>
        <v>0</v>
      </c>
      <c r="L189" s="464">
        <f>IF(I$1="","",SUMIF($H190:$H195,MID($H189,3,10),L190:L195))</f>
        <v>0</v>
      </c>
      <c r="M189" s="464">
        <f>IF(I$1="","",SUMIF($H190:$H195,MID($H189,3,10),M190:M195))</f>
        <v>0</v>
      </c>
      <c r="N189" s="401"/>
      <c r="O189" s="320" t="str">
        <f t="shared" si="238"/>
        <v>LL</v>
      </c>
      <c r="P189" s="77">
        <f t="shared" si="291"/>
        <v>0</v>
      </c>
      <c r="Q189" s="77">
        <f t="shared" si="292"/>
        <v>0</v>
      </c>
      <c r="R189" s="77">
        <f t="shared" si="323"/>
        <v>0</v>
      </c>
      <c r="S189" s="476">
        <f>IF(P$1="","",SUMIF($H190:$H191,MID($H189,3,10),S190:S191))</f>
        <v>0</v>
      </c>
      <c r="T189" s="476">
        <f>IF(P$1="","",SUMIF($H190:$H191,MID($H189,3,10),T190:T191))</f>
        <v>0</v>
      </c>
      <c r="U189" s="401"/>
      <c r="V189" s="320"/>
      <c r="W189" s="77">
        <f t="shared" si="293"/>
        <v>0</v>
      </c>
      <c r="X189" s="77">
        <f t="shared" si="294"/>
        <v>0</v>
      </c>
      <c r="Y189" s="77">
        <f t="shared" si="324"/>
        <v>0</v>
      </c>
      <c r="Z189" s="476">
        <f>IF(W$1="","",SUMIF($H190:$H191,MID($H189,3,10),Z190:Z191))</f>
        <v>0</v>
      </c>
      <c r="AA189" s="476">
        <f>IF(W$1="","",SUMIF($H190:$H191,MID($H189,3,10),AA190:AA191))</f>
        <v>0</v>
      </c>
      <c r="AB189" s="401"/>
      <c r="AC189" s="320"/>
      <c r="AD189" s="77">
        <f t="shared" si="295"/>
        <v>0</v>
      </c>
      <c r="AE189" s="77">
        <f t="shared" si="296"/>
        <v>0</v>
      </c>
      <c r="AF189" s="77">
        <f t="shared" si="325"/>
        <v>0</v>
      </c>
      <c r="AG189" s="476">
        <f>IF(AD$1="","",SUMIF($H190:$H191,MID($H189,3,10),AG190:AG191))</f>
        <v>0</v>
      </c>
      <c r="AH189" s="476">
        <f>IF(AD$1="","",SUMIF($H190:$H191,MID($H189,3,10),AH190:AH191))</f>
        <v>0</v>
      </c>
      <c r="AI189" s="401"/>
      <c r="AJ189" s="320"/>
      <c r="AK189" s="77">
        <f t="shared" si="297"/>
        <v>0</v>
      </c>
      <c r="AL189" s="77">
        <f t="shared" si="298"/>
        <v>0</v>
      </c>
      <c r="AM189" s="77">
        <f t="shared" si="326"/>
        <v>0</v>
      </c>
      <c r="AN189" s="476">
        <f>IF(AK$1="","",SUMIF($H190:$H191,MID($H189,3,10),AN190:AN191))</f>
        <v>0</v>
      </c>
      <c r="AO189" s="476">
        <f>IF(AK$1="","",SUMIF($H190:$H191,MID($H189,3,10),AO190:AO191))</f>
        <v>0</v>
      </c>
      <c r="AP189" s="401"/>
      <c r="AQ189" s="320"/>
      <c r="AR189" s="77">
        <f t="shared" si="299"/>
        <v>0</v>
      </c>
      <c r="AS189" s="77">
        <f t="shared" si="300"/>
        <v>0</v>
      </c>
      <c r="AT189" s="77">
        <f t="shared" si="327"/>
        <v>0</v>
      </c>
      <c r="AU189" s="476">
        <f>IF(AR$1="","",SUMIF($H190:$H191,MID($H189,3,10),AU190:AU191))</f>
        <v>0</v>
      </c>
      <c r="AV189" s="476">
        <f>IF(AR$1="","",SUMIF($H190:$H191,MID($H189,3,10),AV190:AV191))</f>
        <v>0</v>
      </c>
      <c r="AW189" s="401"/>
      <c r="AX189" s="320"/>
      <c r="AY189" s="77">
        <f t="shared" si="301"/>
        <v>0</v>
      </c>
      <c r="AZ189" s="77">
        <f t="shared" si="302"/>
        <v>0</v>
      </c>
      <c r="BA189" s="77">
        <f t="shared" si="328"/>
        <v>0</v>
      </c>
      <c r="BB189" s="476">
        <f>IF(AY$1="","",SUMIF($H190:$H191,MID($H189,3,10),BB190:BB191))</f>
        <v>0</v>
      </c>
      <c r="BC189" s="476">
        <f>IF(AY$1="","",SUMIF($H190:$H191,MID($H189,3,10),BC190:BC191))</f>
        <v>0</v>
      </c>
      <c r="BD189" s="401"/>
      <c r="BE189" s="320"/>
      <c r="BF189" s="77">
        <f t="shared" si="303"/>
        <v>0</v>
      </c>
      <c r="BG189" s="77">
        <f t="shared" si="304"/>
        <v>0</v>
      </c>
      <c r="BH189" s="77">
        <f t="shared" si="329"/>
        <v>0</v>
      </c>
      <c r="BI189" s="476">
        <f>IF(BF$1="","",SUMIF($H190:$H191,MID($H189,3,10),BI190:BI191))</f>
        <v>0</v>
      </c>
      <c r="BJ189" s="476">
        <f>IF(BF$1="","",SUMIF($H190:$H191,MID($H189,3,10),BJ190:BJ191))</f>
        <v>0</v>
      </c>
      <c r="BK189" s="401"/>
      <c r="BL189" s="320"/>
      <c r="BM189" s="77">
        <f t="shared" si="305"/>
        <v>0</v>
      </c>
      <c r="BN189" s="77">
        <f t="shared" si="306"/>
        <v>0</v>
      </c>
      <c r="BO189" s="77">
        <f t="shared" si="330"/>
        <v>0</v>
      </c>
      <c r="BP189" s="476">
        <f>IF(BM$1="","",SUMIF($H190:$H191,MID($H189,3,10),BP190:BP191))</f>
        <v>0</v>
      </c>
      <c r="BQ189" s="476">
        <f>IF(BM$1="","",SUMIF($H190:$H191,MID($H189,3,10),BQ190:BQ191))</f>
        <v>0</v>
      </c>
      <c r="BR189" s="401"/>
      <c r="BS189" s="320"/>
      <c r="BT189" s="77">
        <f t="shared" si="307"/>
        <v>0</v>
      </c>
      <c r="BU189" s="77">
        <f t="shared" si="308"/>
        <v>0</v>
      </c>
      <c r="BV189" s="77">
        <f t="shared" si="331"/>
        <v>0</v>
      </c>
      <c r="BW189" s="476">
        <f>IF(BT$1="","",SUMIF($H190:$H191,MID($H189,3,10),BW190:BW191))</f>
        <v>0</v>
      </c>
      <c r="BX189" s="476">
        <f>IF(BT$1="","",SUMIF($H190:$H191,MID($H189,3,10),BX190:BX191))</f>
        <v>0</v>
      </c>
      <c r="BY189" s="401"/>
      <c r="BZ189" s="320"/>
      <c r="CA189" s="77">
        <f t="shared" si="309"/>
        <v>0</v>
      </c>
      <c r="CB189" s="77">
        <f t="shared" si="310"/>
        <v>0</v>
      </c>
      <c r="CC189" s="77">
        <f t="shared" si="332"/>
        <v>0</v>
      </c>
      <c r="CD189" s="476">
        <f>IF(CA$1="","",SUMIF($H190:$H191,MID($H189,3,10),CD190:CD191))</f>
        <v>0</v>
      </c>
      <c r="CE189" s="476">
        <f>IF(CA$1="","",SUMIF($H190:$H191,MID($H189,3,10),CE190:CE191))</f>
        <v>0</v>
      </c>
      <c r="CF189" s="401"/>
      <c r="CG189" s="320"/>
      <c r="CH189" s="77">
        <f t="shared" si="311"/>
        <v>0</v>
      </c>
      <c r="CI189" s="77">
        <f t="shared" si="312"/>
        <v>0</v>
      </c>
      <c r="CJ189" s="77">
        <f t="shared" si="333"/>
        <v>0</v>
      </c>
      <c r="CK189" s="476">
        <f>IF(CH$1="","",SUMIF($H190:$H191,MID($H189,3,10),CK190:CK191))</f>
        <v>0</v>
      </c>
      <c r="CL189" s="476">
        <f>IF(CH$1="","",SUMIF($H190:$H191,MID($H189,3,10),CL190:CL191))</f>
        <v>0</v>
      </c>
      <c r="CM189" s="401"/>
      <c r="CN189" s="320"/>
      <c r="CO189" s="77">
        <f t="shared" si="313"/>
        <v>0</v>
      </c>
      <c r="CP189" s="77">
        <f t="shared" si="314"/>
        <v>0</v>
      </c>
      <c r="CQ189" s="77">
        <f t="shared" si="334"/>
        <v>0</v>
      </c>
      <c r="CR189" s="476">
        <f>IF(CO$1="","",SUMIF($H190:$H191,MID($H189,3,10),CR190:CR191))</f>
        <v>0</v>
      </c>
      <c r="CS189" s="476">
        <f>IF(CO$1="","",SUMIF($H190:$H191,MID($H189,3,10),CS190:CS191))</f>
        <v>0</v>
      </c>
      <c r="CT189" s="401"/>
      <c r="CU189" s="320"/>
      <c r="CV189" s="77">
        <f t="shared" si="315"/>
        <v>0</v>
      </c>
      <c r="CW189" s="77">
        <f t="shared" si="316"/>
        <v>0</v>
      </c>
      <c r="CX189" s="77">
        <f t="shared" si="335"/>
        <v>0</v>
      </c>
      <c r="CY189" s="476">
        <f>IF(CV$1="","",SUMIF($H190:$H191,MID($H189,3,10),CY190:CY191))</f>
        <v>0</v>
      </c>
      <c r="CZ189" s="476">
        <f>IF(CV$1="","",SUMIF($H190:$H191,MID($H189,3,10),CZ190:CZ191))</f>
        <v>0</v>
      </c>
      <c r="DA189" s="401"/>
      <c r="DB189" s="320"/>
      <c r="DC189" s="77">
        <f t="shared" si="317"/>
        <v>0</v>
      </c>
      <c r="DD189" s="77">
        <f t="shared" si="318"/>
        <v>0</v>
      </c>
      <c r="DE189" s="77">
        <f t="shared" si="336"/>
        <v>0</v>
      </c>
      <c r="DF189" s="476">
        <f>IF(DC$1="","",SUMIF($H190:$H191,MID($H189,3,10),DF190:DF191))</f>
        <v>0</v>
      </c>
      <c r="DG189" s="476">
        <f>IF(DC$1="","",SUMIF($H190:$H191,MID($H189,3,10),DG190:DG191))</f>
        <v>0</v>
      </c>
      <c r="DH189" s="401"/>
      <c r="DI189" s="320"/>
      <c r="DJ189" s="77">
        <f t="shared" si="319"/>
        <v>0</v>
      </c>
      <c r="DK189" s="77">
        <f t="shared" si="320"/>
        <v>0</v>
      </c>
      <c r="DL189" s="77">
        <f t="shared" si="337"/>
        <v>0</v>
      </c>
      <c r="DM189" s="476">
        <f>IF(DJ$1="","",SUMIF($H190:$H191,MID($H189,3,10),DM190:DM191))</f>
        <v>0</v>
      </c>
      <c r="DN189" s="476">
        <f>IF(DJ$1="","",SUMIF($H190:$H191,MID($H189,3,10),DN190:DN191))</f>
        <v>0</v>
      </c>
      <c r="DO189" s="401"/>
      <c r="DP189" s="320"/>
      <c r="DQ189" s="77">
        <f t="shared" si="321"/>
        <v>0</v>
      </c>
      <c r="DR189" s="77">
        <f t="shared" si="322"/>
        <v>0</v>
      </c>
      <c r="DS189" s="77">
        <f t="shared" si="338"/>
        <v>0</v>
      </c>
      <c r="DT189" s="476">
        <f>IF(DQ$1="","",SUMIF($H190:$H191,MID($H189,3,10),DT190:DT191))</f>
        <v>0</v>
      </c>
      <c r="DU189" s="476">
        <f>IF(DQ$1="","",SUMIF($H190:$H191,MID($H189,3,10),DU190:DU191))</f>
        <v>0</v>
      </c>
      <c r="DV189" s="401"/>
    </row>
    <row r="190" spans="1:126" outlineLevel="1" x14ac:dyDescent="0.2">
      <c r="A190" s="152" t="s">
        <v>8</v>
      </c>
      <c r="B190" s="182"/>
      <c r="C190" s="43"/>
      <c r="D190" s="43"/>
      <c r="E190" s="79">
        <f t="shared" si="287"/>
        <v>0</v>
      </c>
      <c r="F190" s="150"/>
      <c r="G190" s="22"/>
      <c r="H190" s="320" t="s">
        <v>320</v>
      </c>
      <c r="I190" s="79">
        <f t="shared" si="288"/>
        <v>0</v>
      </c>
      <c r="J190" s="79">
        <f t="shared" si="289"/>
        <v>0</v>
      </c>
      <c r="K190" s="79">
        <f t="shared" si="290"/>
        <v>0</v>
      </c>
      <c r="L190" s="537"/>
      <c r="M190" s="537"/>
      <c r="N190" s="402"/>
      <c r="O190" s="320" t="str">
        <f t="shared" si="238"/>
        <v>LLM</v>
      </c>
      <c r="P190" s="79">
        <f t="shared" si="291"/>
        <v>0</v>
      </c>
      <c r="Q190" s="79">
        <f t="shared" si="292"/>
        <v>0</v>
      </c>
      <c r="R190" s="79">
        <f t="shared" si="323"/>
        <v>0</v>
      </c>
      <c r="S190" s="537"/>
      <c r="T190" s="537"/>
      <c r="U190" s="402"/>
      <c r="V190" s="320"/>
      <c r="W190" s="79">
        <f t="shared" si="293"/>
        <v>0</v>
      </c>
      <c r="X190" s="79">
        <f t="shared" si="294"/>
        <v>0</v>
      </c>
      <c r="Y190" s="79">
        <f t="shared" si="324"/>
        <v>0</v>
      </c>
      <c r="Z190" s="537"/>
      <c r="AA190" s="537"/>
      <c r="AB190" s="402"/>
      <c r="AC190" s="320"/>
      <c r="AD190" s="79">
        <f t="shared" si="295"/>
        <v>0</v>
      </c>
      <c r="AE190" s="79">
        <f t="shared" si="296"/>
        <v>0</v>
      </c>
      <c r="AF190" s="79">
        <f t="shared" si="325"/>
        <v>0</v>
      </c>
      <c r="AG190" s="537"/>
      <c r="AH190" s="537"/>
      <c r="AI190" s="402"/>
      <c r="AJ190" s="320"/>
      <c r="AK190" s="79">
        <f t="shared" si="297"/>
        <v>0</v>
      </c>
      <c r="AL190" s="79">
        <f t="shared" si="298"/>
        <v>0</v>
      </c>
      <c r="AM190" s="79">
        <f t="shared" si="326"/>
        <v>0</v>
      </c>
      <c r="AN190" s="537"/>
      <c r="AO190" s="537"/>
      <c r="AP190" s="402"/>
      <c r="AQ190" s="320"/>
      <c r="AR190" s="79">
        <f t="shared" si="299"/>
        <v>0</v>
      </c>
      <c r="AS190" s="79">
        <f t="shared" si="300"/>
        <v>0</v>
      </c>
      <c r="AT190" s="79">
        <f t="shared" si="327"/>
        <v>0</v>
      </c>
      <c r="AU190" s="537"/>
      <c r="AV190" s="537"/>
      <c r="AW190" s="402"/>
      <c r="AX190" s="320"/>
      <c r="AY190" s="79">
        <f t="shared" si="301"/>
        <v>0</v>
      </c>
      <c r="AZ190" s="79">
        <f t="shared" si="302"/>
        <v>0</v>
      </c>
      <c r="BA190" s="79">
        <f t="shared" si="328"/>
        <v>0</v>
      </c>
      <c r="BB190" s="537"/>
      <c r="BC190" s="537"/>
      <c r="BD190" s="402"/>
      <c r="BE190" s="320"/>
      <c r="BF190" s="79">
        <f t="shared" si="303"/>
        <v>0</v>
      </c>
      <c r="BG190" s="79">
        <f t="shared" si="304"/>
        <v>0</v>
      </c>
      <c r="BH190" s="79">
        <f t="shared" si="329"/>
        <v>0</v>
      </c>
      <c r="BI190" s="537"/>
      <c r="BJ190" s="537"/>
      <c r="BK190" s="402"/>
      <c r="BL190" s="320"/>
      <c r="BM190" s="79">
        <f t="shared" si="305"/>
        <v>0</v>
      </c>
      <c r="BN190" s="79">
        <f t="shared" si="306"/>
        <v>0</v>
      </c>
      <c r="BO190" s="79">
        <f t="shared" si="330"/>
        <v>0</v>
      </c>
      <c r="BP190" s="537"/>
      <c r="BQ190" s="537"/>
      <c r="BR190" s="402"/>
      <c r="BS190" s="320"/>
      <c r="BT190" s="79">
        <f t="shared" si="307"/>
        <v>0</v>
      </c>
      <c r="BU190" s="79">
        <f t="shared" si="308"/>
        <v>0</v>
      </c>
      <c r="BV190" s="79">
        <f t="shared" si="331"/>
        <v>0</v>
      </c>
      <c r="BW190" s="537"/>
      <c r="BX190" s="537"/>
      <c r="BY190" s="402"/>
      <c r="BZ190" s="320"/>
      <c r="CA190" s="79">
        <f t="shared" si="309"/>
        <v>0</v>
      </c>
      <c r="CB190" s="79">
        <f t="shared" si="310"/>
        <v>0</v>
      </c>
      <c r="CC190" s="79">
        <f t="shared" si="332"/>
        <v>0</v>
      </c>
      <c r="CD190" s="537"/>
      <c r="CE190" s="537"/>
      <c r="CF190" s="402"/>
      <c r="CG190" s="320"/>
      <c r="CH190" s="79">
        <f t="shared" si="311"/>
        <v>0</v>
      </c>
      <c r="CI190" s="79">
        <f t="shared" si="312"/>
        <v>0</v>
      </c>
      <c r="CJ190" s="79">
        <f t="shared" si="333"/>
        <v>0</v>
      </c>
      <c r="CK190" s="537"/>
      <c r="CL190" s="537"/>
      <c r="CM190" s="402"/>
      <c r="CN190" s="320"/>
      <c r="CO190" s="79">
        <f t="shared" si="313"/>
        <v>0</v>
      </c>
      <c r="CP190" s="79">
        <f t="shared" si="314"/>
        <v>0</v>
      </c>
      <c r="CQ190" s="79">
        <f t="shared" si="334"/>
        <v>0</v>
      </c>
      <c r="CR190" s="537"/>
      <c r="CS190" s="537"/>
      <c r="CT190" s="402"/>
      <c r="CU190" s="320"/>
      <c r="CV190" s="79">
        <f t="shared" si="315"/>
        <v>0</v>
      </c>
      <c r="CW190" s="79">
        <f t="shared" si="316"/>
        <v>0</v>
      </c>
      <c r="CX190" s="79">
        <f t="shared" si="335"/>
        <v>0</v>
      </c>
      <c r="CY190" s="537"/>
      <c r="CZ190" s="537"/>
      <c r="DA190" s="402"/>
      <c r="DB190" s="320"/>
      <c r="DC190" s="79">
        <f t="shared" si="317"/>
        <v>0</v>
      </c>
      <c r="DD190" s="79">
        <f t="shared" si="318"/>
        <v>0</v>
      </c>
      <c r="DE190" s="79">
        <f t="shared" si="336"/>
        <v>0</v>
      </c>
      <c r="DF190" s="537"/>
      <c r="DG190" s="537"/>
      <c r="DH190" s="402"/>
      <c r="DI190" s="320"/>
      <c r="DJ190" s="79">
        <f t="shared" si="319"/>
        <v>0</v>
      </c>
      <c r="DK190" s="79">
        <f t="shared" si="320"/>
        <v>0</v>
      </c>
      <c r="DL190" s="79">
        <f t="shared" si="337"/>
        <v>0</v>
      </c>
      <c r="DM190" s="537"/>
      <c r="DN190" s="537"/>
      <c r="DO190" s="402"/>
      <c r="DP190" s="320"/>
      <c r="DQ190" s="79">
        <f t="shared" si="321"/>
        <v>0</v>
      </c>
      <c r="DR190" s="79">
        <f t="shared" si="322"/>
        <v>0</v>
      </c>
      <c r="DS190" s="79">
        <f t="shared" si="338"/>
        <v>0</v>
      </c>
      <c r="DT190" s="537"/>
      <c r="DU190" s="537"/>
      <c r="DV190" s="402"/>
    </row>
    <row r="191" spans="1:126" x14ac:dyDescent="0.2">
      <c r="A191" s="75" t="s">
        <v>153</v>
      </c>
      <c r="B191" s="64"/>
      <c r="C191" s="77">
        <f>SUMIF($O154:$O190,MID($H191,3,10),C154:C190)</f>
        <v>0</v>
      </c>
      <c r="D191" s="77">
        <f>SUMIF($O154:$O190,MID($H191,3,10),D154:D190)</f>
        <v>0</v>
      </c>
      <c r="E191" s="77">
        <f t="shared" si="287"/>
        <v>0</v>
      </c>
      <c r="F191" s="150"/>
      <c r="G191" s="22"/>
      <c r="H191" s="320" t="s">
        <v>322</v>
      </c>
      <c r="I191" s="73">
        <f>IF(I$1="","",SUMIF($O155:$O190,MID($H191,3,10),I155:I190))</f>
        <v>0</v>
      </c>
      <c r="J191" s="73">
        <f>IF(I$1="","",SUMIF($O155:$O190,MID($H191,3,10),J155:J190))</f>
        <v>0</v>
      </c>
      <c r="K191" s="77">
        <f>IF(I$1="","",SUM(I191:J191))</f>
        <v>0</v>
      </c>
      <c r="L191" s="464">
        <f>IF(I$1="","",SUMIF($O155:$O190,MID($H191,3,10),L155:L190))</f>
        <v>0</v>
      </c>
      <c r="M191" s="464">
        <f>IF(I$1="","",SUMIF($O155:$O190,MID($H191,3,10),M155:M190))</f>
        <v>0</v>
      </c>
      <c r="N191" s="402"/>
      <c r="O191" s="320" t="str">
        <f t="shared" si="238"/>
        <v>L</v>
      </c>
      <c r="P191" s="73">
        <f>IF(P$1="","",SUMIF($O155:$O190,MID($H191,3,10),P155:P190))</f>
        <v>0</v>
      </c>
      <c r="Q191" s="73">
        <f>IF(P$1="","",SUMIF($O155:$O190,MID($H191,3,10),Q155:Q190))</f>
        <v>0</v>
      </c>
      <c r="R191" s="77">
        <f>IF(P$1="","",SUM(P191:Q191))</f>
        <v>0</v>
      </c>
      <c r="S191" s="476">
        <f>IF(P$1="","",SUMIF($O155:$O190,MID($H191,3,10),S155:S190))</f>
        <v>0</v>
      </c>
      <c r="T191" s="476">
        <f>IF(P$1="","",SUMIF($O155:$O190,MID($H191,3,10),T155:T190))</f>
        <v>0</v>
      </c>
      <c r="U191" s="402"/>
      <c r="V191" s="320"/>
      <c r="W191" s="73">
        <f>IF(W$1="","",SUMIF($O155:$O190,MID($H191,3,10),W155:W190))</f>
        <v>0</v>
      </c>
      <c r="X191" s="73">
        <f>IF(W$1="","",SUMIF($O155:$O190,MID($H191,3,10),X155:X190))</f>
        <v>0</v>
      </c>
      <c r="Y191" s="77">
        <f>IF(W$1="","",SUM(W191:X191))</f>
        <v>0</v>
      </c>
      <c r="Z191" s="476">
        <f>IF(W$1="","",SUMIF($O155:$O190,MID($H191,3,10),Z155:Z190))</f>
        <v>0</v>
      </c>
      <c r="AA191" s="476">
        <f>IF(W$1="","",SUMIF($O155:$O190,MID($H191,3,10),AA155:AA190))</f>
        <v>0</v>
      </c>
      <c r="AB191" s="402"/>
      <c r="AC191" s="320"/>
      <c r="AD191" s="73">
        <f>IF(AD$1="","",SUMIF($O155:$O190,MID($H191,3,10),AD155:AD190))</f>
        <v>0</v>
      </c>
      <c r="AE191" s="73">
        <f>IF(AD$1="","",SUMIF($O155:$O190,MID($H191,3,10),AE155:AE190))</f>
        <v>0</v>
      </c>
      <c r="AF191" s="77">
        <f>IF(AD$1="","",SUM(AD191:AE191))</f>
        <v>0</v>
      </c>
      <c r="AG191" s="476">
        <f>IF(AD$1="","",SUMIF($O155:$O190,MID($H191,3,10),AG155:AG190))</f>
        <v>0</v>
      </c>
      <c r="AH191" s="476">
        <f>IF(AD$1="","",SUMIF($O155:$O190,MID($H191,3,10),AH155:AH190))</f>
        <v>0</v>
      </c>
      <c r="AI191" s="402"/>
      <c r="AJ191" s="320"/>
      <c r="AK191" s="73">
        <f>IF(AK$1="","",SUMIF($O155:$O190,MID($H191,3,10),AK155:AK190))</f>
        <v>0</v>
      </c>
      <c r="AL191" s="73">
        <f>IF(AK$1="","",SUMIF($O155:$O190,MID($H191,3,10),AL155:AL190))</f>
        <v>0</v>
      </c>
      <c r="AM191" s="77">
        <f>IF(AK$1="","",SUM(AK191:AL191))</f>
        <v>0</v>
      </c>
      <c r="AN191" s="476">
        <f>IF(AK$1="","",SUMIF($O155:$O190,MID($H191,3,10),AN155:AN190))</f>
        <v>0</v>
      </c>
      <c r="AO191" s="476">
        <f>IF(AK$1="","",SUMIF($O155:$O190,MID($H191,3,10),AO155:AO190))</f>
        <v>0</v>
      </c>
      <c r="AP191" s="402"/>
      <c r="AQ191" s="320"/>
      <c r="AR191" s="73">
        <f>IF(AR$1="","",SUMIF($O155:$O190,MID($H191,3,10),AR155:AR190))</f>
        <v>0</v>
      </c>
      <c r="AS191" s="73">
        <f>IF(AR$1="","",SUMIF($O155:$O190,MID($H191,3,10),AS155:AS190))</f>
        <v>0</v>
      </c>
      <c r="AT191" s="77">
        <f>IF(AR$1="","",SUM(AR191:AS191))</f>
        <v>0</v>
      </c>
      <c r="AU191" s="476">
        <f>IF(AR$1="","",SUMIF($O155:$O190,MID($H191,3,10),AU155:AU190))</f>
        <v>0</v>
      </c>
      <c r="AV191" s="476">
        <f>IF(AR$1="","",SUMIF($O155:$O190,MID($H191,3,10),AV155:AV190))</f>
        <v>0</v>
      </c>
      <c r="AW191" s="402"/>
      <c r="AX191" s="320"/>
      <c r="AY191" s="73">
        <f>IF(AY$1="","",SUMIF($O155:$O190,MID($H191,3,10),AY155:AY190))</f>
        <v>0</v>
      </c>
      <c r="AZ191" s="73">
        <f>IF(AY$1="","",SUMIF($O155:$O190,MID($H191,3,10),AZ155:AZ190))</f>
        <v>0</v>
      </c>
      <c r="BA191" s="77">
        <f>IF(AY$1="","",SUM(AY191:AZ191))</f>
        <v>0</v>
      </c>
      <c r="BB191" s="476">
        <f>IF(AY$1="","",SUMIF($O155:$O190,MID($H191,3,10),BB155:BB190))</f>
        <v>0</v>
      </c>
      <c r="BC191" s="476">
        <f>IF(AY$1="","",SUMIF($O155:$O190,MID($H191,3,10),BC155:BC190))</f>
        <v>0</v>
      </c>
      <c r="BD191" s="402"/>
      <c r="BE191" s="320"/>
      <c r="BF191" s="73">
        <f>IF(BF$1="","",SUMIF($O155:$O190,MID($H191,3,10),BF155:BF190))</f>
        <v>0</v>
      </c>
      <c r="BG191" s="73">
        <f>IF(BF$1="","",SUMIF($O155:$O190,MID($H191,3,10),BG155:BG190))</f>
        <v>0</v>
      </c>
      <c r="BH191" s="77">
        <f>IF(BF$1="","",SUM(BF191:BG191))</f>
        <v>0</v>
      </c>
      <c r="BI191" s="476">
        <f>IF(BF$1="","",SUMIF($O155:$O190,MID($H191,3,10),BI155:BI190))</f>
        <v>0</v>
      </c>
      <c r="BJ191" s="476">
        <f>IF(BF$1="","",SUMIF($O155:$O190,MID($H191,3,10),BJ155:BJ190))</f>
        <v>0</v>
      </c>
      <c r="BK191" s="402"/>
      <c r="BL191" s="320"/>
      <c r="BM191" s="73">
        <f>IF(BM$1="","",SUMIF($O155:$O190,MID($H191,3,10),BM155:BM190))</f>
        <v>0</v>
      </c>
      <c r="BN191" s="73">
        <f>IF(BM$1="","",SUMIF($O155:$O190,MID($H191,3,10),BN155:BN190))</f>
        <v>0</v>
      </c>
      <c r="BO191" s="77">
        <f>IF(BM$1="","",SUM(BM191:BN191))</f>
        <v>0</v>
      </c>
      <c r="BP191" s="476">
        <f>IF(BM$1="","",SUMIF($O155:$O190,MID($H191,3,10),BP155:BP190))</f>
        <v>0</v>
      </c>
      <c r="BQ191" s="476">
        <f>IF(BM$1="","",SUMIF($O155:$O190,MID($H191,3,10),BQ155:BQ190))</f>
        <v>0</v>
      </c>
      <c r="BR191" s="402"/>
      <c r="BS191" s="320"/>
      <c r="BT191" s="73">
        <f>IF(BT$1="","",SUMIF($O155:$O190,MID($H191,3,10),BT155:BT190))</f>
        <v>0</v>
      </c>
      <c r="BU191" s="73">
        <f>IF(BT$1="","",SUMIF($O155:$O190,MID($H191,3,10),BU155:BU190))</f>
        <v>0</v>
      </c>
      <c r="BV191" s="77">
        <f>IF(BT$1="","",SUM(BT191:BU191))</f>
        <v>0</v>
      </c>
      <c r="BW191" s="476">
        <f>IF(BT$1="","",SUMIF($O155:$O190,MID($H191,3,10),BW155:BW190))</f>
        <v>0</v>
      </c>
      <c r="BX191" s="476">
        <f>IF(BT$1="","",SUMIF($O155:$O190,MID($H191,3,10),BX155:BX190))</f>
        <v>0</v>
      </c>
      <c r="BY191" s="402"/>
      <c r="BZ191" s="320"/>
      <c r="CA191" s="73">
        <f>IF(CA$1="","",SUMIF($O155:$O190,MID($H191,3,10),CA155:CA190))</f>
        <v>0</v>
      </c>
      <c r="CB191" s="73">
        <f>IF(CA$1="","",SUMIF($O155:$O190,MID($H191,3,10),CB155:CB190))</f>
        <v>0</v>
      </c>
      <c r="CC191" s="77">
        <f>IF(CA$1="","",SUM(CA191:CB191))</f>
        <v>0</v>
      </c>
      <c r="CD191" s="476">
        <f>IF(CA$1="","",SUMIF($O155:$O190,MID($H191,3,10),CD155:CD190))</f>
        <v>0</v>
      </c>
      <c r="CE191" s="476">
        <f>IF(CA$1="","",SUMIF($O155:$O190,MID($H191,3,10),CE155:CE190))</f>
        <v>0</v>
      </c>
      <c r="CF191" s="402"/>
      <c r="CG191" s="320"/>
      <c r="CH191" s="73">
        <f>IF(CH$1="","",SUMIF($O155:$O190,MID($H191,3,10),CH155:CH190))</f>
        <v>0</v>
      </c>
      <c r="CI191" s="73">
        <f>IF(CH$1="","",SUMIF($O155:$O190,MID($H191,3,10),CI155:CI190))</f>
        <v>0</v>
      </c>
      <c r="CJ191" s="77">
        <f>IF(CH$1="","",SUM(CH191:CI191))</f>
        <v>0</v>
      </c>
      <c r="CK191" s="476">
        <f>IF(CH$1="","",SUMIF($O155:$O190,MID($H191,3,10),CK155:CK190))</f>
        <v>0</v>
      </c>
      <c r="CL191" s="476">
        <f>IF(CH$1="","",SUMIF($O155:$O190,MID($H191,3,10),CL155:CL190))</f>
        <v>0</v>
      </c>
      <c r="CM191" s="402"/>
      <c r="CN191" s="320"/>
      <c r="CO191" s="73">
        <f>IF(CO$1="","",SUMIF($O155:$O190,MID($H191,3,10),CO155:CO190))</f>
        <v>0</v>
      </c>
      <c r="CP191" s="73">
        <f>IF(CO$1="","",SUMIF($O155:$O190,MID($H191,3,10),CP155:CP190))</f>
        <v>0</v>
      </c>
      <c r="CQ191" s="77">
        <f>IF(CO$1="","",SUM(CO191:CP191))</f>
        <v>0</v>
      </c>
      <c r="CR191" s="476">
        <f>IF(CO$1="","",SUMIF($O155:$O190,MID($H191,3,10),CR155:CR190))</f>
        <v>0</v>
      </c>
      <c r="CS191" s="476">
        <f>IF(CO$1="","",SUMIF($O155:$O190,MID($H191,3,10),CS155:CS190))</f>
        <v>0</v>
      </c>
      <c r="CT191" s="402"/>
      <c r="CU191" s="320"/>
      <c r="CV191" s="73">
        <f>IF(CV$1="","",SUMIF($O155:$O190,MID($H191,3,10),CV155:CV190))</f>
        <v>0</v>
      </c>
      <c r="CW191" s="73">
        <f>IF(CV$1="","",SUMIF($O155:$O190,MID($H191,3,10),CW155:CW190))</f>
        <v>0</v>
      </c>
      <c r="CX191" s="77">
        <f>IF(CV$1="","",SUM(CV191:CW191))</f>
        <v>0</v>
      </c>
      <c r="CY191" s="476">
        <f>IF(CV$1="","",SUMIF($O155:$O190,MID($H191,3,10),CY155:CY190))</f>
        <v>0</v>
      </c>
      <c r="CZ191" s="476">
        <f>IF(CV$1="","",SUMIF($O155:$O190,MID($H191,3,10),CZ155:CZ190))</f>
        <v>0</v>
      </c>
      <c r="DA191" s="402"/>
      <c r="DB191" s="320"/>
      <c r="DC191" s="73">
        <f>IF(DC$1="","",SUMIF($O155:$O190,MID($H191,3,10),DC155:DC190))</f>
        <v>0</v>
      </c>
      <c r="DD191" s="73">
        <f>IF(DC$1="","",SUMIF($O155:$O190,MID($H191,3,10),DD155:DD190))</f>
        <v>0</v>
      </c>
      <c r="DE191" s="77">
        <f>IF(DC$1="","",SUM(DC191:DD191))</f>
        <v>0</v>
      </c>
      <c r="DF191" s="476">
        <f>IF(DC$1="","",SUMIF($O155:$O190,MID($H191,3,10),DF155:DF190))</f>
        <v>0</v>
      </c>
      <c r="DG191" s="476">
        <f>IF(DC$1="","",SUMIF($O155:$O190,MID($H191,3,10),DG155:DG190))</f>
        <v>0</v>
      </c>
      <c r="DH191" s="402"/>
      <c r="DI191" s="320"/>
      <c r="DJ191" s="73">
        <f>IF(DJ$1="","",SUMIF($O155:$O190,MID($H191,3,10),DJ155:DJ190))</f>
        <v>0</v>
      </c>
      <c r="DK191" s="73">
        <f>IF(DJ$1="","",SUMIF($O155:$O190,MID($H191,3,10),DK155:DK190))</f>
        <v>0</v>
      </c>
      <c r="DL191" s="77">
        <f>IF(DJ$1="","",SUM(DJ191:DK191))</f>
        <v>0</v>
      </c>
      <c r="DM191" s="476">
        <f>IF(DJ$1="","",SUMIF($O155:$O190,MID($H191,3,10),DM155:DM190))</f>
        <v>0</v>
      </c>
      <c r="DN191" s="476">
        <f>IF(DJ$1="","",SUMIF($O155:$O190,MID($H191,3,10),DN155:DN190))</f>
        <v>0</v>
      </c>
      <c r="DO191" s="402"/>
      <c r="DP191" s="320"/>
      <c r="DQ191" s="73">
        <f>IF(DQ$1="","",SUMIF($O155:$O190,MID($H191,3,10),DQ155:DQ190))</f>
        <v>0</v>
      </c>
      <c r="DR191" s="73">
        <f>IF(DQ$1="","",SUMIF($O155:$O190,MID($H191,3,10),DR155:DR190))</f>
        <v>0</v>
      </c>
      <c r="DS191" s="77">
        <f>IF(DQ$1="","",SUM(DQ191:DR191))</f>
        <v>0</v>
      </c>
      <c r="DT191" s="476">
        <f>IF(DQ$1="","",SUMIF($O155:$O190,MID($H191,3,10),DT155:DT190))</f>
        <v>0</v>
      </c>
      <c r="DU191" s="476">
        <f>IF(DQ$1="","",SUMIF($O155:$O190,MID($H191,3,10),DU155:DU190))</f>
        <v>0</v>
      </c>
      <c r="DV191" s="402"/>
    </row>
    <row r="192" spans="1:126" x14ac:dyDescent="0.2">
      <c r="A192" s="724" t="s">
        <v>148</v>
      </c>
      <c r="B192" s="725"/>
      <c r="C192" s="725"/>
      <c r="D192" s="725"/>
      <c r="E192" s="725"/>
      <c r="F192" s="726"/>
      <c r="G192" s="22"/>
      <c r="H192" s="320"/>
      <c r="I192" s="463"/>
      <c r="J192" s="463"/>
      <c r="K192" s="463"/>
      <c r="L192" s="472"/>
      <c r="M192" s="472"/>
      <c r="N192" s="403"/>
      <c r="O192" s="320"/>
      <c r="P192" s="463"/>
      <c r="Q192" s="463"/>
      <c r="R192" s="463"/>
      <c r="S192" s="472"/>
      <c r="T192" s="472"/>
      <c r="U192" s="403"/>
      <c r="V192" s="320"/>
      <c r="W192" s="463"/>
      <c r="X192" s="463"/>
      <c r="Y192" s="463"/>
      <c r="Z192" s="472"/>
      <c r="AA192" s="472"/>
      <c r="AB192" s="403"/>
      <c r="AC192" s="320"/>
      <c r="AD192" s="463"/>
      <c r="AE192" s="463"/>
      <c r="AF192" s="463"/>
      <c r="AG192" s="472"/>
      <c r="AH192" s="472"/>
      <c r="AI192" s="403"/>
      <c r="AJ192" s="320"/>
      <c r="AK192" s="463"/>
      <c r="AL192" s="463"/>
      <c r="AM192" s="463"/>
      <c r="AN192" s="472"/>
      <c r="AO192" s="472"/>
      <c r="AP192" s="403"/>
      <c r="AQ192" s="320"/>
      <c r="AR192" s="463"/>
      <c r="AS192" s="463"/>
      <c r="AT192" s="463"/>
      <c r="AU192" s="472"/>
      <c r="AV192" s="472"/>
      <c r="AW192" s="403"/>
      <c r="AX192" s="320"/>
      <c r="AY192" s="463"/>
      <c r="AZ192" s="463"/>
      <c r="BA192" s="463"/>
      <c r="BB192" s="472"/>
      <c r="BC192" s="472"/>
      <c r="BD192" s="403"/>
      <c r="BE192" s="320"/>
      <c r="BF192" s="463"/>
      <c r="BG192" s="463"/>
      <c r="BH192" s="463"/>
      <c r="BI192" s="472"/>
      <c r="BJ192" s="472"/>
      <c r="BK192" s="403"/>
      <c r="BL192" s="320"/>
      <c r="BM192" s="463"/>
      <c r="BN192" s="463"/>
      <c r="BO192" s="463"/>
      <c r="BP192" s="472"/>
      <c r="BQ192" s="472"/>
      <c r="BR192" s="403"/>
      <c r="BS192" s="320"/>
      <c r="BT192" s="463"/>
      <c r="BU192" s="463"/>
      <c r="BV192" s="463"/>
      <c r="BW192" s="472"/>
      <c r="BX192" s="472"/>
      <c r="BY192" s="403"/>
      <c r="BZ192" s="320"/>
      <c r="CA192" s="463"/>
      <c r="CB192" s="463"/>
      <c r="CC192" s="463"/>
      <c r="CD192" s="472"/>
      <c r="CE192" s="472"/>
      <c r="CF192" s="403"/>
      <c r="CG192" s="320"/>
      <c r="CH192" s="463"/>
      <c r="CI192" s="463"/>
      <c r="CJ192" s="463"/>
      <c r="CK192" s="472"/>
      <c r="CL192" s="472"/>
      <c r="CM192" s="403"/>
      <c r="CN192" s="320"/>
      <c r="CO192" s="463"/>
      <c r="CP192" s="463"/>
      <c r="CQ192" s="463"/>
      <c r="CR192" s="472"/>
      <c r="CS192" s="472"/>
      <c r="CT192" s="403"/>
      <c r="CU192" s="320"/>
      <c r="CV192" s="463"/>
      <c r="CW192" s="463"/>
      <c r="CX192" s="463"/>
      <c r="CY192" s="472"/>
      <c r="CZ192" s="472"/>
      <c r="DA192" s="403"/>
      <c r="DB192" s="320"/>
      <c r="DC192" s="463"/>
      <c r="DD192" s="463"/>
      <c r="DE192" s="463"/>
      <c r="DF192" s="472"/>
      <c r="DG192" s="472"/>
      <c r="DH192" s="403"/>
      <c r="DI192" s="320"/>
      <c r="DJ192" s="463"/>
      <c r="DK192" s="463"/>
      <c r="DL192" s="463"/>
      <c r="DM192" s="472"/>
      <c r="DN192" s="472"/>
      <c r="DO192" s="403"/>
      <c r="DP192" s="320"/>
      <c r="DQ192" s="463"/>
      <c r="DR192" s="463"/>
      <c r="DS192" s="463"/>
      <c r="DT192" s="472"/>
      <c r="DU192" s="472"/>
      <c r="DV192" s="403"/>
    </row>
    <row r="193" spans="1:126" outlineLevel="1" x14ac:dyDescent="0.2">
      <c r="A193" s="152" t="s">
        <v>150</v>
      </c>
      <c r="B193" s="182" t="s">
        <v>61</v>
      </c>
      <c r="C193" s="43"/>
      <c r="D193" s="43"/>
      <c r="E193" s="79">
        <f>SUM(C193:D193)</f>
        <v>0</v>
      </c>
      <c r="F193" s="150"/>
      <c r="G193" s="22"/>
      <c r="H193" s="320" t="s">
        <v>299</v>
      </c>
      <c r="I193" s="79">
        <f>IF(K$1="Rejected",C193,IF(L193="",C193,SUM(C193,L193)))</f>
        <v>0</v>
      </c>
      <c r="J193" s="79">
        <f>IF(K$1="Rejected",D193,IF(M193="",D193,SUM(D193,M193)))</f>
        <v>0</v>
      </c>
      <c r="K193" s="79">
        <f>IF(I$1="","",SUM(I193:J193))</f>
        <v>0</v>
      </c>
      <c r="L193" s="43"/>
      <c r="M193" s="43"/>
      <c r="N193" s="150"/>
      <c r="O193" s="320" t="str">
        <f t="shared" si="238"/>
        <v>LS</v>
      </c>
      <c r="P193" s="79">
        <f>IF(R$1="Rejected",I193,IF(S193="",I193,SUM(I193,S193)))</f>
        <v>0</v>
      </c>
      <c r="Q193" s="79">
        <f>IF(R$1="Rejected",J193,IF(T193="",J193,SUM(J193,T193)))</f>
        <v>0</v>
      </c>
      <c r="R193" s="79">
        <f>IF(P$1="","",SUM(P193:Q193))</f>
        <v>0</v>
      </c>
      <c r="S193" s="43"/>
      <c r="T193" s="43"/>
      <c r="U193" s="150"/>
      <c r="V193" s="320"/>
      <c r="W193" s="79">
        <f>IF(Y$1="Rejected",P193,IF(Z193="",P193,SUM(P193,Z193)))</f>
        <v>0</v>
      </c>
      <c r="X193" s="79">
        <f>IF(Y$1="Rejected",Q193,IF(AA193="",Q193,SUM(Q193,AA193)))</f>
        <v>0</v>
      </c>
      <c r="Y193" s="79">
        <f>IF(W$1="","",SUM(W193:X193))</f>
        <v>0</v>
      </c>
      <c r="Z193" s="43"/>
      <c r="AA193" s="43"/>
      <c r="AB193" s="150"/>
      <c r="AC193" s="320"/>
      <c r="AD193" s="79">
        <f>IF(AF$1="Rejected",W193,IF(AG193="",W193,SUM(W193,AG193)))</f>
        <v>0</v>
      </c>
      <c r="AE193" s="79">
        <f>IF(AF$1="Rejected",X193,IF(AH193="",X193,SUM(X193,AH193)))</f>
        <v>0</v>
      </c>
      <c r="AF193" s="79">
        <f>IF(AD$1="","",SUM(AD193:AE193))</f>
        <v>0</v>
      </c>
      <c r="AG193" s="43"/>
      <c r="AH193" s="43"/>
      <c r="AI193" s="150"/>
      <c r="AJ193" s="320"/>
      <c r="AK193" s="79">
        <f>IF(AM$1="Rejected",AD193,IF(AN193="",AD193,SUM(AD193,AN193)))</f>
        <v>0</v>
      </c>
      <c r="AL193" s="79">
        <f>IF(AM$1="Rejected",AE193,IF(AO193="",AE193,SUM(AE193,AO193)))</f>
        <v>0</v>
      </c>
      <c r="AM193" s="79">
        <f>IF(AK$1="","",SUM(AK193:AL193))</f>
        <v>0</v>
      </c>
      <c r="AN193" s="43"/>
      <c r="AO193" s="43"/>
      <c r="AP193" s="150"/>
      <c r="AQ193" s="320"/>
      <c r="AR193" s="79">
        <f>IF(AT$1="Rejected",AK193,IF(AU193="",AK193,SUM(AK193,AU193)))</f>
        <v>0</v>
      </c>
      <c r="AS193" s="79">
        <f>IF(AT$1="Rejected",AL193,IF(AV193="",AL193,SUM(AL193,AV193)))</f>
        <v>0</v>
      </c>
      <c r="AT193" s="79">
        <f>IF(AR$1="","",SUM(AR193:AS193))</f>
        <v>0</v>
      </c>
      <c r="AU193" s="43"/>
      <c r="AV193" s="43"/>
      <c r="AW193" s="150"/>
      <c r="AX193" s="320"/>
      <c r="AY193" s="79">
        <f>IF(BA$1="Rejected",AR193,IF(BB193="",AR193,SUM(AR193,BB193)))</f>
        <v>0</v>
      </c>
      <c r="AZ193" s="79">
        <f>IF(BA$1="Rejected",AS193,IF(BC193="",AS193,SUM(AS193,BC193)))</f>
        <v>0</v>
      </c>
      <c r="BA193" s="79">
        <f>IF(AY$1="","",SUM(AY193:AZ193))</f>
        <v>0</v>
      </c>
      <c r="BB193" s="43"/>
      <c r="BC193" s="43"/>
      <c r="BD193" s="150"/>
      <c r="BE193" s="320"/>
      <c r="BF193" s="79">
        <f>IF(BH$1="Rejected",AY193,IF(BI193="",AY193,SUM(AY193,BI193)))</f>
        <v>0</v>
      </c>
      <c r="BG193" s="79">
        <f>IF(BH$1="Rejected",AZ193,IF(BJ193="",AZ193,SUM(AZ193,BJ193)))</f>
        <v>0</v>
      </c>
      <c r="BH193" s="79">
        <f>IF(BF$1="","",SUM(BF193:BG193))</f>
        <v>0</v>
      </c>
      <c r="BI193" s="43"/>
      <c r="BJ193" s="43"/>
      <c r="BK193" s="150"/>
      <c r="BL193" s="320"/>
      <c r="BM193" s="79">
        <f>IF(BO$1="Rejected",BF193,IF(BP193="",BF193,SUM(BF193,BP193)))</f>
        <v>0</v>
      </c>
      <c r="BN193" s="79">
        <f>IF(BO$1="Rejected",BG193,IF(BQ193="",BG193,SUM(BG193,BQ193)))</f>
        <v>0</v>
      </c>
      <c r="BO193" s="79">
        <f>IF(BM$1="","",SUM(BM193:BN193))</f>
        <v>0</v>
      </c>
      <c r="BP193" s="43"/>
      <c r="BQ193" s="43"/>
      <c r="BR193" s="150"/>
      <c r="BS193" s="320"/>
      <c r="BT193" s="79">
        <f>IF(BV$1="Rejected",BM193,IF(BW193="",BM193,SUM(BM193,BW193)))</f>
        <v>0</v>
      </c>
      <c r="BU193" s="79">
        <f>IF(BV$1="Rejected",BN193,IF(BX193="",BN193,SUM(BN193,BX193)))</f>
        <v>0</v>
      </c>
      <c r="BV193" s="79">
        <f>IF(BT$1="","",SUM(BT193:BU193))</f>
        <v>0</v>
      </c>
      <c r="BW193" s="43"/>
      <c r="BX193" s="43"/>
      <c r="BY193" s="150"/>
      <c r="BZ193" s="320"/>
      <c r="CA193" s="79">
        <f>IF(CC$1="Rejected",BT193,IF(CD193="",BT193,SUM(BT193,CD193)))</f>
        <v>0</v>
      </c>
      <c r="CB193" s="79">
        <f>IF(CC$1="Rejected",BU193,IF(CE193="",BU193,SUM(BU193,CE193)))</f>
        <v>0</v>
      </c>
      <c r="CC193" s="79">
        <f>IF(CA$1="","",SUM(CA193:CB193))</f>
        <v>0</v>
      </c>
      <c r="CD193" s="43"/>
      <c r="CE193" s="43"/>
      <c r="CF193" s="150"/>
      <c r="CG193" s="320"/>
      <c r="CH193" s="79">
        <f>IF(CJ$1="Rejected",CA193,IF(CK193="",CA193,SUM(CA193,CK193)))</f>
        <v>0</v>
      </c>
      <c r="CI193" s="79">
        <f>IF(CJ$1="Rejected",CB193,IF(CL193="",CB193,SUM(CB193,CL193)))</f>
        <v>0</v>
      </c>
      <c r="CJ193" s="79">
        <f>IF(CH$1="","",SUM(CH193:CI193))</f>
        <v>0</v>
      </c>
      <c r="CK193" s="43"/>
      <c r="CL193" s="43"/>
      <c r="CM193" s="150"/>
      <c r="CN193" s="320"/>
      <c r="CO193" s="79">
        <f>IF(CQ$1="Rejected",CH193,IF(CR193="",CH193,SUM(CH193,CR193)))</f>
        <v>0</v>
      </c>
      <c r="CP193" s="79">
        <f>IF(CQ$1="Rejected",CI193,IF(CS193="",CI193,SUM(CI193,CS193)))</f>
        <v>0</v>
      </c>
      <c r="CQ193" s="79">
        <f>IF(CO$1="","",SUM(CO193:CP193))</f>
        <v>0</v>
      </c>
      <c r="CR193" s="43"/>
      <c r="CS193" s="43"/>
      <c r="CT193" s="150"/>
      <c r="CU193" s="320"/>
      <c r="CV193" s="79">
        <f>IF(CX$1="Rejected",CO193,IF(CY193="",CO193,SUM(CO193,CY193)))</f>
        <v>0</v>
      </c>
      <c r="CW193" s="79">
        <f>IF(CX$1="Rejected",CP193,IF(CZ193="",CP193,SUM(CP193,CZ193)))</f>
        <v>0</v>
      </c>
      <c r="CX193" s="79">
        <f>IF(CV$1="","",SUM(CV193:CW193))</f>
        <v>0</v>
      </c>
      <c r="CY193" s="43"/>
      <c r="CZ193" s="43"/>
      <c r="DA193" s="150"/>
      <c r="DB193" s="320"/>
      <c r="DC193" s="79">
        <f>IF(DE$1="Rejected",CV193,IF(DF193="",CV193,SUM(CV193,DF193)))</f>
        <v>0</v>
      </c>
      <c r="DD193" s="79">
        <f>IF(DE$1="Rejected",CW193,IF(DG193="",CW193,SUM(CW193,DG193)))</f>
        <v>0</v>
      </c>
      <c r="DE193" s="79">
        <f>IF(DC$1="","",SUM(DC193:DD193))</f>
        <v>0</v>
      </c>
      <c r="DF193" s="43"/>
      <c r="DG193" s="43"/>
      <c r="DH193" s="150"/>
      <c r="DI193" s="320"/>
      <c r="DJ193" s="79">
        <f>IF(DL$1="Rejected",DC193,IF(DM193="",DC193,SUM(DC193,DM193)))</f>
        <v>0</v>
      </c>
      <c r="DK193" s="79">
        <f>IF(DL$1="Rejected",DD193,IF(DN193="",DD193,SUM(DD193,DN193)))</f>
        <v>0</v>
      </c>
      <c r="DL193" s="79">
        <f>IF(DJ$1="","",SUM(DJ193:DK193))</f>
        <v>0</v>
      </c>
      <c r="DM193" s="43"/>
      <c r="DN193" s="43"/>
      <c r="DO193" s="150"/>
      <c r="DP193" s="320"/>
      <c r="DQ193" s="79">
        <f>IF(DS$1="Rejected",DJ193,IF(DT193="",DJ193,SUM(DJ193,DT193)))</f>
        <v>0</v>
      </c>
      <c r="DR193" s="79">
        <f>IF(DS$1="Rejected",DK193,IF(DU193="",DK193,SUM(DK193,DU193)))</f>
        <v>0</v>
      </c>
      <c r="DS193" s="79">
        <f>IF(DQ$1="","",SUM(DQ193:DR193))</f>
        <v>0</v>
      </c>
      <c r="DT193" s="43"/>
      <c r="DU193" s="43"/>
      <c r="DV193" s="150"/>
    </row>
    <row r="194" spans="1:126" outlineLevel="1" x14ac:dyDescent="0.2">
      <c r="A194" s="152" t="s">
        <v>150</v>
      </c>
      <c r="B194" s="182" t="s">
        <v>61</v>
      </c>
      <c r="C194" s="43"/>
      <c r="D194" s="43"/>
      <c r="E194" s="79">
        <f>SUM(C194:D194)</f>
        <v>0</v>
      </c>
      <c r="F194" s="150"/>
      <c r="G194" s="22"/>
      <c r="H194" s="320" t="s">
        <v>299</v>
      </c>
      <c r="I194" s="79">
        <f>IF(K$1="Rejected",C194,IF(L194="",C194,SUM(C194,L194)))</f>
        <v>0</v>
      </c>
      <c r="J194" s="79">
        <f>IF(K$1="Rejected",D194,IF(M194="",D194,SUM(D194,M194)))</f>
        <v>0</v>
      </c>
      <c r="K194" s="79">
        <f>IF(I$1="","",SUM(I194:J194))</f>
        <v>0</v>
      </c>
      <c r="L194" s="43"/>
      <c r="M194" s="43"/>
      <c r="N194" s="150"/>
      <c r="O194" s="320" t="str">
        <f t="shared" si="238"/>
        <v>LS</v>
      </c>
      <c r="P194" s="79">
        <f>IF(R$1="Rejected",I194,IF(S194="",I194,SUM(I194,S194)))</f>
        <v>0</v>
      </c>
      <c r="Q194" s="79">
        <f>IF(R$1="Rejected",J194,IF(T194="",J194,SUM(J194,T194)))</f>
        <v>0</v>
      </c>
      <c r="R194" s="79">
        <f>IF(P$1="","",SUM(P194:Q194))</f>
        <v>0</v>
      </c>
      <c r="S194" s="43"/>
      <c r="T194" s="43"/>
      <c r="U194" s="150"/>
      <c r="V194" s="320"/>
      <c r="W194" s="79">
        <f>IF(Y$1="Rejected",P194,IF(Z194="",P194,SUM(P194,Z194)))</f>
        <v>0</v>
      </c>
      <c r="X194" s="79">
        <f>IF(Y$1="Rejected",Q194,IF(AA194="",Q194,SUM(Q194,AA194)))</f>
        <v>0</v>
      </c>
      <c r="Y194" s="79">
        <f>IF(W$1="","",SUM(W194:X194))</f>
        <v>0</v>
      </c>
      <c r="Z194" s="43"/>
      <c r="AA194" s="43"/>
      <c r="AB194" s="150"/>
      <c r="AC194" s="320"/>
      <c r="AD194" s="79">
        <f>IF(AF$1="Rejected",W194,IF(AG194="",W194,SUM(W194,AG194)))</f>
        <v>0</v>
      </c>
      <c r="AE194" s="79">
        <f>IF(AF$1="Rejected",X194,IF(AH194="",X194,SUM(X194,AH194)))</f>
        <v>0</v>
      </c>
      <c r="AF194" s="79">
        <f>IF(AD$1="","",SUM(AD194:AE194))</f>
        <v>0</v>
      </c>
      <c r="AG194" s="43"/>
      <c r="AH194" s="43"/>
      <c r="AI194" s="150"/>
      <c r="AJ194" s="320"/>
      <c r="AK194" s="79">
        <f>IF(AM$1="Rejected",AD194,IF(AN194="",AD194,SUM(AD194,AN194)))</f>
        <v>0</v>
      </c>
      <c r="AL194" s="79">
        <f>IF(AM$1="Rejected",AE194,IF(AO194="",AE194,SUM(AE194,AO194)))</f>
        <v>0</v>
      </c>
      <c r="AM194" s="79">
        <f>IF(AK$1="","",SUM(AK194:AL194))</f>
        <v>0</v>
      </c>
      <c r="AN194" s="43"/>
      <c r="AO194" s="43"/>
      <c r="AP194" s="150"/>
      <c r="AQ194" s="320"/>
      <c r="AR194" s="79">
        <f>IF(AT$1="Rejected",AK194,IF(AU194="",AK194,SUM(AK194,AU194)))</f>
        <v>0</v>
      </c>
      <c r="AS194" s="79">
        <f>IF(AT$1="Rejected",AL194,IF(AV194="",AL194,SUM(AL194,AV194)))</f>
        <v>0</v>
      </c>
      <c r="AT194" s="79">
        <f>IF(AR$1="","",SUM(AR194:AS194))</f>
        <v>0</v>
      </c>
      <c r="AU194" s="43"/>
      <c r="AV194" s="43"/>
      <c r="AW194" s="150"/>
      <c r="AX194" s="320"/>
      <c r="AY194" s="79">
        <f>IF(BA$1="Rejected",AR194,IF(BB194="",AR194,SUM(AR194,BB194)))</f>
        <v>0</v>
      </c>
      <c r="AZ194" s="79">
        <f>IF(BA$1="Rejected",AS194,IF(BC194="",AS194,SUM(AS194,BC194)))</f>
        <v>0</v>
      </c>
      <c r="BA194" s="79">
        <f>IF(AY$1="","",SUM(AY194:AZ194))</f>
        <v>0</v>
      </c>
      <c r="BB194" s="43"/>
      <c r="BC194" s="43"/>
      <c r="BD194" s="150"/>
      <c r="BE194" s="320"/>
      <c r="BF194" s="79">
        <f>IF(BH$1="Rejected",AY194,IF(BI194="",AY194,SUM(AY194,BI194)))</f>
        <v>0</v>
      </c>
      <c r="BG194" s="79">
        <f>IF(BH$1="Rejected",AZ194,IF(BJ194="",AZ194,SUM(AZ194,BJ194)))</f>
        <v>0</v>
      </c>
      <c r="BH194" s="79">
        <f>IF(BF$1="","",SUM(BF194:BG194))</f>
        <v>0</v>
      </c>
      <c r="BI194" s="43"/>
      <c r="BJ194" s="43"/>
      <c r="BK194" s="150"/>
      <c r="BL194" s="320"/>
      <c r="BM194" s="79">
        <f>IF(BO$1="Rejected",BF194,IF(BP194="",BF194,SUM(BF194,BP194)))</f>
        <v>0</v>
      </c>
      <c r="BN194" s="79">
        <f>IF(BO$1="Rejected",BG194,IF(BQ194="",BG194,SUM(BG194,BQ194)))</f>
        <v>0</v>
      </c>
      <c r="BO194" s="79">
        <f>IF(BM$1="","",SUM(BM194:BN194))</f>
        <v>0</v>
      </c>
      <c r="BP194" s="43"/>
      <c r="BQ194" s="43"/>
      <c r="BR194" s="150"/>
      <c r="BS194" s="320"/>
      <c r="BT194" s="79">
        <f>IF(BV$1="Rejected",BM194,IF(BW194="",BM194,SUM(BM194,BW194)))</f>
        <v>0</v>
      </c>
      <c r="BU194" s="79">
        <f>IF(BV$1="Rejected",BN194,IF(BX194="",BN194,SUM(BN194,BX194)))</f>
        <v>0</v>
      </c>
      <c r="BV194" s="79">
        <f>IF(BT$1="","",SUM(BT194:BU194))</f>
        <v>0</v>
      </c>
      <c r="BW194" s="43"/>
      <c r="BX194" s="43"/>
      <c r="BY194" s="150"/>
      <c r="BZ194" s="320"/>
      <c r="CA194" s="79">
        <f>IF(CC$1="Rejected",BT194,IF(CD194="",BT194,SUM(BT194,CD194)))</f>
        <v>0</v>
      </c>
      <c r="CB194" s="79">
        <f>IF(CC$1="Rejected",BU194,IF(CE194="",BU194,SUM(BU194,CE194)))</f>
        <v>0</v>
      </c>
      <c r="CC194" s="79">
        <f>IF(CA$1="","",SUM(CA194:CB194))</f>
        <v>0</v>
      </c>
      <c r="CD194" s="43"/>
      <c r="CE194" s="43"/>
      <c r="CF194" s="150"/>
      <c r="CG194" s="320"/>
      <c r="CH194" s="79">
        <f>IF(CJ$1="Rejected",CA194,IF(CK194="",CA194,SUM(CA194,CK194)))</f>
        <v>0</v>
      </c>
      <c r="CI194" s="79">
        <f>IF(CJ$1="Rejected",CB194,IF(CL194="",CB194,SUM(CB194,CL194)))</f>
        <v>0</v>
      </c>
      <c r="CJ194" s="79">
        <f>IF(CH$1="","",SUM(CH194:CI194))</f>
        <v>0</v>
      </c>
      <c r="CK194" s="43"/>
      <c r="CL194" s="43"/>
      <c r="CM194" s="150"/>
      <c r="CN194" s="320"/>
      <c r="CO194" s="79">
        <f>IF(CQ$1="Rejected",CH194,IF(CR194="",CH194,SUM(CH194,CR194)))</f>
        <v>0</v>
      </c>
      <c r="CP194" s="79">
        <f>IF(CQ$1="Rejected",CI194,IF(CS194="",CI194,SUM(CI194,CS194)))</f>
        <v>0</v>
      </c>
      <c r="CQ194" s="79">
        <f>IF(CO$1="","",SUM(CO194:CP194))</f>
        <v>0</v>
      </c>
      <c r="CR194" s="43"/>
      <c r="CS194" s="43"/>
      <c r="CT194" s="150"/>
      <c r="CU194" s="320"/>
      <c r="CV194" s="79">
        <f>IF(CX$1="Rejected",CO194,IF(CY194="",CO194,SUM(CO194,CY194)))</f>
        <v>0</v>
      </c>
      <c r="CW194" s="79">
        <f>IF(CX$1="Rejected",CP194,IF(CZ194="",CP194,SUM(CP194,CZ194)))</f>
        <v>0</v>
      </c>
      <c r="CX194" s="79">
        <f>IF(CV$1="","",SUM(CV194:CW194))</f>
        <v>0</v>
      </c>
      <c r="CY194" s="43"/>
      <c r="CZ194" s="43"/>
      <c r="DA194" s="150"/>
      <c r="DB194" s="320"/>
      <c r="DC194" s="79">
        <f>IF(DE$1="Rejected",CV194,IF(DF194="",CV194,SUM(CV194,DF194)))</f>
        <v>0</v>
      </c>
      <c r="DD194" s="79">
        <f>IF(DE$1="Rejected",CW194,IF(DG194="",CW194,SUM(CW194,DG194)))</f>
        <v>0</v>
      </c>
      <c r="DE194" s="79">
        <f>IF(DC$1="","",SUM(DC194:DD194))</f>
        <v>0</v>
      </c>
      <c r="DF194" s="43"/>
      <c r="DG194" s="43"/>
      <c r="DH194" s="150"/>
      <c r="DI194" s="320"/>
      <c r="DJ194" s="79">
        <f>IF(DL$1="Rejected",DC194,IF(DM194="",DC194,SUM(DC194,DM194)))</f>
        <v>0</v>
      </c>
      <c r="DK194" s="79">
        <f>IF(DL$1="Rejected",DD194,IF(DN194="",DD194,SUM(DD194,DN194)))</f>
        <v>0</v>
      </c>
      <c r="DL194" s="79">
        <f>IF(DJ$1="","",SUM(DJ194:DK194))</f>
        <v>0</v>
      </c>
      <c r="DM194" s="43"/>
      <c r="DN194" s="43"/>
      <c r="DO194" s="150"/>
      <c r="DP194" s="320"/>
      <c r="DQ194" s="79">
        <f>IF(DS$1="Rejected",DJ194,IF(DT194="",DJ194,SUM(DJ194,DT194)))</f>
        <v>0</v>
      </c>
      <c r="DR194" s="79">
        <f>IF(DS$1="Rejected",DK194,IF(DU194="",DK194,SUM(DK194,DU194)))</f>
        <v>0</v>
      </c>
      <c r="DS194" s="79">
        <f>IF(DQ$1="","",SUM(DQ194:DR194))</f>
        <v>0</v>
      </c>
      <c r="DT194" s="43"/>
      <c r="DU194" s="43"/>
      <c r="DV194" s="150"/>
    </row>
    <row r="195" spans="1:126" outlineLevel="1" x14ac:dyDescent="0.2">
      <c r="A195" s="152" t="s">
        <v>150</v>
      </c>
      <c r="B195" s="182" t="s">
        <v>61</v>
      </c>
      <c r="C195" s="43"/>
      <c r="D195" s="43"/>
      <c r="E195" s="79">
        <f>SUM(C195:D195)</f>
        <v>0</v>
      </c>
      <c r="F195" s="150"/>
      <c r="G195" s="22"/>
      <c r="H195" s="320" t="s">
        <v>299</v>
      </c>
      <c r="I195" s="79">
        <f>IF(K$1="Rejected",C195,IF(L195="",C195,SUM(C195,L195)))</f>
        <v>0</v>
      </c>
      <c r="J195" s="79">
        <f>IF(K$1="Rejected",D195,IF(M195="",D195,SUM(D195,M195)))</f>
        <v>0</v>
      </c>
      <c r="K195" s="79">
        <f>IF(I$1="","",SUM(I195:J195))</f>
        <v>0</v>
      </c>
      <c r="L195" s="43"/>
      <c r="M195" s="43"/>
      <c r="N195" s="150"/>
      <c r="O195" s="320" t="str">
        <f t="shared" si="238"/>
        <v>LS</v>
      </c>
      <c r="P195" s="79">
        <f>IF(R$1="Rejected",I195,IF(S195="",I195,SUM(I195,S195)))</f>
        <v>0</v>
      </c>
      <c r="Q195" s="79">
        <f>IF(R$1="Rejected",J195,IF(T195="",J195,SUM(J195,T195)))</f>
        <v>0</v>
      </c>
      <c r="R195" s="79">
        <f>IF(P$1="","",SUM(P195:Q195))</f>
        <v>0</v>
      </c>
      <c r="S195" s="43"/>
      <c r="T195" s="43"/>
      <c r="U195" s="150"/>
      <c r="V195" s="320"/>
      <c r="W195" s="79">
        <f>IF(Y$1="Rejected",P195,IF(Z195="",P195,SUM(P195,Z195)))</f>
        <v>0</v>
      </c>
      <c r="X195" s="79">
        <f>IF(Y$1="Rejected",Q195,IF(AA195="",Q195,SUM(Q195,AA195)))</f>
        <v>0</v>
      </c>
      <c r="Y195" s="79">
        <f>IF(W$1="","",SUM(W195:X195))</f>
        <v>0</v>
      </c>
      <c r="Z195" s="43"/>
      <c r="AA195" s="43"/>
      <c r="AB195" s="150"/>
      <c r="AC195" s="320"/>
      <c r="AD195" s="79">
        <f>IF(AF$1="Rejected",W195,IF(AG195="",W195,SUM(W195,AG195)))</f>
        <v>0</v>
      </c>
      <c r="AE195" s="79">
        <f>IF(AF$1="Rejected",X195,IF(AH195="",X195,SUM(X195,AH195)))</f>
        <v>0</v>
      </c>
      <c r="AF195" s="79">
        <f>IF(AD$1="","",SUM(AD195:AE195))</f>
        <v>0</v>
      </c>
      <c r="AG195" s="43"/>
      <c r="AH195" s="43"/>
      <c r="AI195" s="150"/>
      <c r="AJ195" s="320"/>
      <c r="AK195" s="79">
        <f>IF(AM$1="Rejected",AD195,IF(AN195="",AD195,SUM(AD195,AN195)))</f>
        <v>0</v>
      </c>
      <c r="AL195" s="79">
        <f>IF(AM$1="Rejected",AE195,IF(AO195="",AE195,SUM(AE195,AO195)))</f>
        <v>0</v>
      </c>
      <c r="AM195" s="79">
        <f>IF(AK$1="","",SUM(AK195:AL195))</f>
        <v>0</v>
      </c>
      <c r="AN195" s="43"/>
      <c r="AO195" s="43"/>
      <c r="AP195" s="150"/>
      <c r="AQ195" s="320"/>
      <c r="AR195" s="79">
        <f>IF(AT$1="Rejected",AK195,IF(AU195="",AK195,SUM(AK195,AU195)))</f>
        <v>0</v>
      </c>
      <c r="AS195" s="79">
        <f>IF(AT$1="Rejected",AL195,IF(AV195="",AL195,SUM(AL195,AV195)))</f>
        <v>0</v>
      </c>
      <c r="AT195" s="79">
        <f>IF(AR$1="","",SUM(AR195:AS195))</f>
        <v>0</v>
      </c>
      <c r="AU195" s="43"/>
      <c r="AV195" s="43"/>
      <c r="AW195" s="150"/>
      <c r="AX195" s="320"/>
      <c r="AY195" s="79">
        <f>IF(BA$1="Rejected",AR195,IF(BB195="",AR195,SUM(AR195,BB195)))</f>
        <v>0</v>
      </c>
      <c r="AZ195" s="79">
        <f>IF(BA$1="Rejected",AS195,IF(BC195="",AS195,SUM(AS195,BC195)))</f>
        <v>0</v>
      </c>
      <c r="BA195" s="79">
        <f>IF(AY$1="","",SUM(AY195:AZ195))</f>
        <v>0</v>
      </c>
      <c r="BB195" s="43"/>
      <c r="BC195" s="43"/>
      <c r="BD195" s="150"/>
      <c r="BE195" s="320"/>
      <c r="BF195" s="79">
        <f>IF(BH$1="Rejected",AY195,IF(BI195="",AY195,SUM(AY195,BI195)))</f>
        <v>0</v>
      </c>
      <c r="BG195" s="79">
        <f>IF(BH$1="Rejected",AZ195,IF(BJ195="",AZ195,SUM(AZ195,BJ195)))</f>
        <v>0</v>
      </c>
      <c r="BH195" s="79">
        <f>IF(BF$1="","",SUM(BF195:BG195))</f>
        <v>0</v>
      </c>
      <c r="BI195" s="43"/>
      <c r="BJ195" s="43"/>
      <c r="BK195" s="150"/>
      <c r="BL195" s="320"/>
      <c r="BM195" s="79">
        <f>IF(BO$1="Rejected",BF195,IF(BP195="",BF195,SUM(BF195,BP195)))</f>
        <v>0</v>
      </c>
      <c r="BN195" s="79">
        <f>IF(BO$1="Rejected",BG195,IF(BQ195="",BG195,SUM(BG195,BQ195)))</f>
        <v>0</v>
      </c>
      <c r="BO195" s="79">
        <f>IF(BM$1="","",SUM(BM195:BN195))</f>
        <v>0</v>
      </c>
      <c r="BP195" s="43"/>
      <c r="BQ195" s="43"/>
      <c r="BR195" s="150"/>
      <c r="BS195" s="320"/>
      <c r="BT195" s="79">
        <f>IF(BV$1="Rejected",BM195,IF(BW195="",BM195,SUM(BM195,BW195)))</f>
        <v>0</v>
      </c>
      <c r="BU195" s="79">
        <f>IF(BV$1="Rejected",BN195,IF(BX195="",BN195,SUM(BN195,BX195)))</f>
        <v>0</v>
      </c>
      <c r="BV195" s="79">
        <f>IF(BT$1="","",SUM(BT195:BU195))</f>
        <v>0</v>
      </c>
      <c r="BW195" s="43"/>
      <c r="BX195" s="43"/>
      <c r="BY195" s="150"/>
      <c r="BZ195" s="320"/>
      <c r="CA195" s="79">
        <f>IF(CC$1="Rejected",BT195,IF(CD195="",BT195,SUM(BT195,CD195)))</f>
        <v>0</v>
      </c>
      <c r="CB195" s="79">
        <f>IF(CC$1="Rejected",BU195,IF(CE195="",BU195,SUM(BU195,CE195)))</f>
        <v>0</v>
      </c>
      <c r="CC195" s="79">
        <f>IF(CA$1="","",SUM(CA195:CB195))</f>
        <v>0</v>
      </c>
      <c r="CD195" s="43"/>
      <c r="CE195" s="43"/>
      <c r="CF195" s="150"/>
      <c r="CG195" s="320"/>
      <c r="CH195" s="79">
        <f>IF(CJ$1="Rejected",CA195,IF(CK195="",CA195,SUM(CA195,CK195)))</f>
        <v>0</v>
      </c>
      <c r="CI195" s="79">
        <f>IF(CJ$1="Rejected",CB195,IF(CL195="",CB195,SUM(CB195,CL195)))</f>
        <v>0</v>
      </c>
      <c r="CJ195" s="79">
        <f>IF(CH$1="","",SUM(CH195:CI195))</f>
        <v>0</v>
      </c>
      <c r="CK195" s="43"/>
      <c r="CL195" s="43"/>
      <c r="CM195" s="150"/>
      <c r="CN195" s="320"/>
      <c r="CO195" s="79">
        <f>IF(CQ$1="Rejected",CH195,IF(CR195="",CH195,SUM(CH195,CR195)))</f>
        <v>0</v>
      </c>
      <c r="CP195" s="79">
        <f>IF(CQ$1="Rejected",CI195,IF(CS195="",CI195,SUM(CI195,CS195)))</f>
        <v>0</v>
      </c>
      <c r="CQ195" s="79">
        <f>IF(CO$1="","",SUM(CO195:CP195))</f>
        <v>0</v>
      </c>
      <c r="CR195" s="43"/>
      <c r="CS195" s="43"/>
      <c r="CT195" s="150"/>
      <c r="CU195" s="320"/>
      <c r="CV195" s="79">
        <f>IF(CX$1="Rejected",CO195,IF(CY195="",CO195,SUM(CO195,CY195)))</f>
        <v>0</v>
      </c>
      <c r="CW195" s="79">
        <f>IF(CX$1="Rejected",CP195,IF(CZ195="",CP195,SUM(CP195,CZ195)))</f>
        <v>0</v>
      </c>
      <c r="CX195" s="79">
        <f>IF(CV$1="","",SUM(CV195:CW195))</f>
        <v>0</v>
      </c>
      <c r="CY195" s="43"/>
      <c r="CZ195" s="43"/>
      <c r="DA195" s="150"/>
      <c r="DB195" s="320"/>
      <c r="DC195" s="79">
        <f>IF(DE$1="Rejected",CV195,IF(DF195="",CV195,SUM(CV195,DF195)))</f>
        <v>0</v>
      </c>
      <c r="DD195" s="79">
        <f>IF(DE$1="Rejected",CW195,IF(DG195="",CW195,SUM(CW195,DG195)))</f>
        <v>0</v>
      </c>
      <c r="DE195" s="79">
        <f>IF(DC$1="","",SUM(DC195:DD195))</f>
        <v>0</v>
      </c>
      <c r="DF195" s="43"/>
      <c r="DG195" s="43"/>
      <c r="DH195" s="150"/>
      <c r="DI195" s="320"/>
      <c r="DJ195" s="79">
        <f>IF(DL$1="Rejected",DC195,IF(DM195="",DC195,SUM(DC195,DM195)))</f>
        <v>0</v>
      </c>
      <c r="DK195" s="79">
        <f>IF(DL$1="Rejected",DD195,IF(DN195="",DD195,SUM(DD195,DN195)))</f>
        <v>0</v>
      </c>
      <c r="DL195" s="79">
        <f>IF(DJ$1="","",SUM(DJ195:DK195))</f>
        <v>0</v>
      </c>
      <c r="DM195" s="43"/>
      <c r="DN195" s="43"/>
      <c r="DO195" s="150"/>
      <c r="DP195" s="320"/>
      <c r="DQ195" s="79">
        <f>IF(DS$1="Rejected",DJ195,IF(DT195="",DJ195,SUM(DJ195,DT195)))</f>
        <v>0</v>
      </c>
      <c r="DR195" s="79">
        <f>IF(DS$1="Rejected",DK195,IF(DU195="",DK195,SUM(DK195,DU195)))</f>
        <v>0</v>
      </c>
      <c r="DS195" s="79">
        <f>IF(DQ$1="","",SUM(DQ195:DR195))</f>
        <v>0</v>
      </c>
      <c r="DT195" s="43"/>
      <c r="DU195" s="43"/>
      <c r="DV195" s="150"/>
    </row>
    <row r="196" spans="1:126" x14ac:dyDescent="0.2">
      <c r="A196" s="75" t="s">
        <v>154</v>
      </c>
      <c r="B196" s="62"/>
      <c r="C196" s="77">
        <f>SUM(C193:C195)</f>
        <v>0</v>
      </c>
      <c r="D196" s="77">
        <f>SUM(D193:D195)</f>
        <v>0</v>
      </c>
      <c r="E196" s="77">
        <f>SUM(E193:E195)</f>
        <v>0</v>
      </c>
      <c r="F196" s="150"/>
      <c r="G196" s="22"/>
      <c r="H196" s="320" t="s">
        <v>323</v>
      </c>
      <c r="I196" s="73">
        <f>IF(I$1="","",SUMIF($O193:$O195,MID($H196,3,10),I193:I195))</f>
        <v>0</v>
      </c>
      <c r="J196" s="73">
        <f>IF(I$1="","",SUMIF($O193:$O195,MID($H196,3,10),J193:J195))</f>
        <v>0</v>
      </c>
      <c r="K196" s="77">
        <f>IF(I$1="","",SUM(I196:J196))</f>
        <v>0</v>
      </c>
      <c r="L196" s="77">
        <f>IF(I$1="","",SUM(L193:L195))</f>
        <v>0</v>
      </c>
      <c r="M196" s="77">
        <f>IF(I$1="","",SUM(M193:M195))</f>
        <v>0</v>
      </c>
      <c r="N196" s="150"/>
      <c r="O196" s="320" t="str">
        <f t="shared" si="238"/>
        <v>L</v>
      </c>
      <c r="P196" s="73">
        <f>IF(P$1="","",SUMIF($O193:$O195,MID($H196,3,10),P193:P195))</f>
        <v>0</v>
      </c>
      <c r="Q196" s="73">
        <f>IF(P$1="","",SUMIF($O193:$O195,MID($H196,3,10),Q193:Q195))</f>
        <v>0</v>
      </c>
      <c r="R196" s="77">
        <f>IF(P$1="","",SUM(P196:Q196))</f>
        <v>0</v>
      </c>
      <c r="S196" s="77">
        <f>IF(P$1="","",SUM(S193:S195))</f>
        <v>0</v>
      </c>
      <c r="T196" s="77">
        <f>IF(P$1="","",SUM(T193:T195))</f>
        <v>0</v>
      </c>
      <c r="U196" s="150"/>
      <c r="V196" s="320"/>
      <c r="W196" s="73">
        <f>IF(W$1="","",SUMIF($O193:$O195,MID($H196,3,10),W193:W195))</f>
        <v>0</v>
      </c>
      <c r="X196" s="73">
        <f>IF(W$1="","",SUMIF($O193:$O195,MID($H196,3,10),X193:X195))</f>
        <v>0</v>
      </c>
      <c r="Y196" s="77">
        <f>IF(W$1="","",SUM(W196:X196))</f>
        <v>0</v>
      </c>
      <c r="Z196" s="77">
        <f>IF(W$1="","",SUM(Z193:Z195))</f>
        <v>0</v>
      </c>
      <c r="AA196" s="77">
        <f>IF(W$1="","",SUM(AA193:AA195))</f>
        <v>0</v>
      </c>
      <c r="AB196" s="150"/>
      <c r="AC196" s="320"/>
      <c r="AD196" s="73">
        <f>IF(AD$1="","",SUMIF($O193:$O195,MID($H196,3,10),AD193:AD195))</f>
        <v>0</v>
      </c>
      <c r="AE196" s="73">
        <f>IF(AD$1="","",SUMIF($O193:$O195,MID($H196,3,10),AE193:AE195))</f>
        <v>0</v>
      </c>
      <c r="AF196" s="77">
        <f>IF(AD$1="","",SUM(AD196:AE196))</f>
        <v>0</v>
      </c>
      <c r="AG196" s="77">
        <f>IF(AD$1="","",SUM(AG193:AG195))</f>
        <v>0</v>
      </c>
      <c r="AH196" s="77">
        <f>IF(AD$1="","",SUM(AH193:AH195))</f>
        <v>0</v>
      </c>
      <c r="AI196" s="150"/>
      <c r="AJ196" s="320"/>
      <c r="AK196" s="73">
        <f>IF(AK$1="","",SUMIF($O193:$O195,MID($H196,3,10),AK193:AK195))</f>
        <v>0</v>
      </c>
      <c r="AL196" s="73">
        <f>IF(AK$1="","",SUMIF($O193:$O195,MID($H196,3,10),AL193:AL195))</f>
        <v>0</v>
      </c>
      <c r="AM196" s="77">
        <f>IF(AK$1="","",SUM(AK196:AL196))</f>
        <v>0</v>
      </c>
      <c r="AN196" s="77">
        <f>IF(AK$1="","",SUM(AN193:AN195))</f>
        <v>0</v>
      </c>
      <c r="AO196" s="77">
        <f>IF(AK$1="","",SUM(AO193:AO195))</f>
        <v>0</v>
      </c>
      <c r="AP196" s="150"/>
      <c r="AQ196" s="320"/>
      <c r="AR196" s="73">
        <f>IF(AR$1="","",SUMIF($O193:$O195,MID($H196,3,10),AR193:AR195))</f>
        <v>0</v>
      </c>
      <c r="AS196" s="73">
        <f>IF(AR$1="","",SUMIF($O193:$O195,MID($H196,3,10),AS193:AS195))</f>
        <v>0</v>
      </c>
      <c r="AT196" s="77">
        <f>IF(AR$1="","",SUM(AR196:AS196))</f>
        <v>0</v>
      </c>
      <c r="AU196" s="77">
        <f>IF(AR$1="","",SUM(AU193:AU195))</f>
        <v>0</v>
      </c>
      <c r="AV196" s="77">
        <f>IF(AR$1="","",SUM(AV193:AV195))</f>
        <v>0</v>
      </c>
      <c r="AW196" s="150"/>
      <c r="AX196" s="320"/>
      <c r="AY196" s="73">
        <f>IF(AY$1="","",SUMIF($O193:$O195,MID($H196,3,10),AY193:AY195))</f>
        <v>0</v>
      </c>
      <c r="AZ196" s="73">
        <f>IF(AY$1="","",SUMIF($O193:$O195,MID($H196,3,10),AZ193:AZ195))</f>
        <v>0</v>
      </c>
      <c r="BA196" s="77">
        <f>IF(AY$1="","",SUM(AY196:AZ196))</f>
        <v>0</v>
      </c>
      <c r="BB196" s="77">
        <f>IF(AY$1="","",SUM(BB193:BB195))</f>
        <v>0</v>
      </c>
      <c r="BC196" s="77">
        <f>IF(AY$1="","",SUM(BC193:BC195))</f>
        <v>0</v>
      </c>
      <c r="BD196" s="150"/>
      <c r="BE196" s="320"/>
      <c r="BF196" s="73">
        <f>IF(BF$1="","",SUMIF($O193:$O195,MID($H196,3,10),BF193:BF195))</f>
        <v>0</v>
      </c>
      <c r="BG196" s="73">
        <f>IF(BF$1="","",SUMIF($O193:$O195,MID($H196,3,10),BG193:BG195))</f>
        <v>0</v>
      </c>
      <c r="BH196" s="77">
        <f>IF(BF$1="","",SUM(BF196:BG196))</f>
        <v>0</v>
      </c>
      <c r="BI196" s="77">
        <f>IF(BF$1="","",SUM(BI193:BI195))</f>
        <v>0</v>
      </c>
      <c r="BJ196" s="77">
        <f>IF(BF$1="","",SUM(BJ193:BJ195))</f>
        <v>0</v>
      </c>
      <c r="BK196" s="150"/>
      <c r="BL196" s="320"/>
      <c r="BM196" s="73">
        <f>IF(BM$1="","",SUMIF($O193:$O195,MID($H196,3,10),BM193:BM195))</f>
        <v>0</v>
      </c>
      <c r="BN196" s="73">
        <f>IF(BM$1="","",SUMIF($O193:$O195,MID($H196,3,10),BN193:BN195))</f>
        <v>0</v>
      </c>
      <c r="BO196" s="77">
        <f>IF(BM$1="","",SUM(BM196:BN196))</f>
        <v>0</v>
      </c>
      <c r="BP196" s="77">
        <f>IF(BM$1="","",SUM(BP193:BP195))</f>
        <v>0</v>
      </c>
      <c r="BQ196" s="77">
        <f>IF(BM$1="","",SUM(BQ193:BQ195))</f>
        <v>0</v>
      </c>
      <c r="BR196" s="150"/>
      <c r="BS196" s="320"/>
      <c r="BT196" s="73">
        <f>IF(BT$1="","",SUMIF($O193:$O195,MID($H196,3,10),BT193:BT195))</f>
        <v>0</v>
      </c>
      <c r="BU196" s="73">
        <f>IF(BT$1="","",SUMIF($O193:$O195,MID($H196,3,10),BU193:BU195))</f>
        <v>0</v>
      </c>
      <c r="BV196" s="77">
        <f>IF(BT$1="","",SUM(BT196:BU196))</f>
        <v>0</v>
      </c>
      <c r="BW196" s="77">
        <f>IF(BT$1="","",SUM(BW193:BW195))</f>
        <v>0</v>
      </c>
      <c r="BX196" s="77">
        <f>IF(BT$1="","",SUM(BX193:BX195))</f>
        <v>0</v>
      </c>
      <c r="BY196" s="150"/>
      <c r="BZ196" s="320"/>
      <c r="CA196" s="73">
        <f>IF(CA$1="","",SUMIF($O193:$O195,MID($H196,3,10),CA193:CA195))</f>
        <v>0</v>
      </c>
      <c r="CB196" s="73">
        <f>IF(CA$1="","",SUMIF($O193:$O195,MID($H196,3,10),CB193:CB195))</f>
        <v>0</v>
      </c>
      <c r="CC196" s="77">
        <f>IF(CA$1="","",SUM(CA196:CB196))</f>
        <v>0</v>
      </c>
      <c r="CD196" s="77">
        <f>IF(CA$1="","",SUM(CD193:CD195))</f>
        <v>0</v>
      </c>
      <c r="CE196" s="77">
        <f>IF(CA$1="","",SUM(CE193:CE195))</f>
        <v>0</v>
      </c>
      <c r="CF196" s="150"/>
      <c r="CG196" s="320"/>
      <c r="CH196" s="73">
        <f>IF(CH$1="","",SUMIF($O193:$O195,MID($H196,3,10),CH193:CH195))</f>
        <v>0</v>
      </c>
      <c r="CI196" s="73">
        <f>IF(CH$1="","",SUMIF($O193:$O195,MID($H196,3,10),CI193:CI195))</f>
        <v>0</v>
      </c>
      <c r="CJ196" s="77">
        <f>IF(CH$1="","",SUM(CH196:CI196))</f>
        <v>0</v>
      </c>
      <c r="CK196" s="77">
        <f>IF(CH$1="","",SUM(CK193:CK195))</f>
        <v>0</v>
      </c>
      <c r="CL196" s="77">
        <f>IF(CH$1="","",SUM(CL193:CL195))</f>
        <v>0</v>
      </c>
      <c r="CM196" s="150"/>
      <c r="CN196" s="320"/>
      <c r="CO196" s="73">
        <f>IF(CO$1="","",SUMIF($O193:$O195,MID($H196,3,10),CO193:CO195))</f>
        <v>0</v>
      </c>
      <c r="CP196" s="73">
        <f>IF(CO$1="","",SUMIF($O193:$O195,MID($H196,3,10),CP193:CP195))</f>
        <v>0</v>
      </c>
      <c r="CQ196" s="77">
        <f>IF(CO$1="","",SUM(CO196:CP196))</f>
        <v>0</v>
      </c>
      <c r="CR196" s="77">
        <f>IF(CO$1="","",SUM(CR193:CR195))</f>
        <v>0</v>
      </c>
      <c r="CS196" s="77">
        <f>IF(CO$1="","",SUM(CS193:CS195))</f>
        <v>0</v>
      </c>
      <c r="CT196" s="150"/>
      <c r="CU196" s="320"/>
      <c r="CV196" s="73">
        <f>IF(CV$1="","",SUMIF($O193:$O195,MID($H196,3,10),CV193:CV195))</f>
        <v>0</v>
      </c>
      <c r="CW196" s="73">
        <f>IF(CV$1="","",SUMIF($O193:$O195,MID($H196,3,10),CW193:CW195))</f>
        <v>0</v>
      </c>
      <c r="CX196" s="77">
        <f>IF(CV$1="","",SUM(CV196:CW196))</f>
        <v>0</v>
      </c>
      <c r="CY196" s="77">
        <f>IF(CV$1="","",SUM(CY193:CY195))</f>
        <v>0</v>
      </c>
      <c r="CZ196" s="77">
        <f>IF(CV$1="","",SUM(CZ193:CZ195))</f>
        <v>0</v>
      </c>
      <c r="DA196" s="150"/>
      <c r="DB196" s="320"/>
      <c r="DC196" s="73">
        <f>IF(DC$1="","",SUMIF($O193:$O195,MID($H196,3,10),DC193:DC195))</f>
        <v>0</v>
      </c>
      <c r="DD196" s="73">
        <f>IF(DC$1="","",SUMIF($O193:$O195,MID($H196,3,10),DD193:DD195))</f>
        <v>0</v>
      </c>
      <c r="DE196" s="77">
        <f>IF(DC$1="","",SUM(DC196:DD196))</f>
        <v>0</v>
      </c>
      <c r="DF196" s="77">
        <f>IF(DC$1="","",SUM(DF193:DF195))</f>
        <v>0</v>
      </c>
      <c r="DG196" s="77">
        <f>IF(DC$1="","",SUM(DG193:DG195))</f>
        <v>0</v>
      </c>
      <c r="DH196" s="150"/>
      <c r="DI196" s="320"/>
      <c r="DJ196" s="73">
        <f>IF(DJ$1="","",SUMIF($O193:$O195,MID($H196,3,10),DJ193:DJ195))</f>
        <v>0</v>
      </c>
      <c r="DK196" s="73">
        <f>IF(DJ$1="","",SUMIF($O193:$O195,MID($H196,3,10),DK193:DK195))</f>
        <v>0</v>
      </c>
      <c r="DL196" s="77">
        <f>IF(DJ$1="","",SUM(DJ196:DK196))</f>
        <v>0</v>
      </c>
      <c r="DM196" s="77">
        <f>IF(DJ$1="","",SUM(DM193:DM195))</f>
        <v>0</v>
      </c>
      <c r="DN196" s="77">
        <f>IF(DJ$1="","",SUM(DN193:DN195))</f>
        <v>0</v>
      </c>
      <c r="DO196" s="150"/>
      <c r="DP196" s="320"/>
      <c r="DQ196" s="73">
        <f>IF(DQ$1="","",SUMIF($O193:$O195,MID($H196,3,10),DQ193:DQ195))</f>
        <v>0</v>
      </c>
      <c r="DR196" s="73">
        <f>IF(DQ$1="","",SUMIF($O193:$O195,MID($H196,3,10),DR193:DR195))</f>
        <v>0</v>
      </c>
      <c r="DS196" s="77">
        <f>IF(DQ$1="","",SUM(DQ196:DR196))</f>
        <v>0</v>
      </c>
      <c r="DT196" s="77">
        <f>IF(DQ$1="","",SUM(DT193:DT195))</f>
        <v>0</v>
      </c>
      <c r="DU196" s="77">
        <f>IF(DQ$1="","",SUM(DU193:DU195))</f>
        <v>0</v>
      </c>
      <c r="DV196" s="150"/>
    </row>
    <row r="197" spans="1:126" ht="13.5" thickBot="1" x14ac:dyDescent="0.25">
      <c r="A197" s="64" t="s">
        <v>157</v>
      </c>
      <c r="B197" s="64"/>
      <c r="C197" s="77">
        <f>SUM(C153,C191,C196)</f>
        <v>0</v>
      </c>
      <c r="D197" s="77">
        <f>SUM(D153,D191,D196)</f>
        <v>0</v>
      </c>
      <c r="E197" s="77">
        <f>SUM(E153,E191,E196)</f>
        <v>0</v>
      </c>
      <c r="F197" s="150"/>
      <c r="G197" s="22"/>
      <c r="H197" s="320" t="s">
        <v>300</v>
      </c>
      <c r="I197" s="72">
        <f>IF(I$1="","",SUM(I153,I191,I196))</f>
        <v>0</v>
      </c>
      <c r="J197" s="72">
        <f>IF(I$1="","",SUM(J153,J191,J196))</f>
        <v>0</v>
      </c>
      <c r="K197" s="72">
        <f>IF(I$1="","",SUM(I197:J197))</f>
        <v>0</v>
      </c>
      <c r="L197" s="72">
        <f>IF(I$1="","",SUM(L153,L191,L196))</f>
        <v>0</v>
      </c>
      <c r="M197" s="72">
        <f>IF(I$1="","",SUM(M153,M191,M196))</f>
        <v>0</v>
      </c>
      <c r="N197" s="86"/>
      <c r="O197" s="320" t="str">
        <f t="shared" si="238"/>
        <v>LT</v>
      </c>
      <c r="P197" s="72">
        <f>IF(P$1="","",SUM(P153,P191,P196))</f>
        <v>0</v>
      </c>
      <c r="Q197" s="72">
        <f>IF(P$1="","",SUM(Q153,Q191,Q196))</f>
        <v>0</v>
      </c>
      <c r="R197" s="72">
        <f>IF(P$1="","",SUM(P197:Q197))</f>
        <v>0</v>
      </c>
      <c r="S197" s="72">
        <f>IF(P$1="","",SUM(S153,S191,S196))</f>
        <v>0</v>
      </c>
      <c r="T197" s="72">
        <f>IF(P$1="","",SUM(T153,T191,T196))</f>
        <v>0</v>
      </c>
      <c r="U197" s="86"/>
      <c r="V197" s="320"/>
      <c r="W197" s="72">
        <f>IF(W$1="","",SUM(W153,W191,W196))</f>
        <v>0</v>
      </c>
      <c r="X197" s="72">
        <f>IF(W$1="","",SUM(X153,X191,X196))</f>
        <v>0</v>
      </c>
      <c r="Y197" s="72">
        <f>IF(W$1="","",SUM(W197:X197))</f>
        <v>0</v>
      </c>
      <c r="Z197" s="72">
        <f>IF(W$1="","",SUM(Z153,Z191,Z196))</f>
        <v>0</v>
      </c>
      <c r="AA197" s="72">
        <f>IF(W$1="","",SUM(AA153,AA191,AA196))</f>
        <v>0</v>
      </c>
      <c r="AB197" s="86"/>
      <c r="AC197" s="320"/>
      <c r="AD197" s="72">
        <f>IF(AD$1="","",SUM(AD153,AD191,AD196))</f>
        <v>0</v>
      </c>
      <c r="AE197" s="72">
        <f>IF(AD$1="","",SUM(AE153,AE191,AE196))</f>
        <v>0</v>
      </c>
      <c r="AF197" s="72">
        <f>IF(AD$1="","",SUM(AD197:AE197))</f>
        <v>0</v>
      </c>
      <c r="AG197" s="72">
        <f>IF(AD$1="","",SUM(AG153,AG191,AG196))</f>
        <v>0</v>
      </c>
      <c r="AH197" s="72">
        <f>IF(AD$1="","",SUM(AH153,AH191,AH196))</f>
        <v>0</v>
      </c>
      <c r="AI197" s="86"/>
      <c r="AJ197" s="320"/>
      <c r="AK197" s="72">
        <f>IF(AK$1="","",SUM(AK153,AK191,AK196))</f>
        <v>0</v>
      </c>
      <c r="AL197" s="72">
        <f>IF(AK$1="","",SUM(AL153,AL191,AL196))</f>
        <v>0</v>
      </c>
      <c r="AM197" s="72">
        <f>IF(AK$1="","",SUM(AK197:AL197))</f>
        <v>0</v>
      </c>
      <c r="AN197" s="72">
        <f>IF(AK$1="","",SUM(AN153,AN191,AN196))</f>
        <v>0</v>
      </c>
      <c r="AO197" s="72">
        <f>IF(AK$1="","",SUM(AO153,AO191,AO196))</f>
        <v>0</v>
      </c>
      <c r="AP197" s="86"/>
      <c r="AQ197" s="320"/>
      <c r="AR197" s="72">
        <f>IF(AR$1="","",SUM(AR153,AR191,AR196))</f>
        <v>0</v>
      </c>
      <c r="AS197" s="72">
        <f>IF(AR$1="","",SUM(AS153,AS191,AS196))</f>
        <v>0</v>
      </c>
      <c r="AT197" s="72">
        <f>IF(AR$1="","",SUM(AR197:AS197))</f>
        <v>0</v>
      </c>
      <c r="AU197" s="72">
        <f>IF(AR$1="","",SUM(AU153,AU191,AU196))</f>
        <v>0</v>
      </c>
      <c r="AV197" s="72">
        <f>IF(AR$1="","",SUM(AV153,AV191,AV196))</f>
        <v>0</v>
      </c>
      <c r="AW197" s="86"/>
      <c r="AX197" s="320"/>
      <c r="AY197" s="72">
        <f>IF(AY$1="","",SUM(AY153,AY191,AY196))</f>
        <v>0</v>
      </c>
      <c r="AZ197" s="72">
        <f>IF(AY$1="","",SUM(AZ153,AZ191,AZ196))</f>
        <v>0</v>
      </c>
      <c r="BA197" s="72">
        <f>IF(AY$1="","",SUM(AY197:AZ197))</f>
        <v>0</v>
      </c>
      <c r="BB197" s="72">
        <f>IF(AY$1="","",SUM(BB153,BB191,BB196))</f>
        <v>0</v>
      </c>
      <c r="BC197" s="72">
        <f>IF(AY$1="","",SUM(BC153,BC191,BC196))</f>
        <v>0</v>
      </c>
      <c r="BD197" s="86"/>
      <c r="BE197" s="320"/>
      <c r="BF197" s="72">
        <f>IF(BF$1="","",SUM(BF153,BF191,BF196))</f>
        <v>0</v>
      </c>
      <c r="BG197" s="72">
        <f>IF(BF$1="","",SUM(BG153,BG191,BG196))</f>
        <v>0</v>
      </c>
      <c r="BH197" s="72">
        <f>IF(BF$1="","",SUM(BF197:BG197))</f>
        <v>0</v>
      </c>
      <c r="BI197" s="72">
        <f>IF(BF$1="","",SUM(BI153,BI191,BI196))</f>
        <v>0</v>
      </c>
      <c r="BJ197" s="72">
        <f>IF(BF$1="","",SUM(BJ153,BJ191,BJ196))</f>
        <v>0</v>
      </c>
      <c r="BK197" s="86"/>
      <c r="BL197" s="320"/>
      <c r="BM197" s="72">
        <f>IF(BM$1="","",SUM(BM153,BM191,BM196))</f>
        <v>0</v>
      </c>
      <c r="BN197" s="72">
        <f>IF(BM$1="","",SUM(BN153,BN191,BN196))</f>
        <v>0</v>
      </c>
      <c r="BO197" s="72">
        <f>IF(BM$1="","",SUM(BM197:BN197))</f>
        <v>0</v>
      </c>
      <c r="BP197" s="72">
        <f>IF(BM$1="","",SUM(BP153,BP191,BP196))</f>
        <v>0</v>
      </c>
      <c r="BQ197" s="72">
        <f>IF(BM$1="","",SUM(BQ153,BQ191,BQ196))</f>
        <v>0</v>
      </c>
      <c r="BR197" s="86"/>
      <c r="BS197" s="320"/>
      <c r="BT197" s="72">
        <f>IF(BT$1="","",SUM(BT153,BT191,BT196))</f>
        <v>0</v>
      </c>
      <c r="BU197" s="72">
        <f>IF(BT$1="","",SUM(BU153,BU191,BU196))</f>
        <v>0</v>
      </c>
      <c r="BV197" s="72">
        <f>IF(BT$1="","",SUM(BT197:BU197))</f>
        <v>0</v>
      </c>
      <c r="BW197" s="72">
        <f>IF(BT$1="","",SUM(BW153,BW191,BW196))</f>
        <v>0</v>
      </c>
      <c r="BX197" s="72">
        <f>IF(BT$1="","",SUM(BX153,BX191,BX196))</f>
        <v>0</v>
      </c>
      <c r="BY197" s="86"/>
      <c r="BZ197" s="320"/>
      <c r="CA197" s="72">
        <f>IF(CA$1="","",SUM(CA153,CA191,CA196))</f>
        <v>0</v>
      </c>
      <c r="CB197" s="72">
        <f>IF(CA$1="","",SUM(CB153,CB191,CB196))</f>
        <v>0</v>
      </c>
      <c r="CC197" s="72">
        <f>IF(CA$1="","",SUM(CA197:CB197))</f>
        <v>0</v>
      </c>
      <c r="CD197" s="72">
        <f>IF(CA$1="","",SUM(CD153,CD191,CD196))</f>
        <v>0</v>
      </c>
      <c r="CE197" s="72">
        <f>IF(CA$1="","",SUM(CE153,CE191,CE196))</f>
        <v>0</v>
      </c>
      <c r="CF197" s="86"/>
      <c r="CG197" s="320"/>
      <c r="CH197" s="72">
        <f>IF(CH$1="","",SUM(CH153,CH191,CH196))</f>
        <v>0</v>
      </c>
      <c r="CI197" s="72">
        <f>IF(CH$1="","",SUM(CI153,CI191,CI196))</f>
        <v>0</v>
      </c>
      <c r="CJ197" s="72">
        <f>IF(CH$1="","",SUM(CH197:CI197))</f>
        <v>0</v>
      </c>
      <c r="CK197" s="72">
        <f>IF(CH$1="","",SUM(CK153,CK191,CK196))</f>
        <v>0</v>
      </c>
      <c r="CL197" s="72">
        <f>IF(CH$1="","",SUM(CL153,CL191,CL196))</f>
        <v>0</v>
      </c>
      <c r="CM197" s="86"/>
      <c r="CN197" s="320"/>
      <c r="CO197" s="72">
        <f>IF(CO$1="","",SUM(CO153,CO191,CO196))</f>
        <v>0</v>
      </c>
      <c r="CP197" s="72">
        <f>IF(CO$1="","",SUM(CP153,CP191,CP196))</f>
        <v>0</v>
      </c>
      <c r="CQ197" s="72">
        <f>IF(CO$1="","",SUM(CO197:CP197))</f>
        <v>0</v>
      </c>
      <c r="CR197" s="72">
        <f>IF(CO$1="","",SUM(CR153,CR191,CR196))</f>
        <v>0</v>
      </c>
      <c r="CS197" s="72">
        <f>IF(CO$1="","",SUM(CS153,CS191,CS196))</f>
        <v>0</v>
      </c>
      <c r="CT197" s="86"/>
      <c r="CU197" s="320"/>
      <c r="CV197" s="72">
        <f>IF(CV$1="","",SUM(CV153,CV191,CV196))</f>
        <v>0</v>
      </c>
      <c r="CW197" s="72">
        <f>IF(CV$1="","",SUM(CW153,CW191,CW196))</f>
        <v>0</v>
      </c>
      <c r="CX197" s="72">
        <f>IF(CV$1="","",SUM(CV197:CW197))</f>
        <v>0</v>
      </c>
      <c r="CY197" s="72">
        <f>IF(CV$1="","",SUM(CY153,CY191,CY196))</f>
        <v>0</v>
      </c>
      <c r="CZ197" s="72">
        <f>IF(CV$1="","",SUM(CZ153,CZ191,CZ196))</f>
        <v>0</v>
      </c>
      <c r="DA197" s="86"/>
      <c r="DB197" s="320"/>
      <c r="DC197" s="72">
        <f>IF(DC$1="","",SUM(DC153,DC191,DC196))</f>
        <v>0</v>
      </c>
      <c r="DD197" s="72">
        <f>IF(DC$1="","",SUM(DD153,DD191,DD196))</f>
        <v>0</v>
      </c>
      <c r="DE197" s="72">
        <f>IF(DC$1="","",SUM(DC197:DD197))</f>
        <v>0</v>
      </c>
      <c r="DF197" s="72">
        <f>IF(DC$1="","",SUM(DF153,DF191,DF196))</f>
        <v>0</v>
      </c>
      <c r="DG197" s="72">
        <f>IF(DC$1="","",SUM(DG153,DG191,DG196))</f>
        <v>0</v>
      </c>
      <c r="DH197" s="86"/>
      <c r="DI197" s="320"/>
      <c r="DJ197" s="72">
        <f>IF(DJ$1="","",SUM(DJ153,DJ191,DJ196))</f>
        <v>0</v>
      </c>
      <c r="DK197" s="72">
        <f>IF(DJ$1="","",SUM(DK153,DK191,DK196))</f>
        <v>0</v>
      </c>
      <c r="DL197" s="72">
        <f>IF(DJ$1="","",SUM(DJ197:DK197))</f>
        <v>0</v>
      </c>
      <c r="DM197" s="72">
        <f>IF(DJ$1="","",SUM(DM153,DM191,DM196))</f>
        <v>0</v>
      </c>
      <c r="DN197" s="72">
        <f>IF(DJ$1="","",SUM(DN153,DN191,DN196))</f>
        <v>0</v>
      </c>
      <c r="DO197" s="86"/>
      <c r="DP197" s="320"/>
      <c r="DQ197" s="72">
        <f>IF(DQ$1="","",SUM(DQ153,DQ191,DQ196))</f>
        <v>0</v>
      </c>
      <c r="DR197" s="72">
        <f>IF(DQ$1="","",SUM(DR153,DR191,DR196))</f>
        <v>0</v>
      </c>
      <c r="DS197" s="72">
        <f>IF(DQ$1="","",SUM(DQ197:DR197))</f>
        <v>0</v>
      </c>
      <c r="DT197" s="72">
        <f>IF(DQ$1="","",SUM(DT153,DT191,DT196))</f>
        <v>0</v>
      </c>
      <c r="DU197" s="72">
        <f>IF(DQ$1="","",SUM(DU153,DU191,DU196))</f>
        <v>0</v>
      </c>
      <c r="DV197" s="86"/>
    </row>
    <row r="198" spans="1:126" ht="18" customHeight="1" x14ac:dyDescent="0.25">
      <c r="A198" s="721" t="s">
        <v>187</v>
      </c>
      <c r="B198" s="722"/>
      <c r="C198" s="722"/>
      <c r="D198" s="722"/>
      <c r="E198" s="722"/>
      <c r="F198" s="723"/>
      <c r="H198" s="320"/>
      <c r="I198" s="457" t="str">
        <f>IF(I$1="","",IF(SUM(C198)=0,"",C198))</f>
        <v/>
      </c>
      <c r="J198" s="458" t="str">
        <f>IF(I$1="","",IF(SUM(D198)=0,"",D198))</f>
        <v/>
      </c>
      <c r="K198" s="459"/>
      <c r="L198" s="711" t="str">
        <f>$A198</f>
        <v>Line &lt;Line#, Location - from substation to substation&gt;</v>
      </c>
      <c r="M198" s="712"/>
      <c r="N198" s="712"/>
      <c r="O198" s="320"/>
      <c r="P198" s="457" t="str">
        <f>IF(P$1="","",IF(SUM(I198)=0,"",I198))</f>
        <v/>
      </c>
      <c r="Q198" s="458" t="str">
        <f>IF(P$1="","",IF(SUM(J198)=0,"",J198))</f>
        <v/>
      </c>
      <c r="R198" s="459"/>
      <c r="S198" s="711" t="str">
        <f>$A198</f>
        <v>Line &lt;Line#, Location - from substation to substation&gt;</v>
      </c>
      <c r="T198" s="712"/>
      <c r="U198" s="712"/>
      <c r="V198" s="320"/>
      <c r="W198" s="457" t="str">
        <f>IF(W$1="","",IF(SUM(P198)=0,"",P198))</f>
        <v/>
      </c>
      <c r="X198" s="458" t="str">
        <f>IF(W$1="","",IF(SUM(Q198)=0,"",Q198))</f>
        <v/>
      </c>
      <c r="Y198" s="459"/>
      <c r="Z198" s="711" t="str">
        <f>$A198</f>
        <v>Line &lt;Line#, Location - from substation to substation&gt;</v>
      </c>
      <c r="AA198" s="712"/>
      <c r="AB198" s="712"/>
      <c r="AC198" s="320"/>
      <c r="AD198" s="457" t="str">
        <f>IF(AD$1="","",IF(SUM(W198)=0,"",W198))</f>
        <v/>
      </c>
      <c r="AE198" s="458" t="str">
        <f>IF(AD$1="","",IF(SUM(X198)=0,"",X198))</f>
        <v/>
      </c>
      <c r="AF198" s="459"/>
      <c r="AG198" s="711" t="str">
        <f>$A198</f>
        <v>Line &lt;Line#, Location - from substation to substation&gt;</v>
      </c>
      <c r="AH198" s="712"/>
      <c r="AI198" s="712"/>
      <c r="AJ198" s="320"/>
      <c r="AK198" s="457" t="str">
        <f>IF(AK$1="","",IF(SUM(AD198)=0,"",AD198))</f>
        <v/>
      </c>
      <c r="AL198" s="458" t="str">
        <f>IF(AK$1="","",IF(SUM(AE198)=0,"",AE198))</f>
        <v/>
      </c>
      <c r="AM198" s="459"/>
      <c r="AN198" s="711" t="str">
        <f>$A198</f>
        <v>Line &lt;Line#, Location - from substation to substation&gt;</v>
      </c>
      <c r="AO198" s="712"/>
      <c r="AP198" s="712"/>
      <c r="AQ198" s="320"/>
      <c r="AR198" s="457" t="str">
        <f>IF(AR$1="","",IF(SUM(AK198)=0,"",AK198))</f>
        <v/>
      </c>
      <c r="AS198" s="458" t="str">
        <f>IF(AR$1="","",IF(SUM(AL198)=0,"",AL198))</f>
        <v/>
      </c>
      <c r="AT198" s="459"/>
      <c r="AU198" s="711" t="str">
        <f>$A198</f>
        <v>Line &lt;Line#, Location - from substation to substation&gt;</v>
      </c>
      <c r="AV198" s="712"/>
      <c r="AW198" s="712"/>
      <c r="AX198" s="320"/>
      <c r="AY198" s="457" t="str">
        <f>IF(AY$1="","",IF(SUM(AR198)=0,"",AR198))</f>
        <v/>
      </c>
      <c r="AZ198" s="458" t="str">
        <f>IF(AY$1="","",IF(SUM(AS198)=0,"",AS198))</f>
        <v/>
      </c>
      <c r="BA198" s="459"/>
      <c r="BB198" s="711" t="str">
        <f>$A198</f>
        <v>Line &lt;Line#, Location - from substation to substation&gt;</v>
      </c>
      <c r="BC198" s="712"/>
      <c r="BD198" s="712"/>
      <c r="BE198" s="320"/>
      <c r="BF198" s="457" t="str">
        <f>IF(BF$1="","",IF(SUM(AY198)=0,"",AY198))</f>
        <v/>
      </c>
      <c r="BG198" s="458" t="str">
        <f>IF(BF$1="","",IF(SUM(AZ198)=0,"",AZ198))</f>
        <v/>
      </c>
      <c r="BH198" s="459"/>
      <c r="BI198" s="711" t="str">
        <f>$A198</f>
        <v>Line &lt;Line#, Location - from substation to substation&gt;</v>
      </c>
      <c r="BJ198" s="712"/>
      <c r="BK198" s="712"/>
      <c r="BL198" s="320"/>
      <c r="BM198" s="457" t="str">
        <f>IF(BM$1="","",IF(SUM(BF198)=0,"",BF198))</f>
        <v/>
      </c>
      <c r="BN198" s="458" t="str">
        <f>IF(BM$1="","",IF(SUM(BG198)=0,"",BG198))</f>
        <v/>
      </c>
      <c r="BO198" s="459"/>
      <c r="BP198" s="711" t="str">
        <f>$A198</f>
        <v>Line &lt;Line#, Location - from substation to substation&gt;</v>
      </c>
      <c r="BQ198" s="712"/>
      <c r="BR198" s="712"/>
      <c r="BS198" s="320"/>
      <c r="BT198" s="457" t="str">
        <f>IF(BT$1="","",IF(SUM(BM198)=0,"",BM198))</f>
        <v/>
      </c>
      <c r="BU198" s="458" t="str">
        <f>IF(BT$1="","",IF(SUM(BN198)=0,"",BN198))</f>
        <v/>
      </c>
      <c r="BV198" s="459"/>
      <c r="BW198" s="711" t="str">
        <f>$A198</f>
        <v>Line &lt;Line#, Location - from substation to substation&gt;</v>
      </c>
      <c r="BX198" s="712"/>
      <c r="BY198" s="712"/>
      <c r="BZ198" s="320"/>
      <c r="CA198" s="457" t="str">
        <f>IF(CA$1="","",IF(SUM(BT198)=0,"",BT198))</f>
        <v/>
      </c>
      <c r="CB198" s="458" t="str">
        <f>IF(CA$1="","",IF(SUM(BU198)=0,"",BU198))</f>
        <v/>
      </c>
      <c r="CC198" s="459"/>
      <c r="CD198" s="711" t="str">
        <f>$A198</f>
        <v>Line &lt;Line#, Location - from substation to substation&gt;</v>
      </c>
      <c r="CE198" s="712"/>
      <c r="CF198" s="712"/>
      <c r="CG198" s="320"/>
      <c r="CH198" s="457" t="str">
        <f>IF(CH$1="","",IF(SUM(CA198)=0,"",CA198))</f>
        <v/>
      </c>
      <c r="CI198" s="458" t="str">
        <f>IF(CH$1="","",IF(SUM(CB198)=0,"",CB198))</f>
        <v/>
      </c>
      <c r="CJ198" s="459"/>
      <c r="CK198" s="711" t="str">
        <f>$A198</f>
        <v>Line &lt;Line#, Location - from substation to substation&gt;</v>
      </c>
      <c r="CL198" s="712"/>
      <c r="CM198" s="712"/>
      <c r="CN198" s="320"/>
      <c r="CO198" s="457" t="str">
        <f>IF(CO$1="","",IF(SUM(CH198)=0,"",CH198))</f>
        <v/>
      </c>
      <c r="CP198" s="458" t="str">
        <f>IF(CO$1="","",IF(SUM(CI198)=0,"",CI198))</f>
        <v/>
      </c>
      <c r="CQ198" s="459"/>
      <c r="CR198" s="711" t="str">
        <f>$A198</f>
        <v>Line &lt;Line#, Location - from substation to substation&gt;</v>
      </c>
      <c r="CS198" s="712"/>
      <c r="CT198" s="712"/>
      <c r="CU198" s="320"/>
      <c r="CV198" s="457" t="str">
        <f>IF(CV$1="","",IF(SUM(CO198)=0,"",CO198))</f>
        <v/>
      </c>
      <c r="CW198" s="458" t="str">
        <f>IF(CV$1="","",IF(SUM(CP198)=0,"",CP198))</f>
        <v/>
      </c>
      <c r="CX198" s="459"/>
      <c r="CY198" s="711" t="str">
        <f>$A198</f>
        <v>Line &lt;Line#, Location - from substation to substation&gt;</v>
      </c>
      <c r="CZ198" s="712"/>
      <c r="DA198" s="712"/>
      <c r="DB198" s="320"/>
      <c r="DC198" s="457" t="str">
        <f>IF(DC$1="","",IF(SUM(CV198)=0,"",CV198))</f>
        <v/>
      </c>
      <c r="DD198" s="458" t="str">
        <f>IF(DC$1="","",IF(SUM(CW198)=0,"",CW198))</f>
        <v/>
      </c>
      <c r="DE198" s="459"/>
      <c r="DF198" s="711" t="str">
        <f>$A198</f>
        <v>Line &lt;Line#, Location - from substation to substation&gt;</v>
      </c>
      <c r="DG198" s="712"/>
      <c r="DH198" s="712"/>
      <c r="DI198" s="320"/>
      <c r="DJ198" s="457" t="str">
        <f>IF(DJ$1="","",IF(SUM(DC198)=0,"",DC198))</f>
        <v/>
      </c>
      <c r="DK198" s="458" t="str">
        <f>IF(DJ$1="","",IF(SUM(DD198)=0,"",DD198))</f>
        <v/>
      </c>
      <c r="DL198" s="459"/>
      <c r="DM198" s="711" t="str">
        <f>$A198</f>
        <v>Line &lt;Line#, Location - from substation to substation&gt;</v>
      </c>
      <c r="DN198" s="712"/>
      <c r="DO198" s="712"/>
      <c r="DP198" s="320"/>
      <c r="DQ198" s="457" t="str">
        <f>IF(DQ$1="","",IF(SUM(DJ198)=0,"",DJ198))</f>
        <v/>
      </c>
      <c r="DR198" s="458" t="str">
        <f>IF(DQ$1="","",IF(SUM(DK198)=0,"",DK198))</f>
        <v/>
      </c>
      <c r="DS198" s="459"/>
      <c r="DT198" s="711" t="str">
        <f>$A198</f>
        <v>Line &lt;Line#, Location - from substation to substation&gt;</v>
      </c>
      <c r="DU198" s="712"/>
      <c r="DV198" s="712"/>
    </row>
    <row r="199" spans="1:126" x14ac:dyDescent="0.2">
      <c r="A199" s="724" t="s">
        <v>79</v>
      </c>
      <c r="B199" s="725"/>
      <c r="C199" s="725"/>
      <c r="D199" s="725"/>
      <c r="E199" s="725"/>
      <c r="F199" s="726"/>
      <c r="H199" s="320"/>
      <c r="I199" s="460"/>
      <c r="J199" s="461"/>
      <c r="K199" s="461"/>
      <c r="L199" s="470" t="str">
        <f ca="1">IF(I$1="","",IF(K199="","",K199-INDIRECT("R[0]C"&amp;K$3,FALSE)))</f>
        <v/>
      </c>
      <c r="M199" s="470"/>
      <c r="N199" s="312"/>
      <c r="O199" s="320"/>
      <c r="P199" s="460"/>
      <c r="Q199" s="461"/>
      <c r="R199" s="461"/>
      <c r="S199" s="477" t="str">
        <f ca="1">IF(P$1="","",IF(R199="","",R199-INDIRECT("R[0]C"&amp;R$3,FALSE)))</f>
        <v/>
      </c>
      <c r="T199" s="477"/>
      <c r="U199" s="312"/>
      <c r="V199" s="320"/>
      <c r="W199" s="460"/>
      <c r="X199" s="461"/>
      <c r="Y199" s="461"/>
      <c r="Z199" s="477" t="str">
        <f ca="1">IF(W$1="","",IF(Y199="","",Y199-INDIRECT("R[0]C"&amp;Y$3,FALSE)))</f>
        <v/>
      </c>
      <c r="AA199" s="470"/>
      <c r="AB199" s="312"/>
      <c r="AC199" s="320"/>
      <c r="AD199" s="460"/>
      <c r="AE199" s="461"/>
      <c r="AF199" s="461"/>
      <c r="AG199" s="477" t="str">
        <f ca="1">IF(AD$1="","",IF(AF199="","",AF199-INDIRECT("R[0]C"&amp;AF$3,FALSE)))</f>
        <v/>
      </c>
      <c r="AH199" s="470"/>
      <c r="AI199" s="312"/>
      <c r="AJ199" s="320"/>
      <c r="AK199" s="460"/>
      <c r="AL199" s="461"/>
      <c r="AM199" s="461"/>
      <c r="AN199" s="477" t="str">
        <f ca="1">IF(AK$1="","",IF(AM199="","",AM199-INDIRECT("R[0]C"&amp;AM$3,FALSE)))</f>
        <v/>
      </c>
      <c r="AO199" s="470"/>
      <c r="AP199" s="312"/>
      <c r="AQ199" s="320"/>
      <c r="AR199" s="460"/>
      <c r="AS199" s="461"/>
      <c r="AT199" s="461"/>
      <c r="AU199" s="477" t="str">
        <f ca="1">IF(AR$1="","",IF(AT199="","",AT199-INDIRECT("R[0]C"&amp;AT$3,FALSE)))</f>
        <v/>
      </c>
      <c r="AV199" s="470"/>
      <c r="AW199" s="312"/>
      <c r="AX199" s="320"/>
      <c r="AY199" s="460"/>
      <c r="AZ199" s="461"/>
      <c r="BA199" s="461"/>
      <c r="BB199" s="477" t="str">
        <f ca="1">IF(AY$1="","",IF(BA199="","",BA199-INDIRECT("R[0]C"&amp;BA$3,FALSE)))</f>
        <v/>
      </c>
      <c r="BC199" s="470"/>
      <c r="BD199" s="312"/>
      <c r="BE199" s="320"/>
      <c r="BF199" s="460"/>
      <c r="BG199" s="461"/>
      <c r="BH199" s="461"/>
      <c r="BI199" s="477" t="str">
        <f ca="1">IF(BF$1="","",IF(BH199="","",BH199-INDIRECT("R[0]C"&amp;BH$3,FALSE)))</f>
        <v/>
      </c>
      <c r="BJ199" s="470"/>
      <c r="BK199" s="312"/>
      <c r="BL199" s="320"/>
      <c r="BM199" s="460"/>
      <c r="BN199" s="461"/>
      <c r="BO199" s="461"/>
      <c r="BP199" s="477" t="str">
        <f ca="1">IF(BM$1="","",IF(BO199="","",BO199-INDIRECT("R[0]C"&amp;BO$3,FALSE)))</f>
        <v/>
      </c>
      <c r="BQ199" s="470"/>
      <c r="BR199" s="312"/>
      <c r="BS199" s="320"/>
      <c r="BT199" s="460"/>
      <c r="BU199" s="461"/>
      <c r="BV199" s="461"/>
      <c r="BW199" s="477" t="str">
        <f ca="1">IF(BT$1="","",IF(BV199="","",BV199-INDIRECT("R[0]C"&amp;BV$3,FALSE)))</f>
        <v/>
      </c>
      <c r="BX199" s="470"/>
      <c r="BY199" s="312"/>
      <c r="BZ199" s="320"/>
      <c r="CA199" s="460"/>
      <c r="CB199" s="461"/>
      <c r="CC199" s="461"/>
      <c r="CD199" s="477" t="str">
        <f ca="1">IF(CA$1="","",IF(CC199="","",CC199-INDIRECT("R[0]C"&amp;CC$3,FALSE)))</f>
        <v/>
      </c>
      <c r="CE199" s="470"/>
      <c r="CF199" s="312"/>
      <c r="CG199" s="320"/>
      <c r="CH199" s="460"/>
      <c r="CI199" s="461"/>
      <c r="CJ199" s="461"/>
      <c r="CK199" s="477" t="str">
        <f ca="1">IF(CH$1="","",IF(CJ199="","",CJ199-INDIRECT("R[0]C"&amp;CJ$3,FALSE)))</f>
        <v/>
      </c>
      <c r="CL199" s="470"/>
      <c r="CM199" s="312"/>
      <c r="CN199" s="320"/>
      <c r="CO199" s="460"/>
      <c r="CP199" s="461"/>
      <c r="CQ199" s="461"/>
      <c r="CR199" s="477" t="str">
        <f ca="1">IF(CO$1="","",IF(CQ199="","",CQ199-INDIRECT("R[0]C"&amp;CQ$3,FALSE)))</f>
        <v/>
      </c>
      <c r="CS199" s="470"/>
      <c r="CT199" s="312"/>
      <c r="CU199" s="320"/>
      <c r="CV199" s="460"/>
      <c r="CW199" s="461"/>
      <c r="CX199" s="461"/>
      <c r="CY199" s="477" t="str">
        <f ca="1">IF(CV$1="","",IF(CX199="","",CX199-INDIRECT("R[0]C"&amp;CX$3,FALSE)))</f>
        <v/>
      </c>
      <c r="CZ199" s="470"/>
      <c r="DA199" s="312"/>
      <c r="DB199" s="320"/>
      <c r="DC199" s="460"/>
      <c r="DD199" s="461"/>
      <c r="DE199" s="461"/>
      <c r="DF199" s="477" t="str">
        <f ca="1">IF(DC$1="","",IF(DE199="","",DE199-INDIRECT("R[0]C"&amp;DE$3,FALSE)))</f>
        <v/>
      </c>
      <c r="DG199" s="470"/>
      <c r="DH199" s="312"/>
      <c r="DI199" s="320"/>
      <c r="DJ199" s="460"/>
      <c r="DK199" s="461"/>
      <c r="DL199" s="461"/>
      <c r="DM199" s="477" t="str">
        <f ca="1">IF(DJ$1="","",IF(DL199="","",DL199-INDIRECT("R[0]C"&amp;DL$3,FALSE)))</f>
        <v/>
      </c>
      <c r="DN199" s="470"/>
      <c r="DO199" s="312"/>
      <c r="DP199" s="320"/>
      <c r="DQ199" s="460"/>
      <c r="DR199" s="461"/>
      <c r="DS199" s="461"/>
      <c r="DT199" s="477" t="str">
        <f ca="1">IF(DQ$1="","",IF(DS199="","",DS199-INDIRECT("R[0]C"&amp;DS$3,FALSE)))</f>
        <v/>
      </c>
      <c r="DU199" s="470"/>
      <c r="DV199" s="312"/>
    </row>
    <row r="200" spans="1:126" outlineLevel="1" x14ac:dyDescent="0.2">
      <c r="A200" s="75" t="s">
        <v>109</v>
      </c>
      <c r="B200" s="62" t="s">
        <v>36</v>
      </c>
      <c r="C200" s="77">
        <f>SUMIF($H201:$H206,MID($H200,3,10),C201:C206)</f>
        <v>0</v>
      </c>
      <c r="D200" s="77">
        <f>SUMIF($H201:$H206,MID($H200,3,10),D201:D206)</f>
        <v>0</v>
      </c>
      <c r="E200" s="77">
        <f t="shared" ref="E200:E218" si="339">SUM(C200:D200)</f>
        <v>0</v>
      </c>
      <c r="F200" s="150"/>
      <c r="H200" s="320" t="s">
        <v>333</v>
      </c>
      <c r="I200" s="77">
        <f t="shared" ref="I200:I217" si="340">IF(K$1="Rejected",C200,IF(L200="",C200,SUM(C200,L200)))</f>
        <v>0</v>
      </c>
      <c r="J200" s="77">
        <f t="shared" ref="J200:J217" si="341">IF(K$1="Rejected",D200,IF(M200="",D200,SUM(D200,M200)))</f>
        <v>0</v>
      </c>
      <c r="K200" s="77">
        <f t="shared" ref="K200:K218" si="342">IF(I$1="","",SUM(I200:J200))</f>
        <v>0</v>
      </c>
      <c r="L200" s="432">
        <f>IF(I$1="","",SUMIF($H201:$H206,MID($H200,3,10),L201:L206))</f>
        <v>0</v>
      </c>
      <c r="M200" s="432">
        <f>IF(I$1="","",SUMIF($H201:$H206,MID($H200,3,10),M201:M206))</f>
        <v>0</v>
      </c>
      <c r="N200" s="382"/>
      <c r="O200" s="320" t="str">
        <f t="shared" ref="O200:O262" si="343">IF(LEFT($H200,2)="s_",MID($H200,3,LEN($H200)-3),$H200)</f>
        <v>LM</v>
      </c>
      <c r="P200" s="77">
        <f t="shared" ref="P200:P217" si="344">IF(R$1="Rejected",I200,IF(S200="",I200,SUM(I200,S200)))</f>
        <v>0</v>
      </c>
      <c r="Q200" s="77">
        <f t="shared" ref="Q200:Q217" si="345">IF(R$1="Rejected",J200,IF(T200="",J200,SUM(J200,T200)))</f>
        <v>0</v>
      </c>
      <c r="R200" s="77">
        <f t="shared" ref="R200:R217" si="346">IF(P$1="","",SUM(P200:Q200))</f>
        <v>0</v>
      </c>
      <c r="S200" s="432">
        <f>IF(P$1="","",SUMIF($H201:$H206,MID($H200,3,10),S201:S206))</f>
        <v>0</v>
      </c>
      <c r="T200" s="432">
        <f>IF(P$1="","",SUMIF($H201:$H206,MID($H200,3,10),T201:T206))</f>
        <v>0</v>
      </c>
      <c r="U200" s="382"/>
      <c r="V200" s="320"/>
      <c r="W200" s="77">
        <f t="shared" ref="W200:W217" si="347">IF(Y$1="Rejected",P200,IF(Z200="",P200,SUM(P200,Z200)))</f>
        <v>0</v>
      </c>
      <c r="X200" s="77">
        <f t="shared" ref="X200:X217" si="348">IF(Y$1="Rejected",Q200,IF(AA200="",Q200,SUM(Q200,AA200)))</f>
        <v>0</v>
      </c>
      <c r="Y200" s="77">
        <f t="shared" ref="Y200:Y217" si="349">IF(W$1="","",SUM(W200:X200))</f>
        <v>0</v>
      </c>
      <c r="Z200" s="432">
        <f>IF(W$1="","",SUMIF($H201:$H206,MID($H200,3,10),Z201:Z206))</f>
        <v>0</v>
      </c>
      <c r="AA200" s="432">
        <f>IF(W$1="","",SUMIF($H201:$H206,MID($H200,3,10),AA201:AA206))</f>
        <v>0</v>
      </c>
      <c r="AB200" s="382"/>
      <c r="AC200" s="320"/>
      <c r="AD200" s="77">
        <f t="shared" ref="AD200:AD217" si="350">IF(AF$1="Rejected",W200,IF(AG200="",W200,SUM(W200,AG200)))</f>
        <v>0</v>
      </c>
      <c r="AE200" s="77">
        <f t="shared" ref="AE200:AE217" si="351">IF(AF$1="Rejected",X200,IF(AH200="",X200,SUM(X200,AH200)))</f>
        <v>0</v>
      </c>
      <c r="AF200" s="77">
        <f t="shared" ref="AF200:AF217" si="352">IF(AD$1="","",SUM(AD200:AE200))</f>
        <v>0</v>
      </c>
      <c r="AG200" s="432">
        <f>IF(AD$1="","",SUMIF($H201:$H206,MID($H200,3,10),AG201:AG206))</f>
        <v>0</v>
      </c>
      <c r="AH200" s="432">
        <f>IF(AD$1="","",SUMIF($H201:$H206,MID($H200,3,10),AH201:AH206))</f>
        <v>0</v>
      </c>
      <c r="AI200" s="382"/>
      <c r="AJ200" s="320"/>
      <c r="AK200" s="77">
        <f t="shared" ref="AK200:AK217" si="353">IF(AM$1="Rejected",AD200,IF(AN200="",AD200,SUM(AD200,AN200)))</f>
        <v>0</v>
      </c>
      <c r="AL200" s="77">
        <f t="shared" ref="AL200:AL217" si="354">IF(AM$1="Rejected",AE200,IF(AO200="",AE200,SUM(AE200,AO200)))</f>
        <v>0</v>
      </c>
      <c r="AM200" s="77">
        <f t="shared" ref="AM200:AM217" si="355">IF(AK$1="","",SUM(AK200:AL200))</f>
        <v>0</v>
      </c>
      <c r="AN200" s="432">
        <f>IF(AK$1="","",SUMIF($H201:$H206,MID($H200,3,10),AN201:AN206))</f>
        <v>0</v>
      </c>
      <c r="AO200" s="432">
        <f>IF(AK$1="","",SUMIF($H201:$H206,MID($H200,3,10),AO201:AO206))</f>
        <v>0</v>
      </c>
      <c r="AP200" s="382"/>
      <c r="AQ200" s="320"/>
      <c r="AR200" s="77">
        <f t="shared" ref="AR200:AR217" si="356">IF(AT$1="Rejected",AK200,IF(AU200="",AK200,SUM(AK200,AU200)))</f>
        <v>0</v>
      </c>
      <c r="AS200" s="77">
        <f t="shared" ref="AS200:AS217" si="357">IF(AT$1="Rejected",AL200,IF(AV200="",AL200,SUM(AL200,AV200)))</f>
        <v>0</v>
      </c>
      <c r="AT200" s="77">
        <f t="shared" ref="AT200:AT217" si="358">IF(AR$1="","",SUM(AR200:AS200))</f>
        <v>0</v>
      </c>
      <c r="AU200" s="432">
        <f>IF(AR$1="","",SUMIF($H201:$H206,MID($H200,3,10),AU201:AU206))</f>
        <v>0</v>
      </c>
      <c r="AV200" s="432">
        <f>IF(AR$1="","",SUMIF($H201:$H206,MID($H200,3,10),AV201:AV206))</f>
        <v>0</v>
      </c>
      <c r="AW200" s="382"/>
      <c r="AX200" s="320"/>
      <c r="AY200" s="77">
        <f t="shared" ref="AY200:AY217" si="359">IF(BA$1="Rejected",AR200,IF(BB200="",AR200,SUM(AR200,BB200)))</f>
        <v>0</v>
      </c>
      <c r="AZ200" s="77">
        <f t="shared" ref="AZ200:AZ217" si="360">IF(BA$1="Rejected",AS200,IF(BC200="",AS200,SUM(AS200,BC200)))</f>
        <v>0</v>
      </c>
      <c r="BA200" s="77">
        <f t="shared" ref="BA200:BA217" si="361">IF(AY$1="","",SUM(AY200:AZ200))</f>
        <v>0</v>
      </c>
      <c r="BB200" s="432">
        <f>IF(AY$1="","",SUMIF($H201:$H206,MID($H200,3,10),BB201:BB206))</f>
        <v>0</v>
      </c>
      <c r="BC200" s="432">
        <f>IF(AY$1="","",SUMIF($H201:$H206,MID($H200,3,10),BC201:BC206))</f>
        <v>0</v>
      </c>
      <c r="BD200" s="382"/>
      <c r="BE200" s="320"/>
      <c r="BF200" s="77">
        <f t="shared" ref="BF200:BF217" si="362">IF(BH$1="Rejected",AY200,IF(BI200="",AY200,SUM(AY200,BI200)))</f>
        <v>0</v>
      </c>
      <c r="BG200" s="77">
        <f t="shared" ref="BG200:BG217" si="363">IF(BH$1="Rejected",AZ200,IF(BJ200="",AZ200,SUM(AZ200,BJ200)))</f>
        <v>0</v>
      </c>
      <c r="BH200" s="77">
        <f t="shared" ref="BH200:BH217" si="364">IF(BF$1="","",SUM(BF200:BG200))</f>
        <v>0</v>
      </c>
      <c r="BI200" s="432">
        <f>IF(BF$1="","",SUMIF($H201:$H206,MID($H200,3,10),BI201:BI206))</f>
        <v>0</v>
      </c>
      <c r="BJ200" s="432">
        <f>IF(BF$1="","",SUMIF($H201:$H206,MID($H200,3,10),BJ201:BJ206))</f>
        <v>0</v>
      </c>
      <c r="BK200" s="382"/>
      <c r="BL200" s="320"/>
      <c r="BM200" s="77">
        <f t="shared" ref="BM200:BM217" si="365">IF(BO$1="Rejected",BF200,IF(BP200="",BF200,SUM(BF200,BP200)))</f>
        <v>0</v>
      </c>
      <c r="BN200" s="77">
        <f t="shared" ref="BN200:BN217" si="366">IF(BO$1="Rejected",BG200,IF(BQ200="",BG200,SUM(BG200,BQ200)))</f>
        <v>0</v>
      </c>
      <c r="BO200" s="77">
        <f t="shared" ref="BO200:BO217" si="367">IF(BM$1="","",SUM(BM200:BN200))</f>
        <v>0</v>
      </c>
      <c r="BP200" s="432">
        <f>IF(BM$1="","",SUMIF($H201:$H206,MID($H200,3,10),BP201:BP206))</f>
        <v>0</v>
      </c>
      <c r="BQ200" s="432">
        <f>IF(BM$1="","",SUMIF($H201:$H206,MID($H200,3,10),BQ201:BQ206))</f>
        <v>0</v>
      </c>
      <c r="BR200" s="382"/>
      <c r="BS200" s="320"/>
      <c r="BT200" s="77">
        <f t="shared" ref="BT200:BT217" si="368">IF(BV$1="Rejected",BM200,IF(BW200="",BM200,SUM(BM200,BW200)))</f>
        <v>0</v>
      </c>
      <c r="BU200" s="77">
        <f t="shared" ref="BU200:BU217" si="369">IF(BV$1="Rejected",BN200,IF(BX200="",BN200,SUM(BN200,BX200)))</f>
        <v>0</v>
      </c>
      <c r="BV200" s="77">
        <f t="shared" ref="BV200:BV217" si="370">IF(BT$1="","",SUM(BT200:BU200))</f>
        <v>0</v>
      </c>
      <c r="BW200" s="432">
        <f>IF(BT$1="","",SUMIF($H201:$H206,MID($H200,3,10),BW201:BW206))</f>
        <v>0</v>
      </c>
      <c r="BX200" s="432">
        <f>IF(BT$1="","",SUMIF($H201:$H206,MID($H200,3,10),BX201:BX206))</f>
        <v>0</v>
      </c>
      <c r="BY200" s="382"/>
      <c r="BZ200" s="320"/>
      <c r="CA200" s="77">
        <f t="shared" ref="CA200:CA217" si="371">IF(CC$1="Rejected",BT200,IF(CD200="",BT200,SUM(BT200,CD200)))</f>
        <v>0</v>
      </c>
      <c r="CB200" s="77">
        <f t="shared" ref="CB200:CB217" si="372">IF(CC$1="Rejected",BU200,IF(CE200="",BU200,SUM(BU200,CE200)))</f>
        <v>0</v>
      </c>
      <c r="CC200" s="77">
        <f t="shared" ref="CC200:CC217" si="373">IF(CA$1="","",SUM(CA200:CB200))</f>
        <v>0</v>
      </c>
      <c r="CD200" s="432">
        <f>IF(CA$1="","",SUMIF($H201:$H206,MID($H200,3,10),CD201:CD206))</f>
        <v>0</v>
      </c>
      <c r="CE200" s="432">
        <f>IF(CA$1="","",SUMIF($H201:$H206,MID($H200,3,10),CE201:CE206))</f>
        <v>0</v>
      </c>
      <c r="CF200" s="382"/>
      <c r="CG200" s="320"/>
      <c r="CH200" s="77">
        <f t="shared" ref="CH200:CH217" si="374">IF(CJ$1="Rejected",CA200,IF(CK200="",CA200,SUM(CA200,CK200)))</f>
        <v>0</v>
      </c>
      <c r="CI200" s="77">
        <f t="shared" ref="CI200:CI217" si="375">IF(CJ$1="Rejected",CB200,IF(CL200="",CB200,SUM(CB200,CL200)))</f>
        <v>0</v>
      </c>
      <c r="CJ200" s="77">
        <f t="shared" ref="CJ200:CJ217" si="376">IF(CH$1="","",SUM(CH200:CI200))</f>
        <v>0</v>
      </c>
      <c r="CK200" s="432">
        <f>IF(CH$1="","",SUMIF($H201:$H206,MID($H200,3,10),CK201:CK206))</f>
        <v>0</v>
      </c>
      <c r="CL200" s="432">
        <f>IF(CH$1="","",SUMIF($H201:$H206,MID($H200,3,10),CL201:CL206))</f>
        <v>0</v>
      </c>
      <c r="CM200" s="382"/>
      <c r="CN200" s="320"/>
      <c r="CO200" s="77">
        <f t="shared" ref="CO200:CO217" si="377">IF(CQ$1="Rejected",CH200,IF(CR200="",CH200,SUM(CH200,CR200)))</f>
        <v>0</v>
      </c>
      <c r="CP200" s="77">
        <f t="shared" ref="CP200:CP217" si="378">IF(CQ$1="Rejected",CI200,IF(CS200="",CI200,SUM(CI200,CS200)))</f>
        <v>0</v>
      </c>
      <c r="CQ200" s="77">
        <f t="shared" ref="CQ200:CQ217" si="379">IF(CO$1="","",SUM(CO200:CP200))</f>
        <v>0</v>
      </c>
      <c r="CR200" s="432">
        <f>IF(CO$1="","",SUMIF($H201:$H206,MID($H200,3,10),CR201:CR206))</f>
        <v>0</v>
      </c>
      <c r="CS200" s="432">
        <f>IF(CO$1="","",SUMIF($H201:$H206,MID($H200,3,10),CS201:CS206))</f>
        <v>0</v>
      </c>
      <c r="CT200" s="382"/>
      <c r="CU200" s="320"/>
      <c r="CV200" s="77">
        <f t="shared" ref="CV200:CV217" si="380">IF(CX$1="Rejected",CO200,IF(CY200="",CO200,SUM(CO200,CY200)))</f>
        <v>0</v>
      </c>
      <c r="CW200" s="77">
        <f t="shared" ref="CW200:CW217" si="381">IF(CX$1="Rejected",CP200,IF(CZ200="",CP200,SUM(CP200,CZ200)))</f>
        <v>0</v>
      </c>
      <c r="CX200" s="77">
        <f t="shared" ref="CX200:CX217" si="382">IF(CV$1="","",SUM(CV200:CW200))</f>
        <v>0</v>
      </c>
      <c r="CY200" s="432">
        <f>IF(CV$1="","",SUMIF($H201:$H206,MID($H200,3,10),CY201:CY206))</f>
        <v>0</v>
      </c>
      <c r="CZ200" s="432">
        <f>IF(CV$1="","",SUMIF($H201:$H206,MID($H200,3,10),CZ201:CZ206))</f>
        <v>0</v>
      </c>
      <c r="DA200" s="382"/>
      <c r="DB200" s="320"/>
      <c r="DC200" s="77">
        <f t="shared" ref="DC200:DC217" si="383">IF(DE$1="Rejected",CV200,IF(DF200="",CV200,SUM(CV200,DF200)))</f>
        <v>0</v>
      </c>
      <c r="DD200" s="77">
        <f t="shared" ref="DD200:DD217" si="384">IF(DE$1="Rejected",CW200,IF(DG200="",CW200,SUM(CW200,DG200)))</f>
        <v>0</v>
      </c>
      <c r="DE200" s="77">
        <f t="shared" ref="DE200:DE217" si="385">IF(DC$1="","",SUM(DC200:DD200))</f>
        <v>0</v>
      </c>
      <c r="DF200" s="432">
        <f>IF(DC$1="","",SUMIF($H201:$H206,MID($H200,3,10),DF201:DF206))</f>
        <v>0</v>
      </c>
      <c r="DG200" s="432">
        <f>IF(DC$1="","",SUMIF($H201:$H206,MID($H200,3,10),DG201:DG206))</f>
        <v>0</v>
      </c>
      <c r="DH200" s="382"/>
      <c r="DI200" s="320"/>
      <c r="DJ200" s="77">
        <f t="shared" ref="DJ200:DJ217" si="386">IF(DL$1="Rejected",DC200,IF(DM200="",DC200,SUM(DC200,DM200)))</f>
        <v>0</v>
      </c>
      <c r="DK200" s="77">
        <f t="shared" ref="DK200:DK217" si="387">IF(DL$1="Rejected",DD200,IF(DN200="",DD200,SUM(DD200,DN200)))</f>
        <v>0</v>
      </c>
      <c r="DL200" s="77">
        <f t="shared" ref="DL200:DL217" si="388">IF(DJ$1="","",SUM(DJ200:DK200))</f>
        <v>0</v>
      </c>
      <c r="DM200" s="432">
        <f>IF(DJ$1="","",SUMIF($H201:$H206,MID($H200,3,10),DM201:DM206))</f>
        <v>0</v>
      </c>
      <c r="DN200" s="432">
        <f>IF(DJ$1="","",SUMIF($H201:$H206,MID($H200,3,10),DN201:DN206))</f>
        <v>0</v>
      </c>
      <c r="DO200" s="382"/>
      <c r="DP200" s="320"/>
      <c r="DQ200" s="77">
        <f t="shared" ref="DQ200:DQ217" si="389">IF(DS$1="Rejected",DJ200,IF(DT200="",DJ200,SUM(DJ200,DT200)))</f>
        <v>0</v>
      </c>
      <c r="DR200" s="77">
        <f t="shared" ref="DR200:DR217" si="390">IF(DS$1="Rejected",DK200,IF(DU200="",DK200,SUM(DK200,DU200)))</f>
        <v>0</v>
      </c>
      <c r="DS200" s="77">
        <f t="shared" ref="DS200:DS217" si="391">IF(DQ$1="","",SUM(DQ200:DR200))</f>
        <v>0</v>
      </c>
      <c r="DT200" s="432">
        <f>IF(DQ$1="","",SUMIF($H201:$H206,MID($H200,3,10),DT201:DT206))</f>
        <v>0</v>
      </c>
      <c r="DU200" s="432">
        <f>IF(DQ$1="","",SUMIF($H201:$H206,MID($H200,3,10),DU201:DU206))</f>
        <v>0</v>
      </c>
      <c r="DV200" s="382"/>
    </row>
    <row r="201" spans="1:126" outlineLevel="1" x14ac:dyDescent="0.2">
      <c r="A201" s="152" t="s">
        <v>110</v>
      </c>
      <c r="B201" s="182" t="s">
        <v>118</v>
      </c>
      <c r="C201" s="43"/>
      <c r="D201" s="43"/>
      <c r="E201" s="79">
        <f t="shared" si="339"/>
        <v>0</v>
      </c>
      <c r="F201" s="150"/>
      <c r="H201" s="320" t="s">
        <v>332</v>
      </c>
      <c r="I201" s="79">
        <f t="shared" si="340"/>
        <v>0</v>
      </c>
      <c r="J201" s="79">
        <f t="shared" si="341"/>
        <v>0</v>
      </c>
      <c r="K201" s="79">
        <f t="shared" si="342"/>
        <v>0</v>
      </c>
      <c r="L201" s="537"/>
      <c r="M201" s="537"/>
      <c r="N201" s="382"/>
      <c r="O201" s="320" t="str">
        <f t="shared" si="343"/>
        <v>LMC</v>
      </c>
      <c r="P201" s="79">
        <f t="shared" si="344"/>
        <v>0</v>
      </c>
      <c r="Q201" s="79">
        <f t="shared" si="345"/>
        <v>0</v>
      </c>
      <c r="R201" s="79">
        <f t="shared" si="346"/>
        <v>0</v>
      </c>
      <c r="S201" s="537"/>
      <c r="T201" s="537"/>
      <c r="U201" s="382"/>
      <c r="V201" s="320"/>
      <c r="W201" s="79">
        <f t="shared" si="347"/>
        <v>0</v>
      </c>
      <c r="X201" s="79">
        <f t="shared" si="348"/>
        <v>0</v>
      </c>
      <c r="Y201" s="79">
        <f t="shared" si="349"/>
        <v>0</v>
      </c>
      <c r="Z201" s="537"/>
      <c r="AA201" s="537"/>
      <c r="AB201" s="382"/>
      <c r="AC201" s="320"/>
      <c r="AD201" s="79">
        <f t="shared" si="350"/>
        <v>0</v>
      </c>
      <c r="AE201" s="79">
        <f t="shared" si="351"/>
        <v>0</v>
      </c>
      <c r="AF201" s="79">
        <f t="shared" si="352"/>
        <v>0</v>
      </c>
      <c r="AG201" s="537"/>
      <c r="AH201" s="537"/>
      <c r="AI201" s="382"/>
      <c r="AJ201" s="320"/>
      <c r="AK201" s="79">
        <f t="shared" si="353"/>
        <v>0</v>
      </c>
      <c r="AL201" s="79">
        <f t="shared" si="354"/>
        <v>0</v>
      </c>
      <c r="AM201" s="79">
        <f t="shared" si="355"/>
        <v>0</v>
      </c>
      <c r="AN201" s="537"/>
      <c r="AO201" s="537"/>
      <c r="AP201" s="382"/>
      <c r="AQ201" s="320"/>
      <c r="AR201" s="79">
        <f t="shared" si="356"/>
        <v>0</v>
      </c>
      <c r="AS201" s="79">
        <f t="shared" si="357"/>
        <v>0</v>
      </c>
      <c r="AT201" s="79">
        <f t="shared" si="358"/>
        <v>0</v>
      </c>
      <c r="AU201" s="537"/>
      <c r="AV201" s="537"/>
      <c r="AW201" s="382"/>
      <c r="AX201" s="320"/>
      <c r="AY201" s="79">
        <f t="shared" si="359"/>
        <v>0</v>
      </c>
      <c r="AZ201" s="79">
        <f t="shared" si="360"/>
        <v>0</v>
      </c>
      <c r="BA201" s="79">
        <f t="shared" si="361"/>
        <v>0</v>
      </c>
      <c r="BB201" s="537"/>
      <c r="BC201" s="537"/>
      <c r="BD201" s="382"/>
      <c r="BE201" s="320"/>
      <c r="BF201" s="79">
        <f t="shared" si="362"/>
        <v>0</v>
      </c>
      <c r="BG201" s="79">
        <f t="shared" si="363"/>
        <v>0</v>
      </c>
      <c r="BH201" s="79">
        <f t="shared" si="364"/>
        <v>0</v>
      </c>
      <c r="BI201" s="537"/>
      <c r="BJ201" s="537"/>
      <c r="BK201" s="382"/>
      <c r="BL201" s="320"/>
      <c r="BM201" s="79">
        <f t="shared" si="365"/>
        <v>0</v>
      </c>
      <c r="BN201" s="79">
        <f t="shared" si="366"/>
        <v>0</v>
      </c>
      <c r="BO201" s="79">
        <f t="shared" si="367"/>
        <v>0</v>
      </c>
      <c r="BP201" s="537"/>
      <c r="BQ201" s="537"/>
      <c r="BR201" s="382"/>
      <c r="BS201" s="320"/>
      <c r="BT201" s="79">
        <f t="shared" si="368"/>
        <v>0</v>
      </c>
      <c r="BU201" s="79">
        <f t="shared" si="369"/>
        <v>0</v>
      </c>
      <c r="BV201" s="79">
        <f t="shared" si="370"/>
        <v>0</v>
      </c>
      <c r="BW201" s="537"/>
      <c r="BX201" s="537"/>
      <c r="BY201" s="382"/>
      <c r="BZ201" s="320"/>
      <c r="CA201" s="79">
        <f t="shared" si="371"/>
        <v>0</v>
      </c>
      <c r="CB201" s="79">
        <f t="shared" si="372"/>
        <v>0</v>
      </c>
      <c r="CC201" s="79">
        <f t="shared" si="373"/>
        <v>0</v>
      </c>
      <c r="CD201" s="537"/>
      <c r="CE201" s="537"/>
      <c r="CF201" s="382"/>
      <c r="CG201" s="320"/>
      <c r="CH201" s="79">
        <f t="shared" si="374"/>
        <v>0</v>
      </c>
      <c r="CI201" s="79">
        <f t="shared" si="375"/>
        <v>0</v>
      </c>
      <c r="CJ201" s="79">
        <f t="shared" si="376"/>
        <v>0</v>
      </c>
      <c r="CK201" s="537"/>
      <c r="CL201" s="537"/>
      <c r="CM201" s="382"/>
      <c r="CN201" s="320"/>
      <c r="CO201" s="79">
        <f t="shared" si="377"/>
        <v>0</v>
      </c>
      <c r="CP201" s="79">
        <f t="shared" si="378"/>
        <v>0</v>
      </c>
      <c r="CQ201" s="79">
        <f t="shared" si="379"/>
        <v>0</v>
      </c>
      <c r="CR201" s="537"/>
      <c r="CS201" s="537"/>
      <c r="CT201" s="382"/>
      <c r="CU201" s="320"/>
      <c r="CV201" s="79">
        <f t="shared" si="380"/>
        <v>0</v>
      </c>
      <c r="CW201" s="79">
        <f t="shared" si="381"/>
        <v>0</v>
      </c>
      <c r="CX201" s="79">
        <f t="shared" si="382"/>
        <v>0</v>
      </c>
      <c r="CY201" s="537"/>
      <c r="CZ201" s="537"/>
      <c r="DA201" s="382"/>
      <c r="DB201" s="320"/>
      <c r="DC201" s="79">
        <f t="shared" si="383"/>
        <v>0</v>
      </c>
      <c r="DD201" s="79">
        <f t="shared" si="384"/>
        <v>0</v>
      </c>
      <c r="DE201" s="79">
        <f t="shared" si="385"/>
        <v>0</v>
      </c>
      <c r="DF201" s="537"/>
      <c r="DG201" s="537"/>
      <c r="DH201" s="382"/>
      <c r="DI201" s="320"/>
      <c r="DJ201" s="79">
        <f t="shared" si="386"/>
        <v>0</v>
      </c>
      <c r="DK201" s="79">
        <f t="shared" si="387"/>
        <v>0</v>
      </c>
      <c r="DL201" s="79">
        <f t="shared" si="388"/>
        <v>0</v>
      </c>
      <c r="DM201" s="537"/>
      <c r="DN201" s="537"/>
      <c r="DO201" s="382"/>
      <c r="DP201" s="320"/>
      <c r="DQ201" s="79">
        <f t="shared" si="389"/>
        <v>0</v>
      </c>
      <c r="DR201" s="79">
        <f t="shared" si="390"/>
        <v>0</v>
      </c>
      <c r="DS201" s="79">
        <f t="shared" si="391"/>
        <v>0</v>
      </c>
      <c r="DT201" s="537"/>
      <c r="DU201" s="537"/>
      <c r="DV201" s="382"/>
    </row>
    <row r="202" spans="1:126" outlineLevel="1" x14ac:dyDescent="0.2">
      <c r="A202" s="152" t="s">
        <v>111</v>
      </c>
      <c r="B202" s="182" t="s">
        <v>118</v>
      </c>
      <c r="C202" s="43"/>
      <c r="D202" s="43"/>
      <c r="E202" s="79">
        <f t="shared" si="339"/>
        <v>0</v>
      </c>
      <c r="F202" s="150"/>
      <c r="H202" s="320" t="s">
        <v>332</v>
      </c>
      <c r="I202" s="79">
        <f t="shared" si="340"/>
        <v>0</v>
      </c>
      <c r="J202" s="79">
        <f t="shared" si="341"/>
        <v>0</v>
      </c>
      <c r="K202" s="79">
        <f t="shared" si="342"/>
        <v>0</v>
      </c>
      <c r="L202" s="537"/>
      <c r="M202" s="537"/>
      <c r="N202" s="382"/>
      <c r="O202" s="320" t="str">
        <f t="shared" si="343"/>
        <v>LMC</v>
      </c>
      <c r="P202" s="79">
        <f t="shared" si="344"/>
        <v>0</v>
      </c>
      <c r="Q202" s="79">
        <f t="shared" si="345"/>
        <v>0</v>
      </c>
      <c r="R202" s="79">
        <f t="shared" si="346"/>
        <v>0</v>
      </c>
      <c r="S202" s="537"/>
      <c r="T202" s="537"/>
      <c r="U202" s="382"/>
      <c r="V202" s="320"/>
      <c r="W202" s="79">
        <f t="shared" si="347"/>
        <v>0</v>
      </c>
      <c r="X202" s="79">
        <f t="shared" si="348"/>
        <v>0</v>
      </c>
      <c r="Y202" s="79">
        <f t="shared" si="349"/>
        <v>0</v>
      </c>
      <c r="Z202" s="537"/>
      <c r="AA202" s="537"/>
      <c r="AB202" s="382"/>
      <c r="AC202" s="320"/>
      <c r="AD202" s="79">
        <f t="shared" si="350"/>
        <v>0</v>
      </c>
      <c r="AE202" s="79">
        <f t="shared" si="351"/>
        <v>0</v>
      </c>
      <c r="AF202" s="79">
        <f t="shared" si="352"/>
        <v>0</v>
      </c>
      <c r="AG202" s="537"/>
      <c r="AH202" s="537"/>
      <c r="AI202" s="382"/>
      <c r="AJ202" s="320"/>
      <c r="AK202" s="79">
        <f t="shared" si="353"/>
        <v>0</v>
      </c>
      <c r="AL202" s="79">
        <f t="shared" si="354"/>
        <v>0</v>
      </c>
      <c r="AM202" s="79">
        <f t="shared" si="355"/>
        <v>0</v>
      </c>
      <c r="AN202" s="537"/>
      <c r="AO202" s="537"/>
      <c r="AP202" s="382"/>
      <c r="AQ202" s="320"/>
      <c r="AR202" s="79">
        <f t="shared" si="356"/>
        <v>0</v>
      </c>
      <c r="AS202" s="79">
        <f t="shared" si="357"/>
        <v>0</v>
      </c>
      <c r="AT202" s="79">
        <f t="shared" si="358"/>
        <v>0</v>
      </c>
      <c r="AU202" s="537"/>
      <c r="AV202" s="537"/>
      <c r="AW202" s="382"/>
      <c r="AX202" s="320"/>
      <c r="AY202" s="79">
        <f t="shared" si="359"/>
        <v>0</v>
      </c>
      <c r="AZ202" s="79">
        <f t="shared" si="360"/>
        <v>0</v>
      </c>
      <c r="BA202" s="79">
        <f t="shared" si="361"/>
        <v>0</v>
      </c>
      <c r="BB202" s="537"/>
      <c r="BC202" s="537"/>
      <c r="BD202" s="382"/>
      <c r="BE202" s="320"/>
      <c r="BF202" s="79">
        <f t="shared" si="362"/>
        <v>0</v>
      </c>
      <c r="BG202" s="79">
        <f t="shared" si="363"/>
        <v>0</v>
      </c>
      <c r="BH202" s="79">
        <f t="shared" si="364"/>
        <v>0</v>
      </c>
      <c r="BI202" s="537"/>
      <c r="BJ202" s="537"/>
      <c r="BK202" s="382"/>
      <c r="BL202" s="320"/>
      <c r="BM202" s="79">
        <f t="shared" si="365"/>
        <v>0</v>
      </c>
      <c r="BN202" s="79">
        <f t="shared" si="366"/>
        <v>0</v>
      </c>
      <c r="BO202" s="79">
        <f t="shared" si="367"/>
        <v>0</v>
      </c>
      <c r="BP202" s="537"/>
      <c r="BQ202" s="537"/>
      <c r="BR202" s="382"/>
      <c r="BS202" s="320"/>
      <c r="BT202" s="79">
        <f t="shared" si="368"/>
        <v>0</v>
      </c>
      <c r="BU202" s="79">
        <f t="shared" si="369"/>
        <v>0</v>
      </c>
      <c r="BV202" s="79">
        <f t="shared" si="370"/>
        <v>0</v>
      </c>
      <c r="BW202" s="537"/>
      <c r="BX202" s="537"/>
      <c r="BY202" s="382"/>
      <c r="BZ202" s="320"/>
      <c r="CA202" s="79">
        <f t="shared" si="371"/>
        <v>0</v>
      </c>
      <c r="CB202" s="79">
        <f t="shared" si="372"/>
        <v>0</v>
      </c>
      <c r="CC202" s="79">
        <f t="shared" si="373"/>
        <v>0</v>
      </c>
      <c r="CD202" s="537"/>
      <c r="CE202" s="537"/>
      <c r="CF202" s="382"/>
      <c r="CG202" s="320"/>
      <c r="CH202" s="79">
        <f t="shared" si="374"/>
        <v>0</v>
      </c>
      <c r="CI202" s="79">
        <f t="shared" si="375"/>
        <v>0</v>
      </c>
      <c r="CJ202" s="79">
        <f t="shared" si="376"/>
        <v>0</v>
      </c>
      <c r="CK202" s="537"/>
      <c r="CL202" s="537"/>
      <c r="CM202" s="382"/>
      <c r="CN202" s="320"/>
      <c r="CO202" s="79">
        <f t="shared" si="377"/>
        <v>0</v>
      </c>
      <c r="CP202" s="79">
        <f t="shared" si="378"/>
        <v>0</v>
      </c>
      <c r="CQ202" s="79">
        <f t="shared" si="379"/>
        <v>0</v>
      </c>
      <c r="CR202" s="537"/>
      <c r="CS202" s="537"/>
      <c r="CT202" s="382"/>
      <c r="CU202" s="320"/>
      <c r="CV202" s="79">
        <f t="shared" si="380"/>
        <v>0</v>
      </c>
      <c r="CW202" s="79">
        <f t="shared" si="381"/>
        <v>0</v>
      </c>
      <c r="CX202" s="79">
        <f t="shared" si="382"/>
        <v>0</v>
      </c>
      <c r="CY202" s="537"/>
      <c r="CZ202" s="537"/>
      <c r="DA202" s="382"/>
      <c r="DB202" s="320"/>
      <c r="DC202" s="79">
        <f t="shared" si="383"/>
        <v>0</v>
      </c>
      <c r="DD202" s="79">
        <f t="shared" si="384"/>
        <v>0</v>
      </c>
      <c r="DE202" s="79">
        <f t="shared" si="385"/>
        <v>0</v>
      </c>
      <c r="DF202" s="537"/>
      <c r="DG202" s="537"/>
      <c r="DH202" s="382"/>
      <c r="DI202" s="320"/>
      <c r="DJ202" s="79">
        <f t="shared" si="386"/>
        <v>0</v>
      </c>
      <c r="DK202" s="79">
        <f t="shared" si="387"/>
        <v>0</v>
      </c>
      <c r="DL202" s="79">
        <f t="shared" si="388"/>
        <v>0</v>
      </c>
      <c r="DM202" s="537"/>
      <c r="DN202" s="537"/>
      <c r="DO202" s="382"/>
      <c r="DP202" s="320"/>
      <c r="DQ202" s="79">
        <f t="shared" si="389"/>
        <v>0</v>
      </c>
      <c r="DR202" s="79">
        <f t="shared" si="390"/>
        <v>0</v>
      </c>
      <c r="DS202" s="79">
        <f t="shared" si="391"/>
        <v>0</v>
      </c>
      <c r="DT202" s="537"/>
      <c r="DU202" s="537"/>
      <c r="DV202" s="382"/>
    </row>
    <row r="203" spans="1:126" outlineLevel="1" x14ac:dyDescent="0.2">
      <c r="A203" s="152" t="s">
        <v>128</v>
      </c>
      <c r="B203" s="182" t="s">
        <v>118</v>
      </c>
      <c r="C203" s="43"/>
      <c r="D203" s="43"/>
      <c r="E203" s="79">
        <f t="shared" si="339"/>
        <v>0</v>
      </c>
      <c r="F203" s="150"/>
      <c r="H203" s="320" t="s">
        <v>332</v>
      </c>
      <c r="I203" s="79">
        <f t="shared" si="340"/>
        <v>0</v>
      </c>
      <c r="J203" s="79">
        <f t="shared" si="341"/>
        <v>0</v>
      </c>
      <c r="K203" s="79">
        <f t="shared" si="342"/>
        <v>0</v>
      </c>
      <c r="L203" s="537"/>
      <c r="M203" s="537"/>
      <c r="N203" s="382"/>
      <c r="O203" s="320" t="str">
        <f t="shared" si="343"/>
        <v>LMC</v>
      </c>
      <c r="P203" s="79">
        <f t="shared" si="344"/>
        <v>0</v>
      </c>
      <c r="Q203" s="79">
        <f t="shared" si="345"/>
        <v>0</v>
      </c>
      <c r="R203" s="79">
        <f t="shared" si="346"/>
        <v>0</v>
      </c>
      <c r="S203" s="537"/>
      <c r="T203" s="537"/>
      <c r="U203" s="382"/>
      <c r="V203" s="320"/>
      <c r="W203" s="79">
        <f t="shared" si="347"/>
        <v>0</v>
      </c>
      <c r="X203" s="79">
        <f t="shared" si="348"/>
        <v>0</v>
      </c>
      <c r="Y203" s="79">
        <f t="shared" si="349"/>
        <v>0</v>
      </c>
      <c r="Z203" s="537"/>
      <c r="AA203" s="537"/>
      <c r="AB203" s="382"/>
      <c r="AC203" s="320"/>
      <c r="AD203" s="79">
        <f t="shared" si="350"/>
        <v>0</v>
      </c>
      <c r="AE203" s="79">
        <f t="shared" si="351"/>
        <v>0</v>
      </c>
      <c r="AF203" s="79">
        <f t="shared" si="352"/>
        <v>0</v>
      </c>
      <c r="AG203" s="537"/>
      <c r="AH203" s="537"/>
      <c r="AI203" s="382"/>
      <c r="AJ203" s="320"/>
      <c r="AK203" s="79">
        <f t="shared" si="353"/>
        <v>0</v>
      </c>
      <c r="AL203" s="79">
        <f t="shared" si="354"/>
        <v>0</v>
      </c>
      <c r="AM203" s="79">
        <f t="shared" si="355"/>
        <v>0</v>
      </c>
      <c r="AN203" s="537"/>
      <c r="AO203" s="537"/>
      <c r="AP203" s="382"/>
      <c r="AQ203" s="320"/>
      <c r="AR203" s="79">
        <f t="shared" si="356"/>
        <v>0</v>
      </c>
      <c r="AS203" s="79">
        <f t="shared" si="357"/>
        <v>0</v>
      </c>
      <c r="AT203" s="79">
        <f t="shared" si="358"/>
        <v>0</v>
      </c>
      <c r="AU203" s="537"/>
      <c r="AV203" s="537"/>
      <c r="AW203" s="382"/>
      <c r="AX203" s="320"/>
      <c r="AY203" s="79">
        <f t="shared" si="359"/>
        <v>0</v>
      </c>
      <c r="AZ203" s="79">
        <f t="shared" si="360"/>
        <v>0</v>
      </c>
      <c r="BA203" s="79">
        <f t="shared" si="361"/>
        <v>0</v>
      </c>
      <c r="BB203" s="537"/>
      <c r="BC203" s="537"/>
      <c r="BD203" s="382"/>
      <c r="BE203" s="320"/>
      <c r="BF203" s="79">
        <f t="shared" si="362"/>
        <v>0</v>
      </c>
      <c r="BG203" s="79">
        <f t="shared" si="363"/>
        <v>0</v>
      </c>
      <c r="BH203" s="79">
        <f t="shared" si="364"/>
        <v>0</v>
      </c>
      <c r="BI203" s="537"/>
      <c r="BJ203" s="537"/>
      <c r="BK203" s="382"/>
      <c r="BL203" s="320"/>
      <c r="BM203" s="79">
        <f t="shared" si="365"/>
        <v>0</v>
      </c>
      <c r="BN203" s="79">
        <f t="shared" si="366"/>
        <v>0</v>
      </c>
      <c r="BO203" s="79">
        <f t="shared" si="367"/>
        <v>0</v>
      </c>
      <c r="BP203" s="537"/>
      <c r="BQ203" s="537"/>
      <c r="BR203" s="382"/>
      <c r="BS203" s="320"/>
      <c r="BT203" s="79">
        <f t="shared" si="368"/>
        <v>0</v>
      </c>
      <c r="BU203" s="79">
        <f t="shared" si="369"/>
        <v>0</v>
      </c>
      <c r="BV203" s="79">
        <f t="shared" si="370"/>
        <v>0</v>
      </c>
      <c r="BW203" s="537"/>
      <c r="BX203" s="537"/>
      <c r="BY203" s="382"/>
      <c r="BZ203" s="320"/>
      <c r="CA203" s="79">
        <f t="shared" si="371"/>
        <v>0</v>
      </c>
      <c r="CB203" s="79">
        <f t="shared" si="372"/>
        <v>0</v>
      </c>
      <c r="CC203" s="79">
        <f t="shared" si="373"/>
        <v>0</v>
      </c>
      <c r="CD203" s="537"/>
      <c r="CE203" s="537"/>
      <c r="CF203" s="382"/>
      <c r="CG203" s="320"/>
      <c r="CH203" s="79">
        <f t="shared" si="374"/>
        <v>0</v>
      </c>
      <c r="CI203" s="79">
        <f t="shared" si="375"/>
        <v>0</v>
      </c>
      <c r="CJ203" s="79">
        <f t="shared" si="376"/>
        <v>0</v>
      </c>
      <c r="CK203" s="537"/>
      <c r="CL203" s="537"/>
      <c r="CM203" s="382"/>
      <c r="CN203" s="320"/>
      <c r="CO203" s="79">
        <f t="shared" si="377"/>
        <v>0</v>
      </c>
      <c r="CP203" s="79">
        <f t="shared" si="378"/>
        <v>0</v>
      </c>
      <c r="CQ203" s="79">
        <f t="shared" si="379"/>
        <v>0</v>
      </c>
      <c r="CR203" s="537"/>
      <c r="CS203" s="537"/>
      <c r="CT203" s="382"/>
      <c r="CU203" s="320"/>
      <c r="CV203" s="79">
        <f t="shared" si="380"/>
        <v>0</v>
      </c>
      <c r="CW203" s="79">
        <f t="shared" si="381"/>
        <v>0</v>
      </c>
      <c r="CX203" s="79">
        <f t="shared" si="382"/>
        <v>0</v>
      </c>
      <c r="CY203" s="537"/>
      <c r="CZ203" s="537"/>
      <c r="DA203" s="382"/>
      <c r="DB203" s="320"/>
      <c r="DC203" s="79">
        <f t="shared" si="383"/>
        <v>0</v>
      </c>
      <c r="DD203" s="79">
        <f t="shared" si="384"/>
        <v>0</v>
      </c>
      <c r="DE203" s="79">
        <f t="shared" si="385"/>
        <v>0</v>
      </c>
      <c r="DF203" s="537"/>
      <c r="DG203" s="537"/>
      <c r="DH203" s="382"/>
      <c r="DI203" s="320"/>
      <c r="DJ203" s="79">
        <f t="shared" si="386"/>
        <v>0</v>
      </c>
      <c r="DK203" s="79">
        <f t="shared" si="387"/>
        <v>0</v>
      </c>
      <c r="DL203" s="79">
        <f t="shared" si="388"/>
        <v>0</v>
      </c>
      <c r="DM203" s="537"/>
      <c r="DN203" s="537"/>
      <c r="DO203" s="382"/>
      <c r="DP203" s="320"/>
      <c r="DQ203" s="79">
        <f t="shared" si="389"/>
        <v>0</v>
      </c>
      <c r="DR203" s="79">
        <f t="shared" si="390"/>
        <v>0</v>
      </c>
      <c r="DS203" s="79">
        <f t="shared" si="391"/>
        <v>0</v>
      </c>
      <c r="DT203" s="537"/>
      <c r="DU203" s="537"/>
      <c r="DV203" s="382"/>
    </row>
    <row r="204" spans="1:126" outlineLevel="1" x14ac:dyDescent="0.2">
      <c r="A204" s="152" t="s">
        <v>131</v>
      </c>
      <c r="B204" s="182" t="s">
        <v>118</v>
      </c>
      <c r="C204" s="43"/>
      <c r="D204" s="43"/>
      <c r="E204" s="79">
        <f t="shared" si="339"/>
        <v>0</v>
      </c>
      <c r="F204" s="150"/>
      <c r="G204" s="22"/>
      <c r="H204" s="320" t="s">
        <v>332</v>
      </c>
      <c r="I204" s="79">
        <f t="shared" si="340"/>
        <v>0</v>
      </c>
      <c r="J204" s="79">
        <f t="shared" si="341"/>
        <v>0</v>
      </c>
      <c r="K204" s="79">
        <f t="shared" si="342"/>
        <v>0</v>
      </c>
      <c r="L204" s="537"/>
      <c r="M204" s="537"/>
      <c r="N204" s="382"/>
      <c r="O204" s="320" t="str">
        <f t="shared" si="343"/>
        <v>LMC</v>
      </c>
      <c r="P204" s="79">
        <f t="shared" si="344"/>
        <v>0</v>
      </c>
      <c r="Q204" s="79">
        <f t="shared" si="345"/>
        <v>0</v>
      </c>
      <c r="R204" s="79">
        <f t="shared" si="346"/>
        <v>0</v>
      </c>
      <c r="S204" s="537"/>
      <c r="T204" s="537"/>
      <c r="U204" s="382"/>
      <c r="V204" s="320"/>
      <c r="W204" s="79">
        <f t="shared" si="347"/>
        <v>0</v>
      </c>
      <c r="X204" s="79">
        <f t="shared" si="348"/>
        <v>0</v>
      </c>
      <c r="Y204" s="79">
        <f t="shared" si="349"/>
        <v>0</v>
      </c>
      <c r="Z204" s="537"/>
      <c r="AA204" s="537"/>
      <c r="AB204" s="382"/>
      <c r="AC204" s="320"/>
      <c r="AD204" s="79">
        <f t="shared" si="350"/>
        <v>0</v>
      </c>
      <c r="AE204" s="79">
        <f t="shared" si="351"/>
        <v>0</v>
      </c>
      <c r="AF204" s="79">
        <f t="shared" si="352"/>
        <v>0</v>
      </c>
      <c r="AG204" s="537"/>
      <c r="AH204" s="537"/>
      <c r="AI204" s="382"/>
      <c r="AJ204" s="320"/>
      <c r="AK204" s="79">
        <f t="shared" si="353"/>
        <v>0</v>
      </c>
      <c r="AL204" s="79">
        <f t="shared" si="354"/>
        <v>0</v>
      </c>
      <c r="AM204" s="79">
        <f t="shared" si="355"/>
        <v>0</v>
      </c>
      <c r="AN204" s="537"/>
      <c r="AO204" s="537"/>
      <c r="AP204" s="382"/>
      <c r="AQ204" s="320"/>
      <c r="AR204" s="79">
        <f t="shared" si="356"/>
        <v>0</v>
      </c>
      <c r="AS204" s="79">
        <f t="shared" si="357"/>
        <v>0</v>
      </c>
      <c r="AT204" s="79">
        <f t="shared" si="358"/>
        <v>0</v>
      </c>
      <c r="AU204" s="537"/>
      <c r="AV204" s="537"/>
      <c r="AW204" s="382"/>
      <c r="AX204" s="320"/>
      <c r="AY204" s="79">
        <f t="shared" si="359"/>
        <v>0</v>
      </c>
      <c r="AZ204" s="79">
        <f t="shared" si="360"/>
        <v>0</v>
      </c>
      <c r="BA204" s="79">
        <f t="shared" si="361"/>
        <v>0</v>
      </c>
      <c r="BB204" s="537"/>
      <c r="BC204" s="537"/>
      <c r="BD204" s="382"/>
      <c r="BE204" s="320"/>
      <c r="BF204" s="79">
        <f t="shared" si="362"/>
        <v>0</v>
      </c>
      <c r="BG204" s="79">
        <f t="shared" si="363"/>
        <v>0</v>
      </c>
      <c r="BH204" s="79">
        <f t="shared" si="364"/>
        <v>0</v>
      </c>
      <c r="BI204" s="537"/>
      <c r="BJ204" s="537"/>
      <c r="BK204" s="382"/>
      <c r="BL204" s="320"/>
      <c r="BM204" s="79">
        <f t="shared" si="365"/>
        <v>0</v>
      </c>
      <c r="BN204" s="79">
        <f t="shared" si="366"/>
        <v>0</v>
      </c>
      <c r="BO204" s="79">
        <f t="shared" si="367"/>
        <v>0</v>
      </c>
      <c r="BP204" s="537"/>
      <c r="BQ204" s="537"/>
      <c r="BR204" s="382"/>
      <c r="BS204" s="320"/>
      <c r="BT204" s="79">
        <f t="shared" si="368"/>
        <v>0</v>
      </c>
      <c r="BU204" s="79">
        <f t="shared" si="369"/>
        <v>0</v>
      </c>
      <c r="BV204" s="79">
        <f t="shared" si="370"/>
        <v>0</v>
      </c>
      <c r="BW204" s="537"/>
      <c r="BX204" s="537"/>
      <c r="BY204" s="382"/>
      <c r="BZ204" s="320"/>
      <c r="CA204" s="79">
        <f t="shared" si="371"/>
        <v>0</v>
      </c>
      <c r="CB204" s="79">
        <f t="shared" si="372"/>
        <v>0</v>
      </c>
      <c r="CC204" s="79">
        <f t="shared" si="373"/>
        <v>0</v>
      </c>
      <c r="CD204" s="537"/>
      <c r="CE204" s="537"/>
      <c r="CF204" s="382"/>
      <c r="CG204" s="320"/>
      <c r="CH204" s="79">
        <f t="shared" si="374"/>
        <v>0</v>
      </c>
      <c r="CI204" s="79">
        <f t="shared" si="375"/>
        <v>0</v>
      </c>
      <c r="CJ204" s="79">
        <f t="shared" si="376"/>
        <v>0</v>
      </c>
      <c r="CK204" s="537"/>
      <c r="CL204" s="537"/>
      <c r="CM204" s="382"/>
      <c r="CN204" s="320"/>
      <c r="CO204" s="79">
        <f t="shared" si="377"/>
        <v>0</v>
      </c>
      <c r="CP204" s="79">
        <f t="shared" si="378"/>
        <v>0</v>
      </c>
      <c r="CQ204" s="79">
        <f t="shared" si="379"/>
        <v>0</v>
      </c>
      <c r="CR204" s="537"/>
      <c r="CS204" s="537"/>
      <c r="CT204" s="382"/>
      <c r="CU204" s="320"/>
      <c r="CV204" s="79">
        <f t="shared" si="380"/>
        <v>0</v>
      </c>
      <c r="CW204" s="79">
        <f t="shared" si="381"/>
        <v>0</v>
      </c>
      <c r="CX204" s="79">
        <f t="shared" si="382"/>
        <v>0</v>
      </c>
      <c r="CY204" s="537"/>
      <c r="CZ204" s="537"/>
      <c r="DA204" s="382"/>
      <c r="DB204" s="320"/>
      <c r="DC204" s="79">
        <f t="shared" si="383"/>
        <v>0</v>
      </c>
      <c r="DD204" s="79">
        <f t="shared" si="384"/>
        <v>0</v>
      </c>
      <c r="DE204" s="79">
        <f t="shared" si="385"/>
        <v>0</v>
      </c>
      <c r="DF204" s="537"/>
      <c r="DG204" s="537"/>
      <c r="DH204" s="382"/>
      <c r="DI204" s="320"/>
      <c r="DJ204" s="79">
        <f t="shared" si="386"/>
        <v>0</v>
      </c>
      <c r="DK204" s="79">
        <f t="shared" si="387"/>
        <v>0</v>
      </c>
      <c r="DL204" s="79">
        <f t="shared" si="388"/>
        <v>0</v>
      </c>
      <c r="DM204" s="537"/>
      <c r="DN204" s="537"/>
      <c r="DO204" s="382"/>
      <c r="DP204" s="320"/>
      <c r="DQ204" s="79">
        <f t="shared" si="389"/>
        <v>0</v>
      </c>
      <c r="DR204" s="79">
        <f t="shared" si="390"/>
        <v>0</v>
      </c>
      <c r="DS204" s="79">
        <f t="shared" si="391"/>
        <v>0</v>
      </c>
      <c r="DT204" s="537"/>
      <c r="DU204" s="537"/>
      <c r="DV204" s="382"/>
    </row>
    <row r="205" spans="1:126" outlineLevel="1" x14ac:dyDescent="0.2">
      <c r="A205" s="152" t="s">
        <v>131</v>
      </c>
      <c r="B205" s="182" t="s">
        <v>118</v>
      </c>
      <c r="C205" s="43"/>
      <c r="D205" s="43"/>
      <c r="E205" s="79">
        <f t="shared" si="339"/>
        <v>0</v>
      </c>
      <c r="F205" s="150"/>
      <c r="G205" s="22"/>
      <c r="H205" s="320" t="s">
        <v>332</v>
      </c>
      <c r="I205" s="79">
        <f t="shared" si="340"/>
        <v>0</v>
      </c>
      <c r="J205" s="79">
        <f t="shared" si="341"/>
        <v>0</v>
      </c>
      <c r="K205" s="79">
        <f t="shared" si="342"/>
        <v>0</v>
      </c>
      <c r="L205" s="537"/>
      <c r="M205" s="537"/>
      <c r="N205" s="382"/>
      <c r="O205" s="320" t="str">
        <f t="shared" si="343"/>
        <v>LMC</v>
      </c>
      <c r="P205" s="79">
        <f t="shared" si="344"/>
        <v>0</v>
      </c>
      <c r="Q205" s="79">
        <f t="shared" si="345"/>
        <v>0</v>
      </c>
      <c r="R205" s="79">
        <f t="shared" si="346"/>
        <v>0</v>
      </c>
      <c r="S205" s="537"/>
      <c r="T205" s="537"/>
      <c r="U205" s="382"/>
      <c r="V205" s="320"/>
      <c r="W205" s="79">
        <f t="shared" si="347"/>
        <v>0</v>
      </c>
      <c r="X205" s="79">
        <f t="shared" si="348"/>
        <v>0</v>
      </c>
      <c r="Y205" s="79">
        <f t="shared" si="349"/>
        <v>0</v>
      </c>
      <c r="Z205" s="537"/>
      <c r="AA205" s="537"/>
      <c r="AB205" s="382"/>
      <c r="AC205" s="320"/>
      <c r="AD205" s="79">
        <f t="shared" si="350"/>
        <v>0</v>
      </c>
      <c r="AE205" s="79">
        <f t="shared" si="351"/>
        <v>0</v>
      </c>
      <c r="AF205" s="79">
        <f t="shared" si="352"/>
        <v>0</v>
      </c>
      <c r="AG205" s="537"/>
      <c r="AH205" s="537"/>
      <c r="AI205" s="382"/>
      <c r="AJ205" s="320"/>
      <c r="AK205" s="79">
        <f t="shared" si="353"/>
        <v>0</v>
      </c>
      <c r="AL205" s="79">
        <f t="shared" si="354"/>
        <v>0</v>
      </c>
      <c r="AM205" s="79">
        <f t="shared" si="355"/>
        <v>0</v>
      </c>
      <c r="AN205" s="537"/>
      <c r="AO205" s="537"/>
      <c r="AP205" s="382"/>
      <c r="AQ205" s="320"/>
      <c r="AR205" s="79">
        <f t="shared" si="356"/>
        <v>0</v>
      </c>
      <c r="AS205" s="79">
        <f t="shared" si="357"/>
        <v>0</v>
      </c>
      <c r="AT205" s="79">
        <f t="shared" si="358"/>
        <v>0</v>
      </c>
      <c r="AU205" s="537"/>
      <c r="AV205" s="537"/>
      <c r="AW205" s="382"/>
      <c r="AX205" s="320"/>
      <c r="AY205" s="79">
        <f t="shared" si="359"/>
        <v>0</v>
      </c>
      <c r="AZ205" s="79">
        <f t="shared" si="360"/>
        <v>0</v>
      </c>
      <c r="BA205" s="79">
        <f t="shared" si="361"/>
        <v>0</v>
      </c>
      <c r="BB205" s="537"/>
      <c r="BC205" s="537"/>
      <c r="BD205" s="382"/>
      <c r="BE205" s="320"/>
      <c r="BF205" s="79">
        <f t="shared" si="362"/>
        <v>0</v>
      </c>
      <c r="BG205" s="79">
        <f t="shared" si="363"/>
        <v>0</v>
      </c>
      <c r="BH205" s="79">
        <f t="shared" si="364"/>
        <v>0</v>
      </c>
      <c r="BI205" s="537"/>
      <c r="BJ205" s="537"/>
      <c r="BK205" s="382"/>
      <c r="BL205" s="320"/>
      <c r="BM205" s="79">
        <f t="shared" si="365"/>
        <v>0</v>
      </c>
      <c r="BN205" s="79">
        <f t="shared" si="366"/>
        <v>0</v>
      </c>
      <c r="BO205" s="79">
        <f t="shared" si="367"/>
        <v>0</v>
      </c>
      <c r="BP205" s="537"/>
      <c r="BQ205" s="537"/>
      <c r="BR205" s="382"/>
      <c r="BS205" s="320"/>
      <c r="BT205" s="79">
        <f t="shared" si="368"/>
        <v>0</v>
      </c>
      <c r="BU205" s="79">
        <f t="shared" si="369"/>
        <v>0</v>
      </c>
      <c r="BV205" s="79">
        <f t="shared" si="370"/>
        <v>0</v>
      </c>
      <c r="BW205" s="537"/>
      <c r="BX205" s="537"/>
      <c r="BY205" s="382"/>
      <c r="BZ205" s="320"/>
      <c r="CA205" s="79">
        <f t="shared" si="371"/>
        <v>0</v>
      </c>
      <c r="CB205" s="79">
        <f t="shared" si="372"/>
        <v>0</v>
      </c>
      <c r="CC205" s="79">
        <f t="shared" si="373"/>
        <v>0</v>
      </c>
      <c r="CD205" s="537"/>
      <c r="CE205" s="537"/>
      <c r="CF205" s="382"/>
      <c r="CG205" s="320"/>
      <c r="CH205" s="79">
        <f t="shared" si="374"/>
        <v>0</v>
      </c>
      <c r="CI205" s="79">
        <f t="shared" si="375"/>
        <v>0</v>
      </c>
      <c r="CJ205" s="79">
        <f t="shared" si="376"/>
        <v>0</v>
      </c>
      <c r="CK205" s="537"/>
      <c r="CL205" s="537"/>
      <c r="CM205" s="382"/>
      <c r="CN205" s="320"/>
      <c r="CO205" s="79">
        <f t="shared" si="377"/>
        <v>0</v>
      </c>
      <c r="CP205" s="79">
        <f t="shared" si="378"/>
        <v>0</v>
      </c>
      <c r="CQ205" s="79">
        <f t="shared" si="379"/>
        <v>0</v>
      </c>
      <c r="CR205" s="537"/>
      <c r="CS205" s="537"/>
      <c r="CT205" s="382"/>
      <c r="CU205" s="320"/>
      <c r="CV205" s="79">
        <f t="shared" si="380"/>
        <v>0</v>
      </c>
      <c r="CW205" s="79">
        <f t="shared" si="381"/>
        <v>0</v>
      </c>
      <c r="CX205" s="79">
        <f t="shared" si="382"/>
        <v>0</v>
      </c>
      <c r="CY205" s="537"/>
      <c r="CZ205" s="537"/>
      <c r="DA205" s="382"/>
      <c r="DB205" s="320"/>
      <c r="DC205" s="79">
        <f t="shared" si="383"/>
        <v>0</v>
      </c>
      <c r="DD205" s="79">
        <f t="shared" si="384"/>
        <v>0</v>
      </c>
      <c r="DE205" s="79">
        <f t="shared" si="385"/>
        <v>0</v>
      </c>
      <c r="DF205" s="537"/>
      <c r="DG205" s="537"/>
      <c r="DH205" s="382"/>
      <c r="DI205" s="320"/>
      <c r="DJ205" s="79">
        <f t="shared" si="386"/>
        <v>0</v>
      </c>
      <c r="DK205" s="79">
        <f t="shared" si="387"/>
        <v>0</v>
      </c>
      <c r="DL205" s="79">
        <f t="shared" si="388"/>
        <v>0</v>
      </c>
      <c r="DM205" s="537"/>
      <c r="DN205" s="537"/>
      <c r="DO205" s="382"/>
      <c r="DP205" s="320"/>
      <c r="DQ205" s="79">
        <f t="shared" si="389"/>
        <v>0</v>
      </c>
      <c r="DR205" s="79">
        <f t="shared" si="390"/>
        <v>0</v>
      </c>
      <c r="DS205" s="79">
        <f t="shared" si="391"/>
        <v>0</v>
      </c>
      <c r="DT205" s="537"/>
      <c r="DU205" s="537"/>
      <c r="DV205" s="382"/>
    </row>
    <row r="206" spans="1:126" outlineLevel="1" x14ac:dyDescent="0.2">
      <c r="A206" s="75" t="s">
        <v>2</v>
      </c>
      <c r="B206" s="62" t="s">
        <v>36</v>
      </c>
      <c r="C206" s="77">
        <f>SUMIF($H207:$H212,MID($H206,3,10),C207:C212)</f>
        <v>0</v>
      </c>
      <c r="D206" s="77">
        <f>SUMIF($H207:$H212,MID($H206,3,10),D207:D212)</f>
        <v>0</v>
      </c>
      <c r="E206" s="77">
        <f t="shared" si="339"/>
        <v>0</v>
      </c>
      <c r="F206" s="150"/>
      <c r="G206" s="22"/>
      <c r="H206" s="320" t="s">
        <v>307</v>
      </c>
      <c r="I206" s="77">
        <f t="shared" si="340"/>
        <v>0</v>
      </c>
      <c r="J206" s="77">
        <f t="shared" si="341"/>
        <v>0</v>
      </c>
      <c r="K206" s="77">
        <f t="shared" si="342"/>
        <v>0</v>
      </c>
      <c r="L206" s="432">
        <f>IF(I$1="","",SUMIF($H207:$H212,MID($H206,3,10),L207:L212))</f>
        <v>0</v>
      </c>
      <c r="M206" s="432">
        <f>IF(I$1="","",SUMIF($H207:$H212,MID($H206,3,10),M207:M212))</f>
        <v>0</v>
      </c>
      <c r="N206" s="382"/>
      <c r="O206" s="320" t="str">
        <f t="shared" si="343"/>
        <v>LM</v>
      </c>
      <c r="P206" s="77">
        <f t="shared" si="344"/>
        <v>0</v>
      </c>
      <c r="Q206" s="77">
        <f t="shared" si="345"/>
        <v>0</v>
      </c>
      <c r="R206" s="77">
        <f t="shared" si="346"/>
        <v>0</v>
      </c>
      <c r="S206" s="432">
        <f>IF(P$1="","",SUMIF($H207:$H212,MID($H206,3,10),S207:S212))</f>
        <v>0</v>
      </c>
      <c r="T206" s="432">
        <f>IF(P$1="","",SUMIF($H207:$H212,MID($H206,3,10),T207:T212))</f>
        <v>0</v>
      </c>
      <c r="U206" s="382"/>
      <c r="V206" s="320"/>
      <c r="W206" s="77">
        <f t="shared" si="347"/>
        <v>0</v>
      </c>
      <c r="X206" s="77">
        <f t="shared" si="348"/>
        <v>0</v>
      </c>
      <c r="Y206" s="77">
        <f t="shared" si="349"/>
        <v>0</v>
      </c>
      <c r="Z206" s="432">
        <f>IF(W$1="","",SUMIF($H207:$H212,MID($H206,3,10),Z207:Z212))</f>
        <v>0</v>
      </c>
      <c r="AA206" s="432">
        <f>IF(W$1="","",SUMIF($H207:$H212,MID($H206,3,10),AA207:AA212))</f>
        <v>0</v>
      </c>
      <c r="AB206" s="382"/>
      <c r="AC206" s="320"/>
      <c r="AD206" s="77">
        <f t="shared" si="350"/>
        <v>0</v>
      </c>
      <c r="AE206" s="77">
        <f t="shared" si="351"/>
        <v>0</v>
      </c>
      <c r="AF206" s="77">
        <f t="shared" si="352"/>
        <v>0</v>
      </c>
      <c r="AG206" s="432">
        <f>IF(AD$1="","",SUMIF($H207:$H212,MID($H206,3,10),AG207:AG212))</f>
        <v>0</v>
      </c>
      <c r="AH206" s="432">
        <f>IF(AD$1="","",SUMIF($H207:$H212,MID($H206,3,10),AH207:AH212))</f>
        <v>0</v>
      </c>
      <c r="AI206" s="382"/>
      <c r="AJ206" s="320"/>
      <c r="AK206" s="77">
        <f t="shared" si="353"/>
        <v>0</v>
      </c>
      <c r="AL206" s="77">
        <f t="shared" si="354"/>
        <v>0</v>
      </c>
      <c r="AM206" s="77">
        <f t="shared" si="355"/>
        <v>0</v>
      </c>
      <c r="AN206" s="432">
        <f>IF(AK$1="","",SUMIF($H207:$H212,MID($H206,3,10),AN207:AN212))</f>
        <v>0</v>
      </c>
      <c r="AO206" s="432">
        <f>IF(AK$1="","",SUMIF($H207:$H212,MID($H206,3,10),AO207:AO212))</f>
        <v>0</v>
      </c>
      <c r="AP206" s="382"/>
      <c r="AQ206" s="320"/>
      <c r="AR206" s="77">
        <f t="shared" si="356"/>
        <v>0</v>
      </c>
      <c r="AS206" s="77">
        <f t="shared" si="357"/>
        <v>0</v>
      </c>
      <c r="AT206" s="77">
        <f t="shared" si="358"/>
        <v>0</v>
      </c>
      <c r="AU206" s="432">
        <f>IF(AR$1="","",SUMIF($H207:$H212,MID($H206,3,10),AU207:AU212))</f>
        <v>0</v>
      </c>
      <c r="AV206" s="432">
        <f>IF(AR$1="","",SUMIF($H207:$H212,MID($H206,3,10),AV207:AV212))</f>
        <v>0</v>
      </c>
      <c r="AW206" s="382"/>
      <c r="AX206" s="320"/>
      <c r="AY206" s="77">
        <f t="shared" si="359"/>
        <v>0</v>
      </c>
      <c r="AZ206" s="77">
        <f t="shared" si="360"/>
        <v>0</v>
      </c>
      <c r="BA206" s="77">
        <f t="shared" si="361"/>
        <v>0</v>
      </c>
      <c r="BB206" s="432">
        <f>IF(AY$1="","",SUMIF($H207:$H212,MID($H206,3,10),BB207:BB212))</f>
        <v>0</v>
      </c>
      <c r="BC206" s="432">
        <f>IF(AY$1="","",SUMIF($H207:$H212,MID($H206,3,10),BC207:BC212))</f>
        <v>0</v>
      </c>
      <c r="BD206" s="382"/>
      <c r="BE206" s="320"/>
      <c r="BF206" s="77">
        <f t="shared" si="362"/>
        <v>0</v>
      </c>
      <c r="BG206" s="77">
        <f t="shared" si="363"/>
        <v>0</v>
      </c>
      <c r="BH206" s="77">
        <f t="shared" si="364"/>
        <v>0</v>
      </c>
      <c r="BI206" s="432">
        <f>IF(BF$1="","",SUMIF($H207:$H212,MID($H206,3,10),BI207:BI212))</f>
        <v>0</v>
      </c>
      <c r="BJ206" s="432">
        <f>IF(BF$1="","",SUMIF($H207:$H212,MID($H206,3,10),BJ207:BJ212))</f>
        <v>0</v>
      </c>
      <c r="BK206" s="382"/>
      <c r="BL206" s="320"/>
      <c r="BM206" s="77">
        <f t="shared" si="365"/>
        <v>0</v>
      </c>
      <c r="BN206" s="77">
        <f t="shared" si="366"/>
        <v>0</v>
      </c>
      <c r="BO206" s="77">
        <f t="shared" si="367"/>
        <v>0</v>
      </c>
      <c r="BP206" s="432">
        <f>IF(BM$1="","",SUMIF($H207:$H212,MID($H206,3,10),BP207:BP212))</f>
        <v>0</v>
      </c>
      <c r="BQ206" s="432">
        <f>IF(BM$1="","",SUMIF($H207:$H212,MID($H206,3,10),BQ207:BQ212))</f>
        <v>0</v>
      </c>
      <c r="BR206" s="382"/>
      <c r="BS206" s="320"/>
      <c r="BT206" s="77">
        <f t="shared" si="368"/>
        <v>0</v>
      </c>
      <c r="BU206" s="77">
        <f t="shared" si="369"/>
        <v>0</v>
      </c>
      <c r="BV206" s="77">
        <f t="shared" si="370"/>
        <v>0</v>
      </c>
      <c r="BW206" s="432">
        <f>IF(BT$1="","",SUMIF($H207:$H212,MID($H206,3,10),BW207:BW212))</f>
        <v>0</v>
      </c>
      <c r="BX206" s="432">
        <f>IF(BT$1="","",SUMIF($H207:$H212,MID($H206,3,10),BX207:BX212))</f>
        <v>0</v>
      </c>
      <c r="BY206" s="382"/>
      <c r="BZ206" s="320"/>
      <c r="CA206" s="77">
        <f t="shared" si="371"/>
        <v>0</v>
      </c>
      <c r="CB206" s="77">
        <f t="shared" si="372"/>
        <v>0</v>
      </c>
      <c r="CC206" s="77">
        <f t="shared" si="373"/>
        <v>0</v>
      </c>
      <c r="CD206" s="432">
        <f>IF(CA$1="","",SUMIF($H207:$H212,MID($H206,3,10),CD207:CD212))</f>
        <v>0</v>
      </c>
      <c r="CE206" s="432">
        <f>IF(CA$1="","",SUMIF($H207:$H212,MID($H206,3,10),CE207:CE212))</f>
        <v>0</v>
      </c>
      <c r="CF206" s="382"/>
      <c r="CG206" s="320"/>
      <c r="CH206" s="77">
        <f t="shared" si="374"/>
        <v>0</v>
      </c>
      <c r="CI206" s="77">
        <f t="shared" si="375"/>
        <v>0</v>
      </c>
      <c r="CJ206" s="77">
        <f t="shared" si="376"/>
        <v>0</v>
      </c>
      <c r="CK206" s="432">
        <f>IF(CH$1="","",SUMIF($H207:$H212,MID($H206,3,10),CK207:CK212))</f>
        <v>0</v>
      </c>
      <c r="CL206" s="432">
        <f>IF(CH$1="","",SUMIF($H207:$H212,MID($H206,3,10),CL207:CL212))</f>
        <v>0</v>
      </c>
      <c r="CM206" s="382"/>
      <c r="CN206" s="320"/>
      <c r="CO206" s="77">
        <f t="shared" si="377"/>
        <v>0</v>
      </c>
      <c r="CP206" s="77">
        <f t="shared" si="378"/>
        <v>0</v>
      </c>
      <c r="CQ206" s="77">
        <f t="shared" si="379"/>
        <v>0</v>
      </c>
      <c r="CR206" s="432">
        <f>IF(CO$1="","",SUMIF($H207:$H212,MID($H206,3,10),CR207:CR212))</f>
        <v>0</v>
      </c>
      <c r="CS206" s="432">
        <f>IF(CO$1="","",SUMIF($H207:$H212,MID($H206,3,10),CS207:CS212))</f>
        <v>0</v>
      </c>
      <c r="CT206" s="382"/>
      <c r="CU206" s="320"/>
      <c r="CV206" s="77">
        <f t="shared" si="380"/>
        <v>0</v>
      </c>
      <c r="CW206" s="77">
        <f t="shared" si="381"/>
        <v>0</v>
      </c>
      <c r="CX206" s="77">
        <f t="shared" si="382"/>
        <v>0</v>
      </c>
      <c r="CY206" s="432">
        <f>IF(CV$1="","",SUMIF($H207:$H212,MID($H206,3,10),CY207:CY212))</f>
        <v>0</v>
      </c>
      <c r="CZ206" s="432">
        <f>IF(CV$1="","",SUMIF($H207:$H212,MID($H206,3,10),CZ207:CZ212))</f>
        <v>0</v>
      </c>
      <c r="DA206" s="382"/>
      <c r="DB206" s="320"/>
      <c r="DC206" s="77">
        <f t="shared" si="383"/>
        <v>0</v>
      </c>
      <c r="DD206" s="77">
        <f t="shared" si="384"/>
        <v>0</v>
      </c>
      <c r="DE206" s="77">
        <f t="shared" si="385"/>
        <v>0</v>
      </c>
      <c r="DF206" s="432">
        <f>IF(DC$1="","",SUMIF($H207:$H212,MID($H206,3,10),DF207:DF212))</f>
        <v>0</v>
      </c>
      <c r="DG206" s="432">
        <f>IF(DC$1="","",SUMIF($H207:$H212,MID($H206,3,10),DG207:DG212))</f>
        <v>0</v>
      </c>
      <c r="DH206" s="382"/>
      <c r="DI206" s="320"/>
      <c r="DJ206" s="77">
        <f t="shared" si="386"/>
        <v>0</v>
      </c>
      <c r="DK206" s="77">
        <f t="shared" si="387"/>
        <v>0</v>
      </c>
      <c r="DL206" s="77">
        <f t="shared" si="388"/>
        <v>0</v>
      </c>
      <c r="DM206" s="432">
        <f>IF(DJ$1="","",SUMIF($H207:$H212,MID($H206,3,10),DM207:DM212))</f>
        <v>0</v>
      </c>
      <c r="DN206" s="432">
        <f>IF(DJ$1="","",SUMIF($H207:$H212,MID($H206,3,10),DN207:DN212))</f>
        <v>0</v>
      </c>
      <c r="DO206" s="382"/>
      <c r="DP206" s="320"/>
      <c r="DQ206" s="77">
        <f t="shared" si="389"/>
        <v>0</v>
      </c>
      <c r="DR206" s="77">
        <f t="shared" si="390"/>
        <v>0</v>
      </c>
      <c r="DS206" s="77">
        <f t="shared" si="391"/>
        <v>0</v>
      </c>
      <c r="DT206" s="432">
        <f>IF(DQ$1="","",SUMIF($H207:$H212,MID($H206,3,10),DT207:DT212))</f>
        <v>0</v>
      </c>
      <c r="DU206" s="432">
        <f>IF(DQ$1="","",SUMIF($H207:$H212,MID($H206,3,10),DU207:DU212))</f>
        <v>0</v>
      </c>
      <c r="DV206" s="382"/>
    </row>
    <row r="207" spans="1:126" outlineLevel="1" x14ac:dyDescent="0.2">
      <c r="A207" s="152" t="s">
        <v>108</v>
      </c>
      <c r="B207" s="182" t="s">
        <v>85</v>
      </c>
      <c r="C207" s="43"/>
      <c r="D207" s="43"/>
      <c r="E207" s="79">
        <f t="shared" si="339"/>
        <v>0</v>
      </c>
      <c r="F207" s="150" t="s">
        <v>36</v>
      </c>
      <c r="G207" s="22" t="s">
        <v>152</v>
      </c>
      <c r="H207" s="320" t="s">
        <v>308</v>
      </c>
      <c r="I207" s="79">
        <f t="shared" si="340"/>
        <v>0</v>
      </c>
      <c r="J207" s="79">
        <f t="shared" si="341"/>
        <v>0</v>
      </c>
      <c r="K207" s="79">
        <f t="shared" si="342"/>
        <v>0</v>
      </c>
      <c r="L207" s="537"/>
      <c r="M207" s="537"/>
      <c r="N207" s="382"/>
      <c r="O207" s="320" t="str">
        <f t="shared" si="343"/>
        <v>LMS</v>
      </c>
      <c r="P207" s="79">
        <f t="shared" si="344"/>
        <v>0</v>
      </c>
      <c r="Q207" s="79">
        <f t="shared" si="345"/>
        <v>0</v>
      </c>
      <c r="R207" s="79">
        <f t="shared" si="346"/>
        <v>0</v>
      </c>
      <c r="S207" s="537"/>
      <c r="T207" s="537"/>
      <c r="U207" s="382"/>
      <c r="V207" s="320"/>
      <c r="W207" s="79">
        <f t="shared" si="347"/>
        <v>0</v>
      </c>
      <c r="X207" s="79">
        <f t="shared" si="348"/>
        <v>0</v>
      </c>
      <c r="Y207" s="79">
        <f t="shared" si="349"/>
        <v>0</v>
      </c>
      <c r="Z207" s="537"/>
      <c r="AA207" s="537"/>
      <c r="AB207" s="382"/>
      <c r="AC207" s="320"/>
      <c r="AD207" s="79">
        <f t="shared" si="350"/>
        <v>0</v>
      </c>
      <c r="AE207" s="79">
        <f t="shared" si="351"/>
        <v>0</v>
      </c>
      <c r="AF207" s="79">
        <f t="shared" si="352"/>
        <v>0</v>
      </c>
      <c r="AG207" s="537"/>
      <c r="AH207" s="537"/>
      <c r="AI207" s="382"/>
      <c r="AJ207" s="320"/>
      <c r="AK207" s="79">
        <f t="shared" si="353"/>
        <v>0</v>
      </c>
      <c r="AL207" s="79">
        <f t="shared" si="354"/>
        <v>0</v>
      </c>
      <c r="AM207" s="79">
        <f t="shared" si="355"/>
        <v>0</v>
      </c>
      <c r="AN207" s="537"/>
      <c r="AO207" s="537"/>
      <c r="AP207" s="382"/>
      <c r="AQ207" s="320"/>
      <c r="AR207" s="79">
        <f t="shared" si="356"/>
        <v>0</v>
      </c>
      <c r="AS207" s="79">
        <f t="shared" si="357"/>
        <v>0</v>
      </c>
      <c r="AT207" s="79">
        <f t="shared" si="358"/>
        <v>0</v>
      </c>
      <c r="AU207" s="537"/>
      <c r="AV207" s="537"/>
      <c r="AW207" s="382"/>
      <c r="AX207" s="320"/>
      <c r="AY207" s="79">
        <f t="shared" si="359"/>
        <v>0</v>
      </c>
      <c r="AZ207" s="79">
        <f t="shared" si="360"/>
        <v>0</v>
      </c>
      <c r="BA207" s="79">
        <f t="shared" si="361"/>
        <v>0</v>
      </c>
      <c r="BB207" s="537"/>
      <c r="BC207" s="537"/>
      <c r="BD207" s="382"/>
      <c r="BE207" s="320"/>
      <c r="BF207" s="79">
        <f t="shared" si="362"/>
        <v>0</v>
      </c>
      <c r="BG207" s="79">
        <f t="shared" si="363"/>
        <v>0</v>
      </c>
      <c r="BH207" s="79">
        <f t="shared" si="364"/>
        <v>0</v>
      </c>
      <c r="BI207" s="537"/>
      <c r="BJ207" s="537"/>
      <c r="BK207" s="382"/>
      <c r="BL207" s="320"/>
      <c r="BM207" s="79">
        <f t="shared" si="365"/>
        <v>0</v>
      </c>
      <c r="BN207" s="79">
        <f t="shared" si="366"/>
        <v>0</v>
      </c>
      <c r="BO207" s="79">
        <f t="shared" si="367"/>
        <v>0</v>
      </c>
      <c r="BP207" s="537"/>
      <c r="BQ207" s="537"/>
      <c r="BR207" s="382"/>
      <c r="BS207" s="320"/>
      <c r="BT207" s="79">
        <f t="shared" si="368"/>
        <v>0</v>
      </c>
      <c r="BU207" s="79">
        <f t="shared" si="369"/>
        <v>0</v>
      </c>
      <c r="BV207" s="79">
        <f t="shared" si="370"/>
        <v>0</v>
      </c>
      <c r="BW207" s="537"/>
      <c r="BX207" s="537"/>
      <c r="BY207" s="382"/>
      <c r="BZ207" s="320"/>
      <c r="CA207" s="79">
        <f t="shared" si="371"/>
        <v>0</v>
      </c>
      <c r="CB207" s="79">
        <f t="shared" si="372"/>
        <v>0</v>
      </c>
      <c r="CC207" s="79">
        <f t="shared" si="373"/>
        <v>0</v>
      </c>
      <c r="CD207" s="537"/>
      <c r="CE207" s="537"/>
      <c r="CF207" s="382"/>
      <c r="CG207" s="320"/>
      <c r="CH207" s="79">
        <f t="shared" si="374"/>
        <v>0</v>
      </c>
      <c r="CI207" s="79">
        <f t="shared" si="375"/>
        <v>0</v>
      </c>
      <c r="CJ207" s="79">
        <f t="shared" si="376"/>
        <v>0</v>
      </c>
      <c r="CK207" s="537"/>
      <c r="CL207" s="537"/>
      <c r="CM207" s="382"/>
      <c r="CN207" s="320"/>
      <c r="CO207" s="79">
        <f t="shared" si="377"/>
        <v>0</v>
      </c>
      <c r="CP207" s="79">
        <f t="shared" si="378"/>
        <v>0</v>
      </c>
      <c r="CQ207" s="79">
        <f t="shared" si="379"/>
        <v>0</v>
      </c>
      <c r="CR207" s="537"/>
      <c r="CS207" s="537"/>
      <c r="CT207" s="382"/>
      <c r="CU207" s="320"/>
      <c r="CV207" s="79">
        <f t="shared" si="380"/>
        <v>0</v>
      </c>
      <c r="CW207" s="79">
        <f t="shared" si="381"/>
        <v>0</v>
      </c>
      <c r="CX207" s="79">
        <f t="shared" si="382"/>
        <v>0</v>
      </c>
      <c r="CY207" s="537"/>
      <c r="CZ207" s="537"/>
      <c r="DA207" s="382"/>
      <c r="DB207" s="320"/>
      <c r="DC207" s="79">
        <f t="shared" si="383"/>
        <v>0</v>
      </c>
      <c r="DD207" s="79">
        <f t="shared" si="384"/>
        <v>0</v>
      </c>
      <c r="DE207" s="79">
        <f t="shared" si="385"/>
        <v>0</v>
      </c>
      <c r="DF207" s="537"/>
      <c r="DG207" s="537"/>
      <c r="DH207" s="382"/>
      <c r="DI207" s="320"/>
      <c r="DJ207" s="79">
        <f t="shared" si="386"/>
        <v>0</v>
      </c>
      <c r="DK207" s="79">
        <f t="shared" si="387"/>
        <v>0</v>
      </c>
      <c r="DL207" s="79">
        <f t="shared" si="388"/>
        <v>0</v>
      </c>
      <c r="DM207" s="537"/>
      <c r="DN207" s="537"/>
      <c r="DO207" s="382"/>
      <c r="DP207" s="320"/>
      <c r="DQ207" s="79">
        <f t="shared" si="389"/>
        <v>0</v>
      </c>
      <c r="DR207" s="79">
        <f t="shared" si="390"/>
        <v>0</v>
      </c>
      <c r="DS207" s="79">
        <f t="shared" si="391"/>
        <v>0</v>
      </c>
      <c r="DT207" s="537"/>
      <c r="DU207" s="537"/>
      <c r="DV207" s="382"/>
    </row>
    <row r="208" spans="1:126" outlineLevel="1" x14ac:dyDescent="0.2">
      <c r="A208" s="186" t="s">
        <v>259</v>
      </c>
      <c r="B208" s="179" t="s">
        <v>85</v>
      </c>
      <c r="C208" s="43"/>
      <c r="D208" s="43"/>
      <c r="E208" s="79">
        <f t="shared" si="339"/>
        <v>0</v>
      </c>
      <c r="F208" s="150"/>
      <c r="G208" s="22"/>
      <c r="H208" s="320" t="s">
        <v>308</v>
      </c>
      <c r="I208" s="79">
        <f t="shared" si="340"/>
        <v>0</v>
      </c>
      <c r="J208" s="79">
        <f t="shared" si="341"/>
        <v>0</v>
      </c>
      <c r="K208" s="79">
        <f t="shared" si="342"/>
        <v>0</v>
      </c>
      <c r="L208" s="537"/>
      <c r="M208" s="537"/>
      <c r="N208" s="382"/>
      <c r="O208" s="320" t="str">
        <f t="shared" si="343"/>
        <v>LMS</v>
      </c>
      <c r="P208" s="79">
        <f t="shared" si="344"/>
        <v>0</v>
      </c>
      <c r="Q208" s="79">
        <f t="shared" si="345"/>
        <v>0</v>
      </c>
      <c r="R208" s="79">
        <f t="shared" si="346"/>
        <v>0</v>
      </c>
      <c r="S208" s="537"/>
      <c r="T208" s="537"/>
      <c r="U208" s="382"/>
      <c r="V208" s="320"/>
      <c r="W208" s="79">
        <f t="shared" si="347"/>
        <v>0</v>
      </c>
      <c r="X208" s="79">
        <f t="shared" si="348"/>
        <v>0</v>
      </c>
      <c r="Y208" s="79">
        <f t="shared" si="349"/>
        <v>0</v>
      </c>
      <c r="Z208" s="537"/>
      <c r="AA208" s="537"/>
      <c r="AB208" s="382"/>
      <c r="AC208" s="320"/>
      <c r="AD208" s="79">
        <f t="shared" si="350"/>
        <v>0</v>
      </c>
      <c r="AE208" s="79">
        <f t="shared" si="351"/>
        <v>0</v>
      </c>
      <c r="AF208" s="79">
        <f t="shared" si="352"/>
        <v>0</v>
      </c>
      <c r="AG208" s="537"/>
      <c r="AH208" s="537"/>
      <c r="AI208" s="382"/>
      <c r="AJ208" s="320"/>
      <c r="AK208" s="79">
        <f t="shared" si="353"/>
        <v>0</v>
      </c>
      <c r="AL208" s="79">
        <f t="shared" si="354"/>
        <v>0</v>
      </c>
      <c r="AM208" s="79">
        <f t="shared" si="355"/>
        <v>0</v>
      </c>
      <c r="AN208" s="537"/>
      <c r="AO208" s="537"/>
      <c r="AP208" s="382"/>
      <c r="AQ208" s="320"/>
      <c r="AR208" s="79">
        <f t="shared" si="356"/>
        <v>0</v>
      </c>
      <c r="AS208" s="79">
        <f t="shared" si="357"/>
        <v>0</v>
      </c>
      <c r="AT208" s="79">
        <f t="shared" si="358"/>
        <v>0</v>
      </c>
      <c r="AU208" s="537"/>
      <c r="AV208" s="537"/>
      <c r="AW208" s="382"/>
      <c r="AX208" s="320"/>
      <c r="AY208" s="79">
        <f t="shared" si="359"/>
        <v>0</v>
      </c>
      <c r="AZ208" s="79">
        <f t="shared" si="360"/>
        <v>0</v>
      </c>
      <c r="BA208" s="79">
        <f t="shared" si="361"/>
        <v>0</v>
      </c>
      <c r="BB208" s="537"/>
      <c r="BC208" s="537"/>
      <c r="BD208" s="382"/>
      <c r="BE208" s="320"/>
      <c r="BF208" s="79">
        <f t="shared" si="362"/>
        <v>0</v>
      </c>
      <c r="BG208" s="79">
        <f t="shared" si="363"/>
        <v>0</v>
      </c>
      <c r="BH208" s="79">
        <f t="shared" si="364"/>
        <v>0</v>
      </c>
      <c r="BI208" s="537"/>
      <c r="BJ208" s="537"/>
      <c r="BK208" s="382"/>
      <c r="BL208" s="320"/>
      <c r="BM208" s="79">
        <f t="shared" si="365"/>
        <v>0</v>
      </c>
      <c r="BN208" s="79">
        <f t="shared" si="366"/>
        <v>0</v>
      </c>
      <c r="BO208" s="79">
        <f t="shared" si="367"/>
        <v>0</v>
      </c>
      <c r="BP208" s="537"/>
      <c r="BQ208" s="537"/>
      <c r="BR208" s="382"/>
      <c r="BS208" s="320"/>
      <c r="BT208" s="79">
        <f t="shared" si="368"/>
        <v>0</v>
      </c>
      <c r="BU208" s="79">
        <f t="shared" si="369"/>
        <v>0</v>
      </c>
      <c r="BV208" s="79">
        <f t="shared" si="370"/>
        <v>0</v>
      </c>
      <c r="BW208" s="537"/>
      <c r="BX208" s="537"/>
      <c r="BY208" s="382"/>
      <c r="BZ208" s="320"/>
      <c r="CA208" s="79">
        <f t="shared" si="371"/>
        <v>0</v>
      </c>
      <c r="CB208" s="79">
        <f t="shared" si="372"/>
        <v>0</v>
      </c>
      <c r="CC208" s="79">
        <f t="shared" si="373"/>
        <v>0</v>
      </c>
      <c r="CD208" s="537"/>
      <c r="CE208" s="537"/>
      <c r="CF208" s="382"/>
      <c r="CG208" s="320"/>
      <c r="CH208" s="79">
        <f t="shared" si="374"/>
        <v>0</v>
      </c>
      <c r="CI208" s="79">
        <f t="shared" si="375"/>
        <v>0</v>
      </c>
      <c r="CJ208" s="79">
        <f t="shared" si="376"/>
        <v>0</v>
      </c>
      <c r="CK208" s="537"/>
      <c r="CL208" s="537"/>
      <c r="CM208" s="382"/>
      <c r="CN208" s="320"/>
      <c r="CO208" s="79">
        <f t="shared" si="377"/>
        <v>0</v>
      </c>
      <c r="CP208" s="79">
        <f t="shared" si="378"/>
        <v>0</v>
      </c>
      <c r="CQ208" s="79">
        <f t="shared" si="379"/>
        <v>0</v>
      </c>
      <c r="CR208" s="537"/>
      <c r="CS208" s="537"/>
      <c r="CT208" s="382"/>
      <c r="CU208" s="320"/>
      <c r="CV208" s="79">
        <f t="shared" si="380"/>
        <v>0</v>
      </c>
      <c r="CW208" s="79">
        <f t="shared" si="381"/>
        <v>0</v>
      </c>
      <c r="CX208" s="79">
        <f t="shared" si="382"/>
        <v>0</v>
      </c>
      <c r="CY208" s="537"/>
      <c r="CZ208" s="537"/>
      <c r="DA208" s="382"/>
      <c r="DB208" s="320"/>
      <c r="DC208" s="79">
        <f t="shared" si="383"/>
        <v>0</v>
      </c>
      <c r="DD208" s="79">
        <f t="shared" si="384"/>
        <v>0</v>
      </c>
      <c r="DE208" s="79">
        <f t="shared" si="385"/>
        <v>0</v>
      </c>
      <c r="DF208" s="537"/>
      <c r="DG208" s="537"/>
      <c r="DH208" s="382"/>
      <c r="DI208" s="320"/>
      <c r="DJ208" s="79">
        <f t="shared" si="386"/>
        <v>0</v>
      </c>
      <c r="DK208" s="79">
        <f t="shared" si="387"/>
        <v>0</v>
      </c>
      <c r="DL208" s="79">
        <f t="shared" si="388"/>
        <v>0</v>
      </c>
      <c r="DM208" s="537"/>
      <c r="DN208" s="537"/>
      <c r="DO208" s="382"/>
      <c r="DP208" s="320"/>
      <c r="DQ208" s="79">
        <f t="shared" si="389"/>
        <v>0</v>
      </c>
      <c r="DR208" s="79">
        <f t="shared" si="390"/>
        <v>0</v>
      </c>
      <c r="DS208" s="79">
        <f t="shared" si="391"/>
        <v>0</v>
      </c>
      <c r="DT208" s="537"/>
      <c r="DU208" s="537"/>
      <c r="DV208" s="382"/>
    </row>
    <row r="209" spans="1:126" outlineLevel="1" x14ac:dyDescent="0.2">
      <c r="A209" s="152" t="s">
        <v>113</v>
      </c>
      <c r="B209" s="182" t="s">
        <v>85</v>
      </c>
      <c r="C209" s="43"/>
      <c r="D209" s="43"/>
      <c r="E209" s="79">
        <f t="shared" si="339"/>
        <v>0</v>
      </c>
      <c r="F209" s="150"/>
      <c r="G209" s="22"/>
      <c r="H209" s="320" t="s">
        <v>308</v>
      </c>
      <c r="I209" s="79">
        <f t="shared" si="340"/>
        <v>0</v>
      </c>
      <c r="J209" s="79">
        <f t="shared" si="341"/>
        <v>0</v>
      </c>
      <c r="K209" s="79">
        <f t="shared" si="342"/>
        <v>0</v>
      </c>
      <c r="L209" s="537"/>
      <c r="M209" s="537"/>
      <c r="N209" s="382"/>
      <c r="O209" s="320" t="str">
        <f t="shared" si="343"/>
        <v>LMS</v>
      </c>
      <c r="P209" s="79">
        <f t="shared" si="344"/>
        <v>0</v>
      </c>
      <c r="Q209" s="79">
        <f t="shared" si="345"/>
        <v>0</v>
      </c>
      <c r="R209" s="79">
        <f t="shared" si="346"/>
        <v>0</v>
      </c>
      <c r="S209" s="537"/>
      <c r="T209" s="537"/>
      <c r="U209" s="382"/>
      <c r="V209" s="320"/>
      <c r="W209" s="79">
        <f t="shared" si="347"/>
        <v>0</v>
      </c>
      <c r="X209" s="79">
        <f t="shared" si="348"/>
        <v>0</v>
      </c>
      <c r="Y209" s="79">
        <f t="shared" si="349"/>
        <v>0</v>
      </c>
      <c r="Z209" s="537"/>
      <c r="AA209" s="537"/>
      <c r="AB209" s="382"/>
      <c r="AC209" s="320"/>
      <c r="AD209" s="79">
        <f t="shared" si="350"/>
        <v>0</v>
      </c>
      <c r="AE209" s="79">
        <f t="shared" si="351"/>
        <v>0</v>
      </c>
      <c r="AF209" s="79">
        <f t="shared" si="352"/>
        <v>0</v>
      </c>
      <c r="AG209" s="537"/>
      <c r="AH209" s="537"/>
      <c r="AI209" s="382"/>
      <c r="AJ209" s="320"/>
      <c r="AK209" s="79">
        <f t="shared" si="353"/>
        <v>0</v>
      </c>
      <c r="AL209" s="79">
        <f t="shared" si="354"/>
        <v>0</v>
      </c>
      <c r="AM209" s="79">
        <f t="shared" si="355"/>
        <v>0</v>
      </c>
      <c r="AN209" s="537"/>
      <c r="AO209" s="537"/>
      <c r="AP209" s="382"/>
      <c r="AQ209" s="320"/>
      <c r="AR209" s="79">
        <f t="shared" si="356"/>
        <v>0</v>
      </c>
      <c r="AS209" s="79">
        <f t="shared" si="357"/>
        <v>0</v>
      </c>
      <c r="AT209" s="79">
        <f t="shared" si="358"/>
        <v>0</v>
      </c>
      <c r="AU209" s="537"/>
      <c r="AV209" s="537"/>
      <c r="AW209" s="382"/>
      <c r="AX209" s="320"/>
      <c r="AY209" s="79">
        <f t="shared" si="359"/>
        <v>0</v>
      </c>
      <c r="AZ209" s="79">
        <f t="shared" si="360"/>
        <v>0</v>
      </c>
      <c r="BA209" s="79">
        <f t="shared" si="361"/>
        <v>0</v>
      </c>
      <c r="BB209" s="537"/>
      <c r="BC209" s="537"/>
      <c r="BD209" s="382"/>
      <c r="BE209" s="320"/>
      <c r="BF209" s="79">
        <f t="shared" si="362"/>
        <v>0</v>
      </c>
      <c r="BG209" s="79">
        <f t="shared" si="363"/>
        <v>0</v>
      </c>
      <c r="BH209" s="79">
        <f t="shared" si="364"/>
        <v>0</v>
      </c>
      <c r="BI209" s="537"/>
      <c r="BJ209" s="537"/>
      <c r="BK209" s="382"/>
      <c r="BL209" s="320"/>
      <c r="BM209" s="79">
        <f t="shared" si="365"/>
        <v>0</v>
      </c>
      <c r="BN209" s="79">
        <f t="shared" si="366"/>
        <v>0</v>
      </c>
      <c r="BO209" s="79">
        <f t="shared" si="367"/>
        <v>0</v>
      </c>
      <c r="BP209" s="537"/>
      <c r="BQ209" s="537"/>
      <c r="BR209" s="382"/>
      <c r="BS209" s="320"/>
      <c r="BT209" s="79">
        <f t="shared" si="368"/>
        <v>0</v>
      </c>
      <c r="BU209" s="79">
        <f t="shared" si="369"/>
        <v>0</v>
      </c>
      <c r="BV209" s="79">
        <f t="shared" si="370"/>
        <v>0</v>
      </c>
      <c r="BW209" s="537"/>
      <c r="BX209" s="537"/>
      <c r="BY209" s="382"/>
      <c r="BZ209" s="320"/>
      <c r="CA209" s="79">
        <f t="shared" si="371"/>
        <v>0</v>
      </c>
      <c r="CB209" s="79">
        <f t="shared" si="372"/>
        <v>0</v>
      </c>
      <c r="CC209" s="79">
        <f t="shared" si="373"/>
        <v>0</v>
      </c>
      <c r="CD209" s="537"/>
      <c r="CE209" s="537"/>
      <c r="CF209" s="382"/>
      <c r="CG209" s="320"/>
      <c r="CH209" s="79">
        <f t="shared" si="374"/>
        <v>0</v>
      </c>
      <c r="CI209" s="79">
        <f t="shared" si="375"/>
        <v>0</v>
      </c>
      <c r="CJ209" s="79">
        <f t="shared" si="376"/>
        <v>0</v>
      </c>
      <c r="CK209" s="537"/>
      <c r="CL209" s="537"/>
      <c r="CM209" s="382"/>
      <c r="CN209" s="320"/>
      <c r="CO209" s="79">
        <f t="shared" si="377"/>
        <v>0</v>
      </c>
      <c r="CP209" s="79">
        <f t="shared" si="378"/>
        <v>0</v>
      </c>
      <c r="CQ209" s="79">
        <f t="shared" si="379"/>
        <v>0</v>
      </c>
      <c r="CR209" s="537"/>
      <c r="CS209" s="537"/>
      <c r="CT209" s="382"/>
      <c r="CU209" s="320"/>
      <c r="CV209" s="79">
        <f t="shared" si="380"/>
        <v>0</v>
      </c>
      <c r="CW209" s="79">
        <f t="shared" si="381"/>
        <v>0</v>
      </c>
      <c r="CX209" s="79">
        <f t="shared" si="382"/>
        <v>0</v>
      </c>
      <c r="CY209" s="537"/>
      <c r="CZ209" s="537"/>
      <c r="DA209" s="382"/>
      <c r="DB209" s="320"/>
      <c r="DC209" s="79">
        <f t="shared" si="383"/>
        <v>0</v>
      </c>
      <c r="DD209" s="79">
        <f t="shared" si="384"/>
        <v>0</v>
      </c>
      <c r="DE209" s="79">
        <f t="shared" si="385"/>
        <v>0</v>
      </c>
      <c r="DF209" s="537"/>
      <c r="DG209" s="537"/>
      <c r="DH209" s="382"/>
      <c r="DI209" s="320"/>
      <c r="DJ209" s="79">
        <f t="shared" si="386"/>
        <v>0</v>
      </c>
      <c r="DK209" s="79">
        <f t="shared" si="387"/>
        <v>0</v>
      </c>
      <c r="DL209" s="79">
        <f t="shared" si="388"/>
        <v>0</v>
      </c>
      <c r="DM209" s="537"/>
      <c r="DN209" s="537"/>
      <c r="DO209" s="382"/>
      <c r="DP209" s="320"/>
      <c r="DQ209" s="79">
        <f t="shared" si="389"/>
        <v>0</v>
      </c>
      <c r="DR209" s="79">
        <f t="shared" si="390"/>
        <v>0</v>
      </c>
      <c r="DS209" s="79">
        <f t="shared" si="391"/>
        <v>0</v>
      </c>
      <c r="DT209" s="537"/>
      <c r="DU209" s="537"/>
      <c r="DV209" s="382"/>
    </row>
    <row r="210" spans="1:126" outlineLevel="1" x14ac:dyDescent="0.2">
      <c r="A210" s="152" t="s">
        <v>131</v>
      </c>
      <c r="B210" s="182" t="s">
        <v>85</v>
      </c>
      <c r="C210" s="43"/>
      <c r="D210" s="43"/>
      <c r="E210" s="79">
        <f t="shared" si="339"/>
        <v>0</v>
      </c>
      <c r="F210" s="150"/>
      <c r="G210" s="22"/>
      <c r="H210" s="320" t="s">
        <v>308</v>
      </c>
      <c r="I210" s="79">
        <f t="shared" si="340"/>
        <v>0</v>
      </c>
      <c r="J210" s="79">
        <f t="shared" si="341"/>
        <v>0</v>
      </c>
      <c r="K210" s="79">
        <f t="shared" si="342"/>
        <v>0</v>
      </c>
      <c r="L210" s="537"/>
      <c r="M210" s="537"/>
      <c r="N210" s="382"/>
      <c r="O210" s="320" t="str">
        <f t="shared" si="343"/>
        <v>LMS</v>
      </c>
      <c r="P210" s="79">
        <f t="shared" si="344"/>
        <v>0</v>
      </c>
      <c r="Q210" s="79">
        <f t="shared" si="345"/>
        <v>0</v>
      </c>
      <c r="R210" s="79">
        <f t="shared" si="346"/>
        <v>0</v>
      </c>
      <c r="S210" s="537"/>
      <c r="T210" s="537"/>
      <c r="U210" s="382"/>
      <c r="V210" s="320"/>
      <c r="W210" s="79">
        <f t="shared" si="347"/>
        <v>0</v>
      </c>
      <c r="X210" s="79">
        <f t="shared" si="348"/>
        <v>0</v>
      </c>
      <c r="Y210" s="79">
        <f t="shared" si="349"/>
        <v>0</v>
      </c>
      <c r="Z210" s="537"/>
      <c r="AA210" s="537"/>
      <c r="AB210" s="382"/>
      <c r="AC210" s="320"/>
      <c r="AD210" s="79">
        <f t="shared" si="350"/>
        <v>0</v>
      </c>
      <c r="AE210" s="79">
        <f t="shared" si="351"/>
        <v>0</v>
      </c>
      <c r="AF210" s="79">
        <f t="shared" si="352"/>
        <v>0</v>
      </c>
      <c r="AG210" s="537"/>
      <c r="AH210" s="537"/>
      <c r="AI210" s="382"/>
      <c r="AJ210" s="320"/>
      <c r="AK210" s="79">
        <f t="shared" si="353"/>
        <v>0</v>
      </c>
      <c r="AL210" s="79">
        <f t="shared" si="354"/>
        <v>0</v>
      </c>
      <c r="AM210" s="79">
        <f t="shared" si="355"/>
        <v>0</v>
      </c>
      <c r="AN210" s="537"/>
      <c r="AO210" s="537"/>
      <c r="AP210" s="382"/>
      <c r="AQ210" s="320"/>
      <c r="AR210" s="79">
        <f t="shared" si="356"/>
        <v>0</v>
      </c>
      <c r="AS210" s="79">
        <f t="shared" si="357"/>
        <v>0</v>
      </c>
      <c r="AT210" s="79">
        <f t="shared" si="358"/>
        <v>0</v>
      </c>
      <c r="AU210" s="537"/>
      <c r="AV210" s="537"/>
      <c r="AW210" s="382"/>
      <c r="AX210" s="320"/>
      <c r="AY210" s="79">
        <f t="shared" si="359"/>
        <v>0</v>
      </c>
      <c r="AZ210" s="79">
        <f t="shared" si="360"/>
        <v>0</v>
      </c>
      <c r="BA210" s="79">
        <f t="shared" si="361"/>
        <v>0</v>
      </c>
      <c r="BB210" s="537"/>
      <c r="BC210" s="537"/>
      <c r="BD210" s="382"/>
      <c r="BE210" s="320"/>
      <c r="BF210" s="79">
        <f t="shared" si="362"/>
        <v>0</v>
      </c>
      <c r="BG210" s="79">
        <f t="shared" si="363"/>
        <v>0</v>
      </c>
      <c r="BH210" s="79">
        <f t="shared" si="364"/>
        <v>0</v>
      </c>
      <c r="BI210" s="537"/>
      <c r="BJ210" s="537"/>
      <c r="BK210" s="382"/>
      <c r="BL210" s="320"/>
      <c r="BM210" s="79">
        <f t="shared" si="365"/>
        <v>0</v>
      </c>
      <c r="BN210" s="79">
        <f t="shared" si="366"/>
        <v>0</v>
      </c>
      <c r="BO210" s="79">
        <f t="shared" si="367"/>
        <v>0</v>
      </c>
      <c r="BP210" s="537"/>
      <c r="BQ210" s="537"/>
      <c r="BR210" s="382"/>
      <c r="BS210" s="320"/>
      <c r="BT210" s="79">
        <f t="shared" si="368"/>
        <v>0</v>
      </c>
      <c r="BU210" s="79">
        <f t="shared" si="369"/>
        <v>0</v>
      </c>
      <c r="BV210" s="79">
        <f t="shared" si="370"/>
        <v>0</v>
      </c>
      <c r="BW210" s="537"/>
      <c r="BX210" s="537"/>
      <c r="BY210" s="382"/>
      <c r="BZ210" s="320"/>
      <c r="CA210" s="79">
        <f t="shared" si="371"/>
        <v>0</v>
      </c>
      <c r="CB210" s="79">
        <f t="shared" si="372"/>
        <v>0</v>
      </c>
      <c r="CC210" s="79">
        <f t="shared" si="373"/>
        <v>0</v>
      </c>
      <c r="CD210" s="537"/>
      <c r="CE210" s="537"/>
      <c r="CF210" s="382"/>
      <c r="CG210" s="320"/>
      <c r="CH210" s="79">
        <f t="shared" si="374"/>
        <v>0</v>
      </c>
      <c r="CI210" s="79">
        <f t="shared" si="375"/>
        <v>0</v>
      </c>
      <c r="CJ210" s="79">
        <f t="shared" si="376"/>
        <v>0</v>
      </c>
      <c r="CK210" s="537"/>
      <c r="CL210" s="537"/>
      <c r="CM210" s="382"/>
      <c r="CN210" s="320"/>
      <c r="CO210" s="79">
        <f t="shared" si="377"/>
        <v>0</v>
      </c>
      <c r="CP210" s="79">
        <f t="shared" si="378"/>
        <v>0</v>
      </c>
      <c r="CQ210" s="79">
        <f t="shared" si="379"/>
        <v>0</v>
      </c>
      <c r="CR210" s="537"/>
      <c r="CS210" s="537"/>
      <c r="CT210" s="382"/>
      <c r="CU210" s="320"/>
      <c r="CV210" s="79">
        <f t="shared" si="380"/>
        <v>0</v>
      </c>
      <c r="CW210" s="79">
        <f t="shared" si="381"/>
        <v>0</v>
      </c>
      <c r="CX210" s="79">
        <f t="shared" si="382"/>
        <v>0</v>
      </c>
      <c r="CY210" s="537"/>
      <c r="CZ210" s="537"/>
      <c r="DA210" s="382"/>
      <c r="DB210" s="320"/>
      <c r="DC210" s="79">
        <f t="shared" si="383"/>
        <v>0</v>
      </c>
      <c r="DD210" s="79">
        <f t="shared" si="384"/>
        <v>0</v>
      </c>
      <c r="DE210" s="79">
        <f t="shared" si="385"/>
        <v>0</v>
      </c>
      <c r="DF210" s="537"/>
      <c r="DG210" s="537"/>
      <c r="DH210" s="382"/>
      <c r="DI210" s="320"/>
      <c r="DJ210" s="79">
        <f t="shared" si="386"/>
        <v>0</v>
      </c>
      <c r="DK210" s="79">
        <f t="shared" si="387"/>
        <v>0</v>
      </c>
      <c r="DL210" s="79">
        <f t="shared" si="388"/>
        <v>0</v>
      </c>
      <c r="DM210" s="537"/>
      <c r="DN210" s="537"/>
      <c r="DO210" s="382"/>
      <c r="DP210" s="320"/>
      <c r="DQ210" s="79">
        <f t="shared" si="389"/>
        <v>0</v>
      </c>
      <c r="DR210" s="79">
        <f t="shared" si="390"/>
        <v>0</v>
      </c>
      <c r="DS210" s="79">
        <f t="shared" si="391"/>
        <v>0</v>
      </c>
      <c r="DT210" s="537"/>
      <c r="DU210" s="537"/>
      <c r="DV210" s="382"/>
    </row>
    <row r="211" spans="1:126" outlineLevel="1" x14ac:dyDescent="0.2">
      <c r="A211" s="152" t="s">
        <v>131</v>
      </c>
      <c r="B211" s="182" t="s">
        <v>85</v>
      </c>
      <c r="C211" s="43"/>
      <c r="D211" s="43"/>
      <c r="E211" s="79">
        <f t="shared" si="339"/>
        <v>0</v>
      </c>
      <c r="F211" s="150"/>
      <c r="G211" s="22"/>
      <c r="H211" s="320" t="s">
        <v>308</v>
      </c>
      <c r="I211" s="79">
        <f t="shared" si="340"/>
        <v>0</v>
      </c>
      <c r="J211" s="79">
        <f t="shared" si="341"/>
        <v>0</v>
      </c>
      <c r="K211" s="88">
        <f t="shared" si="342"/>
        <v>0</v>
      </c>
      <c r="L211" s="537"/>
      <c r="M211" s="537"/>
      <c r="N211" s="382"/>
      <c r="O211" s="320" t="str">
        <f t="shared" si="343"/>
        <v>LMS</v>
      </c>
      <c r="P211" s="79">
        <f t="shared" si="344"/>
        <v>0</v>
      </c>
      <c r="Q211" s="79">
        <f t="shared" si="345"/>
        <v>0</v>
      </c>
      <c r="R211" s="88">
        <f t="shared" si="346"/>
        <v>0</v>
      </c>
      <c r="S211" s="537"/>
      <c r="T211" s="537"/>
      <c r="U211" s="382"/>
      <c r="V211" s="320"/>
      <c r="W211" s="79">
        <f t="shared" si="347"/>
        <v>0</v>
      </c>
      <c r="X211" s="79">
        <f t="shared" si="348"/>
        <v>0</v>
      </c>
      <c r="Y211" s="88">
        <f t="shared" si="349"/>
        <v>0</v>
      </c>
      <c r="Z211" s="537"/>
      <c r="AA211" s="537"/>
      <c r="AB211" s="382"/>
      <c r="AC211" s="320"/>
      <c r="AD211" s="79">
        <f t="shared" si="350"/>
        <v>0</v>
      </c>
      <c r="AE211" s="79">
        <f t="shared" si="351"/>
        <v>0</v>
      </c>
      <c r="AF211" s="88">
        <f t="shared" si="352"/>
        <v>0</v>
      </c>
      <c r="AG211" s="537"/>
      <c r="AH211" s="537"/>
      <c r="AI211" s="382"/>
      <c r="AJ211" s="320"/>
      <c r="AK211" s="79">
        <f t="shared" si="353"/>
        <v>0</v>
      </c>
      <c r="AL211" s="79">
        <f t="shared" si="354"/>
        <v>0</v>
      </c>
      <c r="AM211" s="88">
        <f t="shared" si="355"/>
        <v>0</v>
      </c>
      <c r="AN211" s="537"/>
      <c r="AO211" s="537"/>
      <c r="AP211" s="382"/>
      <c r="AQ211" s="320"/>
      <c r="AR211" s="79">
        <f t="shared" si="356"/>
        <v>0</v>
      </c>
      <c r="AS211" s="79">
        <f t="shared" si="357"/>
        <v>0</v>
      </c>
      <c r="AT211" s="88">
        <f t="shared" si="358"/>
        <v>0</v>
      </c>
      <c r="AU211" s="537"/>
      <c r="AV211" s="537"/>
      <c r="AW211" s="382"/>
      <c r="AX211" s="320"/>
      <c r="AY211" s="79">
        <f t="shared" si="359"/>
        <v>0</v>
      </c>
      <c r="AZ211" s="79">
        <f t="shared" si="360"/>
        <v>0</v>
      </c>
      <c r="BA211" s="88">
        <f t="shared" si="361"/>
        <v>0</v>
      </c>
      <c r="BB211" s="537"/>
      <c r="BC211" s="537"/>
      <c r="BD211" s="382"/>
      <c r="BE211" s="320"/>
      <c r="BF211" s="79">
        <f t="shared" si="362"/>
        <v>0</v>
      </c>
      <c r="BG211" s="79">
        <f t="shared" si="363"/>
        <v>0</v>
      </c>
      <c r="BH211" s="88">
        <f t="shared" si="364"/>
        <v>0</v>
      </c>
      <c r="BI211" s="537"/>
      <c r="BJ211" s="537"/>
      <c r="BK211" s="382"/>
      <c r="BL211" s="320"/>
      <c r="BM211" s="79">
        <f t="shared" si="365"/>
        <v>0</v>
      </c>
      <c r="BN211" s="79">
        <f t="shared" si="366"/>
        <v>0</v>
      </c>
      <c r="BO211" s="88">
        <f t="shared" si="367"/>
        <v>0</v>
      </c>
      <c r="BP211" s="537"/>
      <c r="BQ211" s="537"/>
      <c r="BR211" s="382"/>
      <c r="BS211" s="320"/>
      <c r="BT211" s="79">
        <f t="shared" si="368"/>
        <v>0</v>
      </c>
      <c r="BU211" s="79">
        <f t="shared" si="369"/>
        <v>0</v>
      </c>
      <c r="BV211" s="88">
        <f t="shared" si="370"/>
        <v>0</v>
      </c>
      <c r="BW211" s="537"/>
      <c r="BX211" s="537"/>
      <c r="BY211" s="382"/>
      <c r="BZ211" s="320"/>
      <c r="CA211" s="79">
        <f t="shared" si="371"/>
        <v>0</v>
      </c>
      <c r="CB211" s="79">
        <f t="shared" si="372"/>
        <v>0</v>
      </c>
      <c r="CC211" s="88">
        <f t="shared" si="373"/>
        <v>0</v>
      </c>
      <c r="CD211" s="537"/>
      <c r="CE211" s="537"/>
      <c r="CF211" s="382"/>
      <c r="CG211" s="320"/>
      <c r="CH211" s="79">
        <f t="shared" si="374"/>
        <v>0</v>
      </c>
      <c r="CI211" s="79">
        <f t="shared" si="375"/>
        <v>0</v>
      </c>
      <c r="CJ211" s="88">
        <f t="shared" si="376"/>
        <v>0</v>
      </c>
      <c r="CK211" s="537"/>
      <c r="CL211" s="537"/>
      <c r="CM211" s="382"/>
      <c r="CN211" s="320"/>
      <c r="CO211" s="79">
        <f t="shared" si="377"/>
        <v>0</v>
      </c>
      <c r="CP211" s="79">
        <f t="shared" si="378"/>
        <v>0</v>
      </c>
      <c r="CQ211" s="88">
        <f t="shared" si="379"/>
        <v>0</v>
      </c>
      <c r="CR211" s="537"/>
      <c r="CS211" s="537"/>
      <c r="CT211" s="382"/>
      <c r="CU211" s="320"/>
      <c r="CV211" s="79">
        <f t="shared" si="380"/>
        <v>0</v>
      </c>
      <c r="CW211" s="79">
        <f t="shared" si="381"/>
        <v>0</v>
      </c>
      <c r="CX211" s="88">
        <f t="shared" si="382"/>
        <v>0</v>
      </c>
      <c r="CY211" s="537"/>
      <c r="CZ211" s="537"/>
      <c r="DA211" s="382"/>
      <c r="DB211" s="320"/>
      <c r="DC211" s="79">
        <f t="shared" si="383"/>
        <v>0</v>
      </c>
      <c r="DD211" s="79">
        <f t="shared" si="384"/>
        <v>0</v>
      </c>
      <c r="DE211" s="88">
        <f t="shared" si="385"/>
        <v>0</v>
      </c>
      <c r="DF211" s="537"/>
      <c r="DG211" s="537"/>
      <c r="DH211" s="382"/>
      <c r="DI211" s="320"/>
      <c r="DJ211" s="79">
        <f t="shared" si="386"/>
        <v>0</v>
      </c>
      <c r="DK211" s="79">
        <f t="shared" si="387"/>
        <v>0</v>
      </c>
      <c r="DL211" s="88">
        <f t="shared" si="388"/>
        <v>0</v>
      </c>
      <c r="DM211" s="537"/>
      <c r="DN211" s="537"/>
      <c r="DO211" s="382"/>
      <c r="DP211" s="320"/>
      <c r="DQ211" s="79">
        <f t="shared" si="389"/>
        <v>0</v>
      </c>
      <c r="DR211" s="79">
        <f t="shared" si="390"/>
        <v>0</v>
      </c>
      <c r="DS211" s="88">
        <f t="shared" si="391"/>
        <v>0</v>
      </c>
      <c r="DT211" s="537"/>
      <c r="DU211" s="537"/>
      <c r="DV211" s="382"/>
    </row>
    <row r="212" spans="1:126" outlineLevel="1" x14ac:dyDescent="0.2">
      <c r="A212" s="75" t="s">
        <v>3</v>
      </c>
      <c r="B212" s="63"/>
      <c r="C212" s="77">
        <f>SUMIF($H213:$H214,MID($H212,3,10),C213:C214)</f>
        <v>0</v>
      </c>
      <c r="D212" s="77">
        <f>SUMIF($H213:$H214,MID($H212,3,10),D213:D214)</f>
        <v>0</v>
      </c>
      <c r="E212" s="77">
        <f t="shared" si="339"/>
        <v>0</v>
      </c>
      <c r="F212" s="150"/>
      <c r="G212" s="22"/>
      <c r="H212" s="320" t="s">
        <v>309</v>
      </c>
      <c r="I212" s="77">
        <f t="shared" si="340"/>
        <v>0</v>
      </c>
      <c r="J212" s="77">
        <f t="shared" si="341"/>
        <v>0</v>
      </c>
      <c r="K212" s="77">
        <f t="shared" si="342"/>
        <v>0</v>
      </c>
      <c r="L212" s="432">
        <f>IF(I$1="","",SUMIF($H213:$H218,MID($H212,3,10),L213:L218))</f>
        <v>0</v>
      </c>
      <c r="M212" s="432">
        <f>IF(I$1="","",SUMIF($H213:$H218,MID($H212,3,10),M213:M218))</f>
        <v>0</v>
      </c>
      <c r="N212" s="382"/>
      <c r="O212" s="320" t="str">
        <f t="shared" si="343"/>
        <v>LM</v>
      </c>
      <c r="P212" s="77">
        <f t="shared" si="344"/>
        <v>0</v>
      </c>
      <c r="Q212" s="77">
        <f t="shared" si="345"/>
        <v>0</v>
      </c>
      <c r="R212" s="77">
        <f t="shared" si="346"/>
        <v>0</v>
      </c>
      <c r="S212" s="436">
        <f>IF(P$1="","",SUMIF($H213:$H214,MID($H212,3,10),S213:S214))</f>
        <v>0</v>
      </c>
      <c r="T212" s="436">
        <f>IF(P$1="","",SUMIF($H213:$H214,MID($H212,3,10),T213:T214))</f>
        <v>0</v>
      </c>
      <c r="U212" s="382"/>
      <c r="V212" s="320"/>
      <c r="W212" s="77">
        <f t="shared" si="347"/>
        <v>0</v>
      </c>
      <c r="X212" s="77">
        <f t="shared" si="348"/>
        <v>0</v>
      </c>
      <c r="Y212" s="77">
        <f t="shared" si="349"/>
        <v>0</v>
      </c>
      <c r="Z212" s="436">
        <f>IF(W$1="","",SUMIF($H213:$H214,MID($H212,3,10),Z213:Z214))</f>
        <v>0</v>
      </c>
      <c r="AA212" s="436">
        <f>IF(W$1="","",SUMIF($H213:$H214,MID($H212,3,10),AA213:AA214))</f>
        <v>0</v>
      </c>
      <c r="AB212" s="382"/>
      <c r="AC212" s="320"/>
      <c r="AD212" s="77">
        <f t="shared" si="350"/>
        <v>0</v>
      </c>
      <c r="AE212" s="77">
        <f t="shared" si="351"/>
        <v>0</v>
      </c>
      <c r="AF212" s="77">
        <f t="shared" si="352"/>
        <v>0</v>
      </c>
      <c r="AG212" s="436">
        <f>IF(AD$1="","",SUMIF($H213:$H214,MID($H212,3,10),AG213:AG214))</f>
        <v>0</v>
      </c>
      <c r="AH212" s="436">
        <f>IF(AD$1="","",SUMIF($H213:$H214,MID($H212,3,10),AH213:AH214))</f>
        <v>0</v>
      </c>
      <c r="AI212" s="382"/>
      <c r="AJ212" s="320"/>
      <c r="AK212" s="77">
        <f t="shared" si="353"/>
        <v>0</v>
      </c>
      <c r="AL212" s="77">
        <f t="shared" si="354"/>
        <v>0</v>
      </c>
      <c r="AM212" s="77">
        <f t="shared" si="355"/>
        <v>0</v>
      </c>
      <c r="AN212" s="436">
        <f>IF(AK$1="","",SUMIF($H213:$H214,MID($H212,3,10),AN213:AN214))</f>
        <v>0</v>
      </c>
      <c r="AO212" s="436">
        <f>IF(AK$1="","",SUMIF($H213:$H214,MID($H212,3,10),AO213:AO214))</f>
        <v>0</v>
      </c>
      <c r="AP212" s="382"/>
      <c r="AQ212" s="320"/>
      <c r="AR212" s="77">
        <f t="shared" si="356"/>
        <v>0</v>
      </c>
      <c r="AS212" s="77">
        <f t="shared" si="357"/>
        <v>0</v>
      </c>
      <c r="AT212" s="77">
        <f t="shared" si="358"/>
        <v>0</v>
      </c>
      <c r="AU212" s="436">
        <f>IF(AR$1="","",SUMIF($H213:$H214,MID($H212,3,10),AU213:AU214))</f>
        <v>0</v>
      </c>
      <c r="AV212" s="436">
        <f>IF(AR$1="","",SUMIF($H213:$H214,MID($H212,3,10),AV213:AV214))</f>
        <v>0</v>
      </c>
      <c r="AW212" s="382"/>
      <c r="AX212" s="320"/>
      <c r="AY212" s="77">
        <f t="shared" si="359"/>
        <v>0</v>
      </c>
      <c r="AZ212" s="77">
        <f t="shared" si="360"/>
        <v>0</v>
      </c>
      <c r="BA212" s="77">
        <f t="shared" si="361"/>
        <v>0</v>
      </c>
      <c r="BB212" s="436">
        <f>IF(AY$1="","",SUMIF($H213:$H214,MID($H212,3,10),BB213:BB214))</f>
        <v>0</v>
      </c>
      <c r="BC212" s="436">
        <f>IF(AY$1="","",SUMIF($H213:$H214,MID($H212,3,10),BC213:BC214))</f>
        <v>0</v>
      </c>
      <c r="BD212" s="382"/>
      <c r="BE212" s="320"/>
      <c r="BF212" s="77">
        <f t="shared" si="362"/>
        <v>0</v>
      </c>
      <c r="BG212" s="77">
        <f t="shared" si="363"/>
        <v>0</v>
      </c>
      <c r="BH212" s="77">
        <f t="shared" si="364"/>
        <v>0</v>
      </c>
      <c r="BI212" s="436">
        <f>IF(BF$1="","",SUMIF($H213:$H214,MID($H212,3,10),BI213:BI214))</f>
        <v>0</v>
      </c>
      <c r="BJ212" s="436">
        <f>IF(BF$1="","",SUMIF($H213:$H214,MID($H212,3,10),BJ213:BJ214))</f>
        <v>0</v>
      </c>
      <c r="BK212" s="382"/>
      <c r="BL212" s="320"/>
      <c r="BM212" s="77">
        <f t="shared" si="365"/>
        <v>0</v>
      </c>
      <c r="BN212" s="77">
        <f t="shared" si="366"/>
        <v>0</v>
      </c>
      <c r="BO212" s="77">
        <f t="shared" si="367"/>
        <v>0</v>
      </c>
      <c r="BP212" s="436">
        <f>IF(BM$1="","",SUMIF($H213:$H214,MID($H212,3,10),BP213:BP214))</f>
        <v>0</v>
      </c>
      <c r="BQ212" s="436">
        <f>IF(BM$1="","",SUMIF($H213:$H214,MID($H212,3,10),BQ213:BQ214))</f>
        <v>0</v>
      </c>
      <c r="BR212" s="382"/>
      <c r="BS212" s="320"/>
      <c r="BT212" s="77">
        <f t="shared" si="368"/>
        <v>0</v>
      </c>
      <c r="BU212" s="77">
        <f t="shared" si="369"/>
        <v>0</v>
      </c>
      <c r="BV212" s="77">
        <f t="shared" si="370"/>
        <v>0</v>
      </c>
      <c r="BW212" s="436">
        <f>IF(BT$1="","",SUMIF($H213:$H214,MID($H212,3,10),BW213:BW214))</f>
        <v>0</v>
      </c>
      <c r="BX212" s="436">
        <f>IF(BT$1="","",SUMIF($H213:$H214,MID($H212,3,10),BX213:BX214))</f>
        <v>0</v>
      </c>
      <c r="BY212" s="382"/>
      <c r="BZ212" s="320"/>
      <c r="CA212" s="77">
        <f t="shared" si="371"/>
        <v>0</v>
      </c>
      <c r="CB212" s="77">
        <f t="shared" si="372"/>
        <v>0</v>
      </c>
      <c r="CC212" s="77">
        <f t="shared" si="373"/>
        <v>0</v>
      </c>
      <c r="CD212" s="436">
        <f>IF(CA$1="","",SUMIF($H213:$H214,MID($H212,3,10),CD213:CD214))</f>
        <v>0</v>
      </c>
      <c r="CE212" s="436">
        <f>IF(CA$1="","",SUMIF($H213:$H214,MID($H212,3,10),CE213:CE214))</f>
        <v>0</v>
      </c>
      <c r="CF212" s="382"/>
      <c r="CG212" s="320"/>
      <c r="CH212" s="77">
        <f t="shared" si="374"/>
        <v>0</v>
      </c>
      <c r="CI212" s="77">
        <f t="shared" si="375"/>
        <v>0</v>
      </c>
      <c r="CJ212" s="77">
        <f t="shared" si="376"/>
        <v>0</v>
      </c>
      <c r="CK212" s="436">
        <f>IF(CH$1="","",SUMIF($H213:$H214,MID($H212,3,10),CK213:CK214))</f>
        <v>0</v>
      </c>
      <c r="CL212" s="436">
        <f>IF(CH$1="","",SUMIF($H213:$H214,MID($H212,3,10),CL213:CL214))</f>
        <v>0</v>
      </c>
      <c r="CM212" s="382"/>
      <c r="CN212" s="320"/>
      <c r="CO212" s="77">
        <f t="shared" si="377"/>
        <v>0</v>
      </c>
      <c r="CP212" s="77">
        <f t="shared" si="378"/>
        <v>0</v>
      </c>
      <c r="CQ212" s="77">
        <f t="shared" si="379"/>
        <v>0</v>
      </c>
      <c r="CR212" s="436">
        <f>IF(CO$1="","",SUMIF($H213:$H214,MID($H212,3,10),CR213:CR214))</f>
        <v>0</v>
      </c>
      <c r="CS212" s="436">
        <f>IF(CO$1="","",SUMIF($H213:$H214,MID($H212,3,10),CS213:CS214))</f>
        <v>0</v>
      </c>
      <c r="CT212" s="382"/>
      <c r="CU212" s="320"/>
      <c r="CV212" s="77">
        <f t="shared" si="380"/>
        <v>0</v>
      </c>
      <c r="CW212" s="77">
        <f t="shared" si="381"/>
        <v>0</v>
      </c>
      <c r="CX212" s="77">
        <f t="shared" si="382"/>
        <v>0</v>
      </c>
      <c r="CY212" s="436">
        <f>IF(CV$1="","",SUMIF($H213:$H214,MID($H212,3,10),CY213:CY214))</f>
        <v>0</v>
      </c>
      <c r="CZ212" s="436">
        <f>IF(CV$1="","",SUMIF($H213:$H214,MID($H212,3,10),CZ213:CZ214))</f>
        <v>0</v>
      </c>
      <c r="DA212" s="382"/>
      <c r="DB212" s="320"/>
      <c r="DC212" s="77">
        <f t="shared" si="383"/>
        <v>0</v>
      </c>
      <c r="DD212" s="77">
        <f t="shared" si="384"/>
        <v>0</v>
      </c>
      <c r="DE212" s="77">
        <f t="shared" si="385"/>
        <v>0</v>
      </c>
      <c r="DF212" s="436">
        <f>IF(DC$1="","",SUMIF($H213:$H214,MID($H212,3,10),DF213:DF214))</f>
        <v>0</v>
      </c>
      <c r="DG212" s="436">
        <f>IF(DC$1="","",SUMIF($H213:$H214,MID($H212,3,10),DG213:DG214))</f>
        <v>0</v>
      </c>
      <c r="DH212" s="382"/>
      <c r="DI212" s="320"/>
      <c r="DJ212" s="77">
        <f t="shared" si="386"/>
        <v>0</v>
      </c>
      <c r="DK212" s="77">
        <f t="shared" si="387"/>
        <v>0</v>
      </c>
      <c r="DL212" s="77">
        <f t="shared" si="388"/>
        <v>0</v>
      </c>
      <c r="DM212" s="436">
        <f>IF(DJ$1="","",SUMIF($H213:$H214,MID($H212,3,10),DM213:DM214))</f>
        <v>0</v>
      </c>
      <c r="DN212" s="436">
        <f>IF(DJ$1="","",SUMIF($H213:$H214,MID($H212,3,10),DN213:DN214))</f>
        <v>0</v>
      </c>
      <c r="DO212" s="382"/>
      <c r="DP212" s="320"/>
      <c r="DQ212" s="77">
        <f t="shared" si="389"/>
        <v>0</v>
      </c>
      <c r="DR212" s="77">
        <f t="shared" si="390"/>
        <v>0</v>
      </c>
      <c r="DS212" s="77">
        <f t="shared" si="391"/>
        <v>0</v>
      </c>
      <c r="DT212" s="436">
        <f>IF(DQ$1="","",SUMIF($H213:$H214,MID($H212,3,10),DT213:DT214))</f>
        <v>0</v>
      </c>
      <c r="DU212" s="436">
        <f>IF(DQ$1="","",SUMIF($H213:$H214,MID($H212,3,10),DU213:DU214))</f>
        <v>0</v>
      </c>
      <c r="DV212" s="382"/>
    </row>
    <row r="213" spans="1:126" outlineLevel="1" x14ac:dyDescent="0.2">
      <c r="A213" s="152" t="s">
        <v>3</v>
      </c>
      <c r="B213" s="179"/>
      <c r="C213" s="43"/>
      <c r="D213" s="43"/>
      <c r="E213" s="79">
        <f t="shared" si="339"/>
        <v>0</v>
      </c>
      <c r="F213" s="150"/>
      <c r="G213" s="22"/>
      <c r="H213" s="320" t="s">
        <v>310</v>
      </c>
      <c r="I213" s="79">
        <f t="shared" si="340"/>
        <v>0</v>
      </c>
      <c r="J213" s="79">
        <f t="shared" si="341"/>
        <v>0</v>
      </c>
      <c r="K213" s="88">
        <f t="shared" si="342"/>
        <v>0</v>
      </c>
      <c r="L213" s="537"/>
      <c r="M213" s="537"/>
      <c r="N213" s="62"/>
      <c r="O213" s="320" t="str">
        <f t="shared" si="343"/>
        <v>LMH</v>
      </c>
      <c r="P213" s="79">
        <f t="shared" si="344"/>
        <v>0</v>
      </c>
      <c r="Q213" s="79">
        <f t="shared" si="345"/>
        <v>0</v>
      </c>
      <c r="R213" s="88">
        <f t="shared" si="346"/>
        <v>0</v>
      </c>
      <c r="S213" s="534"/>
      <c r="T213" s="534"/>
      <c r="U213" s="62"/>
      <c r="V213" s="320"/>
      <c r="W213" s="79">
        <f t="shared" si="347"/>
        <v>0</v>
      </c>
      <c r="X213" s="79">
        <f t="shared" si="348"/>
        <v>0</v>
      </c>
      <c r="Y213" s="88">
        <f t="shared" si="349"/>
        <v>0</v>
      </c>
      <c r="Z213" s="534"/>
      <c r="AA213" s="534"/>
      <c r="AB213" s="62"/>
      <c r="AC213" s="320"/>
      <c r="AD213" s="79">
        <f t="shared" si="350"/>
        <v>0</v>
      </c>
      <c r="AE213" s="79">
        <f t="shared" si="351"/>
        <v>0</v>
      </c>
      <c r="AF213" s="88">
        <f t="shared" si="352"/>
        <v>0</v>
      </c>
      <c r="AG213" s="534"/>
      <c r="AH213" s="534"/>
      <c r="AI213" s="62"/>
      <c r="AJ213" s="320"/>
      <c r="AK213" s="79">
        <f t="shared" si="353"/>
        <v>0</v>
      </c>
      <c r="AL213" s="79">
        <f t="shared" si="354"/>
        <v>0</v>
      </c>
      <c r="AM213" s="88">
        <f t="shared" si="355"/>
        <v>0</v>
      </c>
      <c r="AN213" s="534"/>
      <c r="AO213" s="534"/>
      <c r="AP213" s="62"/>
      <c r="AQ213" s="320"/>
      <c r="AR213" s="79">
        <f t="shared" si="356"/>
        <v>0</v>
      </c>
      <c r="AS213" s="79">
        <f t="shared" si="357"/>
        <v>0</v>
      </c>
      <c r="AT213" s="88">
        <f t="shared" si="358"/>
        <v>0</v>
      </c>
      <c r="AU213" s="534"/>
      <c r="AV213" s="534"/>
      <c r="AW213" s="62"/>
      <c r="AX213" s="320"/>
      <c r="AY213" s="79">
        <f t="shared" si="359"/>
        <v>0</v>
      </c>
      <c r="AZ213" s="79">
        <f t="shared" si="360"/>
        <v>0</v>
      </c>
      <c r="BA213" s="88">
        <f t="shared" si="361"/>
        <v>0</v>
      </c>
      <c r="BB213" s="534"/>
      <c r="BC213" s="534"/>
      <c r="BD213" s="62"/>
      <c r="BE213" s="320"/>
      <c r="BF213" s="79">
        <f t="shared" si="362"/>
        <v>0</v>
      </c>
      <c r="BG213" s="79">
        <f t="shared" si="363"/>
        <v>0</v>
      </c>
      <c r="BH213" s="88">
        <f t="shared" si="364"/>
        <v>0</v>
      </c>
      <c r="BI213" s="534"/>
      <c r="BJ213" s="534"/>
      <c r="BK213" s="62"/>
      <c r="BL213" s="320"/>
      <c r="BM213" s="79">
        <f t="shared" si="365"/>
        <v>0</v>
      </c>
      <c r="BN213" s="79">
        <f t="shared" si="366"/>
        <v>0</v>
      </c>
      <c r="BO213" s="88">
        <f t="shared" si="367"/>
        <v>0</v>
      </c>
      <c r="BP213" s="534"/>
      <c r="BQ213" s="534"/>
      <c r="BR213" s="62"/>
      <c r="BS213" s="320"/>
      <c r="BT213" s="79">
        <f t="shared" si="368"/>
        <v>0</v>
      </c>
      <c r="BU213" s="79">
        <f t="shared" si="369"/>
        <v>0</v>
      </c>
      <c r="BV213" s="88">
        <f t="shared" si="370"/>
        <v>0</v>
      </c>
      <c r="BW213" s="534"/>
      <c r="BX213" s="534"/>
      <c r="BY213" s="62"/>
      <c r="BZ213" s="320"/>
      <c r="CA213" s="79">
        <f t="shared" si="371"/>
        <v>0</v>
      </c>
      <c r="CB213" s="79">
        <f t="shared" si="372"/>
        <v>0</v>
      </c>
      <c r="CC213" s="88">
        <f t="shared" si="373"/>
        <v>0</v>
      </c>
      <c r="CD213" s="534"/>
      <c r="CE213" s="534"/>
      <c r="CF213" s="62"/>
      <c r="CG213" s="320"/>
      <c r="CH213" s="79">
        <f t="shared" si="374"/>
        <v>0</v>
      </c>
      <c r="CI213" s="79">
        <f t="shared" si="375"/>
        <v>0</v>
      </c>
      <c r="CJ213" s="88">
        <f t="shared" si="376"/>
        <v>0</v>
      </c>
      <c r="CK213" s="534"/>
      <c r="CL213" s="534"/>
      <c r="CM213" s="62"/>
      <c r="CN213" s="320"/>
      <c r="CO213" s="79">
        <f t="shared" si="377"/>
        <v>0</v>
      </c>
      <c r="CP213" s="79">
        <f t="shared" si="378"/>
        <v>0</v>
      </c>
      <c r="CQ213" s="88">
        <f t="shared" si="379"/>
        <v>0</v>
      </c>
      <c r="CR213" s="534"/>
      <c r="CS213" s="534"/>
      <c r="CT213" s="62"/>
      <c r="CU213" s="320"/>
      <c r="CV213" s="79">
        <f t="shared" si="380"/>
        <v>0</v>
      </c>
      <c r="CW213" s="79">
        <f t="shared" si="381"/>
        <v>0</v>
      </c>
      <c r="CX213" s="88">
        <f t="shared" si="382"/>
        <v>0</v>
      </c>
      <c r="CY213" s="534"/>
      <c r="CZ213" s="534"/>
      <c r="DA213" s="62"/>
      <c r="DB213" s="320"/>
      <c r="DC213" s="79">
        <f t="shared" si="383"/>
        <v>0</v>
      </c>
      <c r="DD213" s="79">
        <f t="shared" si="384"/>
        <v>0</v>
      </c>
      <c r="DE213" s="88">
        <f t="shared" si="385"/>
        <v>0</v>
      </c>
      <c r="DF213" s="534"/>
      <c r="DG213" s="534"/>
      <c r="DH213" s="62"/>
      <c r="DI213" s="320"/>
      <c r="DJ213" s="79">
        <f t="shared" si="386"/>
        <v>0</v>
      </c>
      <c r="DK213" s="79">
        <f t="shared" si="387"/>
        <v>0</v>
      </c>
      <c r="DL213" s="88">
        <f t="shared" si="388"/>
        <v>0</v>
      </c>
      <c r="DM213" s="534"/>
      <c r="DN213" s="534"/>
      <c r="DO213" s="62"/>
      <c r="DP213" s="320"/>
      <c r="DQ213" s="79">
        <f t="shared" si="389"/>
        <v>0</v>
      </c>
      <c r="DR213" s="79">
        <f t="shared" si="390"/>
        <v>0</v>
      </c>
      <c r="DS213" s="88">
        <f t="shared" si="391"/>
        <v>0</v>
      </c>
      <c r="DT213" s="534"/>
      <c r="DU213" s="534"/>
      <c r="DV213" s="62"/>
    </row>
    <row r="214" spans="1:126" outlineLevel="1" x14ac:dyDescent="0.2">
      <c r="A214" s="75" t="s">
        <v>4</v>
      </c>
      <c r="B214" s="62"/>
      <c r="C214" s="77">
        <f>SUMIF($H215:$H218,MID($H214,3,10),C215:C218)</f>
        <v>0</v>
      </c>
      <c r="D214" s="77">
        <f>SUMIF($H215:$H218,MID($H214,3,10),D215:D218)</f>
        <v>0</v>
      </c>
      <c r="E214" s="77">
        <f t="shared" si="339"/>
        <v>0</v>
      </c>
      <c r="F214" s="150"/>
      <c r="G214" s="22"/>
      <c r="H214" s="320" t="s">
        <v>311</v>
      </c>
      <c r="I214" s="77">
        <f t="shared" si="340"/>
        <v>0</v>
      </c>
      <c r="J214" s="77">
        <f t="shared" si="341"/>
        <v>0</v>
      </c>
      <c r="K214" s="77">
        <f t="shared" si="342"/>
        <v>0</v>
      </c>
      <c r="L214" s="432">
        <f>IF(I$1="","",SUMIF($H215:$H218,MID($H214,3,10),L215:L218))</f>
        <v>0</v>
      </c>
      <c r="M214" s="432">
        <f>IF(I$1="","",SUMIF($H215:$H218,MID($H214,3,10),M215:M218))</f>
        <v>0</v>
      </c>
      <c r="N214" s="62"/>
      <c r="O214" s="320" t="str">
        <f t="shared" si="343"/>
        <v>LM</v>
      </c>
      <c r="P214" s="77">
        <f t="shared" si="344"/>
        <v>0</v>
      </c>
      <c r="Q214" s="77">
        <f t="shared" si="345"/>
        <v>0</v>
      </c>
      <c r="R214" s="77">
        <f t="shared" si="346"/>
        <v>0</v>
      </c>
      <c r="S214" s="399">
        <f>IF(P$1="","",SUMIF($H215:$H218,MID($H214,3,10),S215:S218))</f>
        <v>0</v>
      </c>
      <c r="T214" s="399">
        <f>IF(P$1="","",SUMIF($H215:$H218,MID($H214,3,10),T215:T218))</f>
        <v>0</v>
      </c>
      <c r="U214" s="62"/>
      <c r="V214" s="320"/>
      <c r="W214" s="77">
        <f t="shared" si="347"/>
        <v>0</v>
      </c>
      <c r="X214" s="77">
        <f t="shared" si="348"/>
        <v>0</v>
      </c>
      <c r="Y214" s="77">
        <f t="shared" si="349"/>
        <v>0</v>
      </c>
      <c r="Z214" s="399">
        <f>IF(W$1="","",SUMIF($H215:$H218,MID($H214,3,10),Z215:Z218))</f>
        <v>0</v>
      </c>
      <c r="AA214" s="399">
        <f>IF(W$1="","",SUMIF($H215:$H218,MID($H214,3,10),AA215:AA218))</f>
        <v>0</v>
      </c>
      <c r="AB214" s="62"/>
      <c r="AC214" s="320"/>
      <c r="AD214" s="77">
        <f t="shared" si="350"/>
        <v>0</v>
      </c>
      <c r="AE214" s="77">
        <f t="shared" si="351"/>
        <v>0</v>
      </c>
      <c r="AF214" s="77">
        <f t="shared" si="352"/>
        <v>0</v>
      </c>
      <c r="AG214" s="399">
        <f>IF(AD$1="","",SUMIF($H215:$H218,MID($H214,3,10),AG215:AG218))</f>
        <v>0</v>
      </c>
      <c r="AH214" s="399">
        <f>IF(AD$1="","",SUMIF($H215:$H218,MID($H214,3,10),AH215:AH218))</f>
        <v>0</v>
      </c>
      <c r="AI214" s="62"/>
      <c r="AJ214" s="320"/>
      <c r="AK214" s="77">
        <f t="shared" si="353"/>
        <v>0</v>
      </c>
      <c r="AL214" s="77">
        <f t="shared" si="354"/>
        <v>0</v>
      </c>
      <c r="AM214" s="77">
        <f t="shared" si="355"/>
        <v>0</v>
      </c>
      <c r="AN214" s="399">
        <f>IF(AK$1="","",SUMIF($H215:$H218,MID($H214,3,10),AN215:AN218))</f>
        <v>0</v>
      </c>
      <c r="AO214" s="399">
        <f>IF(AK$1="","",SUMIF($H215:$H218,MID($H214,3,10),AO215:AO218))</f>
        <v>0</v>
      </c>
      <c r="AP214" s="62"/>
      <c r="AQ214" s="320"/>
      <c r="AR214" s="77">
        <f t="shared" si="356"/>
        <v>0</v>
      </c>
      <c r="AS214" s="77">
        <f t="shared" si="357"/>
        <v>0</v>
      </c>
      <c r="AT214" s="77">
        <f t="shared" si="358"/>
        <v>0</v>
      </c>
      <c r="AU214" s="399">
        <f>IF(AR$1="","",SUMIF($H215:$H218,MID($H214,3,10),AU215:AU218))</f>
        <v>0</v>
      </c>
      <c r="AV214" s="399">
        <f>IF(AR$1="","",SUMIF($H215:$H218,MID($H214,3,10),AV215:AV218))</f>
        <v>0</v>
      </c>
      <c r="AW214" s="62"/>
      <c r="AX214" s="320"/>
      <c r="AY214" s="77">
        <f t="shared" si="359"/>
        <v>0</v>
      </c>
      <c r="AZ214" s="77">
        <f t="shared" si="360"/>
        <v>0</v>
      </c>
      <c r="BA214" s="77">
        <f t="shared" si="361"/>
        <v>0</v>
      </c>
      <c r="BB214" s="399">
        <f>IF(AY$1="","",SUMIF($H215:$H218,MID($H214,3,10),BB215:BB218))</f>
        <v>0</v>
      </c>
      <c r="BC214" s="399">
        <f>IF(AY$1="","",SUMIF($H215:$H218,MID($H214,3,10),BC215:BC218))</f>
        <v>0</v>
      </c>
      <c r="BD214" s="62"/>
      <c r="BE214" s="320"/>
      <c r="BF214" s="77">
        <f t="shared" si="362"/>
        <v>0</v>
      </c>
      <c r="BG214" s="77">
        <f t="shared" si="363"/>
        <v>0</v>
      </c>
      <c r="BH214" s="77">
        <f t="shared" si="364"/>
        <v>0</v>
      </c>
      <c r="BI214" s="399">
        <f>IF(BF$1="","",SUMIF($H215:$H218,MID($H214,3,10),BI215:BI218))</f>
        <v>0</v>
      </c>
      <c r="BJ214" s="399">
        <f>IF(BF$1="","",SUMIF($H215:$H218,MID($H214,3,10),BJ215:BJ218))</f>
        <v>0</v>
      </c>
      <c r="BK214" s="62"/>
      <c r="BL214" s="320"/>
      <c r="BM214" s="77">
        <f t="shared" si="365"/>
        <v>0</v>
      </c>
      <c r="BN214" s="77">
        <f t="shared" si="366"/>
        <v>0</v>
      </c>
      <c r="BO214" s="77">
        <f t="shared" si="367"/>
        <v>0</v>
      </c>
      <c r="BP214" s="399">
        <f>IF(BM$1="","",SUMIF($H215:$H218,MID($H214,3,10),BP215:BP218))</f>
        <v>0</v>
      </c>
      <c r="BQ214" s="399">
        <f>IF(BM$1="","",SUMIF($H215:$H218,MID($H214,3,10),BQ215:BQ218))</f>
        <v>0</v>
      </c>
      <c r="BR214" s="62"/>
      <c r="BS214" s="320"/>
      <c r="BT214" s="77">
        <f t="shared" si="368"/>
        <v>0</v>
      </c>
      <c r="BU214" s="77">
        <f t="shared" si="369"/>
        <v>0</v>
      </c>
      <c r="BV214" s="77">
        <f t="shared" si="370"/>
        <v>0</v>
      </c>
      <c r="BW214" s="399">
        <f>IF(BT$1="","",SUMIF($H215:$H218,MID($H214,3,10),BW215:BW218))</f>
        <v>0</v>
      </c>
      <c r="BX214" s="399">
        <f>IF(BT$1="","",SUMIF($H215:$H218,MID($H214,3,10),BX215:BX218))</f>
        <v>0</v>
      </c>
      <c r="BY214" s="62"/>
      <c r="BZ214" s="320"/>
      <c r="CA214" s="77">
        <f t="shared" si="371"/>
        <v>0</v>
      </c>
      <c r="CB214" s="77">
        <f t="shared" si="372"/>
        <v>0</v>
      </c>
      <c r="CC214" s="77">
        <f t="shared" si="373"/>
        <v>0</v>
      </c>
      <c r="CD214" s="399">
        <f>IF(CA$1="","",SUMIF($H215:$H218,MID($H214,3,10),CD215:CD218))</f>
        <v>0</v>
      </c>
      <c r="CE214" s="399">
        <f>IF(CA$1="","",SUMIF($H215:$H218,MID($H214,3,10),CE215:CE218))</f>
        <v>0</v>
      </c>
      <c r="CF214" s="62"/>
      <c r="CG214" s="320"/>
      <c r="CH214" s="77">
        <f t="shared" si="374"/>
        <v>0</v>
      </c>
      <c r="CI214" s="77">
        <f t="shared" si="375"/>
        <v>0</v>
      </c>
      <c r="CJ214" s="77">
        <f t="shared" si="376"/>
        <v>0</v>
      </c>
      <c r="CK214" s="399">
        <f>IF(CH$1="","",SUMIF($H215:$H218,MID($H214,3,10),CK215:CK218))</f>
        <v>0</v>
      </c>
      <c r="CL214" s="399">
        <f>IF(CH$1="","",SUMIF($H215:$H218,MID($H214,3,10),CL215:CL218))</f>
        <v>0</v>
      </c>
      <c r="CM214" s="62"/>
      <c r="CN214" s="320"/>
      <c r="CO214" s="77">
        <f t="shared" si="377"/>
        <v>0</v>
      </c>
      <c r="CP214" s="77">
        <f t="shared" si="378"/>
        <v>0</v>
      </c>
      <c r="CQ214" s="77">
        <f t="shared" si="379"/>
        <v>0</v>
      </c>
      <c r="CR214" s="399">
        <f>IF(CO$1="","",SUMIF($H215:$H218,MID($H214,3,10),CR215:CR218))</f>
        <v>0</v>
      </c>
      <c r="CS214" s="399">
        <f>IF(CO$1="","",SUMIF($H215:$H218,MID($H214,3,10),CS215:CS218))</f>
        <v>0</v>
      </c>
      <c r="CT214" s="62"/>
      <c r="CU214" s="320"/>
      <c r="CV214" s="77">
        <f t="shared" si="380"/>
        <v>0</v>
      </c>
      <c r="CW214" s="77">
        <f t="shared" si="381"/>
        <v>0</v>
      </c>
      <c r="CX214" s="77">
        <f t="shared" si="382"/>
        <v>0</v>
      </c>
      <c r="CY214" s="399">
        <f>IF(CV$1="","",SUMIF($H215:$H218,MID($H214,3,10),CY215:CY218))</f>
        <v>0</v>
      </c>
      <c r="CZ214" s="399">
        <f>IF(CV$1="","",SUMIF($H215:$H218,MID($H214,3,10),CZ215:CZ218))</f>
        <v>0</v>
      </c>
      <c r="DA214" s="62"/>
      <c r="DB214" s="320"/>
      <c r="DC214" s="77">
        <f t="shared" si="383"/>
        <v>0</v>
      </c>
      <c r="DD214" s="77">
        <f t="shared" si="384"/>
        <v>0</v>
      </c>
      <c r="DE214" s="77">
        <f t="shared" si="385"/>
        <v>0</v>
      </c>
      <c r="DF214" s="399">
        <f>IF(DC$1="","",SUMIF($H215:$H218,MID($H214,3,10),DF215:DF218))</f>
        <v>0</v>
      </c>
      <c r="DG214" s="399">
        <f>IF(DC$1="","",SUMIF($H215:$H218,MID($H214,3,10),DG215:DG218))</f>
        <v>0</v>
      </c>
      <c r="DH214" s="62"/>
      <c r="DI214" s="320"/>
      <c r="DJ214" s="77">
        <f t="shared" si="386"/>
        <v>0</v>
      </c>
      <c r="DK214" s="77">
        <f t="shared" si="387"/>
        <v>0</v>
      </c>
      <c r="DL214" s="77">
        <f t="shared" si="388"/>
        <v>0</v>
      </c>
      <c r="DM214" s="399">
        <f>IF(DJ$1="","",SUMIF($H215:$H218,MID($H214,3,10),DM215:DM218))</f>
        <v>0</v>
      </c>
      <c r="DN214" s="399">
        <f>IF(DJ$1="","",SUMIF($H215:$H218,MID($H214,3,10),DN215:DN218))</f>
        <v>0</v>
      </c>
      <c r="DO214" s="62"/>
      <c r="DP214" s="320"/>
      <c r="DQ214" s="77">
        <f t="shared" si="389"/>
        <v>0</v>
      </c>
      <c r="DR214" s="77">
        <f t="shared" si="390"/>
        <v>0</v>
      </c>
      <c r="DS214" s="77">
        <f t="shared" si="391"/>
        <v>0</v>
      </c>
      <c r="DT214" s="399">
        <f>IF(DQ$1="","",SUMIF($H215:$H218,MID($H214,3,10),DT215:DT218))</f>
        <v>0</v>
      </c>
      <c r="DU214" s="399">
        <f>IF(DQ$1="","",SUMIF($H215:$H218,MID($H214,3,10),DU215:DU218))</f>
        <v>0</v>
      </c>
      <c r="DV214" s="62"/>
    </row>
    <row r="215" spans="1:126" outlineLevel="1" x14ac:dyDescent="0.2">
      <c r="A215" s="152" t="s">
        <v>114</v>
      </c>
      <c r="B215" s="182" t="s">
        <v>126</v>
      </c>
      <c r="C215" s="43"/>
      <c r="D215" s="43"/>
      <c r="E215" s="79">
        <f t="shared" si="339"/>
        <v>0</v>
      </c>
      <c r="F215" s="150"/>
      <c r="G215" s="22"/>
      <c r="H215" s="320" t="s">
        <v>312</v>
      </c>
      <c r="I215" s="79">
        <f t="shared" si="340"/>
        <v>0</v>
      </c>
      <c r="J215" s="79">
        <f t="shared" si="341"/>
        <v>0</v>
      </c>
      <c r="K215" s="88">
        <f t="shared" si="342"/>
        <v>0</v>
      </c>
      <c r="L215" s="537"/>
      <c r="M215" s="537"/>
      <c r="N215" s="382"/>
      <c r="O215" s="320" t="str">
        <f t="shared" si="343"/>
        <v>LMW</v>
      </c>
      <c r="P215" s="79">
        <f t="shared" si="344"/>
        <v>0</v>
      </c>
      <c r="Q215" s="79">
        <f t="shared" si="345"/>
        <v>0</v>
      </c>
      <c r="R215" s="88">
        <f t="shared" si="346"/>
        <v>0</v>
      </c>
      <c r="S215" s="537"/>
      <c r="T215" s="537"/>
      <c r="U215" s="382"/>
      <c r="V215" s="320"/>
      <c r="W215" s="79">
        <f t="shared" si="347"/>
        <v>0</v>
      </c>
      <c r="X215" s="79">
        <f t="shared" si="348"/>
        <v>0</v>
      </c>
      <c r="Y215" s="88">
        <f t="shared" si="349"/>
        <v>0</v>
      </c>
      <c r="Z215" s="537"/>
      <c r="AA215" s="537"/>
      <c r="AB215" s="382"/>
      <c r="AC215" s="320"/>
      <c r="AD215" s="79">
        <f t="shared" si="350"/>
        <v>0</v>
      </c>
      <c r="AE215" s="79">
        <f t="shared" si="351"/>
        <v>0</v>
      </c>
      <c r="AF215" s="88">
        <f t="shared" si="352"/>
        <v>0</v>
      </c>
      <c r="AG215" s="537"/>
      <c r="AH215" s="537"/>
      <c r="AI215" s="382"/>
      <c r="AJ215" s="320"/>
      <c r="AK215" s="79">
        <f t="shared" si="353"/>
        <v>0</v>
      </c>
      <c r="AL215" s="79">
        <f t="shared" si="354"/>
        <v>0</v>
      </c>
      <c r="AM215" s="88">
        <f t="shared" si="355"/>
        <v>0</v>
      </c>
      <c r="AN215" s="537"/>
      <c r="AO215" s="537"/>
      <c r="AP215" s="382"/>
      <c r="AQ215" s="320"/>
      <c r="AR215" s="79">
        <f t="shared" si="356"/>
        <v>0</v>
      </c>
      <c r="AS215" s="79">
        <f t="shared" si="357"/>
        <v>0</v>
      </c>
      <c r="AT215" s="88">
        <f t="shared" si="358"/>
        <v>0</v>
      </c>
      <c r="AU215" s="537"/>
      <c r="AV215" s="537"/>
      <c r="AW215" s="382"/>
      <c r="AX215" s="320"/>
      <c r="AY215" s="79">
        <f t="shared" si="359"/>
        <v>0</v>
      </c>
      <c r="AZ215" s="79">
        <f t="shared" si="360"/>
        <v>0</v>
      </c>
      <c r="BA215" s="88">
        <f t="shared" si="361"/>
        <v>0</v>
      </c>
      <c r="BB215" s="537"/>
      <c r="BC215" s="537"/>
      <c r="BD215" s="382"/>
      <c r="BE215" s="320"/>
      <c r="BF215" s="79">
        <f t="shared" si="362"/>
        <v>0</v>
      </c>
      <c r="BG215" s="79">
        <f t="shared" si="363"/>
        <v>0</v>
      </c>
      <c r="BH215" s="88">
        <f t="shared" si="364"/>
        <v>0</v>
      </c>
      <c r="BI215" s="537"/>
      <c r="BJ215" s="537"/>
      <c r="BK215" s="382"/>
      <c r="BL215" s="320"/>
      <c r="BM215" s="79">
        <f t="shared" si="365"/>
        <v>0</v>
      </c>
      <c r="BN215" s="79">
        <f t="shared" si="366"/>
        <v>0</v>
      </c>
      <c r="BO215" s="88">
        <f t="shared" si="367"/>
        <v>0</v>
      </c>
      <c r="BP215" s="537"/>
      <c r="BQ215" s="537"/>
      <c r="BR215" s="382"/>
      <c r="BS215" s="320"/>
      <c r="BT215" s="79">
        <f t="shared" si="368"/>
        <v>0</v>
      </c>
      <c r="BU215" s="79">
        <f t="shared" si="369"/>
        <v>0</v>
      </c>
      <c r="BV215" s="88">
        <f t="shared" si="370"/>
        <v>0</v>
      </c>
      <c r="BW215" s="537"/>
      <c r="BX215" s="537"/>
      <c r="BY215" s="382"/>
      <c r="BZ215" s="320"/>
      <c r="CA215" s="79">
        <f t="shared" si="371"/>
        <v>0</v>
      </c>
      <c r="CB215" s="79">
        <f t="shared" si="372"/>
        <v>0</v>
      </c>
      <c r="CC215" s="88">
        <f t="shared" si="373"/>
        <v>0</v>
      </c>
      <c r="CD215" s="537"/>
      <c r="CE215" s="537"/>
      <c r="CF215" s="382"/>
      <c r="CG215" s="320"/>
      <c r="CH215" s="79">
        <f t="shared" si="374"/>
        <v>0</v>
      </c>
      <c r="CI215" s="79">
        <f t="shared" si="375"/>
        <v>0</v>
      </c>
      <c r="CJ215" s="88">
        <f t="shared" si="376"/>
        <v>0</v>
      </c>
      <c r="CK215" s="537"/>
      <c r="CL215" s="537"/>
      <c r="CM215" s="382"/>
      <c r="CN215" s="320"/>
      <c r="CO215" s="79">
        <f t="shared" si="377"/>
        <v>0</v>
      </c>
      <c r="CP215" s="79">
        <f t="shared" si="378"/>
        <v>0</v>
      </c>
      <c r="CQ215" s="88">
        <f t="shared" si="379"/>
        <v>0</v>
      </c>
      <c r="CR215" s="537"/>
      <c r="CS215" s="537"/>
      <c r="CT215" s="382"/>
      <c r="CU215" s="320"/>
      <c r="CV215" s="79">
        <f t="shared" si="380"/>
        <v>0</v>
      </c>
      <c r="CW215" s="79">
        <f t="shared" si="381"/>
        <v>0</v>
      </c>
      <c r="CX215" s="88">
        <f t="shared" si="382"/>
        <v>0</v>
      </c>
      <c r="CY215" s="537"/>
      <c r="CZ215" s="537"/>
      <c r="DA215" s="382"/>
      <c r="DB215" s="320"/>
      <c r="DC215" s="79">
        <f t="shared" si="383"/>
        <v>0</v>
      </c>
      <c r="DD215" s="79">
        <f t="shared" si="384"/>
        <v>0</v>
      </c>
      <c r="DE215" s="88">
        <f t="shared" si="385"/>
        <v>0</v>
      </c>
      <c r="DF215" s="537"/>
      <c r="DG215" s="537"/>
      <c r="DH215" s="382"/>
      <c r="DI215" s="320"/>
      <c r="DJ215" s="79">
        <f t="shared" si="386"/>
        <v>0</v>
      </c>
      <c r="DK215" s="79">
        <f t="shared" si="387"/>
        <v>0</v>
      </c>
      <c r="DL215" s="88">
        <f t="shared" si="388"/>
        <v>0</v>
      </c>
      <c r="DM215" s="537"/>
      <c r="DN215" s="537"/>
      <c r="DO215" s="382"/>
      <c r="DP215" s="320"/>
      <c r="DQ215" s="79">
        <f t="shared" si="389"/>
        <v>0</v>
      </c>
      <c r="DR215" s="79">
        <f t="shared" si="390"/>
        <v>0</v>
      </c>
      <c r="DS215" s="88">
        <f t="shared" si="391"/>
        <v>0</v>
      </c>
      <c r="DT215" s="537"/>
      <c r="DU215" s="537"/>
      <c r="DV215" s="382"/>
    </row>
    <row r="216" spans="1:126" outlineLevel="1" x14ac:dyDescent="0.2">
      <c r="A216" s="152" t="s">
        <v>115</v>
      </c>
      <c r="B216" s="182" t="s">
        <v>118</v>
      </c>
      <c r="C216" s="43"/>
      <c r="D216" s="43"/>
      <c r="E216" s="79">
        <f t="shared" si="339"/>
        <v>0</v>
      </c>
      <c r="F216" s="150"/>
      <c r="G216" s="22"/>
      <c r="H216" s="320" t="s">
        <v>312</v>
      </c>
      <c r="I216" s="79">
        <f t="shared" si="340"/>
        <v>0</v>
      </c>
      <c r="J216" s="79">
        <f t="shared" si="341"/>
        <v>0</v>
      </c>
      <c r="K216" s="79">
        <f t="shared" si="342"/>
        <v>0</v>
      </c>
      <c r="L216" s="537"/>
      <c r="M216" s="537"/>
      <c r="N216" s="382"/>
      <c r="O216" s="320" t="str">
        <f t="shared" si="343"/>
        <v>LMW</v>
      </c>
      <c r="P216" s="79">
        <f t="shared" si="344"/>
        <v>0</v>
      </c>
      <c r="Q216" s="79">
        <f t="shared" si="345"/>
        <v>0</v>
      </c>
      <c r="R216" s="79">
        <f t="shared" si="346"/>
        <v>0</v>
      </c>
      <c r="S216" s="537"/>
      <c r="T216" s="537"/>
      <c r="U216" s="382"/>
      <c r="V216" s="320"/>
      <c r="W216" s="79">
        <f t="shared" si="347"/>
        <v>0</v>
      </c>
      <c r="X216" s="79">
        <f t="shared" si="348"/>
        <v>0</v>
      </c>
      <c r="Y216" s="79">
        <f t="shared" si="349"/>
        <v>0</v>
      </c>
      <c r="Z216" s="537"/>
      <c r="AA216" s="537"/>
      <c r="AB216" s="382"/>
      <c r="AC216" s="320"/>
      <c r="AD216" s="79">
        <f t="shared" si="350"/>
        <v>0</v>
      </c>
      <c r="AE216" s="79">
        <f t="shared" si="351"/>
        <v>0</v>
      </c>
      <c r="AF216" s="79">
        <f t="shared" si="352"/>
        <v>0</v>
      </c>
      <c r="AG216" s="537"/>
      <c r="AH216" s="537"/>
      <c r="AI216" s="382"/>
      <c r="AJ216" s="320"/>
      <c r="AK216" s="79">
        <f t="shared" si="353"/>
        <v>0</v>
      </c>
      <c r="AL216" s="79">
        <f t="shared" si="354"/>
        <v>0</v>
      </c>
      <c r="AM216" s="79">
        <f t="shared" si="355"/>
        <v>0</v>
      </c>
      <c r="AN216" s="537"/>
      <c r="AO216" s="537"/>
      <c r="AP216" s="382"/>
      <c r="AQ216" s="320"/>
      <c r="AR216" s="79">
        <f t="shared" si="356"/>
        <v>0</v>
      </c>
      <c r="AS216" s="79">
        <f t="shared" si="357"/>
        <v>0</v>
      </c>
      <c r="AT216" s="79">
        <f t="shared" si="358"/>
        <v>0</v>
      </c>
      <c r="AU216" s="537"/>
      <c r="AV216" s="537"/>
      <c r="AW216" s="382"/>
      <c r="AX216" s="320"/>
      <c r="AY216" s="79">
        <f t="shared" si="359"/>
        <v>0</v>
      </c>
      <c r="AZ216" s="79">
        <f t="shared" si="360"/>
        <v>0</v>
      </c>
      <c r="BA216" s="79">
        <f t="shared" si="361"/>
        <v>0</v>
      </c>
      <c r="BB216" s="537"/>
      <c r="BC216" s="537"/>
      <c r="BD216" s="382"/>
      <c r="BE216" s="320"/>
      <c r="BF216" s="79">
        <f t="shared" si="362"/>
        <v>0</v>
      </c>
      <c r="BG216" s="79">
        <f t="shared" si="363"/>
        <v>0</v>
      </c>
      <c r="BH216" s="79">
        <f t="shared" si="364"/>
        <v>0</v>
      </c>
      <c r="BI216" s="537"/>
      <c r="BJ216" s="537"/>
      <c r="BK216" s="382"/>
      <c r="BL216" s="320"/>
      <c r="BM216" s="79">
        <f t="shared" si="365"/>
        <v>0</v>
      </c>
      <c r="BN216" s="79">
        <f t="shared" si="366"/>
        <v>0</v>
      </c>
      <c r="BO216" s="79">
        <f t="shared" si="367"/>
        <v>0</v>
      </c>
      <c r="BP216" s="537"/>
      <c r="BQ216" s="537"/>
      <c r="BR216" s="382"/>
      <c r="BS216" s="320"/>
      <c r="BT216" s="79">
        <f t="shared" si="368"/>
        <v>0</v>
      </c>
      <c r="BU216" s="79">
        <f t="shared" si="369"/>
        <v>0</v>
      </c>
      <c r="BV216" s="79">
        <f t="shared" si="370"/>
        <v>0</v>
      </c>
      <c r="BW216" s="537"/>
      <c r="BX216" s="537"/>
      <c r="BY216" s="382"/>
      <c r="BZ216" s="320"/>
      <c r="CA216" s="79">
        <f t="shared" si="371"/>
        <v>0</v>
      </c>
      <c r="CB216" s="79">
        <f t="shared" si="372"/>
        <v>0</v>
      </c>
      <c r="CC216" s="79">
        <f t="shared" si="373"/>
        <v>0</v>
      </c>
      <c r="CD216" s="537"/>
      <c r="CE216" s="537"/>
      <c r="CF216" s="382"/>
      <c r="CG216" s="320"/>
      <c r="CH216" s="79">
        <f t="shared" si="374"/>
        <v>0</v>
      </c>
      <c r="CI216" s="79">
        <f t="shared" si="375"/>
        <v>0</v>
      </c>
      <c r="CJ216" s="79">
        <f t="shared" si="376"/>
        <v>0</v>
      </c>
      <c r="CK216" s="537"/>
      <c r="CL216" s="537"/>
      <c r="CM216" s="382"/>
      <c r="CN216" s="320"/>
      <c r="CO216" s="79">
        <f t="shared" si="377"/>
        <v>0</v>
      </c>
      <c r="CP216" s="79">
        <f t="shared" si="378"/>
        <v>0</v>
      </c>
      <c r="CQ216" s="79">
        <f t="shared" si="379"/>
        <v>0</v>
      </c>
      <c r="CR216" s="537"/>
      <c r="CS216" s="537"/>
      <c r="CT216" s="382"/>
      <c r="CU216" s="320"/>
      <c r="CV216" s="79">
        <f t="shared" si="380"/>
        <v>0</v>
      </c>
      <c r="CW216" s="79">
        <f t="shared" si="381"/>
        <v>0</v>
      </c>
      <c r="CX216" s="79">
        <f t="shared" si="382"/>
        <v>0</v>
      </c>
      <c r="CY216" s="537"/>
      <c r="CZ216" s="537"/>
      <c r="DA216" s="382"/>
      <c r="DB216" s="320"/>
      <c r="DC216" s="79">
        <f t="shared" si="383"/>
        <v>0</v>
      </c>
      <c r="DD216" s="79">
        <f t="shared" si="384"/>
        <v>0</v>
      </c>
      <c r="DE216" s="79">
        <f t="shared" si="385"/>
        <v>0</v>
      </c>
      <c r="DF216" s="537"/>
      <c r="DG216" s="537"/>
      <c r="DH216" s="382"/>
      <c r="DI216" s="320"/>
      <c r="DJ216" s="79">
        <f t="shared" si="386"/>
        <v>0</v>
      </c>
      <c r="DK216" s="79">
        <f t="shared" si="387"/>
        <v>0</v>
      </c>
      <c r="DL216" s="79">
        <f t="shared" si="388"/>
        <v>0</v>
      </c>
      <c r="DM216" s="537"/>
      <c r="DN216" s="537"/>
      <c r="DO216" s="382"/>
      <c r="DP216" s="320"/>
      <c r="DQ216" s="79">
        <f t="shared" si="389"/>
        <v>0</v>
      </c>
      <c r="DR216" s="79">
        <f t="shared" si="390"/>
        <v>0</v>
      </c>
      <c r="DS216" s="79">
        <f t="shared" si="391"/>
        <v>0</v>
      </c>
      <c r="DT216" s="537"/>
      <c r="DU216" s="537"/>
      <c r="DV216" s="382"/>
    </row>
    <row r="217" spans="1:126" outlineLevel="1" x14ac:dyDescent="0.2">
      <c r="A217" s="152" t="s">
        <v>121</v>
      </c>
      <c r="B217" s="182" t="s">
        <v>118</v>
      </c>
      <c r="C217" s="43"/>
      <c r="D217" s="43"/>
      <c r="E217" s="79">
        <f t="shared" si="339"/>
        <v>0</v>
      </c>
      <c r="F217" s="150"/>
      <c r="G217" s="22"/>
      <c r="H217" s="320" t="s">
        <v>312</v>
      </c>
      <c r="I217" s="79">
        <f t="shared" si="340"/>
        <v>0</v>
      </c>
      <c r="J217" s="79">
        <f t="shared" si="341"/>
        <v>0</v>
      </c>
      <c r="K217" s="79">
        <f t="shared" si="342"/>
        <v>0</v>
      </c>
      <c r="L217" s="537"/>
      <c r="M217" s="537"/>
      <c r="N217" s="382"/>
      <c r="O217" s="320" t="str">
        <f t="shared" si="343"/>
        <v>LMW</v>
      </c>
      <c r="P217" s="79">
        <f t="shared" si="344"/>
        <v>0</v>
      </c>
      <c r="Q217" s="79">
        <f t="shared" si="345"/>
        <v>0</v>
      </c>
      <c r="R217" s="79">
        <f t="shared" si="346"/>
        <v>0</v>
      </c>
      <c r="S217" s="537"/>
      <c r="T217" s="537"/>
      <c r="U217" s="382"/>
      <c r="V217" s="320"/>
      <c r="W217" s="79">
        <f t="shared" si="347"/>
        <v>0</v>
      </c>
      <c r="X217" s="79">
        <f t="shared" si="348"/>
        <v>0</v>
      </c>
      <c r="Y217" s="79">
        <f t="shared" si="349"/>
        <v>0</v>
      </c>
      <c r="Z217" s="537"/>
      <c r="AA217" s="537"/>
      <c r="AB217" s="382"/>
      <c r="AC217" s="320"/>
      <c r="AD217" s="79">
        <f t="shared" si="350"/>
        <v>0</v>
      </c>
      <c r="AE217" s="79">
        <f t="shared" si="351"/>
        <v>0</v>
      </c>
      <c r="AF217" s="79">
        <f t="shared" si="352"/>
        <v>0</v>
      </c>
      <c r="AG217" s="537"/>
      <c r="AH217" s="537"/>
      <c r="AI217" s="382"/>
      <c r="AJ217" s="320"/>
      <c r="AK217" s="79">
        <f t="shared" si="353"/>
        <v>0</v>
      </c>
      <c r="AL217" s="79">
        <f t="shared" si="354"/>
        <v>0</v>
      </c>
      <c r="AM217" s="79">
        <f t="shared" si="355"/>
        <v>0</v>
      </c>
      <c r="AN217" s="537"/>
      <c r="AO217" s="537"/>
      <c r="AP217" s="382"/>
      <c r="AQ217" s="320"/>
      <c r="AR217" s="79">
        <f t="shared" si="356"/>
        <v>0</v>
      </c>
      <c r="AS217" s="79">
        <f t="shared" si="357"/>
        <v>0</v>
      </c>
      <c r="AT217" s="79">
        <f t="shared" si="358"/>
        <v>0</v>
      </c>
      <c r="AU217" s="537"/>
      <c r="AV217" s="537"/>
      <c r="AW217" s="382"/>
      <c r="AX217" s="320"/>
      <c r="AY217" s="79">
        <f t="shared" si="359"/>
        <v>0</v>
      </c>
      <c r="AZ217" s="79">
        <f t="shared" si="360"/>
        <v>0</v>
      </c>
      <c r="BA217" s="79">
        <f t="shared" si="361"/>
        <v>0</v>
      </c>
      <c r="BB217" s="537"/>
      <c r="BC217" s="537"/>
      <c r="BD217" s="382"/>
      <c r="BE217" s="320"/>
      <c r="BF217" s="79">
        <f t="shared" si="362"/>
        <v>0</v>
      </c>
      <c r="BG217" s="79">
        <f t="shared" si="363"/>
        <v>0</v>
      </c>
      <c r="BH217" s="79">
        <f t="shared" si="364"/>
        <v>0</v>
      </c>
      <c r="BI217" s="537"/>
      <c r="BJ217" s="537"/>
      <c r="BK217" s="382"/>
      <c r="BL217" s="320"/>
      <c r="BM217" s="79">
        <f t="shared" si="365"/>
        <v>0</v>
      </c>
      <c r="BN217" s="79">
        <f t="shared" si="366"/>
        <v>0</v>
      </c>
      <c r="BO217" s="79">
        <f t="shared" si="367"/>
        <v>0</v>
      </c>
      <c r="BP217" s="537"/>
      <c r="BQ217" s="537"/>
      <c r="BR217" s="382"/>
      <c r="BS217" s="320"/>
      <c r="BT217" s="79">
        <f t="shared" si="368"/>
        <v>0</v>
      </c>
      <c r="BU217" s="79">
        <f t="shared" si="369"/>
        <v>0</v>
      </c>
      <c r="BV217" s="79">
        <f t="shared" si="370"/>
        <v>0</v>
      </c>
      <c r="BW217" s="537"/>
      <c r="BX217" s="537"/>
      <c r="BY217" s="382"/>
      <c r="BZ217" s="320"/>
      <c r="CA217" s="79">
        <f t="shared" si="371"/>
        <v>0</v>
      </c>
      <c r="CB217" s="79">
        <f t="shared" si="372"/>
        <v>0</v>
      </c>
      <c r="CC217" s="79">
        <f t="shared" si="373"/>
        <v>0</v>
      </c>
      <c r="CD217" s="537"/>
      <c r="CE217" s="537"/>
      <c r="CF217" s="382"/>
      <c r="CG217" s="320"/>
      <c r="CH217" s="79">
        <f t="shared" si="374"/>
        <v>0</v>
      </c>
      <c r="CI217" s="79">
        <f t="shared" si="375"/>
        <v>0</v>
      </c>
      <c r="CJ217" s="79">
        <f t="shared" si="376"/>
        <v>0</v>
      </c>
      <c r="CK217" s="537"/>
      <c r="CL217" s="537"/>
      <c r="CM217" s="382"/>
      <c r="CN217" s="320"/>
      <c r="CO217" s="79">
        <f t="shared" si="377"/>
        <v>0</v>
      </c>
      <c r="CP217" s="79">
        <f t="shared" si="378"/>
        <v>0</v>
      </c>
      <c r="CQ217" s="79">
        <f t="shared" si="379"/>
        <v>0</v>
      </c>
      <c r="CR217" s="537"/>
      <c r="CS217" s="537"/>
      <c r="CT217" s="382"/>
      <c r="CU217" s="320"/>
      <c r="CV217" s="79">
        <f t="shared" si="380"/>
        <v>0</v>
      </c>
      <c r="CW217" s="79">
        <f t="shared" si="381"/>
        <v>0</v>
      </c>
      <c r="CX217" s="79">
        <f t="shared" si="382"/>
        <v>0</v>
      </c>
      <c r="CY217" s="537"/>
      <c r="CZ217" s="537"/>
      <c r="DA217" s="382"/>
      <c r="DB217" s="320"/>
      <c r="DC217" s="79">
        <f t="shared" si="383"/>
        <v>0</v>
      </c>
      <c r="DD217" s="79">
        <f t="shared" si="384"/>
        <v>0</v>
      </c>
      <c r="DE217" s="79">
        <f t="shared" si="385"/>
        <v>0</v>
      </c>
      <c r="DF217" s="537"/>
      <c r="DG217" s="537"/>
      <c r="DH217" s="382"/>
      <c r="DI217" s="320"/>
      <c r="DJ217" s="79">
        <f t="shared" si="386"/>
        <v>0</v>
      </c>
      <c r="DK217" s="79">
        <f t="shared" si="387"/>
        <v>0</v>
      </c>
      <c r="DL217" s="79">
        <f t="shared" si="388"/>
        <v>0</v>
      </c>
      <c r="DM217" s="537"/>
      <c r="DN217" s="537"/>
      <c r="DO217" s="382"/>
      <c r="DP217" s="320"/>
      <c r="DQ217" s="79">
        <f t="shared" si="389"/>
        <v>0</v>
      </c>
      <c r="DR217" s="79">
        <f t="shared" si="390"/>
        <v>0</v>
      </c>
      <c r="DS217" s="79">
        <f t="shared" si="391"/>
        <v>0</v>
      </c>
      <c r="DT217" s="537"/>
      <c r="DU217" s="537"/>
      <c r="DV217" s="382"/>
    </row>
    <row r="218" spans="1:126" x14ac:dyDescent="0.2">
      <c r="A218" s="75" t="s">
        <v>151</v>
      </c>
      <c r="B218" s="64"/>
      <c r="C218" s="77">
        <f>SUMIF($O199:$O217,MID($H218,3,10),C199:C217)</f>
        <v>0</v>
      </c>
      <c r="D218" s="77">
        <f>SUMIF($O199:$O217,MID($H218,3,10),D199:D217)</f>
        <v>0</v>
      </c>
      <c r="E218" s="77">
        <f t="shared" si="339"/>
        <v>0</v>
      </c>
      <c r="F218" s="150"/>
      <c r="G218" s="22"/>
      <c r="H218" s="320" t="s">
        <v>313</v>
      </c>
      <c r="I218" s="536">
        <f>IF(I$1="","",SUMIF($O200:$O217,MID($H218,3,10),I200:I217))</f>
        <v>0</v>
      </c>
      <c r="J218" s="536">
        <f>IF(I$1="","",SUMIF($O200:$O217,MID($H218,3,10),J200:J217))</f>
        <v>0</v>
      </c>
      <c r="K218" s="77">
        <f t="shared" si="342"/>
        <v>0</v>
      </c>
      <c r="L218" s="432">
        <f>IF(I$1="","",SUMIF($O200:$O217,MID($H218,3,10),L200:L217))</f>
        <v>0</v>
      </c>
      <c r="M218" s="432">
        <f>IF(I$1="","",SUMIF($O200:$O217,MID($H218,3,10),M200:M217))</f>
        <v>0</v>
      </c>
      <c r="N218" s="382"/>
      <c r="O218" s="320" t="str">
        <f t="shared" si="343"/>
        <v>L</v>
      </c>
      <c r="P218" s="536">
        <f>IF(P$1="","",SUMIF($O200:$O217,MID($H218,3,10),P200:P217))</f>
        <v>0</v>
      </c>
      <c r="Q218" s="536">
        <f>IF(P$1="","",SUMIF($O200:$O217,MID($H218,3,10),Q200:Q217))</f>
        <v>0</v>
      </c>
      <c r="R218" s="77">
        <f>IF(P$1="","",SUM(P218:Q218))</f>
        <v>0</v>
      </c>
      <c r="S218" s="432">
        <f>IF(P$1="","",SUMIF($O200:$O217,MID($H218,3,10),S200:S217))</f>
        <v>0</v>
      </c>
      <c r="T218" s="432">
        <f>IF(P$1="","",SUMIF($O200:$O217,MID($H218,3,10),T200:T217))</f>
        <v>0</v>
      </c>
      <c r="U218" s="382"/>
      <c r="V218" s="320"/>
      <c r="W218" s="536">
        <f>IF(W$1="","",SUMIF($O200:$O217,MID($H218,3,10),W200:W217))</f>
        <v>0</v>
      </c>
      <c r="X218" s="536">
        <f>IF(W$1="","",SUMIF($O200:$O217,MID($H218,3,10),X200:X217))</f>
        <v>0</v>
      </c>
      <c r="Y218" s="77">
        <f>IF(W$1="","",SUM(W218:X218))</f>
        <v>0</v>
      </c>
      <c r="Z218" s="432">
        <f>IF(W$1="","",SUMIF($O200:$O217,MID($H218,3,10),Z200:Z217))</f>
        <v>0</v>
      </c>
      <c r="AA218" s="432">
        <f>IF(W$1="","",SUMIF($O200:$O217,MID($H218,3,10),AA200:AA217))</f>
        <v>0</v>
      </c>
      <c r="AB218" s="382"/>
      <c r="AC218" s="320"/>
      <c r="AD218" s="536">
        <f>IF(AD$1="","",SUMIF($O200:$O217,MID($H218,3,10),AD200:AD217))</f>
        <v>0</v>
      </c>
      <c r="AE218" s="536">
        <f>IF(AD$1="","",SUMIF($O200:$O217,MID($H218,3,10),AE200:AE217))</f>
        <v>0</v>
      </c>
      <c r="AF218" s="77">
        <f>IF(AD$1="","",SUM(AD218:AE218))</f>
        <v>0</v>
      </c>
      <c r="AG218" s="432">
        <f>IF(AD$1="","",SUMIF($O200:$O217,MID($H218,3,10),AG200:AG217))</f>
        <v>0</v>
      </c>
      <c r="AH218" s="432">
        <f>IF(AD$1="","",SUMIF($O200:$O217,MID($H218,3,10),AH200:AH217))</f>
        <v>0</v>
      </c>
      <c r="AI218" s="382"/>
      <c r="AJ218" s="320"/>
      <c r="AK218" s="536">
        <f>IF(AK$1="","",SUMIF($O200:$O217,MID($H218,3,10),AK200:AK217))</f>
        <v>0</v>
      </c>
      <c r="AL218" s="536">
        <f>IF(AK$1="","",SUMIF($O200:$O217,MID($H218,3,10),AL200:AL217))</f>
        <v>0</v>
      </c>
      <c r="AM218" s="77">
        <f>IF(AK$1="","",SUM(AK218:AL218))</f>
        <v>0</v>
      </c>
      <c r="AN218" s="432">
        <f>IF(AK$1="","",SUMIF($O200:$O217,MID($H218,3,10),AN200:AN217))</f>
        <v>0</v>
      </c>
      <c r="AO218" s="432">
        <f>IF(AK$1="","",SUMIF($O200:$O217,MID($H218,3,10),AO200:AO217))</f>
        <v>0</v>
      </c>
      <c r="AP218" s="382"/>
      <c r="AQ218" s="320"/>
      <c r="AR218" s="536">
        <f>IF(AR$1="","",SUMIF($O200:$O217,MID($H218,3,10),AR200:AR217))</f>
        <v>0</v>
      </c>
      <c r="AS218" s="536">
        <f>IF(AR$1="","",SUMIF($O200:$O217,MID($H218,3,10),AS200:AS217))</f>
        <v>0</v>
      </c>
      <c r="AT218" s="77">
        <f>IF(AR$1="","",SUM(AR218:AS218))</f>
        <v>0</v>
      </c>
      <c r="AU218" s="432">
        <f>IF(AR$1="","",SUMIF($O200:$O217,MID($H218,3,10),AU200:AU217))</f>
        <v>0</v>
      </c>
      <c r="AV218" s="432">
        <f>IF(AR$1="","",SUMIF($O200:$O217,MID($H218,3,10),AV200:AV217))</f>
        <v>0</v>
      </c>
      <c r="AW218" s="382"/>
      <c r="AX218" s="320"/>
      <c r="AY218" s="536">
        <f>IF(AY$1="","",SUMIF($O200:$O217,MID($H218,3,10),AY200:AY217))</f>
        <v>0</v>
      </c>
      <c r="AZ218" s="536">
        <f>IF(AY$1="","",SUMIF($O200:$O217,MID($H218,3,10),AZ200:AZ217))</f>
        <v>0</v>
      </c>
      <c r="BA218" s="77">
        <f>IF(AY$1="","",SUM(AY218:AZ218))</f>
        <v>0</v>
      </c>
      <c r="BB218" s="432">
        <f>IF(AY$1="","",SUMIF($O200:$O217,MID($H218,3,10),BB200:BB217))</f>
        <v>0</v>
      </c>
      <c r="BC218" s="432">
        <f>IF(AY$1="","",SUMIF($O200:$O217,MID($H218,3,10),BC200:BC217))</f>
        <v>0</v>
      </c>
      <c r="BD218" s="382"/>
      <c r="BE218" s="320"/>
      <c r="BF218" s="536">
        <f>IF(BF$1="","",SUMIF($O200:$O217,MID($H218,3,10),BF200:BF217))</f>
        <v>0</v>
      </c>
      <c r="BG218" s="536">
        <f>IF(BF$1="","",SUMIF($O200:$O217,MID($H218,3,10),BG200:BG217))</f>
        <v>0</v>
      </c>
      <c r="BH218" s="77">
        <f>IF(BF$1="","",SUM(BF218:BG218))</f>
        <v>0</v>
      </c>
      <c r="BI218" s="432">
        <f>IF(BF$1="","",SUMIF($O200:$O217,MID($H218,3,10),BI200:BI217))</f>
        <v>0</v>
      </c>
      <c r="BJ218" s="432">
        <f>IF(BF$1="","",SUMIF($O200:$O217,MID($H218,3,10),BJ200:BJ217))</f>
        <v>0</v>
      </c>
      <c r="BK218" s="382"/>
      <c r="BL218" s="320"/>
      <c r="BM218" s="536">
        <f>IF(BM$1="","",SUMIF($O200:$O217,MID($H218,3,10),BM200:BM217))</f>
        <v>0</v>
      </c>
      <c r="BN218" s="536">
        <f>IF(BM$1="","",SUMIF($O200:$O217,MID($H218,3,10),BN200:BN217))</f>
        <v>0</v>
      </c>
      <c r="BO218" s="77">
        <f>IF(BM$1="","",SUM(BM218:BN218))</f>
        <v>0</v>
      </c>
      <c r="BP218" s="432">
        <f>IF(BM$1="","",SUMIF($O200:$O217,MID($H218,3,10),BP200:BP217))</f>
        <v>0</v>
      </c>
      <c r="BQ218" s="432">
        <f>IF(BM$1="","",SUMIF($O200:$O217,MID($H218,3,10),BQ200:BQ217))</f>
        <v>0</v>
      </c>
      <c r="BR218" s="382"/>
      <c r="BS218" s="320"/>
      <c r="BT218" s="536">
        <f>IF(BT$1="","",SUMIF($O200:$O217,MID($H218,3,10),BT200:BT217))</f>
        <v>0</v>
      </c>
      <c r="BU218" s="536">
        <f>IF(BT$1="","",SUMIF($O200:$O217,MID($H218,3,10),BU200:BU217))</f>
        <v>0</v>
      </c>
      <c r="BV218" s="77">
        <f>IF(BT$1="","",SUM(BT218:BU218))</f>
        <v>0</v>
      </c>
      <c r="BW218" s="432">
        <f>IF(BT$1="","",SUMIF($O200:$O217,MID($H218,3,10),BW200:BW217))</f>
        <v>0</v>
      </c>
      <c r="BX218" s="432">
        <f>IF(BT$1="","",SUMIF($O200:$O217,MID($H218,3,10),BX200:BX217))</f>
        <v>0</v>
      </c>
      <c r="BY218" s="382"/>
      <c r="BZ218" s="320"/>
      <c r="CA218" s="536">
        <f>IF(CA$1="","",SUMIF($O200:$O217,MID($H218,3,10),CA200:CA217))</f>
        <v>0</v>
      </c>
      <c r="CB218" s="536">
        <f>IF(CA$1="","",SUMIF($O200:$O217,MID($H218,3,10),CB200:CB217))</f>
        <v>0</v>
      </c>
      <c r="CC218" s="77">
        <f>IF(CA$1="","",SUM(CA218:CB218))</f>
        <v>0</v>
      </c>
      <c r="CD218" s="432">
        <f>IF(CA$1="","",SUMIF($O200:$O217,MID($H218,3,10),CD200:CD217))</f>
        <v>0</v>
      </c>
      <c r="CE218" s="432">
        <f>IF(CA$1="","",SUMIF($O200:$O217,MID($H218,3,10),CE200:CE217))</f>
        <v>0</v>
      </c>
      <c r="CF218" s="382"/>
      <c r="CG218" s="320"/>
      <c r="CH218" s="536">
        <f>IF(CH$1="","",SUMIF($O200:$O217,MID($H218,3,10),CH200:CH217))</f>
        <v>0</v>
      </c>
      <c r="CI218" s="536">
        <f>IF(CH$1="","",SUMIF($O200:$O217,MID($H218,3,10),CI200:CI217))</f>
        <v>0</v>
      </c>
      <c r="CJ218" s="77">
        <f>IF(CH$1="","",SUM(CH218:CI218))</f>
        <v>0</v>
      </c>
      <c r="CK218" s="432">
        <f>IF(CH$1="","",SUMIF($O200:$O217,MID($H218,3,10),CK200:CK217))</f>
        <v>0</v>
      </c>
      <c r="CL218" s="432">
        <f>IF(CH$1="","",SUMIF($O200:$O217,MID($H218,3,10),CL200:CL217))</f>
        <v>0</v>
      </c>
      <c r="CM218" s="382"/>
      <c r="CN218" s="320"/>
      <c r="CO218" s="536">
        <f>IF(CO$1="","",SUMIF($O200:$O217,MID($H218,3,10),CO200:CO217))</f>
        <v>0</v>
      </c>
      <c r="CP218" s="536">
        <f>IF(CO$1="","",SUMIF($O200:$O217,MID($H218,3,10),CP200:CP217))</f>
        <v>0</v>
      </c>
      <c r="CQ218" s="77">
        <f>IF(CO$1="","",SUM(CO218:CP218))</f>
        <v>0</v>
      </c>
      <c r="CR218" s="432">
        <f>IF(CO$1="","",SUMIF($O200:$O217,MID($H218,3,10),CR200:CR217))</f>
        <v>0</v>
      </c>
      <c r="CS218" s="432">
        <f>IF(CO$1="","",SUMIF($O200:$O217,MID($H218,3,10),CS200:CS217))</f>
        <v>0</v>
      </c>
      <c r="CT218" s="382"/>
      <c r="CU218" s="320"/>
      <c r="CV218" s="536">
        <f>IF(CV$1="","",SUMIF($O200:$O217,MID($H218,3,10),CV200:CV217))</f>
        <v>0</v>
      </c>
      <c r="CW218" s="536">
        <f>IF(CV$1="","",SUMIF($O200:$O217,MID($H218,3,10),CW200:CW217))</f>
        <v>0</v>
      </c>
      <c r="CX218" s="77">
        <f>IF(CV$1="","",SUM(CV218:CW218))</f>
        <v>0</v>
      </c>
      <c r="CY218" s="432">
        <f>IF(CV$1="","",SUMIF($O200:$O217,MID($H218,3,10),CY200:CY217))</f>
        <v>0</v>
      </c>
      <c r="CZ218" s="432">
        <f>IF(CV$1="","",SUMIF($O200:$O217,MID($H218,3,10),CZ200:CZ217))</f>
        <v>0</v>
      </c>
      <c r="DA218" s="382"/>
      <c r="DB218" s="320"/>
      <c r="DC218" s="536">
        <f>IF(DC$1="","",SUMIF($O200:$O217,MID($H218,3,10),DC200:DC217))</f>
        <v>0</v>
      </c>
      <c r="DD218" s="536">
        <f>IF(DC$1="","",SUMIF($O200:$O217,MID($H218,3,10),DD200:DD217))</f>
        <v>0</v>
      </c>
      <c r="DE218" s="77">
        <f>IF(DC$1="","",SUM(DC218:DD218))</f>
        <v>0</v>
      </c>
      <c r="DF218" s="432">
        <f>IF(DC$1="","",SUMIF($O200:$O217,MID($H218,3,10),DF200:DF217))</f>
        <v>0</v>
      </c>
      <c r="DG218" s="432">
        <f>IF(DC$1="","",SUMIF($O200:$O217,MID($H218,3,10),DG200:DG217))</f>
        <v>0</v>
      </c>
      <c r="DH218" s="382"/>
      <c r="DI218" s="320"/>
      <c r="DJ218" s="536">
        <f>IF(DJ$1="","",SUMIF($O200:$O217,MID($H218,3,10),DJ200:DJ217))</f>
        <v>0</v>
      </c>
      <c r="DK218" s="536">
        <f>IF(DJ$1="","",SUMIF($O200:$O217,MID($H218,3,10),DK200:DK217))</f>
        <v>0</v>
      </c>
      <c r="DL218" s="77">
        <f>IF(DJ$1="","",SUM(DJ218:DK218))</f>
        <v>0</v>
      </c>
      <c r="DM218" s="432">
        <f>IF(DJ$1="","",SUMIF($O200:$O217,MID($H218,3,10),DM200:DM217))</f>
        <v>0</v>
      </c>
      <c r="DN218" s="432">
        <f>IF(DJ$1="","",SUMIF($O200:$O217,MID($H218,3,10),DN200:DN217))</f>
        <v>0</v>
      </c>
      <c r="DO218" s="382"/>
      <c r="DP218" s="320"/>
      <c r="DQ218" s="536">
        <f>IF(DQ$1="","",SUMIF($O200:$O217,MID($H218,3,10),DQ200:DQ217))</f>
        <v>0</v>
      </c>
      <c r="DR218" s="536">
        <f>IF(DQ$1="","",SUMIF($O200:$O217,MID($H218,3,10),DR200:DR217))</f>
        <v>0</v>
      </c>
      <c r="DS218" s="77">
        <f>IF(DQ$1="","",SUM(DQ218:DR218))</f>
        <v>0</v>
      </c>
      <c r="DT218" s="432">
        <f>IF(DQ$1="","",SUMIF($O200:$O217,MID($H218,3,10),DT200:DT217))</f>
        <v>0</v>
      </c>
      <c r="DU218" s="432">
        <f>IF(DQ$1="","",SUMIF($O200:$O217,MID($H218,3,10),DU200:DU217))</f>
        <v>0</v>
      </c>
      <c r="DV218" s="382"/>
    </row>
    <row r="219" spans="1:126" x14ac:dyDescent="0.2">
      <c r="A219" s="724" t="s">
        <v>80</v>
      </c>
      <c r="B219" s="725"/>
      <c r="C219" s="725"/>
      <c r="D219" s="725"/>
      <c r="E219" s="725"/>
      <c r="F219" s="726"/>
      <c r="G219" s="22"/>
      <c r="H219" s="320"/>
      <c r="I219" s="462"/>
      <c r="J219" s="308"/>
      <c r="K219" s="308"/>
      <c r="L219" s="471"/>
      <c r="M219" s="471"/>
      <c r="N219" s="400"/>
      <c r="O219" s="320"/>
      <c r="P219" s="462"/>
      <c r="Q219" s="308"/>
      <c r="R219" s="308"/>
      <c r="S219" s="471"/>
      <c r="T219" s="471"/>
      <c r="U219" s="400"/>
      <c r="V219" s="320"/>
      <c r="W219" s="462"/>
      <c r="X219" s="308"/>
      <c r="Y219" s="308"/>
      <c r="Z219" s="471"/>
      <c r="AA219" s="471"/>
      <c r="AB219" s="400"/>
      <c r="AC219" s="320"/>
      <c r="AD219" s="462"/>
      <c r="AE219" s="308"/>
      <c r="AF219" s="308"/>
      <c r="AG219" s="471"/>
      <c r="AH219" s="471"/>
      <c r="AI219" s="400"/>
      <c r="AJ219" s="320"/>
      <c r="AK219" s="462"/>
      <c r="AL219" s="308"/>
      <c r="AM219" s="308"/>
      <c r="AN219" s="471"/>
      <c r="AO219" s="471"/>
      <c r="AP219" s="400"/>
      <c r="AQ219" s="320"/>
      <c r="AR219" s="462"/>
      <c r="AS219" s="308"/>
      <c r="AT219" s="308"/>
      <c r="AU219" s="471"/>
      <c r="AV219" s="471"/>
      <c r="AW219" s="400"/>
      <c r="AX219" s="320"/>
      <c r="AY219" s="462"/>
      <c r="AZ219" s="308"/>
      <c r="BA219" s="308"/>
      <c r="BB219" s="471"/>
      <c r="BC219" s="471"/>
      <c r="BD219" s="400"/>
      <c r="BE219" s="320"/>
      <c r="BF219" s="462"/>
      <c r="BG219" s="308"/>
      <c r="BH219" s="308"/>
      <c r="BI219" s="471"/>
      <c r="BJ219" s="471"/>
      <c r="BK219" s="400"/>
      <c r="BL219" s="320"/>
      <c r="BM219" s="462"/>
      <c r="BN219" s="308"/>
      <c r="BO219" s="308"/>
      <c r="BP219" s="471"/>
      <c r="BQ219" s="471"/>
      <c r="BR219" s="400"/>
      <c r="BS219" s="320"/>
      <c r="BT219" s="462"/>
      <c r="BU219" s="308"/>
      <c r="BV219" s="308"/>
      <c r="BW219" s="471"/>
      <c r="BX219" s="471"/>
      <c r="BY219" s="400"/>
      <c r="BZ219" s="320"/>
      <c r="CA219" s="462"/>
      <c r="CB219" s="308"/>
      <c r="CC219" s="308"/>
      <c r="CD219" s="471"/>
      <c r="CE219" s="471"/>
      <c r="CF219" s="400"/>
      <c r="CG219" s="320"/>
      <c r="CH219" s="462"/>
      <c r="CI219" s="308"/>
      <c r="CJ219" s="308"/>
      <c r="CK219" s="471"/>
      <c r="CL219" s="471"/>
      <c r="CM219" s="400"/>
      <c r="CN219" s="320"/>
      <c r="CO219" s="462"/>
      <c r="CP219" s="308"/>
      <c r="CQ219" s="308"/>
      <c r="CR219" s="471"/>
      <c r="CS219" s="471"/>
      <c r="CT219" s="400"/>
      <c r="CU219" s="320"/>
      <c r="CV219" s="462"/>
      <c r="CW219" s="308"/>
      <c r="CX219" s="308"/>
      <c r="CY219" s="471"/>
      <c r="CZ219" s="471"/>
      <c r="DA219" s="400"/>
      <c r="DB219" s="320"/>
      <c r="DC219" s="462"/>
      <c r="DD219" s="308"/>
      <c r="DE219" s="308"/>
      <c r="DF219" s="471"/>
      <c r="DG219" s="471"/>
      <c r="DH219" s="400"/>
      <c r="DI219" s="320"/>
      <c r="DJ219" s="462"/>
      <c r="DK219" s="308"/>
      <c r="DL219" s="308"/>
      <c r="DM219" s="471"/>
      <c r="DN219" s="471"/>
      <c r="DO219" s="400"/>
      <c r="DP219" s="320"/>
      <c r="DQ219" s="462"/>
      <c r="DR219" s="308"/>
      <c r="DS219" s="308"/>
      <c r="DT219" s="471"/>
      <c r="DU219" s="471"/>
      <c r="DV219" s="400"/>
    </row>
    <row r="220" spans="1:126" outlineLevel="1" x14ac:dyDescent="0.2">
      <c r="A220" s="75" t="s">
        <v>5</v>
      </c>
      <c r="B220" s="71"/>
      <c r="C220" s="77">
        <f>SUMIF($H221:$H224,MID($H220,3,10),C221:C224)</f>
        <v>0</v>
      </c>
      <c r="D220" s="77">
        <f>SUMIF($H221:$H224,MID($H220,3,10),D221:D224)</f>
        <v>0</v>
      </c>
      <c r="E220" s="77">
        <f t="shared" ref="E220:E256" si="392">SUM(C220:D220)</f>
        <v>0</v>
      </c>
      <c r="F220" s="177"/>
      <c r="G220" s="22"/>
      <c r="H220" s="320" t="s">
        <v>314</v>
      </c>
      <c r="I220" s="77">
        <f t="shared" ref="I220:I255" si="393">IF(K$1="Rejected",C220,IF(L220="",C220,SUM(C220,L220)))</f>
        <v>0</v>
      </c>
      <c r="J220" s="77">
        <f t="shared" ref="J220:J255" si="394">IF(K$1="Rejected",D220,IF(M220="",D220,SUM(D220,M220)))</f>
        <v>0</v>
      </c>
      <c r="K220" s="77">
        <f t="shared" ref="K220:K255" si="395">IF(I$1="","",SUM(I220:J220))</f>
        <v>0</v>
      </c>
      <c r="L220" s="435">
        <f>IF(I$1="","",SUMIF($H221:$H224,MID($H220,3,10),L221:L224))</f>
        <v>0</v>
      </c>
      <c r="M220" s="435">
        <f>IF(I$1="","",SUMIF($H221:$H224,MID($H220,3,10),M221:M224))</f>
        <v>0</v>
      </c>
      <c r="N220" s="383"/>
      <c r="O220" s="320" t="str">
        <f t="shared" si="343"/>
        <v>LL</v>
      </c>
      <c r="P220" s="77">
        <f t="shared" ref="P220:P255" si="396">IF(R$1="Rejected",I220,IF(S220="",I220,SUM(I220,S220)))</f>
        <v>0</v>
      </c>
      <c r="Q220" s="77">
        <f t="shared" ref="Q220:Q255" si="397">IF(R$1="Rejected",J220,IF(T220="",J220,SUM(J220,T220)))</f>
        <v>0</v>
      </c>
      <c r="R220" s="77">
        <f>IF(P$1="","",SUM(P220:Q220))</f>
        <v>0</v>
      </c>
      <c r="S220" s="478">
        <f>IF(P$1="","",SUMIF($H221:$H224,MID($H220,3,10),S221:S224))</f>
        <v>0</v>
      </c>
      <c r="T220" s="478">
        <f>IF(P$1="","",SUMIF($H221:$H224,MID($H220,3,10),T221:T224))</f>
        <v>0</v>
      </c>
      <c r="U220" s="383"/>
      <c r="V220" s="320"/>
      <c r="W220" s="77">
        <f t="shared" ref="W220:W255" si="398">IF(Y$1="Rejected",P220,IF(Z220="",P220,SUM(P220,Z220)))</f>
        <v>0</v>
      </c>
      <c r="X220" s="77">
        <f t="shared" ref="X220:X255" si="399">IF(Y$1="Rejected",Q220,IF(AA220="",Q220,SUM(Q220,AA220)))</f>
        <v>0</v>
      </c>
      <c r="Y220" s="77">
        <f>IF(W$1="","",SUM(W220:X220))</f>
        <v>0</v>
      </c>
      <c r="Z220" s="478">
        <f>IF(W$1="","",SUMIF($H221:$H224,MID($H220,3,10),Z221:Z224))</f>
        <v>0</v>
      </c>
      <c r="AA220" s="478">
        <f>IF(W$1="","",SUMIF($H221:$H224,MID($H220,3,10),AA221:AA224))</f>
        <v>0</v>
      </c>
      <c r="AB220" s="383"/>
      <c r="AC220" s="320"/>
      <c r="AD220" s="77">
        <f t="shared" ref="AD220:AD255" si="400">IF(AF$1="Rejected",W220,IF(AG220="",W220,SUM(W220,AG220)))</f>
        <v>0</v>
      </c>
      <c r="AE220" s="77">
        <f t="shared" ref="AE220:AE255" si="401">IF(AF$1="Rejected",X220,IF(AH220="",X220,SUM(X220,AH220)))</f>
        <v>0</v>
      </c>
      <c r="AF220" s="77">
        <f>IF(AD$1="","",SUM(AD220:AE220))</f>
        <v>0</v>
      </c>
      <c r="AG220" s="478">
        <f>IF(AD$1="","",SUMIF($H221:$H224,MID($H220,3,10),AG221:AG224))</f>
        <v>0</v>
      </c>
      <c r="AH220" s="478">
        <f>IF(AD$1="","",SUMIF($H221:$H224,MID($H220,3,10),AH221:AH224))</f>
        <v>0</v>
      </c>
      <c r="AI220" s="383"/>
      <c r="AJ220" s="320"/>
      <c r="AK220" s="77">
        <f t="shared" ref="AK220:AK255" si="402">IF(AM$1="Rejected",AD220,IF(AN220="",AD220,SUM(AD220,AN220)))</f>
        <v>0</v>
      </c>
      <c r="AL220" s="77">
        <f t="shared" ref="AL220:AL255" si="403">IF(AM$1="Rejected",AE220,IF(AO220="",AE220,SUM(AE220,AO220)))</f>
        <v>0</v>
      </c>
      <c r="AM220" s="77">
        <f>IF(AK$1="","",SUM(AK220:AL220))</f>
        <v>0</v>
      </c>
      <c r="AN220" s="478">
        <f>IF(AK$1="","",SUMIF($H221:$H224,MID($H220,3,10),AN221:AN224))</f>
        <v>0</v>
      </c>
      <c r="AO220" s="478">
        <f>IF(AK$1="","",SUMIF($H221:$H224,MID($H220,3,10),AO221:AO224))</f>
        <v>0</v>
      </c>
      <c r="AP220" s="383"/>
      <c r="AQ220" s="320"/>
      <c r="AR220" s="77">
        <f t="shared" ref="AR220:AR255" si="404">IF(AT$1="Rejected",AK220,IF(AU220="",AK220,SUM(AK220,AU220)))</f>
        <v>0</v>
      </c>
      <c r="AS220" s="77">
        <f t="shared" ref="AS220:AS255" si="405">IF(AT$1="Rejected",AL220,IF(AV220="",AL220,SUM(AL220,AV220)))</f>
        <v>0</v>
      </c>
      <c r="AT220" s="77">
        <f>IF(AR$1="","",SUM(AR220:AS220))</f>
        <v>0</v>
      </c>
      <c r="AU220" s="478">
        <f>IF(AR$1="","",SUMIF($H221:$H224,MID($H220,3,10),AU221:AU224))</f>
        <v>0</v>
      </c>
      <c r="AV220" s="478">
        <f>IF(AR$1="","",SUMIF($H221:$H224,MID($H220,3,10),AV221:AV224))</f>
        <v>0</v>
      </c>
      <c r="AW220" s="383"/>
      <c r="AX220" s="320"/>
      <c r="AY220" s="77">
        <f t="shared" ref="AY220:AY255" si="406">IF(BA$1="Rejected",AR220,IF(BB220="",AR220,SUM(AR220,BB220)))</f>
        <v>0</v>
      </c>
      <c r="AZ220" s="77">
        <f t="shared" ref="AZ220:AZ255" si="407">IF(BA$1="Rejected",AS220,IF(BC220="",AS220,SUM(AS220,BC220)))</f>
        <v>0</v>
      </c>
      <c r="BA220" s="77">
        <f>IF(AY$1="","",SUM(AY220:AZ220))</f>
        <v>0</v>
      </c>
      <c r="BB220" s="478">
        <f>IF(AY$1="","",SUMIF($H221:$H224,MID($H220,3,10),BB221:BB224))</f>
        <v>0</v>
      </c>
      <c r="BC220" s="478">
        <f>IF(AY$1="","",SUMIF($H221:$H224,MID($H220,3,10),BC221:BC224))</f>
        <v>0</v>
      </c>
      <c r="BD220" s="383"/>
      <c r="BE220" s="320"/>
      <c r="BF220" s="77">
        <f t="shared" ref="BF220:BF255" si="408">IF(BH$1="Rejected",AY220,IF(BI220="",AY220,SUM(AY220,BI220)))</f>
        <v>0</v>
      </c>
      <c r="BG220" s="77">
        <f t="shared" ref="BG220:BG255" si="409">IF(BH$1="Rejected",AZ220,IF(BJ220="",AZ220,SUM(AZ220,BJ220)))</f>
        <v>0</v>
      </c>
      <c r="BH220" s="77">
        <f>IF(BF$1="","",SUM(BF220:BG220))</f>
        <v>0</v>
      </c>
      <c r="BI220" s="478">
        <f>IF(BF$1="","",SUMIF($H221:$H224,MID($H220,3,10),BI221:BI224))</f>
        <v>0</v>
      </c>
      <c r="BJ220" s="478">
        <f>IF(BF$1="","",SUMIF($H221:$H224,MID($H220,3,10),BJ221:BJ224))</f>
        <v>0</v>
      </c>
      <c r="BK220" s="383"/>
      <c r="BL220" s="320"/>
      <c r="BM220" s="77">
        <f t="shared" ref="BM220:BM255" si="410">IF(BO$1="Rejected",BF220,IF(BP220="",BF220,SUM(BF220,BP220)))</f>
        <v>0</v>
      </c>
      <c r="BN220" s="77">
        <f t="shared" ref="BN220:BN255" si="411">IF(BO$1="Rejected",BG220,IF(BQ220="",BG220,SUM(BG220,BQ220)))</f>
        <v>0</v>
      </c>
      <c r="BO220" s="77">
        <f>IF(BM$1="","",SUM(BM220:BN220))</f>
        <v>0</v>
      </c>
      <c r="BP220" s="478">
        <f>IF(BM$1="","",SUMIF($H221:$H224,MID($H220,3,10),BP221:BP224))</f>
        <v>0</v>
      </c>
      <c r="BQ220" s="478">
        <f>IF(BM$1="","",SUMIF($H221:$H224,MID($H220,3,10),BQ221:BQ224))</f>
        <v>0</v>
      </c>
      <c r="BR220" s="383"/>
      <c r="BS220" s="320"/>
      <c r="BT220" s="77">
        <f t="shared" ref="BT220:BT255" si="412">IF(BV$1="Rejected",BM220,IF(BW220="",BM220,SUM(BM220,BW220)))</f>
        <v>0</v>
      </c>
      <c r="BU220" s="77">
        <f t="shared" ref="BU220:BU255" si="413">IF(BV$1="Rejected",BN220,IF(BX220="",BN220,SUM(BN220,BX220)))</f>
        <v>0</v>
      </c>
      <c r="BV220" s="77">
        <f>IF(BT$1="","",SUM(BT220:BU220))</f>
        <v>0</v>
      </c>
      <c r="BW220" s="478">
        <f>IF(BT$1="","",SUMIF($H221:$H224,MID($H220,3,10),BW221:BW224))</f>
        <v>0</v>
      </c>
      <c r="BX220" s="478">
        <f>IF(BT$1="","",SUMIF($H221:$H224,MID($H220,3,10),BX221:BX224))</f>
        <v>0</v>
      </c>
      <c r="BY220" s="383"/>
      <c r="BZ220" s="320"/>
      <c r="CA220" s="77">
        <f t="shared" ref="CA220:CA255" si="414">IF(CC$1="Rejected",BT220,IF(CD220="",BT220,SUM(BT220,CD220)))</f>
        <v>0</v>
      </c>
      <c r="CB220" s="77">
        <f t="shared" ref="CB220:CB255" si="415">IF(CC$1="Rejected",BU220,IF(CE220="",BU220,SUM(BU220,CE220)))</f>
        <v>0</v>
      </c>
      <c r="CC220" s="77">
        <f>IF(CA$1="","",SUM(CA220:CB220))</f>
        <v>0</v>
      </c>
      <c r="CD220" s="478">
        <f>IF(CA$1="","",SUMIF($H221:$H224,MID($H220,3,10),CD221:CD224))</f>
        <v>0</v>
      </c>
      <c r="CE220" s="478">
        <f>IF(CA$1="","",SUMIF($H221:$H224,MID($H220,3,10),CE221:CE224))</f>
        <v>0</v>
      </c>
      <c r="CF220" s="383"/>
      <c r="CG220" s="320"/>
      <c r="CH220" s="77">
        <f t="shared" ref="CH220:CH255" si="416">IF(CJ$1="Rejected",CA220,IF(CK220="",CA220,SUM(CA220,CK220)))</f>
        <v>0</v>
      </c>
      <c r="CI220" s="77">
        <f t="shared" ref="CI220:CI255" si="417">IF(CJ$1="Rejected",CB220,IF(CL220="",CB220,SUM(CB220,CL220)))</f>
        <v>0</v>
      </c>
      <c r="CJ220" s="77">
        <f>IF(CH$1="","",SUM(CH220:CI220))</f>
        <v>0</v>
      </c>
      <c r="CK220" s="478">
        <f>IF(CH$1="","",SUMIF($H221:$H224,MID($H220,3,10),CK221:CK224))</f>
        <v>0</v>
      </c>
      <c r="CL220" s="478">
        <f>IF(CH$1="","",SUMIF($H221:$H224,MID($H220,3,10),CL221:CL224))</f>
        <v>0</v>
      </c>
      <c r="CM220" s="383"/>
      <c r="CN220" s="320"/>
      <c r="CO220" s="77">
        <f t="shared" ref="CO220:CO255" si="418">IF(CQ$1="Rejected",CH220,IF(CR220="",CH220,SUM(CH220,CR220)))</f>
        <v>0</v>
      </c>
      <c r="CP220" s="77">
        <f t="shared" ref="CP220:CP255" si="419">IF(CQ$1="Rejected",CI220,IF(CS220="",CI220,SUM(CI220,CS220)))</f>
        <v>0</v>
      </c>
      <c r="CQ220" s="77">
        <f>IF(CO$1="","",SUM(CO220:CP220))</f>
        <v>0</v>
      </c>
      <c r="CR220" s="478">
        <f>IF(CO$1="","",SUMIF($H221:$H224,MID($H220,3,10),CR221:CR224))</f>
        <v>0</v>
      </c>
      <c r="CS220" s="478">
        <f>IF(CO$1="","",SUMIF($H221:$H224,MID($H220,3,10),CS221:CS224))</f>
        <v>0</v>
      </c>
      <c r="CT220" s="383"/>
      <c r="CU220" s="320"/>
      <c r="CV220" s="77">
        <f t="shared" ref="CV220:CV255" si="420">IF(CX$1="Rejected",CO220,IF(CY220="",CO220,SUM(CO220,CY220)))</f>
        <v>0</v>
      </c>
      <c r="CW220" s="77">
        <f t="shared" ref="CW220:CW255" si="421">IF(CX$1="Rejected",CP220,IF(CZ220="",CP220,SUM(CP220,CZ220)))</f>
        <v>0</v>
      </c>
      <c r="CX220" s="77">
        <f>IF(CV$1="","",SUM(CV220:CW220))</f>
        <v>0</v>
      </c>
      <c r="CY220" s="478">
        <f>IF(CV$1="","",SUMIF($H221:$H224,MID($H220,3,10),CY221:CY224))</f>
        <v>0</v>
      </c>
      <c r="CZ220" s="478">
        <f>IF(CV$1="","",SUMIF($H221:$H224,MID($H220,3,10),CZ221:CZ224))</f>
        <v>0</v>
      </c>
      <c r="DA220" s="383"/>
      <c r="DB220" s="320"/>
      <c r="DC220" s="77">
        <f t="shared" ref="DC220:DC255" si="422">IF(DE$1="Rejected",CV220,IF(DF220="",CV220,SUM(CV220,DF220)))</f>
        <v>0</v>
      </c>
      <c r="DD220" s="77">
        <f t="shared" ref="DD220:DD255" si="423">IF(DE$1="Rejected",CW220,IF(DG220="",CW220,SUM(CW220,DG220)))</f>
        <v>0</v>
      </c>
      <c r="DE220" s="77">
        <f>IF(DC$1="","",SUM(DC220:DD220))</f>
        <v>0</v>
      </c>
      <c r="DF220" s="478">
        <f>IF(DC$1="","",SUMIF($H221:$H224,MID($H220,3,10),DF221:DF224))</f>
        <v>0</v>
      </c>
      <c r="DG220" s="478">
        <f>IF(DC$1="","",SUMIF($H221:$H224,MID($H220,3,10),DG221:DG224))</f>
        <v>0</v>
      </c>
      <c r="DH220" s="383"/>
      <c r="DI220" s="320"/>
      <c r="DJ220" s="77">
        <f t="shared" ref="DJ220:DJ255" si="424">IF(DL$1="Rejected",DC220,IF(DM220="",DC220,SUM(DC220,DM220)))</f>
        <v>0</v>
      </c>
      <c r="DK220" s="77">
        <f t="shared" ref="DK220:DK255" si="425">IF(DL$1="Rejected",DD220,IF(DN220="",DD220,SUM(DD220,DN220)))</f>
        <v>0</v>
      </c>
      <c r="DL220" s="77">
        <f>IF(DJ$1="","",SUM(DJ220:DK220))</f>
        <v>0</v>
      </c>
      <c r="DM220" s="478">
        <f>IF(DJ$1="","",SUMIF($H221:$H224,MID($H220,3,10),DM221:DM224))</f>
        <v>0</v>
      </c>
      <c r="DN220" s="478">
        <f>IF(DJ$1="","",SUMIF($H221:$H224,MID($H220,3,10),DN221:DN224))</f>
        <v>0</v>
      </c>
      <c r="DO220" s="383"/>
      <c r="DP220" s="320"/>
      <c r="DQ220" s="77">
        <f t="shared" ref="DQ220:DQ255" si="426">IF(DS$1="Rejected",DJ220,IF(DT220="",DJ220,SUM(DJ220,DT220)))</f>
        <v>0</v>
      </c>
      <c r="DR220" s="77">
        <f t="shared" ref="DR220:DR255" si="427">IF(DS$1="Rejected",DK220,IF(DU220="",DK220,SUM(DK220,DU220)))</f>
        <v>0</v>
      </c>
      <c r="DS220" s="77">
        <f>IF(DQ$1="","",SUM(DQ220:DR220))</f>
        <v>0</v>
      </c>
      <c r="DT220" s="478">
        <f>IF(DQ$1="","",SUMIF($H221:$H224,MID($H220,3,10),DT221:DT224))</f>
        <v>0</v>
      </c>
      <c r="DU220" s="478">
        <f>IF(DQ$1="","",SUMIF($H221:$H224,MID($H220,3,10),DU221:DU224))</f>
        <v>0</v>
      </c>
      <c r="DV220" s="383"/>
    </row>
    <row r="221" spans="1:126" outlineLevel="1" x14ac:dyDescent="0.2">
      <c r="A221" s="152" t="s">
        <v>21</v>
      </c>
      <c r="B221" s="182"/>
      <c r="C221" s="43"/>
      <c r="D221" s="43"/>
      <c r="E221" s="79">
        <f t="shared" si="392"/>
        <v>0</v>
      </c>
      <c r="F221" s="150"/>
      <c r="G221" s="22"/>
      <c r="H221" s="320" t="s">
        <v>315</v>
      </c>
      <c r="I221" s="79">
        <f t="shared" si="393"/>
        <v>0</v>
      </c>
      <c r="J221" s="79">
        <f t="shared" si="394"/>
        <v>0</v>
      </c>
      <c r="K221" s="79">
        <f t="shared" si="395"/>
        <v>0</v>
      </c>
      <c r="L221" s="537"/>
      <c r="M221" s="537"/>
      <c r="N221" s="401"/>
      <c r="O221" s="320"/>
      <c r="P221" s="79">
        <f t="shared" si="396"/>
        <v>0</v>
      </c>
      <c r="Q221" s="79">
        <f t="shared" si="397"/>
        <v>0</v>
      </c>
      <c r="R221" s="77">
        <f>IF(P$1="","",SUM(P221:Q221))</f>
        <v>0</v>
      </c>
      <c r="S221" s="537"/>
      <c r="T221" s="537"/>
      <c r="U221" s="401"/>
      <c r="V221" s="320"/>
      <c r="W221" s="79">
        <f t="shared" si="398"/>
        <v>0</v>
      </c>
      <c r="X221" s="79">
        <f t="shared" si="399"/>
        <v>0</v>
      </c>
      <c r="Y221" s="79">
        <f>IF(W$1="","",SUM(W221:X221))</f>
        <v>0</v>
      </c>
      <c r="Z221" s="537"/>
      <c r="AA221" s="537"/>
      <c r="AB221" s="401"/>
      <c r="AC221" s="320"/>
      <c r="AD221" s="79">
        <f t="shared" si="400"/>
        <v>0</v>
      </c>
      <c r="AE221" s="79">
        <f t="shared" si="401"/>
        <v>0</v>
      </c>
      <c r="AF221" s="79">
        <f>IF(AD$1="","",SUM(AD221:AE221))</f>
        <v>0</v>
      </c>
      <c r="AG221" s="537"/>
      <c r="AH221" s="537"/>
      <c r="AI221" s="401"/>
      <c r="AJ221" s="320"/>
      <c r="AK221" s="79">
        <f t="shared" si="402"/>
        <v>0</v>
      </c>
      <c r="AL221" s="79">
        <f t="shared" si="403"/>
        <v>0</v>
      </c>
      <c r="AM221" s="79">
        <f>IF(AK$1="","",SUM(AK221:AL221))</f>
        <v>0</v>
      </c>
      <c r="AN221" s="537"/>
      <c r="AO221" s="537"/>
      <c r="AP221" s="401"/>
      <c r="AQ221" s="320"/>
      <c r="AR221" s="79">
        <f t="shared" si="404"/>
        <v>0</v>
      </c>
      <c r="AS221" s="79">
        <f t="shared" si="405"/>
        <v>0</v>
      </c>
      <c r="AT221" s="79">
        <f>IF(AR$1="","",SUM(AR221:AS221))</f>
        <v>0</v>
      </c>
      <c r="AU221" s="537"/>
      <c r="AV221" s="537"/>
      <c r="AW221" s="401"/>
      <c r="AX221" s="320"/>
      <c r="AY221" s="79">
        <f t="shared" si="406"/>
        <v>0</v>
      </c>
      <c r="AZ221" s="79">
        <f t="shared" si="407"/>
        <v>0</v>
      </c>
      <c r="BA221" s="79">
        <f>IF(AY$1="","",SUM(AY221:AZ221))</f>
        <v>0</v>
      </c>
      <c r="BB221" s="537"/>
      <c r="BC221" s="537"/>
      <c r="BD221" s="401"/>
      <c r="BE221" s="320"/>
      <c r="BF221" s="79">
        <f t="shared" si="408"/>
        <v>0</v>
      </c>
      <c r="BG221" s="79">
        <f t="shared" si="409"/>
        <v>0</v>
      </c>
      <c r="BH221" s="79">
        <f>IF(BF$1="","",SUM(BF221:BG221))</f>
        <v>0</v>
      </c>
      <c r="BI221" s="537"/>
      <c r="BJ221" s="537"/>
      <c r="BK221" s="401"/>
      <c r="BL221" s="320"/>
      <c r="BM221" s="79">
        <f t="shared" si="410"/>
        <v>0</v>
      </c>
      <c r="BN221" s="79">
        <f t="shared" si="411"/>
        <v>0</v>
      </c>
      <c r="BO221" s="79">
        <f>IF(BM$1="","",SUM(BM221:BN221))</f>
        <v>0</v>
      </c>
      <c r="BP221" s="537"/>
      <c r="BQ221" s="537"/>
      <c r="BR221" s="401"/>
      <c r="BS221" s="320"/>
      <c r="BT221" s="79">
        <f t="shared" si="412"/>
        <v>0</v>
      </c>
      <c r="BU221" s="79">
        <f t="shared" si="413"/>
        <v>0</v>
      </c>
      <c r="BV221" s="79">
        <f>IF(BT$1="","",SUM(BT221:BU221))</f>
        <v>0</v>
      </c>
      <c r="BW221" s="537"/>
      <c r="BX221" s="537"/>
      <c r="BY221" s="401"/>
      <c r="BZ221" s="320"/>
      <c r="CA221" s="79">
        <f t="shared" si="414"/>
        <v>0</v>
      </c>
      <c r="CB221" s="79">
        <f t="shared" si="415"/>
        <v>0</v>
      </c>
      <c r="CC221" s="79">
        <f>IF(CA$1="","",SUM(CA221:CB221))</f>
        <v>0</v>
      </c>
      <c r="CD221" s="537"/>
      <c r="CE221" s="537"/>
      <c r="CF221" s="401"/>
      <c r="CG221" s="320"/>
      <c r="CH221" s="79">
        <f t="shared" si="416"/>
        <v>0</v>
      </c>
      <c r="CI221" s="79">
        <f t="shared" si="417"/>
        <v>0</v>
      </c>
      <c r="CJ221" s="79">
        <f>IF(CH$1="","",SUM(CH221:CI221))</f>
        <v>0</v>
      </c>
      <c r="CK221" s="537"/>
      <c r="CL221" s="537"/>
      <c r="CM221" s="401"/>
      <c r="CN221" s="320"/>
      <c r="CO221" s="79">
        <f t="shared" si="418"/>
        <v>0</v>
      </c>
      <c r="CP221" s="79">
        <f t="shared" si="419"/>
        <v>0</v>
      </c>
      <c r="CQ221" s="79">
        <f>IF(CO$1="","",SUM(CO221:CP221))</f>
        <v>0</v>
      </c>
      <c r="CR221" s="537"/>
      <c r="CS221" s="537"/>
      <c r="CT221" s="401"/>
      <c r="CU221" s="320"/>
      <c r="CV221" s="79">
        <f t="shared" si="420"/>
        <v>0</v>
      </c>
      <c r="CW221" s="79">
        <f t="shared" si="421"/>
        <v>0</v>
      </c>
      <c r="CX221" s="79">
        <f>IF(CV$1="","",SUM(CV221:CW221))</f>
        <v>0</v>
      </c>
      <c r="CY221" s="537"/>
      <c r="CZ221" s="537"/>
      <c r="DA221" s="401"/>
      <c r="DB221" s="320"/>
      <c r="DC221" s="79">
        <f t="shared" si="422"/>
        <v>0</v>
      </c>
      <c r="DD221" s="79">
        <f t="shared" si="423"/>
        <v>0</v>
      </c>
      <c r="DE221" s="79">
        <f>IF(DC$1="","",SUM(DC221:DD221))</f>
        <v>0</v>
      </c>
      <c r="DF221" s="537"/>
      <c r="DG221" s="537"/>
      <c r="DH221" s="401"/>
      <c r="DI221" s="320"/>
      <c r="DJ221" s="79">
        <f t="shared" si="424"/>
        <v>0</v>
      </c>
      <c r="DK221" s="79">
        <f t="shared" si="425"/>
        <v>0</v>
      </c>
      <c r="DL221" s="77">
        <f>IF(DJ$1="","",SUM(DJ221:DK221))</f>
        <v>0</v>
      </c>
      <c r="DM221" s="537"/>
      <c r="DN221" s="537"/>
      <c r="DO221" s="401"/>
      <c r="DP221" s="320"/>
      <c r="DQ221" s="79">
        <f t="shared" si="426"/>
        <v>0</v>
      </c>
      <c r="DR221" s="79">
        <f t="shared" si="427"/>
        <v>0</v>
      </c>
      <c r="DS221" s="77">
        <f>IF(DQ$1="","",SUM(DQ221:DR221))</f>
        <v>0</v>
      </c>
      <c r="DT221" s="537"/>
      <c r="DU221" s="537"/>
      <c r="DV221" s="401"/>
    </row>
    <row r="222" spans="1:126" outlineLevel="1" x14ac:dyDescent="0.2">
      <c r="A222" s="152" t="s">
        <v>18</v>
      </c>
      <c r="B222" s="182"/>
      <c r="C222" s="43"/>
      <c r="D222" s="43"/>
      <c r="E222" s="79">
        <f t="shared" si="392"/>
        <v>0</v>
      </c>
      <c r="F222" s="150"/>
      <c r="G222" s="22"/>
      <c r="H222" s="320" t="s">
        <v>315</v>
      </c>
      <c r="I222" s="79">
        <f t="shared" si="393"/>
        <v>0</v>
      </c>
      <c r="J222" s="79">
        <f t="shared" si="394"/>
        <v>0</v>
      </c>
      <c r="K222" s="79">
        <f t="shared" si="395"/>
        <v>0</v>
      </c>
      <c r="L222" s="537"/>
      <c r="M222" s="537"/>
      <c r="N222" s="401"/>
      <c r="O222" s="320" t="str">
        <f t="shared" si="343"/>
        <v>LLE</v>
      </c>
      <c r="P222" s="79">
        <f t="shared" si="396"/>
        <v>0</v>
      </c>
      <c r="Q222" s="79">
        <f t="shared" si="397"/>
        <v>0</v>
      </c>
      <c r="R222" s="77">
        <f>IF(P$1="","",SUM(P222:Q222))</f>
        <v>0</v>
      </c>
      <c r="S222" s="537"/>
      <c r="T222" s="537"/>
      <c r="U222" s="401"/>
      <c r="V222" s="320"/>
      <c r="W222" s="79">
        <f t="shared" si="398"/>
        <v>0</v>
      </c>
      <c r="X222" s="79">
        <f t="shared" si="399"/>
        <v>0</v>
      </c>
      <c r="Y222" s="79">
        <f>IF(W$1="","",SUM(W222:X222))</f>
        <v>0</v>
      </c>
      <c r="Z222" s="537"/>
      <c r="AA222" s="537"/>
      <c r="AB222" s="401"/>
      <c r="AC222" s="320"/>
      <c r="AD222" s="79">
        <f t="shared" si="400"/>
        <v>0</v>
      </c>
      <c r="AE222" s="79">
        <f t="shared" si="401"/>
        <v>0</v>
      </c>
      <c r="AF222" s="79">
        <f>IF(AD$1="","",SUM(AD222:AE222))</f>
        <v>0</v>
      </c>
      <c r="AG222" s="537"/>
      <c r="AH222" s="537"/>
      <c r="AI222" s="401"/>
      <c r="AJ222" s="320"/>
      <c r="AK222" s="79">
        <f t="shared" si="402"/>
        <v>0</v>
      </c>
      <c r="AL222" s="79">
        <f t="shared" si="403"/>
        <v>0</v>
      </c>
      <c r="AM222" s="79">
        <f>IF(AK$1="","",SUM(AK222:AL222))</f>
        <v>0</v>
      </c>
      <c r="AN222" s="537"/>
      <c r="AO222" s="537"/>
      <c r="AP222" s="401"/>
      <c r="AQ222" s="320"/>
      <c r="AR222" s="79">
        <f t="shared" si="404"/>
        <v>0</v>
      </c>
      <c r="AS222" s="79">
        <f t="shared" si="405"/>
        <v>0</v>
      </c>
      <c r="AT222" s="79">
        <f>IF(AR$1="","",SUM(AR222:AS222))</f>
        <v>0</v>
      </c>
      <c r="AU222" s="537"/>
      <c r="AV222" s="537"/>
      <c r="AW222" s="401"/>
      <c r="AX222" s="320"/>
      <c r="AY222" s="79">
        <f t="shared" si="406"/>
        <v>0</v>
      </c>
      <c r="AZ222" s="79">
        <f t="shared" si="407"/>
        <v>0</v>
      </c>
      <c r="BA222" s="79">
        <f>IF(AY$1="","",SUM(AY222:AZ222))</f>
        <v>0</v>
      </c>
      <c r="BB222" s="537"/>
      <c r="BC222" s="537"/>
      <c r="BD222" s="401"/>
      <c r="BE222" s="320"/>
      <c r="BF222" s="79">
        <f t="shared" si="408"/>
        <v>0</v>
      </c>
      <c r="BG222" s="79">
        <f t="shared" si="409"/>
        <v>0</v>
      </c>
      <c r="BH222" s="79">
        <f>IF(BF$1="","",SUM(BF222:BG222))</f>
        <v>0</v>
      </c>
      <c r="BI222" s="537"/>
      <c r="BJ222" s="537"/>
      <c r="BK222" s="401"/>
      <c r="BL222" s="320"/>
      <c r="BM222" s="79">
        <f t="shared" si="410"/>
        <v>0</v>
      </c>
      <c r="BN222" s="79">
        <f t="shared" si="411"/>
        <v>0</v>
      </c>
      <c r="BO222" s="79">
        <f>IF(BM$1="","",SUM(BM222:BN222))</f>
        <v>0</v>
      </c>
      <c r="BP222" s="537"/>
      <c r="BQ222" s="537"/>
      <c r="BR222" s="401"/>
      <c r="BS222" s="320"/>
      <c r="BT222" s="79">
        <f t="shared" si="412"/>
        <v>0</v>
      </c>
      <c r="BU222" s="79">
        <f t="shared" si="413"/>
        <v>0</v>
      </c>
      <c r="BV222" s="79">
        <f>IF(BT$1="","",SUM(BT222:BU222))</f>
        <v>0</v>
      </c>
      <c r="BW222" s="537"/>
      <c r="BX222" s="537"/>
      <c r="BY222" s="401"/>
      <c r="BZ222" s="320"/>
      <c r="CA222" s="79">
        <f t="shared" si="414"/>
        <v>0</v>
      </c>
      <c r="CB222" s="79">
        <f t="shared" si="415"/>
        <v>0</v>
      </c>
      <c r="CC222" s="79">
        <f>IF(CA$1="","",SUM(CA222:CB222))</f>
        <v>0</v>
      </c>
      <c r="CD222" s="537"/>
      <c r="CE222" s="537"/>
      <c r="CF222" s="401"/>
      <c r="CG222" s="320"/>
      <c r="CH222" s="79">
        <f t="shared" si="416"/>
        <v>0</v>
      </c>
      <c r="CI222" s="79">
        <f t="shared" si="417"/>
        <v>0</v>
      </c>
      <c r="CJ222" s="79">
        <f>IF(CH$1="","",SUM(CH222:CI222))</f>
        <v>0</v>
      </c>
      <c r="CK222" s="537"/>
      <c r="CL222" s="537"/>
      <c r="CM222" s="401"/>
      <c r="CN222" s="320"/>
      <c r="CO222" s="79">
        <f t="shared" si="418"/>
        <v>0</v>
      </c>
      <c r="CP222" s="79">
        <f t="shared" si="419"/>
        <v>0</v>
      </c>
      <c r="CQ222" s="79">
        <f>IF(CO$1="","",SUM(CO222:CP222))</f>
        <v>0</v>
      </c>
      <c r="CR222" s="537"/>
      <c r="CS222" s="537"/>
      <c r="CT222" s="401"/>
      <c r="CU222" s="320"/>
      <c r="CV222" s="79">
        <f t="shared" si="420"/>
        <v>0</v>
      </c>
      <c r="CW222" s="79">
        <f t="shared" si="421"/>
        <v>0</v>
      </c>
      <c r="CX222" s="79">
        <f>IF(CV$1="","",SUM(CV222:CW222))</f>
        <v>0</v>
      </c>
      <c r="CY222" s="537"/>
      <c r="CZ222" s="537"/>
      <c r="DA222" s="401"/>
      <c r="DB222" s="320"/>
      <c r="DC222" s="79">
        <f t="shared" si="422"/>
        <v>0</v>
      </c>
      <c r="DD222" s="79">
        <f t="shared" si="423"/>
        <v>0</v>
      </c>
      <c r="DE222" s="79">
        <f>IF(DC$1="","",SUM(DC222:DD222))</f>
        <v>0</v>
      </c>
      <c r="DF222" s="537"/>
      <c r="DG222" s="537"/>
      <c r="DH222" s="401"/>
      <c r="DI222" s="320"/>
      <c r="DJ222" s="79">
        <f t="shared" si="424"/>
        <v>0</v>
      </c>
      <c r="DK222" s="79">
        <f t="shared" si="425"/>
        <v>0</v>
      </c>
      <c r="DL222" s="77">
        <f>IF(DJ$1="","",SUM(DJ222:DK222))</f>
        <v>0</v>
      </c>
      <c r="DM222" s="537"/>
      <c r="DN222" s="537"/>
      <c r="DO222" s="401"/>
      <c r="DP222" s="320"/>
      <c r="DQ222" s="79">
        <f t="shared" si="426"/>
        <v>0</v>
      </c>
      <c r="DR222" s="79">
        <f t="shared" si="427"/>
        <v>0</v>
      </c>
      <c r="DS222" s="77">
        <f>IF(DQ$1="","",SUM(DQ222:DR222))</f>
        <v>0</v>
      </c>
      <c r="DT222" s="537"/>
      <c r="DU222" s="537"/>
      <c r="DV222" s="401"/>
    </row>
    <row r="223" spans="1:126" outlineLevel="1" x14ac:dyDescent="0.2">
      <c r="A223" s="186" t="s">
        <v>58</v>
      </c>
      <c r="B223" s="182"/>
      <c r="C223" s="43"/>
      <c r="D223" s="43"/>
      <c r="E223" s="79">
        <f t="shared" si="392"/>
        <v>0</v>
      </c>
      <c r="F223" s="150"/>
      <c r="G223" s="22"/>
      <c r="H223" s="320" t="s">
        <v>315</v>
      </c>
      <c r="I223" s="79">
        <f t="shared" si="393"/>
        <v>0</v>
      </c>
      <c r="J223" s="79">
        <f t="shared" si="394"/>
        <v>0</v>
      </c>
      <c r="K223" s="79">
        <f t="shared" si="395"/>
        <v>0</v>
      </c>
      <c r="L223" s="537"/>
      <c r="M223" s="537"/>
      <c r="N223" s="401"/>
      <c r="O223" s="320" t="str">
        <f t="shared" si="343"/>
        <v>LLE</v>
      </c>
      <c r="P223" s="79">
        <f t="shared" si="396"/>
        <v>0</v>
      </c>
      <c r="Q223" s="79">
        <f t="shared" si="397"/>
        <v>0</v>
      </c>
      <c r="R223" s="77">
        <f>IF(P$1="","",SUM(P223:Q223))</f>
        <v>0</v>
      </c>
      <c r="S223" s="537"/>
      <c r="T223" s="537"/>
      <c r="U223" s="401"/>
      <c r="V223" s="320"/>
      <c r="W223" s="79">
        <f t="shared" si="398"/>
        <v>0</v>
      </c>
      <c r="X223" s="79">
        <f t="shared" si="399"/>
        <v>0</v>
      </c>
      <c r="Y223" s="79">
        <f>IF(W$1="","",SUM(W223:X223))</f>
        <v>0</v>
      </c>
      <c r="Z223" s="537"/>
      <c r="AA223" s="537"/>
      <c r="AB223" s="401"/>
      <c r="AC223" s="320"/>
      <c r="AD223" s="79">
        <f t="shared" si="400"/>
        <v>0</v>
      </c>
      <c r="AE223" s="79">
        <f t="shared" si="401"/>
        <v>0</v>
      </c>
      <c r="AF223" s="79">
        <f>IF(AD$1="","",SUM(AD223:AE223))</f>
        <v>0</v>
      </c>
      <c r="AG223" s="537"/>
      <c r="AH223" s="537"/>
      <c r="AI223" s="401"/>
      <c r="AJ223" s="320"/>
      <c r="AK223" s="79">
        <f t="shared" si="402"/>
        <v>0</v>
      </c>
      <c r="AL223" s="79">
        <f t="shared" si="403"/>
        <v>0</v>
      </c>
      <c r="AM223" s="79">
        <f>IF(AK$1="","",SUM(AK223:AL223))</f>
        <v>0</v>
      </c>
      <c r="AN223" s="537"/>
      <c r="AO223" s="537"/>
      <c r="AP223" s="401"/>
      <c r="AQ223" s="320"/>
      <c r="AR223" s="79">
        <f t="shared" si="404"/>
        <v>0</v>
      </c>
      <c r="AS223" s="79">
        <f t="shared" si="405"/>
        <v>0</v>
      </c>
      <c r="AT223" s="79">
        <f>IF(AR$1="","",SUM(AR223:AS223))</f>
        <v>0</v>
      </c>
      <c r="AU223" s="537"/>
      <c r="AV223" s="537"/>
      <c r="AW223" s="401"/>
      <c r="AX223" s="320"/>
      <c r="AY223" s="79">
        <f t="shared" si="406"/>
        <v>0</v>
      </c>
      <c r="AZ223" s="79">
        <f t="shared" si="407"/>
        <v>0</v>
      </c>
      <c r="BA223" s="79">
        <f>IF(AY$1="","",SUM(AY223:AZ223))</f>
        <v>0</v>
      </c>
      <c r="BB223" s="537"/>
      <c r="BC223" s="537"/>
      <c r="BD223" s="401"/>
      <c r="BE223" s="320"/>
      <c r="BF223" s="79">
        <f t="shared" si="408"/>
        <v>0</v>
      </c>
      <c r="BG223" s="79">
        <f t="shared" si="409"/>
        <v>0</v>
      </c>
      <c r="BH223" s="79">
        <f>IF(BF$1="","",SUM(BF223:BG223))</f>
        <v>0</v>
      </c>
      <c r="BI223" s="537"/>
      <c r="BJ223" s="537"/>
      <c r="BK223" s="401"/>
      <c r="BL223" s="320"/>
      <c r="BM223" s="79">
        <f t="shared" si="410"/>
        <v>0</v>
      </c>
      <c r="BN223" s="79">
        <f t="shared" si="411"/>
        <v>0</v>
      </c>
      <c r="BO223" s="79">
        <f>IF(BM$1="","",SUM(BM223:BN223))</f>
        <v>0</v>
      </c>
      <c r="BP223" s="537"/>
      <c r="BQ223" s="537"/>
      <c r="BR223" s="401"/>
      <c r="BS223" s="320"/>
      <c r="BT223" s="79">
        <f t="shared" si="412"/>
        <v>0</v>
      </c>
      <c r="BU223" s="79">
        <f t="shared" si="413"/>
        <v>0</v>
      </c>
      <c r="BV223" s="79">
        <f>IF(BT$1="","",SUM(BT223:BU223))</f>
        <v>0</v>
      </c>
      <c r="BW223" s="537"/>
      <c r="BX223" s="537"/>
      <c r="BY223" s="401"/>
      <c r="BZ223" s="320"/>
      <c r="CA223" s="79">
        <f t="shared" si="414"/>
        <v>0</v>
      </c>
      <c r="CB223" s="79">
        <f t="shared" si="415"/>
        <v>0</v>
      </c>
      <c r="CC223" s="79">
        <f>IF(CA$1="","",SUM(CA223:CB223))</f>
        <v>0</v>
      </c>
      <c r="CD223" s="537"/>
      <c r="CE223" s="537"/>
      <c r="CF223" s="401"/>
      <c r="CG223" s="320"/>
      <c r="CH223" s="79">
        <f t="shared" si="416"/>
        <v>0</v>
      </c>
      <c r="CI223" s="79">
        <f t="shared" si="417"/>
        <v>0</v>
      </c>
      <c r="CJ223" s="79">
        <f>IF(CH$1="","",SUM(CH223:CI223))</f>
        <v>0</v>
      </c>
      <c r="CK223" s="537"/>
      <c r="CL223" s="537"/>
      <c r="CM223" s="401"/>
      <c r="CN223" s="320"/>
      <c r="CO223" s="79">
        <f t="shared" si="418"/>
        <v>0</v>
      </c>
      <c r="CP223" s="79">
        <f t="shared" si="419"/>
        <v>0</v>
      </c>
      <c r="CQ223" s="79">
        <f>IF(CO$1="","",SUM(CO223:CP223))</f>
        <v>0</v>
      </c>
      <c r="CR223" s="537"/>
      <c r="CS223" s="537"/>
      <c r="CT223" s="401"/>
      <c r="CU223" s="320"/>
      <c r="CV223" s="79">
        <f t="shared" si="420"/>
        <v>0</v>
      </c>
      <c r="CW223" s="79">
        <f t="shared" si="421"/>
        <v>0</v>
      </c>
      <c r="CX223" s="79">
        <f>IF(CV$1="","",SUM(CV223:CW223))</f>
        <v>0</v>
      </c>
      <c r="CY223" s="537"/>
      <c r="CZ223" s="537"/>
      <c r="DA223" s="401"/>
      <c r="DB223" s="320"/>
      <c r="DC223" s="79">
        <f t="shared" si="422"/>
        <v>0</v>
      </c>
      <c r="DD223" s="79">
        <f t="shared" si="423"/>
        <v>0</v>
      </c>
      <c r="DE223" s="79">
        <f>IF(DC$1="","",SUM(DC223:DD223))</f>
        <v>0</v>
      </c>
      <c r="DF223" s="537"/>
      <c r="DG223" s="537"/>
      <c r="DH223" s="401"/>
      <c r="DI223" s="320"/>
      <c r="DJ223" s="79">
        <f t="shared" si="424"/>
        <v>0</v>
      </c>
      <c r="DK223" s="79">
        <f t="shared" si="425"/>
        <v>0</v>
      </c>
      <c r="DL223" s="77">
        <f>IF(DJ$1="","",SUM(DJ223:DK223))</f>
        <v>0</v>
      </c>
      <c r="DM223" s="537"/>
      <c r="DN223" s="537"/>
      <c r="DO223" s="401"/>
      <c r="DP223" s="320"/>
      <c r="DQ223" s="79">
        <f t="shared" si="426"/>
        <v>0</v>
      </c>
      <c r="DR223" s="79">
        <f t="shared" si="427"/>
        <v>0</v>
      </c>
      <c r="DS223" s="77">
        <f>IF(DQ$1="","",SUM(DQ223:DR223))</f>
        <v>0</v>
      </c>
      <c r="DT223" s="537"/>
      <c r="DU223" s="537"/>
      <c r="DV223" s="401"/>
    </row>
    <row r="224" spans="1:126" outlineLevel="1" x14ac:dyDescent="0.2">
      <c r="A224" s="89" t="s">
        <v>6</v>
      </c>
      <c r="B224" s="65"/>
      <c r="C224" s="80">
        <f>SUMIF($H225:$H227,MID($H224,3,10),C225:C227)</f>
        <v>0</v>
      </c>
      <c r="D224" s="80">
        <f>SUMIF($H225:$H227,MID($H224,3,10),D225:D227)</f>
        <v>0</v>
      </c>
      <c r="E224" s="80">
        <f t="shared" si="392"/>
        <v>0</v>
      </c>
      <c r="F224" s="150"/>
      <c r="G224" s="22"/>
      <c r="H224" s="320" t="s">
        <v>335</v>
      </c>
      <c r="I224" s="77">
        <f t="shared" si="393"/>
        <v>0</v>
      </c>
      <c r="J224" s="77">
        <f t="shared" si="394"/>
        <v>0</v>
      </c>
      <c r="K224" s="80">
        <f t="shared" si="395"/>
        <v>0</v>
      </c>
      <c r="L224" s="464">
        <f>IF(I$1="","",SUMIF($H225:$H227,MID($H224,3,10),L225:L227))</f>
        <v>0</v>
      </c>
      <c r="M224" s="464">
        <f>IF(I$1="","",SUMIF($H225:$H227,MID($H224,3,10),M225:M227))</f>
        <v>0</v>
      </c>
      <c r="N224" s="401"/>
      <c r="O224" s="320" t="str">
        <f t="shared" si="343"/>
        <v>LL</v>
      </c>
      <c r="P224" s="77">
        <f t="shared" si="396"/>
        <v>0</v>
      </c>
      <c r="Q224" s="77">
        <f t="shared" si="397"/>
        <v>0</v>
      </c>
      <c r="R224" s="80">
        <f>IF(P$1="","",SUM(P224:Q224))</f>
        <v>0</v>
      </c>
      <c r="S224" s="464">
        <f>IF(P$1="","",SUMIF($H225:$H227,MID($H224,3,10),S225:S227))</f>
        <v>0</v>
      </c>
      <c r="T224" s="464">
        <f>IF(P$1="","",SUMIF($H225:$H227,MID($H224,3,10),T225:T227))</f>
        <v>0</v>
      </c>
      <c r="U224" s="401"/>
      <c r="V224" s="320"/>
      <c r="W224" s="77">
        <f t="shared" si="398"/>
        <v>0</v>
      </c>
      <c r="X224" s="77">
        <f t="shared" si="399"/>
        <v>0</v>
      </c>
      <c r="Y224" s="80">
        <f>IF(W$1="","",SUM(W224:X224))</f>
        <v>0</v>
      </c>
      <c r="Z224" s="464">
        <f>IF(W$1="","",SUMIF($H225:$H227,MID($H224,3,10),Z225:Z227))</f>
        <v>0</v>
      </c>
      <c r="AA224" s="464">
        <f>IF(W$1="","",SUMIF($H225:$H227,MID($H224,3,10),AA225:AA227))</f>
        <v>0</v>
      </c>
      <c r="AB224" s="401"/>
      <c r="AC224" s="320"/>
      <c r="AD224" s="77">
        <f t="shared" si="400"/>
        <v>0</v>
      </c>
      <c r="AE224" s="77">
        <f t="shared" si="401"/>
        <v>0</v>
      </c>
      <c r="AF224" s="80">
        <f>IF(AD$1="","",SUM(AD224:AE224))</f>
        <v>0</v>
      </c>
      <c r="AG224" s="464">
        <f>IF(AD$1="","",SUMIF($H225:$H227,MID($H224,3,10),AG225:AG227))</f>
        <v>0</v>
      </c>
      <c r="AH224" s="464">
        <f>IF(AD$1="","",SUMIF($H225:$H227,MID($H224,3,10),AH225:AH227))</f>
        <v>0</v>
      </c>
      <c r="AI224" s="401"/>
      <c r="AJ224" s="320"/>
      <c r="AK224" s="77">
        <f t="shared" si="402"/>
        <v>0</v>
      </c>
      <c r="AL224" s="77">
        <f t="shared" si="403"/>
        <v>0</v>
      </c>
      <c r="AM224" s="80">
        <f>IF(AK$1="","",SUM(AK224:AL224))</f>
        <v>0</v>
      </c>
      <c r="AN224" s="464">
        <f>IF(AK$1="","",SUMIF($H225:$H227,MID($H224,3,10),AN225:AN227))</f>
        <v>0</v>
      </c>
      <c r="AO224" s="464">
        <f>IF(AK$1="","",SUMIF($H225:$H227,MID($H224,3,10),AO225:AO227))</f>
        <v>0</v>
      </c>
      <c r="AP224" s="401"/>
      <c r="AQ224" s="320"/>
      <c r="AR224" s="77">
        <f t="shared" si="404"/>
        <v>0</v>
      </c>
      <c r="AS224" s="77">
        <f t="shared" si="405"/>
        <v>0</v>
      </c>
      <c r="AT224" s="80">
        <f>IF(AR$1="","",SUM(AR224:AS224))</f>
        <v>0</v>
      </c>
      <c r="AU224" s="464">
        <f>IF(AR$1="","",SUMIF($H225:$H227,MID($H224,3,10),AU225:AU227))</f>
        <v>0</v>
      </c>
      <c r="AV224" s="464">
        <f>IF(AR$1="","",SUMIF($H225:$H227,MID($H224,3,10),AV225:AV227))</f>
        <v>0</v>
      </c>
      <c r="AW224" s="401"/>
      <c r="AX224" s="320"/>
      <c r="AY224" s="77">
        <f t="shared" si="406"/>
        <v>0</v>
      </c>
      <c r="AZ224" s="77">
        <f t="shared" si="407"/>
        <v>0</v>
      </c>
      <c r="BA224" s="80">
        <f>IF(AY$1="","",SUM(AY224:AZ224))</f>
        <v>0</v>
      </c>
      <c r="BB224" s="464">
        <f>IF(AY$1="","",SUMIF($H225:$H227,MID($H224,3,10),BB225:BB227))</f>
        <v>0</v>
      </c>
      <c r="BC224" s="464">
        <f>IF(AY$1="","",SUMIF($H225:$H227,MID($H224,3,10),BC225:BC227))</f>
        <v>0</v>
      </c>
      <c r="BD224" s="401"/>
      <c r="BE224" s="320"/>
      <c r="BF224" s="77">
        <f t="shared" si="408"/>
        <v>0</v>
      </c>
      <c r="BG224" s="77">
        <f t="shared" si="409"/>
        <v>0</v>
      </c>
      <c r="BH224" s="80">
        <f>IF(BF$1="","",SUM(BF224:BG224))</f>
        <v>0</v>
      </c>
      <c r="BI224" s="464">
        <f>IF(BF$1="","",SUMIF($H225:$H227,MID($H224,3,10),BI225:BI227))</f>
        <v>0</v>
      </c>
      <c r="BJ224" s="464">
        <f>IF(BF$1="","",SUMIF($H225:$H227,MID($H224,3,10),BJ225:BJ227))</f>
        <v>0</v>
      </c>
      <c r="BK224" s="401"/>
      <c r="BL224" s="320"/>
      <c r="BM224" s="77">
        <f t="shared" si="410"/>
        <v>0</v>
      </c>
      <c r="BN224" s="77">
        <f t="shared" si="411"/>
        <v>0</v>
      </c>
      <c r="BO224" s="80">
        <f>IF(BM$1="","",SUM(BM224:BN224))</f>
        <v>0</v>
      </c>
      <c r="BP224" s="464">
        <f>IF(BM$1="","",SUMIF($H225:$H227,MID($H224,3,10),BP225:BP227))</f>
        <v>0</v>
      </c>
      <c r="BQ224" s="464">
        <f>IF(BM$1="","",SUMIF($H225:$H227,MID($H224,3,10),BQ225:BQ227))</f>
        <v>0</v>
      </c>
      <c r="BR224" s="401"/>
      <c r="BS224" s="320"/>
      <c r="BT224" s="77">
        <f t="shared" si="412"/>
        <v>0</v>
      </c>
      <c r="BU224" s="77">
        <f t="shared" si="413"/>
        <v>0</v>
      </c>
      <c r="BV224" s="80">
        <f>IF(BT$1="","",SUM(BT224:BU224))</f>
        <v>0</v>
      </c>
      <c r="BW224" s="464">
        <f>IF(BT$1="","",SUMIF($H225:$H227,MID($H224,3,10),BW225:BW227))</f>
        <v>0</v>
      </c>
      <c r="BX224" s="464">
        <f>IF(BT$1="","",SUMIF($H225:$H227,MID($H224,3,10),BX225:BX227))</f>
        <v>0</v>
      </c>
      <c r="BY224" s="401"/>
      <c r="BZ224" s="320"/>
      <c r="CA224" s="77">
        <f t="shared" si="414"/>
        <v>0</v>
      </c>
      <c r="CB224" s="77">
        <f t="shared" si="415"/>
        <v>0</v>
      </c>
      <c r="CC224" s="80">
        <f>IF(CA$1="","",SUM(CA224:CB224))</f>
        <v>0</v>
      </c>
      <c r="CD224" s="464">
        <f>IF(CA$1="","",SUMIF($H225:$H227,MID($H224,3,10),CD225:CD227))</f>
        <v>0</v>
      </c>
      <c r="CE224" s="464">
        <f>IF(CA$1="","",SUMIF($H225:$H227,MID($H224,3,10),CE225:CE227))</f>
        <v>0</v>
      </c>
      <c r="CF224" s="401"/>
      <c r="CG224" s="320"/>
      <c r="CH224" s="77">
        <f t="shared" si="416"/>
        <v>0</v>
      </c>
      <c r="CI224" s="77">
        <f t="shared" si="417"/>
        <v>0</v>
      </c>
      <c r="CJ224" s="80">
        <f>IF(CH$1="","",SUM(CH224:CI224))</f>
        <v>0</v>
      </c>
      <c r="CK224" s="464">
        <f>IF(CH$1="","",SUMIF($H225:$H227,MID($H224,3,10),CK225:CK227))</f>
        <v>0</v>
      </c>
      <c r="CL224" s="464">
        <f>IF(CH$1="","",SUMIF($H225:$H227,MID($H224,3,10),CL225:CL227))</f>
        <v>0</v>
      </c>
      <c r="CM224" s="401"/>
      <c r="CN224" s="320"/>
      <c r="CO224" s="77">
        <f t="shared" si="418"/>
        <v>0</v>
      </c>
      <c r="CP224" s="77">
        <f t="shared" si="419"/>
        <v>0</v>
      </c>
      <c r="CQ224" s="80">
        <f>IF(CO$1="","",SUM(CO224:CP224))</f>
        <v>0</v>
      </c>
      <c r="CR224" s="464">
        <f>IF(CO$1="","",SUMIF($H225:$H227,MID($H224,3,10),CR225:CR227))</f>
        <v>0</v>
      </c>
      <c r="CS224" s="464">
        <f>IF(CO$1="","",SUMIF($H225:$H227,MID($H224,3,10),CS225:CS227))</f>
        <v>0</v>
      </c>
      <c r="CT224" s="401"/>
      <c r="CU224" s="320"/>
      <c r="CV224" s="77">
        <f t="shared" si="420"/>
        <v>0</v>
      </c>
      <c r="CW224" s="77">
        <f t="shared" si="421"/>
        <v>0</v>
      </c>
      <c r="CX224" s="80">
        <f>IF(CV$1="","",SUM(CV224:CW224))</f>
        <v>0</v>
      </c>
      <c r="CY224" s="464">
        <f>IF(CV$1="","",SUMIF($H225:$H227,MID($H224,3,10),CY225:CY227))</f>
        <v>0</v>
      </c>
      <c r="CZ224" s="464">
        <f>IF(CV$1="","",SUMIF($H225:$H227,MID($H224,3,10),CZ225:CZ227))</f>
        <v>0</v>
      </c>
      <c r="DA224" s="401"/>
      <c r="DB224" s="320"/>
      <c r="DC224" s="77">
        <f t="shared" si="422"/>
        <v>0</v>
      </c>
      <c r="DD224" s="77">
        <f t="shared" si="423"/>
        <v>0</v>
      </c>
      <c r="DE224" s="80">
        <f>IF(DC$1="","",SUM(DC224:DD224))</f>
        <v>0</v>
      </c>
      <c r="DF224" s="464">
        <f>IF(DC$1="","",SUMIF($H225:$H227,MID($H224,3,10),DF225:DF227))</f>
        <v>0</v>
      </c>
      <c r="DG224" s="464">
        <f>IF(DC$1="","",SUMIF($H225:$H227,MID($H224,3,10),DG225:DG227))</f>
        <v>0</v>
      </c>
      <c r="DH224" s="401"/>
      <c r="DI224" s="320"/>
      <c r="DJ224" s="77">
        <f t="shared" si="424"/>
        <v>0</v>
      </c>
      <c r="DK224" s="77">
        <f t="shared" si="425"/>
        <v>0</v>
      </c>
      <c r="DL224" s="80">
        <f>IF(DJ$1="","",SUM(DJ224:DK224))</f>
        <v>0</v>
      </c>
      <c r="DM224" s="464">
        <f>IF(DJ$1="","",SUMIF($H225:$H227,MID($H224,3,10),DM225:DM227))</f>
        <v>0</v>
      </c>
      <c r="DN224" s="464">
        <f>IF(DJ$1="","",SUMIF($H225:$H227,MID($H224,3,10),DN225:DN227))</f>
        <v>0</v>
      </c>
      <c r="DO224" s="401"/>
      <c r="DP224" s="320"/>
      <c r="DQ224" s="77">
        <f t="shared" si="426"/>
        <v>0</v>
      </c>
      <c r="DR224" s="77">
        <f t="shared" si="427"/>
        <v>0</v>
      </c>
      <c r="DS224" s="80">
        <f>IF(DQ$1="","",SUM(DQ224:DR224))</f>
        <v>0</v>
      </c>
      <c r="DT224" s="464">
        <f>IF(DQ$1="","",SUMIF($H225:$H227,MID($H224,3,10),DT225:DT227))</f>
        <v>0</v>
      </c>
      <c r="DU224" s="464">
        <f>IF(DQ$1="","",SUMIF($H225:$H227,MID($H224,3,10),DU225:DU227))</f>
        <v>0</v>
      </c>
      <c r="DV224" s="401"/>
    </row>
    <row r="225" spans="1:126" outlineLevel="1" x14ac:dyDescent="0.2">
      <c r="A225" s="154" t="s">
        <v>104</v>
      </c>
      <c r="B225" s="182"/>
      <c r="C225" s="44"/>
      <c r="D225" s="43"/>
      <c r="E225" s="79">
        <f t="shared" si="392"/>
        <v>0</v>
      </c>
      <c r="F225" s="150"/>
      <c r="G225" s="22"/>
      <c r="H225" s="320" t="s">
        <v>334</v>
      </c>
      <c r="I225" s="79">
        <f t="shared" si="393"/>
        <v>0</v>
      </c>
      <c r="J225" s="79">
        <f t="shared" si="394"/>
        <v>0</v>
      </c>
      <c r="K225" s="79">
        <f t="shared" si="395"/>
        <v>0</v>
      </c>
      <c r="L225" s="537"/>
      <c r="M225" s="537"/>
      <c r="N225" s="401"/>
      <c r="O225" s="320" t="str">
        <f t="shared" si="343"/>
        <v>LLV</v>
      </c>
      <c r="P225" s="79">
        <f t="shared" si="396"/>
        <v>0</v>
      </c>
      <c r="Q225" s="79">
        <f t="shared" si="397"/>
        <v>0</v>
      </c>
      <c r="R225" s="77">
        <f t="shared" ref="R225:R255" si="428">IF(P$1="","",SUM(P225:Q225))</f>
        <v>0</v>
      </c>
      <c r="S225" s="537"/>
      <c r="T225" s="537"/>
      <c r="U225" s="401"/>
      <c r="V225" s="320"/>
      <c r="W225" s="79">
        <f t="shared" si="398"/>
        <v>0</v>
      </c>
      <c r="X225" s="79">
        <f t="shared" si="399"/>
        <v>0</v>
      </c>
      <c r="Y225" s="79">
        <f t="shared" ref="Y225:Y255" si="429">IF(W$1="","",SUM(W225:X225))</f>
        <v>0</v>
      </c>
      <c r="Z225" s="537"/>
      <c r="AA225" s="537"/>
      <c r="AB225" s="401"/>
      <c r="AC225" s="320"/>
      <c r="AD225" s="79">
        <f t="shared" si="400"/>
        <v>0</v>
      </c>
      <c r="AE225" s="79">
        <f t="shared" si="401"/>
        <v>0</v>
      </c>
      <c r="AF225" s="79">
        <f t="shared" ref="AF225:AF255" si="430">IF(AD$1="","",SUM(AD225:AE225))</f>
        <v>0</v>
      </c>
      <c r="AG225" s="537"/>
      <c r="AH225" s="537"/>
      <c r="AI225" s="401"/>
      <c r="AJ225" s="320"/>
      <c r="AK225" s="79">
        <f t="shared" si="402"/>
        <v>0</v>
      </c>
      <c r="AL225" s="79">
        <f t="shared" si="403"/>
        <v>0</v>
      </c>
      <c r="AM225" s="79">
        <f t="shared" ref="AM225:AM255" si="431">IF(AK$1="","",SUM(AK225:AL225))</f>
        <v>0</v>
      </c>
      <c r="AN225" s="537"/>
      <c r="AO225" s="537"/>
      <c r="AP225" s="401"/>
      <c r="AQ225" s="320"/>
      <c r="AR225" s="79">
        <f t="shared" si="404"/>
        <v>0</v>
      </c>
      <c r="AS225" s="79">
        <f t="shared" si="405"/>
        <v>0</v>
      </c>
      <c r="AT225" s="79">
        <f t="shared" ref="AT225:AT255" si="432">IF(AR$1="","",SUM(AR225:AS225))</f>
        <v>0</v>
      </c>
      <c r="AU225" s="537"/>
      <c r="AV225" s="537"/>
      <c r="AW225" s="401"/>
      <c r="AX225" s="320"/>
      <c r="AY225" s="79">
        <f t="shared" si="406"/>
        <v>0</v>
      </c>
      <c r="AZ225" s="79">
        <f t="shared" si="407"/>
        <v>0</v>
      </c>
      <c r="BA225" s="79">
        <f t="shared" ref="BA225:BA255" si="433">IF(AY$1="","",SUM(AY225:AZ225))</f>
        <v>0</v>
      </c>
      <c r="BB225" s="537"/>
      <c r="BC225" s="537"/>
      <c r="BD225" s="401"/>
      <c r="BE225" s="320"/>
      <c r="BF225" s="79">
        <f t="shared" si="408"/>
        <v>0</v>
      </c>
      <c r="BG225" s="79">
        <f t="shared" si="409"/>
        <v>0</v>
      </c>
      <c r="BH225" s="79">
        <f t="shared" ref="BH225:BH255" si="434">IF(BF$1="","",SUM(BF225:BG225))</f>
        <v>0</v>
      </c>
      <c r="BI225" s="537"/>
      <c r="BJ225" s="537"/>
      <c r="BK225" s="401"/>
      <c r="BL225" s="320"/>
      <c r="BM225" s="79">
        <f t="shared" si="410"/>
        <v>0</v>
      </c>
      <c r="BN225" s="79">
        <f t="shared" si="411"/>
        <v>0</v>
      </c>
      <c r="BO225" s="79">
        <f t="shared" ref="BO225:BO255" si="435">IF(BM$1="","",SUM(BM225:BN225))</f>
        <v>0</v>
      </c>
      <c r="BP225" s="537"/>
      <c r="BQ225" s="537"/>
      <c r="BR225" s="401"/>
      <c r="BS225" s="320"/>
      <c r="BT225" s="79">
        <f t="shared" si="412"/>
        <v>0</v>
      </c>
      <c r="BU225" s="79">
        <f t="shared" si="413"/>
        <v>0</v>
      </c>
      <c r="BV225" s="79">
        <f t="shared" ref="BV225:BV255" si="436">IF(BT$1="","",SUM(BT225:BU225))</f>
        <v>0</v>
      </c>
      <c r="BW225" s="537"/>
      <c r="BX225" s="537"/>
      <c r="BY225" s="401"/>
      <c r="BZ225" s="320"/>
      <c r="CA225" s="79">
        <f t="shared" si="414"/>
        <v>0</v>
      </c>
      <c r="CB225" s="79">
        <f t="shared" si="415"/>
        <v>0</v>
      </c>
      <c r="CC225" s="79">
        <f t="shared" ref="CC225:CC255" si="437">IF(CA$1="","",SUM(CA225:CB225))</f>
        <v>0</v>
      </c>
      <c r="CD225" s="537"/>
      <c r="CE225" s="537"/>
      <c r="CF225" s="401"/>
      <c r="CG225" s="320"/>
      <c r="CH225" s="79">
        <f t="shared" si="416"/>
        <v>0</v>
      </c>
      <c r="CI225" s="79">
        <f t="shared" si="417"/>
        <v>0</v>
      </c>
      <c r="CJ225" s="79">
        <f t="shared" ref="CJ225:CJ255" si="438">IF(CH$1="","",SUM(CH225:CI225))</f>
        <v>0</v>
      </c>
      <c r="CK225" s="537"/>
      <c r="CL225" s="537"/>
      <c r="CM225" s="401"/>
      <c r="CN225" s="320"/>
      <c r="CO225" s="79">
        <f t="shared" si="418"/>
        <v>0</v>
      </c>
      <c r="CP225" s="79">
        <f t="shared" si="419"/>
        <v>0</v>
      </c>
      <c r="CQ225" s="79">
        <f t="shared" ref="CQ225:CQ255" si="439">IF(CO$1="","",SUM(CO225:CP225))</f>
        <v>0</v>
      </c>
      <c r="CR225" s="537"/>
      <c r="CS225" s="537"/>
      <c r="CT225" s="401"/>
      <c r="CU225" s="320"/>
      <c r="CV225" s="79">
        <f t="shared" si="420"/>
        <v>0</v>
      </c>
      <c r="CW225" s="79">
        <f t="shared" si="421"/>
        <v>0</v>
      </c>
      <c r="CX225" s="79">
        <f t="shared" ref="CX225:CX255" si="440">IF(CV$1="","",SUM(CV225:CW225))</f>
        <v>0</v>
      </c>
      <c r="CY225" s="537"/>
      <c r="CZ225" s="537"/>
      <c r="DA225" s="401"/>
      <c r="DB225" s="320"/>
      <c r="DC225" s="79">
        <f t="shared" si="422"/>
        <v>0</v>
      </c>
      <c r="DD225" s="79">
        <f t="shared" si="423"/>
        <v>0</v>
      </c>
      <c r="DE225" s="79">
        <f t="shared" ref="DE225:DE255" si="441">IF(DC$1="","",SUM(DC225:DD225))</f>
        <v>0</v>
      </c>
      <c r="DF225" s="537"/>
      <c r="DG225" s="537"/>
      <c r="DH225" s="401"/>
      <c r="DI225" s="320"/>
      <c r="DJ225" s="79">
        <f t="shared" si="424"/>
        <v>0</v>
      </c>
      <c r="DK225" s="79">
        <f t="shared" si="425"/>
        <v>0</v>
      </c>
      <c r="DL225" s="77">
        <f t="shared" ref="DL225:DL255" si="442">IF(DJ$1="","",SUM(DJ225:DK225))</f>
        <v>0</v>
      </c>
      <c r="DM225" s="537"/>
      <c r="DN225" s="537"/>
      <c r="DO225" s="401"/>
      <c r="DP225" s="320"/>
      <c r="DQ225" s="79">
        <f t="shared" si="426"/>
        <v>0</v>
      </c>
      <c r="DR225" s="79">
        <f t="shared" si="427"/>
        <v>0</v>
      </c>
      <c r="DS225" s="77">
        <f t="shared" ref="DS225:DS255" si="443">IF(DQ$1="","",SUM(DQ225:DR225))</f>
        <v>0</v>
      </c>
      <c r="DT225" s="537"/>
      <c r="DU225" s="537"/>
      <c r="DV225" s="401"/>
    </row>
    <row r="226" spans="1:126" outlineLevel="1" x14ac:dyDescent="0.2">
      <c r="A226" s="154" t="s">
        <v>119</v>
      </c>
      <c r="B226" s="182"/>
      <c r="C226" s="44"/>
      <c r="D226" s="43"/>
      <c r="E226" s="79">
        <f t="shared" si="392"/>
        <v>0</v>
      </c>
      <c r="F226" s="150"/>
      <c r="G226" s="22"/>
      <c r="H226" s="320" t="s">
        <v>334</v>
      </c>
      <c r="I226" s="79">
        <f t="shared" si="393"/>
        <v>0</v>
      </c>
      <c r="J226" s="79">
        <f t="shared" si="394"/>
        <v>0</v>
      </c>
      <c r="K226" s="79">
        <f t="shared" si="395"/>
        <v>0</v>
      </c>
      <c r="L226" s="537"/>
      <c r="M226" s="537"/>
      <c r="N226" s="401"/>
      <c r="O226" s="320" t="str">
        <f t="shared" si="343"/>
        <v>LLV</v>
      </c>
      <c r="P226" s="79">
        <f t="shared" si="396"/>
        <v>0</v>
      </c>
      <c r="Q226" s="79">
        <f t="shared" si="397"/>
        <v>0</v>
      </c>
      <c r="R226" s="77">
        <f t="shared" si="428"/>
        <v>0</v>
      </c>
      <c r="S226" s="537"/>
      <c r="T226" s="537"/>
      <c r="U226" s="401"/>
      <c r="V226" s="320"/>
      <c r="W226" s="79">
        <f t="shared" si="398"/>
        <v>0</v>
      </c>
      <c r="X226" s="79">
        <f t="shared" si="399"/>
        <v>0</v>
      </c>
      <c r="Y226" s="79">
        <f t="shared" si="429"/>
        <v>0</v>
      </c>
      <c r="Z226" s="537"/>
      <c r="AA226" s="537"/>
      <c r="AB226" s="401"/>
      <c r="AC226" s="320"/>
      <c r="AD226" s="79">
        <f t="shared" si="400"/>
        <v>0</v>
      </c>
      <c r="AE226" s="79">
        <f t="shared" si="401"/>
        <v>0</v>
      </c>
      <c r="AF226" s="79">
        <f t="shared" si="430"/>
        <v>0</v>
      </c>
      <c r="AG226" s="537"/>
      <c r="AH226" s="537"/>
      <c r="AI226" s="401"/>
      <c r="AJ226" s="320"/>
      <c r="AK226" s="79">
        <f t="shared" si="402"/>
        <v>0</v>
      </c>
      <c r="AL226" s="79">
        <f t="shared" si="403"/>
        <v>0</v>
      </c>
      <c r="AM226" s="79">
        <f t="shared" si="431"/>
        <v>0</v>
      </c>
      <c r="AN226" s="537"/>
      <c r="AO226" s="537"/>
      <c r="AP226" s="401"/>
      <c r="AQ226" s="320"/>
      <c r="AR226" s="79">
        <f t="shared" si="404"/>
        <v>0</v>
      </c>
      <c r="AS226" s="79">
        <f t="shared" si="405"/>
        <v>0</v>
      </c>
      <c r="AT226" s="79">
        <f t="shared" si="432"/>
        <v>0</v>
      </c>
      <c r="AU226" s="537"/>
      <c r="AV226" s="537"/>
      <c r="AW226" s="401"/>
      <c r="AX226" s="320"/>
      <c r="AY226" s="79">
        <f t="shared" si="406"/>
        <v>0</v>
      </c>
      <c r="AZ226" s="79">
        <f t="shared" si="407"/>
        <v>0</v>
      </c>
      <c r="BA226" s="79">
        <f t="shared" si="433"/>
        <v>0</v>
      </c>
      <c r="BB226" s="537"/>
      <c r="BC226" s="537"/>
      <c r="BD226" s="401"/>
      <c r="BE226" s="320"/>
      <c r="BF226" s="79">
        <f t="shared" si="408"/>
        <v>0</v>
      </c>
      <c r="BG226" s="79">
        <f t="shared" si="409"/>
        <v>0</v>
      </c>
      <c r="BH226" s="79">
        <f t="shared" si="434"/>
        <v>0</v>
      </c>
      <c r="BI226" s="537"/>
      <c r="BJ226" s="537"/>
      <c r="BK226" s="401"/>
      <c r="BL226" s="320"/>
      <c r="BM226" s="79">
        <f t="shared" si="410"/>
        <v>0</v>
      </c>
      <c r="BN226" s="79">
        <f t="shared" si="411"/>
        <v>0</v>
      </c>
      <c r="BO226" s="79">
        <f t="shared" si="435"/>
        <v>0</v>
      </c>
      <c r="BP226" s="537"/>
      <c r="BQ226" s="537"/>
      <c r="BR226" s="401"/>
      <c r="BS226" s="320"/>
      <c r="BT226" s="79">
        <f t="shared" si="412"/>
        <v>0</v>
      </c>
      <c r="BU226" s="79">
        <f t="shared" si="413"/>
        <v>0</v>
      </c>
      <c r="BV226" s="79">
        <f t="shared" si="436"/>
        <v>0</v>
      </c>
      <c r="BW226" s="537"/>
      <c r="BX226" s="537"/>
      <c r="BY226" s="401"/>
      <c r="BZ226" s="320"/>
      <c r="CA226" s="79">
        <f t="shared" si="414"/>
        <v>0</v>
      </c>
      <c r="CB226" s="79">
        <f t="shared" si="415"/>
        <v>0</v>
      </c>
      <c r="CC226" s="79">
        <f t="shared" si="437"/>
        <v>0</v>
      </c>
      <c r="CD226" s="537"/>
      <c r="CE226" s="537"/>
      <c r="CF226" s="401"/>
      <c r="CG226" s="320"/>
      <c r="CH226" s="79">
        <f t="shared" si="416"/>
        <v>0</v>
      </c>
      <c r="CI226" s="79">
        <f t="shared" si="417"/>
        <v>0</v>
      </c>
      <c r="CJ226" s="79">
        <f t="shared" si="438"/>
        <v>0</v>
      </c>
      <c r="CK226" s="537"/>
      <c r="CL226" s="537"/>
      <c r="CM226" s="401"/>
      <c r="CN226" s="320"/>
      <c r="CO226" s="79">
        <f t="shared" si="418"/>
        <v>0</v>
      </c>
      <c r="CP226" s="79">
        <f t="shared" si="419"/>
        <v>0</v>
      </c>
      <c r="CQ226" s="79">
        <f t="shared" si="439"/>
        <v>0</v>
      </c>
      <c r="CR226" s="537"/>
      <c r="CS226" s="537"/>
      <c r="CT226" s="401"/>
      <c r="CU226" s="320"/>
      <c r="CV226" s="79">
        <f t="shared" si="420"/>
        <v>0</v>
      </c>
      <c r="CW226" s="79">
        <f t="shared" si="421"/>
        <v>0</v>
      </c>
      <c r="CX226" s="79">
        <f t="shared" si="440"/>
        <v>0</v>
      </c>
      <c r="CY226" s="537"/>
      <c r="CZ226" s="537"/>
      <c r="DA226" s="401"/>
      <c r="DB226" s="320"/>
      <c r="DC226" s="79">
        <f t="shared" si="422"/>
        <v>0</v>
      </c>
      <c r="DD226" s="79">
        <f t="shared" si="423"/>
        <v>0</v>
      </c>
      <c r="DE226" s="79">
        <f t="shared" si="441"/>
        <v>0</v>
      </c>
      <c r="DF226" s="537"/>
      <c r="DG226" s="537"/>
      <c r="DH226" s="401"/>
      <c r="DI226" s="320"/>
      <c r="DJ226" s="79">
        <f t="shared" si="424"/>
        <v>0</v>
      </c>
      <c r="DK226" s="79">
        <f t="shared" si="425"/>
        <v>0</v>
      </c>
      <c r="DL226" s="77">
        <f t="shared" si="442"/>
        <v>0</v>
      </c>
      <c r="DM226" s="537"/>
      <c r="DN226" s="537"/>
      <c r="DO226" s="401"/>
      <c r="DP226" s="320"/>
      <c r="DQ226" s="79">
        <f t="shared" si="426"/>
        <v>0</v>
      </c>
      <c r="DR226" s="79">
        <f t="shared" si="427"/>
        <v>0</v>
      </c>
      <c r="DS226" s="77">
        <f t="shared" si="443"/>
        <v>0</v>
      </c>
      <c r="DT226" s="537"/>
      <c r="DU226" s="537"/>
      <c r="DV226" s="401"/>
    </row>
    <row r="227" spans="1:126" outlineLevel="1" x14ac:dyDescent="0.2">
      <c r="A227" s="224" t="s">
        <v>86</v>
      </c>
      <c r="B227" s="71"/>
      <c r="C227" s="90">
        <f>SUMIF($H228:$H235,MID($H227,3,10),C228:C235)</f>
        <v>0</v>
      </c>
      <c r="D227" s="90">
        <f>SUMIF($H228:$H235,MID($H227,3,10),D228:D235)</f>
        <v>0</v>
      </c>
      <c r="E227" s="90">
        <f t="shared" si="392"/>
        <v>0</v>
      </c>
      <c r="F227" s="150"/>
      <c r="G227" s="22"/>
      <c r="H227" s="320" t="s">
        <v>317</v>
      </c>
      <c r="I227" s="77">
        <f t="shared" si="393"/>
        <v>0</v>
      </c>
      <c r="J227" s="77">
        <f t="shared" si="394"/>
        <v>0</v>
      </c>
      <c r="K227" s="80">
        <f t="shared" si="395"/>
        <v>0</v>
      </c>
      <c r="L227" s="464">
        <f>IF(I$1="","",SUMIF($H228:$H235,MID($H227,3,10),L228:L235))</f>
        <v>0</v>
      </c>
      <c r="M227" s="464">
        <f>IF(I$1="","",SUMIF($H228:$H235,MID($H227,3,10),M228:M235))</f>
        <v>0</v>
      </c>
      <c r="N227" s="401"/>
      <c r="O227" s="320" t="str">
        <f t="shared" si="343"/>
        <v>LL</v>
      </c>
      <c r="P227" s="77">
        <f t="shared" si="396"/>
        <v>0</v>
      </c>
      <c r="Q227" s="77">
        <f t="shared" si="397"/>
        <v>0</v>
      </c>
      <c r="R227" s="80">
        <f t="shared" si="428"/>
        <v>0</v>
      </c>
      <c r="S227" s="476">
        <f>IF(P$1="","",SUMIF($H228:$H235,MID($H227,3,10),S228:S235))</f>
        <v>0</v>
      </c>
      <c r="T227" s="476">
        <f>IF(P$1="","",SUMIF($H228:$H235,MID($H227,3,10),T228:T235))</f>
        <v>0</v>
      </c>
      <c r="U227" s="401"/>
      <c r="V227" s="320"/>
      <c r="W227" s="77">
        <f t="shared" si="398"/>
        <v>0</v>
      </c>
      <c r="X227" s="77">
        <f t="shared" si="399"/>
        <v>0</v>
      </c>
      <c r="Y227" s="80">
        <f t="shared" si="429"/>
        <v>0</v>
      </c>
      <c r="Z227" s="476">
        <f>IF(W$1="","",SUMIF($H228:$H235,MID($H227,3,10),Z228:Z235))</f>
        <v>0</v>
      </c>
      <c r="AA227" s="476">
        <f>IF(W$1="","",SUMIF($H228:$H235,MID($H227,3,10),AA228:AA235))</f>
        <v>0</v>
      </c>
      <c r="AB227" s="401"/>
      <c r="AC227" s="320"/>
      <c r="AD227" s="77">
        <f t="shared" si="400"/>
        <v>0</v>
      </c>
      <c r="AE227" s="77">
        <f t="shared" si="401"/>
        <v>0</v>
      </c>
      <c r="AF227" s="80">
        <f t="shared" si="430"/>
        <v>0</v>
      </c>
      <c r="AG227" s="476">
        <f>IF(AD$1="","",SUMIF($H228:$H235,MID($H227,3,10),AG228:AG235))</f>
        <v>0</v>
      </c>
      <c r="AH227" s="476">
        <f>IF(AD$1="","",SUMIF($H228:$H235,MID($H227,3,10),AH228:AH235))</f>
        <v>0</v>
      </c>
      <c r="AI227" s="401"/>
      <c r="AJ227" s="320"/>
      <c r="AK227" s="77">
        <f t="shared" si="402"/>
        <v>0</v>
      </c>
      <c r="AL227" s="77">
        <f t="shared" si="403"/>
        <v>0</v>
      </c>
      <c r="AM227" s="80">
        <f t="shared" si="431"/>
        <v>0</v>
      </c>
      <c r="AN227" s="476">
        <f>IF(AK$1="","",SUMIF($H228:$H235,MID($H227,3,10),AN228:AN235))</f>
        <v>0</v>
      </c>
      <c r="AO227" s="476">
        <f>IF(AK$1="","",SUMIF($H228:$H235,MID($H227,3,10),AO228:AO235))</f>
        <v>0</v>
      </c>
      <c r="AP227" s="401"/>
      <c r="AQ227" s="320"/>
      <c r="AR227" s="77">
        <f t="shared" si="404"/>
        <v>0</v>
      </c>
      <c r="AS227" s="77">
        <f t="shared" si="405"/>
        <v>0</v>
      </c>
      <c r="AT227" s="80">
        <f t="shared" si="432"/>
        <v>0</v>
      </c>
      <c r="AU227" s="476">
        <f>IF(AR$1="","",SUMIF($H228:$H235,MID($H227,3,10),AU228:AU235))</f>
        <v>0</v>
      </c>
      <c r="AV227" s="476">
        <f>IF(AR$1="","",SUMIF($H228:$H235,MID($H227,3,10),AV228:AV235))</f>
        <v>0</v>
      </c>
      <c r="AW227" s="401"/>
      <c r="AX227" s="320"/>
      <c r="AY227" s="77">
        <f t="shared" si="406"/>
        <v>0</v>
      </c>
      <c r="AZ227" s="77">
        <f t="shared" si="407"/>
        <v>0</v>
      </c>
      <c r="BA227" s="80">
        <f t="shared" si="433"/>
        <v>0</v>
      </c>
      <c r="BB227" s="476">
        <f>IF(AY$1="","",SUMIF($H228:$H235,MID($H227,3,10),BB228:BB235))</f>
        <v>0</v>
      </c>
      <c r="BC227" s="476">
        <f>IF(AY$1="","",SUMIF($H228:$H235,MID($H227,3,10),BC228:BC235))</f>
        <v>0</v>
      </c>
      <c r="BD227" s="401"/>
      <c r="BE227" s="320"/>
      <c r="BF227" s="77">
        <f t="shared" si="408"/>
        <v>0</v>
      </c>
      <c r="BG227" s="77">
        <f t="shared" si="409"/>
        <v>0</v>
      </c>
      <c r="BH227" s="80">
        <f t="shared" si="434"/>
        <v>0</v>
      </c>
      <c r="BI227" s="476">
        <f>IF(BF$1="","",SUMIF($H228:$H235,MID($H227,3,10),BI228:BI235))</f>
        <v>0</v>
      </c>
      <c r="BJ227" s="476">
        <f>IF(BF$1="","",SUMIF($H228:$H235,MID($H227,3,10),BJ228:BJ235))</f>
        <v>0</v>
      </c>
      <c r="BK227" s="401"/>
      <c r="BL227" s="320"/>
      <c r="BM227" s="77">
        <f t="shared" si="410"/>
        <v>0</v>
      </c>
      <c r="BN227" s="77">
        <f t="shared" si="411"/>
        <v>0</v>
      </c>
      <c r="BO227" s="80">
        <f t="shared" si="435"/>
        <v>0</v>
      </c>
      <c r="BP227" s="476">
        <f>IF(BM$1="","",SUMIF($H228:$H235,MID($H227,3,10),BP228:BP235))</f>
        <v>0</v>
      </c>
      <c r="BQ227" s="476">
        <f>IF(BM$1="","",SUMIF($H228:$H235,MID($H227,3,10),BQ228:BQ235))</f>
        <v>0</v>
      </c>
      <c r="BR227" s="401"/>
      <c r="BS227" s="320"/>
      <c r="BT227" s="77">
        <f t="shared" si="412"/>
        <v>0</v>
      </c>
      <c r="BU227" s="77">
        <f t="shared" si="413"/>
        <v>0</v>
      </c>
      <c r="BV227" s="80">
        <f t="shared" si="436"/>
        <v>0</v>
      </c>
      <c r="BW227" s="476">
        <f>IF(BT$1="","",SUMIF($H228:$H235,MID($H227,3,10),BW228:BW235))</f>
        <v>0</v>
      </c>
      <c r="BX227" s="476">
        <f>IF(BT$1="","",SUMIF($H228:$H235,MID($H227,3,10),BX228:BX235))</f>
        <v>0</v>
      </c>
      <c r="BY227" s="401"/>
      <c r="BZ227" s="320"/>
      <c r="CA227" s="77">
        <f t="shared" si="414"/>
        <v>0</v>
      </c>
      <c r="CB227" s="77">
        <f t="shared" si="415"/>
        <v>0</v>
      </c>
      <c r="CC227" s="80">
        <f t="shared" si="437"/>
        <v>0</v>
      </c>
      <c r="CD227" s="476">
        <f>IF(CA$1="","",SUMIF($H228:$H235,MID($H227,3,10),CD228:CD235))</f>
        <v>0</v>
      </c>
      <c r="CE227" s="476">
        <f>IF(CA$1="","",SUMIF($H228:$H235,MID($H227,3,10),CE228:CE235))</f>
        <v>0</v>
      </c>
      <c r="CF227" s="401"/>
      <c r="CG227" s="320"/>
      <c r="CH227" s="77">
        <f t="shared" si="416"/>
        <v>0</v>
      </c>
      <c r="CI227" s="77">
        <f t="shared" si="417"/>
        <v>0</v>
      </c>
      <c r="CJ227" s="80">
        <f t="shared" si="438"/>
        <v>0</v>
      </c>
      <c r="CK227" s="476">
        <f>IF(CH$1="","",SUMIF($H228:$H235,MID($H227,3,10),CK228:CK235))</f>
        <v>0</v>
      </c>
      <c r="CL227" s="476">
        <f>IF(CH$1="","",SUMIF($H228:$H235,MID($H227,3,10),CL228:CL235))</f>
        <v>0</v>
      </c>
      <c r="CM227" s="401"/>
      <c r="CN227" s="320"/>
      <c r="CO227" s="77">
        <f t="shared" si="418"/>
        <v>0</v>
      </c>
      <c r="CP227" s="77">
        <f t="shared" si="419"/>
        <v>0</v>
      </c>
      <c r="CQ227" s="80">
        <f t="shared" si="439"/>
        <v>0</v>
      </c>
      <c r="CR227" s="476">
        <f>IF(CO$1="","",SUMIF($H228:$H235,MID($H227,3,10),CR228:CR235))</f>
        <v>0</v>
      </c>
      <c r="CS227" s="476">
        <f>IF(CO$1="","",SUMIF($H228:$H235,MID($H227,3,10),CS228:CS235))</f>
        <v>0</v>
      </c>
      <c r="CT227" s="401"/>
      <c r="CU227" s="320"/>
      <c r="CV227" s="77">
        <f t="shared" si="420"/>
        <v>0</v>
      </c>
      <c r="CW227" s="77">
        <f t="shared" si="421"/>
        <v>0</v>
      </c>
      <c r="CX227" s="80">
        <f t="shared" si="440"/>
        <v>0</v>
      </c>
      <c r="CY227" s="476">
        <f>IF(CV$1="","",SUMIF($H228:$H235,MID($H227,3,10),CY228:CY235))</f>
        <v>0</v>
      </c>
      <c r="CZ227" s="476">
        <f>IF(CV$1="","",SUMIF($H228:$H235,MID($H227,3,10),CZ228:CZ235))</f>
        <v>0</v>
      </c>
      <c r="DA227" s="401"/>
      <c r="DB227" s="320"/>
      <c r="DC227" s="77">
        <f t="shared" si="422"/>
        <v>0</v>
      </c>
      <c r="DD227" s="77">
        <f t="shared" si="423"/>
        <v>0</v>
      </c>
      <c r="DE227" s="80">
        <f t="shared" si="441"/>
        <v>0</v>
      </c>
      <c r="DF227" s="476">
        <f>IF(DC$1="","",SUMIF($H228:$H235,MID($H227,3,10),DF228:DF235))</f>
        <v>0</v>
      </c>
      <c r="DG227" s="476">
        <f>IF(DC$1="","",SUMIF($H228:$H235,MID($H227,3,10),DG228:DG235))</f>
        <v>0</v>
      </c>
      <c r="DH227" s="401"/>
      <c r="DI227" s="320"/>
      <c r="DJ227" s="77">
        <f t="shared" si="424"/>
        <v>0</v>
      </c>
      <c r="DK227" s="77">
        <f t="shared" si="425"/>
        <v>0</v>
      </c>
      <c r="DL227" s="80">
        <f t="shared" si="442"/>
        <v>0</v>
      </c>
      <c r="DM227" s="476">
        <f>IF(DJ$1="","",SUMIF($H228:$H235,MID($H227,3,10),DM228:DM235))</f>
        <v>0</v>
      </c>
      <c r="DN227" s="476">
        <f>IF(DJ$1="","",SUMIF($H228:$H235,MID($H227,3,10),DN228:DN235))</f>
        <v>0</v>
      </c>
      <c r="DO227" s="401"/>
      <c r="DP227" s="320"/>
      <c r="DQ227" s="77">
        <f t="shared" si="426"/>
        <v>0</v>
      </c>
      <c r="DR227" s="77">
        <f t="shared" si="427"/>
        <v>0</v>
      </c>
      <c r="DS227" s="80">
        <f t="shared" si="443"/>
        <v>0</v>
      </c>
      <c r="DT227" s="476">
        <f>IF(DQ$1="","",SUMIF($H228:$H235,MID($H227,3,10),DT228:DT235))</f>
        <v>0</v>
      </c>
      <c r="DU227" s="476">
        <f>IF(DQ$1="","",SUMIF($H228:$H235,MID($H227,3,10),DU228:DU235))</f>
        <v>0</v>
      </c>
      <c r="DV227" s="401"/>
    </row>
    <row r="228" spans="1:126" outlineLevel="1" x14ac:dyDescent="0.2">
      <c r="A228" s="196" t="s">
        <v>25</v>
      </c>
      <c r="B228" s="193" t="s">
        <v>26</v>
      </c>
      <c r="C228" s="42"/>
      <c r="D228" s="42"/>
      <c r="E228" s="78">
        <f t="shared" si="392"/>
        <v>0</v>
      </c>
      <c r="F228" s="190"/>
      <c r="G228" s="22" t="s">
        <v>235</v>
      </c>
      <c r="H228" s="320" t="s">
        <v>316</v>
      </c>
      <c r="I228" s="79">
        <f t="shared" si="393"/>
        <v>0</v>
      </c>
      <c r="J228" s="79">
        <f t="shared" si="394"/>
        <v>0</v>
      </c>
      <c r="K228" s="78">
        <f t="shared" si="395"/>
        <v>0</v>
      </c>
      <c r="L228" s="537"/>
      <c r="M228" s="537"/>
      <c r="N228" s="401"/>
      <c r="O228" s="320" t="str">
        <f t="shared" si="343"/>
        <v>LLR</v>
      </c>
      <c r="P228" s="79">
        <f t="shared" si="396"/>
        <v>0</v>
      </c>
      <c r="Q228" s="79">
        <f t="shared" si="397"/>
        <v>0</v>
      </c>
      <c r="R228" s="78">
        <f t="shared" si="428"/>
        <v>0</v>
      </c>
      <c r="S228" s="537"/>
      <c r="T228" s="537"/>
      <c r="U228" s="401"/>
      <c r="V228" s="320"/>
      <c r="W228" s="79">
        <f t="shared" si="398"/>
        <v>0</v>
      </c>
      <c r="X228" s="79">
        <f t="shared" si="399"/>
        <v>0</v>
      </c>
      <c r="Y228" s="78">
        <f t="shared" si="429"/>
        <v>0</v>
      </c>
      <c r="Z228" s="537"/>
      <c r="AA228" s="537"/>
      <c r="AB228" s="401"/>
      <c r="AC228" s="320"/>
      <c r="AD228" s="79">
        <f t="shared" si="400"/>
        <v>0</v>
      </c>
      <c r="AE228" s="79">
        <f t="shared" si="401"/>
        <v>0</v>
      </c>
      <c r="AF228" s="78">
        <f t="shared" si="430"/>
        <v>0</v>
      </c>
      <c r="AG228" s="537"/>
      <c r="AH228" s="537"/>
      <c r="AI228" s="401"/>
      <c r="AJ228" s="320"/>
      <c r="AK228" s="79">
        <f t="shared" si="402"/>
        <v>0</v>
      </c>
      <c r="AL228" s="79">
        <f t="shared" si="403"/>
        <v>0</v>
      </c>
      <c r="AM228" s="78">
        <f t="shared" si="431"/>
        <v>0</v>
      </c>
      <c r="AN228" s="537"/>
      <c r="AO228" s="537"/>
      <c r="AP228" s="401"/>
      <c r="AQ228" s="320"/>
      <c r="AR228" s="79">
        <f t="shared" si="404"/>
        <v>0</v>
      </c>
      <c r="AS228" s="79">
        <f t="shared" si="405"/>
        <v>0</v>
      </c>
      <c r="AT228" s="78">
        <f t="shared" si="432"/>
        <v>0</v>
      </c>
      <c r="AU228" s="537"/>
      <c r="AV228" s="537"/>
      <c r="AW228" s="401"/>
      <c r="AX228" s="320"/>
      <c r="AY228" s="79">
        <f t="shared" si="406"/>
        <v>0</v>
      </c>
      <c r="AZ228" s="79">
        <f t="shared" si="407"/>
        <v>0</v>
      </c>
      <c r="BA228" s="78">
        <f t="shared" si="433"/>
        <v>0</v>
      </c>
      <c r="BB228" s="537"/>
      <c r="BC228" s="537"/>
      <c r="BD228" s="401"/>
      <c r="BE228" s="320"/>
      <c r="BF228" s="79">
        <f t="shared" si="408"/>
        <v>0</v>
      </c>
      <c r="BG228" s="79">
        <f t="shared" si="409"/>
        <v>0</v>
      </c>
      <c r="BH228" s="78">
        <f t="shared" si="434"/>
        <v>0</v>
      </c>
      <c r="BI228" s="537"/>
      <c r="BJ228" s="537"/>
      <c r="BK228" s="401"/>
      <c r="BL228" s="320"/>
      <c r="BM228" s="79">
        <f t="shared" si="410"/>
        <v>0</v>
      </c>
      <c r="BN228" s="79">
        <f t="shared" si="411"/>
        <v>0</v>
      </c>
      <c r="BO228" s="78">
        <f t="shared" si="435"/>
        <v>0</v>
      </c>
      <c r="BP228" s="537"/>
      <c r="BQ228" s="537"/>
      <c r="BR228" s="401"/>
      <c r="BS228" s="320"/>
      <c r="BT228" s="79">
        <f t="shared" si="412"/>
        <v>0</v>
      </c>
      <c r="BU228" s="79">
        <f t="shared" si="413"/>
        <v>0</v>
      </c>
      <c r="BV228" s="78">
        <f t="shared" si="436"/>
        <v>0</v>
      </c>
      <c r="BW228" s="537"/>
      <c r="BX228" s="537"/>
      <c r="BY228" s="401"/>
      <c r="BZ228" s="320"/>
      <c r="CA228" s="79">
        <f t="shared" si="414"/>
        <v>0</v>
      </c>
      <c r="CB228" s="79">
        <f t="shared" si="415"/>
        <v>0</v>
      </c>
      <c r="CC228" s="78">
        <f t="shared" si="437"/>
        <v>0</v>
      </c>
      <c r="CD228" s="537"/>
      <c r="CE228" s="537"/>
      <c r="CF228" s="401"/>
      <c r="CG228" s="320"/>
      <c r="CH228" s="79">
        <f t="shared" si="416"/>
        <v>0</v>
      </c>
      <c r="CI228" s="79">
        <f t="shared" si="417"/>
        <v>0</v>
      </c>
      <c r="CJ228" s="78">
        <f t="shared" si="438"/>
        <v>0</v>
      </c>
      <c r="CK228" s="537"/>
      <c r="CL228" s="537"/>
      <c r="CM228" s="401"/>
      <c r="CN228" s="320"/>
      <c r="CO228" s="79">
        <f t="shared" si="418"/>
        <v>0</v>
      </c>
      <c r="CP228" s="79">
        <f t="shared" si="419"/>
        <v>0</v>
      </c>
      <c r="CQ228" s="78">
        <f t="shared" si="439"/>
        <v>0</v>
      </c>
      <c r="CR228" s="537"/>
      <c r="CS228" s="537"/>
      <c r="CT228" s="401"/>
      <c r="CU228" s="320"/>
      <c r="CV228" s="79">
        <f t="shared" si="420"/>
        <v>0</v>
      </c>
      <c r="CW228" s="79">
        <f t="shared" si="421"/>
        <v>0</v>
      </c>
      <c r="CX228" s="78">
        <f t="shared" si="440"/>
        <v>0</v>
      </c>
      <c r="CY228" s="537"/>
      <c r="CZ228" s="537"/>
      <c r="DA228" s="401"/>
      <c r="DB228" s="320"/>
      <c r="DC228" s="79">
        <f t="shared" si="422"/>
        <v>0</v>
      </c>
      <c r="DD228" s="79">
        <f t="shared" si="423"/>
        <v>0</v>
      </c>
      <c r="DE228" s="78">
        <f t="shared" si="441"/>
        <v>0</v>
      </c>
      <c r="DF228" s="537"/>
      <c r="DG228" s="537"/>
      <c r="DH228" s="401"/>
      <c r="DI228" s="320"/>
      <c r="DJ228" s="79">
        <f t="shared" si="424"/>
        <v>0</v>
      </c>
      <c r="DK228" s="79">
        <f t="shared" si="425"/>
        <v>0</v>
      </c>
      <c r="DL228" s="78">
        <f t="shared" si="442"/>
        <v>0</v>
      </c>
      <c r="DM228" s="537"/>
      <c r="DN228" s="537"/>
      <c r="DO228" s="401"/>
      <c r="DP228" s="320"/>
      <c r="DQ228" s="79">
        <f t="shared" si="426"/>
        <v>0</v>
      </c>
      <c r="DR228" s="79">
        <f t="shared" si="427"/>
        <v>0</v>
      </c>
      <c r="DS228" s="78">
        <f t="shared" si="443"/>
        <v>0</v>
      </c>
      <c r="DT228" s="537"/>
      <c r="DU228" s="537"/>
      <c r="DV228" s="401"/>
    </row>
    <row r="229" spans="1:126" outlineLevel="1" x14ac:dyDescent="0.2">
      <c r="A229" s="196" t="s">
        <v>236</v>
      </c>
      <c r="B229" s="193"/>
      <c r="C229" s="214"/>
      <c r="D229" s="42"/>
      <c r="E229" s="78">
        <f t="shared" si="392"/>
        <v>0</v>
      </c>
      <c r="F229" s="190"/>
      <c r="G229" s="22" t="s">
        <v>275</v>
      </c>
      <c r="H229" s="320" t="s">
        <v>316</v>
      </c>
      <c r="I229" s="79">
        <f t="shared" si="393"/>
        <v>0</v>
      </c>
      <c r="J229" s="79">
        <f t="shared" si="394"/>
        <v>0</v>
      </c>
      <c r="K229" s="78">
        <f t="shared" si="395"/>
        <v>0</v>
      </c>
      <c r="L229" s="537"/>
      <c r="M229" s="537"/>
      <c r="N229" s="401"/>
      <c r="O229" s="320" t="str">
        <f t="shared" si="343"/>
        <v>LLR</v>
      </c>
      <c r="P229" s="79">
        <f t="shared" si="396"/>
        <v>0</v>
      </c>
      <c r="Q229" s="79">
        <f t="shared" si="397"/>
        <v>0</v>
      </c>
      <c r="R229" s="78">
        <f t="shared" si="428"/>
        <v>0</v>
      </c>
      <c r="S229" s="537"/>
      <c r="T229" s="537"/>
      <c r="U229" s="401"/>
      <c r="V229" s="320"/>
      <c r="W229" s="79">
        <f t="shared" si="398"/>
        <v>0</v>
      </c>
      <c r="X229" s="79">
        <f t="shared" si="399"/>
        <v>0</v>
      </c>
      <c r="Y229" s="78">
        <f t="shared" si="429"/>
        <v>0</v>
      </c>
      <c r="Z229" s="537"/>
      <c r="AA229" s="537"/>
      <c r="AB229" s="401"/>
      <c r="AC229" s="320"/>
      <c r="AD229" s="79">
        <f t="shared" si="400"/>
        <v>0</v>
      </c>
      <c r="AE229" s="79">
        <f t="shared" si="401"/>
        <v>0</v>
      </c>
      <c r="AF229" s="78">
        <f t="shared" si="430"/>
        <v>0</v>
      </c>
      <c r="AG229" s="537"/>
      <c r="AH229" s="537"/>
      <c r="AI229" s="401"/>
      <c r="AJ229" s="320"/>
      <c r="AK229" s="79">
        <f t="shared" si="402"/>
        <v>0</v>
      </c>
      <c r="AL229" s="79">
        <f t="shared" si="403"/>
        <v>0</v>
      </c>
      <c r="AM229" s="78">
        <f t="shared" si="431"/>
        <v>0</v>
      </c>
      <c r="AN229" s="537"/>
      <c r="AO229" s="537"/>
      <c r="AP229" s="401"/>
      <c r="AQ229" s="320"/>
      <c r="AR229" s="79">
        <f t="shared" si="404"/>
        <v>0</v>
      </c>
      <c r="AS229" s="79">
        <f t="shared" si="405"/>
        <v>0</v>
      </c>
      <c r="AT229" s="78">
        <f t="shared" si="432"/>
        <v>0</v>
      </c>
      <c r="AU229" s="537"/>
      <c r="AV229" s="537"/>
      <c r="AW229" s="401"/>
      <c r="AX229" s="320"/>
      <c r="AY229" s="79">
        <f t="shared" si="406"/>
        <v>0</v>
      </c>
      <c r="AZ229" s="79">
        <f t="shared" si="407"/>
        <v>0</v>
      </c>
      <c r="BA229" s="78">
        <f t="shared" si="433"/>
        <v>0</v>
      </c>
      <c r="BB229" s="537"/>
      <c r="BC229" s="537"/>
      <c r="BD229" s="401"/>
      <c r="BE229" s="320"/>
      <c r="BF229" s="79">
        <f t="shared" si="408"/>
        <v>0</v>
      </c>
      <c r="BG229" s="79">
        <f t="shared" si="409"/>
        <v>0</v>
      </c>
      <c r="BH229" s="78">
        <f t="shared" si="434"/>
        <v>0</v>
      </c>
      <c r="BI229" s="537"/>
      <c r="BJ229" s="537"/>
      <c r="BK229" s="401"/>
      <c r="BL229" s="320"/>
      <c r="BM229" s="79">
        <f t="shared" si="410"/>
        <v>0</v>
      </c>
      <c r="BN229" s="79">
        <f t="shared" si="411"/>
        <v>0</v>
      </c>
      <c r="BO229" s="78">
        <f t="shared" si="435"/>
        <v>0</v>
      </c>
      <c r="BP229" s="537"/>
      <c r="BQ229" s="537"/>
      <c r="BR229" s="401"/>
      <c r="BS229" s="320"/>
      <c r="BT229" s="79">
        <f t="shared" si="412"/>
        <v>0</v>
      </c>
      <c r="BU229" s="79">
        <f t="shared" si="413"/>
        <v>0</v>
      </c>
      <c r="BV229" s="78">
        <f t="shared" si="436"/>
        <v>0</v>
      </c>
      <c r="BW229" s="537"/>
      <c r="BX229" s="537"/>
      <c r="BY229" s="401"/>
      <c r="BZ229" s="320"/>
      <c r="CA229" s="79">
        <f t="shared" si="414"/>
        <v>0</v>
      </c>
      <c r="CB229" s="79">
        <f t="shared" si="415"/>
        <v>0</v>
      </c>
      <c r="CC229" s="78">
        <f t="shared" si="437"/>
        <v>0</v>
      </c>
      <c r="CD229" s="537"/>
      <c r="CE229" s="537"/>
      <c r="CF229" s="401"/>
      <c r="CG229" s="320"/>
      <c r="CH229" s="79">
        <f t="shared" si="416"/>
        <v>0</v>
      </c>
      <c r="CI229" s="79">
        <f t="shared" si="417"/>
        <v>0</v>
      </c>
      <c r="CJ229" s="78">
        <f t="shared" si="438"/>
        <v>0</v>
      </c>
      <c r="CK229" s="537"/>
      <c r="CL229" s="537"/>
      <c r="CM229" s="401"/>
      <c r="CN229" s="320"/>
      <c r="CO229" s="79">
        <f t="shared" si="418"/>
        <v>0</v>
      </c>
      <c r="CP229" s="79">
        <f t="shared" si="419"/>
        <v>0</v>
      </c>
      <c r="CQ229" s="78">
        <f t="shared" si="439"/>
        <v>0</v>
      </c>
      <c r="CR229" s="537"/>
      <c r="CS229" s="537"/>
      <c r="CT229" s="401"/>
      <c r="CU229" s="320"/>
      <c r="CV229" s="79">
        <f t="shared" si="420"/>
        <v>0</v>
      </c>
      <c r="CW229" s="79">
        <f t="shared" si="421"/>
        <v>0</v>
      </c>
      <c r="CX229" s="78">
        <f t="shared" si="440"/>
        <v>0</v>
      </c>
      <c r="CY229" s="537"/>
      <c r="CZ229" s="537"/>
      <c r="DA229" s="401"/>
      <c r="DB229" s="320"/>
      <c r="DC229" s="79">
        <f t="shared" si="422"/>
        <v>0</v>
      </c>
      <c r="DD229" s="79">
        <f t="shared" si="423"/>
        <v>0</v>
      </c>
      <c r="DE229" s="78">
        <f t="shared" si="441"/>
        <v>0</v>
      </c>
      <c r="DF229" s="537"/>
      <c r="DG229" s="537"/>
      <c r="DH229" s="401"/>
      <c r="DI229" s="320"/>
      <c r="DJ229" s="79">
        <f t="shared" si="424"/>
        <v>0</v>
      </c>
      <c r="DK229" s="79">
        <f t="shared" si="425"/>
        <v>0</v>
      </c>
      <c r="DL229" s="78">
        <f t="shared" si="442"/>
        <v>0</v>
      </c>
      <c r="DM229" s="537"/>
      <c r="DN229" s="537"/>
      <c r="DO229" s="401"/>
      <c r="DP229" s="320"/>
      <c r="DQ229" s="79">
        <f t="shared" si="426"/>
        <v>0</v>
      </c>
      <c r="DR229" s="79">
        <f t="shared" si="427"/>
        <v>0</v>
      </c>
      <c r="DS229" s="78">
        <f t="shared" si="443"/>
        <v>0</v>
      </c>
      <c r="DT229" s="537"/>
      <c r="DU229" s="537"/>
      <c r="DV229" s="401"/>
    </row>
    <row r="230" spans="1:126" outlineLevel="1" x14ac:dyDescent="0.2">
      <c r="A230" s="186" t="s">
        <v>82</v>
      </c>
      <c r="B230" s="183" t="s">
        <v>27</v>
      </c>
      <c r="C230" s="44"/>
      <c r="D230" s="43"/>
      <c r="E230" s="79">
        <f t="shared" si="392"/>
        <v>0</v>
      </c>
      <c r="F230" s="150" t="s">
        <v>36</v>
      </c>
      <c r="G230" s="22" t="s">
        <v>55</v>
      </c>
      <c r="H230" s="320" t="s">
        <v>316</v>
      </c>
      <c r="I230" s="79">
        <f t="shared" si="393"/>
        <v>0</v>
      </c>
      <c r="J230" s="79">
        <f t="shared" si="394"/>
        <v>0</v>
      </c>
      <c r="K230" s="79">
        <f t="shared" si="395"/>
        <v>0</v>
      </c>
      <c r="L230" s="537"/>
      <c r="M230" s="537"/>
      <c r="N230" s="401"/>
      <c r="O230" s="320" t="str">
        <f t="shared" si="343"/>
        <v>LLR</v>
      </c>
      <c r="P230" s="79">
        <f t="shared" si="396"/>
        <v>0</v>
      </c>
      <c r="Q230" s="79">
        <f t="shared" si="397"/>
        <v>0</v>
      </c>
      <c r="R230" s="79">
        <f t="shared" si="428"/>
        <v>0</v>
      </c>
      <c r="S230" s="537"/>
      <c r="T230" s="537"/>
      <c r="U230" s="401"/>
      <c r="V230" s="320"/>
      <c r="W230" s="79">
        <f t="shared" si="398"/>
        <v>0</v>
      </c>
      <c r="X230" s="79">
        <f t="shared" si="399"/>
        <v>0</v>
      </c>
      <c r="Y230" s="79">
        <f t="shared" si="429"/>
        <v>0</v>
      </c>
      <c r="Z230" s="537"/>
      <c r="AA230" s="537"/>
      <c r="AB230" s="401"/>
      <c r="AC230" s="320"/>
      <c r="AD230" s="79">
        <f t="shared" si="400"/>
        <v>0</v>
      </c>
      <c r="AE230" s="79">
        <f t="shared" si="401"/>
        <v>0</v>
      </c>
      <c r="AF230" s="79">
        <f t="shared" si="430"/>
        <v>0</v>
      </c>
      <c r="AG230" s="537"/>
      <c r="AH230" s="537"/>
      <c r="AI230" s="401"/>
      <c r="AJ230" s="320"/>
      <c r="AK230" s="79">
        <f t="shared" si="402"/>
        <v>0</v>
      </c>
      <c r="AL230" s="79">
        <f t="shared" si="403"/>
        <v>0</v>
      </c>
      <c r="AM230" s="79">
        <f t="shared" si="431"/>
        <v>0</v>
      </c>
      <c r="AN230" s="537"/>
      <c r="AO230" s="537"/>
      <c r="AP230" s="401"/>
      <c r="AQ230" s="320"/>
      <c r="AR230" s="79">
        <f t="shared" si="404"/>
        <v>0</v>
      </c>
      <c r="AS230" s="79">
        <f t="shared" si="405"/>
        <v>0</v>
      </c>
      <c r="AT230" s="79">
        <f t="shared" si="432"/>
        <v>0</v>
      </c>
      <c r="AU230" s="537"/>
      <c r="AV230" s="537"/>
      <c r="AW230" s="401"/>
      <c r="AX230" s="320"/>
      <c r="AY230" s="79">
        <f t="shared" si="406"/>
        <v>0</v>
      </c>
      <c r="AZ230" s="79">
        <f t="shared" si="407"/>
        <v>0</v>
      </c>
      <c r="BA230" s="79">
        <f t="shared" si="433"/>
        <v>0</v>
      </c>
      <c r="BB230" s="537"/>
      <c r="BC230" s="537"/>
      <c r="BD230" s="401"/>
      <c r="BE230" s="320"/>
      <c r="BF230" s="79">
        <f t="shared" si="408"/>
        <v>0</v>
      </c>
      <c r="BG230" s="79">
        <f t="shared" si="409"/>
        <v>0</v>
      </c>
      <c r="BH230" s="79">
        <f t="shared" si="434"/>
        <v>0</v>
      </c>
      <c r="BI230" s="537"/>
      <c r="BJ230" s="537"/>
      <c r="BK230" s="401"/>
      <c r="BL230" s="320"/>
      <c r="BM230" s="79">
        <f t="shared" si="410"/>
        <v>0</v>
      </c>
      <c r="BN230" s="79">
        <f t="shared" si="411"/>
        <v>0</v>
      </c>
      <c r="BO230" s="79">
        <f t="shared" si="435"/>
        <v>0</v>
      </c>
      <c r="BP230" s="537"/>
      <c r="BQ230" s="537"/>
      <c r="BR230" s="401"/>
      <c r="BS230" s="320"/>
      <c r="BT230" s="79">
        <f t="shared" si="412"/>
        <v>0</v>
      </c>
      <c r="BU230" s="79">
        <f t="shared" si="413"/>
        <v>0</v>
      </c>
      <c r="BV230" s="79">
        <f t="shared" si="436"/>
        <v>0</v>
      </c>
      <c r="BW230" s="537"/>
      <c r="BX230" s="537"/>
      <c r="BY230" s="401"/>
      <c r="BZ230" s="320"/>
      <c r="CA230" s="79">
        <f t="shared" si="414"/>
        <v>0</v>
      </c>
      <c r="CB230" s="79">
        <f t="shared" si="415"/>
        <v>0</v>
      </c>
      <c r="CC230" s="79">
        <f t="shared" si="437"/>
        <v>0</v>
      </c>
      <c r="CD230" s="537"/>
      <c r="CE230" s="537"/>
      <c r="CF230" s="401"/>
      <c r="CG230" s="320"/>
      <c r="CH230" s="79">
        <f t="shared" si="416"/>
        <v>0</v>
      </c>
      <c r="CI230" s="79">
        <f t="shared" si="417"/>
        <v>0</v>
      </c>
      <c r="CJ230" s="79">
        <f t="shared" si="438"/>
        <v>0</v>
      </c>
      <c r="CK230" s="537"/>
      <c r="CL230" s="537"/>
      <c r="CM230" s="401"/>
      <c r="CN230" s="320"/>
      <c r="CO230" s="79">
        <f t="shared" si="418"/>
        <v>0</v>
      </c>
      <c r="CP230" s="79">
        <f t="shared" si="419"/>
        <v>0</v>
      </c>
      <c r="CQ230" s="79">
        <f t="shared" si="439"/>
        <v>0</v>
      </c>
      <c r="CR230" s="537"/>
      <c r="CS230" s="537"/>
      <c r="CT230" s="401"/>
      <c r="CU230" s="320"/>
      <c r="CV230" s="79">
        <f t="shared" si="420"/>
        <v>0</v>
      </c>
      <c r="CW230" s="79">
        <f t="shared" si="421"/>
        <v>0</v>
      </c>
      <c r="CX230" s="79">
        <f t="shared" si="440"/>
        <v>0</v>
      </c>
      <c r="CY230" s="537"/>
      <c r="CZ230" s="537"/>
      <c r="DA230" s="401"/>
      <c r="DB230" s="320"/>
      <c r="DC230" s="79">
        <f t="shared" si="422"/>
        <v>0</v>
      </c>
      <c r="DD230" s="79">
        <f t="shared" si="423"/>
        <v>0</v>
      </c>
      <c r="DE230" s="79">
        <f t="shared" si="441"/>
        <v>0</v>
      </c>
      <c r="DF230" s="537"/>
      <c r="DG230" s="537"/>
      <c r="DH230" s="401"/>
      <c r="DI230" s="320"/>
      <c r="DJ230" s="79">
        <f t="shared" si="424"/>
        <v>0</v>
      </c>
      <c r="DK230" s="79">
        <f t="shared" si="425"/>
        <v>0</v>
      </c>
      <c r="DL230" s="79">
        <f t="shared" si="442"/>
        <v>0</v>
      </c>
      <c r="DM230" s="537"/>
      <c r="DN230" s="537"/>
      <c r="DO230" s="401"/>
      <c r="DP230" s="320"/>
      <c r="DQ230" s="79">
        <f t="shared" si="426"/>
        <v>0</v>
      </c>
      <c r="DR230" s="79">
        <f t="shared" si="427"/>
        <v>0</v>
      </c>
      <c r="DS230" s="79">
        <f t="shared" si="443"/>
        <v>0</v>
      </c>
      <c r="DT230" s="537"/>
      <c r="DU230" s="537"/>
      <c r="DV230" s="401"/>
    </row>
    <row r="231" spans="1:126" outlineLevel="1" x14ac:dyDescent="0.2">
      <c r="A231" s="225" t="s">
        <v>231</v>
      </c>
      <c r="B231" s="182" t="s">
        <v>232</v>
      </c>
      <c r="C231" s="44"/>
      <c r="D231" s="43"/>
      <c r="E231" s="79">
        <f t="shared" si="392"/>
        <v>0</v>
      </c>
      <c r="F231" s="150"/>
      <c r="G231" s="22"/>
      <c r="H231" s="320" t="s">
        <v>316</v>
      </c>
      <c r="I231" s="79">
        <f t="shared" si="393"/>
        <v>0</v>
      </c>
      <c r="J231" s="79">
        <f t="shared" si="394"/>
        <v>0</v>
      </c>
      <c r="K231" s="79">
        <f t="shared" si="395"/>
        <v>0</v>
      </c>
      <c r="L231" s="537"/>
      <c r="M231" s="537"/>
      <c r="N231" s="401"/>
      <c r="O231" s="320" t="str">
        <f t="shared" si="343"/>
        <v>LLR</v>
      </c>
      <c r="P231" s="79">
        <f t="shared" si="396"/>
        <v>0</v>
      </c>
      <c r="Q231" s="79">
        <f t="shared" si="397"/>
        <v>0</v>
      </c>
      <c r="R231" s="79">
        <f t="shared" si="428"/>
        <v>0</v>
      </c>
      <c r="S231" s="537"/>
      <c r="T231" s="537"/>
      <c r="U231" s="401"/>
      <c r="V231" s="320"/>
      <c r="W231" s="79">
        <f t="shared" si="398"/>
        <v>0</v>
      </c>
      <c r="X231" s="79">
        <f t="shared" si="399"/>
        <v>0</v>
      </c>
      <c r="Y231" s="79">
        <f t="shared" si="429"/>
        <v>0</v>
      </c>
      <c r="Z231" s="537"/>
      <c r="AA231" s="537"/>
      <c r="AB231" s="401"/>
      <c r="AC231" s="320"/>
      <c r="AD231" s="79">
        <f t="shared" si="400"/>
        <v>0</v>
      </c>
      <c r="AE231" s="79">
        <f t="shared" si="401"/>
        <v>0</v>
      </c>
      <c r="AF231" s="79">
        <f t="shared" si="430"/>
        <v>0</v>
      </c>
      <c r="AG231" s="537"/>
      <c r="AH231" s="537"/>
      <c r="AI231" s="401"/>
      <c r="AJ231" s="320"/>
      <c r="AK231" s="79">
        <f t="shared" si="402"/>
        <v>0</v>
      </c>
      <c r="AL231" s="79">
        <f t="shared" si="403"/>
        <v>0</v>
      </c>
      <c r="AM231" s="79">
        <f t="shared" si="431"/>
        <v>0</v>
      </c>
      <c r="AN231" s="537"/>
      <c r="AO231" s="537"/>
      <c r="AP231" s="401"/>
      <c r="AQ231" s="320"/>
      <c r="AR231" s="79">
        <f t="shared" si="404"/>
        <v>0</v>
      </c>
      <c r="AS231" s="79">
        <f t="shared" si="405"/>
        <v>0</v>
      </c>
      <c r="AT231" s="79">
        <f t="shared" si="432"/>
        <v>0</v>
      </c>
      <c r="AU231" s="537"/>
      <c r="AV231" s="537"/>
      <c r="AW231" s="401"/>
      <c r="AX231" s="320"/>
      <c r="AY231" s="79">
        <f t="shared" si="406"/>
        <v>0</v>
      </c>
      <c r="AZ231" s="79">
        <f t="shared" si="407"/>
        <v>0</v>
      </c>
      <c r="BA231" s="79">
        <f t="shared" si="433"/>
        <v>0</v>
      </c>
      <c r="BB231" s="537"/>
      <c r="BC231" s="537"/>
      <c r="BD231" s="401"/>
      <c r="BE231" s="320"/>
      <c r="BF231" s="79">
        <f t="shared" si="408"/>
        <v>0</v>
      </c>
      <c r="BG231" s="79">
        <f t="shared" si="409"/>
        <v>0</v>
      </c>
      <c r="BH231" s="79">
        <f t="shared" si="434"/>
        <v>0</v>
      </c>
      <c r="BI231" s="537"/>
      <c r="BJ231" s="537"/>
      <c r="BK231" s="401"/>
      <c r="BL231" s="320"/>
      <c r="BM231" s="79">
        <f t="shared" si="410"/>
        <v>0</v>
      </c>
      <c r="BN231" s="79">
        <f t="shared" si="411"/>
        <v>0</v>
      </c>
      <c r="BO231" s="79">
        <f t="shared" si="435"/>
        <v>0</v>
      </c>
      <c r="BP231" s="537"/>
      <c r="BQ231" s="537"/>
      <c r="BR231" s="401"/>
      <c r="BS231" s="320"/>
      <c r="BT231" s="79">
        <f t="shared" si="412"/>
        <v>0</v>
      </c>
      <c r="BU231" s="79">
        <f t="shared" si="413"/>
        <v>0</v>
      </c>
      <c r="BV231" s="79">
        <f t="shared" si="436"/>
        <v>0</v>
      </c>
      <c r="BW231" s="537"/>
      <c r="BX231" s="537"/>
      <c r="BY231" s="401"/>
      <c r="BZ231" s="320"/>
      <c r="CA231" s="79">
        <f t="shared" si="414"/>
        <v>0</v>
      </c>
      <c r="CB231" s="79">
        <f t="shared" si="415"/>
        <v>0</v>
      </c>
      <c r="CC231" s="79">
        <f t="shared" si="437"/>
        <v>0</v>
      </c>
      <c r="CD231" s="537"/>
      <c r="CE231" s="537"/>
      <c r="CF231" s="401"/>
      <c r="CG231" s="320"/>
      <c r="CH231" s="79">
        <f t="shared" si="416"/>
        <v>0</v>
      </c>
      <c r="CI231" s="79">
        <f t="shared" si="417"/>
        <v>0</v>
      </c>
      <c r="CJ231" s="79">
        <f t="shared" si="438"/>
        <v>0</v>
      </c>
      <c r="CK231" s="537"/>
      <c r="CL231" s="537"/>
      <c r="CM231" s="401"/>
      <c r="CN231" s="320"/>
      <c r="CO231" s="79">
        <f t="shared" si="418"/>
        <v>0</v>
      </c>
      <c r="CP231" s="79">
        <f t="shared" si="419"/>
        <v>0</v>
      </c>
      <c r="CQ231" s="79">
        <f t="shared" si="439"/>
        <v>0</v>
      </c>
      <c r="CR231" s="537"/>
      <c r="CS231" s="537"/>
      <c r="CT231" s="401"/>
      <c r="CU231" s="320"/>
      <c r="CV231" s="79">
        <f t="shared" si="420"/>
        <v>0</v>
      </c>
      <c r="CW231" s="79">
        <f t="shared" si="421"/>
        <v>0</v>
      </c>
      <c r="CX231" s="79">
        <f t="shared" si="440"/>
        <v>0</v>
      </c>
      <c r="CY231" s="537"/>
      <c r="CZ231" s="537"/>
      <c r="DA231" s="401"/>
      <c r="DB231" s="320"/>
      <c r="DC231" s="79">
        <f t="shared" si="422"/>
        <v>0</v>
      </c>
      <c r="DD231" s="79">
        <f t="shared" si="423"/>
        <v>0</v>
      </c>
      <c r="DE231" s="79">
        <f t="shared" si="441"/>
        <v>0</v>
      </c>
      <c r="DF231" s="537"/>
      <c r="DG231" s="537"/>
      <c r="DH231" s="401"/>
      <c r="DI231" s="320"/>
      <c r="DJ231" s="79">
        <f t="shared" si="424"/>
        <v>0</v>
      </c>
      <c r="DK231" s="79">
        <f t="shared" si="425"/>
        <v>0</v>
      </c>
      <c r="DL231" s="79">
        <f t="shared" si="442"/>
        <v>0</v>
      </c>
      <c r="DM231" s="537"/>
      <c r="DN231" s="537"/>
      <c r="DO231" s="401"/>
      <c r="DP231" s="320"/>
      <c r="DQ231" s="79">
        <f t="shared" si="426"/>
        <v>0</v>
      </c>
      <c r="DR231" s="79">
        <f t="shared" si="427"/>
        <v>0</v>
      </c>
      <c r="DS231" s="79">
        <f t="shared" si="443"/>
        <v>0</v>
      </c>
      <c r="DT231" s="537"/>
      <c r="DU231" s="537"/>
      <c r="DV231" s="401"/>
    </row>
    <row r="232" spans="1:126" outlineLevel="1" x14ac:dyDescent="0.2">
      <c r="A232" s="196" t="s">
        <v>233</v>
      </c>
      <c r="B232" s="182" t="s">
        <v>220</v>
      </c>
      <c r="C232" s="44"/>
      <c r="D232" s="43"/>
      <c r="E232" s="79">
        <f t="shared" si="392"/>
        <v>0</v>
      </c>
      <c r="F232" s="150"/>
      <c r="G232" s="22"/>
      <c r="H232" s="320" t="s">
        <v>316</v>
      </c>
      <c r="I232" s="79">
        <f t="shared" si="393"/>
        <v>0</v>
      </c>
      <c r="J232" s="79">
        <f t="shared" si="394"/>
        <v>0</v>
      </c>
      <c r="K232" s="79">
        <f t="shared" si="395"/>
        <v>0</v>
      </c>
      <c r="L232" s="537"/>
      <c r="M232" s="537"/>
      <c r="N232" s="401"/>
      <c r="O232" s="320" t="str">
        <f t="shared" si="343"/>
        <v>LLR</v>
      </c>
      <c r="P232" s="79">
        <f t="shared" si="396"/>
        <v>0</v>
      </c>
      <c r="Q232" s="79">
        <f t="shared" si="397"/>
        <v>0</v>
      </c>
      <c r="R232" s="79">
        <f t="shared" si="428"/>
        <v>0</v>
      </c>
      <c r="S232" s="537"/>
      <c r="T232" s="537"/>
      <c r="U232" s="401"/>
      <c r="V232" s="320"/>
      <c r="W232" s="79">
        <f t="shared" si="398"/>
        <v>0</v>
      </c>
      <c r="X232" s="79">
        <f t="shared" si="399"/>
        <v>0</v>
      </c>
      <c r="Y232" s="79">
        <f t="shared" si="429"/>
        <v>0</v>
      </c>
      <c r="Z232" s="537"/>
      <c r="AA232" s="537"/>
      <c r="AB232" s="401"/>
      <c r="AC232" s="320"/>
      <c r="AD232" s="79">
        <f t="shared" si="400"/>
        <v>0</v>
      </c>
      <c r="AE232" s="79">
        <f t="shared" si="401"/>
        <v>0</v>
      </c>
      <c r="AF232" s="79">
        <f t="shared" si="430"/>
        <v>0</v>
      </c>
      <c r="AG232" s="537"/>
      <c r="AH232" s="537"/>
      <c r="AI232" s="401"/>
      <c r="AJ232" s="320"/>
      <c r="AK232" s="79">
        <f t="shared" si="402"/>
        <v>0</v>
      </c>
      <c r="AL232" s="79">
        <f t="shared" si="403"/>
        <v>0</v>
      </c>
      <c r="AM232" s="79">
        <f t="shared" si="431"/>
        <v>0</v>
      </c>
      <c r="AN232" s="537"/>
      <c r="AO232" s="537"/>
      <c r="AP232" s="401"/>
      <c r="AQ232" s="320"/>
      <c r="AR232" s="79">
        <f t="shared" si="404"/>
        <v>0</v>
      </c>
      <c r="AS232" s="79">
        <f t="shared" si="405"/>
        <v>0</v>
      </c>
      <c r="AT232" s="79">
        <f t="shared" si="432"/>
        <v>0</v>
      </c>
      <c r="AU232" s="537"/>
      <c r="AV232" s="537"/>
      <c r="AW232" s="401"/>
      <c r="AX232" s="320"/>
      <c r="AY232" s="79">
        <f t="shared" si="406"/>
        <v>0</v>
      </c>
      <c r="AZ232" s="79">
        <f t="shared" si="407"/>
        <v>0</v>
      </c>
      <c r="BA232" s="79">
        <f t="shared" si="433"/>
        <v>0</v>
      </c>
      <c r="BB232" s="537"/>
      <c r="BC232" s="537"/>
      <c r="BD232" s="401"/>
      <c r="BE232" s="320"/>
      <c r="BF232" s="79">
        <f t="shared" si="408"/>
        <v>0</v>
      </c>
      <c r="BG232" s="79">
        <f t="shared" si="409"/>
        <v>0</v>
      </c>
      <c r="BH232" s="79">
        <f t="shared" si="434"/>
        <v>0</v>
      </c>
      <c r="BI232" s="537"/>
      <c r="BJ232" s="537"/>
      <c r="BK232" s="401"/>
      <c r="BL232" s="320"/>
      <c r="BM232" s="79">
        <f t="shared" si="410"/>
        <v>0</v>
      </c>
      <c r="BN232" s="79">
        <f t="shared" si="411"/>
        <v>0</v>
      </c>
      <c r="BO232" s="79">
        <f t="shared" si="435"/>
        <v>0</v>
      </c>
      <c r="BP232" s="537"/>
      <c r="BQ232" s="537"/>
      <c r="BR232" s="401"/>
      <c r="BS232" s="320"/>
      <c r="BT232" s="79">
        <f t="shared" si="412"/>
        <v>0</v>
      </c>
      <c r="BU232" s="79">
        <f t="shared" si="413"/>
        <v>0</v>
      </c>
      <c r="BV232" s="79">
        <f t="shared" si="436"/>
        <v>0</v>
      </c>
      <c r="BW232" s="537"/>
      <c r="BX232" s="537"/>
      <c r="BY232" s="401"/>
      <c r="BZ232" s="320"/>
      <c r="CA232" s="79">
        <f t="shared" si="414"/>
        <v>0</v>
      </c>
      <c r="CB232" s="79">
        <f t="shared" si="415"/>
        <v>0</v>
      </c>
      <c r="CC232" s="79">
        <f t="shared" si="437"/>
        <v>0</v>
      </c>
      <c r="CD232" s="537"/>
      <c r="CE232" s="537"/>
      <c r="CF232" s="401"/>
      <c r="CG232" s="320"/>
      <c r="CH232" s="79">
        <f t="shared" si="416"/>
        <v>0</v>
      </c>
      <c r="CI232" s="79">
        <f t="shared" si="417"/>
        <v>0</v>
      </c>
      <c r="CJ232" s="79">
        <f t="shared" si="438"/>
        <v>0</v>
      </c>
      <c r="CK232" s="537"/>
      <c r="CL232" s="537"/>
      <c r="CM232" s="401"/>
      <c r="CN232" s="320"/>
      <c r="CO232" s="79">
        <f t="shared" si="418"/>
        <v>0</v>
      </c>
      <c r="CP232" s="79">
        <f t="shared" si="419"/>
        <v>0</v>
      </c>
      <c r="CQ232" s="79">
        <f t="shared" si="439"/>
        <v>0</v>
      </c>
      <c r="CR232" s="537"/>
      <c r="CS232" s="537"/>
      <c r="CT232" s="401"/>
      <c r="CU232" s="320"/>
      <c r="CV232" s="79">
        <f t="shared" si="420"/>
        <v>0</v>
      </c>
      <c r="CW232" s="79">
        <f t="shared" si="421"/>
        <v>0</v>
      </c>
      <c r="CX232" s="79">
        <f t="shared" si="440"/>
        <v>0</v>
      </c>
      <c r="CY232" s="537"/>
      <c r="CZ232" s="537"/>
      <c r="DA232" s="401"/>
      <c r="DB232" s="320"/>
      <c r="DC232" s="79">
        <f t="shared" si="422"/>
        <v>0</v>
      </c>
      <c r="DD232" s="79">
        <f t="shared" si="423"/>
        <v>0</v>
      </c>
      <c r="DE232" s="79">
        <f t="shared" si="441"/>
        <v>0</v>
      </c>
      <c r="DF232" s="537"/>
      <c r="DG232" s="537"/>
      <c r="DH232" s="401"/>
      <c r="DI232" s="320"/>
      <c r="DJ232" s="79">
        <f t="shared" si="424"/>
        <v>0</v>
      </c>
      <c r="DK232" s="79">
        <f t="shared" si="425"/>
        <v>0</v>
      </c>
      <c r="DL232" s="79">
        <f t="shared" si="442"/>
        <v>0</v>
      </c>
      <c r="DM232" s="537"/>
      <c r="DN232" s="537"/>
      <c r="DO232" s="401"/>
      <c r="DP232" s="320"/>
      <c r="DQ232" s="79">
        <f t="shared" si="426"/>
        <v>0</v>
      </c>
      <c r="DR232" s="79">
        <f t="shared" si="427"/>
        <v>0</v>
      </c>
      <c r="DS232" s="79">
        <f t="shared" si="443"/>
        <v>0</v>
      </c>
      <c r="DT232" s="537"/>
      <c r="DU232" s="537"/>
      <c r="DV232" s="401"/>
    </row>
    <row r="233" spans="1:126" outlineLevel="1" x14ac:dyDescent="0.2">
      <c r="A233" s="186" t="s">
        <v>222</v>
      </c>
      <c r="B233" s="180"/>
      <c r="C233" s="44"/>
      <c r="D233" s="43"/>
      <c r="E233" s="79">
        <f t="shared" si="392"/>
        <v>0</v>
      </c>
      <c r="F233" s="150"/>
      <c r="G233" s="22"/>
      <c r="H233" s="320" t="s">
        <v>316</v>
      </c>
      <c r="I233" s="79">
        <f t="shared" si="393"/>
        <v>0</v>
      </c>
      <c r="J233" s="79">
        <f t="shared" si="394"/>
        <v>0</v>
      </c>
      <c r="K233" s="79">
        <f t="shared" si="395"/>
        <v>0</v>
      </c>
      <c r="L233" s="537"/>
      <c r="M233" s="537"/>
      <c r="N233" s="401"/>
      <c r="O233" s="320" t="str">
        <f t="shared" si="343"/>
        <v>LLR</v>
      </c>
      <c r="P233" s="79">
        <f t="shared" si="396"/>
        <v>0</v>
      </c>
      <c r="Q233" s="79">
        <f t="shared" si="397"/>
        <v>0</v>
      </c>
      <c r="R233" s="79">
        <f t="shared" si="428"/>
        <v>0</v>
      </c>
      <c r="S233" s="537"/>
      <c r="T233" s="537"/>
      <c r="U233" s="401"/>
      <c r="V233" s="320"/>
      <c r="W233" s="79">
        <f t="shared" si="398"/>
        <v>0</v>
      </c>
      <c r="X233" s="79">
        <f t="shared" si="399"/>
        <v>0</v>
      </c>
      <c r="Y233" s="79">
        <f t="shared" si="429"/>
        <v>0</v>
      </c>
      <c r="Z233" s="537"/>
      <c r="AA233" s="537"/>
      <c r="AB233" s="401"/>
      <c r="AC233" s="320"/>
      <c r="AD233" s="79">
        <f t="shared" si="400"/>
        <v>0</v>
      </c>
      <c r="AE233" s="79">
        <f t="shared" si="401"/>
        <v>0</v>
      </c>
      <c r="AF233" s="79">
        <f t="shared" si="430"/>
        <v>0</v>
      </c>
      <c r="AG233" s="537"/>
      <c r="AH233" s="537"/>
      <c r="AI233" s="401"/>
      <c r="AJ233" s="320"/>
      <c r="AK233" s="79">
        <f t="shared" si="402"/>
        <v>0</v>
      </c>
      <c r="AL233" s="79">
        <f t="shared" si="403"/>
        <v>0</v>
      </c>
      <c r="AM233" s="79">
        <f t="shared" si="431"/>
        <v>0</v>
      </c>
      <c r="AN233" s="537"/>
      <c r="AO233" s="537"/>
      <c r="AP233" s="401"/>
      <c r="AQ233" s="320"/>
      <c r="AR233" s="79">
        <f t="shared" si="404"/>
        <v>0</v>
      </c>
      <c r="AS233" s="79">
        <f t="shared" si="405"/>
        <v>0</v>
      </c>
      <c r="AT233" s="79">
        <f t="shared" si="432"/>
        <v>0</v>
      </c>
      <c r="AU233" s="537"/>
      <c r="AV233" s="537"/>
      <c r="AW233" s="401"/>
      <c r="AX233" s="320"/>
      <c r="AY233" s="79">
        <f t="shared" si="406"/>
        <v>0</v>
      </c>
      <c r="AZ233" s="79">
        <f t="shared" si="407"/>
        <v>0</v>
      </c>
      <c r="BA233" s="79">
        <f t="shared" si="433"/>
        <v>0</v>
      </c>
      <c r="BB233" s="537"/>
      <c r="BC233" s="537"/>
      <c r="BD233" s="401"/>
      <c r="BE233" s="320"/>
      <c r="BF233" s="79">
        <f t="shared" si="408"/>
        <v>0</v>
      </c>
      <c r="BG233" s="79">
        <f t="shared" si="409"/>
        <v>0</v>
      </c>
      <c r="BH233" s="79">
        <f t="shared" si="434"/>
        <v>0</v>
      </c>
      <c r="BI233" s="537"/>
      <c r="BJ233" s="537"/>
      <c r="BK233" s="401"/>
      <c r="BL233" s="320"/>
      <c r="BM233" s="79">
        <f t="shared" si="410"/>
        <v>0</v>
      </c>
      <c r="BN233" s="79">
        <f t="shared" si="411"/>
        <v>0</v>
      </c>
      <c r="BO233" s="79">
        <f t="shared" si="435"/>
        <v>0</v>
      </c>
      <c r="BP233" s="537"/>
      <c r="BQ233" s="537"/>
      <c r="BR233" s="401"/>
      <c r="BS233" s="320"/>
      <c r="BT233" s="79">
        <f t="shared" si="412"/>
        <v>0</v>
      </c>
      <c r="BU233" s="79">
        <f t="shared" si="413"/>
        <v>0</v>
      </c>
      <c r="BV233" s="79">
        <f t="shared" si="436"/>
        <v>0</v>
      </c>
      <c r="BW233" s="537"/>
      <c r="BX233" s="537"/>
      <c r="BY233" s="401"/>
      <c r="BZ233" s="320"/>
      <c r="CA233" s="79">
        <f t="shared" si="414"/>
        <v>0</v>
      </c>
      <c r="CB233" s="79">
        <f t="shared" si="415"/>
        <v>0</v>
      </c>
      <c r="CC233" s="79">
        <f t="shared" si="437"/>
        <v>0</v>
      </c>
      <c r="CD233" s="537"/>
      <c r="CE233" s="537"/>
      <c r="CF233" s="401"/>
      <c r="CG233" s="320"/>
      <c r="CH233" s="79">
        <f t="shared" si="416"/>
        <v>0</v>
      </c>
      <c r="CI233" s="79">
        <f t="shared" si="417"/>
        <v>0</v>
      </c>
      <c r="CJ233" s="79">
        <f t="shared" si="438"/>
        <v>0</v>
      </c>
      <c r="CK233" s="537"/>
      <c r="CL233" s="537"/>
      <c r="CM233" s="401"/>
      <c r="CN233" s="320"/>
      <c r="CO233" s="79">
        <f t="shared" si="418"/>
        <v>0</v>
      </c>
      <c r="CP233" s="79">
        <f t="shared" si="419"/>
        <v>0</v>
      </c>
      <c r="CQ233" s="79">
        <f t="shared" si="439"/>
        <v>0</v>
      </c>
      <c r="CR233" s="537"/>
      <c r="CS233" s="537"/>
      <c r="CT233" s="401"/>
      <c r="CU233" s="320"/>
      <c r="CV233" s="79">
        <f t="shared" si="420"/>
        <v>0</v>
      </c>
      <c r="CW233" s="79">
        <f t="shared" si="421"/>
        <v>0</v>
      </c>
      <c r="CX233" s="79">
        <f t="shared" si="440"/>
        <v>0</v>
      </c>
      <c r="CY233" s="537"/>
      <c r="CZ233" s="537"/>
      <c r="DA233" s="401"/>
      <c r="DB233" s="320"/>
      <c r="DC233" s="79">
        <f t="shared" si="422"/>
        <v>0</v>
      </c>
      <c r="DD233" s="79">
        <f t="shared" si="423"/>
        <v>0</v>
      </c>
      <c r="DE233" s="79">
        <f t="shared" si="441"/>
        <v>0</v>
      </c>
      <c r="DF233" s="537"/>
      <c r="DG233" s="537"/>
      <c r="DH233" s="401"/>
      <c r="DI233" s="320"/>
      <c r="DJ233" s="79">
        <f t="shared" si="424"/>
        <v>0</v>
      </c>
      <c r="DK233" s="79">
        <f t="shared" si="425"/>
        <v>0</v>
      </c>
      <c r="DL233" s="79">
        <f t="shared" si="442"/>
        <v>0</v>
      </c>
      <c r="DM233" s="537"/>
      <c r="DN233" s="537"/>
      <c r="DO233" s="401"/>
      <c r="DP233" s="320"/>
      <c r="DQ233" s="79">
        <f t="shared" si="426"/>
        <v>0</v>
      </c>
      <c r="DR233" s="79">
        <f t="shared" si="427"/>
        <v>0</v>
      </c>
      <c r="DS233" s="79">
        <f t="shared" si="443"/>
        <v>0</v>
      </c>
      <c r="DT233" s="537"/>
      <c r="DU233" s="537"/>
      <c r="DV233" s="401"/>
    </row>
    <row r="234" spans="1:126" outlineLevel="1" x14ac:dyDescent="0.2">
      <c r="A234" s="186" t="s">
        <v>223</v>
      </c>
      <c r="B234" s="180"/>
      <c r="C234" s="44"/>
      <c r="D234" s="43"/>
      <c r="E234" s="79">
        <f t="shared" si="392"/>
        <v>0</v>
      </c>
      <c r="F234" s="150"/>
      <c r="G234" s="22"/>
      <c r="H234" s="320" t="s">
        <v>316</v>
      </c>
      <c r="I234" s="79">
        <f t="shared" si="393"/>
        <v>0</v>
      </c>
      <c r="J234" s="79">
        <f t="shared" si="394"/>
        <v>0</v>
      </c>
      <c r="K234" s="79">
        <f t="shared" si="395"/>
        <v>0</v>
      </c>
      <c r="L234" s="537"/>
      <c r="M234" s="537"/>
      <c r="N234" s="401"/>
      <c r="O234" s="320" t="str">
        <f t="shared" si="343"/>
        <v>LLR</v>
      </c>
      <c r="P234" s="79">
        <f t="shared" si="396"/>
        <v>0</v>
      </c>
      <c r="Q234" s="79">
        <f t="shared" si="397"/>
        <v>0</v>
      </c>
      <c r="R234" s="79">
        <f t="shared" si="428"/>
        <v>0</v>
      </c>
      <c r="S234" s="537"/>
      <c r="T234" s="537"/>
      <c r="U234" s="401"/>
      <c r="V234" s="320"/>
      <c r="W234" s="79">
        <f t="shared" si="398"/>
        <v>0</v>
      </c>
      <c r="X234" s="79">
        <f t="shared" si="399"/>
        <v>0</v>
      </c>
      <c r="Y234" s="79">
        <f t="shared" si="429"/>
        <v>0</v>
      </c>
      <c r="Z234" s="537"/>
      <c r="AA234" s="537"/>
      <c r="AB234" s="401"/>
      <c r="AC234" s="320"/>
      <c r="AD234" s="79">
        <f t="shared" si="400"/>
        <v>0</v>
      </c>
      <c r="AE234" s="79">
        <f t="shared" si="401"/>
        <v>0</v>
      </c>
      <c r="AF234" s="79">
        <f t="shared" si="430"/>
        <v>0</v>
      </c>
      <c r="AG234" s="537"/>
      <c r="AH234" s="537"/>
      <c r="AI234" s="401"/>
      <c r="AJ234" s="320"/>
      <c r="AK234" s="79">
        <f t="shared" si="402"/>
        <v>0</v>
      </c>
      <c r="AL234" s="79">
        <f t="shared" si="403"/>
        <v>0</v>
      </c>
      <c r="AM234" s="79">
        <f t="shared" si="431"/>
        <v>0</v>
      </c>
      <c r="AN234" s="537"/>
      <c r="AO234" s="537"/>
      <c r="AP234" s="401"/>
      <c r="AQ234" s="320"/>
      <c r="AR234" s="79">
        <f t="shared" si="404"/>
        <v>0</v>
      </c>
      <c r="AS234" s="79">
        <f t="shared" si="405"/>
        <v>0</v>
      </c>
      <c r="AT234" s="79">
        <f t="shared" si="432"/>
        <v>0</v>
      </c>
      <c r="AU234" s="537"/>
      <c r="AV234" s="537"/>
      <c r="AW234" s="401"/>
      <c r="AX234" s="320"/>
      <c r="AY234" s="79">
        <f t="shared" si="406"/>
        <v>0</v>
      </c>
      <c r="AZ234" s="79">
        <f t="shared" si="407"/>
        <v>0</v>
      </c>
      <c r="BA234" s="79">
        <f t="shared" si="433"/>
        <v>0</v>
      </c>
      <c r="BB234" s="537"/>
      <c r="BC234" s="537"/>
      <c r="BD234" s="401"/>
      <c r="BE234" s="320"/>
      <c r="BF234" s="79">
        <f t="shared" si="408"/>
        <v>0</v>
      </c>
      <c r="BG234" s="79">
        <f t="shared" si="409"/>
        <v>0</v>
      </c>
      <c r="BH234" s="79">
        <f t="shared" si="434"/>
        <v>0</v>
      </c>
      <c r="BI234" s="537"/>
      <c r="BJ234" s="537"/>
      <c r="BK234" s="401"/>
      <c r="BL234" s="320"/>
      <c r="BM234" s="79">
        <f t="shared" si="410"/>
        <v>0</v>
      </c>
      <c r="BN234" s="79">
        <f t="shared" si="411"/>
        <v>0</v>
      </c>
      <c r="BO234" s="79">
        <f t="shared" si="435"/>
        <v>0</v>
      </c>
      <c r="BP234" s="537"/>
      <c r="BQ234" s="537"/>
      <c r="BR234" s="401"/>
      <c r="BS234" s="320"/>
      <c r="BT234" s="79">
        <f t="shared" si="412"/>
        <v>0</v>
      </c>
      <c r="BU234" s="79">
        <f t="shared" si="413"/>
        <v>0</v>
      </c>
      <c r="BV234" s="79">
        <f t="shared" si="436"/>
        <v>0</v>
      </c>
      <c r="BW234" s="537"/>
      <c r="BX234" s="537"/>
      <c r="BY234" s="401"/>
      <c r="BZ234" s="320"/>
      <c r="CA234" s="79">
        <f t="shared" si="414"/>
        <v>0</v>
      </c>
      <c r="CB234" s="79">
        <f t="shared" si="415"/>
        <v>0</v>
      </c>
      <c r="CC234" s="79">
        <f t="shared" si="437"/>
        <v>0</v>
      </c>
      <c r="CD234" s="537"/>
      <c r="CE234" s="537"/>
      <c r="CF234" s="401"/>
      <c r="CG234" s="320"/>
      <c r="CH234" s="79">
        <f t="shared" si="416"/>
        <v>0</v>
      </c>
      <c r="CI234" s="79">
        <f t="shared" si="417"/>
        <v>0</v>
      </c>
      <c r="CJ234" s="79">
        <f t="shared" si="438"/>
        <v>0</v>
      </c>
      <c r="CK234" s="537"/>
      <c r="CL234" s="537"/>
      <c r="CM234" s="401"/>
      <c r="CN234" s="320"/>
      <c r="CO234" s="79">
        <f t="shared" si="418"/>
        <v>0</v>
      </c>
      <c r="CP234" s="79">
        <f t="shared" si="419"/>
        <v>0</v>
      </c>
      <c r="CQ234" s="79">
        <f t="shared" si="439"/>
        <v>0</v>
      </c>
      <c r="CR234" s="537"/>
      <c r="CS234" s="537"/>
      <c r="CT234" s="401"/>
      <c r="CU234" s="320"/>
      <c r="CV234" s="79">
        <f t="shared" si="420"/>
        <v>0</v>
      </c>
      <c r="CW234" s="79">
        <f t="shared" si="421"/>
        <v>0</v>
      </c>
      <c r="CX234" s="79">
        <f t="shared" si="440"/>
        <v>0</v>
      </c>
      <c r="CY234" s="537"/>
      <c r="CZ234" s="537"/>
      <c r="DA234" s="401"/>
      <c r="DB234" s="320"/>
      <c r="DC234" s="79">
        <f t="shared" si="422"/>
        <v>0</v>
      </c>
      <c r="DD234" s="79">
        <f t="shared" si="423"/>
        <v>0</v>
      </c>
      <c r="DE234" s="79">
        <f t="shared" si="441"/>
        <v>0</v>
      </c>
      <c r="DF234" s="537"/>
      <c r="DG234" s="537"/>
      <c r="DH234" s="401"/>
      <c r="DI234" s="320"/>
      <c r="DJ234" s="79">
        <f t="shared" si="424"/>
        <v>0</v>
      </c>
      <c r="DK234" s="79">
        <f t="shared" si="425"/>
        <v>0</v>
      </c>
      <c r="DL234" s="79">
        <f t="shared" si="442"/>
        <v>0</v>
      </c>
      <c r="DM234" s="537"/>
      <c r="DN234" s="537"/>
      <c r="DO234" s="401"/>
      <c r="DP234" s="320"/>
      <c r="DQ234" s="79">
        <f t="shared" si="426"/>
        <v>0</v>
      </c>
      <c r="DR234" s="79">
        <f t="shared" si="427"/>
        <v>0</v>
      </c>
      <c r="DS234" s="79">
        <f t="shared" si="443"/>
        <v>0</v>
      </c>
      <c r="DT234" s="537"/>
      <c r="DU234" s="537"/>
      <c r="DV234" s="401"/>
    </row>
    <row r="235" spans="1:126" outlineLevel="1" x14ac:dyDescent="0.2">
      <c r="A235" s="224" t="s">
        <v>87</v>
      </c>
      <c r="B235" s="181"/>
      <c r="C235" s="90">
        <f>SUMIF($H236:$H254,MID($H235,3,10),C236:C254)</f>
        <v>0</v>
      </c>
      <c r="D235" s="90">
        <f>SUMIF($H236:$H254,MID($H235,3,10),D236:D254)</f>
        <v>0</v>
      </c>
      <c r="E235" s="90">
        <f t="shared" si="392"/>
        <v>0</v>
      </c>
      <c r="F235" s="150"/>
      <c r="G235" s="22"/>
      <c r="H235" s="320" t="s">
        <v>319</v>
      </c>
      <c r="I235" s="77">
        <f t="shared" si="393"/>
        <v>0</v>
      </c>
      <c r="J235" s="77">
        <f t="shared" si="394"/>
        <v>0</v>
      </c>
      <c r="K235" s="80">
        <f t="shared" si="395"/>
        <v>0</v>
      </c>
      <c r="L235" s="464">
        <f>IF(I$1="","",SUMIF($H236:$H254,MID($H235,3,10),L236:L254))</f>
        <v>0</v>
      </c>
      <c r="M235" s="464">
        <f>IF(I$1="","",SUMIF($H236:$H254,MID($H235,3,10),M236:M254))</f>
        <v>0</v>
      </c>
      <c r="N235" s="401"/>
      <c r="O235" s="320" t="str">
        <f t="shared" si="343"/>
        <v>LL</v>
      </c>
      <c r="P235" s="77">
        <f t="shared" si="396"/>
        <v>0</v>
      </c>
      <c r="Q235" s="77">
        <f t="shared" si="397"/>
        <v>0</v>
      </c>
      <c r="R235" s="80">
        <f t="shared" si="428"/>
        <v>0</v>
      </c>
      <c r="S235" s="476">
        <f>IF(P$1="","",SUMIF($H236:$H241,MID($H235,3,10),S236:S241))</f>
        <v>0</v>
      </c>
      <c r="T235" s="476">
        <f>IF(P$1="","",SUMIF($H236:$H241,MID($H235,3,10),T236:T241))</f>
        <v>0</v>
      </c>
      <c r="U235" s="401"/>
      <c r="V235" s="320"/>
      <c r="W235" s="77">
        <f t="shared" si="398"/>
        <v>0</v>
      </c>
      <c r="X235" s="77">
        <f t="shared" si="399"/>
        <v>0</v>
      </c>
      <c r="Y235" s="80">
        <f t="shared" si="429"/>
        <v>0</v>
      </c>
      <c r="Z235" s="476">
        <f>IF(W$1="","",SUMIF($H236:$H241,MID($H235,3,10),Z236:Z241))</f>
        <v>0</v>
      </c>
      <c r="AA235" s="476">
        <f>IF(W$1="","",SUMIF($H236:$H241,MID($H235,3,10),AA236:AA241))</f>
        <v>0</v>
      </c>
      <c r="AB235" s="401"/>
      <c r="AC235" s="320"/>
      <c r="AD235" s="77">
        <f t="shared" si="400"/>
        <v>0</v>
      </c>
      <c r="AE235" s="77">
        <f t="shared" si="401"/>
        <v>0</v>
      </c>
      <c r="AF235" s="80">
        <f t="shared" si="430"/>
        <v>0</v>
      </c>
      <c r="AG235" s="476">
        <f>IF(AD$1="","",SUMIF($H236:$H241,MID($H235,3,10),AG236:AG241))</f>
        <v>0</v>
      </c>
      <c r="AH235" s="476">
        <f>IF(AD$1="","",SUMIF($H236:$H241,MID($H235,3,10),AH236:AH241))</f>
        <v>0</v>
      </c>
      <c r="AI235" s="401"/>
      <c r="AJ235" s="320"/>
      <c r="AK235" s="77">
        <f t="shared" si="402"/>
        <v>0</v>
      </c>
      <c r="AL235" s="77">
        <f t="shared" si="403"/>
        <v>0</v>
      </c>
      <c r="AM235" s="80">
        <f t="shared" si="431"/>
        <v>0</v>
      </c>
      <c r="AN235" s="476">
        <f>IF(AK$1="","",SUMIF($H236:$H241,MID($H235,3,10),AN236:AN241))</f>
        <v>0</v>
      </c>
      <c r="AO235" s="476">
        <f>IF(AK$1="","",SUMIF($H236:$H241,MID($H235,3,10),AO236:AO241))</f>
        <v>0</v>
      </c>
      <c r="AP235" s="401"/>
      <c r="AQ235" s="320"/>
      <c r="AR235" s="77">
        <f t="shared" si="404"/>
        <v>0</v>
      </c>
      <c r="AS235" s="77">
        <f t="shared" si="405"/>
        <v>0</v>
      </c>
      <c r="AT235" s="80">
        <f t="shared" si="432"/>
        <v>0</v>
      </c>
      <c r="AU235" s="476">
        <f>IF(AR$1="","",SUMIF($H236:$H241,MID($H235,3,10),AU236:AU241))</f>
        <v>0</v>
      </c>
      <c r="AV235" s="476">
        <f>IF(AR$1="","",SUMIF($H236:$H241,MID($H235,3,10),AV236:AV241))</f>
        <v>0</v>
      </c>
      <c r="AW235" s="401"/>
      <c r="AX235" s="320"/>
      <c r="AY235" s="77">
        <f t="shared" si="406"/>
        <v>0</v>
      </c>
      <c r="AZ235" s="77">
        <f t="shared" si="407"/>
        <v>0</v>
      </c>
      <c r="BA235" s="80">
        <f t="shared" si="433"/>
        <v>0</v>
      </c>
      <c r="BB235" s="476">
        <f>IF(AY$1="","",SUMIF($H236:$H241,MID($H235,3,10),BB236:BB241))</f>
        <v>0</v>
      </c>
      <c r="BC235" s="476">
        <f>IF(AY$1="","",SUMIF($H236:$H241,MID($H235,3,10),BC236:BC241))</f>
        <v>0</v>
      </c>
      <c r="BD235" s="401"/>
      <c r="BE235" s="320"/>
      <c r="BF235" s="77">
        <f t="shared" si="408"/>
        <v>0</v>
      </c>
      <c r="BG235" s="77">
        <f t="shared" si="409"/>
        <v>0</v>
      </c>
      <c r="BH235" s="80">
        <f t="shared" si="434"/>
        <v>0</v>
      </c>
      <c r="BI235" s="476">
        <f>IF(BF$1="","",SUMIF($H236:$H241,MID($H235,3,10),BI236:BI241))</f>
        <v>0</v>
      </c>
      <c r="BJ235" s="476">
        <f>IF(BF$1="","",SUMIF($H236:$H241,MID($H235,3,10),BJ236:BJ241))</f>
        <v>0</v>
      </c>
      <c r="BK235" s="401"/>
      <c r="BL235" s="320"/>
      <c r="BM235" s="77">
        <f t="shared" si="410"/>
        <v>0</v>
      </c>
      <c r="BN235" s="77">
        <f t="shared" si="411"/>
        <v>0</v>
      </c>
      <c r="BO235" s="80">
        <f t="shared" si="435"/>
        <v>0</v>
      </c>
      <c r="BP235" s="476">
        <f>IF(BM$1="","",SUMIF($H236:$H241,MID($H235,3,10),BP236:BP241))</f>
        <v>0</v>
      </c>
      <c r="BQ235" s="476">
        <f>IF(BM$1="","",SUMIF($H236:$H241,MID($H235,3,10),BQ236:BQ241))</f>
        <v>0</v>
      </c>
      <c r="BR235" s="401"/>
      <c r="BS235" s="320"/>
      <c r="BT235" s="77">
        <f t="shared" si="412"/>
        <v>0</v>
      </c>
      <c r="BU235" s="77">
        <f t="shared" si="413"/>
        <v>0</v>
      </c>
      <c r="BV235" s="80">
        <f t="shared" si="436"/>
        <v>0</v>
      </c>
      <c r="BW235" s="476">
        <f>IF(BT$1="","",SUMIF($H236:$H241,MID($H235,3,10),BW236:BW241))</f>
        <v>0</v>
      </c>
      <c r="BX235" s="476">
        <f>IF(BT$1="","",SUMIF($H236:$H241,MID($H235,3,10),BX236:BX241))</f>
        <v>0</v>
      </c>
      <c r="BY235" s="401"/>
      <c r="BZ235" s="320"/>
      <c r="CA235" s="77">
        <f t="shared" si="414"/>
        <v>0</v>
      </c>
      <c r="CB235" s="77">
        <f t="shared" si="415"/>
        <v>0</v>
      </c>
      <c r="CC235" s="80">
        <f t="shared" si="437"/>
        <v>0</v>
      </c>
      <c r="CD235" s="476">
        <f>IF(CA$1="","",SUMIF($H236:$H241,MID($H235,3,10),CD236:CD241))</f>
        <v>0</v>
      </c>
      <c r="CE235" s="476">
        <f>IF(CA$1="","",SUMIF($H236:$H241,MID($H235,3,10),CE236:CE241))</f>
        <v>0</v>
      </c>
      <c r="CF235" s="401"/>
      <c r="CG235" s="320"/>
      <c r="CH235" s="77">
        <f t="shared" si="416"/>
        <v>0</v>
      </c>
      <c r="CI235" s="77">
        <f t="shared" si="417"/>
        <v>0</v>
      </c>
      <c r="CJ235" s="80">
        <f t="shared" si="438"/>
        <v>0</v>
      </c>
      <c r="CK235" s="476">
        <f>IF(CH$1="","",SUMIF($H236:$H241,MID($H235,3,10),CK236:CK241))</f>
        <v>0</v>
      </c>
      <c r="CL235" s="476">
        <f>IF(CH$1="","",SUMIF($H236:$H241,MID($H235,3,10),CL236:CL241))</f>
        <v>0</v>
      </c>
      <c r="CM235" s="401"/>
      <c r="CN235" s="320"/>
      <c r="CO235" s="77">
        <f t="shared" si="418"/>
        <v>0</v>
      </c>
      <c r="CP235" s="77">
        <f t="shared" si="419"/>
        <v>0</v>
      </c>
      <c r="CQ235" s="80">
        <f t="shared" si="439"/>
        <v>0</v>
      </c>
      <c r="CR235" s="476">
        <f>IF(CO$1="","",SUMIF($H236:$H241,MID($H235,3,10),CR236:CR241))</f>
        <v>0</v>
      </c>
      <c r="CS235" s="476">
        <f>IF(CO$1="","",SUMIF($H236:$H241,MID($H235,3,10),CS236:CS241))</f>
        <v>0</v>
      </c>
      <c r="CT235" s="401"/>
      <c r="CU235" s="320"/>
      <c r="CV235" s="77">
        <f t="shared" si="420"/>
        <v>0</v>
      </c>
      <c r="CW235" s="77">
        <f t="shared" si="421"/>
        <v>0</v>
      </c>
      <c r="CX235" s="80">
        <f t="shared" si="440"/>
        <v>0</v>
      </c>
      <c r="CY235" s="476">
        <f>IF(CV$1="","",SUMIF($H236:$H241,MID($H235,3,10),CY236:CY241))</f>
        <v>0</v>
      </c>
      <c r="CZ235" s="476">
        <f>IF(CV$1="","",SUMIF($H236:$H241,MID($H235,3,10),CZ236:CZ241))</f>
        <v>0</v>
      </c>
      <c r="DA235" s="401"/>
      <c r="DB235" s="320"/>
      <c r="DC235" s="77">
        <f t="shared" si="422"/>
        <v>0</v>
      </c>
      <c r="DD235" s="77">
        <f t="shared" si="423"/>
        <v>0</v>
      </c>
      <c r="DE235" s="80">
        <f t="shared" si="441"/>
        <v>0</v>
      </c>
      <c r="DF235" s="476">
        <f>IF(DC$1="","",SUMIF($H236:$H241,MID($H235,3,10),DF236:DF241))</f>
        <v>0</v>
      </c>
      <c r="DG235" s="476">
        <f>IF(DC$1="","",SUMIF($H236:$H241,MID($H235,3,10),DG236:DG241))</f>
        <v>0</v>
      </c>
      <c r="DH235" s="401"/>
      <c r="DI235" s="320"/>
      <c r="DJ235" s="77">
        <f t="shared" si="424"/>
        <v>0</v>
      </c>
      <c r="DK235" s="77">
        <f t="shared" si="425"/>
        <v>0</v>
      </c>
      <c r="DL235" s="80">
        <f t="shared" si="442"/>
        <v>0</v>
      </c>
      <c r="DM235" s="476">
        <f>IF(DJ$1="","",SUMIF($H236:$H241,MID($H235,3,10),DM236:DM241))</f>
        <v>0</v>
      </c>
      <c r="DN235" s="476">
        <f>IF(DJ$1="","",SUMIF($H236:$H241,MID($H235,3,10),DN236:DN241))</f>
        <v>0</v>
      </c>
      <c r="DO235" s="401"/>
      <c r="DP235" s="320"/>
      <c r="DQ235" s="77">
        <f t="shared" si="426"/>
        <v>0</v>
      </c>
      <c r="DR235" s="77">
        <f t="shared" si="427"/>
        <v>0</v>
      </c>
      <c r="DS235" s="80">
        <f t="shared" si="443"/>
        <v>0</v>
      </c>
      <c r="DT235" s="476">
        <f>IF(DQ$1="","",SUMIF($H236:$H241,MID($H235,3,10),DT236:DT241))</f>
        <v>0</v>
      </c>
      <c r="DU235" s="476">
        <f>IF(DQ$1="","",SUMIF($H236:$H241,MID($H235,3,10),DU236:DU241))</f>
        <v>0</v>
      </c>
      <c r="DV235" s="401"/>
    </row>
    <row r="236" spans="1:126" outlineLevel="1" x14ac:dyDescent="0.2">
      <c r="A236" s="154" t="s">
        <v>124</v>
      </c>
      <c r="B236" s="183"/>
      <c r="C236" s="44"/>
      <c r="D236" s="43"/>
      <c r="E236" s="79">
        <f t="shared" si="392"/>
        <v>0</v>
      </c>
      <c r="F236" s="150"/>
      <c r="G236" s="22"/>
      <c r="H236" s="320" t="s">
        <v>318</v>
      </c>
      <c r="I236" s="79">
        <f t="shared" si="393"/>
        <v>0</v>
      </c>
      <c r="J236" s="79">
        <f t="shared" si="394"/>
        <v>0</v>
      </c>
      <c r="K236" s="79">
        <f t="shared" si="395"/>
        <v>0</v>
      </c>
      <c r="L236" s="537"/>
      <c r="M236" s="537"/>
      <c r="N236" s="401"/>
      <c r="O236" s="320" t="str">
        <f t="shared" si="343"/>
        <v>LLC</v>
      </c>
      <c r="P236" s="79">
        <f t="shared" si="396"/>
        <v>0</v>
      </c>
      <c r="Q236" s="79">
        <f t="shared" si="397"/>
        <v>0</v>
      </c>
      <c r="R236" s="79">
        <f t="shared" si="428"/>
        <v>0</v>
      </c>
      <c r="S236" s="537"/>
      <c r="T236" s="537"/>
      <c r="U236" s="401"/>
      <c r="V236" s="320"/>
      <c r="W236" s="79">
        <f t="shared" si="398"/>
        <v>0</v>
      </c>
      <c r="X236" s="79">
        <f t="shared" si="399"/>
        <v>0</v>
      </c>
      <c r="Y236" s="79">
        <f t="shared" si="429"/>
        <v>0</v>
      </c>
      <c r="Z236" s="537"/>
      <c r="AA236" s="537"/>
      <c r="AB236" s="401"/>
      <c r="AC236" s="320"/>
      <c r="AD236" s="79">
        <f t="shared" si="400"/>
        <v>0</v>
      </c>
      <c r="AE236" s="79">
        <f t="shared" si="401"/>
        <v>0</v>
      </c>
      <c r="AF236" s="79">
        <f t="shared" si="430"/>
        <v>0</v>
      </c>
      <c r="AG236" s="537"/>
      <c r="AH236" s="537"/>
      <c r="AI236" s="401"/>
      <c r="AJ236" s="320"/>
      <c r="AK236" s="79">
        <f t="shared" si="402"/>
        <v>0</v>
      </c>
      <c r="AL236" s="79">
        <f t="shared" si="403"/>
        <v>0</v>
      </c>
      <c r="AM236" s="79">
        <f t="shared" si="431"/>
        <v>0</v>
      </c>
      <c r="AN236" s="537"/>
      <c r="AO236" s="537"/>
      <c r="AP236" s="401"/>
      <c r="AQ236" s="320"/>
      <c r="AR236" s="79">
        <f t="shared" si="404"/>
        <v>0</v>
      </c>
      <c r="AS236" s="79">
        <f t="shared" si="405"/>
        <v>0</v>
      </c>
      <c r="AT236" s="79">
        <f t="shared" si="432"/>
        <v>0</v>
      </c>
      <c r="AU236" s="537"/>
      <c r="AV236" s="537"/>
      <c r="AW236" s="401"/>
      <c r="AX236" s="320"/>
      <c r="AY236" s="79">
        <f t="shared" si="406"/>
        <v>0</v>
      </c>
      <c r="AZ236" s="79">
        <f t="shared" si="407"/>
        <v>0</v>
      </c>
      <c r="BA236" s="79">
        <f t="shared" si="433"/>
        <v>0</v>
      </c>
      <c r="BB236" s="537"/>
      <c r="BC236" s="537"/>
      <c r="BD236" s="401"/>
      <c r="BE236" s="320"/>
      <c r="BF236" s="79">
        <f t="shared" si="408"/>
        <v>0</v>
      </c>
      <c r="BG236" s="79">
        <f t="shared" si="409"/>
        <v>0</v>
      </c>
      <c r="BH236" s="79">
        <f t="shared" si="434"/>
        <v>0</v>
      </c>
      <c r="BI236" s="537"/>
      <c r="BJ236" s="537"/>
      <c r="BK236" s="401"/>
      <c r="BL236" s="320"/>
      <c r="BM236" s="79">
        <f t="shared" si="410"/>
        <v>0</v>
      </c>
      <c r="BN236" s="79">
        <f t="shared" si="411"/>
        <v>0</v>
      </c>
      <c r="BO236" s="79">
        <f t="shared" si="435"/>
        <v>0</v>
      </c>
      <c r="BP236" s="537"/>
      <c r="BQ236" s="537"/>
      <c r="BR236" s="401"/>
      <c r="BS236" s="320"/>
      <c r="BT236" s="79">
        <f t="shared" si="412"/>
        <v>0</v>
      </c>
      <c r="BU236" s="79">
        <f t="shared" si="413"/>
        <v>0</v>
      </c>
      <c r="BV236" s="79">
        <f t="shared" si="436"/>
        <v>0</v>
      </c>
      <c r="BW236" s="537"/>
      <c r="BX236" s="537"/>
      <c r="BY236" s="401"/>
      <c r="BZ236" s="320"/>
      <c r="CA236" s="79">
        <f t="shared" si="414"/>
        <v>0</v>
      </c>
      <c r="CB236" s="79">
        <f t="shared" si="415"/>
        <v>0</v>
      </c>
      <c r="CC236" s="79">
        <f t="shared" si="437"/>
        <v>0</v>
      </c>
      <c r="CD236" s="537"/>
      <c r="CE236" s="537"/>
      <c r="CF236" s="401"/>
      <c r="CG236" s="320"/>
      <c r="CH236" s="79">
        <f t="shared" si="416"/>
        <v>0</v>
      </c>
      <c r="CI236" s="79">
        <f t="shared" si="417"/>
        <v>0</v>
      </c>
      <c r="CJ236" s="79">
        <f t="shared" si="438"/>
        <v>0</v>
      </c>
      <c r="CK236" s="537"/>
      <c r="CL236" s="537"/>
      <c r="CM236" s="401"/>
      <c r="CN236" s="320"/>
      <c r="CO236" s="79">
        <f t="shared" si="418"/>
        <v>0</v>
      </c>
      <c r="CP236" s="79">
        <f t="shared" si="419"/>
        <v>0</v>
      </c>
      <c r="CQ236" s="79">
        <f t="shared" si="439"/>
        <v>0</v>
      </c>
      <c r="CR236" s="537"/>
      <c r="CS236" s="537"/>
      <c r="CT236" s="401"/>
      <c r="CU236" s="320"/>
      <c r="CV236" s="79">
        <f t="shared" si="420"/>
        <v>0</v>
      </c>
      <c r="CW236" s="79">
        <f t="shared" si="421"/>
        <v>0</v>
      </c>
      <c r="CX236" s="79">
        <f t="shared" si="440"/>
        <v>0</v>
      </c>
      <c r="CY236" s="537"/>
      <c r="CZ236" s="537"/>
      <c r="DA236" s="401"/>
      <c r="DB236" s="320"/>
      <c r="DC236" s="79">
        <f t="shared" si="422"/>
        <v>0</v>
      </c>
      <c r="DD236" s="79">
        <f t="shared" si="423"/>
        <v>0</v>
      </c>
      <c r="DE236" s="79">
        <f t="shared" si="441"/>
        <v>0</v>
      </c>
      <c r="DF236" s="537"/>
      <c r="DG236" s="537"/>
      <c r="DH236" s="401"/>
      <c r="DI236" s="320"/>
      <c r="DJ236" s="79">
        <f t="shared" si="424"/>
        <v>0</v>
      </c>
      <c r="DK236" s="79">
        <f t="shared" si="425"/>
        <v>0</v>
      </c>
      <c r="DL236" s="79">
        <f t="shared" si="442"/>
        <v>0</v>
      </c>
      <c r="DM236" s="537"/>
      <c r="DN236" s="537"/>
      <c r="DO236" s="401"/>
      <c r="DP236" s="320"/>
      <c r="DQ236" s="79">
        <f t="shared" si="426"/>
        <v>0</v>
      </c>
      <c r="DR236" s="79">
        <f t="shared" si="427"/>
        <v>0</v>
      </c>
      <c r="DS236" s="79">
        <f t="shared" si="443"/>
        <v>0</v>
      </c>
      <c r="DT236" s="537"/>
      <c r="DU236" s="537"/>
      <c r="DV236" s="401"/>
    </row>
    <row r="237" spans="1:126" outlineLevel="1" x14ac:dyDescent="0.2">
      <c r="A237" s="154" t="s">
        <v>125</v>
      </c>
      <c r="B237" s="182"/>
      <c r="C237" s="44"/>
      <c r="D237" s="43"/>
      <c r="E237" s="79">
        <f t="shared" si="392"/>
        <v>0</v>
      </c>
      <c r="F237" s="150"/>
      <c r="G237" s="22"/>
      <c r="H237" s="320" t="s">
        <v>318</v>
      </c>
      <c r="I237" s="79">
        <f t="shared" si="393"/>
        <v>0</v>
      </c>
      <c r="J237" s="79">
        <f t="shared" si="394"/>
        <v>0</v>
      </c>
      <c r="K237" s="79">
        <f t="shared" si="395"/>
        <v>0</v>
      </c>
      <c r="L237" s="537"/>
      <c r="M237" s="537"/>
      <c r="N237" s="401"/>
      <c r="O237" s="320" t="str">
        <f t="shared" si="343"/>
        <v>LLC</v>
      </c>
      <c r="P237" s="79">
        <f t="shared" si="396"/>
        <v>0</v>
      </c>
      <c r="Q237" s="79">
        <f t="shared" si="397"/>
        <v>0</v>
      </c>
      <c r="R237" s="79">
        <f t="shared" si="428"/>
        <v>0</v>
      </c>
      <c r="S237" s="537"/>
      <c r="T237" s="537"/>
      <c r="U237" s="401"/>
      <c r="V237" s="320"/>
      <c r="W237" s="79">
        <f t="shared" si="398"/>
        <v>0</v>
      </c>
      <c r="X237" s="79">
        <f t="shared" si="399"/>
        <v>0</v>
      </c>
      <c r="Y237" s="79">
        <f t="shared" si="429"/>
        <v>0</v>
      </c>
      <c r="Z237" s="537"/>
      <c r="AA237" s="537"/>
      <c r="AB237" s="401"/>
      <c r="AC237" s="320"/>
      <c r="AD237" s="79">
        <f t="shared" si="400"/>
        <v>0</v>
      </c>
      <c r="AE237" s="79">
        <f t="shared" si="401"/>
        <v>0</v>
      </c>
      <c r="AF237" s="79">
        <f t="shared" si="430"/>
        <v>0</v>
      </c>
      <c r="AG237" s="537"/>
      <c r="AH237" s="537"/>
      <c r="AI237" s="401"/>
      <c r="AJ237" s="320"/>
      <c r="AK237" s="79">
        <f t="shared" si="402"/>
        <v>0</v>
      </c>
      <c r="AL237" s="79">
        <f t="shared" si="403"/>
        <v>0</v>
      </c>
      <c r="AM237" s="79">
        <f t="shared" si="431"/>
        <v>0</v>
      </c>
      <c r="AN237" s="537"/>
      <c r="AO237" s="537"/>
      <c r="AP237" s="401"/>
      <c r="AQ237" s="320"/>
      <c r="AR237" s="79">
        <f t="shared" si="404"/>
        <v>0</v>
      </c>
      <c r="AS237" s="79">
        <f t="shared" si="405"/>
        <v>0</v>
      </c>
      <c r="AT237" s="79">
        <f t="shared" si="432"/>
        <v>0</v>
      </c>
      <c r="AU237" s="537"/>
      <c r="AV237" s="537"/>
      <c r="AW237" s="401"/>
      <c r="AX237" s="320"/>
      <c r="AY237" s="79">
        <f t="shared" si="406"/>
        <v>0</v>
      </c>
      <c r="AZ237" s="79">
        <f t="shared" si="407"/>
        <v>0</v>
      </c>
      <c r="BA237" s="79">
        <f t="shared" si="433"/>
        <v>0</v>
      </c>
      <c r="BB237" s="537"/>
      <c r="BC237" s="537"/>
      <c r="BD237" s="401"/>
      <c r="BE237" s="320"/>
      <c r="BF237" s="79">
        <f t="shared" si="408"/>
        <v>0</v>
      </c>
      <c r="BG237" s="79">
        <f t="shared" si="409"/>
        <v>0</v>
      </c>
      <c r="BH237" s="79">
        <f t="shared" si="434"/>
        <v>0</v>
      </c>
      <c r="BI237" s="537"/>
      <c r="BJ237" s="537"/>
      <c r="BK237" s="401"/>
      <c r="BL237" s="320"/>
      <c r="BM237" s="79">
        <f t="shared" si="410"/>
        <v>0</v>
      </c>
      <c r="BN237" s="79">
        <f t="shared" si="411"/>
        <v>0</v>
      </c>
      <c r="BO237" s="79">
        <f t="shared" si="435"/>
        <v>0</v>
      </c>
      <c r="BP237" s="537"/>
      <c r="BQ237" s="537"/>
      <c r="BR237" s="401"/>
      <c r="BS237" s="320"/>
      <c r="BT237" s="79">
        <f t="shared" si="412"/>
        <v>0</v>
      </c>
      <c r="BU237" s="79">
        <f t="shared" si="413"/>
        <v>0</v>
      </c>
      <c r="BV237" s="79">
        <f t="shared" si="436"/>
        <v>0</v>
      </c>
      <c r="BW237" s="537"/>
      <c r="BX237" s="537"/>
      <c r="BY237" s="401"/>
      <c r="BZ237" s="320"/>
      <c r="CA237" s="79">
        <f t="shared" si="414"/>
        <v>0</v>
      </c>
      <c r="CB237" s="79">
        <f t="shared" si="415"/>
        <v>0</v>
      </c>
      <c r="CC237" s="79">
        <f t="shared" si="437"/>
        <v>0</v>
      </c>
      <c r="CD237" s="537"/>
      <c r="CE237" s="537"/>
      <c r="CF237" s="401"/>
      <c r="CG237" s="320"/>
      <c r="CH237" s="79">
        <f t="shared" si="416"/>
        <v>0</v>
      </c>
      <c r="CI237" s="79">
        <f t="shared" si="417"/>
        <v>0</v>
      </c>
      <c r="CJ237" s="79">
        <f t="shared" si="438"/>
        <v>0</v>
      </c>
      <c r="CK237" s="537"/>
      <c r="CL237" s="537"/>
      <c r="CM237" s="401"/>
      <c r="CN237" s="320"/>
      <c r="CO237" s="79">
        <f t="shared" si="418"/>
        <v>0</v>
      </c>
      <c r="CP237" s="79">
        <f t="shared" si="419"/>
        <v>0</v>
      </c>
      <c r="CQ237" s="79">
        <f t="shared" si="439"/>
        <v>0</v>
      </c>
      <c r="CR237" s="537"/>
      <c r="CS237" s="537"/>
      <c r="CT237" s="401"/>
      <c r="CU237" s="320"/>
      <c r="CV237" s="79">
        <f t="shared" si="420"/>
        <v>0</v>
      </c>
      <c r="CW237" s="79">
        <f t="shared" si="421"/>
        <v>0</v>
      </c>
      <c r="CX237" s="79">
        <f t="shared" si="440"/>
        <v>0</v>
      </c>
      <c r="CY237" s="537"/>
      <c r="CZ237" s="537"/>
      <c r="DA237" s="401"/>
      <c r="DB237" s="320"/>
      <c r="DC237" s="79">
        <f t="shared" si="422"/>
        <v>0</v>
      </c>
      <c r="DD237" s="79">
        <f t="shared" si="423"/>
        <v>0</v>
      </c>
      <c r="DE237" s="79">
        <f t="shared" si="441"/>
        <v>0</v>
      </c>
      <c r="DF237" s="537"/>
      <c r="DG237" s="537"/>
      <c r="DH237" s="401"/>
      <c r="DI237" s="320"/>
      <c r="DJ237" s="79">
        <f t="shared" si="424"/>
        <v>0</v>
      </c>
      <c r="DK237" s="79">
        <f t="shared" si="425"/>
        <v>0</v>
      </c>
      <c r="DL237" s="79">
        <f t="shared" si="442"/>
        <v>0</v>
      </c>
      <c r="DM237" s="537"/>
      <c r="DN237" s="537"/>
      <c r="DO237" s="401"/>
      <c r="DP237" s="320"/>
      <c r="DQ237" s="79">
        <f t="shared" si="426"/>
        <v>0</v>
      </c>
      <c r="DR237" s="79">
        <f t="shared" si="427"/>
        <v>0</v>
      </c>
      <c r="DS237" s="79">
        <f t="shared" si="443"/>
        <v>0</v>
      </c>
      <c r="DT237" s="537"/>
      <c r="DU237" s="537"/>
      <c r="DV237" s="401"/>
    </row>
    <row r="238" spans="1:126" outlineLevel="1" x14ac:dyDescent="0.2">
      <c r="A238" s="154" t="s">
        <v>110</v>
      </c>
      <c r="B238" s="182"/>
      <c r="C238" s="44"/>
      <c r="D238" s="43"/>
      <c r="E238" s="79">
        <f t="shared" si="392"/>
        <v>0</v>
      </c>
      <c r="F238" s="150"/>
      <c r="G238" s="22"/>
      <c r="H238" s="320" t="s">
        <v>318</v>
      </c>
      <c r="I238" s="79">
        <f t="shared" si="393"/>
        <v>0</v>
      </c>
      <c r="J238" s="79">
        <f t="shared" si="394"/>
        <v>0</v>
      </c>
      <c r="K238" s="79">
        <f t="shared" si="395"/>
        <v>0</v>
      </c>
      <c r="L238" s="537"/>
      <c r="M238" s="537"/>
      <c r="N238" s="401"/>
      <c r="O238" s="320" t="str">
        <f t="shared" si="343"/>
        <v>LLC</v>
      </c>
      <c r="P238" s="79">
        <f t="shared" si="396"/>
        <v>0</v>
      </c>
      <c r="Q238" s="79">
        <f t="shared" si="397"/>
        <v>0</v>
      </c>
      <c r="R238" s="79">
        <f t="shared" si="428"/>
        <v>0</v>
      </c>
      <c r="S238" s="537"/>
      <c r="T238" s="537"/>
      <c r="U238" s="401"/>
      <c r="V238" s="320"/>
      <c r="W238" s="79">
        <f t="shared" si="398"/>
        <v>0</v>
      </c>
      <c r="X238" s="79">
        <f t="shared" si="399"/>
        <v>0</v>
      </c>
      <c r="Y238" s="79">
        <f t="shared" si="429"/>
        <v>0</v>
      </c>
      <c r="Z238" s="537"/>
      <c r="AA238" s="537"/>
      <c r="AB238" s="401"/>
      <c r="AC238" s="320"/>
      <c r="AD238" s="79">
        <f t="shared" si="400"/>
        <v>0</v>
      </c>
      <c r="AE238" s="79">
        <f t="shared" si="401"/>
        <v>0</v>
      </c>
      <c r="AF238" s="79">
        <f t="shared" si="430"/>
        <v>0</v>
      </c>
      <c r="AG238" s="537"/>
      <c r="AH238" s="537"/>
      <c r="AI238" s="401"/>
      <c r="AJ238" s="320"/>
      <c r="AK238" s="79">
        <f t="shared" si="402"/>
        <v>0</v>
      </c>
      <c r="AL238" s="79">
        <f t="shared" si="403"/>
        <v>0</v>
      </c>
      <c r="AM238" s="79">
        <f t="shared" si="431"/>
        <v>0</v>
      </c>
      <c r="AN238" s="537"/>
      <c r="AO238" s="537"/>
      <c r="AP238" s="401"/>
      <c r="AQ238" s="320"/>
      <c r="AR238" s="79">
        <f t="shared" si="404"/>
        <v>0</v>
      </c>
      <c r="AS238" s="79">
        <f t="shared" si="405"/>
        <v>0</v>
      </c>
      <c r="AT238" s="79">
        <f t="shared" si="432"/>
        <v>0</v>
      </c>
      <c r="AU238" s="537"/>
      <c r="AV238" s="537"/>
      <c r="AW238" s="401"/>
      <c r="AX238" s="320"/>
      <c r="AY238" s="79">
        <f t="shared" si="406"/>
        <v>0</v>
      </c>
      <c r="AZ238" s="79">
        <f t="shared" si="407"/>
        <v>0</v>
      </c>
      <c r="BA238" s="79">
        <f t="shared" si="433"/>
        <v>0</v>
      </c>
      <c r="BB238" s="537"/>
      <c r="BC238" s="537"/>
      <c r="BD238" s="401"/>
      <c r="BE238" s="320"/>
      <c r="BF238" s="79">
        <f t="shared" si="408"/>
        <v>0</v>
      </c>
      <c r="BG238" s="79">
        <f t="shared" si="409"/>
        <v>0</v>
      </c>
      <c r="BH238" s="79">
        <f t="shared" si="434"/>
        <v>0</v>
      </c>
      <c r="BI238" s="537"/>
      <c r="BJ238" s="537"/>
      <c r="BK238" s="401"/>
      <c r="BL238" s="320"/>
      <c r="BM238" s="79">
        <f t="shared" si="410"/>
        <v>0</v>
      </c>
      <c r="BN238" s="79">
        <f t="shared" si="411"/>
        <v>0</v>
      </c>
      <c r="BO238" s="79">
        <f t="shared" si="435"/>
        <v>0</v>
      </c>
      <c r="BP238" s="537"/>
      <c r="BQ238" s="537"/>
      <c r="BR238" s="401"/>
      <c r="BS238" s="320"/>
      <c r="BT238" s="79">
        <f t="shared" si="412"/>
        <v>0</v>
      </c>
      <c r="BU238" s="79">
        <f t="shared" si="413"/>
        <v>0</v>
      </c>
      <c r="BV238" s="79">
        <f t="shared" si="436"/>
        <v>0</v>
      </c>
      <c r="BW238" s="537"/>
      <c r="BX238" s="537"/>
      <c r="BY238" s="401"/>
      <c r="BZ238" s="320"/>
      <c r="CA238" s="79">
        <f t="shared" si="414"/>
        <v>0</v>
      </c>
      <c r="CB238" s="79">
        <f t="shared" si="415"/>
        <v>0</v>
      </c>
      <c r="CC238" s="79">
        <f t="shared" si="437"/>
        <v>0</v>
      </c>
      <c r="CD238" s="537"/>
      <c r="CE238" s="537"/>
      <c r="CF238" s="401"/>
      <c r="CG238" s="320"/>
      <c r="CH238" s="79">
        <f t="shared" si="416"/>
        <v>0</v>
      </c>
      <c r="CI238" s="79">
        <f t="shared" si="417"/>
        <v>0</v>
      </c>
      <c r="CJ238" s="79">
        <f t="shared" si="438"/>
        <v>0</v>
      </c>
      <c r="CK238" s="537"/>
      <c r="CL238" s="537"/>
      <c r="CM238" s="401"/>
      <c r="CN238" s="320"/>
      <c r="CO238" s="79">
        <f t="shared" si="418"/>
        <v>0</v>
      </c>
      <c r="CP238" s="79">
        <f t="shared" si="419"/>
        <v>0</v>
      </c>
      <c r="CQ238" s="79">
        <f t="shared" si="439"/>
        <v>0</v>
      </c>
      <c r="CR238" s="537"/>
      <c r="CS238" s="537"/>
      <c r="CT238" s="401"/>
      <c r="CU238" s="320"/>
      <c r="CV238" s="79">
        <f t="shared" si="420"/>
        <v>0</v>
      </c>
      <c r="CW238" s="79">
        <f t="shared" si="421"/>
        <v>0</v>
      </c>
      <c r="CX238" s="79">
        <f t="shared" si="440"/>
        <v>0</v>
      </c>
      <c r="CY238" s="537"/>
      <c r="CZ238" s="537"/>
      <c r="DA238" s="401"/>
      <c r="DB238" s="320"/>
      <c r="DC238" s="79">
        <f t="shared" si="422"/>
        <v>0</v>
      </c>
      <c r="DD238" s="79">
        <f t="shared" si="423"/>
        <v>0</v>
      </c>
      <c r="DE238" s="79">
        <f t="shared" si="441"/>
        <v>0</v>
      </c>
      <c r="DF238" s="537"/>
      <c r="DG238" s="537"/>
      <c r="DH238" s="401"/>
      <c r="DI238" s="320"/>
      <c r="DJ238" s="79">
        <f t="shared" si="424"/>
        <v>0</v>
      </c>
      <c r="DK238" s="79">
        <f t="shared" si="425"/>
        <v>0</v>
      </c>
      <c r="DL238" s="79">
        <f t="shared" si="442"/>
        <v>0</v>
      </c>
      <c r="DM238" s="537"/>
      <c r="DN238" s="537"/>
      <c r="DO238" s="401"/>
      <c r="DP238" s="320"/>
      <c r="DQ238" s="79">
        <f t="shared" si="426"/>
        <v>0</v>
      </c>
      <c r="DR238" s="79">
        <f t="shared" si="427"/>
        <v>0</v>
      </c>
      <c r="DS238" s="79">
        <f t="shared" si="443"/>
        <v>0</v>
      </c>
      <c r="DT238" s="537"/>
      <c r="DU238" s="537"/>
      <c r="DV238" s="401"/>
    </row>
    <row r="239" spans="1:126" outlineLevel="1" x14ac:dyDescent="0.2">
      <c r="A239" s="154" t="s">
        <v>256</v>
      </c>
      <c r="B239" s="179" t="s">
        <v>85</v>
      </c>
      <c r="C239" s="44"/>
      <c r="D239" s="43"/>
      <c r="E239" s="79">
        <f t="shared" si="392"/>
        <v>0</v>
      </c>
      <c r="F239" s="150"/>
      <c r="G239" s="22"/>
      <c r="H239" s="320" t="s">
        <v>318</v>
      </c>
      <c r="I239" s="79">
        <f t="shared" si="393"/>
        <v>0</v>
      </c>
      <c r="J239" s="79">
        <f t="shared" si="394"/>
        <v>0</v>
      </c>
      <c r="K239" s="79">
        <f t="shared" si="395"/>
        <v>0</v>
      </c>
      <c r="L239" s="537"/>
      <c r="M239" s="537"/>
      <c r="N239" s="401"/>
      <c r="O239" s="320" t="str">
        <f t="shared" si="343"/>
        <v>LLC</v>
      </c>
      <c r="P239" s="79">
        <f t="shared" si="396"/>
        <v>0</v>
      </c>
      <c r="Q239" s="79">
        <f t="shared" si="397"/>
        <v>0</v>
      </c>
      <c r="R239" s="79">
        <f t="shared" si="428"/>
        <v>0</v>
      </c>
      <c r="S239" s="537"/>
      <c r="T239" s="537"/>
      <c r="U239" s="401"/>
      <c r="V239" s="320"/>
      <c r="W239" s="79">
        <f t="shared" si="398"/>
        <v>0</v>
      </c>
      <c r="X239" s="79">
        <f t="shared" si="399"/>
        <v>0</v>
      </c>
      <c r="Y239" s="79">
        <f t="shared" si="429"/>
        <v>0</v>
      </c>
      <c r="Z239" s="537"/>
      <c r="AA239" s="537"/>
      <c r="AB239" s="401"/>
      <c r="AC239" s="320"/>
      <c r="AD239" s="79">
        <f t="shared" si="400"/>
        <v>0</v>
      </c>
      <c r="AE239" s="79">
        <f t="shared" si="401"/>
        <v>0</v>
      </c>
      <c r="AF239" s="79">
        <f t="shared" si="430"/>
        <v>0</v>
      </c>
      <c r="AG239" s="537"/>
      <c r="AH239" s="537"/>
      <c r="AI239" s="401"/>
      <c r="AJ239" s="320"/>
      <c r="AK239" s="79">
        <f t="shared" si="402"/>
        <v>0</v>
      </c>
      <c r="AL239" s="79">
        <f t="shared" si="403"/>
        <v>0</v>
      </c>
      <c r="AM239" s="79">
        <f t="shared" si="431"/>
        <v>0</v>
      </c>
      <c r="AN239" s="537"/>
      <c r="AO239" s="537"/>
      <c r="AP239" s="401"/>
      <c r="AQ239" s="320"/>
      <c r="AR239" s="79">
        <f t="shared" si="404"/>
        <v>0</v>
      </c>
      <c r="AS239" s="79">
        <f t="shared" si="405"/>
        <v>0</v>
      </c>
      <c r="AT239" s="79">
        <f t="shared" si="432"/>
        <v>0</v>
      </c>
      <c r="AU239" s="537"/>
      <c r="AV239" s="537"/>
      <c r="AW239" s="401"/>
      <c r="AX239" s="320"/>
      <c r="AY239" s="79">
        <f t="shared" si="406"/>
        <v>0</v>
      </c>
      <c r="AZ239" s="79">
        <f t="shared" si="407"/>
        <v>0</v>
      </c>
      <c r="BA239" s="79">
        <f t="shared" si="433"/>
        <v>0</v>
      </c>
      <c r="BB239" s="537"/>
      <c r="BC239" s="537"/>
      <c r="BD239" s="401"/>
      <c r="BE239" s="320"/>
      <c r="BF239" s="79">
        <f t="shared" si="408"/>
        <v>0</v>
      </c>
      <c r="BG239" s="79">
        <f t="shared" si="409"/>
        <v>0</v>
      </c>
      <c r="BH239" s="79">
        <f t="shared" si="434"/>
        <v>0</v>
      </c>
      <c r="BI239" s="537"/>
      <c r="BJ239" s="537"/>
      <c r="BK239" s="401"/>
      <c r="BL239" s="320"/>
      <c r="BM239" s="79">
        <f t="shared" si="410"/>
        <v>0</v>
      </c>
      <c r="BN239" s="79">
        <f t="shared" si="411"/>
        <v>0</v>
      </c>
      <c r="BO239" s="79">
        <f t="shared" si="435"/>
        <v>0</v>
      </c>
      <c r="BP239" s="537"/>
      <c r="BQ239" s="537"/>
      <c r="BR239" s="401"/>
      <c r="BS239" s="320"/>
      <c r="BT239" s="79">
        <f t="shared" si="412"/>
        <v>0</v>
      </c>
      <c r="BU239" s="79">
        <f t="shared" si="413"/>
        <v>0</v>
      </c>
      <c r="BV239" s="79">
        <f t="shared" si="436"/>
        <v>0</v>
      </c>
      <c r="BW239" s="537"/>
      <c r="BX239" s="537"/>
      <c r="BY239" s="401"/>
      <c r="BZ239" s="320"/>
      <c r="CA239" s="79">
        <f t="shared" si="414"/>
        <v>0</v>
      </c>
      <c r="CB239" s="79">
        <f t="shared" si="415"/>
        <v>0</v>
      </c>
      <c r="CC239" s="79">
        <f t="shared" si="437"/>
        <v>0</v>
      </c>
      <c r="CD239" s="537"/>
      <c r="CE239" s="537"/>
      <c r="CF239" s="401"/>
      <c r="CG239" s="320"/>
      <c r="CH239" s="79">
        <f t="shared" si="416"/>
        <v>0</v>
      </c>
      <c r="CI239" s="79">
        <f t="shared" si="417"/>
        <v>0</v>
      </c>
      <c r="CJ239" s="79">
        <f t="shared" si="438"/>
        <v>0</v>
      </c>
      <c r="CK239" s="537"/>
      <c r="CL239" s="537"/>
      <c r="CM239" s="401"/>
      <c r="CN239" s="320"/>
      <c r="CO239" s="79">
        <f t="shared" si="418"/>
        <v>0</v>
      </c>
      <c r="CP239" s="79">
        <f t="shared" si="419"/>
        <v>0</v>
      </c>
      <c r="CQ239" s="79">
        <f t="shared" si="439"/>
        <v>0</v>
      </c>
      <c r="CR239" s="537"/>
      <c r="CS239" s="537"/>
      <c r="CT239" s="401"/>
      <c r="CU239" s="320"/>
      <c r="CV239" s="79">
        <f t="shared" si="420"/>
        <v>0</v>
      </c>
      <c r="CW239" s="79">
        <f t="shared" si="421"/>
        <v>0</v>
      </c>
      <c r="CX239" s="79">
        <f t="shared" si="440"/>
        <v>0</v>
      </c>
      <c r="CY239" s="537"/>
      <c r="CZ239" s="537"/>
      <c r="DA239" s="401"/>
      <c r="DB239" s="320"/>
      <c r="DC239" s="79">
        <f t="shared" si="422"/>
        <v>0</v>
      </c>
      <c r="DD239" s="79">
        <f t="shared" si="423"/>
        <v>0</v>
      </c>
      <c r="DE239" s="79">
        <f t="shared" si="441"/>
        <v>0</v>
      </c>
      <c r="DF239" s="537"/>
      <c r="DG239" s="537"/>
      <c r="DH239" s="401"/>
      <c r="DI239" s="320"/>
      <c r="DJ239" s="79">
        <f t="shared" si="424"/>
        <v>0</v>
      </c>
      <c r="DK239" s="79">
        <f t="shared" si="425"/>
        <v>0</v>
      </c>
      <c r="DL239" s="79">
        <f t="shared" si="442"/>
        <v>0</v>
      </c>
      <c r="DM239" s="537"/>
      <c r="DN239" s="537"/>
      <c r="DO239" s="401"/>
      <c r="DP239" s="320"/>
      <c r="DQ239" s="79">
        <f t="shared" si="426"/>
        <v>0</v>
      </c>
      <c r="DR239" s="79">
        <f t="shared" si="427"/>
        <v>0</v>
      </c>
      <c r="DS239" s="79">
        <f t="shared" si="443"/>
        <v>0</v>
      </c>
      <c r="DT239" s="537"/>
      <c r="DU239" s="537"/>
      <c r="DV239" s="401"/>
    </row>
    <row r="240" spans="1:126" outlineLevel="1" x14ac:dyDescent="0.2">
      <c r="A240" s="154" t="s">
        <v>257</v>
      </c>
      <c r="B240" s="179" t="s">
        <v>85</v>
      </c>
      <c r="C240" s="44"/>
      <c r="D240" s="43"/>
      <c r="E240" s="79">
        <f t="shared" si="392"/>
        <v>0</v>
      </c>
      <c r="F240" s="150"/>
      <c r="G240" s="22"/>
      <c r="H240" s="320" t="s">
        <v>318</v>
      </c>
      <c r="I240" s="79">
        <f t="shared" si="393"/>
        <v>0</v>
      </c>
      <c r="J240" s="79">
        <f t="shared" si="394"/>
        <v>0</v>
      </c>
      <c r="K240" s="79">
        <f t="shared" si="395"/>
        <v>0</v>
      </c>
      <c r="L240" s="537"/>
      <c r="M240" s="537"/>
      <c r="N240" s="401"/>
      <c r="O240" s="320" t="str">
        <f t="shared" si="343"/>
        <v>LLC</v>
      </c>
      <c r="P240" s="79">
        <f t="shared" si="396"/>
        <v>0</v>
      </c>
      <c r="Q240" s="79">
        <f t="shared" si="397"/>
        <v>0</v>
      </c>
      <c r="R240" s="79">
        <f t="shared" si="428"/>
        <v>0</v>
      </c>
      <c r="S240" s="537"/>
      <c r="T240" s="537"/>
      <c r="U240" s="401"/>
      <c r="V240" s="320"/>
      <c r="W240" s="79">
        <f t="shared" si="398"/>
        <v>0</v>
      </c>
      <c r="X240" s="79">
        <f t="shared" si="399"/>
        <v>0</v>
      </c>
      <c r="Y240" s="79">
        <f t="shared" si="429"/>
        <v>0</v>
      </c>
      <c r="Z240" s="537"/>
      <c r="AA240" s="537"/>
      <c r="AB240" s="401"/>
      <c r="AC240" s="320"/>
      <c r="AD240" s="79">
        <f t="shared" si="400"/>
        <v>0</v>
      </c>
      <c r="AE240" s="79">
        <f t="shared" si="401"/>
        <v>0</v>
      </c>
      <c r="AF240" s="79">
        <f t="shared" si="430"/>
        <v>0</v>
      </c>
      <c r="AG240" s="537"/>
      <c r="AH240" s="537"/>
      <c r="AI240" s="401"/>
      <c r="AJ240" s="320"/>
      <c r="AK240" s="79">
        <f t="shared" si="402"/>
        <v>0</v>
      </c>
      <c r="AL240" s="79">
        <f t="shared" si="403"/>
        <v>0</v>
      </c>
      <c r="AM240" s="79">
        <f t="shared" si="431"/>
        <v>0</v>
      </c>
      <c r="AN240" s="537"/>
      <c r="AO240" s="537"/>
      <c r="AP240" s="401"/>
      <c r="AQ240" s="320"/>
      <c r="AR240" s="79">
        <f t="shared" si="404"/>
        <v>0</v>
      </c>
      <c r="AS240" s="79">
        <f t="shared" si="405"/>
        <v>0</v>
      </c>
      <c r="AT240" s="79">
        <f t="shared" si="432"/>
        <v>0</v>
      </c>
      <c r="AU240" s="537"/>
      <c r="AV240" s="537"/>
      <c r="AW240" s="401"/>
      <c r="AX240" s="320"/>
      <c r="AY240" s="79">
        <f t="shared" si="406"/>
        <v>0</v>
      </c>
      <c r="AZ240" s="79">
        <f t="shared" si="407"/>
        <v>0</v>
      </c>
      <c r="BA240" s="79">
        <f t="shared" si="433"/>
        <v>0</v>
      </c>
      <c r="BB240" s="537"/>
      <c r="BC240" s="537"/>
      <c r="BD240" s="401"/>
      <c r="BE240" s="320"/>
      <c r="BF240" s="79">
        <f t="shared" si="408"/>
        <v>0</v>
      </c>
      <c r="BG240" s="79">
        <f t="shared" si="409"/>
        <v>0</v>
      </c>
      <c r="BH240" s="79">
        <f t="shared" si="434"/>
        <v>0</v>
      </c>
      <c r="BI240" s="537"/>
      <c r="BJ240" s="537"/>
      <c r="BK240" s="401"/>
      <c r="BL240" s="320"/>
      <c r="BM240" s="79">
        <f t="shared" si="410"/>
        <v>0</v>
      </c>
      <c r="BN240" s="79">
        <f t="shared" si="411"/>
        <v>0</v>
      </c>
      <c r="BO240" s="79">
        <f t="shared" si="435"/>
        <v>0</v>
      </c>
      <c r="BP240" s="537"/>
      <c r="BQ240" s="537"/>
      <c r="BR240" s="401"/>
      <c r="BS240" s="320"/>
      <c r="BT240" s="79">
        <f t="shared" si="412"/>
        <v>0</v>
      </c>
      <c r="BU240" s="79">
        <f t="shared" si="413"/>
        <v>0</v>
      </c>
      <c r="BV240" s="79">
        <f t="shared" si="436"/>
        <v>0</v>
      </c>
      <c r="BW240" s="537"/>
      <c r="BX240" s="537"/>
      <c r="BY240" s="401"/>
      <c r="BZ240" s="320"/>
      <c r="CA240" s="79">
        <f t="shared" si="414"/>
        <v>0</v>
      </c>
      <c r="CB240" s="79">
        <f t="shared" si="415"/>
        <v>0</v>
      </c>
      <c r="CC240" s="79">
        <f t="shared" si="437"/>
        <v>0</v>
      </c>
      <c r="CD240" s="537"/>
      <c r="CE240" s="537"/>
      <c r="CF240" s="401"/>
      <c r="CG240" s="320"/>
      <c r="CH240" s="79">
        <f t="shared" si="416"/>
        <v>0</v>
      </c>
      <c r="CI240" s="79">
        <f t="shared" si="417"/>
        <v>0</v>
      </c>
      <c r="CJ240" s="79">
        <f t="shared" si="438"/>
        <v>0</v>
      </c>
      <c r="CK240" s="537"/>
      <c r="CL240" s="537"/>
      <c r="CM240" s="401"/>
      <c r="CN240" s="320"/>
      <c r="CO240" s="79">
        <f t="shared" si="418"/>
        <v>0</v>
      </c>
      <c r="CP240" s="79">
        <f t="shared" si="419"/>
        <v>0</v>
      </c>
      <c r="CQ240" s="79">
        <f t="shared" si="439"/>
        <v>0</v>
      </c>
      <c r="CR240" s="537"/>
      <c r="CS240" s="537"/>
      <c r="CT240" s="401"/>
      <c r="CU240" s="320"/>
      <c r="CV240" s="79">
        <f t="shared" si="420"/>
        <v>0</v>
      </c>
      <c r="CW240" s="79">
        <f t="shared" si="421"/>
        <v>0</v>
      </c>
      <c r="CX240" s="79">
        <f t="shared" si="440"/>
        <v>0</v>
      </c>
      <c r="CY240" s="537"/>
      <c r="CZ240" s="537"/>
      <c r="DA240" s="401"/>
      <c r="DB240" s="320"/>
      <c r="DC240" s="79">
        <f t="shared" si="422"/>
        <v>0</v>
      </c>
      <c r="DD240" s="79">
        <f t="shared" si="423"/>
        <v>0</v>
      </c>
      <c r="DE240" s="79">
        <f t="shared" si="441"/>
        <v>0</v>
      </c>
      <c r="DF240" s="537"/>
      <c r="DG240" s="537"/>
      <c r="DH240" s="401"/>
      <c r="DI240" s="320"/>
      <c r="DJ240" s="79">
        <f t="shared" si="424"/>
        <v>0</v>
      </c>
      <c r="DK240" s="79">
        <f t="shared" si="425"/>
        <v>0</v>
      </c>
      <c r="DL240" s="79">
        <f t="shared" si="442"/>
        <v>0</v>
      </c>
      <c r="DM240" s="537"/>
      <c r="DN240" s="537"/>
      <c r="DO240" s="401"/>
      <c r="DP240" s="320"/>
      <c r="DQ240" s="79">
        <f t="shared" si="426"/>
        <v>0</v>
      </c>
      <c r="DR240" s="79">
        <f t="shared" si="427"/>
        <v>0</v>
      </c>
      <c r="DS240" s="79">
        <f t="shared" si="443"/>
        <v>0</v>
      </c>
      <c r="DT240" s="537"/>
      <c r="DU240" s="537"/>
      <c r="DV240" s="401"/>
    </row>
    <row r="241" spans="1:126" outlineLevel="1" x14ac:dyDescent="0.2">
      <c r="A241" s="154" t="s">
        <v>258</v>
      </c>
      <c r="B241" s="179" t="s">
        <v>118</v>
      </c>
      <c r="C241" s="44"/>
      <c r="D241" s="43"/>
      <c r="E241" s="79">
        <f t="shared" si="392"/>
        <v>0</v>
      </c>
      <c r="F241" s="150"/>
      <c r="G241" s="22"/>
      <c r="H241" s="320" t="s">
        <v>318</v>
      </c>
      <c r="I241" s="79">
        <f t="shared" si="393"/>
        <v>0</v>
      </c>
      <c r="J241" s="79">
        <f t="shared" si="394"/>
        <v>0</v>
      </c>
      <c r="K241" s="79">
        <f t="shared" si="395"/>
        <v>0</v>
      </c>
      <c r="L241" s="537"/>
      <c r="M241" s="537"/>
      <c r="N241" s="401"/>
      <c r="O241" s="320" t="str">
        <f t="shared" si="343"/>
        <v>LLC</v>
      </c>
      <c r="P241" s="79">
        <f t="shared" si="396"/>
        <v>0</v>
      </c>
      <c r="Q241" s="79">
        <f t="shared" si="397"/>
        <v>0</v>
      </c>
      <c r="R241" s="79">
        <f t="shared" si="428"/>
        <v>0</v>
      </c>
      <c r="S241" s="537"/>
      <c r="T241" s="537"/>
      <c r="U241" s="401"/>
      <c r="V241" s="320"/>
      <c r="W241" s="79">
        <f t="shared" si="398"/>
        <v>0</v>
      </c>
      <c r="X241" s="79">
        <f t="shared" si="399"/>
        <v>0</v>
      </c>
      <c r="Y241" s="79">
        <f t="shared" si="429"/>
        <v>0</v>
      </c>
      <c r="Z241" s="537"/>
      <c r="AA241" s="537"/>
      <c r="AB241" s="401"/>
      <c r="AC241" s="320"/>
      <c r="AD241" s="79">
        <f t="shared" si="400"/>
        <v>0</v>
      </c>
      <c r="AE241" s="79">
        <f t="shared" si="401"/>
        <v>0</v>
      </c>
      <c r="AF241" s="79">
        <f t="shared" si="430"/>
        <v>0</v>
      </c>
      <c r="AG241" s="537"/>
      <c r="AH241" s="537"/>
      <c r="AI241" s="401"/>
      <c r="AJ241" s="320"/>
      <c r="AK241" s="79">
        <f t="shared" si="402"/>
        <v>0</v>
      </c>
      <c r="AL241" s="79">
        <f t="shared" si="403"/>
        <v>0</v>
      </c>
      <c r="AM241" s="79">
        <f t="shared" si="431"/>
        <v>0</v>
      </c>
      <c r="AN241" s="537"/>
      <c r="AO241" s="537"/>
      <c r="AP241" s="401"/>
      <c r="AQ241" s="320"/>
      <c r="AR241" s="79">
        <f t="shared" si="404"/>
        <v>0</v>
      </c>
      <c r="AS241" s="79">
        <f t="shared" si="405"/>
        <v>0</v>
      </c>
      <c r="AT241" s="79">
        <f t="shared" si="432"/>
        <v>0</v>
      </c>
      <c r="AU241" s="537"/>
      <c r="AV241" s="537"/>
      <c r="AW241" s="401"/>
      <c r="AX241" s="320"/>
      <c r="AY241" s="79">
        <f t="shared" si="406"/>
        <v>0</v>
      </c>
      <c r="AZ241" s="79">
        <f t="shared" si="407"/>
        <v>0</v>
      </c>
      <c r="BA241" s="79">
        <f t="shared" si="433"/>
        <v>0</v>
      </c>
      <c r="BB241" s="537"/>
      <c r="BC241" s="537"/>
      <c r="BD241" s="401"/>
      <c r="BE241" s="320"/>
      <c r="BF241" s="79">
        <f t="shared" si="408"/>
        <v>0</v>
      </c>
      <c r="BG241" s="79">
        <f t="shared" si="409"/>
        <v>0</v>
      </c>
      <c r="BH241" s="79">
        <f t="shared" si="434"/>
        <v>0</v>
      </c>
      <c r="BI241" s="537"/>
      <c r="BJ241" s="537"/>
      <c r="BK241" s="401"/>
      <c r="BL241" s="320"/>
      <c r="BM241" s="79">
        <f t="shared" si="410"/>
        <v>0</v>
      </c>
      <c r="BN241" s="79">
        <f t="shared" si="411"/>
        <v>0</v>
      </c>
      <c r="BO241" s="79">
        <f t="shared" si="435"/>
        <v>0</v>
      </c>
      <c r="BP241" s="537"/>
      <c r="BQ241" s="537"/>
      <c r="BR241" s="401"/>
      <c r="BS241" s="320"/>
      <c r="BT241" s="79">
        <f t="shared" si="412"/>
        <v>0</v>
      </c>
      <c r="BU241" s="79">
        <f t="shared" si="413"/>
        <v>0</v>
      </c>
      <c r="BV241" s="79">
        <f t="shared" si="436"/>
        <v>0</v>
      </c>
      <c r="BW241" s="537"/>
      <c r="BX241" s="537"/>
      <c r="BY241" s="401"/>
      <c r="BZ241" s="320"/>
      <c r="CA241" s="79">
        <f t="shared" si="414"/>
        <v>0</v>
      </c>
      <c r="CB241" s="79">
        <f t="shared" si="415"/>
        <v>0</v>
      </c>
      <c r="CC241" s="79">
        <f t="shared" si="437"/>
        <v>0</v>
      </c>
      <c r="CD241" s="537"/>
      <c r="CE241" s="537"/>
      <c r="CF241" s="401"/>
      <c r="CG241" s="320"/>
      <c r="CH241" s="79">
        <f t="shared" si="416"/>
        <v>0</v>
      </c>
      <c r="CI241" s="79">
        <f t="shared" si="417"/>
        <v>0</v>
      </c>
      <c r="CJ241" s="79">
        <f t="shared" si="438"/>
        <v>0</v>
      </c>
      <c r="CK241" s="537"/>
      <c r="CL241" s="537"/>
      <c r="CM241" s="401"/>
      <c r="CN241" s="320"/>
      <c r="CO241" s="79">
        <f t="shared" si="418"/>
        <v>0</v>
      </c>
      <c r="CP241" s="79">
        <f t="shared" si="419"/>
        <v>0</v>
      </c>
      <c r="CQ241" s="79">
        <f t="shared" si="439"/>
        <v>0</v>
      </c>
      <c r="CR241" s="537"/>
      <c r="CS241" s="537"/>
      <c r="CT241" s="401"/>
      <c r="CU241" s="320"/>
      <c r="CV241" s="79">
        <f t="shared" si="420"/>
        <v>0</v>
      </c>
      <c r="CW241" s="79">
        <f t="shared" si="421"/>
        <v>0</v>
      </c>
      <c r="CX241" s="79">
        <f t="shared" si="440"/>
        <v>0</v>
      </c>
      <c r="CY241" s="537"/>
      <c r="CZ241" s="537"/>
      <c r="DA241" s="401"/>
      <c r="DB241" s="320"/>
      <c r="DC241" s="79">
        <f t="shared" si="422"/>
        <v>0</v>
      </c>
      <c r="DD241" s="79">
        <f t="shared" si="423"/>
        <v>0</v>
      </c>
      <c r="DE241" s="79">
        <f t="shared" si="441"/>
        <v>0</v>
      </c>
      <c r="DF241" s="537"/>
      <c r="DG241" s="537"/>
      <c r="DH241" s="401"/>
      <c r="DI241" s="320"/>
      <c r="DJ241" s="79">
        <f t="shared" si="424"/>
        <v>0</v>
      </c>
      <c r="DK241" s="79">
        <f t="shared" si="425"/>
        <v>0</v>
      </c>
      <c r="DL241" s="79">
        <f t="shared" si="442"/>
        <v>0</v>
      </c>
      <c r="DM241" s="537"/>
      <c r="DN241" s="537"/>
      <c r="DO241" s="401"/>
      <c r="DP241" s="320"/>
      <c r="DQ241" s="79">
        <f t="shared" si="426"/>
        <v>0</v>
      </c>
      <c r="DR241" s="79">
        <f t="shared" si="427"/>
        <v>0</v>
      </c>
      <c r="DS241" s="79">
        <f t="shared" si="443"/>
        <v>0</v>
      </c>
      <c r="DT241" s="537"/>
      <c r="DU241" s="537"/>
      <c r="DV241" s="401"/>
    </row>
    <row r="242" spans="1:126" outlineLevel="1" x14ac:dyDescent="0.2">
      <c r="A242" s="154" t="s">
        <v>113</v>
      </c>
      <c r="B242" s="182"/>
      <c r="C242" s="44"/>
      <c r="D242" s="43"/>
      <c r="E242" s="79">
        <f t="shared" si="392"/>
        <v>0</v>
      </c>
      <c r="F242" s="150"/>
      <c r="G242" s="22"/>
      <c r="H242" s="320" t="s">
        <v>318</v>
      </c>
      <c r="I242" s="79">
        <f t="shared" si="393"/>
        <v>0</v>
      </c>
      <c r="J242" s="79">
        <f t="shared" si="394"/>
        <v>0</v>
      </c>
      <c r="K242" s="79">
        <f t="shared" si="395"/>
        <v>0</v>
      </c>
      <c r="L242" s="537"/>
      <c r="M242" s="537"/>
      <c r="N242" s="401"/>
      <c r="O242" s="320" t="str">
        <f t="shared" si="343"/>
        <v>LLC</v>
      </c>
      <c r="P242" s="79">
        <f t="shared" si="396"/>
        <v>0</v>
      </c>
      <c r="Q242" s="79">
        <f t="shared" si="397"/>
        <v>0</v>
      </c>
      <c r="R242" s="79">
        <f t="shared" si="428"/>
        <v>0</v>
      </c>
      <c r="S242" s="537"/>
      <c r="T242" s="537"/>
      <c r="U242" s="401"/>
      <c r="V242" s="320"/>
      <c r="W242" s="79">
        <f t="shared" si="398"/>
        <v>0</v>
      </c>
      <c r="X242" s="79">
        <f t="shared" si="399"/>
        <v>0</v>
      </c>
      <c r="Y242" s="79">
        <f t="shared" si="429"/>
        <v>0</v>
      </c>
      <c r="Z242" s="537"/>
      <c r="AA242" s="537"/>
      <c r="AB242" s="401"/>
      <c r="AC242" s="320"/>
      <c r="AD242" s="79">
        <f t="shared" si="400"/>
        <v>0</v>
      </c>
      <c r="AE242" s="79">
        <f t="shared" si="401"/>
        <v>0</v>
      </c>
      <c r="AF242" s="79">
        <f t="shared" si="430"/>
        <v>0</v>
      </c>
      <c r="AG242" s="537"/>
      <c r="AH242" s="537"/>
      <c r="AI242" s="401"/>
      <c r="AJ242" s="320"/>
      <c r="AK242" s="79">
        <f t="shared" si="402"/>
        <v>0</v>
      </c>
      <c r="AL242" s="79">
        <f t="shared" si="403"/>
        <v>0</v>
      </c>
      <c r="AM242" s="79">
        <f t="shared" si="431"/>
        <v>0</v>
      </c>
      <c r="AN242" s="537"/>
      <c r="AO242" s="537"/>
      <c r="AP242" s="401"/>
      <c r="AQ242" s="320"/>
      <c r="AR242" s="79">
        <f t="shared" si="404"/>
        <v>0</v>
      </c>
      <c r="AS242" s="79">
        <f t="shared" si="405"/>
        <v>0</v>
      </c>
      <c r="AT242" s="79">
        <f t="shared" si="432"/>
        <v>0</v>
      </c>
      <c r="AU242" s="537"/>
      <c r="AV242" s="537"/>
      <c r="AW242" s="401"/>
      <c r="AX242" s="320"/>
      <c r="AY242" s="79">
        <f t="shared" si="406"/>
        <v>0</v>
      </c>
      <c r="AZ242" s="79">
        <f t="shared" si="407"/>
        <v>0</v>
      </c>
      <c r="BA242" s="79">
        <f t="shared" si="433"/>
        <v>0</v>
      </c>
      <c r="BB242" s="537"/>
      <c r="BC242" s="537"/>
      <c r="BD242" s="401"/>
      <c r="BE242" s="320"/>
      <c r="BF242" s="79">
        <f t="shared" si="408"/>
        <v>0</v>
      </c>
      <c r="BG242" s="79">
        <f t="shared" si="409"/>
        <v>0</v>
      </c>
      <c r="BH242" s="79">
        <f t="shared" si="434"/>
        <v>0</v>
      </c>
      <c r="BI242" s="537"/>
      <c r="BJ242" s="537"/>
      <c r="BK242" s="401"/>
      <c r="BL242" s="320"/>
      <c r="BM242" s="79">
        <f t="shared" si="410"/>
        <v>0</v>
      </c>
      <c r="BN242" s="79">
        <f t="shared" si="411"/>
        <v>0</v>
      </c>
      <c r="BO242" s="79">
        <f t="shared" si="435"/>
        <v>0</v>
      </c>
      <c r="BP242" s="537"/>
      <c r="BQ242" s="537"/>
      <c r="BR242" s="401"/>
      <c r="BS242" s="320"/>
      <c r="BT242" s="79">
        <f t="shared" si="412"/>
        <v>0</v>
      </c>
      <c r="BU242" s="79">
        <f t="shared" si="413"/>
        <v>0</v>
      </c>
      <c r="BV242" s="79">
        <f t="shared" si="436"/>
        <v>0</v>
      </c>
      <c r="BW242" s="537"/>
      <c r="BX242" s="537"/>
      <c r="BY242" s="401"/>
      <c r="BZ242" s="320"/>
      <c r="CA242" s="79">
        <f t="shared" si="414"/>
        <v>0</v>
      </c>
      <c r="CB242" s="79">
        <f t="shared" si="415"/>
        <v>0</v>
      </c>
      <c r="CC242" s="79">
        <f t="shared" si="437"/>
        <v>0</v>
      </c>
      <c r="CD242" s="537"/>
      <c r="CE242" s="537"/>
      <c r="CF242" s="401"/>
      <c r="CG242" s="320"/>
      <c r="CH242" s="79">
        <f t="shared" si="416"/>
        <v>0</v>
      </c>
      <c r="CI242" s="79">
        <f t="shared" si="417"/>
        <v>0</v>
      </c>
      <c r="CJ242" s="79">
        <f t="shared" si="438"/>
        <v>0</v>
      </c>
      <c r="CK242" s="537"/>
      <c r="CL242" s="537"/>
      <c r="CM242" s="401"/>
      <c r="CN242" s="320"/>
      <c r="CO242" s="79">
        <f t="shared" si="418"/>
        <v>0</v>
      </c>
      <c r="CP242" s="79">
        <f t="shared" si="419"/>
        <v>0</v>
      </c>
      <c r="CQ242" s="79">
        <f t="shared" si="439"/>
        <v>0</v>
      </c>
      <c r="CR242" s="537"/>
      <c r="CS242" s="537"/>
      <c r="CT242" s="401"/>
      <c r="CU242" s="320"/>
      <c r="CV242" s="79">
        <f t="shared" si="420"/>
        <v>0</v>
      </c>
      <c r="CW242" s="79">
        <f t="shared" si="421"/>
        <v>0</v>
      </c>
      <c r="CX242" s="79">
        <f t="shared" si="440"/>
        <v>0</v>
      </c>
      <c r="CY242" s="537"/>
      <c r="CZ242" s="537"/>
      <c r="DA242" s="401"/>
      <c r="DB242" s="320"/>
      <c r="DC242" s="79">
        <f t="shared" si="422"/>
        <v>0</v>
      </c>
      <c r="DD242" s="79">
        <f t="shared" si="423"/>
        <v>0</v>
      </c>
      <c r="DE242" s="79">
        <f t="shared" si="441"/>
        <v>0</v>
      </c>
      <c r="DF242" s="537"/>
      <c r="DG242" s="537"/>
      <c r="DH242" s="401"/>
      <c r="DI242" s="320"/>
      <c r="DJ242" s="79">
        <f t="shared" si="424"/>
        <v>0</v>
      </c>
      <c r="DK242" s="79">
        <f t="shared" si="425"/>
        <v>0</v>
      </c>
      <c r="DL242" s="79">
        <f t="shared" si="442"/>
        <v>0</v>
      </c>
      <c r="DM242" s="537"/>
      <c r="DN242" s="537"/>
      <c r="DO242" s="401"/>
      <c r="DP242" s="320"/>
      <c r="DQ242" s="79">
        <f t="shared" si="426"/>
        <v>0</v>
      </c>
      <c r="DR242" s="79">
        <f t="shared" si="427"/>
        <v>0</v>
      </c>
      <c r="DS242" s="79">
        <f t="shared" si="443"/>
        <v>0</v>
      </c>
      <c r="DT242" s="537"/>
      <c r="DU242" s="537"/>
      <c r="DV242" s="401"/>
    </row>
    <row r="243" spans="1:126" outlineLevel="1" x14ac:dyDescent="0.2">
      <c r="A243" s="154" t="s">
        <v>112</v>
      </c>
      <c r="B243" s="182"/>
      <c r="C243" s="44"/>
      <c r="D243" s="43"/>
      <c r="E243" s="79">
        <f t="shared" si="392"/>
        <v>0</v>
      </c>
      <c r="F243" s="150"/>
      <c r="G243" s="22"/>
      <c r="H243" s="320" t="s">
        <v>318</v>
      </c>
      <c r="I243" s="79">
        <f t="shared" si="393"/>
        <v>0</v>
      </c>
      <c r="J243" s="79">
        <f t="shared" si="394"/>
        <v>0</v>
      </c>
      <c r="K243" s="79">
        <f t="shared" si="395"/>
        <v>0</v>
      </c>
      <c r="L243" s="537"/>
      <c r="M243" s="537"/>
      <c r="N243" s="401"/>
      <c r="O243" s="320" t="str">
        <f t="shared" si="343"/>
        <v>LLC</v>
      </c>
      <c r="P243" s="79">
        <f t="shared" si="396"/>
        <v>0</v>
      </c>
      <c r="Q243" s="79">
        <f t="shared" si="397"/>
        <v>0</v>
      </c>
      <c r="R243" s="79">
        <f t="shared" si="428"/>
        <v>0</v>
      </c>
      <c r="S243" s="537"/>
      <c r="T243" s="537"/>
      <c r="U243" s="401"/>
      <c r="V243" s="320"/>
      <c r="W243" s="79">
        <f t="shared" si="398"/>
        <v>0</v>
      </c>
      <c r="X243" s="79">
        <f t="shared" si="399"/>
        <v>0</v>
      </c>
      <c r="Y243" s="79">
        <f t="shared" si="429"/>
        <v>0</v>
      </c>
      <c r="Z243" s="537"/>
      <c r="AA243" s="537"/>
      <c r="AB243" s="401"/>
      <c r="AC243" s="320"/>
      <c r="AD243" s="79">
        <f t="shared" si="400"/>
        <v>0</v>
      </c>
      <c r="AE243" s="79">
        <f t="shared" si="401"/>
        <v>0</v>
      </c>
      <c r="AF243" s="79">
        <f t="shared" si="430"/>
        <v>0</v>
      </c>
      <c r="AG243" s="537"/>
      <c r="AH243" s="537"/>
      <c r="AI243" s="401"/>
      <c r="AJ243" s="320"/>
      <c r="AK243" s="79">
        <f t="shared" si="402"/>
        <v>0</v>
      </c>
      <c r="AL243" s="79">
        <f t="shared" si="403"/>
        <v>0</v>
      </c>
      <c r="AM243" s="79">
        <f t="shared" si="431"/>
        <v>0</v>
      </c>
      <c r="AN243" s="537"/>
      <c r="AO243" s="537"/>
      <c r="AP243" s="401"/>
      <c r="AQ243" s="320"/>
      <c r="AR243" s="79">
        <f t="shared" si="404"/>
        <v>0</v>
      </c>
      <c r="AS243" s="79">
        <f t="shared" si="405"/>
        <v>0</v>
      </c>
      <c r="AT243" s="79">
        <f t="shared" si="432"/>
        <v>0</v>
      </c>
      <c r="AU243" s="537"/>
      <c r="AV243" s="537"/>
      <c r="AW243" s="401"/>
      <c r="AX243" s="320"/>
      <c r="AY243" s="79">
        <f t="shared" si="406"/>
        <v>0</v>
      </c>
      <c r="AZ243" s="79">
        <f t="shared" si="407"/>
        <v>0</v>
      </c>
      <c r="BA243" s="79">
        <f t="shared" si="433"/>
        <v>0</v>
      </c>
      <c r="BB243" s="537"/>
      <c r="BC243" s="537"/>
      <c r="BD243" s="401"/>
      <c r="BE243" s="320"/>
      <c r="BF243" s="79">
        <f t="shared" si="408"/>
        <v>0</v>
      </c>
      <c r="BG243" s="79">
        <f t="shared" si="409"/>
        <v>0</v>
      </c>
      <c r="BH243" s="79">
        <f t="shared" si="434"/>
        <v>0</v>
      </c>
      <c r="BI243" s="537"/>
      <c r="BJ243" s="537"/>
      <c r="BK243" s="401"/>
      <c r="BL243" s="320"/>
      <c r="BM243" s="79">
        <f t="shared" si="410"/>
        <v>0</v>
      </c>
      <c r="BN243" s="79">
        <f t="shared" si="411"/>
        <v>0</v>
      </c>
      <c r="BO243" s="79">
        <f t="shared" si="435"/>
        <v>0</v>
      </c>
      <c r="BP243" s="537"/>
      <c r="BQ243" s="537"/>
      <c r="BR243" s="401"/>
      <c r="BS243" s="320"/>
      <c r="BT243" s="79">
        <f t="shared" si="412"/>
        <v>0</v>
      </c>
      <c r="BU243" s="79">
        <f t="shared" si="413"/>
        <v>0</v>
      </c>
      <c r="BV243" s="79">
        <f t="shared" si="436"/>
        <v>0</v>
      </c>
      <c r="BW243" s="537"/>
      <c r="BX243" s="537"/>
      <c r="BY243" s="401"/>
      <c r="BZ243" s="320"/>
      <c r="CA243" s="79">
        <f t="shared" si="414"/>
        <v>0</v>
      </c>
      <c r="CB243" s="79">
        <f t="shared" si="415"/>
        <v>0</v>
      </c>
      <c r="CC243" s="79">
        <f t="shared" si="437"/>
        <v>0</v>
      </c>
      <c r="CD243" s="537"/>
      <c r="CE243" s="537"/>
      <c r="CF243" s="401"/>
      <c r="CG243" s="320"/>
      <c r="CH243" s="79">
        <f t="shared" si="416"/>
        <v>0</v>
      </c>
      <c r="CI243" s="79">
        <f t="shared" si="417"/>
        <v>0</v>
      </c>
      <c r="CJ243" s="79">
        <f t="shared" si="438"/>
        <v>0</v>
      </c>
      <c r="CK243" s="537"/>
      <c r="CL243" s="537"/>
      <c r="CM243" s="401"/>
      <c r="CN243" s="320"/>
      <c r="CO243" s="79">
        <f t="shared" si="418"/>
        <v>0</v>
      </c>
      <c r="CP243" s="79">
        <f t="shared" si="419"/>
        <v>0</v>
      </c>
      <c r="CQ243" s="79">
        <f t="shared" si="439"/>
        <v>0</v>
      </c>
      <c r="CR243" s="537"/>
      <c r="CS243" s="537"/>
      <c r="CT243" s="401"/>
      <c r="CU243" s="320"/>
      <c r="CV243" s="79">
        <f t="shared" si="420"/>
        <v>0</v>
      </c>
      <c r="CW243" s="79">
        <f t="shared" si="421"/>
        <v>0</v>
      </c>
      <c r="CX243" s="79">
        <f t="shared" si="440"/>
        <v>0</v>
      </c>
      <c r="CY243" s="537"/>
      <c r="CZ243" s="537"/>
      <c r="DA243" s="401"/>
      <c r="DB243" s="320"/>
      <c r="DC243" s="79">
        <f t="shared" si="422"/>
        <v>0</v>
      </c>
      <c r="DD243" s="79">
        <f t="shared" si="423"/>
        <v>0</v>
      </c>
      <c r="DE243" s="79">
        <f t="shared" si="441"/>
        <v>0</v>
      </c>
      <c r="DF243" s="537"/>
      <c r="DG243" s="537"/>
      <c r="DH243" s="401"/>
      <c r="DI243" s="320"/>
      <c r="DJ243" s="79">
        <f t="shared" si="424"/>
        <v>0</v>
      </c>
      <c r="DK243" s="79">
        <f t="shared" si="425"/>
        <v>0</v>
      </c>
      <c r="DL243" s="79">
        <f t="shared" si="442"/>
        <v>0</v>
      </c>
      <c r="DM243" s="537"/>
      <c r="DN243" s="537"/>
      <c r="DO243" s="401"/>
      <c r="DP243" s="320"/>
      <c r="DQ243" s="79">
        <f t="shared" si="426"/>
        <v>0</v>
      </c>
      <c r="DR243" s="79">
        <f t="shared" si="427"/>
        <v>0</v>
      </c>
      <c r="DS243" s="79">
        <f t="shared" si="443"/>
        <v>0</v>
      </c>
      <c r="DT243" s="537"/>
      <c r="DU243" s="537"/>
      <c r="DV243" s="401"/>
    </row>
    <row r="244" spans="1:126" outlineLevel="1" x14ac:dyDescent="0.2">
      <c r="A244" s="186" t="s">
        <v>117</v>
      </c>
      <c r="B244" s="182"/>
      <c r="C244" s="44"/>
      <c r="D244" s="43"/>
      <c r="E244" s="79">
        <f t="shared" si="392"/>
        <v>0</v>
      </c>
      <c r="F244" s="150"/>
      <c r="G244" s="22"/>
      <c r="H244" s="320" t="s">
        <v>318</v>
      </c>
      <c r="I244" s="79">
        <f t="shared" si="393"/>
        <v>0</v>
      </c>
      <c r="J244" s="79">
        <f t="shared" si="394"/>
        <v>0</v>
      </c>
      <c r="K244" s="79">
        <f t="shared" si="395"/>
        <v>0</v>
      </c>
      <c r="L244" s="537"/>
      <c r="M244" s="537"/>
      <c r="N244" s="401"/>
      <c r="O244" s="320" t="str">
        <f t="shared" si="343"/>
        <v>LLC</v>
      </c>
      <c r="P244" s="79">
        <f t="shared" si="396"/>
        <v>0</v>
      </c>
      <c r="Q244" s="79">
        <f t="shared" si="397"/>
        <v>0</v>
      </c>
      <c r="R244" s="79">
        <f t="shared" si="428"/>
        <v>0</v>
      </c>
      <c r="S244" s="537"/>
      <c r="T244" s="537"/>
      <c r="U244" s="401"/>
      <c r="V244" s="320"/>
      <c r="W244" s="79">
        <f t="shared" si="398"/>
        <v>0</v>
      </c>
      <c r="X244" s="79">
        <f t="shared" si="399"/>
        <v>0</v>
      </c>
      <c r="Y244" s="79">
        <f t="shared" si="429"/>
        <v>0</v>
      </c>
      <c r="Z244" s="537"/>
      <c r="AA244" s="537"/>
      <c r="AB244" s="401"/>
      <c r="AC244" s="320"/>
      <c r="AD244" s="79">
        <f t="shared" si="400"/>
        <v>0</v>
      </c>
      <c r="AE244" s="79">
        <f t="shared" si="401"/>
        <v>0</v>
      </c>
      <c r="AF244" s="79">
        <f t="shared" si="430"/>
        <v>0</v>
      </c>
      <c r="AG244" s="537"/>
      <c r="AH244" s="537"/>
      <c r="AI244" s="401"/>
      <c r="AJ244" s="320"/>
      <c r="AK244" s="79">
        <f t="shared" si="402"/>
        <v>0</v>
      </c>
      <c r="AL244" s="79">
        <f t="shared" si="403"/>
        <v>0</v>
      </c>
      <c r="AM244" s="79">
        <f t="shared" si="431"/>
        <v>0</v>
      </c>
      <c r="AN244" s="537"/>
      <c r="AO244" s="537"/>
      <c r="AP244" s="401"/>
      <c r="AQ244" s="320"/>
      <c r="AR244" s="79">
        <f t="shared" si="404"/>
        <v>0</v>
      </c>
      <c r="AS244" s="79">
        <f t="shared" si="405"/>
        <v>0</v>
      </c>
      <c r="AT244" s="79">
        <f t="shared" si="432"/>
        <v>0</v>
      </c>
      <c r="AU244" s="537"/>
      <c r="AV244" s="537"/>
      <c r="AW244" s="401"/>
      <c r="AX244" s="320"/>
      <c r="AY244" s="79">
        <f t="shared" si="406"/>
        <v>0</v>
      </c>
      <c r="AZ244" s="79">
        <f t="shared" si="407"/>
        <v>0</v>
      </c>
      <c r="BA244" s="79">
        <f t="shared" si="433"/>
        <v>0</v>
      </c>
      <c r="BB244" s="537"/>
      <c r="BC244" s="537"/>
      <c r="BD244" s="401"/>
      <c r="BE244" s="320"/>
      <c r="BF244" s="79">
        <f t="shared" si="408"/>
        <v>0</v>
      </c>
      <c r="BG244" s="79">
        <f t="shared" si="409"/>
        <v>0</v>
      </c>
      <c r="BH244" s="79">
        <f t="shared" si="434"/>
        <v>0</v>
      </c>
      <c r="BI244" s="537"/>
      <c r="BJ244" s="537"/>
      <c r="BK244" s="401"/>
      <c r="BL244" s="320"/>
      <c r="BM244" s="79">
        <f t="shared" si="410"/>
        <v>0</v>
      </c>
      <c r="BN244" s="79">
        <f t="shared" si="411"/>
        <v>0</v>
      </c>
      <c r="BO244" s="79">
        <f t="shared" si="435"/>
        <v>0</v>
      </c>
      <c r="BP244" s="537"/>
      <c r="BQ244" s="537"/>
      <c r="BR244" s="401"/>
      <c r="BS244" s="320"/>
      <c r="BT244" s="79">
        <f t="shared" si="412"/>
        <v>0</v>
      </c>
      <c r="BU244" s="79">
        <f t="shared" si="413"/>
        <v>0</v>
      </c>
      <c r="BV244" s="79">
        <f t="shared" si="436"/>
        <v>0</v>
      </c>
      <c r="BW244" s="537"/>
      <c r="BX244" s="537"/>
      <c r="BY244" s="401"/>
      <c r="BZ244" s="320"/>
      <c r="CA244" s="79">
        <f t="shared" si="414"/>
        <v>0</v>
      </c>
      <c r="CB244" s="79">
        <f t="shared" si="415"/>
        <v>0</v>
      </c>
      <c r="CC244" s="79">
        <f t="shared" si="437"/>
        <v>0</v>
      </c>
      <c r="CD244" s="537"/>
      <c r="CE244" s="537"/>
      <c r="CF244" s="401"/>
      <c r="CG244" s="320"/>
      <c r="CH244" s="79">
        <f t="shared" si="416"/>
        <v>0</v>
      </c>
      <c r="CI244" s="79">
        <f t="shared" si="417"/>
        <v>0</v>
      </c>
      <c r="CJ244" s="79">
        <f t="shared" si="438"/>
        <v>0</v>
      </c>
      <c r="CK244" s="537"/>
      <c r="CL244" s="537"/>
      <c r="CM244" s="401"/>
      <c r="CN244" s="320"/>
      <c r="CO244" s="79">
        <f t="shared" si="418"/>
        <v>0</v>
      </c>
      <c r="CP244" s="79">
        <f t="shared" si="419"/>
        <v>0</v>
      </c>
      <c r="CQ244" s="79">
        <f t="shared" si="439"/>
        <v>0</v>
      </c>
      <c r="CR244" s="537"/>
      <c r="CS244" s="537"/>
      <c r="CT244" s="401"/>
      <c r="CU244" s="320"/>
      <c r="CV244" s="79">
        <f t="shared" si="420"/>
        <v>0</v>
      </c>
      <c r="CW244" s="79">
        <f t="shared" si="421"/>
        <v>0</v>
      </c>
      <c r="CX244" s="79">
        <f t="shared" si="440"/>
        <v>0</v>
      </c>
      <c r="CY244" s="537"/>
      <c r="CZ244" s="537"/>
      <c r="DA244" s="401"/>
      <c r="DB244" s="320"/>
      <c r="DC244" s="79">
        <f t="shared" si="422"/>
        <v>0</v>
      </c>
      <c r="DD244" s="79">
        <f t="shared" si="423"/>
        <v>0</v>
      </c>
      <c r="DE244" s="79">
        <f t="shared" si="441"/>
        <v>0</v>
      </c>
      <c r="DF244" s="537"/>
      <c r="DG244" s="537"/>
      <c r="DH244" s="401"/>
      <c r="DI244" s="320"/>
      <c r="DJ244" s="79">
        <f t="shared" si="424"/>
        <v>0</v>
      </c>
      <c r="DK244" s="79">
        <f t="shared" si="425"/>
        <v>0</v>
      </c>
      <c r="DL244" s="79">
        <f t="shared" si="442"/>
        <v>0</v>
      </c>
      <c r="DM244" s="537"/>
      <c r="DN244" s="537"/>
      <c r="DO244" s="401"/>
      <c r="DP244" s="320"/>
      <c r="DQ244" s="79">
        <f t="shared" si="426"/>
        <v>0</v>
      </c>
      <c r="DR244" s="79">
        <f t="shared" si="427"/>
        <v>0</v>
      </c>
      <c r="DS244" s="79">
        <f t="shared" si="443"/>
        <v>0</v>
      </c>
      <c r="DT244" s="537"/>
      <c r="DU244" s="537"/>
      <c r="DV244" s="401"/>
    </row>
    <row r="245" spans="1:126" outlineLevel="1" x14ac:dyDescent="0.2">
      <c r="A245" s="186" t="s">
        <v>116</v>
      </c>
      <c r="B245" s="182"/>
      <c r="C245" s="44"/>
      <c r="D245" s="43"/>
      <c r="E245" s="79">
        <f t="shared" si="392"/>
        <v>0</v>
      </c>
      <c r="F245" s="178"/>
      <c r="G245" s="22"/>
      <c r="H245" s="320" t="s">
        <v>318</v>
      </c>
      <c r="I245" s="79">
        <f t="shared" si="393"/>
        <v>0</v>
      </c>
      <c r="J245" s="79">
        <f t="shared" si="394"/>
        <v>0</v>
      </c>
      <c r="K245" s="79">
        <f t="shared" si="395"/>
        <v>0</v>
      </c>
      <c r="L245" s="537"/>
      <c r="M245" s="537"/>
      <c r="N245" s="401"/>
      <c r="O245" s="320" t="str">
        <f t="shared" si="343"/>
        <v>LLC</v>
      </c>
      <c r="P245" s="79">
        <f t="shared" si="396"/>
        <v>0</v>
      </c>
      <c r="Q245" s="79">
        <f t="shared" si="397"/>
        <v>0</v>
      </c>
      <c r="R245" s="79">
        <f t="shared" si="428"/>
        <v>0</v>
      </c>
      <c r="S245" s="537"/>
      <c r="T245" s="537"/>
      <c r="U245" s="401"/>
      <c r="V245" s="320"/>
      <c r="W245" s="79">
        <f t="shared" si="398"/>
        <v>0</v>
      </c>
      <c r="X245" s="79">
        <f t="shared" si="399"/>
        <v>0</v>
      </c>
      <c r="Y245" s="79">
        <f t="shared" si="429"/>
        <v>0</v>
      </c>
      <c r="Z245" s="537"/>
      <c r="AA245" s="537"/>
      <c r="AB245" s="401"/>
      <c r="AC245" s="320"/>
      <c r="AD245" s="79">
        <f t="shared" si="400"/>
        <v>0</v>
      </c>
      <c r="AE245" s="79">
        <f t="shared" si="401"/>
        <v>0</v>
      </c>
      <c r="AF245" s="79">
        <f t="shared" si="430"/>
        <v>0</v>
      </c>
      <c r="AG245" s="537"/>
      <c r="AH245" s="537"/>
      <c r="AI245" s="401"/>
      <c r="AJ245" s="320"/>
      <c r="AK245" s="79">
        <f t="shared" si="402"/>
        <v>0</v>
      </c>
      <c r="AL245" s="79">
        <f t="shared" si="403"/>
        <v>0</v>
      </c>
      <c r="AM245" s="79">
        <f t="shared" si="431"/>
        <v>0</v>
      </c>
      <c r="AN245" s="537"/>
      <c r="AO245" s="537"/>
      <c r="AP245" s="401"/>
      <c r="AQ245" s="320"/>
      <c r="AR245" s="79">
        <f t="shared" si="404"/>
        <v>0</v>
      </c>
      <c r="AS245" s="79">
        <f t="shared" si="405"/>
        <v>0</v>
      </c>
      <c r="AT245" s="79">
        <f t="shared" si="432"/>
        <v>0</v>
      </c>
      <c r="AU245" s="537"/>
      <c r="AV245" s="537"/>
      <c r="AW245" s="401"/>
      <c r="AX245" s="320"/>
      <c r="AY245" s="79">
        <f t="shared" si="406"/>
        <v>0</v>
      </c>
      <c r="AZ245" s="79">
        <f t="shared" si="407"/>
        <v>0</v>
      </c>
      <c r="BA245" s="79">
        <f t="shared" si="433"/>
        <v>0</v>
      </c>
      <c r="BB245" s="537"/>
      <c r="BC245" s="537"/>
      <c r="BD245" s="401"/>
      <c r="BE245" s="320"/>
      <c r="BF245" s="79">
        <f t="shared" si="408"/>
        <v>0</v>
      </c>
      <c r="BG245" s="79">
        <f t="shared" si="409"/>
        <v>0</v>
      </c>
      <c r="BH245" s="79">
        <f t="shared" si="434"/>
        <v>0</v>
      </c>
      <c r="BI245" s="537"/>
      <c r="BJ245" s="537"/>
      <c r="BK245" s="401"/>
      <c r="BL245" s="320"/>
      <c r="BM245" s="79">
        <f t="shared" si="410"/>
        <v>0</v>
      </c>
      <c r="BN245" s="79">
        <f t="shared" si="411"/>
        <v>0</v>
      </c>
      <c r="BO245" s="79">
        <f t="shared" si="435"/>
        <v>0</v>
      </c>
      <c r="BP245" s="537"/>
      <c r="BQ245" s="537"/>
      <c r="BR245" s="401"/>
      <c r="BS245" s="320"/>
      <c r="BT245" s="79">
        <f t="shared" si="412"/>
        <v>0</v>
      </c>
      <c r="BU245" s="79">
        <f t="shared" si="413"/>
        <v>0</v>
      </c>
      <c r="BV245" s="79">
        <f t="shared" si="436"/>
        <v>0</v>
      </c>
      <c r="BW245" s="537"/>
      <c r="BX245" s="537"/>
      <c r="BY245" s="401"/>
      <c r="BZ245" s="320"/>
      <c r="CA245" s="79">
        <f t="shared" si="414"/>
        <v>0</v>
      </c>
      <c r="CB245" s="79">
        <f t="shared" si="415"/>
        <v>0</v>
      </c>
      <c r="CC245" s="79">
        <f t="shared" si="437"/>
        <v>0</v>
      </c>
      <c r="CD245" s="537"/>
      <c r="CE245" s="537"/>
      <c r="CF245" s="401"/>
      <c r="CG245" s="320"/>
      <c r="CH245" s="79">
        <f t="shared" si="416"/>
        <v>0</v>
      </c>
      <c r="CI245" s="79">
        <f t="shared" si="417"/>
        <v>0</v>
      </c>
      <c r="CJ245" s="79">
        <f t="shared" si="438"/>
        <v>0</v>
      </c>
      <c r="CK245" s="537"/>
      <c r="CL245" s="537"/>
      <c r="CM245" s="401"/>
      <c r="CN245" s="320"/>
      <c r="CO245" s="79">
        <f t="shared" si="418"/>
        <v>0</v>
      </c>
      <c r="CP245" s="79">
        <f t="shared" si="419"/>
        <v>0</v>
      </c>
      <c r="CQ245" s="79">
        <f t="shared" si="439"/>
        <v>0</v>
      </c>
      <c r="CR245" s="537"/>
      <c r="CS245" s="537"/>
      <c r="CT245" s="401"/>
      <c r="CU245" s="320"/>
      <c r="CV245" s="79">
        <f t="shared" si="420"/>
        <v>0</v>
      </c>
      <c r="CW245" s="79">
        <f t="shared" si="421"/>
        <v>0</v>
      </c>
      <c r="CX245" s="79">
        <f t="shared" si="440"/>
        <v>0</v>
      </c>
      <c r="CY245" s="537"/>
      <c r="CZ245" s="537"/>
      <c r="DA245" s="401"/>
      <c r="DB245" s="320"/>
      <c r="DC245" s="79">
        <f t="shared" si="422"/>
        <v>0</v>
      </c>
      <c r="DD245" s="79">
        <f t="shared" si="423"/>
        <v>0</v>
      </c>
      <c r="DE245" s="79">
        <f t="shared" si="441"/>
        <v>0</v>
      </c>
      <c r="DF245" s="537"/>
      <c r="DG245" s="537"/>
      <c r="DH245" s="401"/>
      <c r="DI245" s="320"/>
      <c r="DJ245" s="79">
        <f t="shared" si="424"/>
        <v>0</v>
      </c>
      <c r="DK245" s="79">
        <f t="shared" si="425"/>
        <v>0</v>
      </c>
      <c r="DL245" s="79">
        <f t="shared" si="442"/>
        <v>0</v>
      </c>
      <c r="DM245" s="537"/>
      <c r="DN245" s="537"/>
      <c r="DO245" s="401"/>
      <c r="DP245" s="320"/>
      <c r="DQ245" s="79">
        <f t="shared" si="426"/>
        <v>0</v>
      </c>
      <c r="DR245" s="79">
        <f t="shared" si="427"/>
        <v>0</v>
      </c>
      <c r="DS245" s="79">
        <f t="shared" si="443"/>
        <v>0</v>
      </c>
      <c r="DT245" s="537"/>
      <c r="DU245" s="537"/>
      <c r="DV245" s="401"/>
    </row>
    <row r="246" spans="1:126" outlineLevel="1" x14ac:dyDescent="0.2">
      <c r="A246" s="186" t="s">
        <v>63</v>
      </c>
      <c r="B246" s="182" t="s">
        <v>34</v>
      </c>
      <c r="C246" s="44"/>
      <c r="D246" s="43"/>
      <c r="E246" s="79">
        <f t="shared" si="392"/>
        <v>0</v>
      </c>
      <c r="F246" s="150"/>
      <c r="G246" s="22"/>
      <c r="H246" s="320" t="s">
        <v>318</v>
      </c>
      <c r="I246" s="79">
        <f t="shared" si="393"/>
        <v>0</v>
      </c>
      <c r="J246" s="79">
        <f t="shared" si="394"/>
        <v>0</v>
      </c>
      <c r="K246" s="79">
        <f t="shared" si="395"/>
        <v>0</v>
      </c>
      <c r="L246" s="534"/>
      <c r="M246" s="534"/>
      <c r="N246" s="402"/>
      <c r="O246" s="320" t="str">
        <f t="shared" si="343"/>
        <v>LLC</v>
      </c>
      <c r="P246" s="79">
        <f t="shared" si="396"/>
        <v>0</v>
      </c>
      <c r="Q246" s="79">
        <f t="shared" si="397"/>
        <v>0</v>
      </c>
      <c r="R246" s="79">
        <f t="shared" si="428"/>
        <v>0</v>
      </c>
      <c r="S246" s="534"/>
      <c r="T246" s="534"/>
      <c r="U246" s="402"/>
      <c r="V246" s="320"/>
      <c r="W246" s="79">
        <f t="shared" si="398"/>
        <v>0</v>
      </c>
      <c r="X246" s="79">
        <f t="shared" si="399"/>
        <v>0</v>
      </c>
      <c r="Y246" s="79">
        <f t="shared" si="429"/>
        <v>0</v>
      </c>
      <c r="Z246" s="534"/>
      <c r="AA246" s="534"/>
      <c r="AB246" s="402"/>
      <c r="AC246" s="320"/>
      <c r="AD246" s="79">
        <f t="shared" si="400"/>
        <v>0</v>
      </c>
      <c r="AE246" s="79">
        <f t="shared" si="401"/>
        <v>0</v>
      </c>
      <c r="AF246" s="79">
        <f t="shared" si="430"/>
        <v>0</v>
      </c>
      <c r="AG246" s="534"/>
      <c r="AH246" s="534"/>
      <c r="AI246" s="402"/>
      <c r="AJ246" s="320"/>
      <c r="AK246" s="79">
        <f t="shared" si="402"/>
        <v>0</v>
      </c>
      <c r="AL246" s="79">
        <f t="shared" si="403"/>
        <v>0</v>
      </c>
      <c r="AM246" s="79">
        <f t="shared" si="431"/>
        <v>0</v>
      </c>
      <c r="AN246" s="534"/>
      <c r="AO246" s="534"/>
      <c r="AP246" s="402"/>
      <c r="AQ246" s="320"/>
      <c r="AR246" s="79">
        <f t="shared" si="404"/>
        <v>0</v>
      </c>
      <c r="AS246" s="79">
        <f t="shared" si="405"/>
        <v>0</v>
      </c>
      <c r="AT246" s="79">
        <f t="shared" si="432"/>
        <v>0</v>
      </c>
      <c r="AU246" s="534"/>
      <c r="AV246" s="534"/>
      <c r="AW246" s="402"/>
      <c r="AX246" s="320"/>
      <c r="AY246" s="79">
        <f t="shared" si="406"/>
        <v>0</v>
      </c>
      <c r="AZ246" s="79">
        <f t="shared" si="407"/>
        <v>0</v>
      </c>
      <c r="BA246" s="79">
        <f t="shared" si="433"/>
        <v>0</v>
      </c>
      <c r="BB246" s="534"/>
      <c r="BC246" s="534"/>
      <c r="BD246" s="402"/>
      <c r="BE246" s="320"/>
      <c r="BF246" s="79">
        <f t="shared" si="408"/>
        <v>0</v>
      </c>
      <c r="BG246" s="79">
        <f t="shared" si="409"/>
        <v>0</v>
      </c>
      <c r="BH246" s="79">
        <f t="shared" si="434"/>
        <v>0</v>
      </c>
      <c r="BI246" s="534"/>
      <c r="BJ246" s="534"/>
      <c r="BK246" s="402"/>
      <c r="BL246" s="320"/>
      <c r="BM246" s="79">
        <f t="shared" si="410"/>
        <v>0</v>
      </c>
      <c r="BN246" s="79">
        <f t="shared" si="411"/>
        <v>0</v>
      </c>
      <c r="BO246" s="79">
        <f t="shared" si="435"/>
        <v>0</v>
      </c>
      <c r="BP246" s="534"/>
      <c r="BQ246" s="534"/>
      <c r="BR246" s="402"/>
      <c r="BS246" s="320"/>
      <c r="BT246" s="79">
        <f t="shared" si="412"/>
        <v>0</v>
      </c>
      <c r="BU246" s="79">
        <f t="shared" si="413"/>
        <v>0</v>
      </c>
      <c r="BV246" s="79">
        <f t="shared" si="436"/>
        <v>0</v>
      </c>
      <c r="BW246" s="534"/>
      <c r="BX246" s="534"/>
      <c r="BY246" s="402"/>
      <c r="BZ246" s="320"/>
      <c r="CA246" s="79">
        <f t="shared" si="414"/>
        <v>0</v>
      </c>
      <c r="CB246" s="79">
        <f t="shared" si="415"/>
        <v>0</v>
      </c>
      <c r="CC246" s="79">
        <f t="shared" si="437"/>
        <v>0</v>
      </c>
      <c r="CD246" s="534"/>
      <c r="CE246" s="534"/>
      <c r="CF246" s="402"/>
      <c r="CG246" s="320"/>
      <c r="CH246" s="79">
        <f t="shared" si="416"/>
        <v>0</v>
      </c>
      <c r="CI246" s="79">
        <f t="shared" si="417"/>
        <v>0</v>
      </c>
      <c r="CJ246" s="79">
        <f t="shared" si="438"/>
        <v>0</v>
      </c>
      <c r="CK246" s="534"/>
      <c r="CL246" s="534"/>
      <c r="CM246" s="402"/>
      <c r="CN246" s="320"/>
      <c r="CO246" s="79">
        <f t="shared" si="418"/>
        <v>0</v>
      </c>
      <c r="CP246" s="79">
        <f t="shared" si="419"/>
        <v>0</v>
      </c>
      <c r="CQ246" s="79">
        <f t="shared" si="439"/>
        <v>0</v>
      </c>
      <c r="CR246" s="534"/>
      <c r="CS246" s="534"/>
      <c r="CT246" s="402"/>
      <c r="CU246" s="320"/>
      <c r="CV246" s="79">
        <f t="shared" si="420"/>
        <v>0</v>
      </c>
      <c r="CW246" s="79">
        <f t="shared" si="421"/>
        <v>0</v>
      </c>
      <c r="CX246" s="79">
        <f t="shared" si="440"/>
        <v>0</v>
      </c>
      <c r="CY246" s="534"/>
      <c r="CZ246" s="534"/>
      <c r="DA246" s="402"/>
      <c r="DB246" s="320"/>
      <c r="DC246" s="79">
        <f t="shared" si="422"/>
        <v>0</v>
      </c>
      <c r="DD246" s="79">
        <f t="shared" si="423"/>
        <v>0</v>
      </c>
      <c r="DE246" s="79">
        <f t="shared" si="441"/>
        <v>0</v>
      </c>
      <c r="DF246" s="534"/>
      <c r="DG246" s="534"/>
      <c r="DH246" s="402"/>
      <c r="DI246" s="320"/>
      <c r="DJ246" s="79">
        <f t="shared" si="424"/>
        <v>0</v>
      </c>
      <c r="DK246" s="79">
        <f t="shared" si="425"/>
        <v>0</v>
      </c>
      <c r="DL246" s="79">
        <f t="shared" si="442"/>
        <v>0</v>
      </c>
      <c r="DM246" s="534"/>
      <c r="DN246" s="534"/>
      <c r="DO246" s="402"/>
      <c r="DP246" s="320"/>
      <c r="DQ246" s="79">
        <f t="shared" si="426"/>
        <v>0</v>
      </c>
      <c r="DR246" s="79">
        <f t="shared" si="427"/>
        <v>0</v>
      </c>
      <c r="DS246" s="79">
        <f t="shared" si="443"/>
        <v>0</v>
      </c>
      <c r="DT246" s="534"/>
      <c r="DU246" s="534"/>
      <c r="DV246" s="402"/>
    </row>
    <row r="247" spans="1:126" outlineLevel="1" x14ac:dyDescent="0.2">
      <c r="A247" s="186" t="s">
        <v>247</v>
      </c>
      <c r="B247" s="179"/>
      <c r="C247" s="44"/>
      <c r="D247" s="43"/>
      <c r="E247" s="79">
        <f t="shared" si="392"/>
        <v>0</v>
      </c>
      <c r="F247" s="150"/>
      <c r="G247" s="22" t="s">
        <v>290</v>
      </c>
      <c r="H247" s="320" t="s">
        <v>318</v>
      </c>
      <c r="I247" s="79">
        <f t="shared" si="393"/>
        <v>0</v>
      </c>
      <c r="J247" s="79">
        <f t="shared" si="394"/>
        <v>0</v>
      </c>
      <c r="K247" s="79">
        <f t="shared" si="395"/>
        <v>0</v>
      </c>
      <c r="L247" s="534"/>
      <c r="M247" s="534"/>
      <c r="N247" s="402"/>
      <c r="O247" s="320" t="str">
        <f t="shared" si="343"/>
        <v>LLC</v>
      </c>
      <c r="P247" s="79">
        <f t="shared" si="396"/>
        <v>0</v>
      </c>
      <c r="Q247" s="79">
        <f t="shared" si="397"/>
        <v>0</v>
      </c>
      <c r="R247" s="79">
        <f t="shared" si="428"/>
        <v>0</v>
      </c>
      <c r="S247" s="534"/>
      <c r="T247" s="534"/>
      <c r="U247" s="402"/>
      <c r="V247" s="320"/>
      <c r="W247" s="79">
        <f t="shared" si="398"/>
        <v>0</v>
      </c>
      <c r="X247" s="79">
        <f t="shared" si="399"/>
        <v>0</v>
      </c>
      <c r="Y247" s="79">
        <f t="shared" si="429"/>
        <v>0</v>
      </c>
      <c r="Z247" s="534"/>
      <c r="AA247" s="534"/>
      <c r="AB247" s="402"/>
      <c r="AC247" s="320"/>
      <c r="AD247" s="79">
        <f t="shared" si="400"/>
        <v>0</v>
      </c>
      <c r="AE247" s="79">
        <f t="shared" si="401"/>
        <v>0</v>
      </c>
      <c r="AF247" s="79">
        <f t="shared" si="430"/>
        <v>0</v>
      </c>
      <c r="AG247" s="534"/>
      <c r="AH247" s="534"/>
      <c r="AI247" s="402"/>
      <c r="AJ247" s="320"/>
      <c r="AK247" s="79">
        <f t="shared" si="402"/>
        <v>0</v>
      </c>
      <c r="AL247" s="79">
        <f t="shared" si="403"/>
        <v>0</v>
      </c>
      <c r="AM247" s="79">
        <f t="shared" si="431"/>
        <v>0</v>
      </c>
      <c r="AN247" s="534"/>
      <c r="AO247" s="534"/>
      <c r="AP247" s="402"/>
      <c r="AQ247" s="320"/>
      <c r="AR247" s="79">
        <f t="shared" si="404"/>
        <v>0</v>
      </c>
      <c r="AS247" s="79">
        <f t="shared" si="405"/>
        <v>0</v>
      </c>
      <c r="AT247" s="79">
        <f t="shared" si="432"/>
        <v>0</v>
      </c>
      <c r="AU247" s="534"/>
      <c r="AV247" s="534"/>
      <c r="AW247" s="402"/>
      <c r="AX247" s="320"/>
      <c r="AY247" s="79">
        <f t="shared" si="406"/>
        <v>0</v>
      </c>
      <c r="AZ247" s="79">
        <f t="shared" si="407"/>
        <v>0</v>
      </c>
      <c r="BA247" s="79">
        <f t="shared" si="433"/>
        <v>0</v>
      </c>
      <c r="BB247" s="534"/>
      <c r="BC247" s="534"/>
      <c r="BD247" s="402"/>
      <c r="BE247" s="320"/>
      <c r="BF247" s="79">
        <f t="shared" si="408"/>
        <v>0</v>
      </c>
      <c r="BG247" s="79">
        <f t="shared" si="409"/>
        <v>0</v>
      </c>
      <c r="BH247" s="79">
        <f t="shared" si="434"/>
        <v>0</v>
      </c>
      <c r="BI247" s="534"/>
      <c r="BJ247" s="534"/>
      <c r="BK247" s="402"/>
      <c r="BL247" s="320"/>
      <c r="BM247" s="79">
        <f t="shared" si="410"/>
        <v>0</v>
      </c>
      <c r="BN247" s="79">
        <f t="shared" si="411"/>
        <v>0</v>
      </c>
      <c r="BO247" s="79">
        <f t="shared" si="435"/>
        <v>0</v>
      </c>
      <c r="BP247" s="534"/>
      <c r="BQ247" s="534"/>
      <c r="BR247" s="402"/>
      <c r="BS247" s="320"/>
      <c r="BT247" s="79">
        <f t="shared" si="412"/>
        <v>0</v>
      </c>
      <c r="BU247" s="79">
        <f t="shared" si="413"/>
        <v>0</v>
      </c>
      <c r="BV247" s="79">
        <f t="shared" si="436"/>
        <v>0</v>
      </c>
      <c r="BW247" s="534"/>
      <c r="BX247" s="534"/>
      <c r="BY247" s="402"/>
      <c r="BZ247" s="320"/>
      <c r="CA247" s="79">
        <f t="shared" si="414"/>
        <v>0</v>
      </c>
      <c r="CB247" s="79">
        <f t="shared" si="415"/>
        <v>0</v>
      </c>
      <c r="CC247" s="79">
        <f t="shared" si="437"/>
        <v>0</v>
      </c>
      <c r="CD247" s="534"/>
      <c r="CE247" s="534"/>
      <c r="CF247" s="402"/>
      <c r="CG247" s="320"/>
      <c r="CH247" s="79">
        <f t="shared" si="416"/>
        <v>0</v>
      </c>
      <c r="CI247" s="79">
        <f t="shared" si="417"/>
        <v>0</v>
      </c>
      <c r="CJ247" s="79">
        <f t="shared" si="438"/>
        <v>0</v>
      </c>
      <c r="CK247" s="534"/>
      <c r="CL247" s="534"/>
      <c r="CM247" s="402"/>
      <c r="CN247" s="320"/>
      <c r="CO247" s="79">
        <f t="shared" si="418"/>
        <v>0</v>
      </c>
      <c r="CP247" s="79">
        <f t="shared" si="419"/>
        <v>0</v>
      </c>
      <c r="CQ247" s="79">
        <f t="shared" si="439"/>
        <v>0</v>
      </c>
      <c r="CR247" s="534"/>
      <c r="CS247" s="534"/>
      <c r="CT247" s="402"/>
      <c r="CU247" s="320"/>
      <c r="CV247" s="79">
        <f t="shared" si="420"/>
        <v>0</v>
      </c>
      <c r="CW247" s="79">
        <f t="shared" si="421"/>
        <v>0</v>
      </c>
      <c r="CX247" s="79">
        <f t="shared" si="440"/>
        <v>0</v>
      </c>
      <c r="CY247" s="534"/>
      <c r="CZ247" s="534"/>
      <c r="DA247" s="402"/>
      <c r="DB247" s="320"/>
      <c r="DC247" s="79">
        <f t="shared" si="422"/>
        <v>0</v>
      </c>
      <c r="DD247" s="79">
        <f t="shared" si="423"/>
        <v>0</v>
      </c>
      <c r="DE247" s="79">
        <f t="shared" si="441"/>
        <v>0</v>
      </c>
      <c r="DF247" s="534"/>
      <c r="DG247" s="534"/>
      <c r="DH247" s="402"/>
      <c r="DI247" s="320"/>
      <c r="DJ247" s="79">
        <f t="shared" si="424"/>
        <v>0</v>
      </c>
      <c r="DK247" s="79">
        <f t="shared" si="425"/>
        <v>0</v>
      </c>
      <c r="DL247" s="79">
        <f t="shared" si="442"/>
        <v>0</v>
      </c>
      <c r="DM247" s="534"/>
      <c r="DN247" s="534"/>
      <c r="DO247" s="402"/>
      <c r="DP247" s="320"/>
      <c r="DQ247" s="79">
        <f t="shared" si="426"/>
        <v>0</v>
      </c>
      <c r="DR247" s="79">
        <f t="shared" si="427"/>
        <v>0</v>
      </c>
      <c r="DS247" s="79">
        <f t="shared" si="443"/>
        <v>0</v>
      </c>
      <c r="DT247" s="534"/>
      <c r="DU247" s="534"/>
      <c r="DV247" s="402"/>
    </row>
    <row r="248" spans="1:126" outlineLevel="1" x14ac:dyDescent="0.2">
      <c r="A248" s="186" t="s">
        <v>234</v>
      </c>
      <c r="B248" s="179" t="s">
        <v>35</v>
      </c>
      <c r="C248" s="44"/>
      <c r="D248" s="43"/>
      <c r="E248" s="79">
        <f t="shared" si="392"/>
        <v>0</v>
      </c>
      <c r="F248" s="150"/>
      <c r="G248" s="22" t="s">
        <v>248</v>
      </c>
      <c r="H248" s="320" t="s">
        <v>318</v>
      </c>
      <c r="I248" s="79">
        <f t="shared" si="393"/>
        <v>0</v>
      </c>
      <c r="J248" s="79">
        <f t="shared" si="394"/>
        <v>0</v>
      </c>
      <c r="K248" s="79">
        <f t="shared" si="395"/>
        <v>0</v>
      </c>
      <c r="L248" s="537"/>
      <c r="M248" s="537"/>
      <c r="N248" s="401"/>
      <c r="O248" s="320" t="str">
        <f t="shared" si="343"/>
        <v>LLC</v>
      </c>
      <c r="P248" s="79">
        <f t="shared" si="396"/>
        <v>0</v>
      </c>
      <c r="Q248" s="79">
        <f t="shared" si="397"/>
        <v>0</v>
      </c>
      <c r="R248" s="79">
        <f t="shared" si="428"/>
        <v>0</v>
      </c>
      <c r="S248" s="537"/>
      <c r="T248" s="537"/>
      <c r="U248" s="401"/>
      <c r="V248" s="320"/>
      <c r="W248" s="79">
        <f t="shared" si="398"/>
        <v>0</v>
      </c>
      <c r="X248" s="79">
        <f t="shared" si="399"/>
        <v>0</v>
      </c>
      <c r="Y248" s="79">
        <f t="shared" si="429"/>
        <v>0</v>
      </c>
      <c r="Z248" s="537"/>
      <c r="AA248" s="537"/>
      <c r="AB248" s="401"/>
      <c r="AC248" s="320"/>
      <c r="AD248" s="79">
        <f t="shared" si="400"/>
        <v>0</v>
      </c>
      <c r="AE248" s="79">
        <f t="shared" si="401"/>
        <v>0</v>
      </c>
      <c r="AF248" s="79">
        <f t="shared" si="430"/>
        <v>0</v>
      </c>
      <c r="AG248" s="537"/>
      <c r="AH248" s="537"/>
      <c r="AI248" s="401"/>
      <c r="AJ248" s="320"/>
      <c r="AK248" s="79">
        <f t="shared" si="402"/>
        <v>0</v>
      </c>
      <c r="AL248" s="79">
        <f t="shared" si="403"/>
        <v>0</v>
      </c>
      <c r="AM248" s="79">
        <f t="shared" si="431"/>
        <v>0</v>
      </c>
      <c r="AN248" s="537"/>
      <c r="AO248" s="537"/>
      <c r="AP248" s="401"/>
      <c r="AQ248" s="320"/>
      <c r="AR248" s="79">
        <f t="shared" si="404"/>
        <v>0</v>
      </c>
      <c r="AS248" s="79">
        <f t="shared" si="405"/>
        <v>0</v>
      </c>
      <c r="AT248" s="79">
        <f t="shared" si="432"/>
        <v>0</v>
      </c>
      <c r="AU248" s="537"/>
      <c r="AV248" s="537"/>
      <c r="AW248" s="401"/>
      <c r="AX248" s="320"/>
      <c r="AY248" s="79">
        <f t="shared" si="406"/>
        <v>0</v>
      </c>
      <c r="AZ248" s="79">
        <f t="shared" si="407"/>
        <v>0</v>
      </c>
      <c r="BA248" s="79">
        <f t="shared" si="433"/>
        <v>0</v>
      </c>
      <c r="BB248" s="537"/>
      <c r="BC248" s="537"/>
      <c r="BD248" s="401"/>
      <c r="BE248" s="320"/>
      <c r="BF248" s="79">
        <f t="shared" si="408"/>
        <v>0</v>
      </c>
      <c r="BG248" s="79">
        <f t="shared" si="409"/>
        <v>0</v>
      </c>
      <c r="BH248" s="79">
        <f t="shared" si="434"/>
        <v>0</v>
      </c>
      <c r="BI248" s="537"/>
      <c r="BJ248" s="537"/>
      <c r="BK248" s="401"/>
      <c r="BL248" s="320"/>
      <c r="BM248" s="79">
        <f t="shared" si="410"/>
        <v>0</v>
      </c>
      <c r="BN248" s="79">
        <f t="shared" si="411"/>
        <v>0</v>
      </c>
      <c r="BO248" s="79">
        <f t="shared" si="435"/>
        <v>0</v>
      </c>
      <c r="BP248" s="537"/>
      <c r="BQ248" s="537"/>
      <c r="BR248" s="401"/>
      <c r="BS248" s="320"/>
      <c r="BT248" s="79">
        <f t="shared" si="412"/>
        <v>0</v>
      </c>
      <c r="BU248" s="79">
        <f t="shared" si="413"/>
        <v>0</v>
      </c>
      <c r="BV248" s="79">
        <f t="shared" si="436"/>
        <v>0</v>
      </c>
      <c r="BW248" s="537"/>
      <c r="BX248" s="537"/>
      <c r="BY248" s="401"/>
      <c r="BZ248" s="320"/>
      <c r="CA248" s="79">
        <f t="shared" si="414"/>
        <v>0</v>
      </c>
      <c r="CB248" s="79">
        <f t="shared" si="415"/>
        <v>0</v>
      </c>
      <c r="CC248" s="79">
        <f t="shared" si="437"/>
        <v>0</v>
      </c>
      <c r="CD248" s="537"/>
      <c r="CE248" s="537"/>
      <c r="CF248" s="401"/>
      <c r="CG248" s="320"/>
      <c r="CH248" s="79">
        <f t="shared" si="416"/>
        <v>0</v>
      </c>
      <c r="CI248" s="79">
        <f t="shared" si="417"/>
        <v>0</v>
      </c>
      <c r="CJ248" s="79">
        <f t="shared" si="438"/>
        <v>0</v>
      </c>
      <c r="CK248" s="537"/>
      <c r="CL248" s="537"/>
      <c r="CM248" s="401"/>
      <c r="CN248" s="320"/>
      <c r="CO248" s="79">
        <f t="shared" si="418"/>
        <v>0</v>
      </c>
      <c r="CP248" s="79">
        <f t="shared" si="419"/>
        <v>0</v>
      </c>
      <c r="CQ248" s="79">
        <f t="shared" si="439"/>
        <v>0</v>
      </c>
      <c r="CR248" s="537"/>
      <c r="CS248" s="537"/>
      <c r="CT248" s="401"/>
      <c r="CU248" s="320"/>
      <c r="CV248" s="79">
        <f t="shared" si="420"/>
        <v>0</v>
      </c>
      <c r="CW248" s="79">
        <f t="shared" si="421"/>
        <v>0</v>
      </c>
      <c r="CX248" s="79">
        <f t="shared" si="440"/>
        <v>0</v>
      </c>
      <c r="CY248" s="537"/>
      <c r="CZ248" s="537"/>
      <c r="DA248" s="401"/>
      <c r="DB248" s="320"/>
      <c r="DC248" s="79">
        <f t="shared" si="422"/>
        <v>0</v>
      </c>
      <c r="DD248" s="79">
        <f t="shared" si="423"/>
        <v>0</v>
      </c>
      <c r="DE248" s="79">
        <f t="shared" si="441"/>
        <v>0</v>
      </c>
      <c r="DF248" s="537"/>
      <c r="DG248" s="537"/>
      <c r="DH248" s="401"/>
      <c r="DI248" s="320"/>
      <c r="DJ248" s="79">
        <f t="shared" si="424"/>
        <v>0</v>
      </c>
      <c r="DK248" s="79">
        <f t="shared" si="425"/>
        <v>0</v>
      </c>
      <c r="DL248" s="79">
        <f t="shared" si="442"/>
        <v>0</v>
      </c>
      <c r="DM248" s="537"/>
      <c r="DN248" s="537"/>
      <c r="DO248" s="401"/>
      <c r="DP248" s="320"/>
      <c r="DQ248" s="79">
        <f t="shared" si="426"/>
        <v>0</v>
      </c>
      <c r="DR248" s="79">
        <f t="shared" si="427"/>
        <v>0</v>
      </c>
      <c r="DS248" s="79">
        <f t="shared" si="443"/>
        <v>0</v>
      </c>
      <c r="DT248" s="537"/>
      <c r="DU248" s="537"/>
      <c r="DV248" s="401"/>
    </row>
    <row r="249" spans="1:126" outlineLevel="1" x14ac:dyDescent="0.2">
      <c r="A249" s="186" t="s">
        <v>22</v>
      </c>
      <c r="B249" s="179" t="s">
        <v>34</v>
      </c>
      <c r="C249" s="44"/>
      <c r="D249" s="43"/>
      <c r="E249" s="79">
        <f t="shared" si="392"/>
        <v>0</v>
      </c>
      <c r="F249" s="150" t="s">
        <v>36</v>
      </c>
      <c r="G249" s="22" t="s">
        <v>250</v>
      </c>
      <c r="H249" s="320" t="s">
        <v>318</v>
      </c>
      <c r="I249" s="79">
        <f t="shared" si="393"/>
        <v>0</v>
      </c>
      <c r="J249" s="79">
        <f t="shared" si="394"/>
        <v>0</v>
      </c>
      <c r="K249" s="79">
        <f t="shared" si="395"/>
        <v>0</v>
      </c>
      <c r="L249" s="537"/>
      <c r="M249" s="537"/>
      <c r="N249" s="401"/>
      <c r="O249" s="320"/>
      <c r="P249" s="79">
        <f t="shared" si="396"/>
        <v>0</v>
      </c>
      <c r="Q249" s="79">
        <f t="shared" si="397"/>
        <v>0</v>
      </c>
      <c r="R249" s="79">
        <f t="shared" si="428"/>
        <v>0</v>
      </c>
      <c r="S249" s="537"/>
      <c r="T249" s="537"/>
      <c r="U249" s="401"/>
      <c r="V249" s="320"/>
      <c r="W249" s="79">
        <f t="shared" si="398"/>
        <v>0</v>
      </c>
      <c r="X249" s="79">
        <f t="shared" si="399"/>
        <v>0</v>
      </c>
      <c r="Y249" s="79">
        <f t="shared" si="429"/>
        <v>0</v>
      </c>
      <c r="Z249" s="537"/>
      <c r="AA249" s="537"/>
      <c r="AB249" s="401"/>
      <c r="AC249" s="320"/>
      <c r="AD249" s="79">
        <f t="shared" si="400"/>
        <v>0</v>
      </c>
      <c r="AE249" s="79">
        <f t="shared" si="401"/>
        <v>0</v>
      </c>
      <c r="AF249" s="79">
        <f t="shared" si="430"/>
        <v>0</v>
      </c>
      <c r="AG249" s="537"/>
      <c r="AH249" s="537"/>
      <c r="AI249" s="401"/>
      <c r="AJ249" s="320"/>
      <c r="AK249" s="79">
        <f t="shared" si="402"/>
        <v>0</v>
      </c>
      <c r="AL249" s="79">
        <f t="shared" si="403"/>
        <v>0</v>
      </c>
      <c r="AM249" s="79">
        <f t="shared" si="431"/>
        <v>0</v>
      </c>
      <c r="AN249" s="537"/>
      <c r="AO249" s="537"/>
      <c r="AP249" s="401"/>
      <c r="AQ249" s="320"/>
      <c r="AR249" s="79">
        <f t="shared" si="404"/>
        <v>0</v>
      </c>
      <c r="AS249" s="79">
        <f t="shared" si="405"/>
        <v>0</v>
      </c>
      <c r="AT249" s="79">
        <f t="shared" si="432"/>
        <v>0</v>
      </c>
      <c r="AU249" s="537"/>
      <c r="AV249" s="537"/>
      <c r="AW249" s="401"/>
      <c r="AX249" s="320"/>
      <c r="AY249" s="79">
        <f t="shared" si="406"/>
        <v>0</v>
      </c>
      <c r="AZ249" s="79">
        <f t="shared" si="407"/>
        <v>0</v>
      </c>
      <c r="BA249" s="79">
        <f t="shared" si="433"/>
        <v>0</v>
      </c>
      <c r="BB249" s="537"/>
      <c r="BC249" s="537"/>
      <c r="BD249" s="401"/>
      <c r="BE249" s="320"/>
      <c r="BF249" s="79">
        <f t="shared" si="408"/>
        <v>0</v>
      </c>
      <c r="BG249" s="79">
        <f t="shared" si="409"/>
        <v>0</v>
      </c>
      <c r="BH249" s="79">
        <f t="shared" si="434"/>
        <v>0</v>
      </c>
      <c r="BI249" s="537"/>
      <c r="BJ249" s="537"/>
      <c r="BK249" s="401"/>
      <c r="BL249" s="320"/>
      <c r="BM249" s="79">
        <f t="shared" si="410"/>
        <v>0</v>
      </c>
      <c r="BN249" s="79">
        <f t="shared" si="411"/>
        <v>0</v>
      </c>
      <c r="BO249" s="79">
        <f t="shared" si="435"/>
        <v>0</v>
      </c>
      <c r="BP249" s="537"/>
      <c r="BQ249" s="537"/>
      <c r="BR249" s="401"/>
      <c r="BS249" s="320"/>
      <c r="BT249" s="79">
        <f t="shared" si="412"/>
        <v>0</v>
      </c>
      <c r="BU249" s="79">
        <f t="shared" si="413"/>
        <v>0</v>
      </c>
      <c r="BV249" s="79">
        <f t="shared" si="436"/>
        <v>0</v>
      </c>
      <c r="BW249" s="537"/>
      <c r="BX249" s="537"/>
      <c r="BY249" s="401"/>
      <c r="BZ249" s="320"/>
      <c r="CA249" s="79">
        <f t="shared" si="414"/>
        <v>0</v>
      </c>
      <c r="CB249" s="79">
        <f t="shared" si="415"/>
        <v>0</v>
      </c>
      <c r="CC249" s="79">
        <f t="shared" si="437"/>
        <v>0</v>
      </c>
      <c r="CD249" s="537"/>
      <c r="CE249" s="537"/>
      <c r="CF249" s="401"/>
      <c r="CG249" s="320"/>
      <c r="CH249" s="79">
        <f t="shared" si="416"/>
        <v>0</v>
      </c>
      <c r="CI249" s="79">
        <f t="shared" si="417"/>
        <v>0</v>
      </c>
      <c r="CJ249" s="79">
        <f t="shared" si="438"/>
        <v>0</v>
      </c>
      <c r="CK249" s="537"/>
      <c r="CL249" s="537"/>
      <c r="CM249" s="401"/>
      <c r="CN249" s="320"/>
      <c r="CO249" s="79">
        <f t="shared" si="418"/>
        <v>0</v>
      </c>
      <c r="CP249" s="79">
        <f t="shared" si="419"/>
        <v>0</v>
      </c>
      <c r="CQ249" s="79">
        <f t="shared" si="439"/>
        <v>0</v>
      </c>
      <c r="CR249" s="537"/>
      <c r="CS249" s="537"/>
      <c r="CT249" s="401"/>
      <c r="CU249" s="320"/>
      <c r="CV249" s="79">
        <f t="shared" si="420"/>
        <v>0</v>
      </c>
      <c r="CW249" s="79">
        <f t="shared" si="421"/>
        <v>0</v>
      </c>
      <c r="CX249" s="79">
        <f t="shared" si="440"/>
        <v>0</v>
      </c>
      <c r="CY249" s="537"/>
      <c r="CZ249" s="537"/>
      <c r="DA249" s="401"/>
      <c r="DB249" s="320"/>
      <c r="DC249" s="79">
        <f t="shared" si="422"/>
        <v>0</v>
      </c>
      <c r="DD249" s="79">
        <f t="shared" si="423"/>
        <v>0</v>
      </c>
      <c r="DE249" s="79">
        <f t="shared" si="441"/>
        <v>0</v>
      </c>
      <c r="DF249" s="537"/>
      <c r="DG249" s="537"/>
      <c r="DH249" s="401"/>
      <c r="DI249" s="320"/>
      <c r="DJ249" s="79">
        <f t="shared" si="424"/>
        <v>0</v>
      </c>
      <c r="DK249" s="79">
        <f t="shared" si="425"/>
        <v>0</v>
      </c>
      <c r="DL249" s="79">
        <f t="shared" si="442"/>
        <v>0</v>
      </c>
      <c r="DM249" s="537"/>
      <c r="DN249" s="537"/>
      <c r="DO249" s="401"/>
      <c r="DP249" s="320"/>
      <c r="DQ249" s="79">
        <f t="shared" si="426"/>
        <v>0</v>
      </c>
      <c r="DR249" s="79">
        <f t="shared" si="427"/>
        <v>0</v>
      </c>
      <c r="DS249" s="79">
        <f t="shared" si="443"/>
        <v>0</v>
      </c>
      <c r="DT249" s="537"/>
      <c r="DU249" s="537"/>
      <c r="DV249" s="401"/>
    </row>
    <row r="250" spans="1:126" outlineLevel="1" x14ac:dyDescent="0.2">
      <c r="A250" s="186" t="s">
        <v>254</v>
      </c>
      <c r="B250" s="182"/>
      <c r="C250" s="44"/>
      <c r="D250" s="43"/>
      <c r="E250" s="79">
        <f t="shared" si="392"/>
        <v>0</v>
      </c>
      <c r="F250" s="150"/>
      <c r="G250" s="22"/>
      <c r="H250" s="320" t="s">
        <v>318</v>
      </c>
      <c r="I250" s="79">
        <f t="shared" si="393"/>
        <v>0</v>
      </c>
      <c r="J250" s="79">
        <f t="shared" si="394"/>
        <v>0</v>
      </c>
      <c r="K250" s="79">
        <f t="shared" si="395"/>
        <v>0</v>
      </c>
      <c r="L250" s="537"/>
      <c r="M250" s="537"/>
      <c r="N250" s="401"/>
      <c r="O250" s="320" t="str">
        <f t="shared" si="343"/>
        <v>LLC</v>
      </c>
      <c r="P250" s="79">
        <f t="shared" si="396"/>
        <v>0</v>
      </c>
      <c r="Q250" s="79">
        <f t="shared" si="397"/>
        <v>0</v>
      </c>
      <c r="R250" s="79">
        <f t="shared" si="428"/>
        <v>0</v>
      </c>
      <c r="S250" s="537"/>
      <c r="T250" s="537"/>
      <c r="U250" s="401"/>
      <c r="V250" s="320"/>
      <c r="W250" s="79">
        <f t="shared" si="398"/>
        <v>0</v>
      </c>
      <c r="X250" s="79">
        <f t="shared" si="399"/>
        <v>0</v>
      </c>
      <c r="Y250" s="79">
        <f t="shared" si="429"/>
        <v>0</v>
      </c>
      <c r="Z250" s="537"/>
      <c r="AA250" s="537"/>
      <c r="AB250" s="401"/>
      <c r="AC250" s="320"/>
      <c r="AD250" s="79">
        <f t="shared" si="400"/>
        <v>0</v>
      </c>
      <c r="AE250" s="79">
        <f t="shared" si="401"/>
        <v>0</v>
      </c>
      <c r="AF250" s="79">
        <f t="shared" si="430"/>
        <v>0</v>
      </c>
      <c r="AG250" s="537"/>
      <c r="AH250" s="537"/>
      <c r="AI250" s="401"/>
      <c r="AJ250" s="320"/>
      <c r="AK250" s="79">
        <f t="shared" si="402"/>
        <v>0</v>
      </c>
      <c r="AL250" s="79">
        <f t="shared" si="403"/>
        <v>0</v>
      </c>
      <c r="AM250" s="79">
        <f t="shared" si="431"/>
        <v>0</v>
      </c>
      <c r="AN250" s="537"/>
      <c r="AO250" s="537"/>
      <c r="AP250" s="401"/>
      <c r="AQ250" s="320"/>
      <c r="AR250" s="79">
        <f t="shared" si="404"/>
        <v>0</v>
      </c>
      <c r="AS250" s="79">
        <f t="shared" si="405"/>
        <v>0</v>
      </c>
      <c r="AT250" s="79">
        <f t="shared" si="432"/>
        <v>0</v>
      </c>
      <c r="AU250" s="537"/>
      <c r="AV250" s="537"/>
      <c r="AW250" s="401"/>
      <c r="AX250" s="320"/>
      <c r="AY250" s="79">
        <f t="shared" si="406"/>
        <v>0</v>
      </c>
      <c r="AZ250" s="79">
        <f t="shared" si="407"/>
        <v>0</v>
      </c>
      <c r="BA250" s="79">
        <f t="shared" si="433"/>
        <v>0</v>
      </c>
      <c r="BB250" s="537"/>
      <c r="BC250" s="537"/>
      <c r="BD250" s="401"/>
      <c r="BE250" s="320"/>
      <c r="BF250" s="79">
        <f t="shared" si="408"/>
        <v>0</v>
      </c>
      <c r="BG250" s="79">
        <f t="shared" si="409"/>
        <v>0</v>
      </c>
      <c r="BH250" s="79">
        <f t="shared" si="434"/>
        <v>0</v>
      </c>
      <c r="BI250" s="537"/>
      <c r="BJ250" s="537"/>
      <c r="BK250" s="401"/>
      <c r="BL250" s="320"/>
      <c r="BM250" s="79">
        <f t="shared" si="410"/>
        <v>0</v>
      </c>
      <c r="BN250" s="79">
        <f t="shared" si="411"/>
        <v>0</v>
      </c>
      <c r="BO250" s="79">
        <f t="shared" si="435"/>
        <v>0</v>
      </c>
      <c r="BP250" s="537"/>
      <c r="BQ250" s="537"/>
      <c r="BR250" s="401"/>
      <c r="BS250" s="320"/>
      <c r="BT250" s="79">
        <f t="shared" si="412"/>
        <v>0</v>
      </c>
      <c r="BU250" s="79">
        <f t="shared" si="413"/>
        <v>0</v>
      </c>
      <c r="BV250" s="79">
        <f t="shared" si="436"/>
        <v>0</v>
      </c>
      <c r="BW250" s="537"/>
      <c r="BX250" s="537"/>
      <c r="BY250" s="401"/>
      <c r="BZ250" s="320"/>
      <c r="CA250" s="79">
        <f t="shared" si="414"/>
        <v>0</v>
      </c>
      <c r="CB250" s="79">
        <f t="shared" si="415"/>
        <v>0</v>
      </c>
      <c r="CC250" s="79">
        <f t="shared" si="437"/>
        <v>0</v>
      </c>
      <c r="CD250" s="537"/>
      <c r="CE250" s="537"/>
      <c r="CF250" s="401"/>
      <c r="CG250" s="320"/>
      <c r="CH250" s="79">
        <f t="shared" si="416"/>
        <v>0</v>
      </c>
      <c r="CI250" s="79">
        <f t="shared" si="417"/>
        <v>0</v>
      </c>
      <c r="CJ250" s="79">
        <f t="shared" si="438"/>
        <v>0</v>
      </c>
      <c r="CK250" s="537"/>
      <c r="CL250" s="537"/>
      <c r="CM250" s="401"/>
      <c r="CN250" s="320"/>
      <c r="CO250" s="79">
        <f t="shared" si="418"/>
        <v>0</v>
      </c>
      <c r="CP250" s="79">
        <f t="shared" si="419"/>
        <v>0</v>
      </c>
      <c r="CQ250" s="79">
        <f t="shared" si="439"/>
        <v>0</v>
      </c>
      <c r="CR250" s="537"/>
      <c r="CS250" s="537"/>
      <c r="CT250" s="401"/>
      <c r="CU250" s="320"/>
      <c r="CV250" s="79">
        <f t="shared" si="420"/>
        <v>0</v>
      </c>
      <c r="CW250" s="79">
        <f t="shared" si="421"/>
        <v>0</v>
      </c>
      <c r="CX250" s="79">
        <f t="shared" si="440"/>
        <v>0</v>
      </c>
      <c r="CY250" s="537"/>
      <c r="CZ250" s="537"/>
      <c r="DA250" s="401"/>
      <c r="DB250" s="320"/>
      <c r="DC250" s="79">
        <f t="shared" si="422"/>
        <v>0</v>
      </c>
      <c r="DD250" s="79">
        <f t="shared" si="423"/>
        <v>0</v>
      </c>
      <c r="DE250" s="79">
        <f t="shared" si="441"/>
        <v>0</v>
      </c>
      <c r="DF250" s="537"/>
      <c r="DG250" s="537"/>
      <c r="DH250" s="401"/>
      <c r="DI250" s="320"/>
      <c r="DJ250" s="79">
        <f t="shared" si="424"/>
        <v>0</v>
      </c>
      <c r="DK250" s="79">
        <f t="shared" si="425"/>
        <v>0</v>
      </c>
      <c r="DL250" s="79">
        <f t="shared" si="442"/>
        <v>0</v>
      </c>
      <c r="DM250" s="537"/>
      <c r="DN250" s="537"/>
      <c r="DO250" s="401"/>
      <c r="DP250" s="320"/>
      <c r="DQ250" s="79">
        <f t="shared" si="426"/>
        <v>0</v>
      </c>
      <c r="DR250" s="79">
        <f t="shared" si="427"/>
        <v>0</v>
      </c>
      <c r="DS250" s="79">
        <f t="shared" si="443"/>
        <v>0</v>
      </c>
      <c r="DT250" s="537"/>
      <c r="DU250" s="537"/>
      <c r="DV250" s="401"/>
    </row>
    <row r="251" spans="1:126" outlineLevel="1" x14ac:dyDescent="0.2">
      <c r="A251" s="186" t="s">
        <v>89</v>
      </c>
      <c r="B251" s="179" t="s">
        <v>35</v>
      </c>
      <c r="C251" s="44"/>
      <c r="D251" s="43"/>
      <c r="E251" s="79">
        <f t="shared" si="392"/>
        <v>0</v>
      </c>
      <c r="F251" s="150" t="s">
        <v>36</v>
      </c>
      <c r="G251" s="22" t="s">
        <v>90</v>
      </c>
      <c r="H251" s="320" t="s">
        <v>318</v>
      </c>
      <c r="I251" s="79">
        <f t="shared" si="393"/>
        <v>0</v>
      </c>
      <c r="J251" s="79">
        <f t="shared" si="394"/>
        <v>0</v>
      </c>
      <c r="K251" s="79">
        <f t="shared" si="395"/>
        <v>0</v>
      </c>
      <c r="L251" s="537"/>
      <c r="M251" s="537"/>
      <c r="N251" s="401"/>
      <c r="O251" s="320" t="str">
        <f t="shared" si="343"/>
        <v>LLC</v>
      </c>
      <c r="P251" s="79">
        <f t="shared" si="396"/>
        <v>0</v>
      </c>
      <c r="Q251" s="79">
        <f t="shared" si="397"/>
        <v>0</v>
      </c>
      <c r="R251" s="79">
        <f t="shared" si="428"/>
        <v>0</v>
      </c>
      <c r="S251" s="537"/>
      <c r="T251" s="537"/>
      <c r="U251" s="401"/>
      <c r="V251" s="320"/>
      <c r="W251" s="79">
        <f t="shared" si="398"/>
        <v>0</v>
      </c>
      <c r="X251" s="79">
        <f t="shared" si="399"/>
        <v>0</v>
      </c>
      <c r="Y251" s="79">
        <f t="shared" si="429"/>
        <v>0</v>
      </c>
      <c r="Z251" s="537"/>
      <c r="AA251" s="537"/>
      <c r="AB251" s="401"/>
      <c r="AC251" s="320"/>
      <c r="AD251" s="79">
        <f t="shared" si="400"/>
        <v>0</v>
      </c>
      <c r="AE251" s="79">
        <f t="shared" si="401"/>
        <v>0</v>
      </c>
      <c r="AF251" s="79">
        <f t="shared" si="430"/>
        <v>0</v>
      </c>
      <c r="AG251" s="537"/>
      <c r="AH251" s="537"/>
      <c r="AI251" s="401"/>
      <c r="AJ251" s="320"/>
      <c r="AK251" s="79">
        <f t="shared" si="402"/>
        <v>0</v>
      </c>
      <c r="AL251" s="79">
        <f t="shared" si="403"/>
        <v>0</v>
      </c>
      <c r="AM251" s="79">
        <f t="shared" si="431"/>
        <v>0</v>
      </c>
      <c r="AN251" s="537"/>
      <c r="AO251" s="537"/>
      <c r="AP251" s="401"/>
      <c r="AQ251" s="320"/>
      <c r="AR251" s="79">
        <f t="shared" si="404"/>
        <v>0</v>
      </c>
      <c r="AS251" s="79">
        <f t="shared" si="405"/>
        <v>0</v>
      </c>
      <c r="AT251" s="79">
        <f t="shared" si="432"/>
        <v>0</v>
      </c>
      <c r="AU251" s="537"/>
      <c r="AV251" s="537"/>
      <c r="AW251" s="401"/>
      <c r="AX251" s="320"/>
      <c r="AY251" s="79">
        <f t="shared" si="406"/>
        <v>0</v>
      </c>
      <c r="AZ251" s="79">
        <f t="shared" si="407"/>
        <v>0</v>
      </c>
      <c r="BA251" s="79">
        <f t="shared" si="433"/>
        <v>0</v>
      </c>
      <c r="BB251" s="537"/>
      <c r="BC251" s="537"/>
      <c r="BD251" s="401"/>
      <c r="BE251" s="320"/>
      <c r="BF251" s="79">
        <f t="shared" si="408"/>
        <v>0</v>
      </c>
      <c r="BG251" s="79">
        <f t="shared" si="409"/>
        <v>0</v>
      </c>
      <c r="BH251" s="79">
        <f t="shared" si="434"/>
        <v>0</v>
      </c>
      <c r="BI251" s="537"/>
      <c r="BJ251" s="537"/>
      <c r="BK251" s="401"/>
      <c r="BL251" s="320"/>
      <c r="BM251" s="79">
        <f t="shared" si="410"/>
        <v>0</v>
      </c>
      <c r="BN251" s="79">
        <f t="shared" si="411"/>
        <v>0</v>
      </c>
      <c r="BO251" s="79">
        <f t="shared" si="435"/>
        <v>0</v>
      </c>
      <c r="BP251" s="537"/>
      <c r="BQ251" s="537"/>
      <c r="BR251" s="401"/>
      <c r="BS251" s="320"/>
      <c r="BT251" s="79">
        <f t="shared" si="412"/>
        <v>0</v>
      </c>
      <c r="BU251" s="79">
        <f t="shared" si="413"/>
        <v>0</v>
      </c>
      <c r="BV251" s="79">
        <f t="shared" si="436"/>
        <v>0</v>
      </c>
      <c r="BW251" s="537"/>
      <c r="BX251" s="537"/>
      <c r="BY251" s="401"/>
      <c r="BZ251" s="320"/>
      <c r="CA251" s="79">
        <f t="shared" si="414"/>
        <v>0</v>
      </c>
      <c r="CB251" s="79">
        <f t="shared" si="415"/>
        <v>0</v>
      </c>
      <c r="CC251" s="79">
        <f t="shared" si="437"/>
        <v>0</v>
      </c>
      <c r="CD251" s="537"/>
      <c r="CE251" s="537"/>
      <c r="CF251" s="401"/>
      <c r="CG251" s="320"/>
      <c r="CH251" s="79">
        <f t="shared" si="416"/>
        <v>0</v>
      </c>
      <c r="CI251" s="79">
        <f t="shared" si="417"/>
        <v>0</v>
      </c>
      <c r="CJ251" s="79">
        <f t="shared" si="438"/>
        <v>0</v>
      </c>
      <c r="CK251" s="537"/>
      <c r="CL251" s="537"/>
      <c r="CM251" s="401"/>
      <c r="CN251" s="320"/>
      <c r="CO251" s="79">
        <f t="shared" si="418"/>
        <v>0</v>
      </c>
      <c r="CP251" s="79">
        <f t="shared" si="419"/>
        <v>0</v>
      </c>
      <c r="CQ251" s="79">
        <f t="shared" si="439"/>
        <v>0</v>
      </c>
      <c r="CR251" s="537"/>
      <c r="CS251" s="537"/>
      <c r="CT251" s="401"/>
      <c r="CU251" s="320"/>
      <c r="CV251" s="79">
        <f t="shared" si="420"/>
        <v>0</v>
      </c>
      <c r="CW251" s="79">
        <f t="shared" si="421"/>
        <v>0</v>
      </c>
      <c r="CX251" s="79">
        <f t="shared" si="440"/>
        <v>0</v>
      </c>
      <c r="CY251" s="537"/>
      <c r="CZ251" s="537"/>
      <c r="DA251" s="401"/>
      <c r="DB251" s="320"/>
      <c r="DC251" s="79">
        <f t="shared" si="422"/>
        <v>0</v>
      </c>
      <c r="DD251" s="79">
        <f t="shared" si="423"/>
        <v>0</v>
      </c>
      <c r="DE251" s="79">
        <f t="shared" si="441"/>
        <v>0</v>
      </c>
      <c r="DF251" s="537"/>
      <c r="DG251" s="537"/>
      <c r="DH251" s="401"/>
      <c r="DI251" s="320"/>
      <c r="DJ251" s="79">
        <f t="shared" si="424"/>
        <v>0</v>
      </c>
      <c r="DK251" s="79">
        <f t="shared" si="425"/>
        <v>0</v>
      </c>
      <c r="DL251" s="79">
        <f t="shared" si="442"/>
        <v>0</v>
      </c>
      <c r="DM251" s="537"/>
      <c r="DN251" s="537"/>
      <c r="DO251" s="401"/>
      <c r="DP251" s="320"/>
      <c r="DQ251" s="79">
        <f t="shared" si="426"/>
        <v>0</v>
      </c>
      <c r="DR251" s="79">
        <f t="shared" si="427"/>
        <v>0</v>
      </c>
      <c r="DS251" s="79">
        <f t="shared" si="443"/>
        <v>0</v>
      </c>
      <c r="DT251" s="537"/>
      <c r="DU251" s="537"/>
      <c r="DV251" s="401"/>
    </row>
    <row r="252" spans="1:126" s="20" customFormat="1" outlineLevel="1" x14ac:dyDescent="0.2">
      <c r="A252" s="196" t="s">
        <v>274</v>
      </c>
      <c r="B252" s="182"/>
      <c r="C252" s="42"/>
      <c r="D252" s="42"/>
      <c r="E252" s="78">
        <f t="shared" si="392"/>
        <v>0</v>
      </c>
      <c r="F252" s="190"/>
      <c r="G252" s="22" t="s">
        <v>276</v>
      </c>
      <c r="H252" s="320" t="s">
        <v>318</v>
      </c>
      <c r="I252" s="79">
        <f t="shared" si="393"/>
        <v>0</v>
      </c>
      <c r="J252" s="79">
        <f t="shared" si="394"/>
        <v>0</v>
      </c>
      <c r="K252" s="78">
        <f t="shared" si="395"/>
        <v>0</v>
      </c>
      <c r="L252" s="537"/>
      <c r="M252" s="537"/>
      <c r="N252" s="401"/>
      <c r="O252" s="320" t="str">
        <f t="shared" si="343"/>
        <v>LLC</v>
      </c>
      <c r="P252" s="79">
        <f t="shared" si="396"/>
        <v>0</v>
      </c>
      <c r="Q252" s="79">
        <f t="shared" si="397"/>
        <v>0</v>
      </c>
      <c r="R252" s="78">
        <f t="shared" si="428"/>
        <v>0</v>
      </c>
      <c r="S252" s="537"/>
      <c r="T252" s="537"/>
      <c r="U252" s="401"/>
      <c r="V252" s="320"/>
      <c r="W252" s="79">
        <f t="shared" si="398"/>
        <v>0</v>
      </c>
      <c r="X252" s="79">
        <f t="shared" si="399"/>
        <v>0</v>
      </c>
      <c r="Y252" s="78">
        <f t="shared" si="429"/>
        <v>0</v>
      </c>
      <c r="Z252" s="537"/>
      <c r="AA252" s="537"/>
      <c r="AB252" s="401"/>
      <c r="AC252" s="320"/>
      <c r="AD252" s="79">
        <f t="shared" si="400"/>
        <v>0</v>
      </c>
      <c r="AE252" s="79">
        <f t="shared" si="401"/>
        <v>0</v>
      </c>
      <c r="AF252" s="78">
        <f t="shared" si="430"/>
        <v>0</v>
      </c>
      <c r="AG252" s="537"/>
      <c r="AH252" s="537"/>
      <c r="AI252" s="401"/>
      <c r="AJ252" s="320"/>
      <c r="AK252" s="79">
        <f t="shared" si="402"/>
        <v>0</v>
      </c>
      <c r="AL252" s="79">
        <f t="shared" si="403"/>
        <v>0</v>
      </c>
      <c r="AM252" s="78">
        <f t="shared" si="431"/>
        <v>0</v>
      </c>
      <c r="AN252" s="537"/>
      <c r="AO252" s="537"/>
      <c r="AP252" s="401"/>
      <c r="AQ252" s="320"/>
      <c r="AR252" s="79">
        <f t="shared" si="404"/>
        <v>0</v>
      </c>
      <c r="AS252" s="79">
        <f t="shared" si="405"/>
        <v>0</v>
      </c>
      <c r="AT252" s="78">
        <f t="shared" si="432"/>
        <v>0</v>
      </c>
      <c r="AU252" s="537"/>
      <c r="AV252" s="537"/>
      <c r="AW252" s="401"/>
      <c r="AX252" s="320"/>
      <c r="AY252" s="79">
        <f t="shared" si="406"/>
        <v>0</v>
      </c>
      <c r="AZ252" s="79">
        <f t="shared" si="407"/>
        <v>0</v>
      </c>
      <c r="BA252" s="78">
        <f t="shared" si="433"/>
        <v>0</v>
      </c>
      <c r="BB252" s="537"/>
      <c r="BC252" s="537"/>
      <c r="BD252" s="401"/>
      <c r="BE252" s="320"/>
      <c r="BF252" s="79">
        <f t="shared" si="408"/>
        <v>0</v>
      </c>
      <c r="BG252" s="79">
        <f t="shared" si="409"/>
        <v>0</v>
      </c>
      <c r="BH252" s="78">
        <f t="shared" si="434"/>
        <v>0</v>
      </c>
      <c r="BI252" s="537"/>
      <c r="BJ252" s="537"/>
      <c r="BK252" s="401"/>
      <c r="BL252" s="320"/>
      <c r="BM252" s="79">
        <f t="shared" si="410"/>
        <v>0</v>
      </c>
      <c r="BN252" s="79">
        <f t="shared" si="411"/>
        <v>0</v>
      </c>
      <c r="BO252" s="78">
        <f t="shared" si="435"/>
        <v>0</v>
      </c>
      <c r="BP252" s="537"/>
      <c r="BQ252" s="537"/>
      <c r="BR252" s="401"/>
      <c r="BS252" s="320"/>
      <c r="BT252" s="79">
        <f t="shared" si="412"/>
        <v>0</v>
      </c>
      <c r="BU252" s="79">
        <f t="shared" si="413"/>
        <v>0</v>
      </c>
      <c r="BV252" s="78">
        <f t="shared" si="436"/>
        <v>0</v>
      </c>
      <c r="BW252" s="537"/>
      <c r="BX252" s="537"/>
      <c r="BY252" s="401"/>
      <c r="BZ252" s="320"/>
      <c r="CA252" s="79">
        <f t="shared" si="414"/>
        <v>0</v>
      </c>
      <c r="CB252" s="79">
        <f t="shared" si="415"/>
        <v>0</v>
      </c>
      <c r="CC252" s="78">
        <f t="shared" si="437"/>
        <v>0</v>
      </c>
      <c r="CD252" s="537"/>
      <c r="CE252" s="537"/>
      <c r="CF252" s="401"/>
      <c r="CG252" s="320"/>
      <c r="CH252" s="79">
        <f t="shared" si="416"/>
        <v>0</v>
      </c>
      <c r="CI252" s="79">
        <f t="shared" si="417"/>
        <v>0</v>
      </c>
      <c r="CJ252" s="78">
        <f t="shared" si="438"/>
        <v>0</v>
      </c>
      <c r="CK252" s="537"/>
      <c r="CL252" s="537"/>
      <c r="CM252" s="401"/>
      <c r="CN252" s="320"/>
      <c r="CO252" s="79">
        <f t="shared" si="418"/>
        <v>0</v>
      </c>
      <c r="CP252" s="79">
        <f t="shared" si="419"/>
        <v>0</v>
      </c>
      <c r="CQ252" s="78">
        <f t="shared" si="439"/>
        <v>0</v>
      </c>
      <c r="CR252" s="537"/>
      <c r="CS252" s="537"/>
      <c r="CT252" s="401"/>
      <c r="CU252" s="320"/>
      <c r="CV252" s="79">
        <f t="shared" si="420"/>
        <v>0</v>
      </c>
      <c r="CW252" s="79">
        <f t="shared" si="421"/>
        <v>0</v>
      </c>
      <c r="CX252" s="78">
        <f t="shared" si="440"/>
        <v>0</v>
      </c>
      <c r="CY252" s="537"/>
      <c r="CZ252" s="537"/>
      <c r="DA252" s="401"/>
      <c r="DB252" s="320"/>
      <c r="DC252" s="79">
        <f t="shared" si="422"/>
        <v>0</v>
      </c>
      <c r="DD252" s="79">
        <f t="shared" si="423"/>
        <v>0</v>
      </c>
      <c r="DE252" s="78">
        <f t="shared" si="441"/>
        <v>0</v>
      </c>
      <c r="DF252" s="537"/>
      <c r="DG252" s="537"/>
      <c r="DH252" s="401"/>
      <c r="DI252" s="320"/>
      <c r="DJ252" s="79">
        <f t="shared" si="424"/>
        <v>0</v>
      </c>
      <c r="DK252" s="79">
        <f t="shared" si="425"/>
        <v>0</v>
      </c>
      <c r="DL252" s="78">
        <f t="shared" si="442"/>
        <v>0</v>
      </c>
      <c r="DM252" s="537"/>
      <c r="DN252" s="537"/>
      <c r="DO252" s="401"/>
      <c r="DP252" s="320"/>
      <c r="DQ252" s="79">
        <f t="shared" si="426"/>
        <v>0</v>
      </c>
      <c r="DR252" s="79">
        <f t="shared" si="427"/>
        <v>0</v>
      </c>
      <c r="DS252" s="78">
        <f t="shared" si="443"/>
        <v>0</v>
      </c>
      <c r="DT252" s="537"/>
      <c r="DU252" s="537"/>
      <c r="DV252" s="401"/>
    </row>
    <row r="253" spans="1:126" s="20" customFormat="1" outlineLevel="1" x14ac:dyDescent="0.2">
      <c r="A253" s="196" t="s">
        <v>249</v>
      </c>
      <c r="B253" s="182"/>
      <c r="C253" s="42"/>
      <c r="D253" s="42"/>
      <c r="E253" s="78">
        <f t="shared" si="392"/>
        <v>0</v>
      </c>
      <c r="F253" s="190"/>
      <c r="G253" s="22" t="s">
        <v>277</v>
      </c>
      <c r="H253" s="320" t="s">
        <v>318</v>
      </c>
      <c r="I253" s="79">
        <f t="shared" si="393"/>
        <v>0</v>
      </c>
      <c r="J253" s="79">
        <f t="shared" si="394"/>
        <v>0</v>
      </c>
      <c r="K253" s="78">
        <f t="shared" si="395"/>
        <v>0</v>
      </c>
      <c r="L253" s="537"/>
      <c r="M253" s="537"/>
      <c r="N253" s="401"/>
      <c r="O253" s="320" t="str">
        <f t="shared" si="343"/>
        <v>LLC</v>
      </c>
      <c r="P253" s="79">
        <f t="shared" si="396"/>
        <v>0</v>
      </c>
      <c r="Q253" s="79">
        <f t="shared" si="397"/>
        <v>0</v>
      </c>
      <c r="R253" s="78">
        <f t="shared" si="428"/>
        <v>0</v>
      </c>
      <c r="S253" s="537"/>
      <c r="T253" s="537"/>
      <c r="U253" s="401"/>
      <c r="V253" s="320"/>
      <c r="W253" s="79">
        <f t="shared" si="398"/>
        <v>0</v>
      </c>
      <c r="X253" s="79">
        <f t="shared" si="399"/>
        <v>0</v>
      </c>
      <c r="Y253" s="78">
        <f t="shared" si="429"/>
        <v>0</v>
      </c>
      <c r="Z253" s="537"/>
      <c r="AA253" s="537"/>
      <c r="AB253" s="401"/>
      <c r="AC253" s="320"/>
      <c r="AD253" s="79">
        <f t="shared" si="400"/>
        <v>0</v>
      </c>
      <c r="AE253" s="79">
        <f t="shared" si="401"/>
        <v>0</v>
      </c>
      <c r="AF253" s="78">
        <f t="shared" si="430"/>
        <v>0</v>
      </c>
      <c r="AG253" s="537"/>
      <c r="AH253" s="537"/>
      <c r="AI253" s="401"/>
      <c r="AJ253" s="320"/>
      <c r="AK253" s="79">
        <f t="shared" si="402"/>
        <v>0</v>
      </c>
      <c r="AL253" s="79">
        <f t="shared" si="403"/>
        <v>0</v>
      </c>
      <c r="AM253" s="78">
        <f t="shared" si="431"/>
        <v>0</v>
      </c>
      <c r="AN253" s="537"/>
      <c r="AO253" s="537"/>
      <c r="AP253" s="401"/>
      <c r="AQ253" s="320"/>
      <c r="AR253" s="79">
        <f t="shared" si="404"/>
        <v>0</v>
      </c>
      <c r="AS253" s="79">
        <f t="shared" si="405"/>
        <v>0</v>
      </c>
      <c r="AT253" s="78">
        <f t="shared" si="432"/>
        <v>0</v>
      </c>
      <c r="AU253" s="537"/>
      <c r="AV253" s="537"/>
      <c r="AW253" s="401"/>
      <c r="AX253" s="320"/>
      <c r="AY253" s="79">
        <f t="shared" si="406"/>
        <v>0</v>
      </c>
      <c r="AZ253" s="79">
        <f t="shared" si="407"/>
        <v>0</v>
      </c>
      <c r="BA253" s="78">
        <f t="shared" si="433"/>
        <v>0</v>
      </c>
      <c r="BB253" s="537"/>
      <c r="BC253" s="537"/>
      <c r="BD253" s="401"/>
      <c r="BE253" s="320"/>
      <c r="BF253" s="79">
        <f t="shared" si="408"/>
        <v>0</v>
      </c>
      <c r="BG253" s="79">
        <f t="shared" si="409"/>
        <v>0</v>
      </c>
      <c r="BH253" s="78">
        <f t="shared" si="434"/>
        <v>0</v>
      </c>
      <c r="BI253" s="537"/>
      <c r="BJ253" s="537"/>
      <c r="BK253" s="401"/>
      <c r="BL253" s="320"/>
      <c r="BM253" s="79">
        <f t="shared" si="410"/>
        <v>0</v>
      </c>
      <c r="BN253" s="79">
        <f t="shared" si="411"/>
        <v>0</v>
      </c>
      <c r="BO253" s="78">
        <f t="shared" si="435"/>
        <v>0</v>
      </c>
      <c r="BP253" s="537"/>
      <c r="BQ253" s="537"/>
      <c r="BR253" s="401"/>
      <c r="BS253" s="320"/>
      <c r="BT253" s="79">
        <f t="shared" si="412"/>
        <v>0</v>
      </c>
      <c r="BU253" s="79">
        <f t="shared" si="413"/>
        <v>0</v>
      </c>
      <c r="BV253" s="78">
        <f t="shared" si="436"/>
        <v>0</v>
      </c>
      <c r="BW253" s="537"/>
      <c r="BX253" s="537"/>
      <c r="BY253" s="401"/>
      <c r="BZ253" s="320"/>
      <c r="CA253" s="79">
        <f t="shared" si="414"/>
        <v>0</v>
      </c>
      <c r="CB253" s="79">
        <f t="shared" si="415"/>
        <v>0</v>
      </c>
      <c r="CC253" s="78">
        <f t="shared" si="437"/>
        <v>0</v>
      </c>
      <c r="CD253" s="537"/>
      <c r="CE253" s="537"/>
      <c r="CF253" s="401"/>
      <c r="CG253" s="320"/>
      <c r="CH253" s="79">
        <f t="shared" si="416"/>
        <v>0</v>
      </c>
      <c r="CI253" s="79">
        <f t="shared" si="417"/>
        <v>0</v>
      </c>
      <c r="CJ253" s="78">
        <f t="shared" si="438"/>
        <v>0</v>
      </c>
      <c r="CK253" s="537"/>
      <c r="CL253" s="537"/>
      <c r="CM253" s="401"/>
      <c r="CN253" s="320"/>
      <c r="CO253" s="79">
        <f t="shared" si="418"/>
        <v>0</v>
      </c>
      <c r="CP253" s="79">
        <f t="shared" si="419"/>
        <v>0</v>
      </c>
      <c r="CQ253" s="78">
        <f t="shared" si="439"/>
        <v>0</v>
      </c>
      <c r="CR253" s="537"/>
      <c r="CS253" s="537"/>
      <c r="CT253" s="401"/>
      <c r="CU253" s="320"/>
      <c r="CV253" s="79">
        <f t="shared" si="420"/>
        <v>0</v>
      </c>
      <c r="CW253" s="79">
        <f t="shared" si="421"/>
        <v>0</v>
      </c>
      <c r="CX253" s="78">
        <f t="shared" si="440"/>
        <v>0</v>
      </c>
      <c r="CY253" s="537"/>
      <c r="CZ253" s="537"/>
      <c r="DA253" s="401"/>
      <c r="DB253" s="320"/>
      <c r="DC253" s="79">
        <f t="shared" si="422"/>
        <v>0</v>
      </c>
      <c r="DD253" s="79">
        <f t="shared" si="423"/>
        <v>0</v>
      </c>
      <c r="DE253" s="78">
        <f t="shared" si="441"/>
        <v>0</v>
      </c>
      <c r="DF253" s="537"/>
      <c r="DG253" s="537"/>
      <c r="DH253" s="401"/>
      <c r="DI253" s="320"/>
      <c r="DJ253" s="79">
        <f t="shared" si="424"/>
        <v>0</v>
      </c>
      <c r="DK253" s="79">
        <f t="shared" si="425"/>
        <v>0</v>
      </c>
      <c r="DL253" s="78">
        <f t="shared" si="442"/>
        <v>0</v>
      </c>
      <c r="DM253" s="537"/>
      <c r="DN253" s="537"/>
      <c r="DO253" s="401"/>
      <c r="DP253" s="320"/>
      <c r="DQ253" s="79">
        <f t="shared" si="426"/>
        <v>0</v>
      </c>
      <c r="DR253" s="79">
        <f t="shared" si="427"/>
        <v>0</v>
      </c>
      <c r="DS253" s="78">
        <f t="shared" si="443"/>
        <v>0</v>
      </c>
      <c r="DT253" s="537"/>
      <c r="DU253" s="537"/>
      <c r="DV253" s="401"/>
    </row>
    <row r="254" spans="1:126" outlineLevel="1" x14ac:dyDescent="0.2">
      <c r="A254" s="75" t="s">
        <v>8</v>
      </c>
      <c r="B254" s="62"/>
      <c r="C254" s="77">
        <f>SUMIF($H255:$H256,MID($H254,3,10),C255:C256)</f>
        <v>0</v>
      </c>
      <c r="D254" s="77">
        <f>SUMIF($H255:$H256,MID($H254,3,10),D255:D256)</f>
        <v>0</v>
      </c>
      <c r="E254" s="77">
        <f t="shared" si="392"/>
        <v>0</v>
      </c>
      <c r="F254" s="150"/>
      <c r="G254" s="22"/>
      <c r="H254" s="320" t="s">
        <v>321</v>
      </c>
      <c r="I254" s="77">
        <f t="shared" si="393"/>
        <v>0</v>
      </c>
      <c r="J254" s="77">
        <f t="shared" si="394"/>
        <v>0</v>
      </c>
      <c r="K254" s="77">
        <f t="shared" si="395"/>
        <v>0</v>
      </c>
      <c r="L254" s="464">
        <f>IF(I$1="","",SUMIF($H255:$H260,MID($H254,3,10),L255:L260))</f>
        <v>0</v>
      </c>
      <c r="M254" s="464">
        <f>IF(I$1="","",SUMIF($H255:$H260,MID($H254,3,10),M255:M260))</f>
        <v>0</v>
      </c>
      <c r="N254" s="401"/>
      <c r="O254" s="320" t="str">
        <f t="shared" si="343"/>
        <v>LL</v>
      </c>
      <c r="P254" s="77">
        <f t="shared" si="396"/>
        <v>0</v>
      </c>
      <c r="Q254" s="77">
        <f t="shared" si="397"/>
        <v>0</v>
      </c>
      <c r="R254" s="77">
        <f t="shared" si="428"/>
        <v>0</v>
      </c>
      <c r="S254" s="476">
        <f>IF(P$1="","",SUMIF($H255:$H256,MID($H254,3,10),S255:S256))</f>
        <v>0</v>
      </c>
      <c r="T254" s="476">
        <f>IF(P$1="","",SUMIF($H255:$H256,MID($H254,3,10),T255:T256))</f>
        <v>0</v>
      </c>
      <c r="U254" s="401"/>
      <c r="V254" s="320"/>
      <c r="W254" s="77">
        <f t="shared" si="398"/>
        <v>0</v>
      </c>
      <c r="X254" s="77">
        <f t="shared" si="399"/>
        <v>0</v>
      </c>
      <c r="Y254" s="77">
        <f t="shared" si="429"/>
        <v>0</v>
      </c>
      <c r="Z254" s="476">
        <f>IF(W$1="","",SUMIF($H255:$H256,MID($H254,3,10),Z255:Z256))</f>
        <v>0</v>
      </c>
      <c r="AA254" s="476">
        <f>IF(W$1="","",SUMIF($H255:$H256,MID($H254,3,10),AA255:AA256))</f>
        <v>0</v>
      </c>
      <c r="AB254" s="401"/>
      <c r="AC254" s="320"/>
      <c r="AD254" s="77">
        <f t="shared" si="400"/>
        <v>0</v>
      </c>
      <c r="AE254" s="77">
        <f t="shared" si="401"/>
        <v>0</v>
      </c>
      <c r="AF254" s="77">
        <f t="shared" si="430"/>
        <v>0</v>
      </c>
      <c r="AG254" s="476">
        <f>IF(AD$1="","",SUMIF($H255:$H256,MID($H254,3,10),AG255:AG256))</f>
        <v>0</v>
      </c>
      <c r="AH254" s="476">
        <f>IF(AD$1="","",SUMIF($H255:$H256,MID($H254,3,10),AH255:AH256))</f>
        <v>0</v>
      </c>
      <c r="AI254" s="401"/>
      <c r="AJ254" s="320"/>
      <c r="AK254" s="77">
        <f t="shared" si="402"/>
        <v>0</v>
      </c>
      <c r="AL254" s="77">
        <f t="shared" si="403"/>
        <v>0</v>
      </c>
      <c r="AM254" s="77">
        <f t="shared" si="431"/>
        <v>0</v>
      </c>
      <c r="AN254" s="476">
        <f>IF(AK$1="","",SUMIF($H255:$H256,MID($H254,3,10),AN255:AN256))</f>
        <v>0</v>
      </c>
      <c r="AO254" s="476">
        <f>IF(AK$1="","",SUMIF($H255:$H256,MID($H254,3,10),AO255:AO256))</f>
        <v>0</v>
      </c>
      <c r="AP254" s="401"/>
      <c r="AQ254" s="320"/>
      <c r="AR254" s="77">
        <f t="shared" si="404"/>
        <v>0</v>
      </c>
      <c r="AS254" s="77">
        <f t="shared" si="405"/>
        <v>0</v>
      </c>
      <c r="AT254" s="77">
        <f t="shared" si="432"/>
        <v>0</v>
      </c>
      <c r="AU254" s="476">
        <f>IF(AR$1="","",SUMIF($H255:$H256,MID($H254,3,10),AU255:AU256))</f>
        <v>0</v>
      </c>
      <c r="AV254" s="476">
        <f>IF(AR$1="","",SUMIF($H255:$H256,MID($H254,3,10),AV255:AV256))</f>
        <v>0</v>
      </c>
      <c r="AW254" s="401"/>
      <c r="AX254" s="320"/>
      <c r="AY254" s="77">
        <f t="shared" si="406"/>
        <v>0</v>
      </c>
      <c r="AZ254" s="77">
        <f t="shared" si="407"/>
        <v>0</v>
      </c>
      <c r="BA254" s="77">
        <f t="shared" si="433"/>
        <v>0</v>
      </c>
      <c r="BB254" s="476">
        <f>IF(AY$1="","",SUMIF($H255:$H256,MID($H254,3,10),BB255:BB256))</f>
        <v>0</v>
      </c>
      <c r="BC254" s="476">
        <f>IF(AY$1="","",SUMIF($H255:$H256,MID($H254,3,10),BC255:BC256))</f>
        <v>0</v>
      </c>
      <c r="BD254" s="401"/>
      <c r="BE254" s="320"/>
      <c r="BF254" s="77">
        <f t="shared" si="408"/>
        <v>0</v>
      </c>
      <c r="BG254" s="77">
        <f t="shared" si="409"/>
        <v>0</v>
      </c>
      <c r="BH254" s="77">
        <f t="shared" si="434"/>
        <v>0</v>
      </c>
      <c r="BI254" s="476">
        <f>IF(BF$1="","",SUMIF($H255:$H256,MID($H254,3,10),BI255:BI256))</f>
        <v>0</v>
      </c>
      <c r="BJ254" s="476">
        <f>IF(BF$1="","",SUMIF($H255:$H256,MID($H254,3,10),BJ255:BJ256))</f>
        <v>0</v>
      </c>
      <c r="BK254" s="401"/>
      <c r="BL254" s="320"/>
      <c r="BM254" s="77">
        <f t="shared" si="410"/>
        <v>0</v>
      </c>
      <c r="BN254" s="77">
        <f t="shared" si="411"/>
        <v>0</v>
      </c>
      <c r="BO254" s="77">
        <f t="shared" si="435"/>
        <v>0</v>
      </c>
      <c r="BP254" s="476">
        <f>IF(BM$1="","",SUMIF($H255:$H256,MID($H254,3,10),BP255:BP256))</f>
        <v>0</v>
      </c>
      <c r="BQ254" s="476">
        <f>IF(BM$1="","",SUMIF($H255:$H256,MID($H254,3,10),BQ255:BQ256))</f>
        <v>0</v>
      </c>
      <c r="BR254" s="401"/>
      <c r="BS254" s="320"/>
      <c r="BT254" s="77">
        <f t="shared" si="412"/>
        <v>0</v>
      </c>
      <c r="BU254" s="77">
        <f t="shared" si="413"/>
        <v>0</v>
      </c>
      <c r="BV254" s="77">
        <f t="shared" si="436"/>
        <v>0</v>
      </c>
      <c r="BW254" s="476">
        <f>IF(BT$1="","",SUMIF($H255:$H256,MID($H254,3,10),BW255:BW256))</f>
        <v>0</v>
      </c>
      <c r="BX254" s="476">
        <f>IF(BT$1="","",SUMIF($H255:$H256,MID($H254,3,10),BX255:BX256))</f>
        <v>0</v>
      </c>
      <c r="BY254" s="401"/>
      <c r="BZ254" s="320"/>
      <c r="CA254" s="77">
        <f t="shared" si="414"/>
        <v>0</v>
      </c>
      <c r="CB254" s="77">
        <f t="shared" si="415"/>
        <v>0</v>
      </c>
      <c r="CC254" s="77">
        <f t="shared" si="437"/>
        <v>0</v>
      </c>
      <c r="CD254" s="476">
        <f>IF(CA$1="","",SUMIF($H255:$H256,MID($H254,3,10),CD255:CD256))</f>
        <v>0</v>
      </c>
      <c r="CE254" s="476">
        <f>IF(CA$1="","",SUMIF($H255:$H256,MID($H254,3,10),CE255:CE256))</f>
        <v>0</v>
      </c>
      <c r="CF254" s="401"/>
      <c r="CG254" s="320"/>
      <c r="CH254" s="77">
        <f t="shared" si="416"/>
        <v>0</v>
      </c>
      <c r="CI254" s="77">
        <f t="shared" si="417"/>
        <v>0</v>
      </c>
      <c r="CJ254" s="77">
        <f t="shared" si="438"/>
        <v>0</v>
      </c>
      <c r="CK254" s="476">
        <f>IF(CH$1="","",SUMIF($H255:$H256,MID($H254,3,10),CK255:CK256))</f>
        <v>0</v>
      </c>
      <c r="CL254" s="476">
        <f>IF(CH$1="","",SUMIF($H255:$H256,MID($H254,3,10),CL255:CL256))</f>
        <v>0</v>
      </c>
      <c r="CM254" s="401"/>
      <c r="CN254" s="320"/>
      <c r="CO254" s="77">
        <f t="shared" si="418"/>
        <v>0</v>
      </c>
      <c r="CP254" s="77">
        <f t="shared" si="419"/>
        <v>0</v>
      </c>
      <c r="CQ254" s="77">
        <f t="shared" si="439"/>
        <v>0</v>
      </c>
      <c r="CR254" s="476">
        <f>IF(CO$1="","",SUMIF($H255:$H256,MID($H254,3,10),CR255:CR256))</f>
        <v>0</v>
      </c>
      <c r="CS254" s="476">
        <f>IF(CO$1="","",SUMIF($H255:$H256,MID($H254,3,10),CS255:CS256))</f>
        <v>0</v>
      </c>
      <c r="CT254" s="401"/>
      <c r="CU254" s="320"/>
      <c r="CV254" s="77">
        <f t="shared" si="420"/>
        <v>0</v>
      </c>
      <c r="CW254" s="77">
        <f t="shared" si="421"/>
        <v>0</v>
      </c>
      <c r="CX254" s="77">
        <f t="shared" si="440"/>
        <v>0</v>
      </c>
      <c r="CY254" s="476">
        <f>IF(CV$1="","",SUMIF($H255:$H256,MID($H254,3,10),CY255:CY256))</f>
        <v>0</v>
      </c>
      <c r="CZ254" s="476">
        <f>IF(CV$1="","",SUMIF($H255:$H256,MID($H254,3,10),CZ255:CZ256))</f>
        <v>0</v>
      </c>
      <c r="DA254" s="401"/>
      <c r="DB254" s="320"/>
      <c r="DC254" s="77">
        <f t="shared" si="422"/>
        <v>0</v>
      </c>
      <c r="DD254" s="77">
        <f t="shared" si="423"/>
        <v>0</v>
      </c>
      <c r="DE254" s="77">
        <f t="shared" si="441"/>
        <v>0</v>
      </c>
      <c r="DF254" s="476">
        <f>IF(DC$1="","",SUMIF($H255:$H256,MID($H254,3,10),DF255:DF256))</f>
        <v>0</v>
      </c>
      <c r="DG254" s="476">
        <f>IF(DC$1="","",SUMIF($H255:$H256,MID($H254,3,10),DG255:DG256))</f>
        <v>0</v>
      </c>
      <c r="DH254" s="401"/>
      <c r="DI254" s="320"/>
      <c r="DJ254" s="77">
        <f t="shared" si="424"/>
        <v>0</v>
      </c>
      <c r="DK254" s="77">
        <f t="shared" si="425"/>
        <v>0</v>
      </c>
      <c r="DL254" s="77">
        <f t="shared" si="442"/>
        <v>0</v>
      </c>
      <c r="DM254" s="476">
        <f>IF(DJ$1="","",SUMIF($H255:$H256,MID($H254,3,10),DM255:DM256))</f>
        <v>0</v>
      </c>
      <c r="DN254" s="476">
        <f>IF(DJ$1="","",SUMIF($H255:$H256,MID($H254,3,10),DN255:DN256))</f>
        <v>0</v>
      </c>
      <c r="DO254" s="401"/>
      <c r="DP254" s="320"/>
      <c r="DQ254" s="77">
        <f t="shared" si="426"/>
        <v>0</v>
      </c>
      <c r="DR254" s="77">
        <f t="shared" si="427"/>
        <v>0</v>
      </c>
      <c r="DS254" s="77">
        <f t="shared" si="443"/>
        <v>0</v>
      </c>
      <c r="DT254" s="476">
        <f>IF(DQ$1="","",SUMIF($H255:$H256,MID($H254,3,10),DT255:DT256))</f>
        <v>0</v>
      </c>
      <c r="DU254" s="476">
        <f>IF(DQ$1="","",SUMIF($H255:$H256,MID($H254,3,10),DU255:DU256))</f>
        <v>0</v>
      </c>
      <c r="DV254" s="401"/>
    </row>
    <row r="255" spans="1:126" outlineLevel="1" x14ac:dyDescent="0.2">
      <c r="A255" s="152" t="s">
        <v>8</v>
      </c>
      <c r="B255" s="182"/>
      <c r="C255" s="43"/>
      <c r="D255" s="43"/>
      <c r="E255" s="79">
        <f t="shared" si="392"/>
        <v>0</v>
      </c>
      <c r="F255" s="150"/>
      <c r="G255" s="22"/>
      <c r="H255" s="320" t="s">
        <v>320</v>
      </c>
      <c r="I255" s="79">
        <f t="shared" si="393"/>
        <v>0</v>
      </c>
      <c r="J255" s="79">
        <f t="shared" si="394"/>
        <v>0</v>
      </c>
      <c r="K255" s="79">
        <f t="shared" si="395"/>
        <v>0</v>
      </c>
      <c r="L255" s="537"/>
      <c r="M255" s="537"/>
      <c r="N255" s="402"/>
      <c r="O255" s="320" t="str">
        <f t="shared" si="343"/>
        <v>LLM</v>
      </c>
      <c r="P255" s="79">
        <f t="shared" si="396"/>
        <v>0</v>
      </c>
      <c r="Q255" s="79">
        <f t="shared" si="397"/>
        <v>0</v>
      </c>
      <c r="R255" s="79">
        <f t="shared" si="428"/>
        <v>0</v>
      </c>
      <c r="S255" s="537"/>
      <c r="T255" s="537"/>
      <c r="U255" s="402"/>
      <c r="V255" s="320"/>
      <c r="W255" s="79">
        <f t="shared" si="398"/>
        <v>0</v>
      </c>
      <c r="X255" s="79">
        <f t="shared" si="399"/>
        <v>0</v>
      </c>
      <c r="Y255" s="79">
        <f t="shared" si="429"/>
        <v>0</v>
      </c>
      <c r="Z255" s="537"/>
      <c r="AA255" s="537"/>
      <c r="AB255" s="402"/>
      <c r="AC255" s="320"/>
      <c r="AD255" s="79">
        <f t="shared" si="400"/>
        <v>0</v>
      </c>
      <c r="AE255" s="79">
        <f t="shared" si="401"/>
        <v>0</v>
      </c>
      <c r="AF255" s="79">
        <f t="shared" si="430"/>
        <v>0</v>
      </c>
      <c r="AG255" s="537"/>
      <c r="AH255" s="537"/>
      <c r="AI255" s="402"/>
      <c r="AJ255" s="320"/>
      <c r="AK255" s="79">
        <f t="shared" si="402"/>
        <v>0</v>
      </c>
      <c r="AL255" s="79">
        <f t="shared" si="403"/>
        <v>0</v>
      </c>
      <c r="AM255" s="79">
        <f t="shared" si="431"/>
        <v>0</v>
      </c>
      <c r="AN255" s="537"/>
      <c r="AO255" s="537"/>
      <c r="AP255" s="402"/>
      <c r="AQ255" s="320"/>
      <c r="AR255" s="79">
        <f t="shared" si="404"/>
        <v>0</v>
      </c>
      <c r="AS255" s="79">
        <f t="shared" si="405"/>
        <v>0</v>
      </c>
      <c r="AT255" s="79">
        <f t="shared" si="432"/>
        <v>0</v>
      </c>
      <c r="AU255" s="537"/>
      <c r="AV255" s="537"/>
      <c r="AW255" s="402"/>
      <c r="AX255" s="320"/>
      <c r="AY255" s="79">
        <f t="shared" si="406"/>
        <v>0</v>
      </c>
      <c r="AZ255" s="79">
        <f t="shared" si="407"/>
        <v>0</v>
      </c>
      <c r="BA255" s="79">
        <f t="shared" si="433"/>
        <v>0</v>
      </c>
      <c r="BB255" s="537"/>
      <c r="BC255" s="537"/>
      <c r="BD255" s="402"/>
      <c r="BE255" s="320"/>
      <c r="BF255" s="79">
        <f t="shared" si="408"/>
        <v>0</v>
      </c>
      <c r="BG255" s="79">
        <f t="shared" si="409"/>
        <v>0</v>
      </c>
      <c r="BH255" s="79">
        <f t="shared" si="434"/>
        <v>0</v>
      </c>
      <c r="BI255" s="537"/>
      <c r="BJ255" s="537"/>
      <c r="BK255" s="402"/>
      <c r="BL255" s="320"/>
      <c r="BM255" s="79">
        <f t="shared" si="410"/>
        <v>0</v>
      </c>
      <c r="BN255" s="79">
        <f t="shared" si="411"/>
        <v>0</v>
      </c>
      <c r="BO255" s="79">
        <f t="shared" si="435"/>
        <v>0</v>
      </c>
      <c r="BP255" s="537"/>
      <c r="BQ255" s="537"/>
      <c r="BR255" s="402"/>
      <c r="BS255" s="320"/>
      <c r="BT255" s="79">
        <f t="shared" si="412"/>
        <v>0</v>
      </c>
      <c r="BU255" s="79">
        <f t="shared" si="413"/>
        <v>0</v>
      </c>
      <c r="BV255" s="79">
        <f t="shared" si="436"/>
        <v>0</v>
      </c>
      <c r="BW255" s="537"/>
      <c r="BX255" s="537"/>
      <c r="BY255" s="402"/>
      <c r="BZ255" s="320"/>
      <c r="CA255" s="79">
        <f t="shared" si="414"/>
        <v>0</v>
      </c>
      <c r="CB255" s="79">
        <f t="shared" si="415"/>
        <v>0</v>
      </c>
      <c r="CC255" s="79">
        <f t="shared" si="437"/>
        <v>0</v>
      </c>
      <c r="CD255" s="537"/>
      <c r="CE255" s="537"/>
      <c r="CF255" s="402"/>
      <c r="CG255" s="320"/>
      <c r="CH255" s="79">
        <f t="shared" si="416"/>
        <v>0</v>
      </c>
      <c r="CI255" s="79">
        <f t="shared" si="417"/>
        <v>0</v>
      </c>
      <c r="CJ255" s="79">
        <f t="shared" si="438"/>
        <v>0</v>
      </c>
      <c r="CK255" s="537"/>
      <c r="CL255" s="537"/>
      <c r="CM255" s="402"/>
      <c r="CN255" s="320"/>
      <c r="CO255" s="79">
        <f t="shared" si="418"/>
        <v>0</v>
      </c>
      <c r="CP255" s="79">
        <f t="shared" si="419"/>
        <v>0</v>
      </c>
      <c r="CQ255" s="79">
        <f t="shared" si="439"/>
        <v>0</v>
      </c>
      <c r="CR255" s="537"/>
      <c r="CS255" s="537"/>
      <c r="CT255" s="402"/>
      <c r="CU255" s="320"/>
      <c r="CV255" s="79">
        <f t="shared" si="420"/>
        <v>0</v>
      </c>
      <c r="CW255" s="79">
        <f t="shared" si="421"/>
        <v>0</v>
      </c>
      <c r="CX255" s="79">
        <f t="shared" si="440"/>
        <v>0</v>
      </c>
      <c r="CY255" s="537"/>
      <c r="CZ255" s="537"/>
      <c r="DA255" s="402"/>
      <c r="DB255" s="320"/>
      <c r="DC255" s="79">
        <f t="shared" si="422"/>
        <v>0</v>
      </c>
      <c r="DD255" s="79">
        <f t="shared" si="423"/>
        <v>0</v>
      </c>
      <c r="DE255" s="79">
        <f t="shared" si="441"/>
        <v>0</v>
      </c>
      <c r="DF255" s="537"/>
      <c r="DG255" s="537"/>
      <c r="DH255" s="402"/>
      <c r="DI255" s="320"/>
      <c r="DJ255" s="79">
        <f t="shared" si="424"/>
        <v>0</v>
      </c>
      <c r="DK255" s="79">
        <f t="shared" si="425"/>
        <v>0</v>
      </c>
      <c r="DL255" s="79">
        <f t="shared" si="442"/>
        <v>0</v>
      </c>
      <c r="DM255" s="537"/>
      <c r="DN255" s="537"/>
      <c r="DO255" s="402"/>
      <c r="DP255" s="320"/>
      <c r="DQ255" s="79">
        <f t="shared" si="426"/>
        <v>0</v>
      </c>
      <c r="DR255" s="79">
        <f t="shared" si="427"/>
        <v>0</v>
      </c>
      <c r="DS255" s="79">
        <f t="shared" si="443"/>
        <v>0</v>
      </c>
      <c r="DT255" s="537"/>
      <c r="DU255" s="537"/>
      <c r="DV255" s="402"/>
    </row>
    <row r="256" spans="1:126" x14ac:dyDescent="0.2">
      <c r="A256" s="75" t="s">
        <v>153</v>
      </c>
      <c r="B256" s="64"/>
      <c r="C256" s="77">
        <f>SUMIF($O219:$O255,MID($H256,3,10),C219:C255)</f>
        <v>0</v>
      </c>
      <c r="D256" s="77">
        <f>SUMIF($O219:$O255,MID($H256,3,10),D219:D255)</f>
        <v>0</v>
      </c>
      <c r="E256" s="77">
        <f t="shared" si="392"/>
        <v>0</v>
      </c>
      <c r="F256" s="150"/>
      <c r="G256" s="22"/>
      <c r="H256" s="320" t="s">
        <v>322</v>
      </c>
      <c r="I256" s="73">
        <f>IF(I$1="","",SUMIF($O220:$O255,MID($H256,3,10),I220:I255))</f>
        <v>0</v>
      </c>
      <c r="J256" s="73">
        <f>IF(I$1="","",SUMIF($O220:$O255,MID($H256,3,10),J220:J255))</f>
        <v>0</v>
      </c>
      <c r="K256" s="77">
        <f>IF(I$1="","",SUM(I256:J256))</f>
        <v>0</v>
      </c>
      <c r="L256" s="464">
        <f>IF(I$1="","",SUMIF($O220:$O255,MID($H256,3,10),L220:L255))</f>
        <v>0</v>
      </c>
      <c r="M256" s="464">
        <f>IF(I$1="","",SUMIF($O220:$O255,MID($H256,3,10),M220:M255))</f>
        <v>0</v>
      </c>
      <c r="N256" s="402"/>
      <c r="O256" s="320" t="str">
        <f t="shared" si="343"/>
        <v>L</v>
      </c>
      <c r="P256" s="73">
        <f>IF(P$1="","",SUMIF($O220:$O255,MID($H256,3,10),P220:P255))</f>
        <v>0</v>
      </c>
      <c r="Q256" s="73">
        <f>IF(P$1="","",SUMIF($O220:$O255,MID($H256,3,10),Q220:Q255))</f>
        <v>0</v>
      </c>
      <c r="R256" s="77">
        <f>IF(P$1="","",SUM(P256:Q256))</f>
        <v>0</v>
      </c>
      <c r="S256" s="476">
        <f>IF(P$1="","",SUMIF($O220:$O255,MID($H256,3,10),S220:S255))</f>
        <v>0</v>
      </c>
      <c r="T256" s="476">
        <f>IF(P$1="","",SUMIF($O220:$O255,MID($H256,3,10),T220:T255))</f>
        <v>0</v>
      </c>
      <c r="U256" s="402"/>
      <c r="V256" s="320"/>
      <c r="W256" s="73">
        <f>IF(W$1="","",SUMIF($O220:$O255,MID($H256,3,10),W220:W255))</f>
        <v>0</v>
      </c>
      <c r="X256" s="73">
        <f>IF(W$1="","",SUMIF($O220:$O255,MID($H256,3,10),X220:X255))</f>
        <v>0</v>
      </c>
      <c r="Y256" s="77">
        <f>IF(W$1="","",SUM(W256:X256))</f>
        <v>0</v>
      </c>
      <c r="Z256" s="476">
        <f>IF(W$1="","",SUMIF($O220:$O255,MID($H256,3,10),Z220:Z255))</f>
        <v>0</v>
      </c>
      <c r="AA256" s="476">
        <f>IF(W$1="","",SUMIF($O220:$O255,MID($H256,3,10),AA220:AA255))</f>
        <v>0</v>
      </c>
      <c r="AB256" s="402"/>
      <c r="AC256" s="320"/>
      <c r="AD256" s="73">
        <f>IF(AD$1="","",SUMIF($O220:$O255,MID($H256,3,10),AD220:AD255))</f>
        <v>0</v>
      </c>
      <c r="AE256" s="73">
        <f>IF(AD$1="","",SUMIF($O220:$O255,MID($H256,3,10),AE220:AE255))</f>
        <v>0</v>
      </c>
      <c r="AF256" s="77">
        <f>IF(AD$1="","",SUM(AD256:AE256))</f>
        <v>0</v>
      </c>
      <c r="AG256" s="476">
        <f>IF(AD$1="","",SUMIF($O220:$O255,MID($H256,3,10),AG220:AG255))</f>
        <v>0</v>
      </c>
      <c r="AH256" s="476">
        <f>IF(AD$1="","",SUMIF($O220:$O255,MID($H256,3,10),AH220:AH255))</f>
        <v>0</v>
      </c>
      <c r="AI256" s="402"/>
      <c r="AJ256" s="320"/>
      <c r="AK256" s="73">
        <f>IF(AK$1="","",SUMIF($O220:$O255,MID($H256,3,10),AK220:AK255))</f>
        <v>0</v>
      </c>
      <c r="AL256" s="73">
        <f>IF(AK$1="","",SUMIF($O220:$O255,MID($H256,3,10),AL220:AL255))</f>
        <v>0</v>
      </c>
      <c r="AM256" s="77">
        <f>IF(AK$1="","",SUM(AK256:AL256))</f>
        <v>0</v>
      </c>
      <c r="AN256" s="476">
        <f>IF(AK$1="","",SUMIF($O220:$O255,MID($H256,3,10),AN220:AN255))</f>
        <v>0</v>
      </c>
      <c r="AO256" s="476">
        <f>IF(AK$1="","",SUMIF($O220:$O255,MID($H256,3,10),AO220:AO255))</f>
        <v>0</v>
      </c>
      <c r="AP256" s="402"/>
      <c r="AQ256" s="320"/>
      <c r="AR256" s="73">
        <f>IF(AR$1="","",SUMIF($O220:$O255,MID($H256,3,10),AR220:AR255))</f>
        <v>0</v>
      </c>
      <c r="AS256" s="73">
        <f>IF(AR$1="","",SUMIF($O220:$O255,MID($H256,3,10),AS220:AS255))</f>
        <v>0</v>
      </c>
      <c r="AT256" s="77">
        <f>IF(AR$1="","",SUM(AR256:AS256))</f>
        <v>0</v>
      </c>
      <c r="AU256" s="476">
        <f>IF(AR$1="","",SUMIF($O220:$O255,MID($H256,3,10),AU220:AU255))</f>
        <v>0</v>
      </c>
      <c r="AV256" s="476">
        <f>IF(AR$1="","",SUMIF($O220:$O255,MID($H256,3,10),AV220:AV255))</f>
        <v>0</v>
      </c>
      <c r="AW256" s="402"/>
      <c r="AX256" s="320"/>
      <c r="AY256" s="73">
        <f>IF(AY$1="","",SUMIF($O220:$O255,MID($H256,3,10),AY220:AY255))</f>
        <v>0</v>
      </c>
      <c r="AZ256" s="73">
        <f>IF(AY$1="","",SUMIF($O220:$O255,MID($H256,3,10),AZ220:AZ255))</f>
        <v>0</v>
      </c>
      <c r="BA256" s="77">
        <f>IF(AY$1="","",SUM(AY256:AZ256))</f>
        <v>0</v>
      </c>
      <c r="BB256" s="476">
        <f>IF(AY$1="","",SUMIF($O220:$O255,MID($H256,3,10),BB220:BB255))</f>
        <v>0</v>
      </c>
      <c r="BC256" s="476">
        <f>IF(AY$1="","",SUMIF($O220:$O255,MID($H256,3,10),BC220:BC255))</f>
        <v>0</v>
      </c>
      <c r="BD256" s="402"/>
      <c r="BE256" s="320"/>
      <c r="BF256" s="73">
        <f>IF(BF$1="","",SUMIF($O220:$O255,MID($H256,3,10),BF220:BF255))</f>
        <v>0</v>
      </c>
      <c r="BG256" s="73">
        <f>IF(BF$1="","",SUMIF($O220:$O255,MID($H256,3,10),BG220:BG255))</f>
        <v>0</v>
      </c>
      <c r="BH256" s="77">
        <f>IF(BF$1="","",SUM(BF256:BG256))</f>
        <v>0</v>
      </c>
      <c r="BI256" s="476">
        <f>IF(BF$1="","",SUMIF($O220:$O255,MID($H256,3,10),BI220:BI255))</f>
        <v>0</v>
      </c>
      <c r="BJ256" s="476">
        <f>IF(BF$1="","",SUMIF($O220:$O255,MID($H256,3,10),BJ220:BJ255))</f>
        <v>0</v>
      </c>
      <c r="BK256" s="402"/>
      <c r="BL256" s="320"/>
      <c r="BM256" s="73">
        <f>IF(BM$1="","",SUMIF($O220:$O255,MID($H256,3,10),BM220:BM255))</f>
        <v>0</v>
      </c>
      <c r="BN256" s="73">
        <f>IF(BM$1="","",SUMIF($O220:$O255,MID($H256,3,10),BN220:BN255))</f>
        <v>0</v>
      </c>
      <c r="BO256" s="77">
        <f>IF(BM$1="","",SUM(BM256:BN256))</f>
        <v>0</v>
      </c>
      <c r="BP256" s="476">
        <f>IF(BM$1="","",SUMIF($O220:$O255,MID($H256,3,10),BP220:BP255))</f>
        <v>0</v>
      </c>
      <c r="BQ256" s="476">
        <f>IF(BM$1="","",SUMIF($O220:$O255,MID($H256,3,10),BQ220:BQ255))</f>
        <v>0</v>
      </c>
      <c r="BR256" s="402"/>
      <c r="BS256" s="320"/>
      <c r="BT256" s="73">
        <f>IF(BT$1="","",SUMIF($O220:$O255,MID($H256,3,10),BT220:BT255))</f>
        <v>0</v>
      </c>
      <c r="BU256" s="73">
        <f>IF(BT$1="","",SUMIF($O220:$O255,MID($H256,3,10),BU220:BU255))</f>
        <v>0</v>
      </c>
      <c r="BV256" s="77">
        <f>IF(BT$1="","",SUM(BT256:BU256))</f>
        <v>0</v>
      </c>
      <c r="BW256" s="476">
        <f>IF(BT$1="","",SUMIF($O220:$O255,MID($H256,3,10),BW220:BW255))</f>
        <v>0</v>
      </c>
      <c r="BX256" s="476">
        <f>IF(BT$1="","",SUMIF($O220:$O255,MID($H256,3,10),BX220:BX255))</f>
        <v>0</v>
      </c>
      <c r="BY256" s="402"/>
      <c r="BZ256" s="320"/>
      <c r="CA256" s="73">
        <f>IF(CA$1="","",SUMIF($O220:$O255,MID($H256,3,10),CA220:CA255))</f>
        <v>0</v>
      </c>
      <c r="CB256" s="73">
        <f>IF(CA$1="","",SUMIF($O220:$O255,MID($H256,3,10),CB220:CB255))</f>
        <v>0</v>
      </c>
      <c r="CC256" s="77">
        <f>IF(CA$1="","",SUM(CA256:CB256))</f>
        <v>0</v>
      </c>
      <c r="CD256" s="476">
        <f>IF(CA$1="","",SUMIF($O220:$O255,MID($H256,3,10),CD220:CD255))</f>
        <v>0</v>
      </c>
      <c r="CE256" s="476">
        <f>IF(CA$1="","",SUMIF($O220:$O255,MID($H256,3,10),CE220:CE255))</f>
        <v>0</v>
      </c>
      <c r="CF256" s="402"/>
      <c r="CG256" s="320"/>
      <c r="CH256" s="73">
        <f>IF(CH$1="","",SUMIF($O220:$O255,MID($H256,3,10),CH220:CH255))</f>
        <v>0</v>
      </c>
      <c r="CI256" s="73">
        <f>IF(CH$1="","",SUMIF($O220:$O255,MID($H256,3,10),CI220:CI255))</f>
        <v>0</v>
      </c>
      <c r="CJ256" s="77">
        <f>IF(CH$1="","",SUM(CH256:CI256))</f>
        <v>0</v>
      </c>
      <c r="CK256" s="476">
        <f>IF(CH$1="","",SUMIF($O220:$O255,MID($H256,3,10),CK220:CK255))</f>
        <v>0</v>
      </c>
      <c r="CL256" s="476">
        <f>IF(CH$1="","",SUMIF($O220:$O255,MID($H256,3,10),CL220:CL255))</f>
        <v>0</v>
      </c>
      <c r="CM256" s="402"/>
      <c r="CN256" s="320"/>
      <c r="CO256" s="73">
        <f>IF(CO$1="","",SUMIF($O220:$O255,MID($H256,3,10),CO220:CO255))</f>
        <v>0</v>
      </c>
      <c r="CP256" s="73">
        <f>IF(CO$1="","",SUMIF($O220:$O255,MID($H256,3,10),CP220:CP255))</f>
        <v>0</v>
      </c>
      <c r="CQ256" s="77">
        <f>IF(CO$1="","",SUM(CO256:CP256))</f>
        <v>0</v>
      </c>
      <c r="CR256" s="476">
        <f>IF(CO$1="","",SUMIF($O220:$O255,MID($H256,3,10),CR220:CR255))</f>
        <v>0</v>
      </c>
      <c r="CS256" s="476">
        <f>IF(CO$1="","",SUMIF($O220:$O255,MID($H256,3,10),CS220:CS255))</f>
        <v>0</v>
      </c>
      <c r="CT256" s="402"/>
      <c r="CU256" s="320"/>
      <c r="CV256" s="73">
        <f>IF(CV$1="","",SUMIF($O220:$O255,MID($H256,3,10),CV220:CV255))</f>
        <v>0</v>
      </c>
      <c r="CW256" s="73">
        <f>IF(CV$1="","",SUMIF($O220:$O255,MID($H256,3,10),CW220:CW255))</f>
        <v>0</v>
      </c>
      <c r="CX256" s="77">
        <f>IF(CV$1="","",SUM(CV256:CW256))</f>
        <v>0</v>
      </c>
      <c r="CY256" s="476">
        <f>IF(CV$1="","",SUMIF($O220:$O255,MID($H256,3,10),CY220:CY255))</f>
        <v>0</v>
      </c>
      <c r="CZ256" s="476">
        <f>IF(CV$1="","",SUMIF($O220:$O255,MID($H256,3,10),CZ220:CZ255))</f>
        <v>0</v>
      </c>
      <c r="DA256" s="402"/>
      <c r="DB256" s="320"/>
      <c r="DC256" s="73">
        <f>IF(DC$1="","",SUMIF($O220:$O255,MID($H256,3,10),DC220:DC255))</f>
        <v>0</v>
      </c>
      <c r="DD256" s="73">
        <f>IF(DC$1="","",SUMIF($O220:$O255,MID($H256,3,10),DD220:DD255))</f>
        <v>0</v>
      </c>
      <c r="DE256" s="77">
        <f>IF(DC$1="","",SUM(DC256:DD256))</f>
        <v>0</v>
      </c>
      <c r="DF256" s="476">
        <f>IF(DC$1="","",SUMIF($O220:$O255,MID($H256,3,10),DF220:DF255))</f>
        <v>0</v>
      </c>
      <c r="DG256" s="476">
        <f>IF(DC$1="","",SUMIF($O220:$O255,MID($H256,3,10),DG220:DG255))</f>
        <v>0</v>
      </c>
      <c r="DH256" s="402"/>
      <c r="DI256" s="320"/>
      <c r="DJ256" s="73">
        <f>IF(DJ$1="","",SUMIF($O220:$O255,MID($H256,3,10),DJ220:DJ255))</f>
        <v>0</v>
      </c>
      <c r="DK256" s="73">
        <f>IF(DJ$1="","",SUMIF($O220:$O255,MID($H256,3,10),DK220:DK255))</f>
        <v>0</v>
      </c>
      <c r="DL256" s="77">
        <f>IF(DJ$1="","",SUM(DJ256:DK256))</f>
        <v>0</v>
      </c>
      <c r="DM256" s="476">
        <f>IF(DJ$1="","",SUMIF($O220:$O255,MID($H256,3,10),DM220:DM255))</f>
        <v>0</v>
      </c>
      <c r="DN256" s="476">
        <f>IF(DJ$1="","",SUMIF($O220:$O255,MID($H256,3,10),DN220:DN255))</f>
        <v>0</v>
      </c>
      <c r="DO256" s="402"/>
      <c r="DP256" s="320"/>
      <c r="DQ256" s="73">
        <f>IF(DQ$1="","",SUMIF($O220:$O255,MID($H256,3,10),DQ220:DQ255))</f>
        <v>0</v>
      </c>
      <c r="DR256" s="73">
        <f>IF(DQ$1="","",SUMIF($O220:$O255,MID($H256,3,10),DR220:DR255))</f>
        <v>0</v>
      </c>
      <c r="DS256" s="77">
        <f>IF(DQ$1="","",SUM(DQ256:DR256))</f>
        <v>0</v>
      </c>
      <c r="DT256" s="476">
        <f>IF(DQ$1="","",SUMIF($O220:$O255,MID($H256,3,10),DT220:DT255))</f>
        <v>0</v>
      </c>
      <c r="DU256" s="476">
        <f>IF(DQ$1="","",SUMIF($O220:$O255,MID($H256,3,10),DU220:DU255))</f>
        <v>0</v>
      </c>
      <c r="DV256" s="402"/>
    </row>
    <row r="257" spans="1:126" x14ac:dyDescent="0.2">
      <c r="A257" s="724" t="s">
        <v>148</v>
      </c>
      <c r="B257" s="725"/>
      <c r="C257" s="725"/>
      <c r="D257" s="725"/>
      <c r="E257" s="725"/>
      <c r="F257" s="726"/>
      <c r="G257" s="22"/>
      <c r="H257" s="320"/>
      <c r="I257" s="463"/>
      <c r="J257" s="463"/>
      <c r="K257" s="463"/>
      <c r="L257" s="472"/>
      <c r="M257" s="472"/>
      <c r="N257" s="403"/>
      <c r="O257" s="320"/>
      <c r="P257" s="463"/>
      <c r="Q257" s="463"/>
      <c r="R257" s="463"/>
      <c r="S257" s="472"/>
      <c r="T257" s="472"/>
      <c r="U257" s="403"/>
      <c r="V257" s="320"/>
      <c r="W257" s="463"/>
      <c r="X257" s="463"/>
      <c r="Y257" s="463"/>
      <c r="Z257" s="472"/>
      <c r="AA257" s="472"/>
      <c r="AB257" s="403"/>
      <c r="AC257" s="320"/>
      <c r="AD257" s="463"/>
      <c r="AE257" s="463"/>
      <c r="AF257" s="463"/>
      <c r="AG257" s="472"/>
      <c r="AH257" s="472"/>
      <c r="AI257" s="403"/>
      <c r="AJ257" s="320"/>
      <c r="AK257" s="463"/>
      <c r="AL257" s="463"/>
      <c r="AM257" s="463"/>
      <c r="AN257" s="472"/>
      <c r="AO257" s="472"/>
      <c r="AP257" s="403"/>
      <c r="AQ257" s="320"/>
      <c r="AR257" s="463"/>
      <c r="AS257" s="463"/>
      <c r="AT257" s="463"/>
      <c r="AU257" s="472"/>
      <c r="AV257" s="472"/>
      <c r="AW257" s="403"/>
      <c r="AX257" s="320"/>
      <c r="AY257" s="463"/>
      <c r="AZ257" s="463"/>
      <c r="BA257" s="463"/>
      <c r="BB257" s="472"/>
      <c r="BC257" s="472"/>
      <c r="BD257" s="403"/>
      <c r="BE257" s="320"/>
      <c r="BF257" s="463"/>
      <c r="BG257" s="463"/>
      <c r="BH257" s="463"/>
      <c r="BI257" s="472"/>
      <c r="BJ257" s="472"/>
      <c r="BK257" s="403"/>
      <c r="BL257" s="320"/>
      <c r="BM257" s="463"/>
      <c r="BN257" s="463"/>
      <c r="BO257" s="463"/>
      <c r="BP257" s="472"/>
      <c r="BQ257" s="472"/>
      <c r="BR257" s="403"/>
      <c r="BS257" s="320"/>
      <c r="BT257" s="463"/>
      <c r="BU257" s="463"/>
      <c r="BV257" s="463"/>
      <c r="BW257" s="472"/>
      <c r="BX257" s="472"/>
      <c r="BY257" s="403"/>
      <c r="BZ257" s="320"/>
      <c r="CA257" s="463"/>
      <c r="CB257" s="463"/>
      <c r="CC257" s="463"/>
      <c r="CD257" s="472"/>
      <c r="CE257" s="472"/>
      <c r="CF257" s="403"/>
      <c r="CG257" s="320"/>
      <c r="CH257" s="463"/>
      <c r="CI257" s="463"/>
      <c r="CJ257" s="463"/>
      <c r="CK257" s="472"/>
      <c r="CL257" s="472"/>
      <c r="CM257" s="403"/>
      <c r="CN257" s="320"/>
      <c r="CO257" s="463"/>
      <c r="CP257" s="463"/>
      <c r="CQ257" s="463"/>
      <c r="CR257" s="472"/>
      <c r="CS257" s="472"/>
      <c r="CT257" s="403"/>
      <c r="CU257" s="320"/>
      <c r="CV257" s="463"/>
      <c r="CW257" s="463"/>
      <c r="CX257" s="463"/>
      <c r="CY257" s="472"/>
      <c r="CZ257" s="472"/>
      <c r="DA257" s="403"/>
      <c r="DB257" s="320"/>
      <c r="DC257" s="463"/>
      <c r="DD257" s="463"/>
      <c r="DE257" s="463"/>
      <c r="DF257" s="472"/>
      <c r="DG257" s="472"/>
      <c r="DH257" s="403"/>
      <c r="DI257" s="320"/>
      <c r="DJ257" s="463"/>
      <c r="DK257" s="463"/>
      <c r="DL257" s="463"/>
      <c r="DM257" s="472"/>
      <c r="DN257" s="472"/>
      <c r="DO257" s="403"/>
      <c r="DP257" s="320"/>
      <c r="DQ257" s="463"/>
      <c r="DR257" s="463"/>
      <c r="DS257" s="463"/>
      <c r="DT257" s="472"/>
      <c r="DU257" s="472"/>
      <c r="DV257" s="403"/>
    </row>
    <row r="258" spans="1:126" outlineLevel="1" x14ac:dyDescent="0.2">
      <c r="A258" s="152" t="s">
        <v>150</v>
      </c>
      <c r="B258" s="182" t="s">
        <v>61</v>
      </c>
      <c r="C258" s="43"/>
      <c r="D258" s="43"/>
      <c r="E258" s="79">
        <f>SUM(C258:D258)</f>
        <v>0</v>
      </c>
      <c r="F258" s="150"/>
      <c r="G258" s="22"/>
      <c r="H258" s="320" t="s">
        <v>299</v>
      </c>
      <c r="I258" s="79">
        <f>IF(K$1="Rejected",C258,IF(L258="",C258,SUM(C258,L258)))</f>
        <v>0</v>
      </c>
      <c r="J258" s="79">
        <f>IF(K$1="Rejected",D258,IF(M258="",D258,SUM(D258,M258)))</f>
        <v>0</v>
      </c>
      <c r="K258" s="79">
        <f>IF(I$1="","",SUM(I258:J258))</f>
        <v>0</v>
      </c>
      <c r="L258" s="43"/>
      <c r="M258" s="43"/>
      <c r="N258" s="150"/>
      <c r="O258" s="320" t="str">
        <f t="shared" si="343"/>
        <v>LS</v>
      </c>
      <c r="P258" s="79">
        <f>IF(R$1="Rejected",I258,IF(S258="",I258,SUM(I258,S258)))</f>
        <v>0</v>
      </c>
      <c r="Q258" s="79">
        <f>IF(R$1="Rejected",J258,IF(T258="",J258,SUM(J258,T258)))</f>
        <v>0</v>
      </c>
      <c r="R258" s="79">
        <f>IF(P$1="","",SUM(P258:Q258))</f>
        <v>0</v>
      </c>
      <c r="S258" s="43"/>
      <c r="T258" s="43"/>
      <c r="U258" s="150"/>
      <c r="V258" s="320"/>
      <c r="W258" s="79">
        <f>IF(Y$1="Rejected",P258,IF(Z258="",P258,SUM(P258,Z258)))</f>
        <v>0</v>
      </c>
      <c r="X258" s="79">
        <f>IF(Y$1="Rejected",Q258,IF(AA258="",Q258,SUM(Q258,AA258)))</f>
        <v>0</v>
      </c>
      <c r="Y258" s="79">
        <f>IF(W$1="","",SUM(W258:X258))</f>
        <v>0</v>
      </c>
      <c r="Z258" s="43"/>
      <c r="AA258" s="43"/>
      <c r="AB258" s="150"/>
      <c r="AC258" s="320"/>
      <c r="AD258" s="79">
        <f>IF(AF$1="Rejected",W258,IF(AG258="",W258,SUM(W258,AG258)))</f>
        <v>0</v>
      </c>
      <c r="AE258" s="79">
        <f>IF(AF$1="Rejected",X258,IF(AH258="",X258,SUM(X258,AH258)))</f>
        <v>0</v>
      </c>
      <c r="AF258" s="79">
        <f>IF(AD$1="","",SUM(AD258:AE258))</f>
        <v>0</v>
      </c>
      <c r="AG258" s="43"/>
      <c r="AH258" s="43"/>
      <c r="AI258" s="150"/>
      <c r="AJ258" s="320"/>
      <c r="AK258" s="79">
        <f>IF(AM$1="Rejected",AD258,IF(AN258="",AD258,SUM(AD258,AN258)))</f>
        <v>0</v>
      </c>
      <c r="AL258" s="79">
        <f>IF(AM$1="Rejected",AE258,IF(AO258="",AE258,SUM(AE258,AO258)))</f>
        <v>0</v>
      </c>
      <c r="AM258" s="79">
        <f>IF(AK$1="","",SUM(AK258:AL258))</f>
        <v>0</v>
      </c>
      <c r="AN258" s="43"/>
      <c r="AO258" s="43"/>
      <c r="AP258" s="150"/>
      <c r="AQ258" s="320"/>
      <c r="AR258" s="79">
        <f>IF(AT$1="Rejected",AK258,IF(AU258="",AK258,SUM(AK258,AU258)))</f>
        <v>0</v>
      </c>
      <c r="AS258" s="79">
        <f>IF(AT$1="Rejected",AL258,IF(AV258="",AL258,SUM(AL258,AV258)))</f>
        <v>0</v>
      </c>
      <c r="AT258" s="79">
        <f>IF(AR$1="","",SUM(AR258:AS258))</f>
        <v>0</v>
      </c>
      <c r="AU258" s="43"/>
      <c r="AV258" s="43"/>
      <c r="AW258" s="150"/>
      <c r="AX258" s="320"/>
      <c r="AY258" s="79">
        <f>IF(BA$1="Rejected",AR258,IF(BB258="",AR258,SUM(AR258,BB258)))</f>
        <v>0</v>
      </c>
      <c r="AZ258" s="79">
        <f>IF(BA$1="Rejected",AS258,IF(BC258="",AS258,SUM(AS258,BC258)))</f>
        <v>0</v>
      </c>
      <c r="BA258" s="79">
        <f>IF(AY$1="","",SUM(AY258:AZ258))</f>
        <v>0</v>
      </c>
      <c r="BB258" s="43"/>
      <c r="BC258" s="43"/>
      <c r="BD258" s="150"/>
      <c r="BE258" s="320"/>
      <c r="BF258" s="79">
        <f>IF(BH$1="Rejected",AY258,IF(BI258="",AY258,SUM(AY258,BI258)))</f>
        <v>0</v>
      </c>
      <c r="BG258" s="79">
        <f>IF(BH$1="Rejected",AZ258,IF(BJ258="",AZ258,SUM(AZ258,BJ258)))</f>
        <v>0</v>
      </c>
      <c r="BH258" s="79">
        <f>IF(BF$1="","",SUM(BF258:BG258))</f>
        <v>0</v>
      </c>
      <c r="BI258" s="43"/>
      <c r="BJ258" s="43"/>
      <c r="BK258" s="150"/>
      <c r="BL258" s="320"/>
      <c r="BM258" s="79">
        <f>IF(BO$1="Rejected",BF258,IF(BP258="",BF258,SUM(BF258,BP258)))</f>
        <v>0</v>
      </c>
      <c r="BN258" s="79">
        <f>IF(BO$1="Rejected",BG258,IF(BQ258="",BG258,SUM(BG258,BQ258)))</f>
        <v>0</v>
      </c>
      <c r="BO258" s="79">
        <f>IF(BM$1="","",SUM(BM258:BN258))</f>
        <v>0</v>
      </c>
      <c r="BP258" s="43"/>
      <c r="BQ258" s="43"/>
      <c r="BR258" s="150"/>
      <c r="BS258" s="320"/>
      <c r="BT258" s="79">
        <f>IF(BV$1="Rejected",BM258,IF(BW258="",BM258,SUM(BM258,BW258)))</f>
        <v>0</v>
      </c>
      <c r="BU258" s="79">
        <f>IF(BV$1="Rejected",BN258,IF(BX258="",BN258,SUM(BN258,BX258)))</f>
        <v>0</v>
      </c>
      <c r="BV258" s="79">
        <f>IF(BT$1="","",SUM(BT258:BU258))</f>
        <v>0</v>
      </c>
      <c r="BW258" s="43"/>
      <c r="BX258" s="43"/>
      <c r="BY258" s="150"/>
      <c r="BZ258" s="320"/>
      <c r="CA258" s="79">
        <f>IF(CC$1="Rejected",BT258,IF(CD258="",BT258,SUM(BT258,CD258)))</f>
        <v>0</v>
      </c>
      <c r="CB258" s="79">
        <f>IF(CC$1="Rejected",BU258,IF(CE258="",BU258,SUM(BU258,CE258)))</f>
        <v>0</v>
      </c>
      <c r="CC258" s="79">
        <f>IF(CA$1="","",SUM(CA258:CB258))</f>
        <v>0</v>
      </c>
      <c r="CD258" s="43"/>
      <c r="CE258" s="43"/>
      <c r="CF258" s="150"/>
      <c r="CG258" s="320"/>
      <c r="CH258" s="79">
        <f>IF(CJ$1="Rejected",CA258,IF(CK258="",CA258,SUM(CA258,CK258)))</f>
        <v>0</v>
      </c>
      <c r="CI258" s="79">
        <f>IF(CJ$1="Rejected",CB258,IF(CL258="",CB258,SUM(CB258,CL258)))</f>
        <v>0</v>
      </c>
      <c r="CJ258" s="79">
        <f>IF(CH$1="","",SUM(CH258:CI258))</f>
        <v>0</v>
      </c>
      <c r="CK258" s="43"/>
      <c r="CL258" s="43"/>
      <c r="CM258" s="150"/>
      <c r="CN258" s="320"/>
      <c r="CO258" s="79">
        <f>IF(CQ$1="Rejected",CH258,IF(CR258="",CH258,SUM(CH258,CR258)))</f>
        <v>0</v>
      </c>
      <c r="CP258" s="79">
        <f>IF(CQ$1="Rejected",CI258,IF(CS258="",CI258,SUM(CI258,CS258)))</f>
        <v>0</v>
      </c>
      <c r="CQ258" s="79">
        <f>IF(CO$1="","",SUM(CO258:CP258))</f>
        <v>0</v>
      </c>
      <c r="CR258" s="43"/>
      <c r="CS258" s="43"/>
      <c r="CT258" s="150"/>
      <c r="CU258" s="320"/>
      <c r="CV258" s="79">
        <f>IF(CX$1="Rejected",CO258,IF(CY258="",CO258,SUM(CO258,CY258)))</f>
        <v>0</v>
      </c>
      <c r="CW258" s="79">
        <f>IF(CX$1="Rejected",CP258,IF(CZ258="",CP258,SUM(CP258,CZ258)))</f>
        <v>0</v>
      </c>
      <c r="CX258" s="79">
        <f>IF(CV$1="","",SUM(CV258:CW258))</f>
        <v>0</v>
      </c>
      <c r="CY258" s="43"/>
      <c r="CZ258" s="43"/>
      <c r="DA258" s="150"/>
      <c r="DB258" s="320"/>
      <c r="DC258" s="79">
        <f>IF(DE$1="Rejected",CV258,IF(DF258="",CV258,SUM(CV258,DF258)))</f>
        <v>0</v>
      </c>
      <c r="DD258" s="79">
        <f>IF(DE$1="Rejected",CW258,IF(DG258="",CW258,SUM(CW258,DG258)))</f>
        <v>0</v>
      </c>
      <c r="DE258" s="79">
        <f>IF(DC$1="","",SUM(DC258:DD258))</f>
        <v>0</v>
      </c>
      <c r="DF258" s="43"/>
      <c r="DG258" s="43"/>
      <c r="DH258" s="150"/>
      <c r="DI258" s="320"/>
      <c r="DJ258" s="79">
        <f>IF(DL$1="Rejected",DC258,IF(DM258="",DC258,SUM(DC258,DM258)))</f>
        <v>0</v>
      </c>
      <c r="DK258" s="79">
        <f>IF(DL$1="Rejected",DD258,IF(DN258="",DD258,SUM(DD258,DN258)))</f>
        <v>0</v>
      </c>
      <c r="DL258" s="79">
        <f>IF(DJ$1="","",SUM(DJ258:DK258))</f>
        <v>0</v>
      </c>
      <c r="DM258" s="43"/>
      <c r="DN258" s="43"/>
      <c r="DO258" s="150"/>
      <c r="DP258" s="320"/>
      <c r="DQ258" s="79">
        <f>IF(DS$1="Rejected",DJ258,IF(DT258="",DJ258,SUM(DJ258,DT258)))</f>
        <v>0</v>
      </c>
      <c r="DR258" s="79">
        <f>IF(DS$1="Rejected",DK258,IF(DU258="",DK258,SUM(DK258,DU258)))</f>
        <v>0</v>
      </c>
      <c r="DS258" s="79">
        <f>IF(DQ$1="","",SUM(DQ258:DR258))</f>
        <v>0</v>
      </c>
      <c r="DT258" s="43"/>
      <c r="DU258" s="43"/>
      <c r="DV258" s="150"/>
    </row>
    <row r="259" spans="1:126" outlineLevel="1" x14ac:dyDescent="0.2">
      <c r="A259" s="152" t="s">
        <v>150</v>
      </c>
      <c r="B259" s="182" t="s">
        <v>61</v>
      </c>
      <c r="C259" s="43"/>
      <c r="D259" s="43"/>
      <c r="E259" s="79">
        <f>SUM(C259:D259)</f>
        <v>0</v>
      </c>
      <c r="F259" s="150"/>
      <c r="G259" s="22"/>
      <c r="H259" s="320" t="s">
        <v>299</v>
      </c>
      <c r="I259" s="79">
        <f>IF(K$1="Rejected",C259,IF(L259="",C259,SUM(C259,L259)))</f>
        <v>0</v>
      </c>
      <c r="J259" s="79">
        <f>IF(K$1="Rejected",D259,IF(M259="",D259,SUM(D259,M259)))</f>
        <v>0</v>
      </c>
      <c r="K259" s="79">
        <f>IF(I$1="","",SUM(I259:J259))</f>
        <v>0</v>
      </c>
      <c r="L259" s="43"/>
      <c r="M259" s="43"/>
      <c r="N259" s="150"/>
      <c r="O259" s="320" t="str">
        <f t="shared" si="343"/>
        <v>LS</v>
      </c>
      <c r="P259" s="79">
        <f>IF(R$1="Rejected",I259,IF(S259="",I259,SUM(I259,S259)))</f>
        <v>0</v>
      </c>
      <c r="Q259" s="79">
        <f>IF(R$1="Rejected",J259,IF(T259="",J259,SUM(J259,T259)))</f>
        <v>0</v>
      </c>
      <c r="R259" s="79">
        <f>IF(P$1="","",SUM(P259:Q259))</f>
        <v>0</v>
      </c>
      <c r="S259" s="43"/>
      <c r="T259" s="43"/>
      <c r="U259" s="150"/>
      <c r="V259" s="320"/>
      <c r="W259" s="79">
        <f>IF(Y$1="Rejected",P259,IF(Z259="",P259,SUM(P259,Z259)))</f>
        <v>0</v>
      </c>
      <c r="X259" s="79">
        <f>IF(Y$1="Rejected",Q259,IF(AA259="",Q259,SUM(Q259,AA259)))</f>
        <v>0</v>
      </c>
      <c r="Y259" s="79">
        <f>IF(W$1="","",SUM(W259:X259))</f>
        <v>0</v>
      </c>
      <c r="Z259" s="43"/>
      <c r="AA259" s="43"/>
      <c r="AB259" s="150"/>
      <c r="AC259" s="320"/>
      <c r="AD259" s="79">
        <f>IF(AF$1="Rejected",W259,IF(AG259="",W259,SUM(W259,AG259)))</f>
        <v>0</v>
      </c>
      <c r="AE259" s="79">
        <f>IF(AF$1="Rejected",X259,IF(AH259="",X259,SUM(X259,AH259)))</f>
        <v>0</v>
      </c>
      <c r="AF259" s="79">
        <f>IF(AD$1="","",SUM(AD259:AE259))</f>
        <v>0</v>
      </c>
      <c r="AG259" s="43"/>
      <c r="AH259" s="43"/>
      <c r="AI259" s="150"/>
      <c r="AJ259" s="320"/>
      <c r="AK259" s="79">
        <f>IF(AM$1="Rejected",AD259,IF(AN259="",AD259,SUM(AD259,AN259)))</f>
        <v>0</v>
      </c>
      <c r="AL259" s="79">
        <f>IF(AM$1="Rejected",AE259,IF(AO259="",AE259,SUM(AE259,AO259)))</f>
        <v>0</v>
      </c>
      <c r="AM259" s="79">
        <f>IF(AK$1="","",SUM(AK259:AL259))</f>
        <v>0</v>
      </c>
      <c r="AN259" s="43"/>
      <c r="AO259" s="43"/>
      <c r="AP259" s="150"/>
      <c r="AQ259" s="320"/>
      <c r="AR259" s="79">
        <f>IF(AT$1="Rejected",AK259,IF(AU259="",AK259,SUM(AK259,AU259)))</f>
        <v>0</v>
      </c>
      <c r="AS259" s="79">
        <f>IF(AT$1="Rejected",AL259,IF(AV259="",AL259,SUM(AL259,AV259)))</f>
        <v>0</v>
      </c>
      <c r="AT259" s="79">
        <f>IF(AR$1="","",SUM(AR259:AS259))</f>
        <v>0</v>
      </c>
      <c r="AU259" s="43"/>
      <c r="AV259" s="43"/>
      <c r="AW259" s="150"/>
      <c r="AX259" s="320"/>
      <c r="AY259" s="79">
        <f>IF(BA$1="Rejected",AR259,IF(BB259="",AR259,SUM(AR259,BB259)))</f>
        <v>0</v>
      </c>
      <c r="AZ259" s="79">
        <f>IF(BA$1="Rejected",AS259,IF(BC259="",AS259,SUM(AS259,BC259)))</f>
        <v>0</v>
      </c>
      <c r="BA259" s="79">
        <f>IF(AY$1="","",SUM(AY259:AZ259))</f>
        <v>0</v>
      </c>
      <c r="BB259" s="43"/>
      <c r="BC259" s="43"/>
      <c r="BD259" s="150"/>
      <c r="BE259" s="320"/>
      <c r="BF259" s="79">
        <f>IF(BH$1="Rejected",AY259,IF(BI259="",AY259,SUM(AY259,BI259)))</f>
        <v>0</v>
      </c>
      <c r="BG259" s="79">
        <f>IF(BH$1="Rejected",AZ259,IF(BJ259="",AZ259,SUM(AZ259,BJ259)))</f>
        <v>0</v>
      </c>
      <c r="BH259" s="79">
        <f>IF(BF$1="","",SUM(BF259:BG259))</f>
        <v>0</v>
      </c>
      <c r="BI259" s="43"/>
      <c r="BJ259" s="43"/>
      <c r="BK259" s="150"/>
      <c r="BL259" s="320"/>
      <c r="BM259" s="79">
        <f>IF(BO$1="Rejected",BF259,IF(BP259="",BF259,SUM(BF259,BP259)))</f>
        <v>0</v>
      </c>
      <c r="BN259" s="79">
        <f>IF(BO$1="Rejected",BG259,IF(BQ259="",BG259,SUM(BG259,BQ259)))</f>
        <v>0</v>
      </c>
      <c r="BO259" s="79">
        <f>IF(BM$1="","",SUM(BM259:BN259))</f>
        <v>0</v>
      </c>
      <c r="BP259" s="43"/>
      <c r="BQ259" s="43"/>
      <c r="BR259" s="150"/>
      <c r="BS259" s="320"/>
      <c r="BT259" s="79">
        <f>IF(BV$1="Rejected",BM259,IF(BW259="",BM259,SUM(BM259,BW259)))</f>
        <v>0</v>
      </c>
      <c r="BU259" s="79">
        <f>IF(BV$1="Rejected",BN259,IF(BX259="",BN259,SUM(BN259,BX259)))</f>
        <v>0</v>
      </c>
      <c r="BV259" s="79">
        <f>IF(BT$1="","",SUM(BT259:BU259))</f>
        <v>0</v>
      </c>
      <c r="BW259" s="43"/>
      <c r="BX259" s="43"/>
      <c r="BY259" s="150"/>
      <c r="BZ259" s="320"/>
      <c r="CA259" s="79">
        <f>IF(CC$1="Rejected",BT259,IF(CD259="",BT259,SUM(BT259,CD259)))</f>
        <v>0</v>
      </c>
      <c r="CB259" s="79">
        <f>IF(CC$1="Rejected",BU259,IF(CE259="",BU259,SUM(BU259,CE259)))</f>
        <v>0</v>
      </c>
      <c r="CC259" s="79">
        <f>IF(CA$1="","",SUM(CA259:CB259))</f>
        <v>0</v>
      </c>
      <c r="CD259" s="43"/>
      <c r="CE259" s="43"/>
      <c r="CF259" s="150"/>
      <c r="CG259" s="320"/>
      <c r="CH259" s="79">
        <f>IF(CJ$1="Rejected",CA259,IF(CK259="",CA259,SUM(CA259,CK259)))</f>
        <v>0</v>
      </c>
      <c r="CI259" s="79">
        <f>IF(CJ$1="Rejected",CB259,IF(CL259="",CB259,SUM(CB259,CL259)))</f>
        <v>0</v>
      </c>
      <c r="CJ259" s="79">
        <f>IF(CH$1="","",SUM(CH259:CI259))</f>
        <v>0</v>
      </c>
      <c r="CK259" s="43"/>
      <c r="CL259" s="43"/>
      <c r="CM259" s="150"/>
      <c r="CN259" s="320"/>
      <c r="CO259" s="79">
        <f>IF(CQ$1="Rejected",CH259,IF(CR259="",CH259,SUM(CH259,CR259)))</f>
        <v>0</v>
      </c>
      <c r="CP259" s="79">
        <f>IF(CQ$1="Rejected",CI259,IF(CS259="",CI259,SUM(CI259,CS259)))</f>
        <v>0</v>
      </c>
      <c r="CQ259" s="79">
        <f>IF(CO$1="","",SUM(CO259:CP259))</f>
        <v>0</v>
      </c>
      <c r="CR259" s="43"/>
      <c r="CS259" s="43"/>
      <c r="CT259" s="150"/>
      <c r="CU259" s="320"/>
      <c r="CV259" s="79">
        <f>IF(CX$1="Rejected",CO259,IF(CY259="",CO259,SUM(CO259,CY259)))</f>
        <v>0</v>
      </c>
      <c r="CW259" s="79">
        <f>IF(CX$1="Rejected",CP259,IF(CZ259="",CP259,SUM(CP259,CZ259)))</f>
        <v>0</v>
      </c>
      <c r="CX259" s="79">
        <f>IF(CV$1="","",SUM(CV259:CW259))</f>
        <v>0</v>
      </c>
      <c r="CY259" s="43"/>
      <c r="CZ259" s="43"/>
      <c r="DA259" s="150"/>
      <c r="DB259" s="320"/>
      <c r="DC259" s="79">
        <f>IF(DE$1="Rejected",CV259,IF(DF259="",CV259,SUM(CV259,DF259)))</f>
        <v>0</v>
      </c>
      <c r="DD259" s="79">
        <f>IF(DE$1="Rejected",CW259,IF(DG259="",CW259,SUM(CW259,DG259)))</f>
        <v>0</v>
      </c>
      <c r="DE259" s="79">
        <f>IF(DC$1="","",SUM(DC259:DD259))</f>
        <v>0</v>
      </c>
      <c r="DF259" s="43"/>
      <c r="DG259" s="43"/>
      <c r="DH259" s="150"/>
      <c r="DI259" s="320"/>
      <c r="DJ259" s="79">
        <f>IF(DL$1="Rejected",DC259,IF(DM259="",DC259,SUM(DC259,DM259)))</f>
        <v>0</v>
      </c>
      <c r="DK259" s="79">
        <f>IF(DL$1="Rejected",DD259,IF(DN259="",DD259,SUM(DD259,DN259)))</f>
        <v>0</v>
      </c>
      <c r="DL259" s="79">
        <f>IF(DJ$1="","",SUM(DJ259:DK259))</f>
        <v>0</v>
      </c>
      <c r="DM259" s="43"/>
      <c r="DN259" s="43"/>
      <c r="DO259" s="150"/>
      <c r="DP259" s="320"/>
      <c r="DQ259" s="79">
        <f>IF(DS$1="Rejected",DJ259,IF(DT259="",DJ259,SUM(DJ259,DT259)))</f>
        <v>0</v>
      </c>
      <c r="DR259" s="79">
        <f>IF(DS$1="Rejected",DK259,IF(DU259="",DK259,SUM(DK259,DU259)))</f>
        <v>0</v>
      </c>
      <c r="DS259" s="79">
        <f>IF(DQ$1="","",SUM(DQ259:DR259))</f>
        <v>0</v>
      </c>
      <c r="DT259" s="43"/>
      <c r="DU259" s="43"/>
      <c r="DV259" s="150"/>
    </row>
    <row r="260" spans="1:126" outlineLevel="1" x14ac:dyDescent="0.2">
      <c r="A260" s="152" t="s">
        <v>150</v>
      </c>
      <c r="B260" s="182" t="s">
        <v>61</v>
      </c>
      <c r="C260" s="43"/>
      <c r="D260" s="43"/>
      <c r="E260" s="79">
        <f>SUM(C260:D260)</f>
        <v>0</v>
      </c>
      <c r="F260" s="150"/>
      <c r="G260" s="22"/>
      <c r="H260" s="320" t="s">
        <v>299</v>
      </c>
      <c r="I260" s="79">
        <f>IF(K$1="Rejected",C260,IF(L260="",C260,SUM(C260,L260)))</f>
        <v>0</v>
      </c>
      <c r="J260" s="79">
        <f>IF(K$1="Rejected",D260,IF(M260="",D260,SUM(D260,M260)))</f>
        <v>0</v>
      </c>
      <c r="K260" s="79">
        <f>IF(I$1="","",SUM(I260:J260))</f>
        <v>0</v>
      </c>
      <c r="L260" s="43"/>
      <c r="M260" s="43"/>
      <c r="N260" s="150"/>
      <c r="O260" s="320" t="str">
        <f t="shared" si="343"/>
        <v>LS</v>
      </c>
      <c r="P260" s="79">
        <f>IF(R$1="Rejected",I260,IF(S260="",I260,SUM(I260,S260)))</f>
        <v>0</v>
      </c>
      <c r="Q260" s="79">
        <f>IF(R$1="Rejected",J260,IF(T260="",J260,SUM(J260,T260)))</f>
        <v>0</v>
      </c>
      <c r="R260" s="79">
        <f>IF(P$1="","",SUM(P260:Q260))</f>
        <v>0</v>
      </c>
      <c r="S260" s="43"/>
      <c r="T260" s="43"/>
      <c r="U260" s="150"/>
      <c r="V260" s="320"/>
      <c r="W260" s="79">
        <f>IF(Y$1="Rejected",P260,IF(Z260="",P260,SUM(P260,Z260)))</f>
        <v>0</v>
      </c>
      <c r="X260" s="79">
        <f>IF(Y$1="Rejected",Q260,IF(AA260="",Q260,SUM(Q260,AA260)))</f>
        <v>0</v>
      </c>
      <c r="Y260" s="79">
        <f>IF(W$1="","",SUM(W260:X260))</f>
        <v>0</v>
      </c>
      <c r="Z260" s="43"/>
      <c r="AA260" s="43"/>
      <c r="AB260" s="150"/>
      <c r="AC260" s="320"/>
      <c r="AD260" s="79">
        <f>IF(AF$1="Rejected",W260,IF(AG260="",W260,SUM(W260,AG260)))</f>
        <v>0</v>
      </c>
      <c r="AE260" s="79">
        <f>IF(AF$1="Rejected",X260,IF(AH260="",X260,SUM(X260,AH260)))</f>
        <v>0</v>
      </c>
      <c r="AF260" s="79">
        <f>IF(AD$1="","",SUM(AD260:AE260))</f>
        <v>0</v>
      </c>
      <c r="AG260" s="43"/>
      <c r="AH260" s="43"/>
      <c r="AI260" s="150"/>
      <c r="AJ260" s="320"/>
      <c r="AK260" s="79">
        <f>IF(AM$1="Rejected",AD260,IF(AN260="",AD260,SUM(AD260,AN260)))</f>
        <v>0</v>
      </c>
      <c r="AL260" s="79">
        <f>IF(AM$1="Rejected",AE260,IF(AO260="",AE260,SUM(AE260,AO260)))</f>
        <v>0</v>
      </c>
      <c r="AM260" s="79">
        <f>IF(AK$1="","",SUM(AK260:AL260))</f>
        <v>0</v>
      </c>
      <c r="AN260" s="43"/>
      <c r="AO260" s="43"/>
      <c r="AP260" s="150"/>
      <c r="AQ260" s="320"/>
      <c r="AR260" s="79">
        <f>IF(AT$1="Rejected",AK260,IF(AU260="",AK260,SUM(AK260,AU260)))</f>
        <v>0</v>
      </c>
      <c r="AS260" s="79">
        <f>IF(AT$1="Rejected",AL260,IF(AV260="",AL260,SUM(AL260,AV260)))</f>
        <v>0</v>
      </c>
      <c r="AT260" s="79">
        <f>IF(AR$1="","",SUM(AR260:AS260))</f>
        <v>0</v>
      </c>
      <c r="AU260" s="43"/>
      <c r="AV260" s="43"/>
      <c r="AW260" s="150"/>
      <c r="AX260" s="320"/>
      <c r="AY260" s="79">
        <f>IF(BA$1="Rejected",AR260,IF(BB260="",AR260,SUM(AR260,BB260)))</f>
        <v>0</v>
      </c>
      <c r="AZ260" s="79">
        <f>IF(BA$1="Rejected",AS260,IF(BC260="",AS260,SUM(AS260,BC260)))</f>
        <v>0</v>
      </c>
      <c r="BA260" s="79">
        <f>IF(AY$1="","",SUM(AY260:AZ260))</f>
        <v>0</v>
      </c>
      <c r="BB260" s="43"/>
      <c r="BC260" s="43"/>
      <c r="BD260" s="150"/>
      <c r="BE260" s="320"/>
      <c r="BF260" s="79">
        <f>IF(BH$1="Rejected",AY260,IF(BI260="",AY260,SUM(AY260,BI260)))</f>
        <v>0</v>
      </c>
      <c r="BG260" s="79">
        <f>IF(BH$1="Rejected",AZ260,IF(BJ260="",AZ260,SUM(AZ260,BJ260)))</f>
        <v>0</v>
      </c>
      <c r="BH260" s="79">
        <f>IF(BF$1="","",SUM(BF260:BG260))</f>
        <v>0</v>
      </c>
      <c r="BI260" s="43"/>
      <c r="BJ260" s="43"/>
      <c r="BK260" s="150"/>
      <c r="BL260" s="320"/>
      <c r="BM260" s="79">
        <f>IF(BO$1="Rejected",BF260,IF(BP260="",BF260,SUM(BF260,BP260)))</f>
        <v>0</v>
      </c>
      <c r="BN260" s="79">
        <f>IF(BO$1="Rejected",BG260,IF(BQ260="",BG260,SUM(BG260,BQ260)))</f>
        <v>0</v>
      </c>
      <c r="BO260" s="79">
        <f>IF(BM$1="","",SUM(BM260:BN260))</f>
        <v>0</v>
      </c>
      <c r="BP260" s="43"/>
      <c r="BQ260" s="43"/>
      <c r="BR260" s="150"/>
      <c r="BS260" s="320"/>
      <c r="BT260" s="79">
        <f>IF(BV$1="Rejected",BM260,IF(BW260="",BM260,SUM(BM260,BW260)))</f>
        <v>0</v>
      </c>
      <c r="BU260" s="79">
        <f>IF(BV$1="Rejected",BN260,IF(BX260="",BN260,SUM(BN260,BX260)))</f>
        <v>0</v>
      </c>
      <c r="BV260" s="79">
        <f>IF(BT$1="","",SUM(BT260:BU260))</f>
        <v>0</v>
      </c>
      <c r="BW260" s="43"/>
      <c r="BX260" s="43"/>
      <c r="BY260" s="150"/>
      <c r="BZ260" s="320"/>
      <c r="CA260" s="79">
        <f>IF(CC$1="Rejected",BT260,IF(CD260="",BT260,SUM(BT260,CD260)))</f>
        <v>0</v>
      </c>
      <c r="CB260" s="79">
        <f>IF(CC$1="Rejected",BU260,IF(CE260="",BU260,SUM(BU260,CE260)))</f>
        <v>0</v>
      </c>
      <c r="CC260" s="79">
        <f>IF(CA$1="","",SUM(CA260:CB260))</f>
        <v>0</v>
      </c>
      <c r="CD260" s="43"/>
      <c r="CE260" s="43"/>
      <c r="CF260" s="150"/>
      <c r="CG260" s="320"/>
      <c r="CH260" s="79">
        <f>IF(CJ$1="Rejected",CA260,IF(CK260="",CA260,SUM(CA260,CK260)))</f>
        <v>0</v>
      </c>
      <c r="CI260" s="79">
        <f>IF(CJ$1="Rejected",CB260,IF(CL260="",CB260,SUM(CB260,CL260)))</f>
        <v>0</v>
      </c>
      <c r="CJ260" s="79">
        <f>IF(CH$1="","",SUM(CH260:CI260))</f>
        <v>0</v>
      </c>
      <c r="CK260" s="43"/>
      <c r="CL260" s="43"/>
      <c r="CM260" s="150"/>
      <c r="CN260" s="320"/>
      <c r="CO260" s="79">
        <f>IF(CQ$1="Rejected",CH260,IF(CR260="",CH260,SUM(CH260,CR260)))</f>
        <v>0</v>
      </c>
      <c r="CP260" s="79">
        <f>IF(CQ$1="Rejected",CI260,IF(CS260="",CI260,SUM(CI260,CS260)))</f>
        <v>0</v>
      </c>
      <c r="CQ260" s="79">
        <f>IF(CO$1="","",SUM(CO260:CP260))</f>
        <v>0</v>
      </c>
      <c r="CR260" s="43"/>
      <c r="CS260" s="43"/>
      <c r="CT260" s="150"/>
      <c r="CU260" s="320"/>
      <c r="CV260" s="79">
        <f>IF(CX$1="Rejected",CO260,IF(CY260="",CO260,SUM(CO260,CY260)))</f>
        <v>0</v>
      </c>
      <c r="CW260" s="79">
        <f>IF(CX$1="Rejected",CP260,IF(CZ260="",CP260,SUM(CP260,CZ260)))</f>
        <v>0</v>
      </c>
      <c r="CX260" s="79">
        <f>IF(CV$1="","",SUM(CV260:CW260))</f>
        <v>0</v>
      </c>
      <c r="CY260" s="43"/>
      <c r="CZ260" s="43"/>
      <c r="DA260" s="150"/>
      <c r="DB260" s="320"/>
      <c r="DC260" s="79">
        <f>IF(DE$1="Rejected",CV260,IF(DF260="",CV260,SUM(CV260,DF260)))</f>
        <v>0</v>
      </c>
      <c r="DD260" s="79">
        <f>IF(DE$1="Rejected",CW260,IF(DG260="",CW260,SUM(CW260,DG260)))</f>
        <v>0</v>
      </c>
      <c r="DE260" s="79">
        <f>IF(DC$1="","",SUM(DC260:DD260))</f>
        <v>0</v>
      </c>
      <c r="DF260" s="43"/>
      <c r="DG260" s="43"/>
      <c r="DH260" s="150"/>
      <c r="DI260" s="320"/>
      <c r="DJ260" s="79">
        <f>IF(DL$1="Rejected",DC260,IF(DM260="",DC260,SUM(DC260,DM260)))</f>
        <v>0</v>
      </c>
      <c r="DK260" s="79">
        <f>IF(DL$1="Rejected",DD260,IF(DN260="",DD260,SUM(DD260,DN260)))</f>
        <v>0</v>
      </c>
      <c r="DL260" s="79">
        <f>IF(DJ$1="","",SUM(DJ260:DK260))</f>
        <v>0</v>
      </c>
      <c r="DM260" s="43"/>
      <c r="DN260" s="43"/>
      <c r="DO260" s="150"/>
      <c r="DP260" s="320"/>
      <c r="DQ260" s="79">
        <f>IF(DS$1="Rejected",DJ260,IF(DT260="",DJ260,SUM(DJ260,DT260)))</f>
        <v>0</v>
      </c>
      <c r="DR260" s="79">
        <f>IF(DS$1="Rejected",DK260,IF(DU260="",DK260,SUM(DK260,DU260)))</f>
        <v>0</v>
      </c>
      <c r="DS260" s="79">
        <f>IF(DQ$1="","",SUM(DQ260:DR260))</f>
        <v>0</v>
      </c>
      <c r="DT260" s="43"/>
      <c r="DU260" s="43"/>
      <c r="DV260" s="150"/>
    </row>
    <row r="261" spans="1:126" x14ac:dyDescent="0.2">
      <c r="A261" s="75" t="s">
        <v>154</v>
      </c>
      <c r="B261" s="62"/>
      <c r="C261" s="77">
        <f>SUM(C258:C260)</f>
        <v>0</v>
      </c>
      <c r="D261" s="77">
        <f>SUM(D258:D260)</f>
        <v>0</v>
      </c>
      <c r="E261" s="77">
        <f>SUM(E258:E260)</f>
        <v>0</v>
      </c>
      <c r="F261" s="150"/>
      <c r="G261" s="22"/>
      <c r="H261" s="320" t="s">
        <v>323</v>
      </c>
      <c r="I261" s="73">
        <f>IF(I$1="","",SUMIF($O258:$O260,MID($H261,3,10),I258:I260))</f>
        <v>0</v>
      </c>
      <c r="J261" s="73">
        <f>IF(I$1="","",SUMIF($O258:$O260,MID($H261,3,10),J258:J260))</f>
        <v>0</v>
      </c>
      <c r="K261" s="77">
        <f>IF(I$1="","",SUM(I261:J261))</f>
        <v>0</v>
      </c>
      <c r="L261" s="77">
        <f>IF(I$1="","",SUM(L258:L260))</f>
        <v>0</v>
      </c>
      <c r="M261" s="77">
        <f>IF(I$1="","",SUM(M258:M260))</f>
        <v>0</v>
      </c>
      <c r="N261" s="150"/>
      <c r="O261" s="320" t="str">
        <f t="shared" si="343"/>
        <v>L</v>
      </c>
      <c r="P261" s="73">
        <f>IF(P$1="","",SUMIF($O258:$O260,MID($H261,3,10),P258:P260))</f>
        <v>0</v>
      </c>
      <c r="Q261" s="73">
        <f>IF(P$1="","",SUMIF($O258:$O260,MID($H261,3,10),Q258:Q260))</f>
        <v>0</v>
      </c>
      <c r="R261" s="77">
        <f>IF(P$1="","",SUM(P261:Q261))</f>
        <v>0</v>
      </c>
      <c r="S261" s="77">
        <f>IF(P$1="","",SUM(S258:S260))</f>
        <v>0</v>
      </c>
      <c r="T261" s="77">
        <f>IF(P$1="","",SUM(T258:T260))</f>
        <v>0</v>
      </c>
      <c r="U261" s="150"/>
      <c r="V261" s="320"/>
      <c r="W261" s="73">
        <f>IF(W$1="","",SUMIF($O258:$O260,MID($H261,3,10),W258:W260))</f>
        <v>0</v>
      </c>
      <c r="X261" s="73">
        <f>IF(W$1="","",SUMIF($O258:$O260,MID($H261,3,10),X258:X260))</f>
        <v>0</v>
      </c>
      <c r="Y261" s="77">
        <f>IF(W$1="","",SUM(W261:X261))</f>
        <v>0</v>
      </c>
      <c r="Z261" s="77">
        <f>IF(W$1="","",SUM(Z258:Z260))</f>
        <v>0</v>
      </c>
      <c r="AA261" s="77">
        <f>IF(W$1="","",SUM(AA258:AA260))</f>
        <v>0</v>
      </c>
      <c r="AB261" s="150"/>
      <c r="AC261" s="320"/>
      <c r="AD261" s="73">
        <f>IF(AD$1="","",SUMIF($O258:$O260,MID($H261,3,10),AD258:AD260))</f>
        <v>0</v>
      </c>
      <c r="AE261" s="73">
        <f>IF(AD$1="","",SUMIF($O258:$O260,MID($H261,3,10),AE258:AE260))</f>
        <v>0</v>
      </c>
      <c r="AF261" s="77">
        <f>IF(AD$1="","",SUM(AD261:AE261))</f>
        <v>0</v>
      </c>
      <c r="AG261" s="77">
        <f>IF(AD$1="","",SUM(AG258:AG260))</f>
        <v>0</v>
      </c>
      <c r="AH261" s="77">
        <f>IF(AD$1="","",SUM(AH258:AH260))</f>
        <v>0</v>
      </c>
      <c r="AI261" s="150"/>
      <c r="AJ261" s="320"/>
      <c r="AK261" s="73">
        <f>IF(AK$1="","",SUMIF($O258:$O260,MID($H261,3,10),AK258:AK260))</f>
        <v>0</v>
      </c>
      <c r="AL261" s="73">
        <f>IF(AK$1="","",SUMIF($O258:$O260,MID($H261,3,10),AL258:AL260))</f>
        <v>0</v>
      </c>
      <c r="AM261" s="77">
        <f>IF(AK$1="","",SUM(AK261:AL261))</f>
        <v>0</v>
      </c>
      <c r="AN261" s="77">
        <f>IF(AK$1="","",SUM(AN258:AN260))</f>
        <v>0</v>
      </c>
      <c r="AO261" s="77">
        <f>IF(AK$1="","",SUM(AO258:AO260))</f>
        <v>0</v>
      </c>
      <c r="AP261" s="150"/>
      <c r="AQ261" s="320"/>
      <c r="AR261" s="73">
        <f>IF(AR$1="","",SUMIF($O258:$O260,MID($H261,3,10),AR258:AR260))</f>
        <v>0</v>
      </c>
      <c r="AS261" s="73">
        <f>IF(AR$1="","",SUMIF($O258:$O260,MID($H261,3,10),AS258:AS260))</f>
        <v>0</v>
      </c>
      <c r="AT261" s="77">
        <f>IF(AR$1="","",SUM(AR261:AS261))</f>
        <v>0</v>
      </c>
      <c r="AU261" s="77">
        <f>IF(AR$1="","",SUM(AU258:AU260))</f>
        <v>0</v>
      </c>
      <c r="AV261" s="77">
        <f>IF(AR$1="","",SUM(AV258:AV260))</f>
        <v>0</v>
      </c>
      <c r="AW261" s="150"/>
      <c r="AX261" s="320"/>
      <c r="AY261" s="73">
        <f>IF(AY$1="","",SUMIF($O258:$O260,MID($H261,3,10),AY258:AY260))</f>
        <v>0</v>
      </c>
      <c r="AZ261" s="73">
        <f>IF(AY$1="","",SUMIF($O258:$O260,MID($H261,3,10),AZ258:AZ260))</f>
        <v>0</v>
      </c>
      <c r="BA261" s="77">
        <f>IF(AY$1="","",SUM(AY261:AZ261))</f>
        <v>0</v>
      </c>
      <c r="BB261" s="77">
        <f>IF(AY$1="","",SUM(BB258:BB260))</f>
        <v>0</v>
      </c>
      <c r="BC261" s="77">
        <f>IF(AY$1="","",SUM(BC258:BC260))</f>
        <v>0</v>
      </c>
      <c r="BD261" s="150"/>
      <c r="BE261" s="320"/>
      <c r="BF261" s="73">
        <f>IF(BF$1="","",SUMIF($O258:$O260,MID($H261,3,10),BF258:BF260))</f>
        <v>0</v>
      </c>
      <c r="BG261" s="73">
        <f>IF(BF$1="","",SUMIF($O258:$O260,MID($H261,3,10),BG258:BG260))</f>
        <v>0</v>
      </c>
      <c r="BH261" s="77">
        <f>IF(BF$1="","",SUM(BF261:BG261))</f>
        <v>0</v>
      </c>
      <c r="BI261" s="77">
        <f>IF(BF$1="","",SUM(BI258:BI260))</f>
        <v>0</v>
      </c>
      <c r="BJ261" s="77">
        <f>IF(BF$1="","",SUM(BJ258:BJ260))</f>
        <v>0</v>
      </c>
      <c r="BK261" s="150"/>
      <c r="BL261" s="320"/>
      <c r="BM261" s="73">
        <f>IF(BM$1="","",SUMIF($O258:$O260,MID($H261,3,10),BM258:BM260))</f>
        <v>0</v>
      </c>
      <c r="BN261" s="73">
        <f>IF(BM$1="","",SUMIF($O258:$O260,MID($H261,3,10),BN258:BN260))</f>
        <v>0</v>
      </c>
      <c r="BO261" s="77">
        <f>IF(BM$1="","",SUM(BM261:BN261))</f>
        <v>0</v>
      </c>
      <c r="BP261" s="77">
        <f>IF(BM$1="","",SUM(BP258:BP260))</f>
        <v>0</v>
      </c>
      <c r="BQ261" s="77">
        <f>IF(BM$1="","",SUM(BQ258:BQ260))</f>
        <v>0</v>
      </c>
      <c r="BR261" s="150"/>
      <c r="BS261" s="320"/>
      <c r="BT261" s="73">
        <f>IF(BT$1="","",SUMIF($O258:$O260,MID($H261,3,10),BT258:BT260))</f>
        <v>0</v>
      </c>
      <c r="BU261" s="73">
        <f>IF(BT$1="","",SUMIF($O258:$O260,MID($H261,3,10),BU258:BU260))</f>
        <v>0</v>
      </c>
      <c r="BV261" s="77">
        <f>IF(BT$1="","",SUM(BT261:BU261))</f>
        <v>0</v>
      </c>
      <c r="BW261" s="77">
        <f>IF(BT$1="","",SUM(BW258:BW260))</f>
        <v>0</v>
      </c>
      <c r="BX261" s="77">
        <f>IF(BT$1="","",SUM(BX258:BX260))</f>
        <v>0</v>
      </c>
      <c r="BY261" s="150"/>
      <c r="BZ261" s="320"/>
      <c r="CA261" s="73">
        <f>IF(CA$1="","",SUMIF($O258:$O260,MID($H261,3,10),CA258:CA260))</f>
        <v>0</v>
      </c>
      <c r="CB261" s="73">
        <f>IF(CA$1="","",SUMIF($O258:$O260,MID($H261,3,10),CB258:CB260))</f>
        <v>0</v>
      </c>
      <c r="CC261" s="77">
        <f>IF(CA$1="","",SUM(CA261:CB261))</f>
        <v>0</v>
      </c>
      <c r="CD261" s="77">
        <f>IF(CA$1="","",SUM(CD258:CD260))</f>
        <v>0</v>
      </c>
      <c r="CE261" s="77">
        <f>IF(CA$1="","",SUM(CE258:CE260))</f>
        <v>0</v>
      </c>
      <c r="CF261" s="150"/>
      <c r="CG261" s="320"/>
      <c r="CH261" s="73">
        <f>IF(CH$1="","",SUMIF($O258:$O260,MID($H261,3,10),CH258:CH260))</f>
        <v>0</v>
      </c>
      <c r="CI261" s="73">
        <f>IF(CH$1="","",SUMIF($O258:$O260,MID($H261,3,10),CI258:CI260))</f>
        <v>0</v>
      </c>
      <c r="CJ261" s="77">
        <f>IF(CH$1="","",SUM(CH261:CI261))</f>
        <v>0</v>
      </c>
      <c r="CK261" s="77">
        <f>IF(CH$1="","",SUM(CK258:CK260))</f>
        <v>0</v>
      </c>
      <c r="CL261" s="77">
        <f>IF(CH$1="","",SUM(CL258:CL260))</f>
        <v>0</v>
      </c>
      <c r="CM261" s="150"/>
      <c r="CN261" s="320"/>
      <c r="CO261" s="73">
        <f>IF(CO$1="","",SUMIF($O258:$O260,MID($H261,3,10),CO258:CO260))</f>
        <v>0</v>
      </c>
      <c r="CP261" s="73">
        <f>IF(CO$1="","",SUMIF($O258:$O260,MID($H261,3,10),CP258:CP260))</f>
        <v>0</v>
      </c>
      <c r="CQ261" s="77">
        <f>IF(CO$1="","",SUM(CO261:CP261))</f>
        <v>0</v>
      </c>
      <c r="CR261" s="77">
        <f>IF(CO$1="","",SUM(CR258:CR260))</f>
        <v>0</v>
      </c>
      <c r="CS261" s="77">
        <f>IF(CO$1="","",SUM(CS258:CS260))</f>
        <v>0</v>
      </c>
      <c r="CT261" s="150"/>
      <c r="CU261" s="320"/>
      <c r="CV261" s="73">
        <f>IF(CV$1="","",SUMIF($O258:$O260,MID($H261,3,10),CV258:CV260))</f>
        <v>0</v>
      </c>
      <c r="CW261" s="73">
        <f>IF(CV$1="","",SUMIF($O258:$O260,MID($H261,3,10),CW258:CW260))</f>
        <v>0</v>
      </c>
      <c r="CX261" s="77">
        <f>IF(CV$1="","",SUM(CV261:CW261))</f>
        <v>0</v>
      </c>
      <c r="CY261" s="77">
        <f>IF(CV$1="","",SUM(CY258:CY260))</f>
        <v>0</v>
      </c>
      <c r="CZ261" s="77">
        <f>IF(CV$1="","",SUM(CZ258:CZ260))</f>
        <v>0</v>
      </c>
      <c r="DA261" s="150"/>
      <c r="DB261" s="320"/>
      <c r="DC261" s="73">
        <f>IF(DC$1="","",SUMIF($O258:$O260,MID($H261,3,10),DC258:DC260))</f>
        <v>0</v>
      </c>
      <c r="DD261" s="73">
        <f>IF(DC$1="","",SUMIF($O258:$O260,MID($H261,3,10),DD258:DD260))</f>
        <v>0</v>
      </c>
      <c r="DE261" s="77">
        <f>IF(DC$1="","",SUM(DC261:DD261))</f>
        <v>0</v>
      </c>
      <c r="DF261" s="77">
        <f>IF(DC$1="","",SUM(DF258:DF260))</f>
        <v>0</v>
      </c>
      <c r="DG261" s="77">
        <f>IF(DC$1="","",SUM(DG258:DG260))</f>
        <v>0</v>
      </c>
      <c r="DH261" s="150"/>
      <c r="DI261" s="320"/>
      <c r="DJ261" s="73">
        <f>IF(DJ$1="","",SUMIF($O258:$O260,MID($H261,3,10),DJ258:DJ260))</f>
        <v>0</v>
      </c>
      <c r="DK261" s="73">
        <f>IF(DJ$1="","",SUMIF($O258:$O260,MID($H261,3,10),DK258:DK260))</f>
        <v>0</v>
      </c>
      <c r="DL261" s="77">
        <f>IF(DJ$1="","",SUM(DJ261:DK261))</f>
        <v>0</v>
      </c>
      <c r="DM261" s="77">
        <f>IF(DJ$1="","",SUM(DM258:DM260))</f>
        <v>0</v>
      </c>
      <c r="DN261" s="77">
        <f>IF(DJ$1="","",SUM(DN258:DN260))</f>
        <v>0</v>
      </c>
      <c r="DO261" s="150"/>
      <c r="DP261" s="320"/>
      <c r="DQ261" s="73">
        <f>IF(DQ$1="","",SUMIF($O258:$O260,MID($H261,3,10),DQ258:DQ260))</f>
        <v>0</v>
      </c>
      <c r="DR261" s="73">
        <f>IF(DQ$1="","",SUMIF($O258:$O260,MID($H261,3,10),DR258:DR260))</f>
        <v>0</v>
      </c>
      <c r="DS261" s="77">
        <f>IF(DQ$1="","",SUM(DQ261:DR261))</f>
        <v>0</v>
      </c>
      <c r="DT261" s="77">
        <f>IF(DQ$1="","",SUM(DT258:DT260))</f>
        <v>0</v>
      </c>
      <c r="DU261" s="77">
        <f>IF(DQ$1="","",SUM(DU258:DU260))</f>
        <v>0</v>
      </c>
      <c r="DV261" s="150"/>
    </row>
    <row r="262" spans="1:126" ht="13.5" thickBot="1" x14ac:dyDescent="0.25">
      <c r="A262" s="64" t="s">
        <v>428</v>
      </c>
      <c r="B262" s="64"/>
      <c r="C262" s="77">
        <f>SUM(C218,C256,C261)</f>
        <v>0</v>
      </c>
      <c r="D262" s="77">
        <f>SUM(D218,D256,D261)</f>
        <v>0</v>
      </c>
      <c r="E262" s="77">
        <f>SUM(E218,E256,E261)</f>
        <v>0</v>
      </c>
      <c r="F262" s="150"/>
      <c r="G262" s="22"/>
      <c r="H262" s="320" t="s">
        <v>300</v>
      </c>
      <c r="I262" s="72">
        <f>IF(I$1="","",SUM(I218,I256,I261))</f>
        <v>0</v>
      </c>
      <c r="J262" s="72">
        <f>IF(I$1="","",SUM(J218,J256,J261))</f>
        <v>0</v>
      </c>
      <c r="K262" s="72">
        <f>IF(I$1="","",SUM(I262:J262))</f>
        <v>0</v>
      </c>
      <c r="L262" s="72">
        <f>IF(I$1="","",SUM(L218,L256,L261))</f>
        <v>0</v>
      </c>
      <c r="M262" s="72">
        <f>IF(I$1="","",SUM(M218,M256,M261))</f>
        <v>0</v>
      </c>
      <c r="N262" s="86"/>
      <c r="O262" s="320" t="str">
        <f t="shared" si="343"/>
        <v>LT</v>
      </c>
      <c r="P262" s="72">
        <f>IF(P$1="","",SUM(P218,P256,P261))</f>
        <v>0</v>
      </c>
      <c r="Q262" s="72">
        <f>IF(P$1="","",SUM(Q218,Q256,Q261))</f>
        <v>0</v>
      </c>
      <c r="R262" s="72">
        <f>IF(P$1="","",SUM(P262:Q262))</f>
        <v>0</v>
      </c>
      <c r="S262" s="72">
        <f>IF(P$1="","",SUM(S218,S256,S261))</f>
        <v>0</v>
      </c>
      <c r="T262" s="72">
        <f>IF(P$1="","",SUM(T218,T256,T261))</f>
        <v>0</v>
      </c>
      <c r="U262" s="86"/>
      <c r="V262" s="320"/>
      <c r="W262" s="72">
        <f>IF(W$1="","",SUM(W218,W256,W261))</f>
        <v>0</v>
      </c>
      <c r="X262" s="72">
        <f>IF(W$1="","",SUM(X218,X256,X261))</f>
        <v>0</v>
      </c>
      <c r="Y262" s="72">
        <f>IF(W$1="","",SUM(W262:X262))</f>
        <v>0</v>
      </c>
      <c r="Z262" s="72">
        <f>IF(W$1="","",SUM(Z218,Z256,Z261))</f>
        <v>0</v>
      </c>
      <c r="AA262" s="72">
        <f>IF(W$1="","",SUM(AA218,AA256,AA261))</f>
        <v>0</v>
      </c>
      <c r="AB262" s="86"/>
      <c r="AC262" s="320"/>
      <c r="AD262" s="72">
        <f>IF(AD$1="","",SUM(AD218,AD256,AD261))</f>
        <v>0</v>
      </c>
      <c r="AE262" s="72">
        <f>IF(AD$1="","",SUM(AE218,AE256,AE261))</f>
        <v>0</v>
      </c>
      <c r="AF262" s="72">
        <f>IF(AD$1="","",SUM(AD262:AE262))</f>
        <v>0</v>
      </c>
      <c r="AG262" s="72">
        <f>IF(AD$1="","",SUM(AG218,AG256,AG261))</f>
        <v>0</v>
      </c>
      <c r="AH262" s="72">
        <f>IF(AD$1="","",SUM(AH218,AH256,AH261))</f>
        <v>0</v>
      </c>
      <c r="AI262" s="86"/>
      <c r="AJ262" s="320"/>
      <c r="AK262" s="72">
        <f>IF(AK$1="","",SUM(AK218,AK256,AK261))</f>
        <v>0</v>
      </c>
      <c r="AL262" s="72">
        <f>IF(AK$1="","",SUM(AL218,AL256,AL261))</f>
        <v>0</v>
      </c>
      <c r="AM262" s="72">
        <f>IF(AK$1="","",SUM(AK262:AL262))</f>
        <v>0</v>
      </c>
      <c r="AN262" s="72">
        <f>IF(AK$1="","",SUM(AN218,AN256,AN261))</f>
        <v>0</v>
      </c>
      <c r="AO262" s="72">
        <f>IF(AK$1="","",SUM(AO218,AO256,AO261))</f>
        <v>0</v>
      </c>
      <c r="AP262" s="86"/>
      <c r="AQ262" s="320"/>
      <c r="AR262" s="72">
        <f>IF(AR$1="","",SUM(AR218,AR256,AR261))</f>
        <v>0</v>
      </c>
      <c r="AS262" s="72">
        <f>IF(AR$1="","",SUM(AS218,AS256,AS261))</f>
        <v>0</v>
      </c>
      <c r="AT262" s="72">
        <f>IF(AR$1="","",SUM(AR262:AS262))</f>
        <v>0</v>
      </c>
      <c r="AU262" s="72">
        <f>IF(AR$1="","",SUM(AU218,AU256,AU261))</f>
        <v>0</v>
      </c>
      <c r="AV262" s="72">
        <f>IF(AR$1="","",SUM(AV218,AV256,AV261))</f>
        <v>0</v>
      </c>
      <c r="AW262" s="86"/>
      <c r="AX262" s="320"/>
      <c r="AY262" s="72">
        <f>IF(AY$1="","",SUM(AY218,AY256,AY261))</f>
        <v>0</v>
      </c>
      <c r="AZ262" s="72">
        <f>IF(AY$1="","",SUM(AZ218,AZ256,AZ261))</f>
        <v>0</v>
      </c>
      <c r="BA262" s="72">
        <f>IF(AY$1="","",SUM(AY262:AZ262))</f>
        <v>0</v>
      </c>
      <c r="BB262" s="72">
        <f>IF(AY$1="","",SUM(BB218,BB256,BB261))</f>
        <v>0</v>
      </c>
      <c r="BC262" s="72">
        <f>IF(AY$1="","",SUM(BC218,BC256,BC261))</f>
        <v>0</v>
      </c>
      <c r="BD262" s="86"/>
      <c r="BE262" s="320"/>
      <c r="BF262" s="72">
        <f>IF(BF$1="","",SUM(BF218,BF256,BF261))</f>
        <v>0</v>
      </c>
      <c r="BG262" s="72">
        <f>IF(BF$1="","",SUM(BG218,BG256,BG261))</f>
        <v>0</v>
      </c>
      <c r="BH262" s="72">
        <f>IF(BF$1="","",SUM(BF262:BG262))</f>
        <v>0</v>
      </c>
      <c r="BI262" s="72">
        <f>IF(BF$1="","",SUM(BI218,BI256,BI261))</f>
        <v>0</v>
      </c>
      <c r="BJ262" s="72">
        <f>IF(BF$1="","",SUM(BJ218,BJ256,BJ261))</f>
        <v>0</v>
      </c>
      <c r="BK262" s="86"/>
      <c r="BL262" s="320"/>
      <c r="BM262" s="72">
        <f>IF(BM$1="","",SUM(BM218,BM256,BM261))</f>
        <v>0</v>
      </c>
      <c r="BN262" s="72">
        <f>IF(BM$1="","",SUM(BN218,BN256,BN261))</f>
        <v>0</v>
      </c>
      <c r="BO262" s="72">
        <f>IF(BM$1="","",SUM(BM262:BN262))</f>
        <v>0</v>
      </c>
      <c r="BP262" s="72">
        <f>IF(BM$1="","",SUM(BP218,BP256,BP261))</f>
        <v>0</v>
      </c>
      <c r="BQ262" s="72">
        <f>IF(BM$1="","",SUM(BQ218,BQ256,BQ261))</f>
        <v>0</v>
      </c>
      <c r="BR262" s="86"/>
      <c r="BS262" s="320"/>
      <c r="BT262" s="72">
        <f>IF(BT$1="","",SUM(BT218,BT256,BT261))</f>
        <v>0</v>
      </c>
      <c r="BU262" s="72">
        <f>IF(BT$1="","",SUM(BU218,BU256,BU261))</f>
        <v>0</v>
      </c>
      <c r="BV262" s="72">
        <f>IF(BT$1="","",SUM(BT262:BU262))</f>
        <v>0</v>
      </c>
      <c r="BW262" s="72">
        <f>IF(BT$1="","",SUM(BW218,BW256,BW261))</f>
        <v>0</v>
      </c>
      <c r="BX262" s="72">
        <f>IF(BT$1="","",SUM(BX218,BX256,BX261))</f>
        <v>0</v>
      </c>
      <c r="BY262" s="86"/>
      <c r="BZ262" s="320"/>
      <c r="CA262" s="72">
        <f>IF(CA$1="","",SUM(CA218,CA256,CA261))</f>
        <v>0</v>
      </c>
      <c r="CB262" s="72">
        <f>IF(CA$1="","",SUM(CB218,CB256,CB261))</f>
        <v>0</v>
      </c>
      <c r="CC262" s="72">
        <f>IF(CA$1="","",SUM(CA262:CB262))</f>
        <v>0</v>
      </c>
      <c r="CD262" s="72">
        <f>IF(CA$1="","",SUM(CD218,CD256,CD261))</f>
        <v>0</v>
      </c>
      <c r="CE262" s="72">
        <f>IF(CA$1="","",SUM(CE218,CE256,CE261))</f>
        <v>0</v>
      </c>
      <c r="CF262" s="86"/>
      <c r="CG262" s="320"/>
      <c r="CH262" s="72">
        <f>IF(CH$1="","",SUM(CH218,CH256,CH261))</f>
        <v>0</v>
      </c>
      <c r="CI262" s="72">
        <f>IF(CH$1="","",SUM(CI218,CI256,CI261))</f>
        <v>0</v>
      </c>
      <c r="CJ262" s="72">
        <f>IF(CH$1="","",SUM(CH262:CI262))</f>
        <v>0</v>
      </c>
      <c r="CK262" s="72">
        <f>IF(CH$1="","",SUM(CK218,CK256,CK261))</f>
        <v>0</v>
      </c>
      <c r="CL262" s="72">
        <f>IF(CH$1="","",SUM(CL218,CL256,CL261))</f>
        <v>0</v>
      </c>
      <c r="CM262" s="86"/>
      <c r="CN262" s="320"/>
      <c r="CO262" s="72">
        <f>IF(CO$1="","",SUM(CO218,CO256,CO261))</f>
        <v>0</v>
      </c>
      <c r="CP262" s="72">
        <f>IF(CO$1="","",SUM(CP218,CP256,CP261))</f>
        <v>0</v>
      </c>
      <c r="CQ262" s="72">
        <f>IF(CO$1="","",SUM(CO262:CP262))</f>
        <v>0</v>
      </c>
      <c r="CR262" s="72">
        <f>IF(CO$1="","",SUM(CR218,CR256,CR261))</f>
        <v>0</v>
      </c>
      <c r="CS262" s="72">
        <f>IF(CO$1="","",SUM(CS218,CS256,CS261))</f>
        <v>0</v>
      </c>
      <c r="CT262" s="86"/>
      <c r="CU262" s="320"/>
      <c r="CV262" s="72">
        <f>IF(CV$1="","",SUM(CV218,CV256,CV261))</f>
        <v>0</v>
      </c>
      <c r="CW262" s="72">
        <f>IF(CV$1="","",SUM(CW218,CW256,CW261))</f>
        <v>0</v>
      </c>
      <c r="CX262" s="72">
        <f>IF(CV$1="","",SUM(CV262:CW262))</f>
        <v>0</v>
      </c>
      <c r="CY262" s="72">
        <f>IF(CV$1="","",SUM(CY218,CY256,CY261))</f>
        <v>0</v>
      </c>
      <c r="CZ262" s="72">
        <f>IF(CV$1="","",SUM(CZ218,CZ256,CZ261))</f>
        <v>0</v>
      </c>
      <c r="DA262" s="86"/>
      <c r="DB262" s="320"/>
      <c r="DC262" s="72">
        <f>IF(DC$1="","",SUM(DC218,DC256,DC261))</f>
        <v>0</v>
      </c>
      <c r="DD262" s="72">
        <f>IF(DC$1="","",SUM(DD218,DD256,DD261))</f>
        <v>0</v>
      </c>
      <c r="DE262" s="72">
        <f>IF(DC$1="","",SUM(DC262:DD262))</f>
        <v>0</v>
      </c>
      <c r="DF262" s="72">
        <f>IF(DC$1="","",SUM(DF218,DF256,DF261))</f>
        <v>0</v>
      </c>
      <c r="DG262" s="72">
        <f>IF(DC$1="","",SUM(DG218,DG256,DG261))</f>
        <v>0</v>
      </c>
      <c r="DH262" s="86"/>
      <c r="DI262" s="320"/>
      <c r="DJ262" s="72">
        <f>IF(DJ$1="","",SUM(DJ218,DJ256,DJ261))</f>
        <v>0</v>
      </c>
      <c r="DK262" s="72">
        <f>IF(DJ$1="","",SUM(DK218,DK256,DK261))</f>
        <v>0</v>
      </c>
      <c r="DL262" s="72">
        <f>IF(DJ$1="","",SUM(DJ262:DK262))</f>
        <v>0</v>
      </c>
      <c r="DM262" s="72">
        <f>IF(DJ$1="","",SUM(DM218,DM256,DM261))</f>
        <v>0</v>
      </c>
      <c r="DN262" s="72">
        <f>IF(DJ$1="","",SUM(DN218,DN256,DN261))</f>
        <v>0</v>
      </c>
      <c r="DO262" s="86"/>
      <c r="DP262" s="320"/>
      <c r="DQ262" s="72">
        <f>IF(DQ$1="","",SUM(DQ218,DQ256,DQ261))</f>
        <v>0</v>
      </c>
      <c r="DR262" s="72">
        <f>IF(DQ$1="","",SUM(DR218,DR256,DR261))</f>
        <v>0</v>
      </c>
      <c r="DS262" s="72">
        <f>IF(DQ$1="","",SUM(DQ262:DR262))</f>
        <v>0</v>
      </c>
      <c r="DT262" s="72">
        <f>IF(DQ$1="","",SUM(DT218,DT256,DT261))</f>
        <v>0</v>
      </c>
      <c r="DU262" s="72">
        <f>IF(DQ$1="","",SUM(DU218,DU256,DU261))</f>
        <v>0</v>
      </c>
      <c r="DV262" s="86"/>
    </row>
    <row r="263" spans="1:126" ht="18" customHeight="1" x14ac:dyDescent="0.25">
      <c r="A263" s="721" t="s">
        <v>187</v>
      </c>
      <c r="B263" s="722"/>
      <c r="C263" s="722"/>
      <c r="D263" s="722"/>
      <c r="E263" s="722"/>
      <c r="F263" s="723"/>
      <c r="H263" s="320"/>
      <c r="I263" s="457" t="str">
        <f>IF(I$1="","",IF(SUM(C263)=0,"",C263))</f>
        <v/>
      </c>
      <c r="J263" s="458" t="str">
        <f>IF(I$1="","",IF(SUM(D263)=0,"",D263))</f>
        <v/>
      </c>
      <c r="K263" s="459"/>
      <c r="L263" s="711" t="str">
        <f>$A263</f>
        <v>Line &lt;Line#, Location - from substation to substation&gt;</v>
      </c>
      <c r="M263" s="712"/>
      <c r="N263" s="712"/>
      <c r="O263" s="320"/>
      <c r="P263" s="457" t="str">
        <f>IF(P$1="","",IF(SUM(I263)=0,"",I263))</f>
        <v/>
      </c>
      <c r="Q263" s="458" t="str">
        <f>IF(P$1="","",IF(SUM(J263)=0,"",J263))</f>
        <v/>
      </c>
      <c r="R263" s="459"/>
      <c r="S263" s="711" t="str">
        <f>$A263</f>
        <v>Line &lt;Line#, Location - from substation to substation&gt;</v>
      </c>
      <c r="T263" s="712"/>
      <c r="U263" s="712"/>
      <c r="V263" s="320"/>
      <c r="W263" s="457" t="str">
        <f>IF(W$1="","",IF(SUM(P263)=0,"",P263))</f>
        <v/>
      </c>
      <c r="X263" s="458" t="str">
        <f>IF(W$1="","",IF(SUM(Q263)=0,"",Q263))</f>
        <v/>
      </c>
      <c r="Y263" s="459"/>
      <c r="Z263" s="711" t="str">
        <f>$A263</f>
        <v>Line &lt;Line#, Location - from substation to substation&gt;</v>
      </c>
      <c r="AA263" s="712"/>
      <c r="AB263" s="712"/>
      <c r="AC263" s="320"/>
      <c r="AD263" s="457" t="str">
        <f>IF(AD$1="","",IF(SUM(W263)=0,"",W263))</f>
        <v/>
      </c>
      <c r="AE263" s="458" t="str">
        <f>IF(AD$1="","",IF(SUM(X263)=0,"",X263))</f>
        <v/>
      </c>
      <c r="AF263" s="459"/>
      <c r="AG263" s="711" t="str">
        <f>$A263</f>
        <v>Line &lt;Line#, Location - from substation to substation&gt;</v>
      </c>
      <c r="AH263" s="712"/>
      <c r="AI263" s="712"/>
      <c r="AJ263" s="320"/>
      <c r="AK263" s="457" t="str">
        <f>IF(AK$1="","",IF(SUM(AD263)=0,"",AD263))</f>
        <v/>
      </c>
      <c r="AL263" s="458" t="str">
        <f>IF(AK$1="","",IF(SUM(AE263)=0,"",AE263))</f>
        <v/>
      </c>
      <c r="AM263" s="459"/>
      <c r="AN263" s="711" t="str">
        <f>$A263</f>
        <v>Line &lt;Line#, Location - from substation to substation&gt;</v>
      </c>
      <c r="AO263" s="712"/>
      <c r="AP263" s="712"/>
      <c r="AQ263" s="320"/>
      <c r="AR263" s="457" t="str">
        <f>IF(AR$1="","",IF(SUM(AK263)=0,"",AK263))</f>
        <v/>
      </c>
      <c r="AS263" s="458" t="str">
        <f>IF(AR$1="","",IF(SUM(AL263)=0,"",AL263))</f>
        <v/>
      </c>
      <c r="AT263" s="459"/>
      <c r="AU263" s="711" t="str">
        <f>$A263</f>
        <v>Line &lt;Line#, Location - from substation to substation&gt;</v>
      </c>
      <c r="AV263" s="712"/>
      <c r="AW263" s="712"/>
      <c r="AX263" s="320"/>
      <c r="AY263" s="457" t="str">
        <f>IF(AY$1="","",IF(SUM(AR263)=0,"",AR263))</f>
        <v/>
      </c>
      <c r="AZ263" s="458" t="str">
        <f>IF(AY$1="","",IF(SUM(AS263)=0,"",AS263))</f>
        <v/>
      </c>
      <c r="BA263" s="459"/>
      <c r="BB263" s="711" t="str">
        <f>$A263</f>
        <v>Line &lt;Line#, Location - from substation to substation&gt;</v>
      </c>
      <c r="BC263" s="712"/>
      <c r="BD263" s="712"/>
      <c r="BE263" s="320"/>
      <c r="BF263" s="457" t="str">
        <f>IF(BF$1="","",IF(SUM(AY263)=0,"",AY263))</f>
        <v/>
      </c>
      <c r="BG263" s="458" t="str">
        <f>IF(BF$1="","",IF(SUM(AZ263)=0,"",AZ263))</f>
        <v/>
      </c>
      <c r="BH263" s="459"/>
      <c r="BI263" s="711" t="str">
        <f>$A263</f>
        <v>Line &lt;Line#, Location - from substation to substation&gt;</v>
      </c>
      <c r="BJ263" s="712"/>
      <c r="BK263" s="712"/>
      <c r="BL263" s="320"/>
      <c r="BM263" s="457" t="str">
        <f>IF(BM$1="","",IF(SUM(BF263)=0,"",BF263))</f>
        <v/>
      </c>
      <c r="BN263" s="458" t="str">
        <f>IF(BM$1="","",IF(SUM(BG263)=0,"",BG263))</f>
        <v/>
      </c>
      <c r="BO263" s="459"/>
      <c r="BP263" s="711" t="str">
        <f>$A263</f>
        <v>Line &lt;Line#, Location - from substation to substation&gt;</v>
      </c>
      <c r="BQ263" s="712"/>
      <c r="BR263" s="712"/>
      <c r="BS263" s="320"/>
      <c r="BT263" s="457" t="str">
        <f>IF(BT$1="","",IF(SUM(BM263)=0,"",BM263))</f>
        <v/>
      </c>
      <c r="BU263" s="458" t="str">
        <f>IF(BT$1="","",IF(SUM(BN263)=0,"",BN263))</f>
        <v/>
      </c>
      <c r="BV263" s="459"/>
      <c r="BW263" s="711" t="str">
        <f>$A263</f>
        <v>Line &lt;Line#, Location - from substation to substation&gt;</v>
      </c>
      <c r="BX263" s="712"/>
      <c r="BY263" s="712"/>
      <c r="BZ263" s="320"/>
      <c r="CA263" s="457" t="str">
        <f>IF(CA$1="","",IF(SUM(BT263)=0,"",BT263))</f>
        <v/>
      </c>
      <c r="CB263" s="458" t="str">
        <f>IF(CA$1="","",IF(SUM(BU263)=0,"",BU263))</f>
        <v/>
      </c>
      <c r="CC263" s="459"/>
      <c r="CD263" s="711" t="str">
        <f>$A263</f>
        <v>Line &lt;Line#, Location - from substation to substation&gt;</v>
      </c>
      <c r="CE263" s="712"/>
      <c r="CF263" s="712"/>
      <c r="CG263" s="320"/>
      <c r="CH263" s="457" t="str">
        <f>IF(CH$1="","",IF(SUM(CA263)=0,"",CA263))</f>
        <v/>
      </c>
      <c r="CI263" s="458" t="str">
        <f>IF(CH$1="","",IF(SUM(CB263)=0,"",CB263))</f>
        <v/>
      </c>
      <c r="CJ263" s="459"/>
      <c r="CK263" s="711" t="str">
        <f>$A263</f>
        <v>Line &lt;Line#, Location - from substation to substation&gt;</v>
      </c>
      <c r="CL263" s="712"/>
      <c r="CM263" s="712"/>
      <c r="CN263" s="320"/>
      <c r="CO263" s="457" t="str">
        <f>IF(CO$1="","",IF(SUM(CH263)=0,"",CH263))</f>
        <v/>
      </c>
      <c r="CP263" s="458" t="str">
        <f>IF(CO$1="","",IF(SUM(CI263)=0,"",CI263))</f>
        <v/>
      </c>
      <c r="CQ263" s="459"/>
      <c r="CR263" s="711" t="str">
        <f>$A263</f>
        <v>Line &lt;Line#, Location - from substation to substation&gt;</v>
      </c>
      <c r="CS263" s="712"/>
      <c r="CT263" s="712"/>
      <c r="CU263" s="320"/>
      <c r="CV263" s="457" t="str">
        <f>IF(CV$1="","",IF(SUM(CO263)=0,"",CO263))</f>
        <v/>
      </c>
      <c r="CW263" s="458" t="str">
        <f>IF(CV$1="","",IF(SUM(CP263)=0,"",CP263))</f>
        <v/>
      </c>
      <c r="CX263" s="459"/>
      <c r="CY263" s="711" t="str">
        <f>$A263</f>
        <v>Line &lt;Line#, Location - from substation to substation&gt;</v>
      </c>
      <c r="CZ263" s="712"/>
      <c r="DA263" s="712"/>
      <c r="DB263" s="320"/>
      <c r="DC263" s="457" t="str">
        <f>IF(DC$1="","",IF(SUM(CV263)=0,"",CV263))</f>
        <v/>
      </c>
      <c r="DD263" s="458" t="str">
        <f>IF(DC$1="","",IF(SUM(CW263)=0,"",CW263))</f>
        <v/>
      </c>
      <c r="DE263" s="459"/>
      <c r="DF263" s="711" t="str">
        <f>$A263</f>
        <v>Line &lt;Line#, Location - from substation to substation&gt;</v>
      </c>
      <c r="DG263" s="712"/>
      <c r="DH263" s="712"/>
      <c r="DI263" s="320"/>
      <c r="DJ263" s="457" t="str">
        <f>IF(DJ$1="","",IF(SUM(DC263)=0,"",DC263))</f>
        <v/>
      </c>
      <c r="DK263" s="458" t="str">
        <f>IF(DJ$1="","",IF(SUM(DD263)=0,"",DD263))</f>
        <v/>
      </c>
      <c r="DL263" s="459"/>
      <c r="DM263" s="711" t="str">
        <f>$A263</f>
        <v>Line &lt;Line#, Location - from substation to substation&gt;</v>
      </c>
      <c r="DN263" s="712"/>
      <c r="DO263" s="712"/>
      <c r="DP263" s="320"/>
      <c r="DQ263" s="457" t="str">
        <f>IF(DQ$1="","",IF(SUM(DJ263)=0,"",DJ263))</f>
        <v/>
      </c>
      <c r="DR263" s="458" t="str">
        <f>IF(DQ$1="","",IF(SUM(DK263)=0,"",DK263))</f>
        <v/>
      </c>
      <c r="DS263" s="459"/>
      <c r="DT263" s="711" t="str">
        <f>$A263</f>
        <v>Line &lt;Line#, Location - from substation to substation&gt;</v>
      </c>
      <c r="DU263" s="712"/>
      <c r="DV263" s="712"/>
    </row>
    <row r="264" spans="1:126" x14ac:dyDescent="0.2">
      <c r="A264" s="724" t="s">
        <v>79</v>
      </c>
      <c r="B264" s="725"/>
      <c r="C264" s="725"/>
      <c r="D264" s="725"/>
      <c r="E264" s="725"/>
      <c r="F264" s="726"/>
      <c r="H264" s="320"/>
      <c r="I264" s="460"/>
      <c r="J264" s="461"/>
      <c r="K264" s="461"/>
      <c r="L264" s="470" t="str">
        <f ca="1">IF(I$1="","",IF(K264="","",K264-INDIRECT("R[0]C"&amp;K$3,FALSE)))</f>
        <v/>
      </c>
      <c r="M264" s="470"/>
      <c r="N264" s="312"/>
      <c r="O264" s="320"/>
      <c r="P264" s="460"/>
      <c r="Q264" s="461"/>
      <c r="R264" s="461"/>
      <c r="S264" s="477" t="str">
        <f ca="1">IF(P$1="","",IF(R264="","",R264-INDIRECT("R[0]C"&amp;R$3,FALSE)))</f>
        <v/>
      </c>
      <c r="T264" s="477"/>
      <c r="U264" s="312"/>
      <c r="V264" s="320"/>
      <c r="W264" s="460"/>
      <c r="X264" s="461"/>
      <c r="Y264" s="461"/>
      <c r="Z264" s="477" t="str">
        <f ca="1">IF(W$1="","",IF(Y264="","",Y264-INDIRECT("R[0]C"&amp;Y$3,FALSE)))</f>
        <v/>
      </c>
      <c r="AA264" s="470"/>
      <c r="AB264" s="312"/>
      <c r="AC264" s="320"/>
      <c r="AD264" s="460"/>
      <c r="AE264" s="461"/>
      <c r="AF264" s="461"/>
      <c r="AG264" s="477" t="str">
        <f ca="1">IF(AD$1="","",IF(AF264="","",AF264-INDIRECT("R[0]C"&amp;AF$3,FALSE)))</f>
        <v/>
      </c>
      <c r="AH264" s="470"/>
      <c r="AI264" s="312"/>
      <c r="AJ264" s="320"/>
      <c r="AK264" s="460"/>
      <c r="AL264" s="461"/>
      <c r="AM264" s="461"/>
      <c r="AN264" s="477" t="str">
        <f ca="1">IF(AK$1="","",IF(AM264="","",AM264-INDIRECT("R[0]C"&amp;AM$3,FALSE)))</f>
        <v/>
      </c>
      <c r="AO264" s="470"/>
      <c r="AP264" s="312"/>
      <c r="AQ264" s="320"/>
      <c r="AR264" s="460"/>
      <c r="AS264" s="461"/>
      <c r="AT264" s="461"/>
      <c r="AU264" s="477" t="str">
        <f ca="1">IF(AR$1="","",IF(AT264="","",AT264-INDIRECT("R[0]C"&amp;AT$3,FALSE)))</f>
        <v/>
      </c>
      <c r="AV264" s="470"/>
      <c r="AW264" s="312"/>
      <c r="AX264" s="320"/>
      <c r="AY264" s="460"/>
      <c r="AZ264" s="461"/>
      <c r="BA264" s="461"/>
      <c r="BB264" s="477" t="str">
        <f ca="1">IF(AY$1="","",IF(BA264="","",BA264-INDIRECT("R[0]C"&amp;BA$3,FALSE)))</f>
        <v/>
      </c>
      <c r="BC264" s="470"/>
      <c r="BD264" s="312"/>
      <c r="BE264" s="320"/>
      <c r="BF264" s="460"/>
      <c r="BG264" s="461"/>
      <c r="BH264" s="461"/>
      <c r="BI264" s="477" t="str">
        <f ca="1">IF(BF$1="","",IF(BH264="","",BH264-INDIRECT("R[0]C"&amp;BH$3,FALSE)))</f>
        <v/>
      </c>
      <c r="BJ264" s="470"/>
      <c r="BK264" s="312"/>
      <c r="BL264" s="320"/>
      <c r="BM264" s="460"/>
      <c r="BN264" s="461"/>
      <c r="BO264" s="461"/>
      <c r="BP264" s="477" t="str">
        <f ca="1">IF(BM$1="","",IF(BO264="","",BO264-INDIRECT("R[0]C"&amp;BO$3,FALSE)))</f>
        <v/>
      </c>
      <c r="BQ264" s="470"/>
      <c r="BR264" s="312"/>
      <c r="BS264" s="320"/>
      <c r="BT264" s="460"/>
      <c r="BU264" s="461"/>
      <c r="BV264" s="461"/>
      <c r="BW264" s="477" t="str">
        <f ca="1">IF(BT$1="","",IF(BV264="","",BV264-INDIRECT("R[0]C"&amp;BV$3,FALSE)))</f>
        <v/>
      </c>
      <c r="BX264" s="470"/>
      <c r="BY264" s="312"/>
      <c r="BZ264" s="320"/>
      <c r="CA264" s="460"/>
      <c r="CB264" s="461"/>
      <c r="CC264" s="461"/>
      <c r="CD264" s="477" t="str">
        <f ca="1">IF(CA$1="","",IF(CC264="","",CC264-INDIRECT("R[0]C"&amp;CC$3,FALSE)))</f>
        <v/>
      </c>
      <c r="CE264" s="470"/>
      <c r="CF264" s="312"/>
      <c r="CG264" s="320"/>
      <c r="CH264" s="460"/>
      <c r="CI264" s="461"/>
      <c r="CJ264" s="461"/>
      <c r="CK264" s="477" t="str">
        <f ca="1">IF(CH$1="","",IF(CJ264="","",CJ264-INDIRECT("R[0]C"&amp;CJ$3,FALSE)))</f>
        <v/>
      </c>
      <c r="CL264" s="470"/>
      <c r="CM264" s="312"/>
      <c r="CN264" s="320"/>
      <c r="CO264" s="460"/>
      <c r="CP264" s="461"/>
      <c r="CQ264" s="461"/>
      <c r="CR264" s="477" t="str">
        <f ca="1">IF(CO$1="","",IF(CQ264="","",CQ264-INDIRECT("R[0]C"&amp;CQ$3,FALSE)))</f>
        <v/>
      </c>
      <c r="CS264" s="470"/>
      <c r="CT264" s="312"/>
      <c r="CU264" s="320"/>
      <c r="CV264" s="460"/>
      <c r="CW264" s="461"/>
      <c r="CX264" s="461"/>
      <c r="CY264" s="477" t="str">
        <f ca="1">IF(CV$1="","",IF(CX264="","",CX264-INDIRECT("R[0]C"&amp;CX$3,FALSE)))</f>
        <v/>
      </c>
      <c r="CZ264" s="470"/>
      <c r="DA264" s="312"/>
      <c r="DB264" s="320"/>
      <c r="DC264" s="460"/>
      <c r="DD264" s="461"/>
      <c r="DE264" s="461"/>
      <c r="DF264" s="477" t="str">
        <f ca="1">IF(DC$1="","",IF(DE264="","",DE264-INDIRECT("R[0]C"&amp;DE$3,FALSE)))</f>
        <v/>
      </c>
      <c r="DG264" s="470"/>
      <c r="DH264" s="312"/>
      <c r="DI264" s="320"/>
      <c r="DJ264" s="460"/>
      <c r="DK264" s="461"/>
      <c r="DL264" s="461"/>
      <c r="DM264" s="477" t="str">
        <f ca="1">IF(DJ$1="","",IF(DL264="","",DL264-INDIRECT("R[0]C"&amp;DL$3,FALSE)))</f>
        <v/>
      </c>
      <c r="DN264" s="470"/>
      <c r="DO264" s="312"/>
      <c r="DP264" s="320"/>
      <c r="DQ264" s="460"/>
      <c r="DR264" s="461"/>
      <c r="DS264" s="461"/>
      <c r="DT264" s="477" t="str">
        <f ca="1">IF(DQ$1="","",IF(DS264="","",DS264-INDIRECT("R[0]C"&amp;DS$3,FALSE)))</f>
        <v/>
      </c>
      <c r="DU264" s="470"/>
      <c r="DV264" s="312"/>
    </row>
    <row r="265" spans="1:126" outlineLevel="1" x14ac:dyDescent="0.2">
      <c r="A265" s="75" t="s">
        <v>109</v>
      </c>
      <c r="B265" s="62" t="s">
        <v>36</v>
      </c>
      <c r="C265" s="77">
        <f>SUMIF($H266:$H271,MID($H265,3,10),C266:C271)</f>
        <v>0</v>
      </c>
      <c r="D265" s="77">
        <f>SUMIF($H266:$H271,MID($H265,3,10),D266:D271)</f>
        <v>0</v>
      </c>
      <c r="E265" s="77">
        <f t="shared" ref="E265:E283" si="444">SUM(C265:D265)</f>
        <v>0</v>
      </c>
      <c r="F265" s="150"/>
      <c r="H265" s="320" t="s">
        <v>333</v>
      </c>
      <c r="I265" s="77">
        <f t="shared" ref="I265:I282" si="445">IF(K$1="Rejected",C265,IF(L265="",C265,SUM(C265,L265)))</f>
        <v>0</v>
      </c>
      <c r="J265" s="77">
        <f t="shared" ref="J265:J282" si="446">IF(K$1="Rejected",D265,IF(M265="",D265,SUM(D265,M265)))</f>
        <v>0</v>
      </c>
      <c r="K265" s="77">
        <f t="shared" ref="K265:K283" si="447">IF(I$1="","",SUM(I265:J265))</f>
        <v>0</v>
      </c>
      <c r="L265" s="432">
        <f>IF(I$1="","",SUMIF($H266:$H271,MID($H265,3,10),L266:L271))</f>
        <v>0</v>
      </c>
      <c r="M265" s="432">
        <f>IF(I$1="","",SUMIF($H266:$H271,MID($H265,3,10),M266:M271))</f>
        <v>0</v>
      </c>
      <c r="N265" s="382"/>
      <c r="O265" s="320" t="str">
        <f t="shared" ref="O265:O327" si="448">IF(LEFT($H265,2)="s_",MID($H265,3,LEN($H265)-3),$H265)</f>
        <v>LM</v>
      </c>
      <c r="P265" s="77">
        <f t="shared" ref="P265:P282" si="449">IF(R$1="Rejected",I265,IF(S265="",I265,SUM(I265,S265)))</f>
        <v>0</v>
      </c>
      <c r="Q265" s="77">
        <f t="shared" ref="Q265:Q282" si="450">IF(R$1="Rejected",J265,IF(T265="",J265,SUM(J265,T265)))</f>
        <v>0</v>
      </c>
      <c r="R265" s="77">
        <f t="shared" ref="R265:R282" si="451">IF(P$1="","",SUM(P265:Q265))</f>
        <v>0</v>
      </c>
      <c r="S265" s="432">
        <f>IF(P$1="","",SUMIF($H266:$H271,MID($H265,3,10),S266:S271))</f>
        <v>0</v>
      </c>
      <c r="T265" s="432">
        <f>IF(P$1="","",SUMIF($H266:$H271,MID($H265,3,10),T266:T271))</f>
        <v>0</v>
      </c>
      <c r="U265" s="382"/>
      <c r="V265" s="320"/>
      <c r="W265" s="77">
        <f t="shared" ref="W265:W282" si="452">IF(Y$1="Rejected",P265,IF(Z265="",P265,SUM(P265,Z265)))</f>
        <v>0</v>
      </c>
      <c r="X265" s="77">
        <f t="shared" ref="X265:X282" si="453">IF(Y$1="Rejected",Q265,IF(AA265="",Q265,SUM(Q265,AA265)))</f>
        <v>0</v>
      </c>
      <c r="Y265" s="77">
        <f t="shared" ref="Y265:Y282" si="454">IF(W$1="","",SUM(W265:X265))</f>
        <v>0</v>
      </c>
      <c r="Z265" s="432">
        <f>IF(W$1="","",SUMIF($H266:$H271,MID($H265,3,10),Z266:Z271))</f>
        <v>0</v>
      </c>
      <c r="AA265" s="432">
        <f>IF(W$1="","",SUMIF($H266:$H271,MID($H265,3,10),AA266:AA271))</f>
        <v>0</v>
      </c>
      <c r="AB265" s="382"/>
      <c r="AC265" s="320"/>
      <c r="AD265" s="77">
        <f t="shared" ref="AD265:AD282" si="455">IF(AF$1="Rejected",W265,IF(AG265="",W265,SUM(W265,AG265)))</f>
        <v>0</v>
      </c>
      <c r="AE265" s="77">
        <f t="shared" ref="AE265:AE282" si="456">IF(AF$1="Rejected",X265,IF(AH265="",X265,SUM(X265,AH265)))</f>
        <v>0</v>
      </c>
      <c r="AF265" s="77">
        <f t="shared" ref="AF265:AF282" si="457">IF(AD$1="","",SUM(AD265:AE265))</f>
        <v>0</v>
      </c>
      <c r="AG265" s="432">
        <f>IF(AD$1="","",SUMIF($H266:$H271,MID($H265,3,10),AG266:AG271))</f>
        <v>0</v>
      </c>
      <c r="AH265" s="432">
        <f>IF(AD$1="","",SUMIF($H266:$H271,MID($H265,3,10),AH266:AH271))</f>
        <v>0</v>
      </c>
      <c r="AI265" s="382"/>
      <c r="AJ265" s="320"/>
      <c r="AK265" s="77">
        <f t="shared" ref="AK265:AK282" si="458">IF(AM$1="Rejected",AD265,IF(AN265="",AD265,SUM(AD265,AN265)))</f>
        <v>0</v>
      </c>
      <c r="AL265" s="77">
        <f t="shared" ref="AL265:AL282" si="459">IF(AM$1="Rejected",AE265,IF(AO265="",AE265,SUM(AE265,AO265)))</f>
        <v>0</v>
      </c>
      <c r="AM265" s="77">
        <f t="shared" ref="AM265:AM282" si="460">IF(AK$1="","",SUM(AK265:AL265))</f>
        <v>0</v>
      </c>
      <c r="AN265" s="432">
        <f>IF(AK$1="","",SUMIF($H266:$H271,MID($H265,3,10),AN266:AN271))</f>
        <v>0</v>
      </c>
      <c r="AO265" s="432">
        <f>IF(AK$1="","",SUMIF($H266:$H271,MID($H265,3,10),AO266:AO271))</f>
        <v>0</v>
      </c>
      <c r="AP265" s="382"/>
      <c r="AQ265" s="320"/>
      <c r="AR265" s="77">
        <f t="shared" ref="AR265:AR282" si="461">IF(AT$1="Rejected",AK265,IF(AU265="",AK265,SUM(AK265,AU265)))</f>
        <v>0</v>
      </c>
      <c r="AS265" s="77">
        <f t="shared" ref="AS265:AS282" si="462">IF(AT$1="Rejected",AL265,IF(AV265="",AL265,SUM(AL265,AV265)))</f>
        <v>0</v>
      </c>
      <c r="AT265" s="77">
        <f t="shared" ref="AT265:AT282" si="463">IF(AR$1="","",SUM(AR265:AS265))</f>
        <v>0</v>
      </c>
      <c r="AU265" s="432">
        <f>IF(AR$1="","",SUMIF($H266:$H271,MID($H265,3,10),AU266:AU271))</f>
        <v>0</v>
      </c>
      <c r="AV265" s="432">
        <f>IF(AR$1="","",SUMIF($H266:$H271,MID($H265,3,10),AV266:AV271))</f>
        <v>0</v>
      </c>
      <c r="AW265" s="382"/>
      <c r="AX265" s="320"/>
      <c r="AY265" s="77">
        <f t="shared" ref="AY265:AY282" si="464">IF(BA$1="Rejected",AR265,IF(BB265="",AR265,SUM(AR265,BB265)))</f>
        <v>0</v>
      </c>
      <c r="AZ265" s="77">
        <f t="shared" ref="AZ265:AZ282" si="465">IF(BA$1="Rejected",AS265,IF(BC265="",AS265,SUM(AS265,BC265)))</f>
        <v>0</v>
      </c>
      <c r="BA265" s="77">
        <f t="shared" ref="BA265:BA282" si="466">IF(AY$1="","",SUM(AY265:AZ265))</f>
        <v>0</v>
      </c>
      <c r="BB265" s="432">
        <f>IF(AY$1="","",SUMIF($H266:$H271,MID($H265,3,10),BB266:BB271))</f>
        <v>0</v>
      </c>
      <c r="BC265" s="432">
        <f>IF(AY$1="","",SUMIF($H266:$H271,MID($H265,3,10),BC266:BC271))</f>
        <v>0</v>
      </c>
      <c r="BD265" s="382"/>
      <c r="BE265" s="320"/>
      <c r="BF265" s="77">
        <f t="shared" ref="BF265:BF282" si="467">IF(BH$1="Rejected",AY265,IF(BI265="",AY265,SUM(AY265,BI265)))</f>
        <v>0</v>
      </c>
      <c r="BG265" s="77">
        <f t="shared" ref="BG265:BG282" si="468">IF(BH$1="Rejected",AZ265,IF(BJ265="",AZ265,SUM(AZ265,BJ265)))</f>
        <v>0</v>
      </c>
      <c r="BH265" s="77">
        <f t="shared" ref="BH265:BH282" si="469">IF(BF$1="","",SUM(BF265:BG265))</f>
        <v>0</v>
      </c>
      <c r="BI265" s="432">
        <f>IF(BF$1="","",SUMIF($H266:$H271,MID($H265,3,10),BI266:BI271))</f>
        <v>0</v>
      </c>
      <c r="BJ265" s="432">
        <f>IF(BF$1="","",SUMIF($H266:$H271,MID($H265,3,10),BJ266:BJ271))</f>
        <v>0</v>
      </c>
      <c r="BK265" s="382"/>
      <c r="BL265" s="320"/>
      <c r="BM265" s="77">
        <f t="shared" ref="BM265:BM282" si="470">IF(BO$1="Rejected",BF265,IF(BP265="",BF265,SUM(BF265,BP265)))</f>
        <v>0</v>
      </c>
      <c r="BN265" s="77">
        <f t="shared" ref="BN265:BN282" si="471">IF(BO$1="Rejected",BG265,IF(BQ265="",BG265,SUM(BG265,BQ265)))</f>
        <v>0</v>
      </c>
      <c r="BO265" s="77">
        <f t="shared" ref="BO265:BO282" si="472">IF(BM$1="","",SUM(BM265:BN265))</f>
        <v>0</v>
      </c>
      <c r="BP265" s="432">
        <f>IF(BM$1="","",SUMIF($H266:$H271,MID($H265,3,10),BP266:BP271))</f>
        <v>0</v>
      </c>
      <c r="BQ265" s="432">
        <f>IF(BM$1="","",SUMIF($H266:$H271,MID($H265,3,10),BQ266:BQ271))</f>
        <v>0</v>
      </c>
      <c r="BR265" s="382"/>
      <c r="BS265" s="320"/>
      <c r="BT265" s="77">
        <f t="shared" ref="BT265:BT282" si="473">IF(BV$1="Rejected",BM265,IF(BW265="",BM265,SUM(BM265,BW265)))</f>
        <v>0</v>
      </c>
      <c r="BU265" s="77">
        <f t="shared" ref="BU265:BU282" si="474">IF(BV$1="Rejected",BN265,IF(BX265="",BN265,SUM(BN265,BX265)))</f>
        <v>0</v>
      </c>
      <c r="BV265" s="77">
        <f t="shared" ref="BV265:BV282" si="475">IF(BT$1="","",SUM(BT265:BU265))</f>
        <v>0</v>
      </c>
      <c r="BW265" s="432">
        <f>IF(BT$1="","",SUMIF($H266:$H271,MID($H265,3,10),BW266:BW271))</f>
        <v>0</v>
      </c>
      <c r="BX265" s="432">
        <f>IF(BT$1="","",SUMIF($H266:$H271,MID($H265,3,10),BX266:BX271))</f>
        <v>0</v>
      </c>
      <c r="BY265" s="382"/>
      <c r="BZ265" s="320"/>
      <c r="CA265" s="77">
        <f t="shared" ref="CA265:CA282" si="476">IF(CC$1="Rejected",BT265,IF(CD265="",BT265,SUM(BT265,CD265)))</f>
        <v>0</v>
      </c>
      <c r="CB265" s="77">
        <f t="shared" ref="CB265:CB282" si="477">IF(CC$1="Rejected",BU265,IF(CE265="",BU265,SUM(BU265,CE265)))</f>
        <v>0</v>
      </c>
      <c r="CC265" s="77">
        <f t="shared" ref="CC265:CC282" si="478">IF(CA$1="","",SUM(CA265:CB265))</f>
        <v>0</v>
      </c>
      <c r="CD265" s="432">
        <f>IF(CA$1="","",SUMIF($H266:$H271,MID($H265,3,10),CD266:CD271))</f>
        <v>0</v>
      </c>
      <c r="CE265" s="432">
        <f>IF(CA$1="","",SUMIF($H266:$H271,MID($H265,3,10),CE266:CE271))</f>
        <v>0</v>
      </c>
      <c r="CF265" s="382"/>
      <c r="CG265" s="320"/>
      <c r="CH265" s="77">
        <f t="shared" ref="CH265:CH282" si="479">IF(CJ$1="Rejected",CA265,IF(CK265="",CA265,SUM(CA265,CK265)))</f>
        <v>0</v>
      </c>
      <c r="CI265" s="77">
        <f t="shared" ref="CI265:CI282" si="480">IF(CJ$1="Rejected",CB265,IF(CL265="",CB265,SUM(CB265,CL265)))</f>
        <v>0</v>
      </c>
      <c r="CJ265" s="77">
        <f t="shared" ref="CJ265:CJ282" si="481">IF(CH$1="","",SUM(CH265:CI265))</f>
        <v>0</v>
      </c>
      <c r="CK265" s="432">
        <f>IF(CH$1="","",SUMIF($H266:$H271,MID($H265,3,10),CK266:CK271))</f>
        <v>0</v>
      </c>
      <c r="CL265" s="432">
        <f>IF(CH$1="","",SUMIF($H266:$H271,MID($H265,3,10),CL266:CL271))</f>
        <v>0</v>
      </c>
      <c r="CM265" s="382"/>
      <c r="CN265" s="320"/>
      <c r="CO265" s="77">
        <f t="shared" ref="CO265:CO282" si="482">IF(CQ$1="Rejected",CH265,IF(CR265="",CH265,SUM(CH265,CR265)))</f>
        <v>0</v>
      </c>
      <c r="CP265" s="77">
        <f t="shared" ref="CP265:CP282" si="483">IF(CQ$1="Rejected",CI265,IF(CS265="",CI265,SUM(CI265,CS265)))</f>
        <v>0</v>
      </c>
      <c r="CQ265" s="77">
        <f t="shared" ref="CQ265:CQ282" si="484">IF(CO$1="","",SUM(CO265:CP265))</f>
        <v>0</v>
      </c>
      <c r="CR265" s="432">
        <f>IF(CO$1="","",SUMIF($H266:$H271,MID($H265,3,10),CR266:CR271))</f>
        <v>0</v>
      </c>
      <c r="CS265" s="432">
        <f>IF(CO$1="","",SUMIF($H266:$H271,MID($H265,3,10),CS266:CS271))</f>
        <v>0</v>
      </c>
      <c r="CT265" s="382"/>
      <c r="CU265" s="320"/>
      <c r="CV265" s="77">
        <f t="shared" ref="CV265:CV282" si="485">IF(CX$1="Rejected",CO265,IF(CY265="",CO265,SUM(CO265,CY265)))</f>
        <v>0</v>
      </c>
      <c r="CW265" s="77">
        <f t="shared" ref="CW265:CW282" si="486">IF(CX$1="Rejected",CP265,IF(CZ265="",CP265,SUM(CP265,CZ265)))</f>
        <v>0</v>
      </c>
      <c r="CX265" s="77">
        <f t="shared" ref="CX265:CX282" si="487">IF(CV$1="","",SUM(CV265:CW265))</f>
        <v>0</v>
      </c>
      <c r="CY265" s="432">
        <f>IF(CV$1="","",SUMIF($H266:$H271,MID($H265,3,10),CY266:CY271))</f>
        <v>0</v>
      </c>
      <c r="CZ265" s="432">
        <f>IF(CV$1="","",SUMIF($H266:$H271,MID($H265,3,10),CZ266:CZ271))</f>
        <v>0</v>
      </c>
      <c r="DA265" s="382"/>
      <c r="DB265" s="320"/>
      <c r="DC265" s="77">
        <f t="shared" ref="DC265:DC282" si="488">IF(DE$1="Rejected",CV265,IF(DF265="",CV265,SUM(CV265,DF265)))</f>
        <v>0</v>
      </c>
      <c r="DD265" s="77">
        <f t="shared" ref="DD265:DD282" si="489">IF(DE$1="Rejected",CW265,IF(DG265="",CW265,SUM(CW265,DG265)))</f>
        <v>0</v>
      </c>
      <c r="DE265" s="77">
        <f t="shared" ref="DE265:DE282" si="490">IF(DC$1="","",SUM(DC265:DD265))</f>
        <v>0</v>
      </c>
      <c r="DF265" s="432">
        <f>IF(DC$1="","",SUMIF($H266:$H271,MID($H265,3,10),DF266:DF271))</f>
        <v>0</v>
      </c>
      <c r="DG265" s="432">
        <f>IF(DC$1="","",SUMIF($H266:$H271,MID($H265,3,10),DG266:DG271))</f>
        <v>0</v>
      </c>
      <c r="DH265" s="382"/>
      <c r="DI265" s="320"/>
      <c r="DJ265" s="77">
        <f t="shared" ref="DJ265:DJ282" si="491">IF(DL$1="Rejected",DC265,IF(DM265="",DC265,SUM(DC265,DM265)))</f>
        <v>0</v>
      </c>
      <c r="DK265" s="77">
        <f t="shared" ref="DK265:DK282" si="492">IF(DL$1="Rejected",DD265,IF(DN265="",DD265,SUM(DD265,DN265)))</f>
        <v>0</v>
      </c>
      <c r="DL265" s="77">
        <f t="shared" ref="DL265:DL282" si="493">IF(DJ$1="","",SUM(DJ265:DK265))</f>
        <v>0</v>
      </c>
      <c r="DM265" s="432">
        <f>IF(DJ$1="","",SUMIF($H266:$H271,MID($H265,3,10),DM266:DM271))</f>
        <v>0</v>
      </c>
      <c r="DN265" s="432">
        <f>IF(DJ$1="","",SUMIF($H266:$H271,MID($H265,3,10),DN266:DN271))</f>
        <v>0</v>
      </c>
      <c r="DO265" s="382"/>
      <c r="DP265" s="320"/>
      <c r="DQ265" s="77">
        <f t="shared" ref="DQ265:DQ282" si="494">IF(DS$1="Rejected",DJ265,IF(DT265="",DJ265,SUM(DJ265,DT265)))</f>
        <v>0</v>
      </c>
      <c r="DR265" s="77">
        <f t="shared" ref="DR265:DR282" si="495">IF(DS$1="Rejected",DK265,IF(DU265="",DK265,SUM(DK265,DU265)))</f>
        <v>0</v>
      </c>
      <c r="DS265" s="77">
        <f t="shared" ref="DS265:DS282" si="496">IF(DQ$1="","",SUM(DQ265:DR265))</f>
        <v>0</v>
      </c>
      <c r="DT265" s="432">
        <f>IF(DQ$1="","",SUMIF($H266:$H271,MID($H265,3,10),DT266:DT271))</f>
        <v>0</v>
      </c>
      <c r="DU265" s="432">
        <f>IF(DQ$1="","",SUMIF($H266:$H271,MID($H265,3,10),DU266:DU271))</f>
        <v>0</v>
      </c>
      <c r="DV265" s="382"/>
    </row>
    <row r="266" spans="1:126" outlineLevel="1" x14ac:dyDescent="0.2">
      <c r="A266" s="152" t="s">
        <v>110</v>
      </c>
      <c r="B266" s="182" t="s">
        <v>118</v>
      </c>
      <c r="C266" s="43"/>
      <c r="D266" s="43"/>
      <c r="E266" s="79">
        <f t="shared" si="444"/>
        <v>0</v>
      </c>
      <c r="F266" s="150"/>
      <c r="H266" s="320" t="s">
        <v>332</v>
      </c>
      <c r="I266" s="79">
        <f t="shared" si="445"/>
        <v>0</v>
      </c>
      <c r="J266" s="79">
        <f t="shared" si="446"/>
        <v>0</v>
      </c>
      <c r="K266" s="79">
        <f t="shared" si="447"/>
        <v>0</v>
      </c>
      <c r="L266" s="537"/>
      <c r="M266" s="537"/>
      <c r="N266" s="382"/>
      <c r="O266" s="320" t="str">
        <f t="shared" si="448"/>
        <v>LMC</v>
      </c>
      <c r="P266" s="79">
        <f t="shared" si="449"/>
        <v>0</v>
      </c>
      <c r="Q266" s="79">
        <f t="shared" si="450"/>
        <v>0</v>
      </c>
      <c r="R266" s="79">
        <f t="shared" si="451"/>
        <v>0</v>
      </c>
      <c r="S266" s="537"/>
      <c r="T266" s="537"/>
      <c r="U266" s="382"/>
      <c r="V266" s="320"/>
      <c r="W266" s="79">
        <f t="shared" si="452"/>
        <v>0</v>
      </c>
      <c r="X266" s="79">
        <f t="shared" si="453"/>
        <v>0</v>
      </c>
      <c r="Y266" s="79">
        <f t="shared" si="454"/>
        <v>0</v>
      </c>
      <c r="Z266" s="537"/>
      <c r="AA266" s="537"/>
      <c r="AB266" s="382"/>
      <c r="AC266" s="320"/>
      <c r="AD266" s="79">
        <f t="shared" si="455"/>
        <v>0</v>
      </c>
      <c r="AE266" s="79">
        <f t="shared" si="456"/>
        <v>0</v>
      </c>
      <c r="AF266" s="79">
        <f t="shared" si="457"/>
        <v>0</v>
      </c>
      <c r="AG266" s="537"/>
      <c r="AH266" s="537"/>
      <c r="AI266" s="382"/>
      <c r="AJ266" s="320"/>
      <c r="AK266" s="79">
        <f t="shared" si="458"/>
        <v>0</v>
      </c>
      <c r="AL266" s="79">
        <f t="shared" si="459"/>
        <v>0</v>
      </c>
      <c r="AM266" s="79">
        <f t="shared" si="460"/>
        <v>0</v>
      </c>
      <c r="AN266" s="537"/>
      <c r="AO266" s="537"/>
      <c r="AP266" s="382"/>
      <c r="AQ266" s="320"/>
      <c r="AR266" s="79">
        <f t="shared" si="461"/>
        <v>0</v>
      </c>
      <c r="AS266" s="79">
        <f t="shared" si="462"/>
        <v>0</v>
      </c>
      <c r="AT266" s="79">
        <f t="shared" si="463"/>
        <v>0</v>
      </c>
      <c r="AU266" s="537"/>
      <c r="AV266" s="537"/>
      <c r="AW266" s="382"/>
      <c r="AX266" s="320"/>
      <c r="AY266" s="79">
        <f t="shared" si="464"/>
        <v>0</v>
      </c>
      <c r="AZ266" s="79">
        <f t="shared" si="465"/>
        <v>0</v>
      </c>
      <c r="BA266" s="79">
        <f t="shared" si="466"/>
        <v>0</v>
      </c>
      <c r="BB266" s="537"/>
      <c r="BC266" s="537"/>
      <c r="BD266" s="382"/>
      <c r="BE266" s="320"/>
      <c r="BF266" s="79">
        <f t="shared" si="467"/>
        <v>0</v>
      </c>
      <c r="BG266" s="79">
        <f t="shared" si="468"/>
        <v>0</v>
      </c>
      <c r="BH266" s="79">
        <f t="shared" si="469"/>
        <v>0</v>
      </c>
      <c r="BI266" s="537"/>
      <c r="BJ266" s="537"/>
      <c r="BK266" s="382"/>
      <c r="BL266" s="320"/>
      <c r="BM266" s="79">
        <f t="shared" si="470"/>
        <v>0</v>
      </c>
      <c r="BN266" s="79">
        <f t="shared" si="471"/>
        <v>0</v>
      </c>
      <c r="BO266" s="79">
        <f t="shared" si="472"/>
        <v>0</v>
      </c>
      <c r="BP266" s="537"/>
      <c r="BQ266" s="537"/>
      <c r="BR266" s="382"/>
      <c r="BS266" s="320"/>
      <c r="BT266" s="79">
        <f t="shared" si="473"/>
        <v>0</v>
      </c>
      <c r="BU266" s="79">
        <f t="shared" si="474"/>
        <v>0</v>
      </c>
      <c r="BV266" s="79">
        <f t="shared" si="475"/>
        <v>0</v>
      </c>
      <c r="BW266" s="537"/>
      <c r="BX266" s="537"/>
      <c r="BY266" s="382"/>
      <c r="BZ266" s="320"/>
      <c r="CA266" s="79">
        <f t="shared" si="476"/>
        <v>0</v>
      </c>
      <c r="CB266" s="79">
        <f t="shared" si="477"/>
        <v>0</v>
      </c>
      <c r="CC266" s="79">
        <f t="shared" si="478"/>
        <v>0</v>
      </c>
      <c r="CD266" s="537"/>
      <c r="CE266" s="537"/>
      <c r="CF266" s="382"/>
      <c r="CG266" s="320"/>
      <c r="CH266" s="79">
        <f t="shared" si="479"/>
        <v>0</v>
      </c>
      <c r="CI266" s="79">
        <f t="shared" si="480"/>
        <v>0</v>
      </c>
      <c r="CJ266" s="79">
        <f t="shared" si="481"/>
        <v>0</v>
      </c>
      <c r="CK266" s="537"/>
      <c r="CL266" s="537"/>
      <c r="CM266" s="382"/>
      <c r="CN266" s="320"/>
      <c r="CO266" s="79">
        <f t="shared" si="482"/>
        <v>0</v>
      </c>
      <c r="CP266" s="79">
        <f t="shared" si="483"/>
        <v>0</v>
      </c>
      <c r="CQ266" s="79">
        <f t="shared" si="484"/>
        <v>0</v>
      </c>
      <c r="CR266" s="537"/>
      <c r="CS266" s="537"/>
      <c r="CT266" s="382"/>
      <c r="CU266" s="320"/>
      <c r="CV266" s="79">
        <f t="shared" si="485"/>
        <v>0</v>
      </c>
      <c r="CW266" s="79">
        <f t="shared" si="486"/>
        <v>0</v>
      </c>
      <c r="CX266" s="79">
        <f t="shared" si="487"/>
        <v>0</v>
      </c>
      <c r="CY266" s="537"/>
      <c r="CZ266" s="537"/>
      <c r="DA266" s="382"/>
      <c r="DB266" s="320"/>
      <c r="DC266" s="79">
        <f t="shared" si="488"/>
        <v>0</v>
      </c>
      <c r="DD266" s="79">
        <f t="shared" si="489"/>
        <v>0</v>
      </c>
      <c r="DE266" s="79">
        <f t="shared" si="490"/>
        <v>0</v>
      </c>
      <c r="DF266" s="537"/>
      <c r="DG266" s="537"/>
      <c r="DH266" s="382"/>
      <c r="DI266" s="320"/>
      <c r="DJ266" s="79">
        <f t="shared" si="491"/>
        <v>0</v>
      </c>
      <c r="DK266" s="79">
        <f t="shared" si="492"/>
        <v>0</v>
      </c>
      <c r="DL266" s="79">
        <f t="shared" si="493"/>
        <v>0</v>
      </c>
      <c r="DM266" s="537"/>
      <c r="DN266" s="537"/>
      <c r="DO266" s="382"/>
      <c r="DP266" s="320"/>
      <c r="DQ266" s="79">
        <f t="shared" si="494"/>
        <v>0</v>
      </c>
      <c r="DR266" s="79">
        <f t="shared" si="495"/>
        <v>0</v>
      </c>
      <c r="DS266" s="79">
        <f t="shared" si="496"/>
        <v>0</v>
      </c>
      <c r="DT266" s="537"/>
      <c r="DU266" s="537"/>
      <c r="DV266" s="382"/>
    </row>
    <row r="267" spans="1:126" outlineLevel="1" x14ac:dyDescent="0.2">
      <c r="A267" s="152" t="s">
        <v>111</v>
      </c>
      <c r="B267" s="182" t="s">
        <v>118</v>
      </c>
      <c r="C267" s="43"/>
      <c r="D267" s="43"/>
      <c r="E267" s="79">
        <f t="shared" si="444"/>
        <v>0</v>
      </c>
      <c r="F267" s="150"/>
      <c r="H267" s="320" t="s">
        <v>332</v>
      </c>
      <c r="I267" s="79">
        <f t="shared" si="445"/>
        <v>0</v>
      </c>
      <c r="J267" s="79">
        <f t="shared" si="446"/>
        <v>0</v>
      </c>
      <c r="K267" s="79">
        <f t="shared" si="447"/>
        <v>0</v>
      </c>
      <c r="L267" s="537"/>
      <c r="M267" s="537"/>
      <c r="N267" s="382"/>
      <c r="O267" s="320" t="str">
        <f t="shared" si="448"/>
        <v>LMC</v>
      </c>
      <c r="P267" s="79">
        <f t="shared" si="449"/>
        <v>0</v>
      </c>
      <c r="Q267" s="79">
        <f t="shared" si="450"/>
        <v>0</v>
      </c>
      <c r="R267" s="79">
        <f t="shared" si="451"/>
        <v>0</v>
      </c>
      <c r="S267" s="537"/>
      <c r="T267" s="537"/>
      <c r="U267" s="382"/>
      <c r="V267" s="320"/>
      <c r="W267" s="79">
        <f t="shared" si="452"/>
        <v>0</v>
      </c>
      <c r="X267" s="79">
        <f t="shared" si="453"/>
        <v>0</v>
      </c>
      <c r="Y267" s="79">
        <f t="shared" si="454"/>
        <v>0</v>
      </c>
      <c r="Z267" s="537"/>
      <c r="AA267" s="537"/>
      <c r="AB267" s="382"/>
      <c r="AC267" s="320"/>
      <c r="AD267" s="79">
        <f t="shared" si="455"/>
        <v>0</v>
      </c>
      <c r="AE267" s="79">
        <f t="shared" si="456"/>
        <v>0</v>
      </c>
      <c r="AF267" s="79">
        <f t="shared" si="457"/>
        <v>0</v>
      </c>
      <c r="AG267" s="537"/>
      <c r="AH267" s="537"/>
      <c r="AI267" s="382"/>
      <c r="AJ267" s="320"/>
      <c r="AK267" s="79">
        <f t="shared" si="458"/>
        <v>0</v>
      </c>
      <c r="AL267" s="79">
        <f t="shared" si="459"/>
        <v>0</v>
      </c>
      <c r="AM267" s="79">
        <f t="shared" si="460"/>
        <v>0</v>
      </c>
      <c r="AN267" s="537"/>
      <c r="AO267" s="537"/>
      <c r="AP267" s="382"/>
      <c r="AQ267" s="320"/>
      <c r="AR267" s="79">
        <f t="shared" si="461"/>
        <v>0</v>
      </c>
      <c r="AS267" s="79">
        <f t="shared" si="462"/>
        <v>0</v>
      </c>
      <c r="AT267" s="79">
        <f t="shared" si="463"/>
        <v>0</v>
      </c>
      <c r="AU267" s="537"/>
      <c r="AV267" s="537"/>
      <c r="AW267" s="382"/>
      <c r="AX267" s="320"/>
      <c r="AY267" s="79">
        <f t="shared" si="464"/>
        <v>0</v>
      </c>
      <c r="AZ267" s="79">
        <f t="shared" si="465"/>
        <v>0</v>
      </c>
      <c r="BA267" s="79">
        <f t="shared" si="466"/>
        <v>0</v>
      </c>
      <c r="BB267" s="537"/>
      <c r="BC267" s="537"/>
      <c r="BD267" s="382"/>
      <c r="BE267" s="320"/>
      <c r="BF267" s="79">
        <f t="shared" si="467"/>
        <v>0</v>
      </c>
      <c r="BG267" s="79">
        <f t="shared" si="468"/>
        <v>0</v>
      </c>
      <c r="BH267" s="79">
        <f t="shared" si="469"/>
        <v>0</v>
      </c>
      <c r="BI267" s="537"/>
      <c r="BJ267" s="537"/>
      <c r="BK267" s="382"/>
      <c r="BL267" s="320"/>
      <c r="BM267" s="79">
        <f t="shared" si="470"/>
        <v>0</v>
      </c>
      <c r="BN267" s="79">
        <f t="shared" si="471"/>
        <v>0</v>
      </c>
      <c r="BO267" s="79">
        <f t="shared" si="472"/>
        <v>0</v>
      </c>
      <c r="BP267" s="537"/>
      <c r="BQ267" s="537"/>
      <c r="BR267" s="382"/>
      <c r="BS267" s="320"/>
      <c r="BT267" s="79">
        <f t="shared" si="473"/>
        <v>0</v>
      </c>
      <c r="BU267" s="79">
        <f t="shared" si="474"/>
        <v>0</v>
      </c>
      <c r="BV267" s="79">
        <f t="shared" si="475"/>
        <v>0</v>
      </c>
      <c r="BW267" s="537"/>
      <c r="BX267" s="537"/>
      <c r="BY267" s="382"/>
      <c r="BZ267" s="320"/>
      <c r="CA267" s="79">
        <f t="shared" si="476"/>
        <v>0</v>
      </c>
      <c r="CB267" s="79">
        <f t="shared" si="477"/>
        <v>0</v>
      </c>
      <c r="CC267" s="79">
        <f t="shared" si="478"/>
        <v>0</v>
      </c>
      <c r="CD267" s="537"/>
      <c r="CE267" s="537"/>
      <c r="CF267" s="382"/>
      <c r="CG267" s="320"/>
      <c r="CH267" s="79">
        <f t="shared" si="479"/>
        <v>0</v>
      </c>
      <c r="CI267" s="79">
        <f t="shared" si="480"/>
        <v>0</v>
      </c>
      <c r="CJ267" s="79">
        <f t="shared" si="481"/>
        <v>0</v>
      </c>
      <c r="CK267" s="537"/>
      <c r="CL267" s="537"/>
      <c r="CM267" s="382"/>
      <c r="CN267" s="320"/>
      <c r="CO267" s="79">
        <f t="shared" si="482"/>
        <v>0</v>
      </c>
      <c r="CP267" s="79">
        <f t="shared" si="483"/>
        <v>0</v>
      </c>
      <c r="CQ267" s="79">
        <f t="shared" si="484"/>
        <v>0</v>
      </c>
      <c r="CR267" s="537"/>
      <c r="CS267" s="537"/>
      <c r="CT267" s="382"/>
      <c r="CU267" s="320"/>
      <c r="CV267" s="79">
        <f t="shared" si="485"/>
        <v>0</v>
      </c>
      <c r="CW267" s="79">
        <f t="shared" si="486"/>
        <v>0</v>
      </c>
      <c r="CX267" s="79">
        <f t="shared" si="487"/>
        <v>0</v>
      </c>
      <c r="CY267" s="537"/>
      <c r="CZ267" s="537"/>
      <c r="DA267" s="382"/>
      <c r="DB267" s="320"/>
      <c r="DC267" s="79">
        <f t="shared" si="488"/>
        <v>0</v>
      </c>
      <c r="DD267" s="79">
        <f t="shared" si="489"/>
        <v>0</v>
      </c>
      <c r="DE267" s="79">
        <f t="shared" si="490"/>
        <v>0</v>
      </c>
      <c r="DF267" s="537"/>
      <c r="DG267" s="537"/>
      <c r="DH267" s="382"/>
      <c r="DI267" s="320"/>
      <c r="DJ267" s="79">
        <f t="shared" si="491"/>
        <v>0</v>
      </c>
      <c r="DK267" s="79">
        <f t="shared" si="492"/>
        <v>0</v>
      </c>
      <c r="DL267" s="79">
        <f t="shared" si="493"/>
        <v>0</v>
      </c>
      <c r="DM267" s="537"/>
      <c r="DN267" s="537"/>
      <c r="DO267" s="382"/>
      <c r="DP267" s="320"/>
      <c r="DQ267" s="79">
        <f t="shared" si="494"/>
        <v>0</v>
      </c>
      <c r="DR267" s="79">
        <f t="shared" si="495"/>
        <v>0</v>
      </c>
      <c r="DS267" s="79">
        <f t="shared" si="496"/>
        <v>0</v>
      </c>
      <c r="DT267" s="537"/>
      <c r="DU267" s="537"/>
      <c r="DV267" s="382"/>
    </row>
    <row r="268" spans="1:126" outlineLevel="1" x14ac:dyDescent="0.2">
      <c r="A268" s="152" t="s">
        <v>128</v>
      </c>
      <c r="B268" s="182" t="s">
        <v>118</v>
      </c>
      <c r="C268" s="43"/>
      <c r="D268" s="43"/>
      <c r="E268" s="79">
        <f t="shared" si="444"/>
        <v>0</v>
      </c>
      <c r="F268" s="150"/>
      <c r="H268" s="320" t="s">
        <v>332</v>
      </c>
      <c r="I268" s="79">
        <f t="shared" si="445"/>
        <v>0</v>
      </c>
      <c r="J268" s="79">
        <f t="shared" si="446"/>
        <v>0</v>
      </c>
      <c r="K268" s="79">
        <f t="shared" si="447"/>
        <v>0</v>
      </c>
      <c r="L268" s="537"/>
      <c r="M268" s="537"/>
      <c r="N268" s="382"/>
      <c r="O268" s="320" t="str">
        <f t="shared" si="448"/>
        <v>LMC</v>
      </c>
      <c r="P268" s="79">
        <f t="shared" si="449"/>
        <v>0</v>
      </c>
      <c r="Q268" s="79">
        <f t="shared" si="450"/>
        <v>0</v>
      </c>
      <c r="R268" s="79">
        <f t="shared" si="451"/>
        <v>0</v>
      </c>
      <c r="S268" s="537"/>
      <c r="T268" s="537"/>
      <c r="U268" s="382"/>
      <c r="V268" s="320"/>
      <c r="W268" s="79">
        <f t="shared" si="452"/>
        <v>0</v>
      </c>
      <c r="X268" s="79">
        <f t="shared" si="453"/>
        <v>0</v>
      </c>
      <c r="Y268" s="79">
        <f t="shared" si="454"/>
        <v>0</v>
      </c>
      <c r="Z268" s="537"/>
      <c r="AA268" s="537"/>
      <c r="AB268" s="382"/>
      <c r="AC268" s="320"/>
      <c r="AD268" s="79">
        <f t="shared" si="455"/>
        <v>0</v>
      </c>
      <c r="AE268" s="79">
        <f t="shared" si="456"/>
        <v>0</v>
      </c>
      <c r="AF268" s="79">
        <f t="shared" si="457"/>
        <v>0</v>
      </c>
      <c r="AG268" s="537"/>
      <c r="AH268" s="537"/>
      <c r="AI268" s="382"/>
      <c r="AJ268" s="320"/>
      <c r="AK268" s="79">
        <f t="shared" si="458"/>
        <v>0</v>
      </c>
      <c r="AL268" s="79">
        <f t="shared" si="459"/>
        <v>0</v>
      </c>
      <c r="AM268" s="79">
        <f t="shared" si="460"/>
        <v>0</v>
      </c>
      <c r="AN268" s="537"/>
      <c r="AO268" s="537"/>
      <c r="AP268" s="382"/>
      <c r="AQ268" s="320"/>
      <c r="AR268" s="79">
        <f t="shared" si="461"/>
        <v>0</v>
      </c>
      <c r="AS268" s="79">
        <f t="shared" si="462"/>
        <v>0</v>
      </c>
      <c r="AT268" s="79">
        <f t="shared" si="463"/>
        <v>0</v>
      </c>
      <c r="AU268" s="537"/>
      <c r="AV268" s="537"/>
      <c r="AW268" s="382"/>
      <c r="AX268" s="320"/>
      <c r="AY268" s="79">
        <f t="shared" si="464"/>
        <v>0</v>
      </c>
      <c r="AZ268" s="79">
        <f t="shared" si="465"/>
        <v>0</v>
      </c>
      <c r="BA268" s="79">
        <f t="shared" si="466"/>
        <v>0</v>
      </c>
      <c r="BB268" s="537"/>
      <c r="BC268" s="537"/>
      <c r="BD268" s="382"/>
      <c r="BE268" s="320"/>
      <c r="BF268" s="79">
        <f t="shared" si="467"/>
        <v>0</v>
      </c>
      <c r="BG268" s="79">
        <f t="shared" si="468"/>
        <v>0</v>
      </c>
      <c r="BH268" s="79">
        <f t="shared" si="469"/>
        <v>0</v>
      </c>
      <c r="BI268" s="537"/>
      <c r="BJ268" s="537"/>
      <c r="BK268" s="382"/>
      <c r="BL268" s="320"/>
      <c r="BM268" s="79">
        <f t="shared" si="470"/>
        <v>0</v>
      </c>
      <c r="BN268" s="79">
        <f t="shared" si="471"/>
        <v>0</v>
      </c>
      <c r="BO268" s="79">
        <f t="shared" si="472"/>
        <v>0</v>
      </c>
      <c r="BP268" s="537"/>
      <c r="BQ268" s="537"/>
      <c r="BR268" s="382"/>
      <c r="BS268" s="320"/>
      <c r="BT268" s="79">
        <f t="shared" si="473"/>
        <v>0</v>
      </c>
      <c r="BU268" s="79">
        <f t="shared" si="474"/>
        <v>0</v>
      </c>
      <c r="BV268" s="79">
        <f t="shared" si="475"/>
        <v>0</v>
      </c>
      <c r="BW268" s="537"/>
      <c r="BX268" s="537"/>
      <c r="BY268" s="382"/>
      <c r="BZ268" s="320"/>
      <c r="CA268" s="79">
        <f t="shared" si="476"/>
        <v>0</v>
      </c>
      <c r="CB268" s="79">
        <f t="shared" si="477"/>
        <v>0</v>
      </c>
      <c r="CC268" s="79">
        <f t="shared" si="478"/>
        <v>0</v>
      </c>
      <c r="CD268" s="537"/>
      <c r="CE268" s="537"/>
      <c r="CF268" s="382"/>
      <c r="CG268" s="320"/>
      <c r="CH268" s="79">
        <f t="shared" si="479"/>
        <v>0</v>
      </c>
      <c r="CI268" s="79">
        <f t="shared" si="480"/>
        <v>0</v>
      </c>
      <c r="CJ268" s="79">
        <f t="shared" si="481"/>
        <v>0</v>
      </c>
      <c r="CK268" s="537"/>
      <c r="CL268" s="537"/>
      <c r="CM268" s="382"/>
      <c r="CN268" s="320"/>
      <c r="CO268" s="79">
        <f t="shared" si="482"/>
        <v>0</v>
      </c>
      <c r="CP268" s="79">
        <f t="shared" si="483"/>
        <v>0</v>
      </c>
      <c r="CQ268" s="79">
        <f t="shared" si="484"/>
        <v>0</v>
      </c>
      <c r="CR268" s="537"/>
      <c r="CS268" s="537"/>
      <c r="CT268" s="382"/>
      <c r="CU268" s="320"/>
      <c r="CV268" s="79">
        <f t="shared" si="485"/>
        <v>0</v>
      </c>
      <c r="CW268" s="79">
        <f t="shared" si="486"/>
        <v>0</v>
      </c>
      <c r="CX268" s="79">
        <f t="shared" si="487"/>
        <v>0</v>
      </c>
      <c r="CY268" s="537"/>
      <c r="CZ268" s="537"/>
      <c r="DA268" s="382"/>
      <c r="DB268" s="320"/>
      <c r="DC268" s="79">
        <f t="shared" si="488"/>
        <v>0</v>
      </c>
      <c r="DD268" s="79">
        <f t="shared" si="489"/>
        <v>0</v>
      </c>
      <c r="DE268" s="79">
        <f t="shared" si="490"/>
        <v>0</v>
      </c>
      <c r="DF268" s="537"/>
      <c r="DG268" s="537"/>
      <c r="DH268" s="382"/>
      <c r="DI268" s="320"/>
      <c r="DJ268" s="79">
        <f t="shared" si="491"/>
        <v>0</v>
      </c>
      <c r="DK268" s="79">
        <f t="shared" si="492"/>
        <v>0</v>
      </c>
      <c r="DL268" s="79">
        <f t="shared" si="493"/>
        <v>0</v>
      </c>
      <c r="DM268" s="537"/>
      <c r="DN268" s="537"/>
      <c r="DO268" s="382"/>
      <c r="DP268" s="320"/>
      <c r="DQ268" s="79">
        <f t="shared" si="494"/>
        <v>0</v>
      </c>
      <c r="DR268" s="79">
        <f t="shared" si="495"/>
        <v>0</v>
      </c>
      <c r="DS268" s="79">
        <f t="shared" si="496"/>
        <v>0</v>
      </c>
      <c r="DT268" s="537"/>
      <c r="DU268" s="537"/>
      <c r="DV268" s="382"/>
    </row>
    <row r="269" spans="1:126" outlineLevel="1" x14ac:dyDescent="0.2">
      <c r="A269" s="152" t="s">
        <v>131</v>
      </c>
      <c r="B269" s="182" t="s">
        <v>118</v>
      </c>
      <c r="C269" s="43"/>
      <c r="D269" s="43"/>
      <c r="E269" s="79">
        <f t="shared" si="444"/>
        <v>0</v>
      </c>
      <c r="F269" s="150"/>
      <c r="G269" s="22"/>
      <c r="H269" s="320" t="s">
        <v>332</v>
      </c>
      <c r="I269" s="79">
        <f t="shared" si="445"/>
        <v>0</v>
      </c>
      <c r="J269" s="79">
        <f t="shared" si="446"/>
        <v>0</v>
      </c>
      <c r="K269" s="79">
        <f t="shared" si="447"/>
        <v>0</v>
      </c>
      <c r="L269" s="537"/>
      <c r="M269" s="537"/>
      <c r="N269" s="382"/>
      <c r="O269" s="320" t="str">
        <f t="shared" si="448"/>
        <v>LMC</v>
      </c>
      <c r="P269" s="79">
        <f t="shared" si="449"/>
        <v>0</v>
      </c>
      <c r="Q269" s="79">
        <f t="shared" si="450"/>
        <v>0</v>
      </c>
      <c r="R269" s="79">
        <f t="shared" si="451"/>
        <v>0</v>
      </c>
      <c r="S269" s="537"/>
      <c r="T269" s="537"/>
      <c r="U269" s="382"/>
      <c r="V269" s="320"/>
      <c r="W269" s="79">
        <f t="shared" si="452"/>
        <v>0</v>
      </c>
      <c r="X269" s="79">
        <f t="shared" si="453"/>
        <v>0</v>
      </c>
      <c r="Y269" s="79">
        <f t="shared" si="454"/>
        <v>0</v>
      </c>
      <c r="Z269" s="537"/>
      <c r="AA269" s="537"/>
      <c r="AB269" s="382"/>
      <c r="AC269" s="320"/>
      <c r="AD269" s="79">
        <f t="shared" si="455"/>
        <v>0</v>
      </c>
      <c r="AE269" s="79">
        <f t="shared" si="456"/>
        <v>0</v>
      </c>
      <c r="AF269" s="79">
        <f t="shared" si="457"/>
        <v>0</v>
      </c>
      <c r="AG269" s="537"/>
      <c r="AH269" s="537"/>
      <c r="AI269" s="382"/>
      <c r="AJ269" s="320"/>
      <c r="AK269" s="79">
        <f t="shared" si="458"/>
        <v>0</v>
      </c>
      <c r="AL269" s="79">
        <f t="shared" si="459"/>
        <v>0</v>
      </c>
      <c r="AM269" s="79">
        <f t="shared" si="460"/>
        <v>0</v>
      </c>
      <c r="AN269" s="537"/>
      <c r="AO269" s="537"/>
      <c r="AP269" s="382"/>
      <c r="AQ269" s="320"/>
      <c r="AR269" s="79">
        <f t="shared" si="461"/>
        <v>0</v>
      </c>
      <c r="AS269" s="79">
        <f t="shared" si="462"/>
        <v>0</v>
      </c>
      <c r="AT269" s="79">
        <f t="shared" si="463"/>
        <v>0</v>
      </c>
      <c r="AU269" s="537"/>
      <c r="AV269" s="537"/>
      <c r="AW269" s="382"/>
      <c r="AX269" s="320"/>
      <c r="AY269" s="79">
        <f t="shared" si="464"/>
        <v>0</v>
      </c>
      <c r="AZ269" s="79">
        <f t="shared" si="465"/>
        <v>0</v>
      </c>
      <c r="BA269" s="79">
        <f t="shared" si="466"/>
        <v>0</v>
      </c>
      <c r="BB269" s="537"/>
      <c r="BC269" s="537"/>
      <c r="BD269" s="382"/>
      <c r="BE269" s="320"/>
      <c r="BF269" s="79">
        <f t="shared" si="467"/>
        <v>0</v>
      </c>
      <c r="BG269" s="79">
        <f t="shared" si="468"/>
        <v>0</v>
      </c>
      <c r="BH269" s="79">
        <f t="shared" si="469"/>
        <v>0</v>
      </c>
      <c r="BI269" s="537"/>
      <c r="BJ269" s="537"/>
      <c r="BK269" s="382"/>
      <c r="BL269" s="320"/>
      <c r="BM269" s="79">
        <f t="shared" si="470"/>
        <v>0</v>
      </c>
      <c r="BN269" s="79">
        <f t="shared" si="471"/>
        <v>0</v>
      </c>
      <c r="BO269" s="79">
        <f t="shared" si="472"/>
        <v>0</v>
      </c>
      <c r="BP269" s="537"/>
      <c r="BQ269" s="537"/>
      <c r="BR269" s="382"/>
      <c r="BS269" s="320"/>
      <c r="BT269" s="79">
        <f t="shared" si="473"/>
        <v>0</v>
      </c>
      <c r="BU269" s="79">
        <f t="shared" si="474"/>
        <v>0</v>
      </c>
      <c r="BV269" s="79">
        <f t="shared" si="475"/>
        <v>0</v>
      </c>
      <c r="BW269" s="537"/>
      <c r="BX269" s="537"/>
      <c r="BY269" s="382"/>
      <c r="BZ269" s="320"/>
      <c r="CA269" s="79">
        <f t="shared" si="476"/>
        <v>0</v>
      </c>
      <c r="CB269" s="79">
        <f t="shared" si="477"/>
        <v>0</v>
      </c>
      <c r="CC269" s="79">
        <f t="shared" si="478"/>
        <v>0</v>
      </c>
      <c r="CD269" s="537"/>
      <c r="CE269" s="537"/>
      <c r="CF269" s="382"/>
      <c r="CG269" s="320"/>
      <c r="CH269" s="79">
        <f t="shared" si="479"/>
        <v>0</v>
      </c>
      <c r="CI269" s="79">
        <f t="shared" si="480"/>
        <v>0</v>
      </c>
      <c r="CJ269" s="79">
        <f t="shared" si="481"/>
        <v>0</v>
      </c>
      <c r="CK269" s="537"/>
      <c r="CL269" s="537"/>
      <c r="CM269" s="382"/>
      <c r="CN269" s="320"/>
      <c r="CO269" s="79">
        <f t="shared" si="482"/>
        <v>0</v>
      </c>
      <c r="CP269" s="79">
        <f t="shared" si="483"/>
        <v>0</v>
      </c>
      <c r="CQ269" s="79">
        <f t="shared" si="484"/>
        <v>0</v>
      </c>
      <c r="CR269" s="537"/>
      <c r="CS269" s="537"/>
      <c r="CT269" s="382"/>
      <c r="CU269" s="320"/>
      <c r="CV269" s="79">
        <f t="shared" si="485"/>
        <v>0</v>
      </c>
      <c r="CW269" s="79">
        <f t="shared" si="486"/>
        <v>0</v>
      </c>
      <c r="CX269" s="79">
        <f t="shared" si="487"/>
        <v>0</v>
      </c>
      <c r="CY269" s="537"/>
      <c r="CZ269" s="537"/>
      <c r="DA269" s="382"/>
      <c r="DB269" s="320"/>
      <c r="DC269" s="79">
        <f t="shared" si="488"/>
        <v>0</v>
      </c>
      <c r="DD269" s="79">
        <f t="shared" si="489"/>
        <v>0</v>
      </c>
      <c r="DE269" s="79">
        <f t="shared" si="490"/>
        <v>0</v>
      </c>
      <c r="DF269" s="537"/>
      <c r="DG269" s="537"/>
      <c r="DH269" s="382"/>
      <c r="DI269" s="320"/>
      <c r="DJ269" s="79">
        <f t="shared" si="491"/>
        <v>0</v>
      </c>
      <c r="DK269" s="79">
        <f t="shared" si="492"/>
        <v>0</v>
      </c>
      <c r="DL269" s="79">
        <f t="shared" si="493"/>
        <v>0</v>
      </c>
      <c r="DM269" s="537"/>
      <c r="DN269" s="537"/>
      <c r="DO269" s="382"/>
      <c r="DP269" s="320"/>
      <c r="DQ269" s="79">
        <f t="shared" si="494"/>
        <v>0</v>
      </c>
      <c r="DR269" s="79">
        <f t="shared" si="495"/>
        <v>0</v>
      </c>
      <c r="DS269" s="79">
        <f t="shared" si="496"/>
        <v>0</v>
      </c>
      <c r="DT269" s="537"/>
      <c r="DU269" s="537"/>
      <c r="DV269" s="382"/>
    </row>
    <row r="270" spans="1:126" outlineLevel="1" x14ac:dyDescent="0.2">
      <c r="A270" s="152" t="s">
        <v>131</v>
      </c>
      <c r="B270" s="182" t="s">
        <v>118</v>
      </c>
      <c r="C270" s="43"/>
      <c r="D270" s="43"/>
      <c r="E270" s="79">
        <f t="shared" si="444"/>
        <v>0</v>
      </c>
      <c r="F270" s="150"/>
      <c r="G270" s="22"/>
      <c r="H270" s="320" t="s">
        <v>332</v>
      </c>
      <c r="I270" s="79">
        <f t="shared" si="445"/>
        <v>0</v>
      </c>
      <c r="J270" s="79">
        <f t="shared" si="446"/>
        <v>0</v>
      </c>
      <c r="K270" s="79">
        <f t="shared" si="447"/>
        <v>0</v>
      </c>
      <c r="L270" s="537"/>
      <c r="M270" s="537"/>
      <c r="N270" s="382"/>
      <c r="O270" s="320" t="str">
        <f t="shared" si="448"/>
        <v>LMC</v>
      </c>
      <c r="P270" s="79">
        <f t="shared" si="449"/>
        <v>0</v>
      </c>
      <c r="Q270" s="79">
        <f t="shared" si="450"/>
        <v>0</v>
      </c>
      <c r="R270" s="79">
        <f t="shared" si="451"/>
        <v>0</v>
      </c>
      <c r="S270" s="537"/>
      <c r="T270" s="537"/>
      <c r="U270" s="382"/>
      <c r="V270" s="320"/>
      <c r="W270" s="79">
        <f t="shared" si="452"/>
        <v>0</v>
      </c>
      <c r="X270" s="79">
        <f t="shared" si="453"/>
        <v>0</v>
      </c>
      <c r="Y270" s="79">
        <f t="shared" si="454"/>
        <v>0</v>
      </c>
      <c r="Z270" s="537"/>
      <c r="AA270" s="537"/>
      <c r="AB270" s="382"/>
      <c r="AC270" s="320"/>
      <c r="AD270" s="79">
        <f t="shared" si="455"/>
        <v>0</v>
      </c>
      <c r="AE270" s="79">
        <f t="shared" si="456"/>
        <v>0</v>
      </c>
      <c r="AF270" s="79">
        <f t="shared" si="457"/>
        <v>0</v>
      </c>
      <c r="AG270" s="537"/>
      <c r="AH270" s="537"/>
      <c r="AI270" s="382"/>
      <c r="AJ270" s="320"/>
      <c r="AK270" s="79">
        <f t="shared" si="458"/>
        <v>0</v>
      </c>
      <c r="AL270" s="79">
        <f t="shared" si="459"/>
        <v>0</v>
      </c>
      <c r="AM270" s="79">
        <f t="shared" si="460"/>
        <v>0</v>
      </c>
      <c r="AN270" s="537"/>
      <c r="AO270" s="537"/>
      <c r="AP270" s="382"/>
      <c r="AQ270" s="320"/>
      <c r="AR270" s="79">
        <f t="shared" si="461"/>
        <v>0</v>
      </c>
      <c r="AS270" s="79">
        <f t="shared" si="462"/>
        <v>0</v>
      </c>
      <c r="AT270" s="79">
        <f t="shared" si="463"/>
        <v>0</v>
      </c>
      <c r="AU270" s="537"/>
      <c r="AV270" s="537"/>
      <c r="AW270" s="382"/>
      <c r="AX270" s="320"/>
      <c r="AY270" s="79">
        <f t="shared" si="464"/>
        <v>0</v>
      </c>
      <c r="AZ270" s="79">
        <f t="shared" si="465"/>
        <v>0</v>
      </c>
      <c r="BA270" s="79">
        <f t="shared" si="466"/>
        <v>0</v>
      </c>
      <c r="BB270" s="537"/>
      <c r="BC270" s="537"/>
      <c r="BD270" s="382"/>
      <c r="BE270" s="320"/>
      <c r="BF270" s="79">
        <f t="shared" si="467"/>
        <v>0</v>
      </c>
      <c r="BG270" s="79">
        <f t="shared" si="468"/>
        <v>0</v>
      </c>
      <c r="BH270" s="79">
        <f t="shared" si="469"/>
        <v>0</v>
      </c>
      <c r="BI270" s="537"/>
      <c r="BJ270" s="537"/>
      <c r="BK270" s="382"/>
      <c r="BL270" s="320"/>
      <c r="BM270" s="79">
        <f t="shared" si="470"/>
        <v>0</v>
      </c>
      <c r="BN270" s="79">
        <f t="shared" si="471"/>
        <v>0</v>
      </c>
      <c r="BO270" s="79">
        <f t="shared" si="472"/>
        <v>0</v>
      </c>
      <c r="BP270" s="537"/>
      <c r="BQ270" s="537"/>
      <c r="BR270" s="382"/>
      <c r="BS270" s="320"/>
      <c r="BT270" s="79">
        <f t="shared" si="473"/>
        <v>0</v>
      </c>
      <c r="BU270" s="79">
        <f t="shared" si="474"/>
        <v>0</v>
      </c>
      <c r="BV270" s="79">
        <f t="shared" si="475"/>
        <v>0</v>
      </c>
      <c r="BW270" s="537"/>
      <c r="BX270" s="537"/>
      <c r="BY270" s="382"/>
      <c r="BZ270" s="320"/>
      <c r="CA270" s="79">
        <f t="shared" si="476"/>
        <v>0</v>
      </c>
      <c r="CB270" s="79">
        <f t="shared" si="477"/>
        <v>0</v>
      </c>
      <c r="CC270" s="79">
        <f t="shared" si="478"/>
        <v>0</v>
      </c>
      <c r="CD270" s="537"/>
      <c r="CE270" s="537"/>
      <c r="CF270" s="382"/>
      <c r="CG270" s="320"/>
      <c r="CH270" s="79">
        <f t="shared" si="479"/>
        <v>0</v>
      </c>
      <c r="CI270" s="79">
        <f t="shared" si="480"/>
        <v>0</v>
      </c>
      <c r="CJ270" s="79">
        <f t="shared" si="481"/>
        <v>0</v>
      </c>
      <c r="CK270" s="537"/>
      <c r="CL270" s="537"/>
      <c r="CM270" s="382"/>
      <c r="CN270" s="320"/>
      <c r="CO270" s="79">
        <f t="shared" si="482"/>
        <v>0</v>
      </c>
      <c r="CP270" s="79">
        <f t="shared" si="483"/>
        <v>0</v>
      </c>
      <c r="CQ270" s="79">
        <f t="shared" si="484"/>
        <v>0</v>
      </c>
      <c r="CR270" s="537"/>
      <c r="CS270" s="537"/>
      <c r="CT270" s="382"/>
      <c r="CU270" s="320"/>
      <c r="CV270" s="79">
        <f t="shared" si="485"/>
        <v>0</v>
      </c>
      <c r="CW270" s="79">
        <f t="shared" si="486"/>
        <v>0</v>
      </c>
      <c r="CX270" s="79">
        <f t="shared" si="487"/>
        <v>0</v>
      </c>
      <c r="CY270" s="537"/>
      <c r="CZ270" s="537"/>
      <c r="DA270" s="382"/>
      <c r="DB270" s="320"/>
      <c r="DC270" s="79">
        <f t="shared" si="488"/>
        <v>0</v>
      </c>
      <c r="DD270" s="79">
        <f t="shared" si="489"/>
        <v>0</v>
      </c>
      <c r="DE270" s="79">
        <f t="shared" si="490"/>
        <v>0</v>
      </c>
      <c r="DF270" s="537"/>
      <c r="DG270" s="537"/>
      <c r="DH270" s="382"/>
      <c r="DI270" s="320"/>
      <c r="DJ270" s="79">
        <f t="shared" si="491"/>
        <v>0</v>
      </c>
      <c r="DK270" s="79">
        <f t="shared" si="492"/>
        <v>0</v>
      </c>
      <c r="DL270" s="79">
        <f t="shared" si="493"/>
        <v>0</v>
      </c>
      <c r="DM270" s="537"/>
      <c r="DN270" s="537"/>
      <c r="DO270" s="382"/>
      <c r="DP270" s="320"/>
      <c r="DQ270" s="79">
        <f t="shared" si="494"/>
        <v>0</v>
      </c>
      <c r="DR270" s="79">
        <f t="shared" si="495"/>
        <v>0</v>
      </c>
      <c r="DS270" s="79">
        <f t="shared" si="496"/>
        <v>0</v>
      </c>
      <c r="DT270" s="537"/>
      <c r="DU270" s="537"/>
      <c r="DV270" s="382"/>
    </row>
    <row r="271" spans="1:126" outlineLevel="1" x14ac:dyDescent="0.2">
      <c r="A271" s="75" t="s">
        <v>2</v>
      </c>
      <c r="B271" s="62" t="s">
        <v>36</v>
      </c>
      <c r="C271" s="77">
        <f>SUMIF($H272:$H277,MID($H271,3,10),C272:C277)</f>
        <v>0</v>
      </c>
      <c r="D271" s="77">
        <f>SUMIF($H272:$H277,MID($H271,3,10),D272:D277)</f>
        <v>0</v>
      </c>
      <c r="E271" s="77">
        <f t="shared" si="444"/>
        <v>0</v>
      </c>
      <c r="F271" s="150"/>
      <c r="G271" s="22"/>
      <c r="H271" s="320" t="s">
        <v>307</v>
      </c>
      <c r="I271" s="77">
        <f t="shared" si="445"/>
        <v>0</v>
      </c>
      <c r="J271" s="77">
        <f t="shared" si="446"/>
        <v>0</v>
      </c>
      <c r="K271" s="77">
        <f t="shared" si="447"/>
        <v>0</v>
      </c>
      <c r="L271" s="432">
        <f>IF(I$1="","",SUMIF($H272:$H277,MID($H271,3,10),L272:L277))</f>
        <v>0</v>
      </c>
      <c r="M271" s="432">
        <f>IF(I$1="","",SUMIF($H272:$H277,MID($H271,3,10),M272:M277))</f>
        <v>0</v>
      </c>
      <c r="N271" s="382"/>
      <c r="O271" s="320" t="str">
        <f t="shared" si="448"/>
        <v>LM</v>
      </c>
      <c r="P271" s="77">
        <f t="shared" si="449"/>
        <v>0</v>
      </c>
      <c r="Q271" s="77">
        <f t="shared" si="450"/>
        <v>0</v>
      </c>
      <c r="R271" s="77">
        <f t="shared" si="451"/>
        <v>0</v>
      </c>
      <c r="S271" s="432">
        <f>IF(P$1="","",SUMIF($H272:$H277,MID($H271,3,10),S272:S277))</f>
        <v>0</v>
      </c>
      <c r="T271" s="432">
        <f>IF(P$1="","",SUMIF($H272:$H277,MID($H271,3,10),T272:T277))</f>
        <v>0</v>
      </c>
      <c r="U271" s="382"/>
      <c r="V271" s="320"/>
      <c r="W271" s="77">
        <f t="shared" si="452"/>
        <v>0</v>
      </c>
      <c r="X271" s="77">
        <f t="shared" si="453"/>
        <v>0</v>
      </c>
      <c r="Y271" s="77">
        <f t="shared" si="454"/>
        <v>0</v>
      </c>
      <c r="Z271" s="432">
        <f>IF(W$1="","",SUMIF($H272:$H277,MID($H271,3,10),Z272:Z277))</f>
        <v>0</v>
      </c>
      <c r="AA271" s="432">
        <f>IF(W$1="","",SUMIF($H272:$H277,MID($H271,3,10),AA272:AA277))</f>
        <v>0</v>
      </c>
      <c r="AB271" s="382"/>
      <c r="AC271" s="320"/>
      <c r="AD271" s="77">
        <f t="shared" si="455"/>
        <v>0</v>
      </c>
      <c r="AE271" s="77">
        <f t="shared" si="456"/>
        <v>0</v>
      </c>
      <c r="AF271" s="77">
        <f t="shared" si="457"/>
        <v>0</v>
      </c>
      <c r="AG271" s="432">
        <f>IF(AD$1="","",SUMIF($H272:$H277,MID($H271,3,10),AG272:AG277))</f>
        <v>0</v>
      </c>
      <c r="AH271" s="432">
        <f>IF(AD$1="","",SUMIF($H272:$H277,MID($H271,3,10),AH272:AH277))</f>
        <v>0</v>
      </c>
      <c r="AI271" s="382"/>
      <c r="AJ271" s="320"/>
      <c r="AK271" s="77">
        <f t="shared" si="458"/>
        <v>0</v>
      </c>
      <c r="AL271" s="77">
        <f t="shared" si="459"/>
        <v>0</v>
      </c>
      <c r="AM271" s="77">
        <f t="shared" si="460"/>
        <v>0</v>
      </c>
      <c r="AN271" s="432">
        <f>IF(AK$1="","",SUMIF($H272:$H277,MID($H271,3,10),AN272:AN277))</f>
        <v>0</v>
      </c>
      <c r="AO271" s="432">
        <f>IF(AK$1="","",SUMIF($H272:$H277,MID($H271,3,10),AO272:AO277))</f>
        <v>0</v>
      </c>
      <c r="AP271" s="382"/>
      <c r="AQ271" s="320"/>
      <c r="AR271" s="77">
        <f t="shared" si="461"/>
        <v>0</v>
      </c>
      <c r="AS271" s="77">
        <f t="shared" si="462"/>
        <v>0</v>
      </c>
      <c r="AT271" s="77">
        <f t="shared" si="463"/>
        <v>0</v>
      </c>
      <c r="AU271" s="432">
        <f>IF(AR$1="","",SUMIF($H272:$H277,MID($H271,3,10),AU272:AU277))</f>
        <v>0</v>
      </c>
      <c r="AV271" s="432">
        <f>IF(AR$1="","",SUMIF($H272:$H277,MID($H271,3,10),AV272:AV277))</f>
        <v>0</v>
      </c>
      <c r="AW271" s="382"/>
      <c r="AX271" s="320"/>
      <c r="AY271" s="77">
        <f t="shared" si="464"/>
        <v>0</v>
      </c>
      <c r="AZ271" s="77">
        <f t="shared" si="465"/>
        <v>0</v>
      </c>
      <c r="BA271" s="77">
        <f t="shared" si="466"/>
        <v>0</v>
      </c>
      <c r="BB271" s="432">
        <f>IF(AY$1="","",SUMIF($H272:$H277,MID($H271,3,10),BB272:BB277))</f>
        <v>0</v>
      </c>
      <c r="BC271" s="432">
        <f>IF(AY$1="","",SUMIF($H272:$H277,MID($H271,3,10),BC272:BC277))</f>
        <v>0</v>
      </c>
      <c r="BD271" s="382"/>
      <c r="BE271" s="320"/>
      <c r="BF271" s="77">
        <f t="shared" si="467"/>
        <v>0</v>
      </c>
      <c r="BG271" s="77">
        <f t="shared" si="468"/>
        <v>0</v>
      </c>
      <c r="BH271" s="77">
        <f t="shared" si="469"/>
        <v>0</v>
      </c>
      <c r="BI271" s="432">
        <f>IF(BF$1="","",SUMIF($H272:$H277,MID($H271,3,10),BI272:BI277))</f>
        <v>0</v>
      </c>
      <c r="BJ271" s="432">
        <f>IF(BF$1="","",SUMIF($H272:$H277,MID($H271,3,10),BJ272:BJ277))</f>
        <v>0</v>
      </c>
      <c r="BK271" s="382"/>
      <c r="BL271" s="320"/>
      <c r="BM271" s="77">
        <f t="shared" si="470"/>
        <v>0</v>
      </c>
      <c r="BN271" s="77">
        <f t="shared" si="471"/>
        <v>0</v>
      </c>
      <c r="BO271" s="77">
        <f t="shared" si="472"/>
        <v>0</v>
      </c>
      <c r="BP271" s="432">
        <f>IF(BM$1="","",SUMIF($H272:$H277,MID($H271,3,10),BP272:BP277))</f>
        <v>0</v>
      </c>
      <c r="BQ271" s="432">
        <f>IF(BM$1="","",SUMIF($H272:$H277,MID($H271,3,10),BQ272:BQ277))</f>
        <v>0</v>
      </c>
      <c r="BR271" s="382"/>
      <c r="BS271" s="320"/>
      <c r="BT271" s="77">
        <f t="shared" si="473"/>
        <v>0</v>
      </c>
      <c r="BU271" s="77">
        <f t="shared" si="474"/>
        <v>0</v>
      </c>
      <c r="BV271" s="77">
        <f t="shared" si="475"/>
        <v>0</v>
      </c>
      <c r="BW271" s="432">
        <f>IF(BT$1="","",SUMIF($H272:$H277,MID($H271,3,10),BW272:BW277))</f>
        <v>0</v>
      </c>
      <c r="BX271" s="432">
        <f>IF(BT$1="","",SUMIF($H272:$H277,MID($H271,3,10),BX272:BX277))</f>
        <v>0</v>
      </c>
      <c r="BY271" s="382"/>
      <c r="BZ271" s="320"/>
      <c r="CA271" s="77">
        <f t="shared" si="476"/>
        <v>0</v>
      </c>
      <c r="CB271" s="77">
        <f t="shared" si="477"/>
        <v>0</v>
      </c>
      <c r="CC271" s="77">
        <f t="shared" si="478"/>
        <v>0</v>
      </c>
      <c r="CD271" s="432">
        <f>IF(CA$1="","",SUMIF($H272:$H277,MID($H271,3,10),CD272:CD277))</f>
        <v>0</v>
      </c>
      <c r="CE271" s="432">
        <f>IF(CA$1="","",SUMIF($H272:$H277,MID($H271,3,10),CE272:CE277))</f>
        <v>0</v>
      </c>
      <c r="CF271" s="382"/>
      <c r="CG271" s="320"/>
      <c r="CH271" s="77">
        <f t="shared" si="479"/>
        <v>0</v>
      </c>
      <c r="CI271" s="77">
        <f t="shared" si="480"/>
        <v>0</v>
      </c>
      <c r="CJ271" s="77">
        <f t="shared" si="481"/>
        <v>0</v>
      </c>
      <c r="CK271" s="432">
        <f>IF(CH$1="","",SUMIF($H272:$H277,MID($H271,3,10),CK272:CK277))</f>
        <v>0</v>
      </c>
      <c r="CL271" s="432">
        <f>IF(CH$1="","",SUMIF($H272:$H277,MID($H271,3,10),CL272:CL277))</f>
        <v>0</v>
      </c>
      <c r="CM271" s="382"/>
      <c r="CN271" s="320"/>
      <c r="CO271" s="77">
        <f t="shared" si="482"/>
        <v>0</v>
      </c>
      <c r="CP271" s="77">
        <f t="shared" si="483"/>
        <v>0</v>
      </c>
      <c r="CQ271" s="77">
        <f t="shared" si="484"/>
        <v>0</v>
      </c>
      <c r="CR271" s="432">
        <f>IF(CO$1="","",SUMIF($H272:$H277,MID($H271,3,10),CR272:CR277))</f>
        <v>0</v>
      </c>
      <c r="CS271" s="432">
        <f>IF(CO$1="","",SUMIF($H272:$H277,MID($H271,3,10),CS272:CS277))</f>
        <v>0</v>
      </c>
      <c r="CT271" s="382"/>
      <c r="CU271" s="320"/>
      <c r="CV271" s="77">
        <f t="shared" si="485"/>
        <v>0</v>
      </c>
      <c r="CW271" s="77">
        <f t="shared" si="486"/>
        <v>0</v>
      </c>
      <c r="CX271" s="77">
        <f t="shared" si="487"/>
        <v>0</v>
      </c>
      <c r="CY271" s="432">
        <f>IF(CV$1="","",SUMIF($H272:$H277,MID($H271,3,10),CY272:CY277))</f>
        <v>0</v>
      </c>
      <c r="CZ271" s="432">
        <f>IF(CV$1="","",SUMIF($H272:$H277,MID($H271,3,10),CZ272:CZ277))</f>
        <v>0</v>
      </c>
      <c r="DA271" s="382"/>
      <c r="DB271" s="320"/>
      <c r="DC271" s="77">
        <f t="shared" si="488"/>
        <v>0</v>
      </c>
      <c r="DD271" s="77">
        <f t="shared" si="489"/>
        <v>0</v>
      </c>
      <c r="DE271" s="77">
        <f t="shared" si="490"/>
        <v>0</v>
      </c>
      <c r="DF271" s="432">
        <f>IF(DC$1="","",SUMIF($H272:$H277,MID($H271,3,10),DF272:DF277))</f>
        <v>0</v>
      </c>
      <c r="DG271" s="432">
        <f>IF(DC$1="","",SUMIF($H272:$H277,MID($H271,3,10),DG272:DG277))</f>
        <v>0</v>
      </c>
      <c r="DH271" s="382"/>
      <c r="DI271" s="320"/>
      <c r="DJ271" s="77">
        <f t="shared" si="491"/>
        <v>0</v>
      </c>
      <c r="DK271" s="77">
        <f t="shared" si="492"/>
        <v>0</v>
      </c>
      <c r="DL271" s="77">
        <f t="shared" si="493"/>
        <v>0</v>
      </c>
      <c r="DM271" s="432">
        <f>IF(DJ$1="","",SUMIF($H272:$H277,MID($H271,3,10),DM272:DM277))</f>
        <v>0</v>
      </c>
      <c r="DN271" s="432">
        <f>IF(DJ$1="","",SUMIF($H272:$H277,MID($H271,3,10),DN272:DN277))</f>
        <v>0</v>
      </c>
      <c r="DO271" s="382"/>
      <c r="DP271" s="320"/>
      <c r="DQ271" s="77">
        <f t="shared" si="494"/>
        <v>0</v>
      </c>
      <c r="DR271" s="77">
        <f t="shared" si="495"/>
        <v>0</v>
      </c>
      <c r="DS271" s="77">
        <f t="shared" si="496"/>
        <v>0</v>
      </c>
      <c r="DT271" s="432">
        <f>IF(DQ$1="","",SUMIF($H272:$H277,MID($H271,3,10),DT272:DT277))</f>
        <v>0</v>
      </c>
      <c r="DU271" s="432">
        <f>IF(DQ$1="","",SUMIF($H272:$H277,MID($H271,3,10),DU272:DU277))</f>
        <v>0</v>
      </c>
      <c r="DV271" s="382"/>
    </row>
    <row r="272" spans="1:126" outlineLevel="1" x14ac:dyDescent="0.2">
      <c r="A272" s="152" t="s">
        <v>108</v>
      </c>
      <c r="B272" s="182" t="s">
        <v>85</v>
      </c>
      <c r="C272" s="43"/>
      <c r="D272" s="43"/>
      <c r="E272" s="79">
        <f t="shared" si="444"/>
        <v>0</v>
      </c>
      <c r="F272" s="150" t="s">
        <v>36</v>
      </c>
      <c r="G272" s="22" t="s">
        <v>152</v>
      </c>
      <c r="H272" s="320" t="s">
        <v>308</v>
      </c>
      <c r="I272" s="79">
        <f t="shared" si="445"/>
        <v>0</v>
      </c>
      <c r="J272" s="79">
        <f t="shared" si="446"/>
        <v>0</v>
      </c>
      <c r="K272" s="79">
        <f t="shared" si="447"/>
        <v>0</v>
      </c>
      <c r="L272" s="537"/>
      <c r="M272" s="537"/>
      <c r="N272" s="382"/>
      <c r="O272" s="320" t="str">
        <f t="shared" si="448"/>
        <v>LMS</v>
      </c>
      <c r="P272" s="79">
        <f t="shared" si="449"/>
        <v>0</v>
      </c>
      <c r="Q272" s="79">
        <f t="shared" si="450"/>
        <v>0</v>
      </c>
      <c r="R272" s="79">
        <f t="shared" si="451"/>
        <v>0</v>
      </c>
      <c r="S272" s="537"/>
      <c r="T272" s="537"/>
      <c r="U272" s="382"/>
      <c r="V272" s="320"/>
      <c r="W272" s="79">
        <f t="shared" si="452"/>
        <v>0</v>
      </c>
      <c r="X272" s="79">
        <f t="shared" si="453"/>
        <v>0</v>
      </c>
      <c r="Y272" s="79">
        <f t="shared" si="454"/>
        <v>0</v>
      </c>
      <c r="Z272" s="537"/>
      <c r="AA272" s="537"/>
      <c r="AB272" s="382"/>
      <c r="AC272" s="320"/>
      <c r="AD272" s="79">
        <f t="shared" si="455"/>
        <v>0</v>
      </c>
      <c r="AE272" s="79">
        <f t="shared" si="456"/>
        <v>0</v>
      </c>
      <c r="AF272" s="79">
        <f t="shared" si="457"/>
        <v>0</v>
      </c>
      <c r="AG272" s="537"/>
      <c r="AH272" s="537"/>
      <c r="AI272" s="382"/>
      <c r="AJ272" s="320"/>
      <c r="AK272" s="79">
        <f t="shared" si="458"/>
        <v>0</v>
      </c>
      <c r="AL272" s="79">
        <f t="shared" si="459"/>
        <v>0</v>
      </c>
      <c r="AM272" s="79">
        <f t="shared" si="460"/>
        <v>0</v>
      </c>
      <c r="AN272" s="537"/>
      <c r="AO272" s="537"/>
      <c r="AP272" s="382"/>
      <c r="AQ272" s="320"/>
      <c r="AR272" s="79">
        <f t="shared" si="461"/>
        <v>0</v>
      </c>
      <c r="AS272" s="79">
        <f t="shared" si="462"/>
        <v>0</v>
      </c>
      <c r="AT272" s="79">
        <f t="shared" si="463"/>
        <v>0</v>
      </c>
      <c r="AU272" s="537"/>
      <c r="AV272" s="537"/>
      <c r="AW272" s="382"/>
      <c r="AX272" s="320"/>
      <c r="AY272" s="79">
        <f t="shared" si="464"/>
        <v>0</v>
      </c>
      <c r="AZ272" s="79">
        <f t="shared" si="465"/>
        <v>0</v>
      </c>
      <c r="BA272" s="79">
        <f t="shared" si="466"/>
        <v>0</v>
      </c>
      <c r="BB272" s="537"/>
      <c r="BC272" s="537"/>
      <c r="BD272" s="382"/>
      <c r="BE272" s="320"/>
      <c r="BF272" s="79">
        <f t="shared" si="467"/>
        <v>0</v>
      </c>
      <c r="BG272" s="79">
        <f t="shared" si="468"/>
        <v>0</v>
      </c>
      <c r="BH272" s="79">
        <f t="shared" si="469"/>
        <v>0</v>
      </c>
      <c r="BI272" s="537"/>
      <c r="BJ272" s="537"/>
      <c r="BK272" s="382"/>
      <c r="BL272" s="320"/>
      <c r="BM272" s="79">
        <f t="shared" si="470"/>
        <v>0</v>
      </c>
      <c r="BN272" s="79">
        <f t="shared" si="471"/>
        <v>0</v>
      </c>
      <c r="BO272" s="79">
        <f t="shared" si="472"/>
        <v>0</v>
      </c>
      <c r="BP272" s="537"/>
      <c r="BQ272" s="537"/>
      <c r="BR272" s="382"/>
      <c r="BS272" s="320"/>
      <c r="BT272" s="79">
        <f t="shared" si="473"/>
        <v>0</v>
      </c>
      <c r="BU272" s="79">
        <f t="shared" si="474"/>
        <v>0</v>
      </c>
      <c r="BV272" s="79">
        <f t="shared" si="475"/>
        <v>0</v>
      </c>
      <c r="BW272" s="537"/>
      <c r="BX272" s="537"/>
      <c r="BY272" s="382"/>
      <c r="BZ272" s="320"/>
      <c r="CA272" s="79">
        <f t="shared" si="476"/>
        <v>0</v>
      </c>
      <c r="CB272" s="79">
        <f t="shared" si="477"/>
        <v>0</v>
      </c>
      <c r="CC272" s="79">
        <f t="shared" si="478"/>
        <v>0</v>
      </c>
      <c r="CD272" s="537"/>
      <c r="CE272" s="537"/>
      <c r="CF272" s="382"/>
      <c r="CG272" s="320"/>
      <c r="CH272" s="79">
        <f t="shared" si="479"/>
        <v>0</v>
      </c>
      <c r="CI272" s="79">
        <f t="shared" si="480"/>
        <v>0</v>
      </c>
      <c r="CJ272" s="79">
        <f t="shared" si="481"/>
        <v>0</v>
      </c>
      <c r="CK272" s="537"/>
      <c r="CL272" s="537"/>
      <c r="CM272" s="382"/>
      <c r="CN272" s="320"/>
      <c r="CO272" s="79">
        <f t="shared" si="482"/>
        <v>0</v>
      </c>
      <c r="CP272" s="79">
        <f t="shared" si="483"/>
        <v>0</v>
      </c>
      <c r="CQ272" s="79">
        <f t="shared" si="484"/>
        <v>0</v>
      </c>
      <c r="CR272" s="537"/>
      <c r="CS272" s="537"/>
      <c r="CT272" s="382"/>
      <c r="CU272" s="320"/>
      <c r="CV272" s="79">
        <f t="shared" si="485"/>
        <v>0</v>
      </c>
      <c r="CW272" s="79">
        <f t="shared" si="486"/>
        <v>0</v>
      </c>
      <c r="CX272" s="79">
        <f t="shared" si="487"/>
        <v>0</v>
      </c>
      <c r="CY272" s="537"/>
      <c r="CZ272" s="537"/>
      <c r="DA272" s="382"/>
      <c r="DB272" s="320"/>
      <c r="DC272" s="79">
        <f t="shared" si="488"/>
        <v>0</v>
      </c>
      <c r="DD272" s="79">
        <f t="shared" si="489"/>
        <v>0</v>
      </c>
      <c r="DE272" s="79">
        <f t="shared" si="490"/>
        <v>0</v>
      </c>
      <c r="DF272" s="537"/>
      <c r="DG272" s="537"/>
      <c r="DH272" s="382"/>
      <c r="DI272" s="320"/>
      <c r="DJ272" s="79">
        <f t="shared" si="491"/>
        <v>0</v>
      </c>
      <c r="DK272" s="79">
        <f t="shared" si="492"/>
        <v>0</v>
      </c>
      <c r="DL272" s="79">
        <f t="shared" si="493"/>
        <v>0</v>
      </c>
      <c r="DM272" s="537"/>
      <c r="DN272" s="537"/>
      <c r="DO272" s="382"/>
      <c r="DP272" s="320"/>
      <c r="DQ272" s="79">
        <f t="shared" si="494"/>
        <v>0</v>
      </c>
      <c r="DR272" s="79">
        <f t="shared" si="495"/>
        <v>0</v>
      </c>
      <c r="DS272" s="79">
        <f t="shared" si="496"/>
        <v>0</v>
      </c>
      <c r="DT272" s="537"/>
      <c r="DU272" s="537"/>
      <c r="DV272" s="382"/>
    </row>
    <row r="273" spans="1:126" outlineLevel="1" x14ac:dyDescent="0.2">
      <c r="A273" s="186" t="s">
        <v>259</v>
      </c>
      <c r="B273" s="179" t="s">
        <v>85</v>
      </c>
      <c r="C273" s="43"/>
      <c r="D273" s="43"/>
      <c r="E273" s="79">
        <f t="shared" si="444"/>
        <v>0</v>
      </c>
      <c r="F273" s="150"/>
      <c r="G273" s="22"/>
      <c r="H273" s="320" t="s">
        <v>308</v>
      </c>
      <c r="I273" s="79">
        <f t="shared" si="445"/>
        <v>0</v>
      </c>
      <c r="J273" s="79">
        <f t="shared" si="446"/>
        <v>0</v>
      </c>
      <c r="K273" s="79">
        <f t="shared" si="447"/>
        <v>0</v>
      </c>
      <c r="L273" s="537"/>
      <c r="M273" s="537"/>
      <c r="N273" s="382"/>
      <c r="O273" s="320" t="str">
        <f t="shared" si="448"/>
        <v>LMS</v>
      </c>
      <c r="P273" s="79">
        <f t="shared" si="449"/>
        <v>0</v>
      </c>
      <c r="Q273" s="79">
        <f t="shared" si="450"/>
        <v>0</v>
      </c>
      <c r="R273" s="79">
        <f t="shared" si="451"/>
        <v>0</v>
      </c>
      <c r="S273" s="537"/>
      <c r="T273" s="537"/>
      <c r="U273" s="382"/>
      <c r="V273" s="320"/>
      <c r="W273" s="79">
        <f t="shared" si="452"/>
        <v>0</v>
      </c>
      <c r="X273" s="79">
        <f t="shared" si="453"/>
        <v>0</v>
      </c>
      <c r="Y273" s="79">
        <f t="shared" si="454"/>
        <v>0</v>
      </c>
      <c r="Z273" s="537"/>
      <c r="AA273" s="537"/>
      <c r="AB273" s="382"/>
      <c r="AC273" s="320"/>
      <c r="AD273" s="79">
        <f t="shared" si="455"/>
        <v>0</v>
      </c>
      <c r="AE273" s="79">
        <f t="shared" si="456"/>
        <v>0</v>
      </c>
      <c r="AF273" s="79">
        <f t="shared" si="457"/>
        <v>0</v>
      </c>
      <c r="AG273" s="537"/>
      <c r="AH273" s="537"/>
      <c r="AI273" s="382"/>
      <c r="AJ273" s="320"/>
      <c r="AK273" s="79">
        <f t="shared" si="458"/>
        <v>0</v>
      </c>
      <c r="AL273" s="79">
        <f t="shared" si="459"/>
        <v>0</v>
      </c>
      <c r="AM273" s="79">
        <f t="shared" si="460"/>
        <v>0</v>
      </c>
      <c r="AN273" s="537"/>
      <c r="AO273" s="537"/>
      <c r="AP273" s="382"/>
      <c r="AQ273" s="320"/>
      <c r="AR273" s="79">
        <f t="shared" si="461"/>
        <v>0</v>
      </c>
      <c r="AS273" s="79">
        <f t="shared" si="462"/>
        <v>0</v>
      </c>
      <c r="AT273" s="79">
        <f t="shared" si="463"/>
        <v>0</v>
      </c>
      <c r="AU273" s="537"/>
      <c r="AV273" s="537"/>
      <c r="AW273" s="382"/>
      <c r="AX273" s="320"/>
      <c r="AY273" s="79">
        <f t="shared" si="464"/>
        <v>0</v>
      </c>
      <c r="AZ273" s="79">
        <f t="shared" si="465"/>
        <v>0</v>
      </c>
      <c r="BA273" s="79">
        <f t="shared" si="466"/>
        <v>0</v>
      </c>
      <c r="BB273" s="537"/>
      <c r="BC273" s="537"/>
      <c r="BD273" s="382"/>
      <c r="BE273" s="320"/>
      <c r="BF273" s="79">
        <f t="shared" si="467"/>
        <v>0</v>
      </c>
      <c r="BG273" s="79">
        <f t="shared" si="468"/>
        <v>0</v>
      </c>
      <c r="BH273" s="79">
        <f t="shared" si="469"/>
        <v>0</v>
      </c>
      <c r="BI273" s="537"/>
      <c r="BJ273" s="537"/>
      <c r="BK273" s="382"/>
      <c r="BL273" s="320"/>
      <c r="BM273" s="79">
        <f t="shared" si="470"/>
        <v>0</v>
      </c>
      <c r="BN273" s="79">
        <f t="shared" si="471"/>
        <v>0</v>
      </c>
      <c r="BO273" s="79">
        <f t="shared" si="472"/>
        <v>0</v>
      </c>
      <c r="BP273" s="537"/>
      <c r="BQ273" s="537"/>
      <c r="BR273" s="382"/>
      <c r="BS273" s="320"/>
      <c r="BT273" s="79">
        <f t="shared" si="473"/>
        <v>0</v>
      </c>
      <c r="BU273" s="79">
        <f t="shared" si="474"/>
        <v>0</v>
      </c>
      <c r="BV273" s="79">
        <f t="shared" si="475"/>
        <v>0</v>
      </c>
      <c r="BW273" s="537"/>
      <c r="BX273" s="537"/>
      <c r="BY273" s="382"/>
      <c r="BZ273" s="320"/>
      <c r="CA273" s="79">
        <f t="shared" si="476"/>
        <v>0</v>
      </c>
      <c r="CB273" s="79">
        <f t="shared" si="477"/>
        <v>0</v>
      </c>
      <c r="CC273" s="79">
        <f t="shared" si="478"/>
        <v>0</v>
      </c>
      <c r="CD273" s="537"/>
      <c r="CE273" s="537"/>
      <c r="CF273" s="382"/>
      <c r="CG273" s="320"/>
      <c r="CH273" s="79">
        <f t="shared" si="479"/>
        <v>0</v>
      </c>
      <c r="CI273" s="79">
        <f t="shared" si="480"/>
        <v>0</v>
      </c>
      <c r="CJ273" s="79">
        <f t="shared" si="481"/>
        <v>0</v>
      </c>
      <c r="CK273" s="537"/>
      <c r="CL273" s="537"/>
      <c r="CM273" s="382"/>
      <c r="CN273" s="320"/>
      <c r="CO273" s="79">
        <f t="shared" si="482"/>
        <v>0</v>
      </c>
      <c r="CP273" s="79">
        <f t="shared" si="483"/>
        <v>0</v>
      </c>
      <c r="CQ273" s="79">
        <f t="shared" si="484"/>
        <v>0</v>
      </c>
      <c r="CR273" s="537"/>
      <c r="CS273" s="537"/>
      <c r="CT273" s="382"/>
      <c r="CU273" s="320"/>
      <c r="CV273" s="79">
        <f t="shared" si="485"/>
        <v>0</v>
      </c>
      <c r="CW273" s="79">
        <f t="shared" si="486"/>
        <v>0</v>
      </c>
      <c r="CX273" s="79">
        <f t="shared" si="487"/>
        <v>0</v>
      </c>
      <c r="CY273" s="537"/>
      <c r="CZ273" s="537"/>
      <c r="DA273" s="382"/>
      <c r="DB273" s="320"/>
      <c r="DC273" s="79">
        <f t="shared" si="488"/>
        <v>0</v>
      </c>
      <c r="DD273" s="79">
        <f t="shared" si="489"/>
        <v>0</v>
      </c>
      <c r="DE273" s="79">
        <f t="shared" si="490"/>
        <v>0</v>
      </c>
      <c r="DF273" s="537"/>
      <c r="DG273" s="537"/>
      <c r="DH273" s="382"/>
      <c r="DI273" s="320"/>
      <c r="DJ273" s="79">
        <f t="shared" si="491"/>
        <v>0</v>
      </c>
      <c r="DK273" s="79">
        <f t="shared" si="492"/>
        <v>0</v>
      </c>
      <c r="DL273" s="79">
        <f t="shared" si="493"/>
        <v>0</v>
      </c>
      <c r="DM273" s="537"/>
      <c r="DN273" s="537"/>
      <c r="DO273" s="382"/>
      <c r="DP273" s="320"/>
      <c r="DQ273" s="79">
        <f t="shared" si="494"/>
        <v>0</v>
      </c>
      <c r="DR273" s="79">
        <f t="shared" si="495"/>
        <v>0</v>
      </c>
      <c r="DS273" s="79">
        <f t="shared" si="496"/>
        <v>0</v>
      </c>
      <c r="DT273" s="537"/>
      <c r="DU273" s="537"/>
      <c r="DV273" s="382"/>
    </row>
    <row r="274" spans="1:126" outlineLevel="1" x14ac:dyDescent="0.2">
      <c r="A274" s="152" t="s">
        <v>113</v>
      </c>
      <c r="B274" s="182" t="s">
        <v>85</v>
      </c>
      <c r="C274" s="43"/>
      <c r="D274" s="43"/>
      <c r="E274" s="79">
        <f t="shared" si="444"/>
        <v>0</v>
      </c>
      <c r="F274" s="150"/>
      <c r="G274" s="22"/>
      <c r="H274" s="320" t="s">
        <v>308</v>
      </c>
      <c r="I274" s="79">
        <f t="shared" si="445"/>
        <v>0</v>
      </c>
      <c r="J274" s="79">
        <f t="shared" si="446"/>
        <v>0</v>
      </c>
      <c r="K274" s="79">
        <f t="shared" si="447"/>
        <v>0</v>
      </c>
      <c r="L274" s="537"/>
      <c r="M274" s="537"/>
      <c r="N274" s="382"/>
      <c r="O274" s="320" t="str">
        <f t="shared" si="448"/>
        <v>LMS</v>
      </c>
      <c r="P274" s="79">
        <f t="shared" si="449"/>
        <v>0</v>
      </c>
      <c r="Q274" s="79">
        <f t="shared" si="450"/>
        <v>0</v>
      </c>
      <c r="R274" s="79">
        <f t="shared" si="451"/>
        <v>0</v>
      </c>
      <c r="S274" s="537"/>
      <c r="T274" s="537"/>
      <c r="U274" s="382"/>
      <c r="V274" s="320"/>
      <c r="W274" s="79">
        <f t="shared" si="452"/>
        <v>0</v>
      </c>
      <c r="X274" s="79">
        <f t="shared" si="453"/>
        <v>0</v>
      </c>
      <c r="Y274" s="79">
        <f t="shared" si="454"/>
        <v>0</v>
      </c>
      <c r="Z274" s="537"/>
      <c r="AA274" s="537"/>
      <c r="AB274" s="382"/>
      <c r="AC274" s="320"/>
      <c r="AD274" s="79">
        <f t="shared" si="455"/>
        <v>0</v>
      </c>
      <c r="AE274" s="79">
        <f t="shared" si="456"/>
        <v>0</v>
      </c>
      <c r="AF274" s="79">
        <f t="shared" si="457"/>
        <v>0</v>
      </c>
      <c r="AG274" s="537"/>
      <c r="AH274" s="537"/>
      <c r="AI274" s="382"/>
      <c r="AJ274" s="320"/>
      <c r="AK274" s="79">
        <f t="shared" si="458"/>
        <v>0</v>
      </c>
      <c r="AL274" s="79">
        <f t="shared" si="459"/>
        <v>0</v>
      </c>
      <c r="AM274" s="79">
        <f t="shared" si="460"/>
        <v>0</v>
      </c>
      <c r="AN274" s="537"/>
      <c r="AO274" s="537"/>
      <c r="AP274" s="382"/>
      <c r="AQ274" s="320"/>
      <c r="AR274" s="79">
        <f t="shared" si="461"/>
        <v>0</v>
      </c>
      <c r="AS274" s="79">
        <f t="shared" si="462"/>
        <v>0</v>
      </c>
      <c r="AT274" s="79">
        <f t="shared" si="463"/>
        <v>0</v>
      </c>
      <c r="AU274" s="537"/>
      <c r="AV274" s="537"/>
      <c r="AW274" s="382"/>
      <c r="AX274" s="320"/>
      <c r="AY274" s="79">
        <f t="shared" si="464"/>
        <v>0</v>
      </c>
      <c r="AZ274" s="79">
        <f t="shared" si="465"/>
        <v>0</v>
      </c>
      <c r="BA274" s="79">
        <f t="shared" si="466"/>
        <v>0</v>
      </c>
      <c r="BB274" s="537"/>
      <c r="BC274" s="537"/>
      <c r="BD274" s="382"/>
      <c r="BE274" s="320"/>
      <c r="BF274" s="79">
        <f t="shared" si="467"/>
        <v>0</v>
      </c>
      <c r="BG274" s="79">
        <f t="shared" si="468"/>
        <v>0</v>
      </c>
      <c r="BH274" s="79">
        <f t="shared" si="469"/>
        <v>0</v>
      </c>
      <c r="BI274" s="537"/>
      <c r="BJ274" s="537"/>
      <c r="BK274" s="382"/>
      <c r="BL274" s="320"/>
      <c r="BM274" s="79">
        <f t="shared" si="470"/>
        <v>0</v>
      </c>
      <c r="BN274" s="79">
        <f t="shared" si="471"/>
        <v>0</v>
      </c>
      <c r="BO274" s="79">
        <f t="shared" si="472"/>
        <v>0</v>
      </c>
      <c r="BP274" s="537"/>
      <c r="BQ274" s="537"/>
      <c r="BR274" s="382"/>
      <c r="BS274" s="320"/>
      <c r="BT274" s="79">
        <f t="shared" si="473"/>
        <v>0</v>
      </c>
      <c r="BU274" s="79">
        <f t="shared" si="474"/>
        <v>0</v>
      </c>
      <c r="BV274" s="79">
        <f t="shared" si="475"/>
        <v>0</v>
      </c>
      <c r="BW274" s="537"/>
      <c r="BX274" s="537"/>
      <c r="BY274" s="382"/>
      <c r="BZ274" s="320"/>
      <c r="CA274" s="79">
        <f t="shared" si="476"/>
        <v>0</v>
      </c>
      <c r="CB274" s="79">
        <f t="shared" si="477"/>
        <v>0</v>
      </c>
      <c r="CC274" s="79">
        <f t="shared" si="478"/>
        <v>0</v>
      </c>
      <c r="CD274" s="537"/>
      <c r="CE274" s="537"/>
      <c r="CF274" s="382"/>
      <c r="CG274" s="320"/>
      <c r="CH274" s="79">
        <f t="shared" si="479"/>
        <v>0</v>
      </c>
      <c r="CI274" s="79">
        <f t="shared" si="480"/>
        <v>0</v>
      </c>
      <c r="CJ274" s="79">
        <f t="shared" si="481"/>
        <v>0</v>
      </c>
      <c r="CK274" s="537"/>
      <c r="CL274" s="537"/>
      <c r="CM274" s="382"/>
      <c r="CN274" s="320"/>
      <c r="CO274" s="79">
        <f t="shared" si="482"/>
        <v>0</v>
      </c>
      <c r="CP274" s="79">
        <f t="shared" si="483"/>
        <v>0</v>
      </c>
      <c r="CQ274" s="79">
        <f t="shared" si="484"/>
        <v>0</v>
      </c>
      <c r="CR274" s="537"/>
      <c r="CS274" s="537"/>
      <c r="CT274" s="382"/>
      <c r="CU274" s="320"/>
      <c r="CV274" s="79">
        <f t="shared" si="485"/>
        <v>0</v>
      </c>
      <c r="CW274" s="79">
        <f t="shared" si="486"/>
        <v>0</v>
      </c>
      <c r="CX274" s="79">
        <f t="shared" si="487"/>
        <v>0</v>
      </c>
      <c r="CY274" s="537"/>
      <c r="CZ274" s="537"/>
      <c r="DA274" s="382"/>
      <c r="DB274" s="320"/>
      <c r="DC274" s="79">
        <f t="shared" si="488"/>
        <v>0</v>
      </c>
      <c r="DD274" s="79">
        <f t="shared" si="489"/>
        <v>0</v>
      </c>
      <c r="DE274" s="79">
        <f t="shared" si="490"/>
        <v>0</v>
      </c>
      <c r="DF274" s="537"/>
      <c r="DG274" s="537"/>
      <c r="DH274" s="382"/>
      <c r="DI274" s="320"/>
      <c r="DJ274" s="79">
        <f t="shared" si="491"/>
        <v>0</v>
      </c>
      <c r="DK274" s="79">
        <f t="shared" si="492"/>
        <v>0</v>
      </c>
      <c r="DL274" s="79">
        <f t="shared" si="493"/>
        <v>0</v>
      </c>
      <c r="DM274" s="537"/>
      <c r="DN274" s="537"/>
      <c r="DO274" s="382"/>
      <c r="DP274" s="320"/>
      <c r="DQ274" s="79">
        <f t="shared" si="494"/>
        <v>0</v>
      </c>
      <c r="DR274" s="79">
        <f t="shared" si="495"/>
        <v>0</v>
      </c>
      <c r="DS274" s="79">
        <f t="shared" si="496"/>
        <v>0</v>
      </c>
      <c r="DT274" s="537"/>
      <c r="DU274" s="537"/>
      <c r="DV274" s="382"/>
    </row>
    <row r="275" spans="1:126" outlineLevel="1" x14ac:dyDescent="0.2">
      <c r="A275" s="152" t="s">
        <v>131</v>
      </c>
      <c r="B275" s="182" t="s">
        <v>85</v>
      </c>
      <c r="C275" s="43"/>
      <c r="D275" s="43"/>
      <c r="E275" s="79">
        <f t="shared" si="444"/>
        <v>0</v>
      </c>
      <c r="F275" s="150"/>
      <c r="G275" s="22"/>
      <c r="H275" s="320" t="s">
        <v>308</v>
      </c>
      <c r="I275" s="79">
        <f t="shared" si="445"/>
        <v>0</v>
      </c>
      <c r="J275" s="79">
        <f t="shared" si="446"/>
        <v>0</v>
      </c>
      <c r="K275" s="79">
        <f t="shared" si="447"/>
        <v>0</v>
      </c>
      <c r="L275" s="537"/>
      <c r="M275" s="537"/>
      <c r="N275" s="382"/>
      <c r="O275" s="320" t="str">
        <f t="shared" si="448"/>
        <v>LMS</v>
      </c>
      <c r="P275" s="79">
        <f t="shared" si="449"/>
        <v>0</v>
      </c>
      <c r="Q275" s="79">
        <f t="shared" si="450"/>
        <v>0</v>
      </c>
      <c r="R275" s="79">
        <f t="shared" si="451"/>
        <v>0</v>
      </c>
      <c r="S275" s="537"/>
      <c r="T275" s="537"/>
      <c r="U275" s="382"/>
      <c r="V275" s="320"/>
      <c r="W275" s="79">
        <f t="shared" si="452"/>
        <v>0</v>
      </c>
      <c r="X275" s="79">
        <f t="shared" si="453"/>
        <v>0</v>
      </c>
      <c r="Y275" s="79">
        <f t="shared" si="454"/>
        <v>0</v>
      </c>
      <c r="Z275" s="537"/>
      <c r="AA275" s="537"/>
      <c r="AB275" s="382"/>
      <c r="AC275" s="320"/>
      <c r="AD275" s="79">
        <f t="shared" si="455"/>
        <v>0</v>
      </c>
      <c r="AE275" s="79">
        <f t="shared" si="456"/>
        <v>0</v>
      </c>
      <c r="AF275" s="79">
        <f t="shared" si="457"/>
        <v>0</v>
      </c>
      <c r="AG275" s="537"/>
      <c r="AH275" s="537"/>
      <c r="AI275" s="382"/>
      <c r="AJ275" s="320"/>
      <c r="AK275" s="79">
        <f t="shared" si="458"/>
        <v>0</v>
      </c>
      <c r="AL275" s="79">
        <f t="shared" si="459"/>
        <v>0</v>
      </c>
      <c r="AM275" s="79">
        <f t="shared" si="460"/>
        <v>0</v>
      </c>
      <c r="AN275" s="537"/>
      <c r="AO275" s="537"/>
      <c r="AP275" s="382"/>
      <c r="AQ275" s="320"/>
      <c r="AR275" s="79">
        <f t="shared" si="461"/>
        <v>0</v>
      </c>
      <c r="AS275" s="79">
        <f t="shared" si="462"/>
        <v>0</v>
      </c>
      <c r="AT275" s="79">
        <f t="shared" si="463"/>
        <v>0</v>
      </c>
      <c r="AU275" s="537"/>
      <c r="AV275" s="537"/>
      <c r="AW275" s="382"/>
      <c r="AX275" s="320"/>
      <c r="AY275" s="79">
        <f t="shared" si="464"/>
        <v>0</v>
      </c>
      <c r="AZ275" s="79">
        <f t="shared" si="465"/>
        <v>0</v>
      </c>
      <c r="BA275" s="79">
        <f t="shared" si="466"/>
        <v>0</v>
      </c>
      <c r="BB275" s="537"/>
      <c r="BC275" s="537"/>
      <c r="BD275" s="382"/>
      <c r="BE275" s="320"/>
      <c r="BF275" s="79">
        <f t="shared" si="467"/>
        <v>0</v>
      </c>
      <c r="BG275" s="79">
        <f t="shared" si="468"/>
        <v>0</v>
      </c>
      <c r="BH275" s="79">
        <f t="shared" si="469"/>
        <v>0</v>
      </c>
      <c r="BI275" s="537"/>
      <c r="BJ275" s="537"/>
      <c r="BK275" s="382"/>
      <c r="BL275" s="320"/>
      <c r="BM275" s="79">
        <f t="shared" si="470"/>
        <v>0</v>
      </c>
      <c r="BN275" s="79">
        <f t="shared" si="471"/>
        <v>0</v>
      </c>
      <c r="BO275" s="79">
        <f t="shared" si="472"/>
        <v>0</v>
      </c>
      <c r="BP275" s="537"/>
      <c r="BQ275" s="537"/>
      <c r="BR275" s="382"/>
      <c r="BS275" s="320"/>
      <c r="BT275" s="79">
        <f t="shared" si="473"/>
        <v>0</v>
      </c>
      <c r="BU275" s="79">
        <f t="shared" si="474"/>
        <v>0</v>
      </c>
      <c r="BV275" s="79">
        <f t="shared" si="475"/>
        <v>0</v>
      </c>
      <c r="BW275" s="537"/>
      <c r="BX275" s="537"/>
      <c r="BY275" s="382"/>
      <c r="BZ275" s="320"/>
      <c r="CA275" s="79">
        <f t="shared" si="476"/>
        <v>0</v>
      </c>
      <c r="CB275" s="79">
        <f t="shared" si="477"/>
        <v>0</v>
      </c>
      <c r="CC275" s="79">
        <f t="shared" si="478"/>
        <v>0</v>
      </c>
      <c r="CD275" s="537"/>
      <c r="CE275" s="537"/>
      <c r="CF275" s="382"/>
      <c r="CG275" s="320"/>
      <c r="CH275" s="79">
        <f t="shared" si="479"/>
        <v>0</v>
      </c>
      <c r="CI275" s="79">
        <f t="shared" si="480"/>
        <v>0</v>
      </c>
      <c r="CJ275" s="79">
        <f t="shared" si="481"/>
        <v>0</v>
      </c>
      <c r="CK275" s="537"/>
      <c r="CL275" s="537"/>
      <c r="CM275" s="382"/>
      <c r="CN275" s="320"/>
      <c r="CO275" s="79">
        <f t="shared" si="482"/>
        <v>0</v>
      </c>
      <c r="CP275" s="79">
        <f t="shared" si="483"/>
        <v>0</v>
      </c>
      <c r="CQ275" s="79">
        <f t="shared" si="484"/>
        <v>0</v>
      </c>
      <c r="CR275" s="537"/>
      <c r="CS275" s="537"/>
      <c r="CT275" s="382"/>
      <c r="CU275" s="320"/>
      <c r="CV275" s="79">
        <f t="shared" si="485"/>
        <v>0</v>
      </c>
      <c r="CW275" s="79">
        <f t="shared" si="486"/>
        <v>0</v>
      </c>
      <c r="CX275" s="79">
        <f t="shared" si="487"/>
        <v>0</v>
      </c>
      <c r="CY275" s="537"/>
      <c r="CZ275" s="537"/>
      <c r="DA275" s="382"/>
      <c r="DB275" s="320"/>
      <c r="DC275" s="79">
        <f t="shared" si="488"/>
        <v>0</v>
      </c>
      <c r="DD275" s="79">
        <f t="shared" si="489"/>
        <v>0</v>
      </c>
      <c r="DE275" s="79">
        <f t="shared" si="490"/>
        <v>0</v>
      </c>
      <c r="DF275" s="537"/>
      <c r="DG275" s="537"/>
      <c r="DH275" s="382"/>
      <c r="DI275" s="320"/>
      <c r="DJ275" s="79">
        <f t="shared" si="491"/>
        <v>0</v>
      </c>
      <c r="DK275" s="79">
        <f t="shared" si="492"/>
        <v>0</v>
      </c>
      <c r="DL275" s="79">
        <f t="shared" si="493"/>
        <v>0</v>
      </c>
      <c r="DM275" s="537"/>
      <c r="DN275" s="537"/>
      <c r="DO275" s="382"/>
      <c r="DP275" s="320"/>
      <c r="DQ275" s="79">
        <f t="shared" si="494"/>
        <v>0</v>
      </c>
      <c r="DR275" s="79">
        <f t="shared" si="495"/>
        <v>0</v>
      </c>
      <c r="DS275" s="79">
        <f t="shared" si="496"/>
        <v>0</v>
      </c>
      <c r="DT275" s="537"/>
      <c r="DU275" s="537"/>
      <c r="DV275" s="382"/>
    </row>
    <row r="276" spans="1:126" outlineLevel="1" x14ac:dyDescent="0.2">
      <c r="A276" s="152" t="s">
        <v>131</v>
      </c>
      <c r="B276" s="182" t="s">
        <v>85</v>
      </c>
      <c r="C276" s="43"/>
      <c r="D276" s="43"/>
      <c r="E276" s="79">
        <f t="shared" si="444"/>
        <v>0</v>
      </c>
      <c r="F276" s="150"/>
      <c r="G276" s="22"/>
      <c r="H276" s="320" t="s">
        <v>308</v>
      </c>
      <c r="I276" s="79">
        <f t="shared" si="445"/>
        <v>0</v>
      </c>
      <c r="J276" s="79">
        <f t="shared" si="446"/>
        <v>0</v>
      </c>
      <c r="K276" s="88">
        <f t="shared" si="447"/>
        <v>0</v>
      </c>
      <c r="L276" s="537"/>
      <c r="M276" s="537"/>
      <c r="N276" s="382"/>
      <c r="O276" s="320" t="str">
        <f t="shared" si="448"/>
        <v>LMS</v>
      </c>
      <c r="P276" s="79">
        <f t="shared" si="449"/>
        <v>0</v>
      </c>
      <c r="Q276" s="79">
        <f t="shared" si="450"/>
        <v>0</v>
      </c>
      <c r="R276" s="88">
        <f t="shared" si="451"/>
        <v>0</v>
      </c>
      <c r="S276" s="537"/>
      <c r="T276" s="537"/>
      <c r="U276" s="382"/>
      <c r="V276" s="320"/>
      <c r="W276" s="79">
        <f t="shared" si="452"/>
        <v>0</v>
      </c>
      <c r="X276" s="79">
        <f t="shared" si="453"/>
        <v>0</v>
      </c>
      <c r="Y276" s="88">
        <f t="shared" si="454"/>
        <v>0</v>
      </c>
      <c r="Z276" s="537"/>
      <c r="AA276" s="537"/>
      <c r="AB276" s="382"/>
      <c r="AC276" s="320"/>
      <c r="AD276" s="79">
        <f t="shared" si="455"/>
        <v>0</v>
      </c>
      <c r="AE276" s="79">
        <f t="shared" si="456"/>
        <v>0</v>
      </c>
      <c r="AF276" s="88">
        <f t="shared" si="457"/>
        <v>0</v>
      </c>
      <c r="AG276" s="537"/>
      <c r="AH276" s="537"/>
      <c r="AI276" s="382"/>
      <c r="AJ276" s="320"/>
      <c r="AK276" s="79">
        <f t="shared" si="458"/>
        <v>0</v>
      </c>
      <c r="AL276" s="79">
        <f t="shared" si="459"/>
        <v>0</v>
      </c>
      <c r="AM276" s="88">
        <f t="shared" si="460"/>
        <v>0</v>
      </c>
      <c r="AN276" s="537"/>
      <c r="AO276" s="537"/>
      <c r="AP276" s="382"/>
      <c r="AQ276" s="320"/>
      <c r="AR276" s="79">
        <f t="shared" si="461"/>
        <v>0</v>
      </c>
      <c r="AS276" s="79">
        <f t="shared" si="462"/>
        <v>0</v>
      </c>
      <c r="AT276" s="88">
        <f t="shared" si="463"/>
        <v>0</v>
      </c>
      <c r="AU276" s="537"/>
      <c r="AV276" s="537"/>
      <c r="AW276" s="382"/>
      <c r="AX276" s="320"/>
      <c r="AY276" s="79">
        <f t="shared" si="464"/>
        <v>0</v>
      </c>
      <c r="AZ276" s="79">
        <f t="shared" si="465"/>
        <v>0</v>
      </c>
      <c r="BA276" s="88">
        <f t="shared" si="466"/>
        <v>0</v>
      </c>
      <c r="BB276" s="537"/>
      <c r="BC276" s="537"/>
      <c r="BD276" s="382"/>
      <c r="BE276" s="320"/>
      <c r="BF276" s="79">
        <f t="shared" si="467"/>
        <v>0</v>
      </c>
      <c r="BG276" s="79">
        <f t="shared" si="468"/>
        <v>0</v>
      </c>
      <c r="BH276" s="88">
        <f t="shared" si="469"/>
        <v>0</v>
      </c>
      <c r="BI276" s="537"/>
      <c r="BJ276" s="537"/>
      <c r="BK276" s="382"/>
      <c r="BL276" s="320"/>
      <c r="BM276" s="79">
        <f t="shared" si="470"/>
        <v>0</v>
      </c>
      <c r="BN276" s="79">
        <f t="shared" si="471"/>
        <v>0</v>
      </c>
      <c r="BO276" s="88">
        <f t="shared" si="472"/>
        <v>0</v>
      </c>
      <c r="BP276" s="537"/>
      <c r="BQ276" s="537"/>
      <c r="BR276" s="382"/>
      <c r="BS276" s="320"/>
      <c r="BT276" s="79">
        <f t="shared" si="473"/>
        <v>0</v>
      </c>
      <c r="BU276" s="79">
        <f t="shared" si="474"/>
        <v>0</v>
      </c>
      <c r="BV276" s="88">
        <f t="shared" si="475"/>
        <v>0</v>
      </c>
      <c r="BW276" s="537"/>
      <c r="BX276" s="537"/>
      <c r="BY276" s="382"/>
      <c r="BZ276" s="320"/>
      <c r="CA276" s="79">
        <f t="shared" si="476"/>
        <v>0</v>
      </c>
      <c r="CB276" s="79">
        <f t="shared" si="477"/>
        <v>0</v>
      </c>
      <c r="CC276" s="88">
        <f t="shared" si="478"/>
        <v>0</v>
      </c>
      <c r="CD276" s="537"/>
      <c r="CE276" s="537"/>
      <c r="CF276" s="382"/>
      <c r="CG276" s="320"/>
      <c r="CH276" s="79">
        <f t="shared" si="479"/>
        <v>0</v>
      </c>
      <c r="CI276" s="79">
        <f t="shared" si="480"/>
        <v>0</v>
      </c>
      <c r="CJ276" s="88">
        <f t="shared" si="481"/>
        <v>0</v>
      </c>
      <c r="CK276" s="537"/>
      <c r="CL276" s="537"/>
      <c r="CM276" s="382"/>
      <c r="CN276" s="320"/>
      <c r="CO276" s="79">
        <f t="shared" si="482"/>
        <v>0</v>
      </c>
      <c r="CP276" s="79">
        <f t="shared" si="483"/>
        <v>0</v>
      </c>
      <c r="CQ276" s="88">
        <f t="shared" si="484"/>
        <v>0</v>
      </c>
      <c r="CR276" s="537"/>
      <c r="CS276" s="537"/>
      <c r="CT276" s="382"/>
      <c r="CU276" s="320"/>
      <c r="CV276" s="79">
        <f t="shared" si="485"/>
        <v>0</v>
      </c>
      <c r="CW276" s="79">
        <f t="shared" si="486"/>
        <v>0</v>
      </c>
      <c r="CX276" s="88">
        <f t="shared" si="487"/>
        <v>0</v>
      </c>
      <c r="CY276" s="537"/>
      <c r="CZ276" s="537"/>
      <c r="DA276" s="382"/>
      <c r="DB276" s="320"/>
      <c r="DC276" s="79">
        <f t="shared" si="488"/>
        <v>0</v>
      </c>
      <c r="DD276" s="79">
        <f t="shared" si="489"/>
        <v>0</v>
      </c>
      <c r="DE276" s="88">
        <f t="shared" si="490"/>
        <v>0</v>
      </c>
      <c r="DF276" s="537"/>
      <c r="DG276" s="537"/>
      <c r="DH276" s="382"/>
      <c r="DI276" s="320"/>
      <c r="DJ276" s="79">
        <f t="shared" si="491"/>
        <v>0</v>
      </c>
      <c r="DK276" s="79">
        <f t="shared" si="492"/>
        <v>0</v>
      </c>
      <c r="DL276" s="88">
        <f t="shared" si="493"/>
        <v>0</v>
      </c>
      <c r="DM276" s="537"/>
      <c r="DN276" s="537"/>
      <c r="DO276" s="382"/>
      <c r="DP276" s="320"/>
      <c r="DQ276" s="79">
        <f t="shared" si="494"/>
        <v>0</v>
      </c>
      <c r="DR276" s="79">
        <f t="shared" si="495"/>
        <v>0</v>
      </c>
      <c r="DS276" s="88">
        <f t="shared" si="496"/>
        <v>0</v>
      </c>
      <c r="DT276" s="537"/>
      <c r="DU276" s="537"/>
      <c r="DV276" s="382"/>
    </row>
    <row r="277" spans="1:126" outlineLevel="1" x14ac:dyDescent="0.2">
      <c r="A277" s="75" t="s">
        <v>3</v>
      </c>
      <c r="B277" s="63"/>
      <c r="C277" s="77">
        <f>SUMIF($H278:$H279,MID($H277,3,10),C278:C279)</f>
        <v>0</v>
      </c>
      <c r="D277" s="77">
        <f>SUMIF($H278:$H279,MID($H277,3,10),D278:D279)</f>
        <v>0</v>
      </c>
      <c r="E277" s="77">
        <f t="shared" si="444"/>
        <v>0</v>
      </c>
      <c r="F277" s="150"/>
      <c r="G277" s="22"/>
      <c r="H277" s="320" t="s">
        <v>309</v>
      </c>
      <c r="I277" s="77">
        <f t="shared" si="445"/>
        <v>0</v>
      </c>
      <c r="J277" s="77">
        <f t="shared" si="446"/>
        <v>0</v>
      </c>
      <c r="K277" s="77">
        <f t="shared" si="447"/>
        <v>0</v>
      </c>
      <c r="L277" s="432">
        <f>IF(I$1="","",SUMIF($H278:$H283,MID($H277,3,10),L278:L283))</f>
        <v>0</v>
      </c>
      <c r="M277" s="432">
        <f>IF(I$1="","",SUMIF($H278:$H283,MID($H277,3,10),M278:M283))</f>
        <v>0</v>
      </c>
      <c r="N277" s="382"/>
      <c r="O277" s="320" t="str">
        <f t="shared" si="448"/>
        <v>LM</v>
      </c>
      <c r="P277" s="77">
        <f t="shared" si="449"/>
        <v>0</v>
      </c>
      <c r="Q277" s="77">
        <f t="shared" si="450"/>
        <v>0</v>
      </c>
      <c r="R277" s="77">
        <f t="shared" si="451"/>
        <v>0</v>
      </c>
      <c r="S277" s="436">
        <f>IF(P$1="","",SUMIF($H278:$H279,MID($H277,3,10),S278:S279))</f>
        <v>0</v>
      </c>
      <c r="T277" s="436">
        <f>IF(P$1="","",SUMIF($H278:$H279,MID($H277,3,10),T278:T279))</f>
        <v>0</v>
      </c>
      <c r="U277" s="382"/>
      <c r="V277" s="320"/>
      <c r="W277" s="77">
        <f t="shared" si="452"/>
        <v>0</v>
      </c>
      <c r="X277" s="77">
        <f t="shared" si="453"/>
        <v>0</v>
      </c>
      <c r="Y277" s="77">
        <f t="shared" si="454"/>
        <v>0</v>
      </c>
      <c r="Z277" s="436">
        <f>IF(W$1="","",SUMIF($H278:$H279,MID($H277,3,10),Z278:Z279))</f>
        <v>0</v>
      </c>
      <c r="AA277" s="436">
        <f>IF(W$1="","",SUMIF($H278:$H279,MID($H277,3,10),AA278:AA279))</f>
        <v>0</v>
      </c>
      <c r="AB277" s="382"/>
      <c r="AC277" s="320"/>
      <c r="AD277" s="77">
        <f t="shared" si="455"/>
        <v>0</v>
      </c>
      <c r="AE277" s="77">
        <f t="shared" si="456"/>
        <v>0</v>
      </c>
      <c r="AF277" s="77">
        <f t="shared" si="457"/>
        <v>0</v>
      </c>
      <c r="AG277" s="436">
        <f>IF(AD$1="","",SUMIF($H278:$H279,MID($H277,3,10),AG278:AG279))</f>
        <v>0</v>
      </c>
      <c r="AH277" s="436">
        <f>IF(AD$1="","",SUMIF($H278:$H279,MID($H277,3,10),AH278:AH279))</f>
        <v>0</v>
      </c>
      <c r="AI277" s="382"/>
      <c r="AJ277" s="320"/>
      <c r="AK277" s="77">
        <f t="shared" si="458"/>
        <v>0</v>
      </c>
      <c r="AL277" s="77">
        <f t="shared" si="459"/>
        <v>0</v>
      </c>
      <c r="AM277" s="77">
        <f t="shared" si="460"/>
        <v>0</v>
      </c>
      <c r="AN277" s="436">
        <f>IF(AK$1="","",SUMIF($H278:$H279,MID($H277,3,10),AN278:AN279))</f>
        <v>0</v>
      </c>
      <c r="AO277" s="436">
        <f>IF(AK$1="","",SUMIF($H278:$H279,MID($H277,3,10),AO278:AO279))</f>
        <v>0</v>
      </c>
      <c r="AP277" s="382"/>
      <c r="AQ277" s="320"/>
      <c r="AR277" s="77">
        <f t="shared" si="461"/>
        <v>0</v>
      </c>
      <c r="AS277" s="77">
        <f t="shared" si="462"/>
        <v>0</v>
      </c>
      <c r="AT277" s="77">
        <f t="shared" si="463"/>
        <v>0</v>
      </c>
      <c r="AU277" s="436">
        <f>IF(AR$1="","",SUMIF($H278:$H279,MID($H277,3,10),AU278:AU279))</f>
        <v>0</v>
      </c>
      <c r="AV277" s="436">
        <f>IF(AR$1="","",SUMIF($H278:$H279,MID($H277,3,10),AV278:AV279))</f>
        <v>0</v>
      </c>
      <c r="AW277" s="382"/>
      <c r="AX277" s="320"/>
      <c r="AY277" s="77">
        <f t="shared" si="464"/>
        <v>0</v>
      </c>
      <c r="AZ277" s="77">
        <f t="shared" si="465"/>
        <v>0</v>
      </c>
      <c r="BA277" s="77">
        <f t="shared" si="466"/>
        <v>0</v>
      </c>
      <c r="BB277" s="436">
        <f>IF(AY$1="","",SUMIF($H278:$H279,MID($H277,3,10),BB278:BB279))</f>
        <v>0</v>
      </c>
      <c r="BC277" s="436">
        <f>IF(AY$1="","",SUMIF($H278:$H279,MID($H277,3,10),BC278:BC279))</f>
        <v>0</v>
      </c>
      <c r="BD277" s="382"/>
      <c r="BE277" s="320"/>
      <c r="BF277" s="77">
        <f t="shared" si="467"/>
        <v>0</v>
      </c>
      <c r="BG277" s="77">
        <f t="shared" si="468"/>
        <v>0</v>
      </c>
      <c r="BH277" s="77">
        <f t="shared" si="469"/>
        <v>0</v>
      </c>
      <c r="BI277" s="436">
        <f>IF(BF$1="","",SUMIF($H278:$H279,MID($H277,3,10),BI278:BI279))</f>
        <v>0</v>
      </c>
      <c r="BJ277" s="436">
        <f>IF(BF$1="","",SUMIF($H278:$H279,MID($H277,3,10),BJ278:BJ279))</f>
        <v>0</v>
      </c>
      <c r="BK277" s="382"/>
      <c r="BL277" s="320"/>
      <c r="BM277" s="77">
        <f t="shared" si="470"/>
        <v>0</v>
      </c>
      <c r="BN277" s="77">
        <f t="shared" si="471"/>
        <v>0</v>
      </c>
      <c r="BO277" s="77">
        <f t="shared" si="472"/>
        <v>0</v>
      </c>
      <c r="BP277" s="436">
        <f>IF(BM$1="","",SUMIF($H278:$H279,MID($H277,3,10),BP278:BP279))</f>
        <v>0</v>
      </c>
      <c r="BQ277" s="436">
        <f>IF(BM$1="","",SUMIF($H278:$H279,MID($H277,3,10),BQ278:BQ279))</f>
        <v>0</v>
      </c>
      <c r="BR277" s="382"/>
      <c r="BS277" s="320"/>
      <c r="BT277" s="77">
        <f t="shared" si="473"/>
        <v>0</v>
      </c>
      <c r="BU277" s="77">
        <f t="shared" si="474"/>
        <v>0</v>
      </c>
      <c r="BV277" s="77">
        <f t="shared" si="475"/>
        <v>0</v>
      </c>
      <c r="BW277" s="436">
        <f>IF(BT$1="","",SUMIF($H278:$H279,MID($H277,3,10),BW278:BW279))</f>
        <v>0</v>
      </c>
      <c r="BX277" s="436">
        <f>IF(BT$1="","",SUMIF($H278:$H279,MID($H277,3,10),BX278:BX279))</f>
        <v>0</v>
      </c>
      <c r="BY277" s="382"/>
      <c r="BZ277" s="320"/>
      <c r="CA277" s="77">
        <f t="shared" si="476"/>
        <v>0</v>
      </c>
      <c r="CB277" s="77">
        <f t="shared" si="477"/>
        <v>0</v>
      </c>
      <c r="CC277" s="77">
        <f t="shared" si="478"/>
        <v>0</v>
      </c>
      <c r="CD277" s="436">
        <f>IF(CA$1="","",SUMIF($H278:$H279,MID($H277,3,10),CD278:CD279))</f>
        <v>0</v>
      </c>
      <c r="CE277" s="436">
        <f>IF(CA$1="","",SUMIF($H278:$H279,MID($H277,3,10),CE278:CE279))</f>
        <v>0</v>
      </c>
      <c r="CF277" s="382"/>
      <c r="CG277" s="320"/>
      <c r="CH277" s="77">
        <f t="shared" si="479"/>
        <v>0</v>
      </c>
      <c r="CI277" s="77">
        <f t="shared" si="480"/>
        <v>0</v>
      </c>
      <c r="CJ277" s="77">
        <f t="shared" si="481"/>
        <v>0</v>
      </c>
      <c r="CK277" s="436">
        <f>IF(CH$1="","",SUMIF($H278:$H279,MID($H277,3,10),CK278:CK279))</f>
        <v>0</v>
      </c>
      <c r="CL277" s="436">
        <f>IF(CH$1="","",SUMIF($H278:$H279,MID($H277,3,10),CL278:CL279))</f>
        <v>0</v>
      </c>
      <c r="CM277" s="382"/>
      <c r="CN277" s="320"/>
      <c r="CO277" s="77">
        <f t="shared" si="482"/>
        <v>0</v>
      </c>
      <c r="CP277" s="77">
        <f t="shared" si="483"/>
        <v>0</v>
      </c>
      <c r="CQ277" s="77">
        <f t="shared" si="484"/>
        <v>0</v>
      </c>
      <c r="CR277" s="436">
        <f>IF(CO$1="","",SUMIF($H278:$H279,MID($H277,3,10),CR278:CR279))</f>
        <v>0</v>
      </c>
      <c r="CS277" s="436">
        <f>IF(CO$1="","",SUMIF($H278:$H279,MID($H277,3,10),CS278:CS279))</f>
        <v>0</v>
      </c>
      <c r="CT277" s="382"/>
      <c r="CU277" s="320"/>
      <c r="CV277" s="77">
        <f t="shared" si="485"/>
        <v>0</v>
      </c>
      <c r="CW277" s="77">
        <f t="shared" si="486"/>
        <v>0</v>
      </c>
      <c r="CX277" s="77">
        <f t="shared" si="487"/>
        <v>0</v>
      </c>
      <c r="CY277" s="436">
        <f>IF(CV$1="","",SUMIF($H278:$H279,MID($H277,3,10),CY278:CY279))</f>
        <v>0</v>
      </c>
      <c r="CZ277" s="436">
        <f>IF(CV$1="","",SUMIF($H278:$H279,MID($H277,3,10),CZ278:CZ279))</f>
        <v>0</v>
      </c>
      <c r="DA277" s="382"/>
      <c r="DB277" s="320"/>
      <c r="DC277" s="77">
        <f t="shared" si="488"/>
        <v>0</v>
      </c>
      <c r="DD277" s="77">
        <f t="shared" si="489"/>
        <v>0</v>
      </c>
      <c r="DE277" s="77">
        <f t="shared" si="490"/>
        <v>0</v>
      </c>
      <c r="DF277" s="436">
        <f>IF(DC$1="","",SUMIF($H278:$H279,MID($H277,3,10),DF278:DF279))</f>
        <v>0</v>
      </c>
      <c r="DG277" s="436">
        <f>IF(DC$1="","",SUMIF($H278:$H279,MID($H277,3,10),DG278:DG279))</f>
        <v>0</v>
      </c>
      <c r="DH277" s="382"/>
      <c r="DI277" s="320"/>
      <c r="DJ277" s="77">
        <f t="shared" si="491"/>
        <v>0</v>
      </c>
      <c r="DK277" s="77">
        <f t="shared" si="492"/>
        <v>0</v>
      </c>
      <c r="DL277" s="77">
        <f t="shared" si="493"/>
        <v>0</v>
      </c>
      <c r="DM277" s="436">
        <f>IF(DJ$1="","",SUMIF($H278:$H279,MID($H277,3,10),DM278:DM279))</f>
        <v>0</v>
      </c>
      <c r="DN277" s="436">
        <f>IF(DJ$1="","",SUMIF($H278:$H279,MID($H277,3,10),DN278:DN279))</f>
        <v>0</v>
      </c>
      <c r="DO277" s="382"/>
      <c r="DP277" s="320"/>
      <c r="DQ277" s="77">
        <f t="shared" si="494"/>
        <v>0</v>
      </c>
      <c r="DR277" s="77">
        <f t="shared" si="495"/>
        <v>0</v>
      </c>
      <c r="DS277" s="77">
        <f t="shared" si="496"/>
        <v>0</v>
      </c>
      <c r="DT277" s="436">
        <f>IF(DQ$1="","",SUMIF($H278:$H279,MID($H277,3,10),DT278:DT279))</f>
        <v>0</v>
      </c>
      <c r="DU277" s="436">
        <f>IF(DQ$1="","",SUMIF($H278:$H279,MID($H277,3,10),DU278:DU279))</f>
        <v>0</v>
      </c>
      <c r="DV277" s="382"/>
    </row>
    <row r="278" spans="1:126" outlineLevel="1" x14ac:dyDescent="0.2">
      <c r="A278" s="152" t="s">
        <v>3</v>
      </c>
      <c r="B278" s="179"/>
      <c r="C278" s="43"/>
      <c r="D278" s="43"/>
      <c r="E278" s="79">
        <f t="shared" si="444"/>
        <v>0</v>
      </c>
      <c r="F278" s="150"/>
      <c r="G278" s="22"/>
      <c r="H278" s="320" t="s">
        <v>310</v>
      </c>
      <c r="I278" s="79">
        <f t="shared" si="445"/>
        <v>0</v>
      </c>
      <c r="J278" s="79">
        <f t="shared" si="446"/>
        <v>0</v>
      </c>
      <c r="K278" s="88">
        <f t="shared" si="447"/>
        <v>0</v>
      </c>
      <c r="L278" s="537"/>
      <c r="M278" s="537"/>
      <c r="N278" s="62"/>
      <c r="O278" s="320" t="str">
        <f t="shared" si="448"/>
        <v>LMH</v>
      </c>
      <c r="P278" s="79">
        <f t="shared" si="449"/>
        <v>0</v>
      </c>
      <c r="Q278" s="79">
        <f t="shared" si="450"/>
        <v>0</v>
      </c>
      <c r="R278" s="88">
        <f t="shared" si="451"/>
        <v>0</v>
      </c>
      <c r="S278" s="534"/>
      <c r="T278" s="534"/>
      <c r="U278" s="62"/>
      <c r="V278" s="320"/>
      <c r="W278" s="79">
        <f t="shared" si="452"/>
        <v>0</v>
      </c>
      <c r="X278" s="79">
        <f t="shared" si="453"/>
        <v>0</v>
      </c>
      <c r="Y278" s="88">
        <f t="shared" si="454"/>
        <v>0</v>
      </c>
      <c r="Z278" s="534"/>
      <c r="AA278" s="534"/>
      <c r="AB278" s="62"/>
      <c r="AC278" s="320"/>
      <c r="AD278" s="79">
        <f t="shared" si="455"/>
        <v>0</v>
      </c>
      <c r="AE278" s="79">
        <f t="shared" si="456"/>
        <v>0</v>
      </c>
      <c r="AF278" s="88">
        <f t="shared" si="457"/>
        <v>0</v>
      </c>
      <c r="AG278" s="534"/>
      <c r="AH278" s="534"/>
      <c r="AI278" s="62"/>
      <c r="AJ278" s="320"/>
      <c r="AK278" s="79">
        <f t="shared" si="458"/>
        <v>0</v>
      </c>
      <c r="AL278" s="79">
        <f t="shared" si="459"/>
        <v>0</v>
      </c>
      <c r="AM278" s="88">
        <f t="shared" si="460"/>
        <v>0</v>
      </c>
      <c r="AN278" s="534"/>
      <c r="AO278" s="534"/>
      <c r="AP278" s="62"/>
      <c r="AQ278" s="320"/>
      <c r="AR278" s="79">
        <f t="shared" si="461"/>
        <v>0</v>
      </c>
      <c r="AS278" s="79">
        <f t="shared" si="462"/>
        <v>0</v>
      </c>
      <c r="AT278" s="88">
        <f t="shared" si="463"/>
        <v>0</v>
      </c>
      <c r="AU278" s="534"/>
      <c r="AV278" s="534"/>
      <c r="AW278" s="62"/>
      <c r="AX278" s="320"/>
      <c r="AY278" s="79">
        <f t="shared" si="464"/>
        <v>0</v>
      </c>
      <c r="AZ278" s="79">
        <f t="shared" si="465"/>
        <v>0</v>
      </c>
      <c r="BA278" s="88">
        <f t="shared" si="466"/>
        <v>0</v>
      </c>
      <c r="BB278" s="534"/>
      <c r="BC278" s="534"/>
      <c r="BD278" s="62"/>
      <c r="BE278" s="320"/>
      <c r="BF278" s="79">
        <f t="shared" si="467"/>
        <v>0</v>
      </c>
      <c r="BG278" s="79">
        <f t="shared" si="468"/>
        <v>0</v>
      </c>
      <c r="BH278" s="88">
        <f t="shared" si="469"/>
        <v>0</v>
      </c>
      <c r="BI278" s="534"/>
      <c r="BJ278" s="534"/>
      <c r="BK278" s="62"/>
      <c r="BL278" s="320"/>
      <c r="BM278" s="79">
        <f t="shared" si="470"/>
        <v>0</v>
      </c>
      <c r="BN278" s="79">
        <f t="shared" si="471"/>
        <v>0</v>
      </c>
      <c r="BO278" s="88">
        <f t="shared" si="472"/>
        <v>0</v>
      </c>
      <c r="BP278" s="534"/>
      <c r="BQ278" s="534"/>
      <c r="BR278" s="62"/>
      <c r="BS278" s="320"/>
      <c r="BT278" s="79">
        <f t="shared" si="473"/>
        <v>0</v>
      </c>
      <c r="BU278" s="79">
        <f t="shared" si="474"/>
        <v>0</v>
      </c>
      <c r="BV278" s="88">
        <f t="shared" si="475"/>
        <v>0</v>
      </c>
      <c r="BW278" s="534"/>
      <c r="BX278" s="534"/>
      <c r="BY278" s="62"/>
      <c r="BZ278" s="320"/>
      <c r="CA278" s="79">
        <f t="shared" si="476"/>
        <v>0</v>
      </c>
      <c r="CB278" s="79">
        <f t="shared" si="477"/>
        <v>0</v>
      </c>
      <c r="CC278" s="88">
        <f t="shared" si="478"/>
        <v>0</v>
      </c>
      <c r="CD278" s="534"/>
      <c r="CE278" s="534"/>
      <c r="CF278" s="62"/>
      <c r="CG278" s="320"/>
      <c r="CH278" s="79">
        <f t="shared" si="479"/>
        <v>0</v>
      </c>
      <c r="CI278" s="79">
        <f t="shared" si="480"/>
        <v>0</v>
      </c>
      <c r="CJ278" s="88">
        <f t="shared" si="481"/>
        <v>0</v>
      </c>
      <c r="CK278" s="534"/>
      <c r="CL278" s="534"/>
      <c r="CM278" s="62"/>
      <c r="CN278" s="320"/>
      <c r="CO278" s="79">
        <f t="shared" si="482"/>
        <v>0</v>
      </c>
      <c r="CP278" s="79">
        <f t="shared" si="483"/>
        <v>0</v>
      </c>
      <c r="CQ278" s="88">
        <f t="shared" si="484"/>
        <v>0</v>
      </c>
      <c r="CR278" s="534"/>
      <c r="CS278" s="534"/>
      <c r="CT278" s="62"/>
      <c r="CU278" s="320"/>
      <c r="CV278" s="79">
        <f t="shared" si="485"/>
        <v>0</v>
      </c>
      <c r="CW278" s="79">
        <f t="shared" si="486"/>
        <v>0</v>
      </c>
      <c r="CX278" s="88">
        <f t="shared" si="487"/>
        <v>0</v>
      </c>
      <c r="CY278" s="534"/>
      <c r="CZ278" s="534"/>
      <c r="DA278" s="62"/>
      <c r="DB278" s="320"/>
      <c r="DC278" s="79">
        <f t="shared" si="488"/>
        <v>0</v>
      </c>
      <c r="DD278" s="79">
        <f t="shared" si="489"/>
        <v>0</v>
      </c>
      <c r="DE278" s="88">
        <f t="shared" si="490"/>
        <v>0</v>
      </c>
      <c r="DF278" s="534"/>
      <c r="DG278" s="534"/>
      <c r="DH278" s="62"/>
      <c r="DI278" s="320"/>
      <c r="DJ278" s="79">
        <f t="shared" si="491"/>
        <v>0</v>
      </c>
      <c r="DK278" s="79">
        <f t="shared" si="492"/>
        <v>0</v>
      </c>
      <c r="DL278" s="88">
        <f t="shared" si="493"/>
        <v>0</v>
      </c>
      <c r="DM278" s="534"/>
      <c r="DN278" s="534"/>
      <c r="DO278" s="62"/>
      <c r="DP278" s="320"/>
      <c r="DQ278" s="79">
        <f t="shared" si="494"/>
        <v>0</v>
      </c>
      <c r="DR278" s="79">
        <f t="shared" si="495"/>
        <v>0</v>
      </c>
      <c r="DS278" s="88">
        <f t="shared" si="496"/>
        <v>0</v>
      </c>
      <c r="DT278" s="534"/>
      <c r="DU278" s="534"/>
      <c r="DV278" s="62"/>
    </row>
    <row r="279" spans="1:126" outlineLevel="1" x14ac:dyDescent="0.2">
      <c r="A279" s="75" t="s">
        <v>4</v>
      </c>
      <c r="B279" s="62"/>
      <c r="C279" s="77">
        <f>SUMIF($H280:$H283,MID($H279,3,10),C280:C283)</f>
        <v>0</v>
      </c>
      <c r="D279" s="77">
        <f>SUMIF($H280:$H283,MID($H279,3,10),D280:D283)</f>
        <v>0</v>
      </c>
      <c r="E279" s="77">
        <f t="shared" si="444"/>
        <v>0</v>
      </c>
      <c r="F279" s="150"/>
      <c r="G279" s="22"/>
      <c r="H279" s="320" t="s">
        <v>311</v>
      </c>
      <c r="I279" s="77">
        <f t="shared" si="445"/>
        <v>0</v>
      </c>
      <c r="J279" s="77">
        <f t="shared" si="446"/>
        <v>0</v>
      </c>
      <c r="K279" s="77">
        <f t="shared" si="447"/>
        <v>0</v>
      </c>
      <c r="L279" s="432">
        <f>IF(I$1="","",SUMIF($H280:$H283,MID($H279,3,10),L280:L283))</f>
        <v>0</v>
      </c>
      <c r="M279" s="432">
        <f>IF(I$1="","",SUMIF($H280:$H283,MID($H279,3,10),M280:M283))</f>
        <v>0</v>
      </c>
      <c r="N279" s="62"/>
      <c r="O279" s="320" t="str">
        <f t="shared" si="448"/>
        <v>LM</v>
      </c>
      <c r="P279" s="77">
        <f t="shared" si="449"/>
        <v>0</v>
      </c>
      <c r="Q279" s="77">
        <f t="shared" si="450"/>
        <v>0</v>
      </c>
      <c r="R279" s="77">
        <f t="shared" si="451"/>
        <v>0</v>
      </c>
      <c r="S279" s="399">
        <f>IF(P$1="","",SUMIF($H280:$H283,MID($H279,3,10),S280:S283))</f>
        <v>0</v>
      </c>
      <c r="T279" s="399">
        <f>IF(P$1="","",SUMIF($H280:$H283,MID($H279,3,10),T280:T283))</f>
        <v>0</v>
      </c>
      <c r="U279" s="62"/>
      <c r="V279" s="320"/>
      <c r="W279" s="77">
        <f t="shared" si="452"/>
        <v>0</v>
      </c>
      <c r="X279" s="77">
        <f t="shared" si="453"/>
        <v>0</v>
      </c>
      <c r="Y279" s="77">
        <f t="shared" si="454"/>
        <v>0</v>
      </c>
      <c r="Z279" s="399">
        <f>IF(W$1="","",SUMIF($H280:$H283,MID($H279,3,10),Z280:Z283))</f>
        <v>0</v>
      </c>
      <c r="AA279" s="399">
        <f>IF(W$1="","",SUMIF($H280:$H283,MID($H279,3,10),AA280:AA283))</f>
        <v>0</v>
      </c>
      <c r="AB279" s="62"/>
      <c r="AC279" s="320"/>
      <c r="AD279" s="77">
        <f t="shared" si="455"/>
        <v>0</v>
      </c>
      <c r="AE279" s="77">
        <f t="shared" si="456"/>
        <v>0</v>
      </c>
      <c r="AF279" s="77">
        <f t="shared" si="457"/>
        <v>0</v>
      </c>
      <c r="AG279" s="399">
        <f>IF(AD$1="","",SUMIF($H280:$H283,MID($H279,3,10),AG280:AG283))</f>
        <v>0</v>
      </c>
      <c r="AH279" s="399">
        <f>IF(AD$1="","",SUMIF($H280:$H283,MID($H279,3,10),AH280:AH283))</f>
        <v>0</v>
      </c>
      <c r="AI279" s="62"/>
      <c r="AJ279" s="320"/>
      <c r="AK279" s="77">
        <f t="shared" si="458"/>
        <v>0</v>
      </c>
      <c r="AL279" s="77">
        <f t="shared" si="459"/>
        <v>0</v>
      </c>
      <c r="AM279" s="77">
        <f t="shared" si="460"/>
        <v>0</v>
      </c>
      <c r="AN279" s="399">
        <f>IF(AK$1="","",SUMIF($H280:$H283,MID($H279,3,10),AN280:AN283))</f>
        <v>0</v>
      </c>
      <c r="AO279" s="399">
        <f>IF(AK$1="","",SUMIF($H280:$H283,MID($H279,3,10),AO280:AO283))</f>
        <v>0</v>
      </c>
      <c r="AP279" s="62"/>
      <c r="AQ279" s="320"/>
      <c r="AR279" s="77">
        <f t="shared" si="461"/>
        <v>0</v>
      </c>
      <c r="AS279" s="77">
        <f t="shared" si="462"/>
        <v>0</v>
      </c>
      <c r="AT279" s="77">
        <f t="shared" si="463"/>
        <v>0</v>
      </c>
      <c r="AU279" s="399">
        <f>IF(AR$1="","",SUMIF($H280:$H283,MID($H279,3,10),AU280:AU283))</f>
        <v>0</v>
      </c>
      <c r="AV279" s="399">
        <f>IF(AR$1="","",SUMIF($H280:$H283,MID($H279,3,10),AV280:AV283))</f>
        <v>0</v>
      </c>
      <c r="AW279" s="62"/>
      <c r="AX279" s="320"/>
      <c r="AY279" s="77">
        <f t="shared" si="464"/>
        <v>0</v>
      </c>
      <c r="AZ279" s="77">
        <f t="shared" si="465"/>
        <v>0</v>
      </c>
      <c r="BA279" s="77">
        <f t="shared" si="466"/>
        <v>0</v>
      </c>
      <c r="BB279" s="399">
        <f>IF(AY$1="","",SUMIF($H280:$H283,MID($H279,3,10),BB280:BB283))</f>
        <v>0</v>
      </c>
      <c r="BC279" s="399">
        <f>IF(AY$1="","",SUMIF($H280:$H283,MID($H279,3,10),BC280:BC283))</f>
        <v>0</v>
      </c>
      <c r="BD279" s="62"/>
      <c r="BE279" s="320"/>
      <c r="BF279" s="77">
        <f t="shared" si="467"/>
        <v>0</v>
      </c>
      <c r="BG279" s="77">
        <f t="shared" si="468"/>
        <v>0</v>
      </c>
      <c r="BH279" s="77">
        <f t="shared" si="469"/>
        <v>0</v>
      </c>
      <c r="BI279" s="399">
        <f>IF(BF$1="","",SUMIF($H280:$H283,MID($H279,3,10),BI280:BI283))</f>
        <v>0</v>
      </c>
      <c r="BJ279" s="399">
        <f>IF(BF$1="","",SUMIF($H280:$H283,MID($H279,3,10),BJ280:BJ283))</f>
        <v>0</v>
      </c>
      <c r="BK279" s="62"/>
      <c r="BL279" s="320"/>
      <c r="BM279" s="77">
        <f t="shared" si="470"/>
        <v>0</v>
      </c>
      <c r="BN279" s="77">
        <f t="shared" si="471"/>
        <v>0</v>
      </c>
      <c r="BO279" s="77">
        <f t="shared" si="472"/>
        <v>0</v>
      </c>
      <c r="BP279" s="399">
        <f>IF(BM$1="","",SUMIF($H280:$H283,MID($H279,3,10),BP280:BP283))</f>
        <v>0</v>
      </c>
      <c r="BQ279" s="399">
        <f>IF(BM$1="","",SUMIF($H280:$H283,MID($H279,3,10),BQ280:BQ283))</f>
        <v>0</v>
      </c>
      <c r="BR279" s="62"/>
      <c r="BS279" s="320"/>
      <c r="BT279" s="77">
        <f t="shared" si="473"/>
        <v>0</v>
      </c>
      <c r="BU279" s="77">
        <f t="shared" si="474"/>
        <v>0</v>
      </c>
      <c r="BV279" s="77">
        <f t="shared" si="475"/>
        <v>0</v>
      </c>
      <c r="BW279" s="399">
        <f>IF(BT$1="","",SUMIF($H280:$H283,MID($H279,3,10),BW280:BW283))</f>
        <v>0</v>
      </c>
      <c r="BX279" s="399">
        <f>IF(BT$1="","",SUMIF($H280:$H283,MID($H279,3,10),BX280:BX283))</f>
        <v>0</v>
      </c>
      <c r="BY279" s="62"/>
      <c r="BZ279" s="320"/>
      <c r="CA279" s="77">
        <f t="shared" si="476"/>
        <v>0</v>
      </c>
      <c r="CB279" s="77">
        <f t="shared" si="477"/>
        <v>0</v>
      </c>
      <c r="CC279" s="77">
        <f t="shared" si="478"/>
        <v>0</v>
      </c>
      <c r="CD279" s="399">
        <f>IF(CA$1="","",SUMIF($H280:$H283,MID($H279,3,10),CD280:CD283))</f>
        <v>0</v>
      </c>
      <c r="CE279" s="399">
        <f>IF(CA$1="","",SUMIF($H280:$H283,MID($H279,3,10),CE280:CE283))</f>
        <v>0</v>
      </c>
      <c r="CF279" s="62"/>
      <c r="CG279" s="320"/>
      <c r="CH279" s="77">
        <f t="shared" si="479"/>
        <v>0</v>
      </c>
      <c r="CI279" s="77">
        <f t="shared" si="480"/>
        <v>0</v>
      </c>
      <c r="CJ279" s="77">
        <f t="shared" si="481"/>
        <v>0</v>
      </c>
      <c r="CK279" s="399">
        <f>IF(CH$1="","",SUMIF($H280:$H283,MID($H279,3,10),CK280:CK283))</f>
        <v>0</v>
      </c>
      <c r="CL279" s="399">
        <f>IF(CH$1="","",SUMIF($H280:$H283,MID($H279,3,10),CL280:CL283))</f>
        <v>0</v>
      </c>
      <c r="CM279" s="62"/>
      <c r="CN279" s="320"/>
      <c r="CO279" s="77">
        <f t="shared" si="482"/>
        <v>0</v>
      </c>
      <c r="CP279" s="77">
        <f t="shared" si="483"/>
        <v>0</v>
      </c>
      <c r="CQ279" s="77">
        <f t="shared" si="484"/>
        <v>0</v>
      </c>
      <c r="CR279" s="399">
        <f>IF(CO$1="","",SUMIF($H280:$H283,MID($H279,3,10),CR280:CR283))</f>
        <v>0</v>
      </c>
      <c r="CS279" s="399">
        <f>IF(CO$1="","",SUMIF($H280:$H283,MID($H279,3,10),CS280:CS283))</f>
        <v>0</v>
      </c>
      <c r="CT279" s="62"/>
      <c r="CU279" s="320"/>
      <c r="CV279" s="77">
        <f t="shared" si="485"/>
        <v>0</v>
      </c>
      <c r="CW279" s="77">
        <f t="shared" si="486"/>
        <v>0</v>
      </c>
      <c r="CX279" s="77">
        <f t="shared" si="487"/>
        <v>0</v>
      </c>
      <c r="CY279" s="399">
        <f>IF(CV$1="","",SUMIF($H280:$H283,MID($H279,3,10),CY280:CY283))</f>
        <v>0</v>
      </c>
      <c r="CZ279" s="399">
        <f>IF(CV$1="","",SUMIF($H280:$H283,MID($H279,3,10),CZ280:CZ283))</f>
        <v>0</v>
      </c>
      <c r="DA279" s="62"/>
      <c r="DB279" s="320"/>
      <c r="DC279" s="77">
        <f t="shared" si="488"/>
        <v>0</v>
      </c>
      <c r="DD279" s="77">
        <f t="shared" si="489"/>
        <v>0</v>
      </c>
      <c r="DE279" s="77">
        <f t="shared" si="490"/>
        <v>0</v>
      </c>
      <c r="DF279" s="399">
        <f>IF(DC$1="","",SUMIF($H280:$H283,MID($H279,3,10),DF280:DF283))</f>
        <v>0</v>
      </c>
      <c r="DG279" s="399">
        <f>IF(DC$1="","",SUMIF($H280:$H283,MID($H279,3,10),DG280:DG283))</f>
        <v>0</v>
      </c>
      <c r="DH279" s="62"/>
      <c r="DI279" s="320"/>
      <c r="DJ279" s="77">
        <f t="shared" si="491"/>
        <v>0</v>
      </c>
      <c r="DK279" s="77">
        <f t="shared" si="492"/>
        <v>0</v>
      </c>
      <c r="DL279" s="77">
        <f t="shared" si="493"/>
        <v>0</v>
      </c>
      <c r="DM279" s="399">
        <f>IF(DJ$1="","",SUMIF($H280:$H283,MID($H279,3,10),DM280:DM283))</f>
        <v>0</v>
      </c>
      <c r="DN279" s="399">
        <f>IF(DJ$1="","",SUMIF($H280:$H283,MID($H279,3,10),DN280:DN283))</f>
        <v>0</v>
      </c>
      <c r="DO279" s="62"/>
      <c r="DP279" s="320"/>
      <c r="DQ279" s="77">
        <f t="shared" si="494"/>
        <v>0</v>
      </c>
      <c r="DR279" s="77">
        <f t="shared" si="495"/>
        <v>0</v>
      </c>
      <c r="DS279" s="77">
        <f t="shared" si="496"/>
        <v>0</v>
      </c>
      <c r="DT279" s="399">
        <f>IF(DQ$1="","",SUMIF($H280:$H283,MID($H279,3,10),DT280:DT283))</f>
        <v>0</v>
      </c>
      <c r="DU279" s="399">
        <f>IF(DQ$1="","",SUMIF($H280:$H283,MID($H279,3,10),DU280:DU283))</f>
        <v>0</v>
      </c>
      <c r="DV279" s="62"/>
    </row>
    <row r="280" spans="1:126" outlineLevel="1" x14ac:dyDescent="0.2">
      <c r="A280" s="152" t="s">
        <v>114</v>
      </c>
      <c r="B280" s="182" t="s">
        <v>126</v>
      </c>
      <c r="C280" s="43"/>
      <c r="D280" s="43"/>
      <c r="E280" s="79">
        <f t="shared" si="444"/>
        <v>0</v>
      </c>
      <c r="F280" s="150"/>
      <c r="G280" s="22"/>
      <c r="H280" s="320" t="s">
        <v>312</v>
      </c>
      <c r="I280" s="79">
        <f t="shared" si="445"/>
        <v>0</v>
      </c>
      <c r="J280" s="79">
        <f t="shared" si="446"/>
        <v>0</v>
      </c>
      <c r="K280" s="88">
        <f t="shared" si="447"/>
        <v>0</v>
      </c>
      <c r="L280" s="537"/>
      <c r="M280" s="537"/>
      <c r="N280" s="382"/>
      <c r="O280" s="320" t="str">
        <f t="shared" si="448"/>
        <v>LMW</v>
      </c>
      <c r="P280" s="79">
        <f t="shared" si="449"/>
        <v>0</v>
      </c>
      <c r="Q280" s="79">
        <f t="shared" si="450"/>
        <v>0</v>
      </c>
      <c r="R280" s="88">
        <f t="shared" si="451"/>
        <v>0</v>
      </c>
      <c r="S280" s="537"/>
      <c r="T280" s="537"/>
      <c r="U280" s="382"/>
      <c r="V280" s="320"/>
      <c r="W280" s="79">
        <f t="shared" si="452"/>
        <v>0</v>
      </c>
      <c r="X280" s="79">
        <f t="shared" si="453"/>
        <v>0</v>
      </c>
      <c r="Y280" s="88">
        <f t="shared" si="454"/>
        <v>0</v>
      </c>
      <c r="Z280" s="537"/>
      <c r="AA280" s="537"/>
      <c r="AB280" s="382"/>
      <c r="AC280" s="320"/>
      <c r="AD280" s="79">
        <f t="shared" si="455"/>
        <v>0</v>
      </c>
      <c r="AE280" s="79">
        <f t="shared" si="456"/>
        <v>0</v>
      </c>
      <c r="AF280" s="88">
        <f t="shared" si="457"/>
        <v>0</v>
      </c>
      <c r="AG280" s="537"/>
      <c r="AH280" s="537"/>
      <c r="AI280" s="382"/>
      <c r="AJ280" s="320"/>
      <c r="AK280" s="79">
        <f t="shared" si="458"/>
        <v>0</v>
      </c>
      <c r="AL280" s="79">
        <f t="shared" si="459"/>
        <v>0</v>
      </c>
      <c r="AM280" s="88">
        <f t="shared" si="460"/>
        <v>0</v>
      </c>
      <c r="AN280" s="537"/>
      <c r="AO280" s="537"/>
      <c r="AP280" s="382"/>
      <c r="AQ280" s="320"/>
      <c r="AR280" s="79">
        <f t="shared" si="461"/>
        <v>0</v>
      </c>
      <c r="AS280" s="79">
        <f t="shared" si="462"/>
        <v>0</v>
      </c>
      <c r="AT280" s="88">
        <f t="shared" si="463"/>
        <v>0</v>
      </c>
      <c r="AU280" s="537"/>
      <c r="AV280" s="537"/>
      <c r="AW280" s="382"/>
      <c r="AX280" s="320"/>
      <c r="AY280" s="79">
        <f t="shared" si="464"/>
        <v>0</v>
      </c>
      <c r="AZ280" s="79">
        <f t="shared" si="465"/>
        <v>0</v>
      </c>
      <c r="BA280" s="88">
        <f t="shared" si="466"/>
        <v>0</v>
      </c>
      <c r="BB280" s="537"/>
      <c r="BC280" s="537"/>
      <c r="BD280" s="382"/>
      <c r="BE280" s="320"/>
      <c r="BF280" s="79">
        <f t="shared" si="467"/>
        <v>0</v>
      </c>
      <c r="BG280" s="79">
        <f t="shared" si="468"/>
        <v>0</v>
      </c>
      <c r="BH280" s="88">
        <f t="shared" si="469"/>
        <v>0</v>
      </c>
      <c r="BI280" s="537"/>
      <c r="BJ280" s="537"/>
      <c r="BK280" s="382"/>
      <c r="BL280" s="320"/>
      <c r="BM280" s="79">
        <f t="shared" si="470"/>
        <v>0</v>
      </c>
      <c r="BN280" s="79">
        <f t="shared" si="471"/>
        <v>0</v>
      </c>
      <c r="BO280" s="88">
        <f t="shared" si="472"/>
        <v>0</v>
      </c>
      <c r="BP280" s="537"/>
      <c r="BQ280" s="537"/>
      <c r="BR280" s="382"/>
      <c r="BS280" s="320"/>
      <c r="BT280" s="79">
        <f t="shared" si="473"/>
        <v>0</v>
      </c>
      <c r="BU280" s="79">
        <f t="shared" si="474"/>
        <v>0</v>
      </c>
      <c r="BV280" s="88">
        <f t="shared" si="475"/>
        <v>0</v>
      </c>
      <c r="BW280" s="537"/>
      <c r="BX280" s="537"/>
      <c r="BY280" s="382"/>
      <c r="BZ280" s="320"/>
      <c r="CA280" s="79">
        <f t="shared" si="476"/>
        <v>0</v>
      </c>
      <c r="CB280" s="79">
        <f t="shared" si="477"/>
        <v>0</v>
      </c>
      <c r="CC280" s="88">
        <f t="shared" si="478"/>
        <v>0</v>
      </c>
      <c r="CD280" s="537"/>
      <c r="CE280" s="537"/>
      <c r="CF280" s="382"/>
      <c r="CG280" s="320"/>
      <c r="CH280" s="79">
        <f t="shared" si="479"/>
        <v>0</v>
      </c>
      <c r="CI280" s="79">
        <f t="shared" si="480"/>
        <v>0</v>
      </c>
      <c r="CJ280" s="88">
        <f t="shared" si="481"/>
        <v>0</v>
      </c>
      <c r="CK280" s="537"/>
      <c r="CL280" s="537"/>
      <c r="CM280" s="382"/>
      <c r="CN280" s="320"/>
      <c r="CO280" s="79">
        <f t="shared" si="482"/>
        <v>0</v>
      </c>
      <c r="CP280" s="79">
        <f t="shared" si="483"/>
        <v>0</v>
      </c>
      <c r="CQ280" s="88">
        <f t="shared" si="484"/>
        <v>0</v>
      </c>
      <c r="CR280" s="537"/>
      <c r="CS280" s="537"/>
      <c r="CT280" s="382"/>
      <c r="CU280" s="320"/>
      <c r="CV280" s="79">
        <f t="shared" si="485"/>
        <v>0</v>
      </c>
      <c r="CW280" s="79">
        <f t="shared" si="486"/>
        <v>0</v>
      </c>
      <c r="CX280" s="88">
        <f t="shared" si="487"/>
        <v>0</v>
      </c>
      <c r="CY280" s="537"/>
      <c r="CZ280" s="537"/>
      <c r="DA280" s="382"/>
      <c r="DB280" s="320"/>
      <c r="DC280" s="79">
        <f t="shared" si="488"/>
        <v>0</v>
      </c>
      <c r="DD280" s="79">
        <f t="shared" si="489"/>
        <v>0</v>
      </c>
      <c r="DE280" s="88">
        <f t="shared" si="490"/>
        <v>0</v>
      </c>
      <c r="DF280" s="537"/>
      <c r="DG280" s="537"/>
      <c r="DH280" s="382"/>
      <c r="DI280" s="320"/>
      <c r="DJ280" s="79">
        <f t="shared" si="491"/>
        <v>0</v>
      </c>
      <c r="DK280" s="79">
        <f t="shared" si="492"/>
        <v>0</v>
      </c>
      <c r="DL280" s="88">
        <f t="shared" si="493"/>
        <v>0</v>
      </c>
      <c r="DM280" s="537"/>
      <c r="DN280" s="537"/>
      <c r="DO280" s="382"/>
      <c r="DP280" s="320"/>
      <c r="DQ280" s="79">
        <f t="shared" si="494"/>
        <v>0</v>
      </c>
      <c r="DR280" s="79">
        <f t="shared" si="495"/>
        <v>0</v>
      </c>
      <c r="DS280" s="88">
        <f t="shared" si="496"/>
        <v>0</v>
      </c>
      <c r="DT280" s="537"/>
      <c r="DU280" s="537"/>
      <c r="DV280" s="382"/>
    </row>
    <row r="281" spans="1:126" outlineLevel="1" x14ac:dyDescent="0.2">
      <c r="A281" s="152" t="s">
        <v>115</v>
      </c>
      <c r="B281" s="182" t="s">
        <v>118</v>
      </c>
      <c r="C281" s="43"/>
      <c r="D281" s="43"/>
      <c r="E281" s="79">
        <f t="shared" si="444"/>
        <v>0</v>
      </c>
      <c r="F281" s="150"/>
      <c r="G281" s="22"/>
      <c r="H281" s="320" t="s">
        <v>312</v>
      </c>
      <c r="I281" s="79">
        <f t="shared" si="445"/>
        <v>0</v>
      </c>
      <c r="J281" s="79">
        <f t="shared" si="446"/>
        <v>0</v>
      </c>
      <c r="K281" s="79">
        <f t="shared" si="447"/>
        <v>0</v>
      </c>
      <c r="L281" s="537"/>
      <c r="M281" s="537"/>
      <c r="N281" s="382"/>
      <c r="O281" s="320" t="str">
        <f t="shared" si="448"/>
        <v>LMW</v>
      </c>
      <c r="P281" s="79">
        <f t="shared" si="449"/>
        <v>0</v>
      </c>
      <c r="Q281" s="79">
        <f t="shared" si="450"/>
        <v>0</v>
      </c>
      <c r="R281" s="79">
        <f t="shared" si="451"/>
        <v>0</v>
      </c>
      <c r="S281" s="537"/>
      <c r="T281" s="537"/>
      <c r="U281" s="382"/>
      <c r="V281" s="320"/>
      <c r="W281" s="79">
        <f t="shared" si="452"/>
        <v>0</v>
      </c>
      <c r="X281" s="79">
        <f t="shared" si="453"/>
        <v>0</v>
      </c>
      <c r="Y281" s="79">
        <f t="shared" si="454"/>
        <v>0</v>
      </c>
      <c r="Z281" s="537"/>
      <c r="AA281" s="537"/>
      <c r="AB281" s="382"/>
      <c r="AC281" s="320"/>
      <c r="AD281" s="79">
        <f t="shared" si="455"/>
        <v>0</v>
      </c>
      <c r="AE281" s="79">
        <f t="shared" si="456"/>
        <v>0</v>
      </c>
      <c r="AF281" s="79">
        <f t="shared" si="457"/>
        <v>0</v>
      </c>
      <c r="AG281" s="537"/>
      <c r="AH281" s="537"/>
      <c r="AI281" s="382"/>
      <c r="AJ281" s="320"/>
      <c r="AK281" s="79">
        <f t="shared" si="458"/>
        <v>0</v>
      </c>
      <c r="AL281" s="79">
        <f t="shared" si="459"/>
        <v>0</v>
      </c>
      <c r="AM281" s="79">
        <f t="shared" si="460"/>
        <v>0</v>
      </c>
      <c r="AN281" s="537"/>
      <c r="AO281" s="537"/>
      <c r="AP281" s="382"/>
      <c r="AQ281" s="320"/>
      <c r="AR281" s="79">
        <f t="shared" si="461"/>
        <v>0</v>
      </c>
      <c r="AS281" s="79">
        <f t="shared" si="462"/>
        <v>0</v>
      </c>
      <c r="AT281" s="79">
        <f t="shared" si="463"/>
        <v>0</v>
      </c>
      <c r="AU281" s="537"/>
      <c r="AV281" s="537"/>
      <c r="AW281" s="382"/>
      <c r="AX281" s="320"/>
      <c r="AY281" s="79">
        <f t="shared" si="464"/>
        <v>0</v>
      </c>
      <c r="AZ281" s="79">
        <f t="shared" si="465"/>
        <v>0</v>
      </c>
      <c r="BA281" s="79">
        <f t="shared" si="466"/>
        <v>0</v>
      </c>
      <c r="BB281" s="537"/>
      <c r="BC281" s="537"/>
      <c r="BD281" s="382"/>
      <c r="BE281" s="320"/>
      <c r="BF281" s="79">
        <f t="shared" si="467"/>
        <v>0</v>
      </c>
      <c r="BG281" s="79">
        <f t="shared" si="468"/>
        <v>0</v>
      </c>
      <c r="BH281" s="79">
        <f t="shared" si="469"/>
        <v>0</v>
      </c>
      <c r="BI281" s="537"/>
      <c r="BJ281" s="537"/>
      <c r="BK281" s="382"/>
      <c r="BL281" s="320"/>
      <c r="BM281" s="79">
        <f t="shared" si="470"/>
        <v>0</v>
      </c>
      <c r="BN281" s="79">
        <f t="shared" si="471"/>
        <v>0</v>
      </c>
      <c r="BO281" s="79">
        <f t="shared" si="472"/>
        <v>0</v>
      </c>
      <c r="BP281" s="537"/>
      <c r="BQ281" s="537"/>
      <c r="BR281" s="382"/>
      <c r="BS281" s="320"/>
      <c r="BT281" s="79">
        <f t="shared" si="473"/>
        <v>0</v>
      </c>
      <c r="BU281" s="79">
        <f t="shared" si="474"/>
        <v>0</v>
      </c>
      <c r="BV281" s="79">
        <f t="shared" si="475"/>
        <v>0</v>
      </c>
      <c r="BW281" s="537"/>
      <c r="BX281" s="537"/>
      <c r="BY281" s="382"/>
      <c r="BZ281" s="320"/>
      <c r="CA281" s="79">
        <f t="shared" si="476"/>
        <v>0</v>
      </c>
      <c r="CB281" s="79">
        <f t="shared" si="477"/>
        <v>0</v>
      </c>
      <c r="CC281" s="79">
        <f t="shared" si="478"/>
        <v>0</v>
      </c>
      <c r="CD281" s="537"/>
      <c r="CE281" s="537"/>
      <c r="CF281" s="382"/>
      <c r="CG281" s="320"/>
      <c r="CH281" s="79">
        <f t="shared" si="479"/>
        <v>0</v>
      </c>
      <c r="CI281" s="79">
        <f t="shared" si="480"/>
        <v>0</v>
      </c>
      <c r="CJ281" s="79">
        <f t="shared" si="481"/>
        <v>0</v>
      </c>
      <c r="CK281" s="537"/>
      <c r="CL281" s="537"/>
      <c r="CM281" s="382"/>
      <c r="CN281" s="320"/>
      <c r="CO281" s="79">
        <f t="shared" si="482"/>
        <v>0</v>
      </c>
      <c r="CP281" s="79">
        <f t="shared" si="483"/>
        <v>0</v>
      </c>
      <c r="CQ281" s="79">
        <f t="shared" si="484"/>
        <v>0</v>
      </c>
      <c r="CR281" s="537"/>
      <c r="CS281" s="537"/>
      <c r="CT281" s="382"/>
      <c r="CU281" s="320"/>
      <c r="CV281" s="79">
        <f t="shared" si="485"/>
        <v>0</v>
      </c>
      <c r="CW281" s="79">
        <f t="shared" si="486"/>
        <v>0</v>
      </c>
      <c r="CX281" s="79">
        <f t="shared" si="487"/>
        <v>0</v>
      </c>
      <c r="CY281" s="537"/>
      <c r="CZ281" s="537"/>
      <c r="DA281" s="382"/>
      <c r="DB281" s="320"/>
      <c r="DC281" s="79">
        <f t="shared" si="488"/>
        <v>0</v>
      </c>
      <c r="DD281" s="79">
        <f t="shared" si="489"/>
        <v>0</v>
      </c>
      <c r="DE281" s="79">
        <f t="shared" si="490"/>
        <v>0</v>
      </c>
      <c r="DF281" s="537"/>
      <c r="DG281" s="537"/>
      <c r="DH281" s="382"/>
      <c r="DI281" s="320"/>
      <c r="DJ281" s="79">
        <f t="shared" si="491"/>
        <v>0</v>
      </c>
      <c r="DK281" s="79">
        <f t="shared" si="492"/>
        <v>0</v>
      </c>
      <c r="DL281" s="79">
        <f t="shared" si="493"/>
        <v>0</v>
      </c>
      <c r="DM281" s="537"/>
      <c r="DN281" s="537"/>
      <c r="DO281" s="382"/>
      <c r="DP281" s="320"/>
      <c r="DQ281" s="79">
        <f t="shared" si="494"/>
        <v>0</v>
      </c>
      <c r="DR281" s="79">
        <f t="shared" si="495"/>
        <v>0</v>
      </c>
      <c r="DS281" s="79">
        <f t="shared" si="496"/>
        <v>0</v>
      </c>
      <c r="DT281" s="537"/>
      <c r="DU281" s="537"/>
      <c r="DV281" s="382"/>
    </row>
    <row r="282" spans="1:126" outlineLevel="1" x14ac:dyDescent="0.2">
      <c r="A282" s="152" t="s">
        <v>121</v>
      </c>
      <c r="B282" s="182" t="s">
        <v>118</v>
      </c>
      <c r="C282" s="43"/>
      <c r="D282" s="43"/>
      <c r="E282" s="79">
        <f t="shared" si="444"/>
        <v>0</v>
      </c>
      <c r="F282" s="150"/>
      <c r="G282" s="22"/>
      <c r="H282" s="320" t="s">
        <v>312</v>
      </c>
      <c r="I282" s="79">
        <f t="shared" si="445"/>
        <v>0</v>
      </c>
      <c r="J282" s="79">
        <f t="shared" si="446"/>
        <v>0</v>
      </c>
      <c r="K282" s="79">
        <f t="shared" si="447"/>
        <v>0</v>
      </c>
      <c r="L282" s="537"/>
      <c r="M282" s="537"/>
      <c r="N282" s="382"/>
      <c r="O282" s="320" t="str">
        <f t="shared" si="448"/>
        <v>LMW</v>
      </c>
      <c r="P282" s="79">
        <f t="shared" si="449"/>
        <v>0</v>
      </c>
      <c r="Q282" s="79">
        <f t="shared" si="450"/>
        <v>0</v>
      </c>
      <c r="R282" s="79">
        <f t="shared" si="451"/>
        <v>0</v>
      </c>
      <c r="S282" s="537"/>
      <c r="T282" s="537"/>
      <c r="U282" s="382"/>
      <c r="V282" s="320"/>
      <c r="W282" s="79">
        <f t="shared" si="452"/>
        <v>0</v>
      </c>
      <c r="X282" s="79">
        <f t="shared" si="453"/>
        <v>0</v>
      </c>
      <c r="Y282" s="79">
        <f t="shared" si="454"/>
        <v>0</v>
      </c>
      <c r="Z282" s="537"/>
      <c r="AA282" s="537"/>
      <c r="AB282" s="382"/>
      <c r="AC282" s="320"/>
      <c r="AD282" s="79">
        <f t="shared" si="455"/>
        <v>0</v>
      </c>
      <c r="AE282" s="79">
        <f t="shared" si="456"/>
        <v>0</v>
      </c>
      <c r="AF282" s="79">
        <f t="shared" si="457"/>
        <v>0</v>
      </c>
      <c r="AG282" s="537"/>
      <c r="AH282" s="537"/>
      <c r="AI282" s="382"/>
      <c r="AJ282" s="320"/>
      <c r="AK282" s="79">
        <f t="shared" si="458"/>
        <v>0</v>
      </c>
      <c r="AL282" s="79">
        <f t="shared" si="459"/>
        <v>0</v>
      </c>
      <c r="AM282" s="79">
        <f t="shared" si="460"/>
        <v>0</v>
      </c>
      <c r="AN282" s="537"/>
      <c r="AO282" s="537"/>
      <c r="AP282" s="382"/>
      <c r="AQ282" s="320"/>
      <c r="AR282" s="79">
        <f t="shared" si="461"/>
        <v>0</v>
      </c>
      <c r="AS282" s="79">
        <f t="shared" si="462"/>
        <v>0</v>
      </c>
      <c r="AT282" s="79">
        <f t="shared" si="463"/>
        <v>0</v>
      </c>
      <c r="AU282" s="537"/>
      <c r="AV282" s="537"/>
      <c r="AW282" s="382"/>
      <c r="AX282" s="320"/>
      <c r="AY282" s="79">
        <f t="shared" si="464"/>
        <v>0</v>
      </c>
      <c r="AZ282" s="79">
        <f t="shared" si="465"/>
        <v>0</v>
      </c>
      <c r="BA282" s="79">
        <f t="shared" si="466"/>
        <v>0</v>
      </c>
      <c r="BB282" s="537"/>
      <c r="BC282" s="537"/>
      <c r="BD282" s="382"/>
      <c r="BE282" s="320"/>
      <c r="BF282" s="79">
        <f t="shared" si="467"/>
        <v>0</v>
      </c>
      <c r="BG282" s="79">
        <f t="shared" si="468"/>
        <v>0</v>
      </c>
      <c r="BH282" s="79">
        <f t="shared" si="469"/>
        <v>0</v>
      </c>
      <c r="BI282" s="537"/>
      <c r="BJ282" s="537"/>
      <c r="BK282" s="382"/>
      <c r="BL282" s="320"/>
      <c r="BM282" s="79">
        <f t="shared" si="470"/>
        <v>0</v>
      </c>
      <c r="BN282" s="79">
        <f t="shared" si="471"/>
        <v>0</v>
      </c>
      <c r="BO282" s="79">
        <f t="shared" si="472"/>
        <v>0</v>
      </c>
      <c r="BP282" s="537"/>
      <c r="BQ282" s="537"/>
      <c r="BR282" s="382"/>
      <c r="BS282" s="320"/>
      <c r="BT282" s="79">
        <f t="shared" si="473"/>
        <v>0</v>
      </c>
      <c r="BU282" s="79">
        <f t="shared" si="474"/>
        <v>0</v>
      </c>
      <c r="BV282" s="79">
        <f t="shared" si="475"/>
        <v>0</v>
      </c>
      <c r="BW282" s="537"/>
      <c r="BX282" s="537"/>
      <c r="BY282" s="382"/>
      <c r="BZ282" s="320"/>
      <c r="CA282" s="79">
        <f t="shared" si="476"/>
        <v>0</v>
      </c>
      <c r="CB282" s="79">
        <f t="shared" si="477"/>
        <v>0</v>
      </c>
      <c r="CC282" s="79">
        <f t="shared" si="478"/>
        <v>0</v>
      </c>
      <c r="CD282" s="537"/>
      <c r="CE282" s="537"/>
      <c r="CF282" s="382"/>
      <c r="CG282" s="320"/>
      <c r="CH282" s="79">
        <f t="shared" si="479"/>
        <v>0</v>
      </c>
      <c r="CI282" s="79">
        <f t="shared" si="480"/>
        <v>0</v>
      </c>
      <c r="CJ282" s="79">
        <f t="shared" si="481"/>
        <v>0</v>
      </c>
      <c r="CK282" s="537"/>
      <c r="CL282" s="537"/>
      <c r="CM282" s="382"/>
      <c r="CN282" s="320"/>
      <c r="CO282" s="79">
        <f t="shared" si="482"/>
        <v>0</v>
      </c>
      <c r="CP282" s="79">
        <f t="shared" si="483"/>
        <v>0</v>
      </c>
      <c r="CQ282" s="79">
        <f t="shared" si="484"/>
        <v>0</v>
      </c>
      <c r="CR282" s="537"/>
      <c r="CS282" s="537"/>
      <c r="CT282" s="382"/>
      <c r="CU282" s="320"/>
      <c r="CV282" s="79">
        <f t="shared" si="485"/>
        <v>0</v>
      </c>
      <c r="CW282" s="79">
        <f t="shared" si="486"/>
        <v>0</v>
      </c>
      <c r="CX282" s="79">
        <f t="shared" si="487"/>
        <v>0</v>
      </c>
      <c r="CY282" s="537"/>
      <c r="CZ282" s="537"/>
      <c r="DA282" s="382"/>
      <c r="DB282" s="320"/>
      <c r="DC282" s="79">
        <f t="shared" si="488"/>
        <v>0</v>
      </c>
      <c r="DD282" s="79">
        <f t="shared" si="489"/>
        <v>0</v>
      </c>
      <c r="DE282" s="79">
        <f t="shared" si="490"/>
        <v>0</v>
      </c>
      <c r="DF282" s="537"/>
      <c r="DG282" s="537"/>
      <c r="DH282" s="382"/>
      <c r="DI282" s="320"/>
      <c r="DJ282" s="79">
        <f t="shared" si="491"/>
        <v>0</v>
      </c>
      <c r="DK282" s="79">
        <f t="shared" si="492"/>
        <v>0</v>
      </c>
      <c r="DL282" s="79">
        <f t="shared" si="493"/>
        <v>0</v>
      </c>
      <c r="DM282" s="537"/>
      <c r="DN282" s="537"/>
      <c r="DO282" s="382"/>
      <c r="DP282" s="320"/>
      <c r="DQ282" s="79">
        <f t="shared" si="494"/>
        <v>0</v>
      </c>
      <c r="DR282" s="79">
        <f t="shared" si="495"/>
        <v>0</v>
      </c>
      <c r="DS282" s="79">
        <f t="shared" si="496"/>
        <v>0</v>
      </c>
      <c r="DT282" s="537"/>
      <c r="DU282" s="537"/>
      <c r="DV282" s="382"/>
    </row>
    <row r="283" spans="1:126" x14ac:dyDescent="0.2">
      <c r="A283" s="75" t="s">
        <v>151</v>
      </c>
      <c r="B283" s="64"/>
      <c r="C283" s="77">
        <f>SUMIF($O264:$O282,MID($H283,3,10),C264:C282)</f>
        <v>0</v>
      </c>
      <c r="D283" s="77">
        <f>SUMIF($O264:$O282,MID($H283,3,10),D264:D282)</f>
        <v>0</v>
      </c>
      <c r="E283" s="77">
        <f t="shared" si="444"/>
        <v>0</v>
      </c>
      <c r="F283" s="150"/>
      <c r="G283" s="22"/>
      <c r="H283" s="320" t="s">
        <v>313</v>
      </c>
      <c r="I283" s="536">
        <f>IF(I$1="","",SUMIF($O265:$O282,MID($H283,3,10),I265:I282))</f>
        <v>0</v>
      </c>
      <c r="J283" s="536">
        <f>IF(I$1="","",SUMIF($O265:$O282,MID($H283,3,10),J265:J282))</f>
        <v>0</v>
      </c>
      <c r="K283" s="77">
        <f t="shared" si="447"/>
        <v>0</v>
      </c>
      <c r="L283" s="432">
        <f>IF(I$1="","",SUMIF($O265:$O282,MID($H283,3,10),L265:L282))</f>
        <v>0</v>
      </c>
      <c r="M283" s="432">
        <f>IF(I$1="","",SUMIF($O265:$O282,MID($H283,3,10),M265:M282))</f>
        <v>0</v>
      </c>
      <c r="N283" s="382"/>
      <c r="O283" s="320" t="str">
        <f t="shared" si="448"/>
        <v>L</v>
      </c>
      <c r="P283" s="536">
        <f>IF(P$1="","",SUMIF($O265:$O282,MID($H283,3,10),P265:P282))</f>
        <v>0</v>
      </c>
      <c r="Q283" s="536">
        <f>IF(P$1="","",SUMIF($O265:$O282,MID($H283,3,10),Q265:Q282))</f>
        <v>0</v>
      </c>
      <c r="R283" s="77">
        <f>IF(P$1="","",SUM(P283:Q283))</f>
        <v>0</v>
      </c>
      <c r="S283" s="432">
        <f>IF(P$1="","",SUMIF($O265:$O282,MID($H283,3,10),S265:S282))</f>
        <v>0</v>
      </c>
      <c r="T283" s="432">
        <f>IF(P$1="","",SUMIF($O265:$O282,MID($H283,3,10),T265:T282))</f>
        <v>0</v>
      </c>
      <c r="U283" s="382"/>
      <c r="V283" s="320"/>
      <c r="W283" s="536">
        <f>IF(W$1="","",SUMIF($O265:$O282,MID($H283,3,10),W265:W282))</f>
        <v>0</v>
      </c>
      <c r="X283" s="536">
        <f>IF(W$1="","",SUMIF($O265:$O282,MID($H283,3,10),X265:X282))</f>
        <v>0</v>
      </c>
      <c r="Y283" s="77">
        <f>IF(W$1="","",SUM(W283:X283))</f>
        <v>0</v>
      </c>
      <c r="Z283" s="432">
        <f>IF(W$1="","",SUMIF($O265:$O282,MID($H283,3,10),Z265:Z282))</f>
        <v>0</v>
      </c>
      <c r="AA283" s="432">
        <f>IF(W$1="","",SUMIF($O265:$O282,MID($H283,3,10),AA265:AA282))</f>
        <v>0</v>
      </c>
      <c r="AB283" s="382"/>
      <c r="AC283" s="320"/>
      <c r="AD283" s="536">
        <f>IF(AD$1="","",SUMIF($O265:$O282,MID($H283,3,10),AD265:AD282))</f>
        <v>0</v>
      </c>
      <c r="AE283" s="536">
        <f>IF(AD$1="","",SUMIF($O265:$O282,MID($H283,3,10),AE265:AE282))</f>
        <v>0</v>
      </c>
      <c r="AF283" s="77">
        <f>IF(AD$1="","",SUM(AD283:AE283))</f>
        <v>0</v>
      </c>
      <c r="AG283" s="432">
        <f>IF(AD$1="","",SUMIF($O265:$O282,MID($H283,3,10),AG265:AG282))</f>
        <v>0</v>
      </c>
      <c r="AH283" s="432">
        <f>IF(AD$1="","",SUMIF($O265:$O282,MID($H283,3,10),AH265:AH282))</f>
        <v>0</v>
      </c>
      <c r="AI283" s="382"/>
      <c r="AJ283" s="320"/>
      <c r="AK283" s="536">
        <f>IF(AK$1="","",SUMIF($O265:$O282,MID($H283,3,10),AK265:AK282))</f>
        <v>0</v>
      </c>
      <c r="AL283" s="536">
        <f>IF(AK$1="","",SUMIF($O265:$O282,MID($H283,3,10),AL265:AL282))</f>
        <v>0</v>
      </c>
      <c r="AM283" s="77">
        <f>IF(AK$1="","",SUM(AK283:AL283))</f>
        <v>0</v>
      </c>
      <c r="AN283" s="432">
        <f>IF(AK$1="","",SUMIF($O265:$O282,MID($H283,3,10),AN265:AN282))</f>
        <v>0</v>
      </c>
      <c r="AO283" s="432">
        <f>IF(AK$1="","",SUMIF($O265:$O282,MID($H283,3,10),AO265:AO282))</f>
        <v>0</v>
      </c>
      <c r="AP283" s="382"/>
      <c r="AQ283" s="320"/>
      <c r="AR283" s="536">
        <f>IF(AR$1="","",SUMIF($O265:$O282,MID($H283,3,10),AR265:AR282))</f>
        <v>0</v>
      </c>
      <c r="AS283" s="536">
        <f>IF(AR$1="","",SUMIF($O265:$O282,MID($H283,3,10),AS265:AS282))</f>
        <v>0</v>
      </c>
      <c r="AT283" s="77">
        <f>IF(AR$1="","",SUM(AR283:AS283))</f>
        <v>0</v>
      </c>
      <c r="AU283" s="432">
        <f>IF(AR$1="","",SUMIF($O265:$O282,MID($H283,3,10),AU265:AU282))</f>
        <v>0</v>
      </c>
      <c r="AV283" s="432">
        <f>IF(AR$1="","",SUMIF($O265:$O282,MID($H283,3,10),AV265:AV282))</f>
        <v>0</v>
      </c>
      <c r="AW283" s="382"/>
      <c r="AX283" s="320"/>
      <c r="AY283" s="536">
        <f>IF(AY$1="","",SUMIF($O265:$O282,MID($H283,3,10),AY265:AY282))</f>
        <v>0</v>
      </c>
      <c r="AZ283" s="536">
        <f>IF(AY$1="","",SUMIF($O265:$O282,MID($H283,3,10),AZ265:AZ282))</f>
        <v>0</v>
      </c>
      <c r="BA283" s="77">
        <f>IF(AY$1="","",SUM(AY283:AZ283))</f>
        <v>0</v>
      </c>
      <c r="BB283" s="432">
        <f>IF(AY$1="","",SUMIF($O265:$O282,MID($H283,3,10),BB265:BB282))</f>
        <v>0</v>
      </c>
      <c r="BC283" s="432">
        <f>IF(AY$1="","",SUMIF($O265:$O282,MID($H283,3,10),BC265:BC282))</f>
        <v>0</v>
      </c>
      <c r="BD283" s="382"/>
      <c r="BE283" s="320"/>
      <c r="BF283" s="536">
        <f>IF(BF$1="","",SUMIF($O265:$O282,MID($H283,3,10),BF265:BF282))</f>
        <v>0</v>
      </c>
      <c r="BG283" s="536">
        <f>IF(BF$1="","",SUMIF($O265:$O282,MID($H283,3,10),BG265:BG282))</f>
        <v>0</v>
      </c>
      <c r="BH283" s="77">
        <f>IF(BF$1="","",SUM(BF283:BG283))</f>
        <v>0</v>
      </c>
      <c r="BI283" s="432">
        <f>IF(BF$1="","",SUMIF($O265:$O282,MID($H283,3,10),BI265:BI282))</f>
        <v>0</v>
      </c>
      <c r="BJ283" s="432">
        <f>IF(BF$1="","",SUMIF($O265:$O282,MID($H283,3,10),BJ265:BJ282))</f>
        <v>0</v>
      </c>
      <c r="BK283" s="382"/>
      <c r="BL283" s="320"/>
      <c r="BM283" s="536">
        <f>IF(BM$1="","",SUMIF($O265:$O282,MID($H283,3,10),BM265:BM282))</f>
        <v>0</v>
      </c>
      <c r="BN283" s="536">
        <f>IF(BM$1="","",SUMIF($O265:$O282,MID($H283,3,10),BN265:BN282))</f>
        <v>0</v>
      </c>
      <c r="BO283" s="77">
        <f>IF(BM$1="","",SUM(BM283:BN283))</f>
        <v>0</v>
      </c>
      <c r="BP283" s="432">
        <f>IF(BM$1="","",SUMIF($O265:$O282,MID($H283,3,10),BP265:BP282))</f>
        <v>0</v>
      </c>
      <c r="BQ283" s="432">
        <f>IF(BM$1="","",SUMIF($O265:$O282,MID($H283,3,10),BQ265:BQ282))</f>
        <v>0</v>
      </c>
      <c r="BR283" s="382"/>
      <c r="BS283" s="320"/>
      <c r="BT283" s="536">
        <f>IF(BT$1="","",SUMIF($O265:$O282,MID($H283,3,10),BT265:BT282))</f>
        <v>0</v>
      </c>
      <c r="BU283" s="536">
        <f>IF(BT$1="","",SUMIF($O265:$O282,MID($H283,3,10),BU265:BU282))</f>
        <v>0</v>
      </c>
      <c r="BV283" s="77">
        <f>IF(BT$1="","",SUM(BT283:BU283))</f>
        <v>0</v>
      </c>
      <c r="BW283" s="432">
        <f>IF(BT$1="","",SUMIF($O265:$O282,MID($H283,3,10),BW265:BW282))</f>
        <v>0</v>
      </c>
      <c r="BX283" s="432">
        <f>IF(BT$1="","",SUMIF($O265:$O282,MID($H283,3,10),BX265:BX282))</f>
        <v>0</v>
      </c>
      <c r="BY283" s="382"/>
      <c r="BZ283" s="320"/>
      <c r="CA283" s="536">
        <f>IF(CA$1="","",SUMIF($O265:$O282,MID($H283,3,10),CA265:CA282))</f>
        <v>0</v>
      </c>
      <c r="CB283" s="536">
        <f>IF(CA$1="","",SUMIF($O265:$O282,MID($H283,3,10),CB265:CB282))</f>
        <v>0</v>
      </c>
      <c r="CC283" s="77">
        <f>IF(CA$1="","",SUM(CA283:CB283))</f>
        <v>0</v>
      </c>
      <c r="CD283" s="432">
        <f>IF(CA$1="","",SUMIF($O265:$O282,MID($H283,3,10),CD265:CD282))</f>
        <v>0</v>
      </c>
      <c r="CE283" s="432">
        <f>IF(CA$1="","",SUMIF($O265:$O282,MID($H283,3,10),CE265:CE282))</f>
        <v>0</v>
      </c>
      <c r="CF283" s="382"/>
      <c r="CG283" s="320"/>
      <c r="CH283" s="536">
        <f>IF(CH$1="","",SUMIF($O265:$O282,MID($H283,3,10),CH265:CH282))</f>
        <v>0</v>
      </c>
      <c r="CI283" s="536">
        <f>IF(CH$1="","",SUMIF($O265:$O282,MID($H283,3,10),CI265:CI282))</f>
        <v>0</v>
      </c>
      <c r="CJ283" s="77">
        <f>IF(CH$1="","",SUM(CH283:CI283))</f>
        <v>0</v>
      </c>
      <c r="CK283" s="432">
        <f>IF(CH$1="","",SUMIF($O265:$O282,MID($H283,3,10),CK265:CK282))</f>
        <v>0</v>
      </c>
      <c r="CL283" s="432">
        <f>IF(CH$1="","",SUMIF($O265:$O282,MID($H283,3,10),CL265:CL282))</f>
        <v>0</v>
      </c>
      <c r="CM283" s="382"/>
      <c r="CN283" s="320"/>
      <c r="CO283" s="536">
        <f>IF(CO$1="","",SUMIF($O265:$O282,MID($H283,3,10),CO265:CO282))</f>
        <v>0</v>
      </c>
      <c r="CP283" s="536">
        <f>IF(CO$1="","",SUMIF($O265:$O282,MID($H283,3,10),CP265:CP282))</f>
        <v>0</v>
      </c>
      <c r="CQ283" s="77">
        <f>IF(CO$1="","",SUM(CO283:CP283))</f>
        <v>0</v>
      </c>
      <c r="CR283" s="432">
        <f>IF(CO$1="","",SUMIF($O265:$O282,MID($H283,3,10),CR265:CR282))</f>
        <v>0</v>
      </c>
      <c r="CS283" s="432">
        <f>IF(CO$1="","",SUMIF($O265:$O282,MID($H283,3,10),CS265:CS282))</f>
        <v>0</v>
      </c>
      <c r="CT283" s="382"/>
      <c r="CU283" s="320"/>
      <c r="CV283" s="536">
        <f>IF(CV$1="","",SUMIF($O265:$O282,MID($H283,3,10),CV265:CV282))</f>
        <v>0</v>
      </c>
      <c r="CW283" s="536">
        <f>IF(CV$1="","",SUMIF($O265:$O282,MID($H283,3,10),CW265:CW282))</f>
        <v>0</v>
      </c>
      <c r="CX283" s="77">
        <f>IF(CV$1="","",SUM(CV283:CW283))</f>
        <v>0</v>
      </c>
      <c r="CY283" s="432">
        <f>IF(CV$1="","",SUMIF($O265:$O282,MID($H283,3,10),CY265:CY282))</f>
        <v>0</v>
      </c>
      <c r="CZ283" s="432">
        <f>IF(CV$1="","",SUMIF($O265:$O282,MID($H283,3,10),CZ265:CZ282))</f>
        <v>0</v>
      </c>
      <c r="DA283" s="382"/>
      <c r="DB283" s="320"/>
      <c r="DC283" s="536">
        <f>IF(DC$1="","",SUMIF($O265:$O282,MID($H283,3,10),DC265:DC282))</f>
        <v>0</v>
      </c>
      <c r="DD283" s="536">
        <f>IF(DC$1="","",SUMIF($O265:$O282,MID($H283,3,10),DD265:DD282))</f>
        <v>0</v>
      </c>
      <c r="DE283" s="77">
        <f>IF(DC$1="","",SUM(DC283:DD283))</f>
        <v>0</v>
      </c>
      <c r="DF283" s="432">
        <f>IF(DC$1="","",SUMIF($O265:$O282,MID($H283,3,10),DF265:DF282))</f>
        <v>0</v>
      </c>
      <c r="DG283" s="432">
        <f>IF(DC$1="","",SUMIF($O265:$O282,MID($H283,3,10),DG265:DG282))</f>
        <v>0</v>
      </c>
      <c r="DH283" s="382"/>
      <c r="DI283" s="320"/>
      <c r="DJ283" s="536">
        <f>IF(DJ$1="","",SUMIF($O265:$O282,MID($H283,3,10),DJ265:DJ282))</f>
        <v>0</v>
      </c>
      <c r="DK283" s="536">
        <f>IF(DJ$1="","",SUMIF($O265:$O282,MID($H283,3,10),DK265:DK282))</f>
        <v>0</v>
      </c>
      <c r="DL283" s="77">
        <f>IF(DJ$1="","",SUM(DJ283:DK283))</f>
        <v>0</v>
      </c>
      <c r="DM283" s="432">
        <f>IF(DJ$1="","",SUMIF($O265:$O282,MID($H283,3,10),DM265:DM282))</f>
        <v>0</v>
      </c>
      <c r="DN283" s="432">
        <f>IF(DJ$1="","",SUMIF($O265:$O282,MID($H283,3,10),DN265:DN282))</f>
        <v>0</v>
      </c>
      <c r="DO283" s="382"/>
      <c r="DP283" s="320"/>
      <c r="DQ283" s="536">
        <f>IF(DQ$1="","",SUMIF($O265:$O282,MID($H283,3,10),DQ265:DQ282))</f>
        <v>0</v>
      </c>
      <c r="DR283" s="536">
        <f>IF(DQ$1="","",SUMIF($O265:$O282,MID($H283,3,10),DR265:DR282))</f>
        <v>0</v>
      </c>
      <c r="DS283" s="77">
        <f>IF(DQ$1="","",SUM(DQ283:DR283))</f>
        <v>0</v>
      </c>
      <c r="DT283" s="432">
        <f>IF(DQ$1="","",SUMIF($O265:$O282,MID($H283,3,10),DT265:DT282))</f>
        <v>0</v>
      </c>
      <c r="DU283" s="432">
        <f>IF(DQ$1="","",SUMIF($O265:$O282,MID($H283,3,10),DU265:DU282))</f>
        <v>0</v>
      </c>
      <c r="DV283" s="382"/>
    </row>
    <row r="284" spans="1:126" x14ac:dyDescent="0.2">
      <c r="A284" s="724" t="s">
        <v>80</v>
      </c>
      <c r="B284" s="725"/>
      <c r="C284" s="725"/>
      <c r="D284" s="725"/>
      <c r="E284" s="725"/>
      <c r="F284" s="726"/>
      <c r="G284" s="22"/>
      <c r="H284" s="320"/>
      <c r="I284" s="462"/>
      <c r="J284" s="308"/>
      <c r="K284" s="308"/>
      <c r="L284" s="471"/>
      <c r="M284" s="471"/>
      <c r="N284" s="400"/>
      <c r="O284" s="320"/>
      <c r="P284" s="462"/>
      <c r="Q284" s="308"/>
      <c r="R284" s="308"/>
      <c r="S284" s="471"/>
      <c r="T284" s="471"/>
      <c r="U284" s="400"/>
      <c r="V284" s="320"/>
      <c r="W284" s="462"/>
      <c r="X284" s="308"/>
      <c r="Y284" s="308"/>
      <c r="Z284" s="471"/>
      <c r="AA284" s="471"/>
      <c r="AB284" s="400"/>
      <c r="AC284" s="320"/>
      <c r="AD284" s="462"/>
      <c r="AE284" s="308"/>
      <c r="AF284" s="308"/>
      <c r="AG284" s="471"/>
      <c r="AH284" s="471"/>
      <c r="AI284" s="400"/>
      <c r="AJ284" s="320"/>
      <c r="AK284" s="462"/>
      <c r="AL284" s="308"/>
      <c r="AM284" s="308"/>
      <c r="AN284" s="471"/>
      <c r="AO284" s="471"/>
      <c r="AP284" s="400"/>
      <c r="AQ284" s="320"/>
      <c r="AR284" s="462"/>
      <c r="AS284" s="308"/>
      <c r="AT284" s="308"/>
      <c r="AU284" s="471"/>
      <c r="AV284" s="471"/>
      <c r="AW284" s="400"/>
      <c r="AX284" s="320"/>
      <c r="AY284" s="462"/>
      <c r="AZ284" s="308"/>
      <c r="BA284" s="308"/>
      <c r="BB284" s="471"/>
      <c r="BC284" s="471"/>
      <c r="BD284" s="400"/>
      <c r="BE284" s="320"/>
      <c r="BF284" s="462"/>
      <c r="BG284" s="308"/>
      <c r="BH284" s="308"/>
      <c r="BI284" s="471"/>
      <c r="BJ284" s="471"/>
      <c r="BK284" s="400"/>
      <c r="BL284" s="320"/>
      <c r="BM284" s="462"/>
      <c r="BN284" s="308"/>
      <c r="BO284" s="308"/>
      <c r="BP284" s="471"/>
      <c r="BQ284" s="471"/>
      <c r="BR284" s="400"/>
      <c r="BS284" s="320"/>
      <c r="BT284" s="462"/>
      <c r="BU284" s="308"/>
      <c r="BV284" s="308"/>
      <c r="BW284" s="471"/>
      <c r="BX284" s="471"/>
      <c r="BY284" s="400"/>
      <c r="BZ284" s="320"/>
      <c r="CA284" s="462"/>
      <c r="CB284" s="308"/>
      <c r="CC284" s="308"/>
      <c r="CD284" s="471"/>
      <c r="CE284" s="471"/>
      <c r="CF284" s="400"/>
      <c r="CG284" s="320"/>
      <c r="CH284" s="462"/>
      <c r="CI284" s="308"/>
      <c r="CJ284" s="308"/>
      <c r="CK284" s="471"/>
      <c r="CL284" s="471"/>
      <c r="CM284" s="400"/>
      <c r="CN284" s="320"/>
      <c r="CO284" s="462"/>
      <c r="CP284" s="308"/>
      <c r="CQ284" s="308"/>
      <c r="CR284" s="471"/>
      <c r="CS284" s="471"/>
      <c r="CT284" s="400"/>
      <c r="CU284" s="320"/>
      <c r="CV284" s="462"/>
      <c r="CW284" s="308"/>
      <c r="CX284" s="308"/>
      <c r="CY284" s="471"/>
      <c r="CZ284" s="471"/>
      <c r="DA284" s="400"/>
      <c r="DB284" s="320"/>
      <c r="DC284" s="462"/>
      <c r="DD284" s="308"/>
      <c r="DE284" s="308"/>
      <c r="DF284" s="471"/>
      <c r="DG284" s="471"/>
      <c r="DH284" s="400"/>
      <c r="DI284" s="320"/>
      <c r="DJ284" s="462"/>
      <c r="DK284" s="308"/>
      <c r="DL284" s="308"/>
      <c r="DM284" s="471"/>
      <c r="DN284" s="471"/>
      <c r="DO284" s="400"/>
      <c r="DP284" s="320"/>
      <c r="DQ284" s="462"/>
      <c r="DR284" s="308"/>
      <c r="DS284" s="308"/>
      <c r="DT284" s="471"/>
      <c r="DU284" s="471"/>
      <c r="DV284" s="400"/>
    </row>
    <row r="285" spans="1:126" outlineLevel="1" x14ac:dyDescent="0.2">
      <c r="A285" s="75" t="s">
        <v>5</v>
      </c>
      <c r="B285" s="71"/>
      <c r="C285" s="77">
        <f>SUMIF($H286:$H289,MID($H285,3,10),C286:C289)</f>
        <v>0</v>
      </c>
      <c r="D285" s="77">
        <f>SUMIF($H286:$H289,MID($H285,3,10),D286:D289)</f>
        <v>0</v>
      </c>
      <c r="E285" s="77">
        <f t="shared" ref="E285:E321" si="497">SUM(C285:D285)</f>
        <v>0</v>
      </c>
      <c r="F285" s="177"/>
      <c r="G285" s="22"/>
      <c r="H285" s="320" t="s">
        <v>314</v>
      </c>
      <c r="I285" s="77">
        <f t="shared" ref="I285:I320" si="498">IF(K$1="Rejected",C285,IF(L285="",C285,SUM(C285,L285)))</f>
        <v>0</v>
      </c>
      <c r="J285" s="77">
        <f t="shared" ref="J285:J320" si="499">IF(K$1="Rejected",D285,IF(M285="",D285,SUM(D285,M285)))</f>
        <v>0</v>
      </c>
      <c r="K285" s="77">
        <f t="shared" ref="K285:K320" si="500">IF(I$1="","",SUM(I285:J285))</f>
        <v>0</v>
      </c>
      <c r="L285" s="435">
        <f>IF(I$1="","",SUMIF($H286:$H289,MID($H285,3,10),L286:L289))</f>
        <v>0</v>
      </c>
      <c r="M285" s="435">
        <f>IF(I$1="","",SUMIF($H286:$H289,MID($H285,3,10),M286:M289))</f>
        <v>0</v>
      </c>
      <c r="N285" s="383"/>
      <c r="O285" s="320" t="str">
        <f t="shared" si="448"/>
        <v>LL</v>
      </c>
      <c r="P285" s="77">
        <f t="shared" ref="P285:P320" si="501">IF(R$1="Rejected",I285,IF(S285="",I285,SUM(I285,S285)))</f>
        <v>0</v>
      </c>
      <c r="Q285" s="77">
        <f t="shared" ref="Q285:Q320" si="502">IF(R$1="Rejected",J285,IF(T285="",J285,SUM(J285,T285)))</f>
        <v>0</v>
      </c>
      <c r="R285" s="77">
        <f>IF(P$1="","",SUM(P285:Q285))</f>
        <v>0</v>
      </c>
      <c r="S285" s="478">
        <f>IF(P$1="","",SUMIF($H286:$H289,MID($H285,3,10),S286:S289))</f>
        <v>0</v>
      </c>
      <c r="T285" s="478">
        <f>IF(P$1="","",SUMIF($H286:$H289,MID($H285,3,10),T286:T289))</f>
        <v>0</v>
      </c>
      <c r="U285" s="383"/>
      <c r="V285" s="320"/>
      <c r="W285" s="77">
        <f t="shared" ref="W285:W320" si="503">IF(Y$1="Rejected",P285,IF(Z285="",P285,SUM(P285,Z285)))</f>
        <v>0</v>
      </c>
      <c r="X285" s="77">
        <f t="shared" ref="X285:X320" si="504">IF(Y$1="Rejected",Q285,IF(AA285="",Q285,SUM(Q285,AA285)))</f>
        <v>0</v>
      </c>
      <c r="Y285" s="77">
        <f>IF(W$1="","",SUM(W285:X285))</f>
        <v>0</v>
      </c>
      <c r="Z285" s="478">
        <f>IF(W$1="","",SUMIF($H286:$H289,MID($H285,3,10),Z286:Z289))</f>
        <v>0</v>
      </c>
      <c r="AA285" s="478">
        <f>IF(W$1="","",SUMIF($H286:$H289,MID($H285,3,10),AA286:AA289))</f>
        <v>0</v>
      </c>
      <c r="AB285" s="383"/>
      <c r="AC285" s="320"/>
      <c r="AD285" s="77">
        <f t="shared" ref="AD285:AD320" si="505">IF(AF$1="Rejected",W285,IF(AG285="",W285,SUM(W285,AG285)))</f>
        <v>0</v>
      </c>
      <c r="AE285" s="77">
        <f t="shared" ref="AE285:AE320" si="506">IF(AF$1="Rejected",X285,IF(AH285="",X285,SUM(X285,AH285)))</f>
        <v>0</v>
      </c>
      <c r="AF285" s="77">
        <f>IF(AD$1="","",SUM(AD285:AE285))</f>
        <v>0</v>
      </c>
      <c r="AG285" s="478">
        <f>IF(AD$1="","",SUMIF($H286:$H289,MID($H285,3,10),AG286:AG289))</f>
        <v>0</v>
      </c>
      <c r="AH285" s="478">
        <f>IF(AD$1="","",SUMIF($H286:$H289,MID($H285,3,10),AH286:AH289))</f>
        <v>0</v>
      </c>
      <c r="AI285" s="383"/>
      <c r="AJ285" s="320"/>
      <c r="AK285" s="77">
        <f t="shared" ref="AK285:AK320" si="507">IF(AM$1="Rejected",AD285,IF(AN285="",AD285,SUM(AD285,AN285)))</f>
        <v>0</v>
      </c>
      <c r="AL285" s="77">
        <f t="shared" ref="AL285:AL320" si="508">IF(AM$1="Rejected",AE285,IF(AO285="",AE285,SUM(AE285,AO285)))</f>
        <v>0</v>
      </c>
      <c r="AM285" s="77">
        <f>IF(AK$1="","",SUM(AK285:AL285))</f>
        <v>0</v>
      </c>
      <c r="AN285" s="478">
        <f>IF(AK$1="","",SUMIF($H286:$H289,MID($H285,3,10),AN286:AN289))</f>
        <v>0</v>
      </c>
      <c r="AO285" s="478">
        <f>IF(AK$1="","",SUMIF($H286:$H289,MID($H285,3,10),AO286:AO289))</f>
        <v>0</v>
      </c>
      <c r="AP285" s="383"/>
      <c r="AQ285" s="320"/>
      <c r="AR285" s="77">
        <f t="shared" ref="AR285:AR320" si="509">IF(AT$1="Rejected",AK285,IF(AU285="",AK285,SUM(AK285,AU285)))</f>
        <v>0</v>
      </c>
      <c r="AS285" s="77">
        <f t="shared" ref="AS285:AS320" si="510">IF(AT$1="Rejected",AL285,IF(AV285="",AL285,SUM(AL285,AV285)))</f>
        <v>0</v>
      </c>
      <c r="AT285" s="77">
        <f>IF(AR$1="","",SUM(AR285:AS285))</f>
        <v>0</v>
      </c>
      <c r="AU285" s="478">
        <f>IF(AR$1="","",SUMIF($H286:$H289,MID($H285,3,10),AU286:AU289))</f>
        <v>0</v>
      </c>
      <c r="AV285" s="478">
        <f>IF(AR$1="","",SUMIF($H286:$H289,MID($H285,3,10),AV286:AV289))</f>
        <v>0</v>
      </c>
      <c r="AW285" s="383"/>
      <c r="AX285" s="320"/>
      <c r="AY285" s="77">
        <f t="shared" ref="AY285:AY320" si="511">IF(BA$1="Rejected",AR285,IF(BB285="",AR285,SUM(AR285,BB285)))</f>
        <v>0</v>
      </c>
      <c r="AZ285" s="77">
        <f t="shared" ref="AZ285:AZ320" si="512">IF(BA$1="Rejected",AS285,IF(BC285="",AS285,SUM(AS285,BC285)))</f>
        <v>0</v>
      </c>
      <c r="BA285" s="77">
        <f>IF(AY$1="","",SUM(AY285:AZ285))</f>
        <v>0</v>
      </c>
      <c r="BB285" s="478">
        <f>IF(AY$1="","",SUMIF($H286:$H289,MID($H285,3,10),BB286:BB289))</f>
        <v>0</v>
      </c>
      <c r="BC285" s="478">
        <f>IF(AY$1="","",SUMIF($H286:$H289,MID($H285,3,10),BC286:BC289))</f>
        <v>0</v>
      </c>
      <c r="BD285" s="383"/>
      <c r="BE285" s="320"/>
      <c r="BF285" s="77">
        <f t="shared" ref="BF285:BF320" si="513">IF(BH$1="Rejected",AY285,IF(BI285="",AY285,SUM(AY285,BI285)))</f>
        <v>0</v>
      </c>
      <c r="BG285" s="77">
        <f t="shared" ref="BG285:BG320" si="514">IF(BH$1="Rejected",AZ285,IF(BJ285="",AZ285,SUM(AZ285,BJ285)))</f>
        <v>0</v>
      </c>
      <c r="BH285" s="77">
        <f>IF(BF$1="","",SUM(BF285:BG285))</f>
        <v>0</v>
      </c>
      <c r="BI285" s="478">
        <f>IF(BF$1="","",SUMIF($H286:$H289,MID($H285,3,10),BI286:BI289))</f>
        <v>0</v>
      </c>
      <c r="BJ285" s="478">
        <f>IF(BF$1="","",SUMIF($H286:$H289,MID($H285,3,10),BJ286:BJ289))</f>
        <v>0</v>
      </c>
      <c r="BK285" s="383"/>
      <c r="BL285" s="320"/>
      <c r="BM285" s="77">
        <f t="shared" ref="BM285:BM320" si="515">IF(BO$1="Rejected",BF285,IF(BP285="",BF285,SUM(BF285,BP285)))</f>
        <v>0</v>
      </c>
      <c r="BN285" s="77">
        <f t="shared" ref="BN285:BN320" si="516">IF(BO$1="Rejected",BG285,IF(BQ285="",BG285,SUM(BG285,BQ285)))</f>
        <v>0</v>
      </c>
      <c r="BO285" s="77">
        <f>IF(BM$1="","",SUM(BM285:BN285))</f>
        <v>0</v>
      </c>
      <c r="BP285" s="478">
        <f>IF(BM$1="","",SUMIF($H286:$H289,MID($H285,3,10),BP286:BP289))</f>
        <v>0</v>
      </c>
      <c r="BQ285" s="478">
        <f>IF(BM$1="","",SUMIF($H286:$H289,MID($H285,3,10),BQ286:BQ289))</f>
        <v>0</v>
      </c>
      <c r="BR285" s="383"/>
      <c r="BS285" s="320"/>
      <c r="BT285" s="77">
        <f t="shared" ref="BT285:BT320" si="517">IF(BV$1="Rejected",BM285,IF(BW285="",BM285,SUM(BM285,BW285)))</f>
        <v>0</v>
      </c>
      <c r="BU285" s="77">
        <f t="shared" ref="BU285:BU320" si="518">IF(BV$1="Rejected",BN285,IF(BX285="",BN285,SUM(BN285,BX285)))</f>
        <v>0</v>
      </c>
      <c r="BV285" s="77">
        <f>IF(BT$1="","",SUM(BT285:BU285))</f>
        <v>0</v>
      </c>
      <c r="BW285" s="478">
        <f>IF(BT$1="","",SUMIF($H286:$H289,MID($H285,3,10),BW286:BW289))</f>
        <v>0</v>
      </c>
      <c r="BX285" s="478">
        <f>IF(BT$1="","",SUMIF($H286:$H289,MID($H285,3,10),BX286:BX289))</f>
        <v>0</v>
      </c>
      <c r="BY285" s="383"/>
      <c r="BZ285" s="320"/>
      <c r="CA285" s="77">
        <f t="shared" ref="CA285:CA320" si="519">IF(CC$1="Rejected",BT285,IF(CD285="",BT285,SUM(BT285,CD285)))</f>
        <v>0</v>
      </c>
      <c r="CB285" s="77">
        <f t="shared" ref="CB285:CB320" si="520">IF(CC$1="Rejected",BU285,IF(CE285="",BU285,SUM(BU285,CE285)))</f>
        <v>0</v>
      </c>
      <c r="CC285" s="77">
        <f>IF(CA$1="","",SUM(CA285:CB285))</f>
        <v>0</v>
      </c>
      <c r="CD285" s="478">
        <f>IF(CA$1="","",SUMIF($H286:$H289,MID($H285,3,10),CD286:CD289))</f>
        <v>0</v>
      </c>
      <c r="CE285" s="478">
        <f>IF(CA$1="","",SUMIF($H286:$H289,MID($H285,3,10),CE286:CE289))</f>
        <v>0</v>
      </c>
      <c r="CF285" s="383"/>
      <c r="CG285" s="320"/>
      <c r="CH285" s="77">
        <f t="shared" ref="CH285:CH320" si="521">IF(CJ$1="Rejected",CA285,IF(CK285="",CA285,SUM(CA285,CK285)))</f>
        <v>0</v>
      </c>
      <c r="CI285" s="77">
        <f t="shared" ref="CI285:CI320" si="522">IF(CJ$1="Rejected",CB285,IF(CL285="",CB285,SUM(CB285,CL285)))</f>
        <v>0</v>
      </c>
      <c r="CJ285" s="77">
        <f>IF(CH$1="","",SUM(CH285:CI285))</f>
        <v>0</v>
      </c>
      <c r="CK285" s="478">
        <f>IF(CH$1="","",SUMIF($H286:$H289,MID($H285,3,10),CK286:CK289))</f>
        <v>0</v>
      </c>
      <c r="CL285" s="478">
        <f>IF(CH$1="","",SUMIF($H286:$H289,MID($H285,3,10),CL286:CL289))</f>
        <v>0</v>
      </c>
      <c r="CM285" s="383"/>
      <c r="CN285" s="320"/>
      <c r="CO285" s="77">
        <f t="shared" ref="CO285:CO320" si="523">IF(CQ$1="Rejected",CH285,IF(CR285="",CH285,SUM(CH285,CR285)))</f>
        <v>0</v>
      </c>
      <c r="CP285" s="77">
        <f t="shared" ref="CP285:CP320" si="524">IF(CQ$1="Rejected",CI285,IF(CS285="",CI285,SUM(CI285,CS285)))</f>
        <v>0</v>
      </c>
      <c r="CQ285" s="77">
        <f>IF(CO$1="","",SUM(CO285:CP285))</f>
        <v>0</v>
      </c>
      <c r="CR285" s="478">
        <f>IF(CO$1="","",SUMIF($H286:$H289,MID($H285,3,10),CR286:CR289))</f>
        <v>0</v>
      </c>
      <c r="CS285" s="478">
        <f>IF(CO$1="","",SUMIF($H286:$H289,MID($H285,3,10),CS286:CS289))</f>
        <v>0</v>
      </c>
      <c r="CT285" s="383"/>
      <c r="CU285" s="320"/>
      <c r="CV285" s="77">
        <f t="shared" ref="CV285:CV320" si="525">IF(CX$1="Rejected",CO285,IF(CY285="",CO285,SUM(CO285,CY285)))</f>
        <v>0</v>
      </c>
      <c r="CW285" s="77">
        <f t="shared" ref="CW285:CW320" si="526">IF(CX$1="Rejected",CP285,IF(CZ285="",CP285,SUM(CP285,CZ285)))</f>
        <v>0</v>
      </c>
      <c r="CX285" s="77">
        <f>IF(CV$1="","",SUM(CV285:CW285))</f>
        <v>0</v>
      </c>
      <c r="CY285" s="478">
        <f>IF(CV$1="","",SUMIF($H286:$H289,MID($H285,3,10),CY286:CY289))</f>
        <v>0</v>
      </c>
      <c r="CZ285" s="478">
        <f>IF(CV$1="","",SUMIF($H286:$H289,MID($H285,3,10),CZ286:CZ289))</f>
        <v>0</v>
      </c>
      <c r="DA285" s="383"/>
      <c r="DB285" s="320"/>
      <c r="DC285" s="77">
        <f t="shared" ref="DC285:DC320" si="527">IF(DE$1="Rejected",CV285,IF(DF285="",CV285,SUM(CV285,DF285)))</f>
        <v>0</v>
      </c>
      <c r="DD285" s="77">
        <f t="shared" ref="DD285:DD320" si="528">IF(DE$1="Rejected",CW285,IF(DG285="",CW285,SUM(CW285,DG285)))</f>
        <v>0</v>
      </c>
      <c r="DE285" s="77">
        <f>IF(DC$1="","",SUM(DC285:DD285))</f>
        <v>0</v>
      </c>
      <c r="DF285" s="478">
        <f>IF(DC$1="","",SUMIF($H286:$H289,MID($H285,3,10),DF286:DF289))</f>
        <v>0</v>
      </c>
      <c r="DG285" s="478">
        <f>IF(DC$1="","",SUMIF($H286:$H289,MID($H285,3,10),DG286:DG289))</f>
        <v>0</v>
      </c>
      <c r="DH285" s="383"/>
      <c r="DI285" s="320"/>
      <c r="DJ285" s="77">
        <f t="shared" ref="DJ285:DJ320" si="529">IF(DL$1="Rejected",DC285,IF(DM285="",DC285,SUM(DC285,DM285)))</f>
        <v>0</v>
      </c>
      <c r="DK285" s="77">
        <f t="shared" ref="DK285:DK320" si="530">IF(DL$1="Rejected",DD285,IF(DN285="",DD285,SUM(DD285,DN285)))</f>
        <v>0</v>
      </c>
      <c r="DL285" s="77">
        <f>IF(DJ$1="","",SUM(DJ285:DK285))</f>
        <v>0</v>
      </c>
      <c r="DM285" s="478">
        <f>IF(DJ$1="","",SUMIF($H286:$H289,MID($H285,3,10),DM286:DM289))</f>
        <v>0</v>
      </c>
      <c r="DN285" s="478">
        <f>IF(DJ$1="","",SUMIF($H286:$H289,MID($H285,3,10),DN286:DN289))</f>
        <v>0</v>
      </c>
      <c r="DO285" s="383"/>
      <c r="DP285" s="320"/>
      <c r="DQ285" s="77">
        <f t="shared" ref="DQ285:DQ320" si="531">IF(DS$1="Rejected",DJ285,IF(DT285="",DJ285,SUM(DJ285,DT285)))</f>
        <v>0</v>
      </c>
      <c r="DR285" s="77">
        <f t="shared" ref="DR285:DR320" si="532">IF(DS$1="Rejected",DK285,IF(DU285="",DK285,SUM(DK285,DU285)))</f>
        <v>0</v>
      </c>
      <c r="DS285" s="77">
        <f>IF(DQ$1="","",SUM(DQ285:DR285))</f>
        <v>0</v>
      </c>
      <c r="DT285" s="478">
        <f>IF(DQ$1="","",SUMIF($H286:$H289,MID($H285,3,10),DT286:DT289))</f>
        <v>0</v>
      </c>
      <c r="DU285" s="478">
        <f>IF(DQ$1="","",SUMIF($H286:$H289,MID($H285,3,10),DU286:DU289))</f>
        <v>0</v>
      </c>
      <c r="DV285" s="383"/>
    </row>
    <row r="286" spans="1:126" outlineLevel="1" x14ac:dyDescent="0.2">
      <c r="A286" s="152" t="s">
        <v>21</v>
      </c>
      <c r="B286" s="182"/>
      <c r="C286" s="43"/>
      <c r="D286" s="43"/>
      <c r="E286" s="79">
        <f t="shared" si="497"/>
        <v>0</v>
      </c>
      <c r="F286" s="150"/>
      <c r="G286" s="22"/>
      <c r="H286" s="320" t="s">
        <v>315</v>
      </c>
      <c r="I286" s="79">
        <f t="shared" si="498"/>
        <v>0</v>
      </c>
      <c r="J286" s="79">
        <f t="shared" si="499"/>
        <v>0</v>
      </c>
      <c r="K286" s="79">
        <f t="shared" si="500"/>
        <v>0</v>
      </c>
      <c r="L286" s="537"/>
      <c r="M286" s="537"/>
      <c r="N286" s="401"/>
      <c r="O286" s="320"/>
      <c r="P286" s="79">
        <f t="shared" si="501"/>
        <v>0</v>
      </c>
      <c r="Q286" s="79">
        <f t="shared" si="502"/>
        <v>0</v>
      </c>
      <c r="R286" s="77">
        <f>IF(P$1="","",SUM(P286:Q286))</f>
        <v>0</v>
      </c>
      <c r="S286" s="537"/>
      <c r="T286" s="537"/>
      <c r="U286" s="401"/>
      <c r="V286" s="320"/>
      <c r="W286" s="79">
        <f t="shared" si="503"/>
        <v>0</v>
      </c>
      <c r="X286" s="79">
        <f t="shared" si="504"/>
        <v>0</v>
      </c>
      <c r="Y286" s="79">
        <f>IF(W$1="","",SUM(W286:X286))</f>
        <v>0</v>
      </c>
      <c r="Z286" s="537"/>
      <c r="AA286" s="537"/>
      <c r="AB286" s="401"/>
      <c r="AC286" s="320"/>
      <c r="AD286" s="79">
        <f t="shared" si="505"/>
        <v>0</v>
      </c>
      <c r="AE286" s="79">
        <f t="shared" si="506"/>
        <v>0</v>
      </c>
      <c r="AF286" s="79">
        <f>IF(AD$1="","",SUM(AD286:AE286))</f>
        <v>0</v>
      </c>
      <c r="AG286" s="537"/>
      <c r="AH286" s="537"/>
      <c r="AI286" s="401"/>
      <c r="AJ286" s="320"/>
      <c r="AK286" s="79">
        <f t="shared" si="507"/>
        <v>0</v>
      </c>
      <c r="AL286" s="79">
        <f t="shared" si="508"/>
        <v>0</v>
      </c>
      <c r="AM286" s="79">
        <f>IF(AK$1="","",SUM(AK286:AL286))</f>
        <v>0</v>
      </c>
      <c r="AN286" s="537"/>
      <c r="AO286" s="537"/>
      <c r="AP286" s="401"/>
      <c r="AQ286" s="320"/>
      <c r="AR286" s="79">
        <f t="shared" si="509"/>
        <v>0</v>
      </c>
      <c r="AS286" s="79">
        <f t="shared" si="510"/>
        <v>0</v>
      </c>
      <c r="AT286" s="79">
        <f>IF(AR$1="","",SUM(AR286:AS286))</f>
        <v>0</v>
      </c>
      <c r="AU286" s="537"/>
      <c r="AV286" s="537"/>
      <c r="AW286" s="401"/>
      <c r="AX286" s="320"/>
      <c r="AY286" s="79">
        <f t="shared" si="511"/>
        <v>0</v>
      </c>
      <c r="AZ286" s="79">
        <f t="shared" si="512"/>
        <v>0</v>
      </c>
      <c r="BA286" s="79">
        <f>IF(AY$1="","",SUM(AY286:AZ286))</f>
        <v>0</v>
      </c>
      <c r="BB286" s="537"/>
      <c r="BC286" s="537"/>
      <c r="BD286" s="401"/>
      <c r="BE286" s="320"/>
      <c r="BF286" s="79">
        <f t="shared" si="513"/>
        <v>0</v>
      </c>
      <c r="BG286" s="79">
        <f t="shared" si="514"/>
        <v>0</v>
      </c>
      <c r="BH286" s="79">
        <f>IF(BF$1="","",SUM(BF286:BG286))</f>
        <v>0</v>
      </c>
      <c r="BI286" s="537"/>
      <c r="BJ286" s="537"/>
      <c r="BK286" s="401"/>
      <c r="BL286" s="320"/>
      <c r="BM286" s="79">
        <f t="shared" si="515"/>
        <v>0</v>
      </c>
      <c r="BN286" s="79">
        <f t="shared" si="516"/>
        <v>0</v>
      </c>
      <c r="BO286" s="79">
        <f>IF(BM$1="","",SUM(BM286:BN286))</f>
        <v>0</v>
      </c>
      <c r="BP286" s="537"/>
      <c r="BQ286" s="537"/>
      <c r="BR286" s="401"/>
      <c r="BS286" s="320"/>
      <c r="BT286" s="79">
        <f t="shared" si="517"/>
        <v>0</v>
      </c>
      <c r="BU286" s="79">
        <f t="shared" si="518"/>
        <v>0</v>
      </c>
      <c r="BV286" s="79">
        <f>IF(BT$1="","",SUM(BT286:BU286))</f>
        <v>0</v>
      </c>
      <c r="BW286" s="537"/>
      <c r="BX286" s="537"/>
      <c r="BY286" s="401"/>
      <c r="BZ286" s="320"/>
      <c r="CA286" s="79">
        <f t="shared" si="519"/>
        <v>0</v>
      </c>
      <c r="CB286" s="79">
        <f t="shared" si="520"/>
        <v>0</v>
      </c>
      <c r="CC286" s="79">
        <f>IF(CA$1="","",SUM(CA286:CB286))</f>
        <v>0</v>
      </c>
      <c r="CD286" s="537"/>
      <c r="CE286" s="537"/>
      <c r="CF286" s="401"/>
      <c r="CG286" s="320"/>
      <c r="CH286" s="79">
        <f t="shared" si="521"/>
        <v>0</v>
      </c>
      <c r="CI286" s="79">
        <f t="shared" si="522"/>
        <v>0</v>
      </c>
      <c r="CJ286" s="79">
        <f>IF(CH$1="","",SUM(CH286:CI286))</f>
        <v>0</v>
      </c>
      <c r="CK286" s="537"/>
      <c r="CL286" s="537"/>
      <c r="CM286" s="401"/>
      <c r="CN286" s="320"/>
      <c r="CO286" s="79">
        <f t="shared" si="523"/>
        <v>0</v>
      </c>
      <c r="CP286" s="79">
        <f t="shared" si="524"/>
        <v>0</v>
      </c>
      <c r="CQ286" s="79">
        <f>IF(CO$1="","",SUM(CO286:CP286))</f>
        <v>0</v>
      </c>
      <c r="CR286" s="537"/>
      <c r="CS286" s="537"/>
      <c r="CT286" s="401"/>
      <c r="CU286" s="320"/>
      <c r="CV286" s="79">
        <f t="shared" si="525"/>
        <v>0</v>
      </c>
      <c r="CW286" s="79">
        <f t="shared" si="526"/>
        <v>0</v>
      </c>
      <c r="CX286" s="79">
        <f>IF(CV$1="","",SUM(CV286:CW286))</f>
        <v>0</v>
      </c>
      <c r="CY286" s="537"/>
      <c r="CZ286" s="537"/>
      <c r="DA286" s="401"/>
      <c r="DB286" s="320"/>
      <c r="DC286" s="79">
        <f t="shared" si="527"/>
        <v>0</v>
      </c>
      <c r="DD286" s="79">
        <f t="shared" si="528"/>
        <v>0</v>
      </c>
      <c r="DE286" s="79">
        <f>IF(DC$1="","",SUM(DC286:DD286))</f>
        <v>0</v>
      </c>
      <c r="DF286" s="537"/>
      <c r="DG286" s="537"/>
      <c r="DH286" s="401"/>
      <c r="DI286" s="320"/>
      <c r="DJ286" s="79">
        <f t="shared" si="529"/>
        <v>0</v>
      </c>
      <c r="DK286" s="79">
        <f t="shared" si="530"/>
        <v>0</v>
      </c>
      <c r="DL286" s="77">
        <f>IF(DJ$1="","",SUM(DJ286:DK286))</f>
        <v>0</v>
      </c>
      <c r="DM286" s="537"/>
      <c r="DN286" s="537"/>
      <c r="DO286" s="401"/>
      <c r="DP286" s="320"/>
      <c r="DQ286" s="79">
        <f t="shared" si="531"/>
        <v>0</v>
      </c>
      <c r="DR286" s="79">
        <f t="shared" si="532"/>
        <v>0</v>
      </c>
      <c r="DS286" s="77">
        <f>IF(DQ$1="","",SUM(DQ286:DR286))</f>
        <v>0</v>
      </c>
      <c r="DT286" s="537"/>
      <c r="DU286" s="537"/>
      <c r="DV286" s="401"/>
    </row>
    <row r="287" spans="1:126" outlineLevel="1" x14ac:dyDescent="0.2">
      <c r="A287" s="152" t="s">
        <v>18</v>
      </c>
      <c r="B287" s="182"/>
      <c r="C287" s="43"/>
      <c r="D287" s="43"/>
      <c r="E287" s="79">
        <f t="shared" si="497"/>
        <v>0</v>
      </c>
      <c r="F287" s="150"/>
      <c r="G287" s="22"/>
      <c r="H287" s="320" t="s">
        <v>315</v>
      </c>
      <c r="I287" s="79">
        <f t="shared" si="498"/>
        <v>0</v>
      </c>
      <c r="J287" s="79">
        <f t="shared" si="499"/>
        <v>0</v>
      </c>
      <c r="K287" s="79">
        <f t="shared" si="500"/>
        <v>0</v>
      </c>
      <c r="L287" s="537"/>
      <c r="M287" s="537"/>
      <c r="N287" s="401"/>
      <c r="O287" s="320" t="str">
        <f t="shared" si="448"/>
        <v>LLE</v>
      </c>
      <c r="P287" s="79">
        <f t="shared" si="501"/>
        <v>0</v>
      </c>
      <c r="Q287" s="79">
        <f t="shared" si="502"/>
        <v>0</v>
      </c>
      <c r="R287" s="77">
        <f>IF(P$1="","",SUM(P287:Q287))</f>
        <v>0</v>
      </c>
      <c r="S287" s="537"/>
      <c r="T287" s="537"/>
      <c r="U287" s="401"/>
      <c r="V287" s="320"/>
      <c r="W287" s="79">
        <f t="shared" si="503"/>
        <v>0</v>
      </c>
      <c r="X287" s="79">
        <f t="shared" si="504"/>
        <v>0</v>
      </c>
      <c r="Y287" s="79">
        <f>IF(W$1="","",SUM(W287:X287))</f>
        <v>0</v>
      </c>
      <c r="Z287" s="537"/>
      <c r="AA287" s="537"/>
      <c r="AB287" s="401"/>
      <c r="AC287" s="320"/>
      <c r="AD287" s="79">
        <f t="shared" si="505"/>
        <v>0</v>
      </c>
      <c r="AE287" s="79">
        <f t="shared" si="506"/>
        <v>0</v>
      </c>
      <c r="AF287" s="79">
        <f>IF(AD$1="","",SUM(AD287:AE287))</f>
        <v>0</v>
      </c>
      <c r="AG287" s="537"/>
      <c r="AH287" s="537"/>
      <c r="AI287" s="401"/>
      <c r="AJ287" s="320"/>
      <c r="AK287" s="79">
        <f t="shared" si="507"/>
        <v>0</v>
      </c>
      <c r="AL287" s="79">
        <f t="shared" si="508"/>
        <v>0</v>
      </c>
      <c r="AM287" s="79">
        <f>IF(AK$1="","",SUM(AK287:AL287))</f>
        <v>0</v>
      </c>
      <c r="AN287" s="537"/>
      <c r="AO287" s="537"/>
      <c r="AP287" s="401"/>
      <c r="AQ287" s="320"/>
      <c r="AR287" s="79">
        <f t="shared" si="509"/>
        <v>0</v>
      </c>
      <c r="AS287" s="79">
        <f t="shared" si="510"/>
        <v>0</v>
      </c>
      <c r="AT287" s="79">
        <f>IF(AR$1="","",SUM(AR287:AS287))</f>
        <v>0</v>
      </c>
      <c r="AU287" s="537"/>
      <c r="AV287" s="537"/>
      <c r="AW287" s="401"/>
      <c r="AX287" s="320"/>
      <c r="AY287" s="79">
        <f t="shared" si="511"/>
        <v>0</v>
      </c>
      <c r="AZ287" s="79">
        <f t="shared" si="512"/>
        <v>0</v>
      </c>
      <c r="BA287" s="79">
        <f>IF(AY$1="","",SUM(AY287:AZ287))</f>
        <v>0</v>
      </c>
      <c r="BB287" s="537"/>
      <c r="BC287" s="537"/>
      <c r="BD287" s="401"/>
      <c r="BE287" s="320"/>
      <c r="BF287" s="79">
        <f t="shared" si="513"/>
        <v>0</v>
      </c>
      <c r="BG287" s="79">
        <f t="shared" si="514"/>
        <v>0</v>
      </c>
      <c r="BH287" s="79">
        <f>IF(BF$1="","",SUM(BF287:BG287))</f>
        <v>0</v>
      </c>
      <c r="BI287" s="537"/>
      <c r="BJ287" s="537"/>
      <c r="BK287" s="401"/>
      <c r="BL287" s="320"/>
      <c r="BM287" s="79">
        <f t="shared" si="515"/>
        <v>0</v>
      </c>
      <c r="BN287" s="79">
        <f t="shared" si="516"/>
        <v>0</v>
      </c>
      <c r="BO287" s="79">
        <f>IF(BM$1="","",SUM(BM287:BN287))</f>
        <v>0</v>
      </c>
      <c r="BP287" s="537"/>
      <c r="BQ287" s="537"/>
      <c r="BR287" s="401"/>
      <c r="BS287" s="320"/>
      <c r="BT287" s="79">
        <f t="shared" si="517"/>
        <v>0</v>
      </c>
      <c r="BU287" s="79">
        <f t="shared" si="518"/>
        <v>0</v>
      </c>
      <c r="BV287" s="79">
        <f>IF(BT$1="","",SUM(BT287:BU287))</f>
        <v>0</v>
      </c>
      <c r="BW287" s="537"/>
      <c r="BX287" s="537"/>
      <c r="BY287" s="401"/>
      <c r="BZ287" s="320"/>
      <c r="CA287" s="79">
        <f t="shared" si="519"/>
        <v>0</v>
      </c>
      <c r="CB287" s="79">
        <f t="shared" si="520"/>
        <v>0</v>
      </c>
      <c r="CC287" s="79">
        <f>IF(CA$1="","",SUM(CA287:CB287))</f>
        <v>0</v>
      </c>
      <c r="CD287" s="537"/>
      <c r="CE287" s="537"/>
      <c r="CF287" s="401"/>
      <c r="CG287" s="320"/>
      <c r="CH287" s="79">
        <f t="shared" si="521"/>
        <v>0</v>
      </c>
      <c r="CI287" s="79">
        <f t="shared" si="522"/>
        <v>0</v>
      </c>
      <c r="CJ287" s="79">
        <f>IF(CH$1="","",SUM(CH287:CI287))</f>
        <v>0</v>
      </c>
      <c r="CK287" s="537"/>
      <c r="CL287" s="537"/>
      <c r="CM287" s="401"/>
      <c r="CN287" s="320"/>
      <c r="CO287" s="79">
        <f t="shared" si="523"/>
        <v>0</v>
      </c>
      <c r="CP287" s="79">
        <f t="shared" si="524"/>
        <v>0</v>
      </c>
      <c r="CQ287" s="79">
        <f>IF(CO$1="","",SUM(CO287:CP287))</f>
        <v>0</v>
      </c>
      <c r="CR287" s="537"/>
      <c r="CS287" s="537"/>
      <c r="CT287" s="401"/>
      <c r="CU287" s="320"/>
      <c r="CV287" s="79">
        <f t="shared" si="525"/>
        <v>0</v>
      </c>
      <c r="CW287" s="79">
        <f t="shared" si="526"/>
        <v>0</v>
      </c>
      <c r="CX287" s="79">
        <f>IF(CV$1="","",SUM(CV287:CW287))</f>
        <v>0</v>
      </c>
      <c r="CY287" s="537"/>
      <c r="CZ287" s="537"/>
      <c r="DA287" s="401"/>
      <c r="DB287" s="320"/>
      <c r="DC287" s="79">
        <f t="shared" si="527"/>
        <v>0</v>
      </c>
      <c r="DD287" s="79">
        <f t="shared" si="528"/>
        <v>0</v>
      </c>
      <c r="DE287" s="79">
        <f>IF(DC$1="","",SUM(DC287:DD287))</f>
        <v>0</v>
      </c>
      <c r="DF287" s="537"/>
      <c r="DG287" s="537"/>
      <c r="DH287" s="401"/>
      <c r="DI287" s="320"/>
      <c r="DJ287" s="79">
        <f t="shared" si="529"/>
        <v>0</v>
      </c>
      <c r="DK287" s="79">
        <f t="shared" si="530"/>
        <v>0</v>
      </c>
      <c r="DL287" s="77">
        <f>IF(DJ$1="","",SUM(DJ287:DK287))</f>
        <v>0</v>
      </c>
      <c r="DM287" s="537"/>
      <c r="DN287" s="537"/>
      <c r="DO287" s="401"/>
      <c r="DP287" s="320"/>
      <c r="DQ287" s="79">
        <f t="shared" si="531"/>
        <v>0</v>
      </c>
      <c r="DR287" s="79">
        <f t="shared" si="532"/>
        <v>0</v>
      </c>
      <c r="DS287" s="77">
        <f>IF(DQ$1="","",SUM(DQ287:DR287))</f>
        <v>0</v>
      </c>
      <c r="DT287" s="537"/>
      <c r="DU287" s="537"/>
      <c r="DV287" s="401"/>
    </row>
    <row r="288" spans="1:126" outlineLevel="1" x14ac:dyDescent="0.2">
      <c r="A288" s="186" t="s">
        <v>58</v>
      </c>
      <c r="B288" s="182"/>
      <c r="C288" s="43"/>
      <c r="D288" s="43"/>
      <c r="E288" s="79">
        <f t="shared" si="497"/>
        <v>0</v>
      </c>
      <c r="F288" s="150"/>
      <c r="G288" s="22"/>
      <c r="H288" s="320" t="s">
        <v>315</v>
      </c>
      <c r="I288" s="79">
        <f t="shared" si="498"/>
        <v>0</v>
      </c>
      <c r="J288" s="79">
        <f t="shared" si="499"/>
        <v>0</v>
      </c>
      <c r="K288" s="79">
        <f t="shared" si="500"/>
        <v>0</v>
      </c>
      <c r="L288" s="537"/>
      <c r="M288" s="537"/>
      <c r="N288" s="401"/>
      <c r="O288" s="320" t="str">
        <f t="shared" si="448"/>
        <v>LLE</v>
      </c>
      <c r="P288" s="79">
        <f t="shared" si="501"/>
        <v>0</v>
      </c>
      <c r="Q288" s="79">
        <f t="shared" si="502"/>
        <v>0</v>
      </c>
      <c r="R288" s="77">
        <f>IF(P$1="","",SUM(P288:Q288))</f>
        <v>0</v>
      </c>
      <c r="S288" s="537"/>
      <c r="T288" s="537"/>
      <c r="U288" s="401"/>
      <c r="V288" s="320"/>
      <c r="W288" s="79">
        <f t="shared" si="503"/>
        <v>0</v>
      </c>
      <c r="X288" s="79">
        <f t="shared" si="504"/>
        <v>0</v>
      </c>
      <c r="Y288" s="79">
        <f>IF(W$1="","",SUM(W288:X288))</f>
        <v>0</v>
      </c>
      <c r="Z288" s="537"/>
      <c r="AA288" s="537"/>
      <c r="AB288" s="401"/>
      <c r="AC288" s="320"/>
      <c r="AD288" s="79">
        <f t="shared" si="505"/>
        <v>0</v>
      </c>
      <c r="AE288" s="79">
        <f t="shared" si="506"/>
        <v>0</v>
      </c>
      <c r="AF288" s="79">
        <f>IF(AD$1="","",SUM(AD288:AE288))</f>
        <v>0</v>
      </c>
      <c r="AG288" s="537"/>
      <c r="AH288" s="537"/>
      <c r="AI288" s="401"/>
      <c r="AJ288" s="320"/>
      <c r="AK288" s="79">
        <f t="shared" si="507"/>
        <v>0</v>
      </c>
      <c r="AL288" s="79">
        <f t="shared" si="508"/>
        <v>0</v>
      </c>
      <c r="AM288" s="79">
        <f>IF(AK$1="","",SUM(AK288:AL288))</f>
        <v>0</v>
      </c>
      <c r="AN288" s="537"/>
      <c r="AO288" s="537"/>
      <c r="AP288" s="401"/>
      <c r="AQ288" s="320"/>
      <c r="AR288" s="79">
        <f t="shared" si="509"/>
        <v>0</v>
      </c>
      <c r="AS288" s="79">
        <f t="shared" si="510"/>
        <v>0</v>
      </c>
      <c r="AT288" s="79">
        <f>IF(AR$1="","",SUM(AR288:AS288))</f>
        <v>0</v>
      </c>
      <c r="AU288" s="537"/>
      <c r="AV288" s="537"/>
      <c r="AW288" s="401"/>
      <c r="AX288" s="320"/>
      <c r="AY288" s="79">
        <f t="shared" si="511"/>
        <v>0</v>
      </c>
      <c r="AZ288" s="79">
        <f t="shared" si="512"/>
        <v>0</v>
      </c>
      <c r="BA288" s="79">
        <f>IF(AY$1="","",SUM(AY288:AZ288))</f>
        <v>0</v>
      </c>
      <c r="BB288" s="537"/>
      <c r="BC288" s="537"/>
      <c r="BD288" s="401"/>
      <c r="BE288" s="320"/>
      <c r="BF288" s="79">
        <f t="shared" si="513"/>
        <v>0</v>
      </c>
      <c r="BG288" s="79">
        <f t="shared" si="514"/>
        <v>0</v>
      </c>
      <c r="BH288" s="79">
        <f>IF(BF$1="","",SUM(BF288:BG288))</f>
        <v>0</v>
      </c>
      <c r="BI288" s="537"/>
      <c r="BJ288" s="537"/>
      <c r="BK288" s="401"/>
      <c r="BL288" s="320"/>
      <c r="BM288" s="79">
        <f t="shared" si="515"/>
        <v>0</v>
      </c>
      <c r="BN288" s="79">
        <f t="shared" si="516"/>
        <v>0</v>
      </c>
      <c r="BO288" s="79">
        <f>IF(BM$1="","",SUM(BM288:BN288))</f>
        <v>0</v>
      </c>
      <c r="BP288" s="537"/>
      <c r="BQ288" s="537"/>
      <c r="BR288" s="401"/>
      <c r="BS288" s="320"/>
      <c r="BT288" s="79">
        <f t="shared" si="517"/>
        <v>0</v>
      </c>
      <c r="BU288" s="79">
        <f t="shared" si="518"/>
        <v>0</v>
      </c>
      <c r="BV288" s="79">
        <f>IF(BT$1="","",SUM(BT288:BU288))</f>
        <v>0</v>
      </c>
      <c r="BW288" s="537"/>
      <c r="BX288" s="537"/>
      <c r="BY288" s="401"/>
      <c r="BZ288" s="320"/>
      <c r="CA288" s="79">
        <f t="shared" si="519"/>
        <v>0</v>
      </c>
      <c r="CB288" s="79">
        <f t="shared" si="520"/>
        <v>0</v>
      </c>
      <c r="CC288" s="79">
        <f>IF(CA$1="","",SUM(CA288:CB288))</f>
        <v>0</v>
      </c>
      <c r="CD288" s="537"/>
      <c r="CE288" s="537"/>
      <c r="CF288" s="401"/>
      <c r="CG288" s="320"/>
      <c r="CH288" s="79">
        <f t="shared" si="521"/>
        <v>0</v>
      </c>
      <c r="CI288" s="79">
        <f t="shared" si="522"/>
        <v>0</v>
      </c>
      <c r="CJ288" s="79">
        <f>IF(CH$1="","",SUM(CH288:CI288))</f>
        <v>0</v>
      </c>
      <c r="CK288" s="537"/>
      <c r="CL288" s="537"/>
      <c r="CM288" s="401"/>
      <c r="CN288" s="320"/>
      <c r="CO288" s="79">
        <f t="shared" si="523"/>
        <v>0</v>
      </c>
      <c r="CP288" s="79">
        <f t="shared" si="524"/>
        <v>0</v>
      </c>
      <c r="CQ288" s="79">
        <f>IF(CO$1="","",SUM(CO288:CP288))</f>
        <v>0</v>
      </c>
      <c r="CR288" s="537"/>
      <c r="CS288" s="537"/>
      <c r="CT288" s="401"/>
      <c r="CU288" s="320"/>
      <c r="CV288" s="79">
        <f t="shared" si="525"/>
        <v>0</v>
      </c>
      <c r="CW288" s="79">
        <f t="shared" si="526"/>
        <v>0</v>
      </c>
      <c r="CX288" s="79">
        <f>IF(CV$1="","",SUM(CV288:CW288))</f>
        <v>0</v>
      </c>
      <c r="CY288" s="537"/>
      <c r="CZ288" s="537"/>
      <c r="DA288" s="401"/>
      <c r="DB288" s="320"/>
      <c r="DC288" s="79">
        <f t="shared" si="527"/>
        <v>0</v>
      </c>
      <c r="DD288" s="79">
        <f t="shared" si="528"/>
        <v>0</v>
      </c>
      <c r="DE288" s="79">
        <f>IF(DC$1="","",SUM(DC288:DD288))</f>
        <v>0</v>
      </c>
      <c r="DF288" s="537"/>
      <c r="DG288" s="537"/>
      <c r="DH288" s="401"/>
      <c r="DI288" s="320"/>
      <c r="DJ288" s="79">
        <f t="shared" si="529"/>
        <v>0</v>
      </c>
      <c r="DK288" s="79">
        <f t="shared" si="530"/>
        <v>0</v>
      </c>
      <c r="DL288" s="77">
        <f>IF(DJ$1="","",SUM(DJ288:DK288))</f>
        <v>0</v>
      </c>
      <c r="DM288" s="537"/>
      <c r="DN288" s="537"/>
      <c r="DO288" s="401"/>
      <c r="DP288" s="320"/>
      <c r="DQ288" s="79">
        <f t="shared" si="531"/>
        <v>0</v>
      </c>
      <c r="DR288" s="79">
        <f t="shared" si="532"/>
        <v>0</v>
      </c>
      <c r="DS288" s="77">
        <f>IF(DQ$1="","",SUM(DQ288:DR288))</f>
        <v>0</v>
      </c>
      <c r="DT288" s="537"/>
      <c r="DU288" s="537"/>
      <c r="DV288" s="401"/>
    </row>
    <row r="289" spans="1:126" outlineLevel="1" x14ac:dyDescent="0.2">
      <c r="A289" s="89" t="s">
        <v>6</v>
      </c>
      <c r="B289" s="65"/>
      <c r="C289" s="80">
        <f>SUMIF($H290:$H292,MID($H289,3,10),C290:C292)</f>
        <v>0</v>
      </c>
      <c r="D289" s="80">
        <f>SUMIF($H290:$H292,MID($H289,3,10),D290:D292)</f>
        <v>0</v>
      </c>
      <c r="E289" s="80">
        <f t="shared" si="497"/>
        <v>0</v>
      </c>
      <c r="F289" s="150"/>
      <c r="G289" s="22"/>
      <c r="H289" s="320" t="s">
        <v>335</v>
      </c>
      <c r="I289" s="77">
        <f t="shared" si="498"/>
        <v>0</v>
      </c>
      <c r="J289" s="77">
        <f t="shared" si="499"/>
        <v>0</v>
      </c>
      <c r="K289" s="80">
        <f t="shared" si="500"/>
        <v>0</v>
      </c>
      <c r="L289" s="464">
        <f>IF(I$1="","",SUMIF($H290:$H292,MID($H289,3,10),L290:L292))</f>
        <v>0</v>
      </c>
      <c r="M289" s="464">
        <f>IF(I$1="","",SUMIF($H290:$H292,MID($H289,3,10),M290:M292))</f>
        <v>0</v>
      </c>
      <c r="N289" s="401"/>
      <c r="O289" s="320" t="str">
        <f t="shared" si="448"/>
        <v>LL</v>
      </c>
      <c r="P289" s="77">
        <f t="shared" si="501"/>
        <v>0</v>
      </c>
      <c r="Q289" s="77">
        <f t="shared" si="502"/>
        <v>0</v>
      </c>
      <c r="R289" s="80">
        <f>IF(P$1="","",SUM(P289:Q289))</f>
        <v>0</v>
      </c>
      <c r="S289" s="464">
        <f>IF(P$1="","",SUMIF($H290:$H292,MID($H289,3,10),S290:S292))</f>
        <v>0</v>
      </c>
      <c r="T289" s="464">
        <f>IF(P$1="","",SUMIF($H290:$H292,MID($H289,3,10),T290:T292))</f>
        <v>0</v>
      </c>
      <c r="U289" s="401"/>
      <c r="V289" s="320"/>
      <c r="W289" s="77">
        <f t="shared" si="503"/>
        <v>0</v>
      </c>
      <c r="X289" s="77">
        <f t="shared" si="504"/>
        <v>0</v>
      </c>
      <c r="Y289" s="80">
        <f>IF(W$1="","",SUM(W289:X289))</f>
        <v>0</v>
      </c>
      <c r="Z289" s="464">
        <f>IF(W$1="","",SUMIF($H290:$H292,MID($H289,3,10),Z290:Z292))</f>
        <v>0</v>
      </c>
      <c r="AA289" s="464">
        <f>IF(W$1="","",SUMIF($H290:$H292,MID($H289,3,10),AA290:AA292))</f>
        <v>0</v>
      </c>
      <c r="AB289" s="401"/>
      <c r="AC289" s="320"/>
      <c r="AD289" s="77">
        <f t="shared" si="505"/>
        <v>0</v>
      </c>
      <c r="AE289" s="77">
        <f t="shared" si="506"/>
        <v>0</v>
      </c>
      <c r="AF289" s="80">
        <f>IF(AD$1="","",SUM(AD289:AE289))</f>
        <v>0</v>
      </c>
      <c r="AG289" s="464">
        <f>IF(AD$1="","",SUMIF($H290:$H292,MID($H289,3,10),AG290:AG292))</f>
        <v>0</v>
      </c>
      <c r="AH289" s="464">
        <f>IF(AD$1="","",SUMIF($H290:$H292,MID($H289,3,10),AH290:AH292))</f>
        <v>0</v>
      </c>
      <c r="AI289" s="401"/>
      <c r="AJ289" s="320"/>
      <c r="AK289" s="77">
        <f t="shared" si="507"/>
        <v>0</v>
      </c>
      <c r="AL289" s="77">
        <f t="shared" si="508"/>
        <v>0</v>
      </c>
      <c r="AM289" s="80">
        <f>IF(AK$1="","",SUM(AK289:AL289))</f>
        <v>0</v>
      </c>
      <c r="AN289" s="464">
        <f>IF(AK$1="","",SUMIF($H290:$H292,MID($H289,3,10),AN290:AN292))</f>
        <v>0</v>
      </c>
      <c r="AO289" s="464">
        <f>IF(AK$1="","",SUMIF($H290:$H292,MID($H289,3,10),AO290:AO292))</f>
        <v>0</v>
      </c>
      <c r="AP289" s="401"/>
      <c r="AQ289" s="320"/>
      <c r="AR289" s="77">
        <f t="shared" si="509"/>
        <v>0</v>
      </c>
      <c r="AS289" s="77">
        <f t="shared" si="510"/>
        <v>0</v>
      </c>
      <c r="AT289" s="80">
        <f>IF(AR$1="","",SUM(AR289:AS289))</f>
        <v>0</v>
      </c>
      <c r="AU289" s="464">
        <f>IF(AR$1="","",SUMIF($H290:$H292,MID($H289,3,10),AU290:AU292))</f>
        <v>0</v>
      </c>
      <c r="AV289" s="464">
        <f>IF(AR$1="","",SUMIF($H290:$H292,MID($H289,3,10),AV290:AV292))</f>
        <v>0</v>
      </c>
      <c r="AW289" s="401"/>
      <c r="AX289" s="320"/>
      <c r="AY289" s="77">
        <f t="shared" si="511"/>
        <v>0</v>
      </c>
      <c r="AZ289" s="77">
        <f t="shared" si="512"/>
        <v>0</v>
      </c>
      <c r="BA289" s="80">
        <f>IF(AY$1="","",SUM(AY289:AZ289))</f>
        <v>0</v>
      </c>
      <c r="BB289" s="464">
        <f>IF(AY$1="","",SUMIF($H290:$H292,MID($H289,3,10),BB290:BB292))</f>
        <v>0</v>
      </c>
      <c r="BC289" s="464">
        <f>IF(AY$1="","",SUMIF($H290:$H292,MID($H289,3,10),BC290:BC292))</f>
        <v>0</v>
      </c>
      <c r="BD289" s="401"/>
      <c r="BE289" s="320"/>
      <c r="BF289" s="77">
        <f t="shared" si="513"/>
        <v>0</v>
      </c>
      <c r="BG289" s="77">
        <f t="shared" si="514"/>
        <v>0</v>
      </c>
      <c r="BH289" s="80">
        <f>IF(BF$1="","",SUM(BF289:BG289))</f>
        <v>0</v>
      </c>
      <c r="BI289" s="464">
        <f>IF(BF$1="","",SUMIF($H290:$H292,MID($H289,3,10),BI290:BI292))</f>
        <v>0</v>
      </c>
      <c r="BJ289" s="464">
        <f>IF(BF$1="","",SUMIF($H290:$H292,MID($H289,3,10),BJ290:BJ292))</f>
        <v>0</v>
      </c>
      <c r="BK289" s="401"/>
      <c r="BL289" s="320"/>
      <c r="BM289" s="77">
        <f t="shared" si="515"/>
        <v>0</v>
      </c>
      <c r="BN289" s="77">
        <f t="shared" si="516"/>
        <v>0</v>
      </c>
      <c r="BO289" s="80">
        <f>IF(BM$1="","",SUM(BM289:BN289))</f>
        <v>0</v>
      </c>
      <c r="BP289" s="464">
        <f>IF(BM$1="","",SUMIF($H290:$H292,MID($H289,3,10),BP290:BP292))</f>
        <v>0</v>
      </c>
      <c r="BQ289" s="464">
        <f>IF(BM$1="","",SUMIF($H290:$H292,MID($H289,3,10),BQ290:BQ292))</f>
        <v>0</v>
      </c>
      <c r="BR289" s="401"/>
      <c r="BS289" s="320"/>
      <c r="BT289" s="77">
        <f t="shared" si="517"/>
        <v>0</v>
      </c>
      <c r="BU289" s="77">
        <f t="shared" si="518"/>
        <v>0</v>
      </c>
      <c r="BV289" s="80">
        <f>IF(BT$1="","",SUM(BT289:BU289))</f>
        <v>0</v>
      </c>
      <c r="BW289" s="464">
        <f>IF(BT$1="","",SUMIF($H290:$H292,MID($H289,3,10),BW290:BW292))</f>
        <v>0</v>
      </c>
      <c r="BX289" s="464">
        <f>IF(BT$1="","",SUMIF($H290:$H292,MID($H289,3,10),BX290:BX292))</f>
        <v>0</v>
      </c>
      <c r="BY289" s="401"/>
      <c r="BZ289" s="320"/>
      <c r="CA289" s="77">
        <f t="shared" si="519"/>
        <v>0</v>
      </c>
      <c r="CB289" s="77">
        <f t="shared" si="520"/>
        <v>0</v>
      </c>
      <c r="CC289" s="80">
        <f>IF(CA$1="","",SUM(CA289:CB289))</f>
        <v>0</v>
      </c>
      <c r="CD289" s="464">
        <f>IF(CA$1="","",SUMIF($H290:$H292,MID($H289,3,10),CD290:CD292))</f>
        <v>0</v>
      </c>
      <c r="CE289" s="464">
        <f>IF(CA$1="","",SUMIF($H290:$H292,MID($H289,3,10),CE290:CE292))</f>
        <v>0</v>
      </c>
      <c r="CF289" s="401"/>
      <c r="CG289" s="320"/>
      <c r="CH289" s="77">
        <f t="shared" si="521"/>
        <v>0</v>
      </c>
      <c r="CI289" s="77">
        <f t="shared" si="522"/>
        <v>0</v>
      </c>
      <c r="CJ289" s="80">
        <f>IF(CH$1="","",SUM(CH289:CI289))</f>
        <v>0</v>
      </c>
      <c r="CK289" s="464">
        <f>IF(CH$1="","",SUMIF($H290:$H292,MID($H289,3,10),CK290:CK292))</f>
        <v>0</v>
      </c>
      <c r="CL289" s="464">
        <f>IF(CH$1="","",SUMIF($H290:$H292,MID($H289,3,10),CL290:CL292))</f>
        <v>0</v>
      </c>
      <c r="CM289" s="401"/>
      <c r="CN289" s="320"/>
      <c r="CO289" s="77">
        <f t="shared" si="523"/>
        <v>0</v>
      </c>
      <c r="CP289" s="77">
        <f t="shared" si="524"/>
        <v>0</v>
      </c>
      <c r="CQ289" s="80">
        <f>IF(CO$1="","",SUM(CO289:CP289))</f>
        <v>0</v>
      </c>
      <c r="CR289" s="464">
        <f>IF(CO$1="","",SUMIF($H290:$H292,MID($H289,3,10),CR290:CR292))</f>
        <v>0</v>
      </c>
      <c r="CS289" s="464">
        <f>IF(CO$1="","",SUMIF($H290:$H292,MID($H289,3,10),CS290:CS292))</f>
        <v>0</v>
      </c>
      <c r="CT289" s="401"/>
      <c r="CU289" s="320"/>
      <c r="CV289" s="77">
        <f t="shared" si="525"/>
        <v>0</v>
      </c>
      <c r="CW289" s="77">
        <f t="shared" si="526"/>
        <v>0</v>
      </c>
      <c r="CX289" s="80">
        <f>IF(CV$1="","",SUM(CV289:CW289))</f>
        <v>0</v>
      </c>
      <c r="CY289" s="464">
        <f>IF(CV$1="","",SUMIF($H290:$H292,MID($H289,3,10),CY290:CY292))</f>
        <v>0</v>
      </c>
      <c r="CZ289" s="464">
        <f>IF(CV$1="","",SUMIF($H290:$H292,MID($H289,3,10),CZ290:CZ292))</f>
        <v>0</v>
      </c>
      <c r="DA289" s="401"/>
      <c r="DB289" s="320"/>
      <c r="DC289" s="77">
        <f t="shared" si="527"/>
        <v>0</v>
      </c>
      <c r="DD289" s="77">
        <f t="shared" si="528"/>
        <v>0</v>
      </c>
      <c r="DE289" s="80">
        <f>IF(DC$1="","",SUM(DC289:DD289))</f>
        <v>0</v>
      </c>
      <c r="DF289" s="464">
        <f>IF(DC$1="","",SUMIF($H290:$H292,MID($H289,3,10),DF290:DF292))</f>
        <v>0</v>
      </c>
      <c r="DG289" s="464">
        <f>IF(DC$1="","",SUMIF($H290:$H292,MID($H289,3,10),DG290:DG292))</f>
        <v>0</v>
      </c>
      <c r="DH289" s="401"/>
      <c r="DI289" s="320"/>
      <c r="DJ289" s="77">
        <f t="shared" si="529"/>
        <v>0</v>
      </c>
      <c r="DK289" s="77">
        <f t="shared" si="530"/>
        <v>0</v>
      </c>
      <c r="DL289" s="80">
        <f>IF(DJ$1="","",SUM(DJ289:DK289))</f>
        <v>0</v>
      </c>
      <c r="DM289" s="464">
        <f>IF(DJ$1="","",SUMIF($H290:$H292,MID($H289,3,10),DM290:DM292))</f>
        <v>0</v>
      </c>
      <c r="DN289" s="464">
        <f>IF(DJ$1="","",SUMIF($H290:$H292,MID($H289,3,10),DN290:DN292))</f>
        <v>0</v>
      </c>
      <c r="DO289" s="401"/>
      <c r="DP289" s="320"/>
      <c r="DQ289" s="77">
        <f t="shared" si="531"/>
        <v>0</v>
      </c>
      <c r="DR289" s="77">
        <f t="shared" si="532"/>
        <v>0</v>
      </c>
      <c r="DS289" s="80">
        <f>IF(DQ$1="","",SUM(DQ289:DR289))</f>
        <v>0</v>
      </c>
      <c r="DT289" s="464">
        <f>IF(DQ$1="","",SUMIF($H290:$H292,MID($H289,3,10),DT290:DT292))</f>
        <v>0</v>
      </c>
      <c r="DU289" s="464">
        <f>IF(DQ$1="","",SUMIF($H290:$H292,MID($H289,3,10),DU290:DU292))</f>
        <v>0</v>
      </c>
      <c r="DV289" s="401"/>
    </row>
    <row r="290" spans="1:126" outlineLevel="1" x14ac:dyDescent="0.2">
      <c r="A290" s="154" t="s">
        <v>104</v>
      </c>
      <c r="B290" s="182"/>
      <c r="C290" s="44"/>
      <c r="D290" s="43"/>
      <c r="E290" s="79">
        <f t="shared" si="497"/>
        <v>0</v>
      </c>
      <c r="F290" s="150"/>
      <c r="G290" s="22"/>
      <c r="H290" s="320" t="s">
        <v>334</v>
      </c>
      <c r="I290" s="79">
        <f t="shared" si="498"/>
        <v>0</v>
      </c>
      <c r="J290" s="79">
        <f t="shared" si="499"/>
        <v>0</v>
      </c>
      <c r="K290" s="79">
        <f t="shared" si="500"/>
        <v>0</v>
      </c>
      <c r="L290" s="537"/>
      <c r="M290" s="537"/>
      <c r="N290" s="401"/>
      <c r="O290" s="320" t="str">
        <f t="shared" si="448"/>
        <v>LLV</v>
      </c>
      <c r="P290" s="79">
        <f t="shared" si="501"/>
        <v>0</v>
      </c>
      <c r="Q290" s="79">
        <f t="shared" si="502"/>
        <v>0</v>
      </c>
      <c r="R290" s="77">
        <f t="shared" ref="R290:R320" si="533">IF(P$1="","",SUM(P290:Q290))</f>
        <v>0</v>
      </c>
      <c r="S290" s="537"/>
      <c r="T290" s="537"/>
      <c r="U290" s="401"/>
      <c r="V290" s="320"/>
      <c r="W290" s="79">
        <f t="shared" si="503"/>
        <v>0</v>
      </c>
      <c r="X290" s="79">
        <f t="shared" si="504"/>
        <v>0</v>
      </c>
      <c r="Y290" s="79">
        <f t="shared" ref="Y290:Y320" si="534">IF(W$1="","",SUM(W290:X290))</f>
        <v>0</v>
      </c>
      <c r="Z290" s="537"/>
      <c r="AA290" s="537"/>
      <c r="AB290" s="401"/>
      <c r="AC290" s="320"/>
      <c r="AD290" s="79">
        <f t="shared" si="505"/>
        <v>0</v>
      </c>
      <c r="AE290" s="79">
        <f t="shared" si="506"/>
        <v>0</v>
      </c>
      <c r="AF290" s="79">
        <f t="shared" ref="AF290:AF320" si="535">IF(AD$1="","",SUM(AD290:AE290))</f>
        <v>0</v>
      </c>
      <c r="AG290" s="537"/>
      <c r="AH290" s="537"/>
      <c r="AI290" s="401"/>
      <c r="AJ290" s="320"/>
      <c r="AK290" s="79">
        <f t="shared" si="507"/>
        <v>0</v>
      </c>
      <c r="AL290" s="79">
        <f t="shared" si="508"/>
        <v>0</v>
      </c>
      <c r="AM290" s="79">
        <f t="shared" ref="AM290:AM320" si="536">IF(AK$1="","",SUM(AK290:AL290))</f>
        <v>0</v>
      </c>
      <c r="AN290" s="537"/>
      <c r="AO290" s="537"/>
      <c r="AP290" s="401"/>
      <c r="AQ290" s="320"/>
      <c r="AR290" s="79">
        <f t="shared" si="509"/>
        <v>0</v>
      </c>
      <c r="AS290" s="79">
        <f t="shared" si="510"/>
        <v>0</v>
      </c>
      <c r="AT290" s="79">
        <f t="shared" ref="AT290:AT320" si="537">IF(AR$1="","",SUM(AR290:AS290))</f>
        <v>0</v>
      </c>
      <c r="AU290" s="537"/>
      <c r="AV290" s="537"/>
      <c r="AW290" s="401"/>
      <c r="AX290" s="320"/>
      <c r="AY290" s="79">
        <f t="shared" si="511"/>
        <v>0</v>
      </c>
      <c r="AZ290" s="79">
        <f t="shared" si="512"/>
        <v>0</v>
      </c>
      <c r="BA290" s="79">
        <f t="shared" ref="BA290:BA320" si="538">IF(AY$1="","",SUM(AY290:AZ290))</f>
        <v>0</v>
      </c>
      <c r="BB290" s="537"/>
      <c r="BC290" s="537"/>
      <c r="BD290" s="401"/>
      <c r="BE290" s="320"/>
      <c r="BF290" s="79">
        <f t="shared" si="513"/>
        <v>0</v>
      </c>
      <c r="BG290" s="79">
        <f t="shared" si="514"/>
        <v>0</v>
      </c>
      <c r="BH290" s="79">
        <f t="shared" ref="BH290:BH320" si="539">IF(BF$1="","",SUM(BF290:BG290))</f>
        <v>0</v>
      </c>
      <c r="BI290" s="537"/>
      <c r="BJ290" s="537"/>
      <c r="BK290" s="401"/>
      <c r="BL290" s="320"/>
      <c r="BM290" s="79">
        <f t="shared" si="515"/>
        <v>0</v>
      </c>
      <c r="BN290" s="79">
        <f t="shared" si="516"/>
        <v>0</v>
      </c>
      <c r="BO290" s="79">
        <f t="shared" ref="BO290:BO320" si="540">IF(BM$1="","",SUM(BM290:BN290))</f>
        <v>0</v>
      </c>
      <c r="BP290" s="537"/>
      <c r="BQ290" s="537"/>
      <c r="BR290" s="401"/>
      <c r="BS290" s="320"/>
      <c r="BT290" s="79">
        <f t="shared" si="517"/>
        <v>0</v>
      </c>
      <c r="BU290" s="79">
        <f t="shared" si="518"/>
        <v>0</v>
      </c>
      <c r="BV290" s="79">
        <f t="shared" ref="BV290:BV320" si="541">IF(BT$1="","",SUM(BT290:BU290))</f>
        <v>0</v>
      </c>
      <c r="BW290" s="537"/>
      <c r="BX290" s="537"/>
      <c r="BY290" s="401"/>
      <c r="BZ290" s="320"/>
      <c r="CA290" s="79">
        <f t="shared" si="519"/>
        <v>0</v>
      </c>
      <c r="CB290" s="79">
        <f t="shared" si="520"/>
        <v>0</v>
      </c>
      <c r="CC290" s="79">
        <f t="shared" ref="CC290:CC320" si="542">IF(CA$1="","",SUM(CA290:CB290))</f>
        <v>0</v>
      </c>
      <c r="CD290" s="537"/>
      <c r="CE290" s="537"/>
      <c r="CF290" s="401"/>
      <c r="CG290" s="320"/>
      <c r="CH290" s="79">
        <f t="shared" si="521"/>
        <v>0</v>
      </c>
      <c r="CI290" s="79">
        <f t="shared" si="522"/>
        <v>0</v>
      </c>
      <c r="CJ290" s="79">
        <f t="shared" ref="CJ290:CJ320" si="543">IF(CH$1="","",SUM(CH290:CI290))</f>
        <v>0</v>
      </c>
      <c r="CK290" s="537"/>
      <c r="CL290" s="537"/>
      <c r="CM290" s="401"/>
      <c r="CN290" s="320"/>
      <c r="CO290" s="79">
        <f t="shared" si="523"/>
        <v>0</v>
      </c>
      <c r="CP290" s="79">
        <f t="shared" si="524"/>
        <v>0</v>
      </c>
      <c r="CQ290" s="79">
        <f t="shared" ref="CQ290:CQ320" si="544">IF(CO$1="","",SUM(CO290:CP290))</f>
        <v>0</v>
      </c>
      <c r="CR290" s="537"/>
      <c r="CS290" s="537"/>
      <c r="CT290" s="401"/>
      <c r="CU290" s="320"/>
      <c r="CV290" s="79">
        <f t="shared" si="525"/>
        <v>0</v>
      </c>
      <c r="CW290" s="79">
        <f t="shared" si="526"/>
        <v>0</v>
      </c>
      <c r="CX290" s="79">
        <f t="shared" ref="CX290:CX320" si="545">IF(CV$1="","",SUM(CV290:CW290))</f>
        <v>0</v>
      </c>
      <c r="CY290" s="537"/>
      <c r="CZ290" s="537"/>
      <c r="DA290" s="401"/>
      <c r="DB290" s="320"/>
      <c r="DC290" s="79">
        <f t="shared" si="527"/>
        <v>0</v>
      </c>
      <c r="DD290" s="79">
        <f t="shared" si="528"/>
        <v>0</v>
      </c>
      <c r="DE290" s="79">
        <f t="shared" ref="DE290:DE320" si="546">IF(DC$1="","",SUM(DC290:DD290))</f>
        <v>0</v>
      </c>
      <c r="DF290" s="537"/>
      <c r="DG290" s="537"/>
      <c r="DH290" s="401"/>
      <c r="DI290" s="320"/>
      <c r="DJ290" s="79">
        <f t="shared" si="529"/>
        <v>0</v>
      </c>
      <c r="DK290" s="79">
        <f t="shared" si="530"/>
        <v>0</v>
      </c>
      <c r="DL290" s="77">
        <f t="shared" ref="DL290:DL320" si="547">IF(DJ$1="","",SUM(DJ290:DK290))</f>
        <v>0</v>
      </c>
      <c r="DM290" s="537"/>
      <c r="DN290" s="537"/>
      <c r="DO290" s="401"/>
      <c r="DP290" s="320"/>
      <c r="DQ290" s="79">
        <f t="shared" si="531"/>
        <v>0</v>
      </c>
      <c r="DR290" s="79">
        <f t="shared" si="532"/>
        <v>0</v>
      </c>
      <c r="DS290" s="77">
        <f t="shared" ref="DS290:DS320" si="548">IF(DQ$1="","",SUM(DQ290:DR290))</f>
        <v>0</v>
      </c>
      <c r="DT290" s="537"/>
      <c r="DU290" s="537"/>
      <c r="DV290" s="401"/>
    </row>
    <row r="291" spans="1:126" outlineLevel="1" x14ac:dyDescent="0.2">
      <c r="A291" s="154" t="s">
        <v>119</v>
      </c>
      <c r="B291" s="182"/>
      <c r="C291" s="44"/>
      <c r="D291" s="43"/>
      <c r="E291" s="79">
        <f t="shared" si="497"/>
        <v>0</v>
      </c>
      <c r="F291" s="150"/>
      <c r="G291" s="22"/>
      <c r="H291" s="320" t="s">
        <v>334</v>
      </c>
      <c r="I291" s="79">
        <f t="shared" si="498"/>
        <v>0</v>
      </c>
      <c r="J291" s="79">
        <f t="shared" si="499"/>
        <v>0</v>
      </c>
      <c r="K291" s="79">
        <f t="shared" si="500"/>
        <v>0</v>
      </c>
      <c r="L291" s="537"/>
      <c r="M291" s="537"/>
      <c r="N291" s="401"/>
      <c r="O291" s="320" t="str">
        <f t="shared" si="448"/>
        <v>LLV</v>
      </c>
      <c r="P291" s="79">
        <f t="shared" si="501"/>
        <v>0</v>
      </c>
      <c r="Q291" s="79">
        <f t="shared" si="502"/>
        <v>0</v>
      </c>
      <c r="R291" s="77">
        <f t="shared" si="533"/>
        <v>0</v>
      </c>
      <c r="S291" s="537"/>
      <c r="T291" s="537"/>
      <c r="U291" s="401"/>
      <c r="V291" s="320"/>
      <c r="W291" s="79">
        <f t="shared" si="503"/>
        <v>0</v>
      </c>
      <c r="X291" s="79">
        <f t="shared" si="504"/>
        <v>0</v>
      </c>
      <c r="Y291" s="79">
        <f t="shared" si="534"/>
        <v>0</v>
      </c>
      <c r="Z291" s="537"/>
      <c r="AA291" s="537"/>
      <c r="AB291" s="401"/>
      <c r="AC291" s="320"/>
      <c r="AD291" s="79">
        <f t="shared" si="505"/>
        <v>0</v>
      </c>
      <c r="AE291" s="79">
        <f t="shared" si="506"/>
        <v>0</v>
      </c>
      <c r="AF291" s="79">
        <f t="shared" si="535"/>
        <v>0</v>
      </c>
      <c r="AG291" s="537"/>
      <c r="AH291" s="537"/>
      <c r="AI291" s="401"/>
      <c r="AJ291" s="320"/>
      <c r="AK291" s="79">
        <f t="shared" si="507"/>
        <v>0</v>
      </c>
      <c r="AL291" s="79">
        <f t="shared" si="508"/>
        <v>0</v>
      </c>
      <c r="AM291" s="79">
        <f t="shared" si="536"/>
        <v>0</v>
      </c>
      <c r="AN291" s="537"/>
      <c r="AO291" s="537"/>
      <c r="AP291" s="401"/>
      <c r="AQ291" s="320"/>
      <c r="AR291" s="79">
        <f t="shared" si="509"/>
        <v>0</v>
      </c>
      <c r="AS291" s="79">
        <f t="shared" si="510"/>
        <v>0</v>
      </c>
      <c r="AT291" s="79">
        <f t="shared" si="537"/>
        <v>0</v>
      </c>
      <c r="AU291" s="537"/>
      <c r="AV291" s="537"/>
      <c r="AW291" s="401"/>
      <c r="AX291" s="320"/>
      <c r="AY291" s="79">
        <f t="shared" si="511"/>
        <v>0</v>
      </c>
      <c r="AZ291" s="79">
        <f t="shared" si="512"/>
        <v>0</v>
      </c>
      <c r="BA291" s="79">
        <f t="shared" si="538"/>
        <v>0</v>
      </c>
      <c r="BB291" s="537"/>
      <c r="BC291" s="537"/>
      <c r="BD291" s="401"/>
      <c r="BE291" s="320"/>
      <c r="BF291" s="79">
        <f t="shared" si="513"/>
        <v>0</v>
      </c>
      <c r="BG291" s="79">
        <f t="shared" si="514"/>
        <v>0</v>
      </c>
      <c r="BH291" s="79">
        <f t="shared" si="539"/>
        <v>0</v>
      </c>
      <c r="BI291" s="537"/>
      <c r="BJ291" s="537"/>
      <c r="BK291" s="401"/>
      <c r="BL291" s="320"/>
      <c r="BM291" s="79">
        <f t="shared" si="515"/>
        <v>0</v>
      </c>
      <c r="BN291" s="79">
        <f t="shared" si="516"/>
        <v>0</v>
      </c>
      <c r="BO291" s="79">
        <f t="shared" si="540"/>
        <v>0</v>
      </c>
      <c r="BP291" s="537"/>
      <c r="BQ291" s="537"/>
      <c r="BR291" s="401"/>
      <c r="BS291" s="320"/>
      <c r="BT291" s="79">
        <f t="shared" si="517"/>
        <v>0</v>
      </c>
      <c r="BU291" s="79">
        <f t="shared" si="518"/>
        <v>0</v>
      </c>
      <c r="BV291" s="79">
        <f t="shared" si="541"/>
        <v>0</v>
      </c>
      <c r="BW291" s="537"/>
      <c r="BX291" s="537"/>
      <c r="BY291" s="401"/>
      <c r="BZ291" s="320"/>
      <c r="CA291" s="79">
        <f t="shared" si="519"/>
        <v>0</v>
      </c>
      <c r="CB291" s="79">
        <f t="shared" si="520"/>
        <v>0</v>
      </c>
      <c r="CC291" s="79">
        <f t="shared" si="542"/>
        <v>0</v>
      </c>
      <c r="CD291" s="537"/>
      <c r="CE291" s="537"/>
      <c r="CF291" s="401"/>
      <c r="CG291" s="320"/>
      <c r="CH291" s="79">
        <f t="shared" si="521"/>
        <v>0</v>
      </c>
      <c r="CI291" s="79">
        <f t="shared" si="522"/>
        <v>0</v>
      </c>
      <c r="CJ291" s="79">
        <f t="shared" si="543"/>
        <v>0</v>
      </c>
      <c r="CK291" s="537"/>
      <c r="CL291" s="537"/>
      <c r="CM291" s="401"/>
      <c r="CN291" s="320"/>
      <c r="CO291" s="79">
        <f t="shared" si="523"/>
        <v>0</v>
      </c>
      <c r="CP291" s="79">
        <f t="shared" si="524"/>
        <v>0</v>
      </c>
      <c r="CQ291" s="79">
        <f t="shared" si="544"/>
        <v>0</v>
      </c>
      <c r="CR291" s="537"/>
      <c r="CS291" s="537"/>
      <c r="CT291" s="401"/>
      <c r="CU291" s="320"/>
      <c r="CV291" s="79">
        <f t="shared" si="525"/>
        <v>0</v>
      </c>
      <c r="CW291" s="79">
        <f t="shared" si="526"/>
        <v>0</v>
      </c>
      <c r="CX291" s="79">
        <f t="shared" si="545"/>
        <v>0</v>
      </c>
      <c r="CY291" s="537"/>
      <c r="CZ291" s="537"/>
      <c r="DA291" s="401"/>
      <c r="DB291" s="320"/>
      <c r="DC291" s="79">
        <f t="shared" si="527"/>
        <v>0</v>
      </c>
      <c r="DD291" s="79">
        <f t="shared" si="528"/>
        <v>0</v>
      </c>
      <c r="DE291" s="79">
        <f t="shared" si="546"/>
        <v>0</v>
      </c>
      <c r="DF291" s="537"/>
      <c r="DG291" s="537"/>
      <c r="DH291" s="401"/>
      <c r="DI291" s="320"/>
      <c r="DJ291" s="79">
        <f t="shared" si="529"/>
        <v>0</v>
      </c>
      <c r="DK291" s="79">
        <f t="shared" si="530"/>
        <v>0</v>
      </c>
      <c r="DL291" s="77">
        <f t="shared" si="547"/>
        <v>0</v>
      </c>
      <c r="DM291" s="537"/>
      <c r="DN291" s="537"/>
      <c r="DO291" s="401"/>
      <c r="DP291" s="320"/>
      <c r="DQ291" s="79">
        <f t="shared" si="531"/>
        <v>0</v>
      </c>
      <c r="DR291" s="79">
        <f t="shared" si="532"/>
        <v>0</v>
      </c>
      <c r="DS291" s="77">
        <f t="shared" si="548"/>
        <v>0</v>
      </c>
      <c r="DT291" s="537"/>
      <c r="DU291" s="537"/>
      <c r="DV291" s="401"/>
    </row>
    <row r="292" spans="1:126" outlineLevel="1" x14ac:dyDescent="0.2">
      <c r="A292" s="224" t="s">
        <v>86</v>
      </c>
      <c r="B292" s="71"/>
      <c r="C292" s="90">
        <f>SUMIF($H293:$H300,MID($H292,3,10),C293:C300)</f>
        <v>0</v>
      </c>
      <c r="D292" s="90">
        <f>SUMIF($H293:$H300,MID($H292,3,10),D293:D300)</f>
        <v>0</v>
      </c>
      <c r="E292" s="90">
        <f t="shared" si="497"/>
        <v>0</v>
      </c>
      <c r="F292" s="150"/>
      <c r="G292" s="22"/>
      <c r="H292" s="320" t="s">
        <v>317</v>
      </c>
      <c r="I292" s="77">
        <f t="shared" si="498"/>
        <v>0</v>
      </c>
      <c r="J292" s="77">
        <f t="shared" si="499"/>
        <v>0</v>
      </c>
      <c r="K292" s="80">
        <f t="shared" si="500"/>
        <v>0</v>
      </c>
      <c r="L292" s="464">
        <f>IF(I$1="","",SUMIF($H293:$H300,MID($H292,3,10),L293:L300))</f>
        <v>0</v>
      </c>
      <c r="M292" s="464">
        <f>IF(I$1="","",SUMIF($H293:$H300,MID($H292,3,10),M293:M300))</f>
        <v>0</v>
      </c>
      <c r="N292" s="401"/>
      <c r="O292" s="320" t="str">
        <f t="shared" si="448"/>
        <v>LL</v>
      </c>
      <c r="P292" s="77">
        <f t="shared" si="501"/>
        <v>0</v>
      </c>
      <c r="Q292" s="77">
        <f t="shared" si="502"/>
        <v>0</v>
      </c>
      <c r="R292" s="80">
        <f t="shared" si="533"/>
        <v>0</v>
      </c>
      <c r="S292" s="476">
        <f>IF(P$1="","",SUMIF($H293:$H300,MID($H292,3,10),S293:S300))</f>
        <v>0</v>
      </c>
      <c r="T292" s="476">
        <f>IF(P$1="","",SUMIF($H293:$H300,MID($H292,3,10),T293:T300))</f>
        <v>0</v>
      </c>
      <c r="U292" s="401"/>
      <c r="V292" s="320"/>
      <c r="W292" s="77">
        <f t="shared" si="503"/>
        <v>0</v>
      </c>
      <c r="X292" s="77">
        <f t="shared" si="504"/>
        <v>0</v>
      </c>
      <c r="Y292" s="80">
        <f t="shared" si="534"/>
        <v>0</v>
      </c>
      <c r="Z292" s="476">
        <f>IF(W$1="","",SUMIF($H293:$H300,MID($H292,3,10),Z293:Z300))</f>
        <v>0</v>
      </c>
      <c r="AA292" s="476">
        <f>IF(W$1="","",SUMIF($H293:$H300,MID($H292,3,10),AA293:AA300))</f>
        <v>0</v>
      </c>
      <c r="AB292" s="401"/>
      <c r="AC292" s="320"/>
      <c r="AD292" s="77">
        <f t="shared" si="505"/>
        <v>0</v>
      </c>
      <c r="AE292" s="77">
        <f t="shared" si="506"/>
        <v>0</v>
      </c>
      <c r="AF292" s="80">
        <f t="shared" si="535"/>
        <v>0</v>
      </c>
      <c r="AG292" s="476">
        <f>IF(AD$1="","",SUMIF($H293:$H300,MID($H292,3,10),AG293:AG300))</f>
        <v>0</v>
      </c>
      <c r="AH292" s="476">
        <f>IF(AD$1="","",SUMIF($H293:$H300,MID($H292,3,10),AH293:AH300))</f>
        <v>0</v>
      </c>
      <c r="AI292" s="401"/>
      <c r="AJ292" s="320"/>
      <c r="AK292" s="77">
        <f t="shared" si="507"/>
        <v>0</v>
      </c>
      <c r="AL292" s="77">
        <f t="shared" si="508"/>
        <v>0</v>
      </c>
      <c r="AM292" s="80">
        <f t="shared" si="536"/>
        <v>0</v>
      </c>
      <c r="AN292" s="476">
        <f>IF(AK$1="","",SUMIF($H293:$H300,MID($H292,3,10),AN293:AN300))</f>
        <v>0</v>
      </c>
      <c r="AO292" s="476">
        <f>IF(AK$1="","",SUMIF($H293:$H300,MID($H292,3,10),AO293:AO300))</f>
        <v>0</v>
      </c>
      <c r="AP292" s="401"/>
      <c r="AQ292" s="320"/>
      <c r="AR292" s="77">
        <f t="shared" si="509"/>
        <v>0</v>
      </c>
      <c r="AS292" s="77">
        <f t="shared" si="510"/>
        <v>0</v>
      </c>
      <c r="AT292" s="80">
        <f t="shared" si="537"/>
        <v>0</v>
      </c>
      <c r="AU292" s="476">
        <f>IF(AR$1="","",SUMIF($H293:$H300,MID($H292,3,10),AU293:AU300))</f>
        <v>0</v>
      </c>
      <c r="AV292" s="476">
        <f>IF(AR$1="","",SUMIF($H293:$H300,MID($H292,3,10),AV293:AV300))</f>
        <v>0</v>
      </c>
      <c r="AW292" s="401"/>
      <c r="AX292" s="320"/>
      <c r="AY292" s="77">
        <f t="shared" si="511"/>
        <v>0</v>
      </c>
      <c r="AZ292" s="77">
        <f t="shared" si="512"/>
        <v>0</v>
      </c>
      <c r="BA292" s="80">
        <f t="shared" si="538"/>
        <v>0</v>
      </c>
      <c r="BB292" s="476">
        <f>IF(AY$1="","",SUMIF($H293:$H300,MID($H292,3,10),BB293:BB300))</f>
        <v>0</v>
      </c>
      <c r="BC292" s="476">
        <f>IF(AY$1="","",SUMIF($H293:$H300,MID($H292,3,10),BC293:BC300))</f>
        <v>0</v>
      </c>
      <c r="BD292" s="401"/>
      <c r="BE292" s="320"/>
      <c r="BF292" s="77">
        <f t="shared" si="513"/>
        <v>0</v>
      </c>
      <c r="BG292" s="77">
        <f t="shared" si="514"/>
        <v>0</v>
      </c>
      <c r="BH292" s="80">
        <f t="shared" si="539"/>
        <v>0</v>
      </c>
      <c r="BI292" s="476">
        <f>IF(BF$1="","",SUMIF($H293:$H300,MID($H292,3,10),BI293:BI300))</f>
        <v>0</v>
      </c>
      <c r="BJ292" s="476">
        <f>IF(BF$1="","",SUMIF($H293:$H300,MID($H292,3,10),BJ293:BJ300))</f>
        <v>0</v>
      </c>
      <c r="BK292" s="401"/>
      <c r="BL292" s="320"/>
      <c r="BM292" s="77">
        <f t="shared" si="515"/>
        <v>0</v>
      </c>
      <c r="BN292" s="77">
        <f t="shared" si="516"/>
        <v>0</v>
      </c>
      <c r="BO292" s="80">
        <f t="shared" si="540"/>
        <v>0</v>
      </c>
      <c r="BP292" s="476">
        <f>IF(BM$1="","",SUMIF($H293:$H300,MID($H292,3,10),BP293:BP300))</f>
        <v>0</v>
      </c>
      <c r="BQ292" s="476">
        <f>IF(BM$1="","",SUMIF($H293:$H300,MID($H292,3,10),BQ293:BQ300))</f>
        <v>0</v>
      </c>
      <c r="BR292" s="401"/>
      <c r="BS292" s="320"/>
      <c r="BT292" s="77">
        <f t="shared" si="517"/>
        <v>0</v>
      </c>
      <c r="BU292" s="77">
        <f t="shared" si="518"/>
        <v>0</v>
      </c>
      <c r="BV292" s="80">
        <f t="shared" si="541"/>
        <v>0</v>
      </c>
      <c r="BW292" s="476">
        <f>IF(BT$1="","",SUMIF($H293:$H300,MID($H292,3,10),BW293:BW300))</f>
        <v>0</v>
      </c>
      <c r="BX292" s="476">
        <f>IF(BT$1="","",SUMIF($H293:$H300,MID($H292,3,10),BX293:BX300))</f>
        <v>0</v>
      </c>
      <c r="BY292" s="401"/>
      <c r="BZ292" s="320"/>
      <c r="CA292" s="77">
        <f t="shared" si="519"/>
        <v>0</v>
      </c>
      <c r="CB292" s="77">
        <f t="shared" si="520"/>
        <v>0</v>
      </c>
      <c r="CC292" s="80">
        <f t="shared" si="542"/>
        <v>0</v>
      </c>
      <c r="CD292" s="476">
        <f>IF(CA$1="","",SUMIF($H293:$H300,MID($H292,3,10),CD293:CD300))</f>
        <v>0</v>
      </c>
      <c r="CE292" s="476">
        <f>IF(CA$1="","",SUMIF($H293:$H300,MID($H292,3,10),CE293:CE300))</f>
        <v>0</v>
      </c>
      <c r="CF292" s="401"/>
      <c r="CG292" s="320"/>
      <c r="CH292" s="77">
        <f t="shared" si="521"/>
        <v>0</v>
      </c>
      <c r="CI292" s="77">
        <f t="shared" si="522"/>
        <v>0</v>
      </c>
      <c r="CJ292" s="80">
        <f t="shared" si="543"/>
        <v>0</v>
      </c>
      <c r="CK292" s="476">
        <f>IF(CH$1="","",SUMIF($H293:$H300,MID($H292,3,10),CK293:CK300))</f>
        <v>0</v>
      </c>
      <c r="CL292" s="476">
        <f>IF(CH$1="","",SUMIF($H293:$H300,MID($H292,3,10),CL293:CL300))</f>
        <v>0</v>
      </c>
      <c r="CM292" s="401"/>
      <c r="CN292" s="320"/>
      <c r="CO292" s="77">
        <f t="shared" si="523"/>
        <v>0</v>
      </c>
      <c r="CP292" s="77">
        <f t="shared" si="524"/>
        <v>0</v>
      </c>
      <c r="CQ292" s="80">
        <f t="shared" si="544"/>
        <v>0</v>
      </c>
      <c r="CR292" s="476">
        <f>IF(CO$1="","",SUMIF($H293:$H300,MID($H292,3,10),CR293:CR300))</f>
        <v>0</v>
      </c>
      <c r="CS292" s="476">
        <f>IF(CO$1="","",SUMIF($H293:$H300,MID($H292,3,10),CS293:CS300))</f>
        <v>0</v>
      </c>
      <c r="CT292" s="401"/>
      <c r="CU292" s="320"/>
      <c r="CV292" s="77">
        <f t="shared" si="525"/>
        <v>0</v>
      </c>
      <c r="CW292" s="77">
        <f t="shared" si="526"/>
        <v>0</v>
      </c>
      <c r="CX292" s="80">
        <f t="shared" si="545"/>
        <v>0</v>
      </c>
      <c r="CY292" s="476">
        <f>IF(CV$1="","",SUMIF($H293:$H300,MID($H292,3,10),CY293:CY300))</f>
        <v>0</v>
      </c>
      <c r="CZ292" s="476">
        <f>IF(CV$1="","",SUMIF($H293:$H300,MID($H292,3,10),CZ293:CZ300))</f>
        <v>0</v>
      </c>
      <c r="DA292" s="401"/>
      <c r="DB292" s="320"/>
      <c r="DC292" s="77">
        <f t="shared" si="527"/>
        <v>0</v>
      </c>
      <c r="DD292" s="77">
        <f t="shared" si="528"/>
        <v>0</v>
      </c>
      <c r="DE292" s="80">
        <f t="shared" si="546"/>
        <v>0</v>
      </c>
      <c r="DF292" s="476">
        <f>IF(DC$1="","",SUMIF($H293:$H300,MID($H292,3,10),DF293:DF300))</f>
        <v>0</v>
      </c>
      <c r="DG292" s="476">
        <f>IF(DC$1="","",SUMIF($H293:$H300,MID($H292,3,10),DG293:DG300))</f>
        <v>0</v>
      </c>
      <c r="DH292" s="401"/>
      <c r="DI292" s="320"/>
      <c r="DJ292" s="77">
        <f t="shared" si="529"/>
        <v>0</v>
      </c>
      <c r="DK292" s="77">
        <f t="shared" si="530"/>
        <v>0</v>
      </c>
      <c r="DL292" s="80">
        <f t="shared" si="547"/>
        <v>0</v>
      </c>
      <c r="DM292" s="476">
        <f>IF(DJ$1="","",SUMIF($H293:$H300,MID($H292,3,10),DM293:DM300))</f>
        <v>0</v>
      </c>
      <c r="DN292" s="476">
        <f>IF(DJ$1="","",SUMIF($H293:$H300,MID($H292,3,10),DN293:DN300))</f>
        <v>0</v>
      </c>
      <c r="DO292" s="401"/>
      <c r="DP292" s="320"/>
      <c r="DQ292" s="77">
        <f t="shared" si="531"/>
        <v>0</v>
      </c>
      <c r="DR292" s="77">
        <f t="shared" si="532"/>
        <v>0</v>
      </c>
      <c r="DS292" s="80">
        <f t="shared" si="548"/>
        <v>0</v>
      </c>
      <c r="DT292" s="476">
        <f>IF(DQ$1="","",SUMIF($H293:$H300,MID($H292,3,10),DT293:DT300))</f>
        <v>0</v>
      </c>
      <c r="DU292" s="476">
        <f>IF(DQ$1="","",SUMIF($H293:$H300,MID($H292,3,10),DU293:DU300))</f>
        <v>0</v>
      </c>
      <c r="DV292" s="401"/>
    </row>
    <row r="293" spans="1:126" outlineLevel="1" x14ac:dyDescent="0.2">
      <c r="A293" s="196" t="s">
        <v>25</v>
      </c>
      <c r="B293" s="193" t="s">
        <v>26</v>
      </c>
      <c r="C293" s="42"/>
      <c r="D293" s="42"/>
      <c r="E293" s="78">
        <f t="shared" si="497"/>
        <v>0</v>
      </c>
      <c r="F293" s="190"/>
      <c r="G293" s="22" t="s">
        <v>235</v>
      </c>
      <c r="H293" s="320" t="s">
        <v>316</v>
      </c>
      <c r="I293" s="79">
        <f t="shared" si="498"/>
        <v>0</v>
      </c>
      <c r="J293" s="79">
        <f t="shared" si="499"/>
        <v>0</v>
      </c>
      <c r="K293" s="78">
        <f t="shared" si="500"/>
        <v>0</v>
      </c>
      <c r="L293" s="537"/>
      <c r="M293" s="537"/>
      <c r="N293" s="401"/>
      <c r="O293" s="320" t="str">
        <f t="shared" si="448"/>
        <v>LLR</v>
      </c>
      <c r="P293" s="79">
        <f t="shared" si="501"/>
        <v>0</v>
      </c>
      <c r="Q293" s="79">
        <f t="shared" si="502"/>
        <v>0</v>
      </c>
      <c r="R293" s="78">
        <f t="shared" si="533"/>
        <v>0</v>
      </c>
      <c r="S293" s="537"/>
      <c r="T293" s="537"/>
      <c r="U293" s="401"/>
      <c r="V293" s="320"/>
      <c r="W293" s="79">
        <f t="shared" si="503"/>
        <v>0</v>
      </c>
      <c r="X293" s="79">
        <f t="shared" si="504"/>
        <v>0</v>
      </c>
      <c r="Y293" s="78">
        <f t="shared" si="534"/>
        <v>0</v>
      </c>
      <c r="Z293" s="537"/>
      <c r="AA293" s="537"/>
      <c r="AB293" s="401"/>
      <c r="AC293" s="320"/>
      <c r="AD293" s="79">
        <f t="shared" si="505"/>
        <v>0</v>
      </c>
      <c r="AE293" s="79">
        <f t="shared" si="506"/>
        <v>0</v>
      </c>
      <c r="AF293" s="78">
        <f t="shared" si="535"/>
        <v>0</v>
      </c>
      <c r="AG293" s="537"/>
      <c r="AH293" s="537"/>
      <c r="AI293" s="401"/>
      <c r="AJ293" s="320"/>
      <c r="AK293" s="79">
        <f t="shared" si="507"/>
        <v>0</v>
      </c>
      <c r="AL293" s="79">
        <f t="shared" si="508"/>
        <v>0</v>
      </c>
      <c r="AM293" s="78">
        <f t="shared" si="536"/>
        <v>0</v>
      </c>
      <c r="AN293" s="537"/>
      <c r="AO293" s="537"/>
      <c r="AP293" s="401"/>
      <c r="AQ293" s="320"/>
      <c r="AR293" s="79">
        <f t="shared" si="509"/>
        <v>0</v>
      </c>
      <c r="AS293" s="79">
        <f t="shared" si="510"/>
        <v>0</v>
      </c>
      <c r="AT293" s="78">
        <f t="shared" si="537"/>
        <v>0</v>
      </c>
      <c r="AU293" s="537"/>
      <c r="AV293" s="537"/>
      <c r="AW293" s="401"/>
      <c r="AX293" s="320"/>
      <c r="AY293" s="79">
        <f t="shared" si="511"/>
        <v>0</v>
      </c>
      <c r="AZ293" s="79">
        <f t="shared" si="512"/>
        <v>0</v>
      </c>
      <c r="BA293" s="78">
        <f t="shared" si="538"/>
        <v>0</v>
      </c>
      <c r="BB293" s="537"/>
      <c r="BC293" s="537"/>
      <c r="BD293" s="401"/>
      <c r="BE293" s="320"/>
      <c r="BF293" s="79">
        <f t="shared" si="513"/>
        <v>0</v>
      </c>
      <c r="BG293" s="79">
        <f t="shared" si="514"/>
        <v>0</v>
      </c>
      <c r="BH293" s="78">
        <f t="shared" si="539"/>
        <v>0</v>
      </c>
      <c r="BI293" s="537"/>
      <c r="BJ293" s="537"/>
      <c r="BK293" s="401"/>
      <c r="BL293" s="320"/>
      <c r="BM293" s="79">
        <f t="shared" si="515"/>
        <v>0</v>
      </c>
      <c r="BN293" s="79">
        <f t="shared" si="516"/>
        <v>0</v>
      </c>
      <c r="BO293" s="78">
        <f t="shared" si="540"/>
        <v>0</v>
      </c>
      <c r="BP293" s="537"/>
      <c r="BQ293" s="537"/>
      <c r="BR293" s="401"/>
      <c r="BS293" s="320"/>
      <c r="BT293" s="79">
        <f t="shared" si="517"/>
        <v>0</v>
      </c>
      <c r="BU293" s="79">
        <f t="shared" si="518"/>
        <v>0</v>
      </c>
      <c r="BV293" s="78">
        <f t="shared" si="541"/>
        <v>0</v>
      </c>
      <c r="BW293" s="537"/>
      <c r="BX293" s="537"/>
      <c r="BY293" s="401"/>
      <c r="BZ293" s="320"/>
      <c r="CA293" s="79">
        <f t="shared" si="519"/>
        <v>0</v>
      </c>
      <c r="CB293" s="79">
        <f t="shared" si="520"/>
        <v>0</v>
      </c>
      <c r="CC293" s="78">
        <f t="shared" si="542"/>
        <v>0</v>
      </c>
      <c r="CD293" s="537"/>
      <c r="CE293" s="537"/>
      <c r="CF293" s="401"/>
      <c r="CG293" s="320"/>
      <c r="CH293" s="79">
        <f t="shared" si="521"/>
        <v>0</v>
      </c>
      <c r="CI293" s="79">
        <f t="shared" si="522"/>
        <v>0</v>
      </c>
      <c r="CJ293" s="78">
        <f t="shared" si="543"/>
        <v>0</v>
      </c>
      <c r="CK293" s="537"/>
      <c r="CL293" s="537"/>
      <c r="CM293" s="401"/>
      <c r="CN293" s="320"/>
      <c r="CO293" s="79">
        <f t="shared" si="523"/>
        <v>0</v>
      </c>
      <c r="CP293" s="79">
        <f t="shared" si="524"/>
        <v>0</v>
      </c>
      <c r="CQ293" s="78">
        <f t="shared" si="544"/>
        <v>0</v>
      </c>
      <c r="CR293" s="537"/>
      <c r="CS293" s="537"/>
      <c r="CT293" s="401"/>
      <c r="CU293" s="320"/>
      <c r="CV293" s="79">
        <f t="shared" si="525"/>
        <v>0</v>
      </c>
      <c r="CW293" s="79">
        <f t="shared" si="526"/>
        <v>0</v>
      </c>
      <c r="CX293" s="78">
        <f t="shared" si="545"/>
        <v>0</v>
      </c>
      <c r="CY293" s="537"/>
      <c r="CZ293" s="537"/>
      <c r="DA293" s="401"/>
      <c r="DB293" s="320"/>
      <c r="DC293" s="79">
        <f t="shared" si="527"/>
        <v>0</v>
      </c>
      <c r="DD293" s="79">
        <f t="shared" si="528"/>
        <v>0</v>
      </c>
      <c r="DE293" s="78">
        <f t="shared" si="546"/>
        <v>0</v>
      </c>
      <c r="DF293" s="537"/>
      <c r="DG293" s="537"/>
      <c r="DH293" s="401"/>
      <c r="DI293" s="320"/>
      <c r="DJ293" s="79">
        <f t="shared" si="529"/>
        <v>0</v>
      </c>
      <c r="DK293" s="79">
        <f t="shared" si="530"/>
        <v>0</v>
      </c>
      <c r="DL293" s="78">
        <f t="shared" si="547"/>
        <v>0</v>
      </c>
      <c r="DM293" s="537"/>
      <c r="DN293" s="537"/>
      <c r="DO293" s="401"/>
      <c r="DP293" s="320"/>
      <c r="DQ293" s="79">
        <f t="shared" si="531"/>
        <v>0</v>
      </c>
      <c r="DR293" s="79">
        <f t="shared" si="532"/>
        <v>0</v>
      </c>
      <c r="DS293" s="78">
        <f t="shared" si="548"/>
        <v>0</v>
      </c>
      <c r="DT293" s="537"/>
      <c r="DU293" s="537"/>
      <c r="DV293" s="401"/>
    </row>
    <row r="294" spans="1:126" outlineLevel="1" x14ac:dyDescent="0.2">
      <c r="A294" s="196" t="s">
        <v>236</v>
      </c>
      <c r="B294" s="193"/>
      <c r="C294" s="214"/>
      <c r="D294" s="42"/>
      <c r="E294" s="78">
        <f t="shared" si="497"/>
        <v>0</v>
      </c>
      <c r="F294" s="190"/>
      <c r="G294" s="22" t="s">
        <v>275</v>
      </c>
      <c r="H294" s="320" t="s">
        <v>316</v>
      </c>
      <c r="I294" s="79">
        <f t="shared" si="498"/>
        <v>0</v>
      </c>
      <c r="J294" s="79">
        <f t="shared" si="499"/>
        <v>0</v>
      </c>
      <c r="K294" s="78">
        <f t="shared" si="500"/>
        <v>0</v>
      </c>
      <c r="L294" s="537"/>
      <c r="M294" s="537"/>
      <c r="N294" s="401"/>
      <c r="O294" s="320" t="str">
        <f t="shared" si="448"/>
        <v>LLR</v>
      </c>
      <c r="P294" s="79">
        <f t="shared" si="501"/>
        <v>0</v>
      </c>
      <c r="Q294" s="79">
        <f t="shared" si="502"/>
        <v>0</v>
      </c>
      <c r="R294" s="78">
        <f t="shared" si="533"/>
        <v>0</v>
      </c>
      <c r="S294" s="537"/>
      <c r="T294" s="537"/>
      <c r="U294" s="401"/>
      <c r="V294" s="320"/>
      <c r="W294" s="79">
        <f t="shared" si="503"/>
        <v>0</v>
      </c>
      <c r="X294" s="79">
        <f t="shared" si="504"/>
        <v>0</v>
      </c>
      <c r="Y294" s="78">
        <f t="shared" si="534"/>
        <v>0</v>
      </c>
      <c r="Z294" s="537"/>
      <c r="AA294" s="537"/>
      <c r="AB294" s="401"/>
      <c r="AC294" s="320"/>
      <c r="AD294" s="79">
        <f t="shared" si="505"/>
        <v>0</v>
      </c>
      <c r="AE294" s="79">
        <f t="shared" si="506"/>
        <v>0</v>
      </c>
      <c r="AF294" s="78">
        <f t="shared" si="535"/>
        <v>0</v>
      </c>
      <c r="AG294" s="537"/>
      <c r="AH294" s="537"/>
      <c r="AI294" s="401"/>
      <c r="AJ294" s="320"/>
      <c r="AK294" s="79">
        <f t="shared" si="507"/>
        <v>0</v>
      </c>
      <c r="AL294" s="79">
        <f t="shared" si="508"/>
        <v>0</v>
      </c>
      <c r="AM294" s="78">
        <f t="shared" si="536"/>
        <v>0</v>
      </c>
      <c r="AN294" s="537"/>
      <c r="AO294" s="537"/>
      <c r="AP294" s="401"/>
      <c r="AQ294" s="320"/>
      <c r="AR294" s="79">
        <f t="shared" si="509"/>
        <v>0</v>
      </c>
      <c r="AS294" s="79">
        <f t="shared" si="510"/>
        <v>0</v>
      </c>
      <c r="AT294" s="78">
        <f t="shared" si="537"/>
        <v>0</v>
      </c>
      <c r="AU294" s="537"/>
      <c r="AV294" s="537"/>
      <c r="AW294" s="401"/>
      <c r="AX294" s="320"/>
      <c r="AY294" s="79">
        <f t="shared" si="511"/>
        <v>0</v>
      </c>
      <c r="AZ294" s="79">
        <f t="shared" si="512"/>
        <v>0</v>
      </c>
      <c r="BA294" s="78">
        <f t="shared" si="538"/>
        <v>0</v>
      </c>
      <c r="BB294" s="537"/>
      <c r="BC294" s="537"/>
      <c r="BD294" s="401"/>
      <c r="BE294" s="320"/>
      <c r="BF294" s="79">
        <f t="shared" si="513"/>
        <v>0</v>
      </c>
      <c r="BG294" s="79">
        <f t="shared" si="514"/>
        <v>0</v>
      </c>
      <c r="BH294" s="78">
        <f t="shared" si="539"/>
        <v>0</v>
      </c>
      <c r="BI294" s="537"/>
      <c r="BJ294" s="537"/>
      <c r="BK294" s="401"/>
      <c r="BL294" s="320"/>
      <c r="BM294" s="79">
        <f t="shared" si="515"/>
        <v>0</v>
      </c>
      <c r="BN294" s="79">
        <f t="shared" si="516"/>
        <v>0</v>
      </c>
      <c r="BO294" s="78">
        <f t="shared" si="540"/>
        <v>0</v>
      </c>
      <c r="BP294" s="537"/>
      <c r="BQ294" s="537"/>
      <c r="BR294" s="401"/>
      <c r="BS294" s="320"/>
      <c r="BT294" s="79">
        <f t="shared" si="517"/>
        <v>0</v>
      </c>
      <c r="BU294" s="79">
        <f t="shared" si="518"/>
        <v>0</v>
      </c>
      <c r="BV294" s="78">
        <f t="shared" si="541"/>
        <v>0</v>
      </c>
      <c r="BW294" s="537"/>
      <c r="BX294" s="537"/>
      <c r="BY294" s="401"/>
      <c r="BZ294" s="320"/>
      <c r="CA294" s="79">
        <f t="shared" si="519"/>
        <v>0</v>
      </c>
      <c r="CB294" s="79">
        <f t="shared" si="520"/>
        <v>0</v>
      </c>
      <c r="CC294" s="78">
        <f t="shared" si="542"/>
        <v>0</v>
      </c>
      <c r="CD294" s="537"/>
      <c r="CE294" s="537"/>
      <c r="CF294" s="401"/>
      <c r="CG294" s="320"/>
      <c r="CH294" s="79">
        <f t="shared" si="521"/>
        <v>0</v>
      </c>
      <c r="CI294" s="79">
        <f t="shared" si="522"/>
        <v>0</v>
      </c>
      <c r="CJ294" s="78">
        <f t="shared" si="543"/>
        <v>0</v>
      </c>
      <c r="CK294" s="537"/>
      <c r="CL294" s="537"/>
      <c r="CM294" s="401"/>
      <c r="CN294" s="320"/>
      <c r="CO294" s="79">
        <f t="shared" si="523"/>
        <v>0</v>
      </c>
      <c r="CP294" s="79">
        <f t="shared" si="524"/>
        <v>0</v>
      </c>
      <c r="CQ294" s="78">
        <f t="shared" si="544"/>
        <v>0</v>
      </c>
      <c r="CR294" s="537"/>
      <c r="CS294" s="537"/>
      <c r="CT294" s="401"/>
      <c r="CU294" s="320"/>
      <c r="CV294" s="79">
        <f t="shared" si="525"/>
        <v>0</v>
      </c>
      <c r="CW294" s="79">
        <f t="shared" si="526"/>
        <v>0</v>
      </c>
      <c r="CX294" s="78">
        <f t="shared" si="545"/>
        <v>0</v>
      </c>
      <c r="CY294" s="537"/>
      <c r="CZ294" s="537"/>
      <c r="DA294" s="401"/>
      <c r="DB294" s="320"/>
      <c r="DC294" s="79">
        <f t="shared" si="527"/>
        <v>0</v>
      </c>
      <c r="DD294" s="79">
        <f t="shared" si="528"/>
        <v>0</v>
      </c>
      <c r="DE294" s="78">
        <f t="shared" si="546"/>
        <v>0</v>
      </c>
      <c r="DF294" s="537"/>
      <c r="DG294" s="537"/>
      <c r="DH294" s="401"/>
      <c r="DI294" s="320"/>
      <c r="DJ294" s="79">
        <f t="shared" si="529"/>
        <v>0</v>
      </c>
      <c r="DK294" s="79">
        <f t="shared" si="530"/>
        <v>0</v>
      </c>
      <c r="DL294" s="78">
        <f t="shared" si="547"/>
        <v>0</v>
      </c>
      <c r="DM294" s="537"/>
      <c r="DN294" s="537"/>
      <c r="DO294" s="401"/>
      <c r="DP294" s="320"/>
      <c r="DQ294" s="79">
        <f t="shared" si="531"/>
        <v>0</v>
      </c>
      <c r="DR294" s="79">
        <f t="shared" si="532"/>
        <v>0</v>
      </c>
      <c r="DS294" s="78">
        <f t="shared" si="548"/>
        <v>0</v>
      </c>
      <c r="DT294" s="537"/>
      <c r="DU294" s="537"/>
      <c r="DV294" s="401"/>
    </row>
    <row r="295" spans="1:126" outlineLevel="1" x14ac:dyDescent="0.2">
      <c r="A295" s="186" t="s">
        <v>82</v>
      </c>
      <c r="B295" s="183" t="s">
        <v>27</v>
      </c>
      <c r="C295" s="44"/>
      <c r="D295" s="43"/>
      <c r="E295" s="79">
        <f t="shared" si="497"/>
        <v>0</v>
      </c>
      <c r="F295" s="150" t="s">
        <v>36</v>
      </c>
      <c r="G295" s="22" t="s">
        <v>55</v>
      </c>
      <c r="H295" s="320" t="s">
        <v>316</v>
      </c>
      <c r="I295" s="79">
        <f t="shared" si="498"/>
        <v>0</v>
      </c>
      <c r="J295" s="79">
        <f t="shared" si="499"/>
        <v>0</v>
      </c>
      <c r="K295" s="79">
        <f t="shared" si="500"/>
        <v>0</v>
      </c>
      <c r="L295" s="537"/>
      <c r="M295" s="537"/>
      <c r="N295" s="401"/>
      <c r="O295" s="320" t="str">
        <f t="shared" si="448"/>
        <v>LLR</v>
      </c>
      <c r="P295" s="79">
        <f t="shared" si="501"/>
        <v>0</v>
      </c>
      <c r="Q295" s="79">
        <f t="shared" si="502"/>
        <v>0</v>
      </c>
      <c r="R295" s="79">
        <f t="shared" si="533"/>
        <v>0</v>
      </c>
      <c r="S295" s="537"/>
      <c r="T295" s="537"/>
      <c r="U295" s="401"/>
      <c r="V295" s="320"/>
      <c r="W295" s="79">
        <f t="shared" si="503"/>
        <v>0</v>
      </c>
      <c r="X295" s="79">
        <f t="shared" si="504"/>
        <v>0</v>
      </c>
      <c r="Y295" s="79">
        <f t="shared" si="534"/>
        <v>0</v>
      </c>
      <c r="Z295" s="537"/>
      <c r="AA295" s="537"/>
      <c r="AB295" s="401"/>
      <c r="AC295" s="320"/>
      <c r="AD295" s="79">
        <f t="shared" si="505"/>
        <v>0</v>
      </c>
      <c r="AE295" s="79">
        <f t="shared" si="506"/>
        <v>0</v>
      </c>
      <c r="AF295" s="79">
        <f t="shared" si="535"/>
        <v>0</v>
      </c>
      <c r="AG295" s="537"/>
      <c r="AH295" s="537"/>
      <c r="AI295" s="401"/>
      <c r="AJ295" s="320"/>
      <c r="AK295" s="79">
        <f t="shared" si="507"/>
        <v>0</v>
      </c>
      <c r="AL295" s="79">
        <f t="shared" si="508"/>
        <v>0</v>
      </c>
      <c r="AM295" s="79">
        <f t="shared" si="536"/>
        <v>0</v>
      </c>
      <c r="AN295" s="537"/>
      <c r="AO295" s="537"/>
      <c r="AP295" s="401"/>
      <c r="AQ295" s="320"/>
      <c r="AR295" s="79">
        <f t="shared" si="509"/>
        <v>0</v>
      </c>
      <c r="AS295" s="79">
        <f t="shared" si="510"/>
        <v>0</v>
      </c>
      <c r="AT295" s="79">
        <f t="shared" si="537"/>
        <v>0</v>
      </c>
      <c r="AU295" s="537"/>
      <c r="AV295" s="537"/>
      <c r="AW295" s="401"/>
      <c r="AX295" s="320"/>
      <c r="AY295" s="79">
        <f t="shared" si="511"/>
        <v>0</v>
      </c>
      <c r="AZ295" s="79">
        <f t="shared" si="512"/>
        <v>0</v>
      </c>
      <c r="BA295" s="79">
        <f t="shared" si="538"/>
        <v>0</v>
      </c>
      <c r="BB295" s="537"/>
      <c r="BC295" s="537"/>
      <c r="BD295" s="401"/>
      <c r="BE295" s="320"/>
      <c r="BF295" s="79">
        <f t="shared" si="513"/>
        <v>0</v>
      </c>
      <c r="BG295" s="79">
        <f t="shared" si="514"/>
        <v>0</v>
      </c>
      <c r="BH295" s="79">
        <f t="shared" si="539"/>
        <v>0</v>
      </c>
      <c r="BI295" s="537"/>
      <c r="BJ295" s="537"/>
      <c r="BK295" s="401"/>
      <c r="BL295" s="320"/>
      <c r="BM295" s="79">
        <f t="shared" si="515"/>
        <v>0</v>
      </c>
      <c r="BN295" s="79">
        <f t="shared" si="516"/>
        <v>0</v>
      </c>
      <c r="BO295" s="79">
        <f t="shared" si="540"/>
        <v>0</v>
      </c>
      <c r="BP295" s="537"/>
      <c r="BQ295" s="537"/>
      <c r="BR295" s="401"/>
      <c r="BS295" s="320"/>
      <c r="BT295" s="79">
        <f t="shared" si="517"/>
        <v>0</v>
      </c>
      <c r="BU295" s="79">
        <f t="shared" si="518"/>
        <v>0</v>
      </c>
      <c r="BV295" s="79">
        <f t="shared" si="541"/>
        <v>0</v>
      </c>
      <c r="BW295" s="537"/>
      <c r="BX295" s="537"/>
      <c r="BY295" s="401"/>
      <c r="BZ295" s="320"/>
      <c r="CA295" s="79">
        <f t="shared" si="519"/>
        <v>0</v>
      </c>
      <c r="CB295" s="79">
        <f t="shared" si="520"/>
        <v>0</v>
      </c>
      <c r="CC295" s="79">
        <f t="shared" si="542"/>
        <v>0</v>
      </c>
      <c r="CD295" s="537"/>
      <c r="CE295" s="537"/>
      <c r="CF295" s="401"/>
      <c r="CG295" s="320"/>
      <c r="CH295" s="79">
        <f t="shared" si="521"/>
        <v>0</v>
      </c>
      <c r="CI295" s="79">
        <f t="shared" si="522"/>
        <v>0</v>
      </c>
      <c r="CJ295" s="79">
        <f t="shared" si="543"/>
        <v>0</v>
      </c>
      <c r="CK295" s="537"/>
      <c r="CL295" s="537"/>
      <c r="CM295" s="401"/>
      <c r="CN295" s="320"/>
      <c r="CO295" s="79">
        <f t="shared" si="523"/>
        <v>0</v>
      </c>
      <c r="CP295" s="79">
        <f t="shared" si="524"/>
        <v>0</v>
      </c>
      <c r="CQ295" s="79">
        <f t="shared" si="544"/>
        <v>0</v>
      </c>
      <c r="CR295" s="537"/>
      <c r="CS295" s="537"/>
      <c r="CT295" s="401"/>
      <c r="CU295" s="320"/>
      <c r="CV295" s="79">
        <f t="shared" si="525"/>
        <v>0</v>
      </c>
      <c r="CW295" s="79">
        <f t="shared" si="526"/>
        <v>0</v>
      </c>
      <c r="CX295" s="79">
        <f t="shared" si="545"/>
        <v>0</v>
      </c>
      <c r="CY295" s="537"/>
      <c r="CZ295" s="537"/>
      <c r="DA295" s="401"/>
      <c r="DB295" s="320"/>
      <c r="DC295" s="79">
        <f t="shared" si="527"/>
        <v>0</v>
      </c>
      <c r="DD295" s="79">
        <f t="shared" si="528"/>
        <v>0</v>
      </c>
      <c r="DE295" s="79">
        <f t="shared" si="546"/>
        <v>0</v>
      </c>
      <c r="DF295" s="537"/>
      <c r="DG295" s="537"/>
      <c r="DH295" s="401"/>
      <c r="DI295" s="320"/>
      <c r="DJ295" s="79">
        <f t="shared" si="529"/>
        <v>0</v>
      </c>
      <c r="DK295" s="79">
        <f t="shared" si="530"/>
        <v>0</v>
      </c>
      <c r="DL295" s="79">
        <f t="shared" si="547"/>
        <v>0</v>
      </c>
      <c r="DM295" s="537"/>
      <c r="DN295" s="537"/>
      <c r="DO295" s="401"/>
      <c r="DP295" s="320"/>
      <c r="DQ295" s="79">
        <f t="shared" si="531"/>
        <v>0</v>
      </c>
      <c r="DR295" s="79">
        <f t="shared" si="532"/>
        <v>0</v>
      </c>
      <c r="DS295" s="79">
        <f t="shared" si="548"/>
        <v>0</v>
      </c>
      <c r="DT295" s="537"/>
      <c r="DU295" s="537"/>
      <c r="DV295" s="401"/>
    </row>
    <row r="296" spans="1:126" outlineLevel="1" x14ac:dyDescent="0.2">
      <c r="A296" s="225" t="s">
        <v>231</v>
      </c>
      <c r="B296" s="182" t="s">
        <v>232</v>
      </c>
      <c r="C296" s="44"/>
      <c r="D296" s="43"/>
      <c r="E296" s="79">
        <f t="shared" si="497"/>
        <v>0</v>
      </c>
      <c r="F296" s="150"/>
      <c r="G296" s="22"/>
      <c r="H296" s="320" t="s">
        <v>316</v>
      </c>
      <c r="I296" s="79">
        <f t="shared" si="498"/>
        <v>0</v>
      </c>
      <c r="J296" s="79">
        <f t="shared" si="499"/>
        <v>0</v>
      </c>
      <c r="K296" s="79">
        <f t="shared" si="500"/>
        <v>0</v>
      </c>
      <c r="L296" s="537"/>
      <c r="M296" s="537"/>
      <c r="N296" s="401"/>
      <c r="O296" s="320" t="str">
        <f t="shared" si="448"/>
        <v>LLR</v>
      </c>
      <c r="P296" s="79">
        <f t="shared" si="501"/>
        <v>0</v>
      </c>
      <c r="Q296" s="79">
        <f t="shared" si="502"/>
        <v>0</v>
      </c>
      <c r="R296" s="79">
        <f t="shared" si="533"/>
        <v>0</v>
      </c>
      <c r="S296" s="537"/>
      <c r="T296" s="537"/>
      <c r="U296" s="401"/>
      <c r="V296" s="320"/>
      <c r="W296" s="79">
        <f t="shared" si="503"/>
        <v>0</v>
      </c>
      <c r="X296" s="79">
        <f t="shared" si="504"/>
        <v>0</v>
      </c>
      <c r="Y296" s="79">
        <f t="shared" si="534"/>
        <v>0</v>
      </c>
      <c r="Z296" s="537"/>
      <c r="AA296" s="537"/>
      <c r="AB296" s="401"/>
      <c r="AC296" s="320"/>
      <c r="AD296" s="79">
        <f t="shared" si="505"/>
        <v>0</v>
      </c>
      <c r="AE296" s="79">
        <f t="shared" si="506"/>
        <v>0</v>
      </c>
      <c r="AF296" s="79">
        <f t="shared" si="535"/>
        <v>0</v>
      </c>
      <c r="AG296" s="537"/>
      <c r="AH296" s="537"/>
      <c r="AI296" s="401"/>
      <c r="AJ296" s="320"/>
      <c r="AK296" s="79">
        <f t="shared" si="507"/>
        <v>0</v>
      </c>
      <c r="AL296" s="79">
        <f t="shared" si="508"/>
        <v>0</v>
      </c>
      <c r="AM296" s="79">
        <f t="shared" si="536"/>
        <v>0</v>
      </c>
      <c r="AN296" s="537"/>
      <c r="AO296" s="537"/>
      <c r="AP296" s="401"/>
      <c r="AQ296" s="320"/>
      <c r="AR296" s="79">
        <f t="shared" si="509"/>
        <v>0</v>
      </c>
      <c r="AS296" s="79">
        <f t="shared" si="510"/>
        <v>0</v>
      </c>
      <c r="AT296" s="79">
        <f t="shared" si="537"/>
        <v>0</v>
      </c>
      <c r="AU296" s="537"/>
      <c r="AV296" s="537"/>
      <c r="AW296" s="401"/>
      <c r="AX296" s="320"/>
      <c r="AY296" s="79">
        <f t="shared" si="511"/>
        <v>0</v>
      </c>
      <c r="AZ296" s="79">
        <f t="shared" si="512"/>
        <v>0</v>
      </c>
      <c r="BA296" s="79">
        <f t="shared" si="538"/>
        <v>0</v>
      </c>
      <c r="BB296" s="537"/>
      <c r="BC296" s="537"/>
      <c r="BD296" s="401"/>
      <c r="BE296" s="320"/>
      <c r="BF296" s="79">
        <f t="shared" si="513"/>
        <v>0</v>
      </c>
      <c r="BG296" s="79">
        <f t="shared" si="514"/>
        <v>0</v>
      </c>
      <c r="BH296" s="79">
        <f t="shared" si="539"/>
        <v>0</v>
      </c>
      <c r="BI296" s="537"/>
      <c r="BJ296" s="537"/>
      <c r="BK296" s="401"/>
      <c r="BL296" s="320"/>
      <c r="BM296" s="79">
        <f t="shared" si="515"/>
        <v>0</v>
      </c>
      <c r="BN296" s="79">
        <f t="shared" si="516"/>
        <v>0</v>
      </c>
      <c r="BO296" s="79">
        <f t="shared" si="540"/>
        <v>0</v>
      </c>
      <c r="BP296" s="537"/>
      <c r="BQ296" s="537"/>
      <c r="BR296" s="401"/>
      <c r="BS296" s="320"/>
      <c r="BT296" s="79">
        <f t="shared" si="517"/>
        <v>0</v>
      </c>
      <c r="BU296" s="79">
        <f t="shared" si="518"/>
        <v>0</v>
      </c>
      <c r="BV296" s="79">
        <f t="shared" si="541"/>
        <v>0</v>
      </c>
      <c r="BW296" s="537"/>
      <c r="BX296" s="537"/>
      <c r="BY296" s="401"/>
      <c r="BZ296" s="320"/>
      <c r="CA296" s="79">
        <f t="shared" si="519"/>
        <v>0</v>
      </c>
      <c r="CB296" s="79">
        <f t="shared" si="520"/>
        <v>0</v>
      </c>
      <c r="CC296" s="79">
        <f t="shared" si="542"/>
        <v>0</v>
      </c>
      <c r="CD296" s="537"/>
      <c r="CE296" s="537"/>
      <c r="CF296" s="401"/>
      <c r="CG296" s="320"/>
      <c r="CH296" s="79">
        <f t="shared" si="521"/>
        <v>0</v>
      </c>
      <c r="CI296" s="79">
        <f t="shared" si="522"/>
        <v>0</v>
      </c>
      <c r="CJ296" s="79">
        <f t="shared" si="543"/>
        <v>0</v>
      </c>
      <c r="CK296" s="537"/>
      <c r="CL296" s="537"/>
      <c r="CM296" s="401"/>
      <c r="CN296" s="320"/>
      <c r="CO296" s="79">
        <f t="shared" si="523"/>
        <v>0</v>
      </c>
      <c r="CP296" s="79">
        <f t="shared" si="524"/>
        <v>0</v>
      </c>
      <c r="CQ296" s="79">
        <f t="shared" si="544"/>
        <v>0</v>
      </c>
      <c r="CR296" s="537"/>
      <c r="CS296" s="537"/>
      <c r="CT296" s="401"/>
      <c r="CU296" s="320"/>
      <c r="CV296" s="79">
        <f t="shared" si="525"/>
        <v>0</v>
      </c>
      <c r="CW296" s="79">
        <f t="shared" si="526"/>
        <v>0</v>
      </c>
      <c r="CX296" s="79">
        <f t="shared" si="545"/>
        <v>0</v>
      </c>
      <c r="CY296" s="537"/>
      <c r="CZ296" s="537"/>
      <c r="DA296" s="401"/>
      <c r="DB296" s="320"/>
      <c r="DC296" s="79">
        <f t="shared" si="527"/>
        <v>0</v>
      </c>
      <c r="DD296" s="79">
        <f t="shared" si="528"/>
        <v>0</v>
      </c>
      <c r="DE296" s="79">
        <f t="shared" si="546"/>
        <v>0</v>
      </c>
      <c r="DF296" s="537"/>
      <c r="DG296" s="537"/>
      <c r="DH296" s="401"/>
      <c r="DI296" s="320"/>
      <c r="DJ296" s="79">
        <f t="shared" si="529"/>
        <v>0</v>
      </c>
      <c r="DK296" s="79">
        <f t="shared" si="530"/>
        <v>0</v>
      </c>
      <c r="DL296" s="79">
        <f t="shared" si="547"/>
        <v>0</v>
      </c>
      <c r="DM296" s="537"/>
      <c r="DN296" s="537"/>
      <c r="DO296" s="401"/>
      <c r="DP296" s="320"/>
      <c r="DQ296" s="79">
        <f t="shared" si="531"/>
        <v>0</v>
      </c>
      <c r="DR296" s="79">
        <f t="shared" si="532"/>
        <v>0</v>
      </c>
      <c r="DS296" s="79">
        <f t="shared" si="548"/>
        <v>0</v>
      </c>
      <c r="DT296" s="537"/>
      <c r="DU296" s="537"/>
      <c r="DV296" s="401"/>
    </row>
    <row r="297" spans="1:126" outlineLevel="1" x14ac:dyDescent="0.2">
      <c r="A297" s="196" t="s">
        <v>233</v>
      </c>
      <c r="B297" s="182" t="s">
        <v>220</v>
      </c>
      <c r="C297" s="44"/>
      <c r="D297" s="43"/>
      <c r="E297" s="79">
        <f t="shared" si="497"/>
        <v>0</v>
      </c>
      <c r="F297" s="150"/>
      <c r="G297" s="22"/>
      <c r="H297" s="320" t="s">
        <v>316</v>
      </c>
      <c r="I297" s="79">
        <f t="shared" si="498"/>
        <v>0</v>
      </c>
      <c r="J297" s="79">
        <f t="shared" si="499"/>
        <v>0</v>
      </c>
      <c r="K297" s="79">
        <f t="shared" si="500"/>
        <v>0</v>
      </c>
      <c r="L297" s="537"/>
      <c r="M297" s="537"/>
      <c r="N297" s="401"/>
      <c r="O297" s="320" t="str">
        <f t="shared" si="448"/>
        <v>LLR</v>
      </c>
      <c r="P297" s="79">
        <f t="shared" si="501"/>
        <v>0</v>
      </c>
      <c r="Q297" s="79">
        <f t="shared" si="502"/>
        <v>0</v>
      </c>
      <c r="R297" s="79">
        <f t="shared" si="533"/>
        <v>0</v>
      </c>
      <c r="S297" s="537"/>
      <c r="T297" s="537"/>
      <c r="U297" s="401"/>
      <c r="V297" s="320"/>
      <c r="W297" s="79">
        <f t="shared" si="503"/>
        <v>0</v>
      </c>
      <c r="X297" s="79">
        <f t="shared" si="504"/>
        <v>0</v>
      </c>
      <c r="Y297" s="79">
        <f t="shared" si="534"/>
        <v>0</v>
      </c>
      <c r="Z297" s="537"/>
      <c r="AA297" s="537"/>
      <c r="AB297" s="401"/>
      <c r="AC297" s="320"/>
      <c r="AD297" s="79">
        <f t="shared" si="505"/>
        <v>0</v>
      </c>
      <c r="AE297" s="79">
        <f t="shared" si="506"/>
        <v>0</v>
      </c>
      <c r="AF297" s="79">
        <f t="shared" si="535"/>
        <v>0</v>
      </c>
      <c r="AG297" s="537"/>
      <c r="AH297" s="537"/>
      <c r="AI297" s="401"/>
      <c r="AJ297" s="320"/>
      <c r="AK297" s="79">
        <f t="shared" si="507"/>
        <v>0</v>
      </c>
      <c r="AL297" s="79">
        <f t="shared" si="508"/>
        <v>0</v>
      </c>
      <c r="AM297" s="79">
        <f t="shared" si="536"/>
        <v>0</v>
      </c>
      <c r="AN297" s="537"/>
      <c r="AO297" s="537"/>
      <c r="AP297" s="401"/>
      <c r="AQ297" s="320"/>
      <c r="AR297" s="79">
        <f t="shared" si="509"/>
        <v>0</v>
      </c>
      <c r="AS297" s="79">
        <f t="shared" si="510"/>
        <v>0</v>
      </c>
      <c r="AT297" s="79">
        <f t="shared" si="537"/>
        <v>0</v>
      </c>
      <c r="AU297" s="537"/>
      <c r="AV297" s="537"/>
      <c r="AW297" s="401"/>
      <c r="AX297" s="320"/>
      <c r="AY297" s="79">
        <f t="shared" si="511"/>
        <v>0</v>
      </c>
      <c r="AZ297" s="79">
        <f t="shared" si="512"/>
        <v>0</v>
      </c>
      <c r="BA297" s="79">
        <f t="shared" si="538"/>
        <v>0</v>
      </c>
      <c r="BB297" s="537"/>
      <c r="BC297" s="537"/>
      <c r="BD297" s="401"/>
      <c r="BE297" s="320"/>
      <c r="BF297" s="79">
        <f t="shared" si="513"/>
        <v>0</v>
      </c>
      <c r="BG297" s="79">
        <f t="shared" si="514"/>
        <v>0</v>
      </c>
      <c r="BH297" s="79">
        <f t="shared" si="539"/>
        <v>0</v>
      </c>
      <c r="BI297" s="537"/>
      <c r="BJ297" s="537"/>
      <c r="BK297" s="401"/>
      <c r="BL297" s="320"/>
      <c r="BM297" s="79">
        <f t="shared" si="515"/>
        <v>0</v>
      </c>
      <c r="BN297" s="79">
        <f t="shared" si="516"/>
        <v>0</v>
      </c>
      <c r="BO297" s="79">
        <f t="shared" si="540"/>
        <v>0</v>
      </c>
      <c r="BP297" s="537"/>
      <c r="BQ297" s="537"/>
      <c r="BR297" s="401"/>
      <c r="BS297" s="320"/>
      <c r="BT297" s="79">
        <f t="shared" si="517"/>
        <v>0</v>
      </c>
      <c r="BU297" s="79">
        <f t="shared" si="518"/>
        <v>0</v>
      </c>
      <c r="BV297" s="79">
        <f t="shared" si="541"/>
        <v>0</v>
      </c>
      <c r="BW297" s="537"/>
      <c r="BX297" s="537"/>
      <c r="BY297" s="401"/>
      <c r="BZ297" s="320"/>
      <c r="CA297" s="79">
        <f t="shared" si="519"/>
        <v>0</v>
      </c>
      <c r="CB297" s="79">
        <f t="shared" si="520"/>
        <v>0</v>
      </c>
      <c r="CC297" s="79">
        <f t="shared" si="542"/>
        <v>0</v>
      </c>
      <c r="CD297" s="537"/>
      <c r="CE297" s="537"/>
      <c r="CF297" s="401"/>
      <c r="CG297" s="320"/>
      <c r="CH297" s="79">
        <f t="shared" si="521"/>
        <v>0</v>
      </c>
      <c r="CI297" s="79">
        <f t="shared" si="522"/>
        <v>0</v>
      </c>
      <c r="CJ297" s="79">
        <f t="shared" si="543"/>
        <v>0</v>
      </c>
      <c r="CK297" s="537"/>
      <c r="CL297" s="537"/>
      <c r="CM297" s="401"/>
      <c r="CN297" s="320"/>
      <c r="CO297" s="79">
        <f t="shared" si="523"/>
        <v>0</v>
      </c>
      <c r="CP297" s="79">
        <f t="shared" si="524"/>
        <v>0</v>
      </c>
      <c r="CQ297" s="79">
        <f t="shared" si="544"/>
        <v>0</v>
      </c>
      <c r="CR297" s="537"/>
      <c r="CS297" s="537"/>
      <c r="CT297" s="401"/>
      <c r="CU297" s="320"/>
      <c r="CV297" s="79">
        <f t="shared" si="525"/>
        <v>0</v>
      </c>
      <c r="CW297" s="79">
        <f t="shared" si="526"/>
        <v>0</v>
      </c>
      <c r="CX297" s="79">
        <f t="shared" si="545"/>
        <v>0</v>
      </c>
      <c r="CY297" s="537"/>
      <c r="CZ297" s="537"/>
      <c r="DA297" s="401"/>
      <c r="DB297" s="320"/>
      <c r="DC297" s="79">
        <f t="shared" si="527"/>
        <v>0</v>
      </c>
      <c r="DD297" s="79">
        <f t="shared" si="528"/>
        <v>0</v>
      </c>
      <c r="DE297" s="79">
        <f t="shared" si="546"/>
        <v>0</v>
      </c>
      <c r="DF297" s="537"/>
      <c r="DG297" s="537"/>
      <c r="DH297" s="401"/>
      <c r="DI297" s="320"/>
      <c r="DJ297" s="79">
        <f t="shared" si="529"/>
        <v>0</v>
      </c>
      <c r="DK297" s="79">
        <f t="shared" si="530"/>
        <v>0</v>
      </c>
      <c r="DL297" s="79">
        <f t="shared" si="547"/>
        <v>0</v>
      </c>
      <c r="DM297" s="537"/>
      <c r="DN297" s="537"/>
      <c r="DO297" s="401"/>
      <c r="DP297" s="320"/>
      <c r="DQ297" s="79">
        <f t="shared" si="531"/>
        <v>0</v>
      </c>
      <c r="DR297" s="79">
        <f t="shared" si="532"/>
        <v>0</v>
      </c>
      <c r="DS297" s="79">
        <f t="shared" si="548"/>
        <v>0</v>
      </c>
      <c r="DT297" s="537"/>
      <c r="DU297" s="537"/>
      <c r="DV297" s="401"/>
    </row>
    <row r="298" spans="1:126" outlineLevel="1" x14ac:dyDescent="0.2">
      <c r="A298" s="186" t="s">
        <v>222</v>
      </c>
      <c r="B298" s="180"/>
      <c r="C298" s="44"/>
      <c r="D298" s="43"/>
      <c r="E298" s="79">
        <f t="shared" si="497"/>
        <v>0</v>
      </c>
      <c r="F298" s="150"/>
      <c r="G298" s="22"/>
      <c r="H298" s="320" t="s">
        <v>316</v>
      </c>
      <c r="I298" s="79">
        <f t="shared" si="498"/>
        <v>0</v>
      </c>
      <c r="J298" s="79">
        <f t="shared" si="499"/>
        <v>0</v>
      </c>
      <c r="K298" s="79">
        <f t="shared" si="500"/>
        <v>0</v>
      </c>
      <c r="L298" s="537"/>
      <c r="M298" s="537"/>
      <c r="N298" s="401"/>
      <c r="O298" s="320" t="str">
        <f t="shared" si="448"/>
        <v>LLR</v>
      </c>
      <c r="P298" s="79">
        <f t="shared" si="501"/>
        <v>0</v>
      </c>
      <c r="Q298" s="79">
        <f t="shared" si="502"/>
        <v>0</v>
      </c>
      <c r="R298" s="79">
        <f t="shared" si="533"/>
        <v>0</v>
      </c>
      <c r="S298" s="537"/>
      <c r="T298" s="537"/>
      <c r="U298" s="401"/>
      <c r="V298" s="320"/>
      <c r="W298" s="79">
        <f t="shared" si="503"/>
        <v>0</v>
      </c>
      <c r="X298" s="79">
        <f t="shared" si="504"/>
        <v>0</v>
      </c>
      <c r="Y298" s="79">
        <f t="shared" si="534"/>
        <v>0</v>
      </c>
      <c r="Z298" s="537"/>
      <c r="AA298" s="537"/>
      <c r="AB298" s="401"/>
      <c r="AC298" s="320"/>
      <c r="AD298" s="79">
        <f t="shared" si="505"/>
        <v>0</v>
      </c>
      <c r="AE298" s="79">
        <f t="shared" si="506"/>
        <v>0</v>
      </c>
      <c r="AF298" s="79">
        <f t="shared" si="535"/>
        <v>0</v>
      </c>
      <c r="AG298" s="537"/>
      <c r="AH298" s="537"/>
      <c r="AI298" s="401"/>
      <c r="AJ298" s="320"/>
      <c r="AK298" s="79">
        <f t="shared" si="507"/>
        <v>0</v>
      </c>
      <c r="AL298" s="79">
        <f t="shared" si="508"/>
        <v>0</v>
      </c>
      <c r="AM298" s="79">
        <f t="shared" si="536"/>
        <v>0</v>
      </c>
      <c r="AN298" s="537"/>
      <c r="AO298" s="537"/>
      <c r="AP298" s="401"/>
      <c r="AQ298" s="320"/>
      <c r="AR298" s="79">
        <f t="shared" si="509"/>
        <v>0</v>
      </c>
      <c r="AS298" s="79">
        <f t="shared" si="510"/>
        <v>0</v>
      </c>
      <c r="AT298" s="79">
        <f t="shared" si="537"/>
        <v>0</v>
      </c>
      <c r="AU298" s="537"/>
      <c r="AV298" s="537"/>
      <c r="AW298" s="401"/>
      <c r="AX298" s="320"/>
      <c r="AY298" s="79">
        <f t="shared" si="511"/>
        <v>0</v>
      </c>
      <c r="AZ298" s="79">
        <f t="shared" si="512"/>
        <v>0</v>
      </c>
      <c r="BA298" s="79">
        <f t="shared" si="538"/>
        <v>0</v>
      </c>
      <c r="BB298" s="537"/>
      <c r="BC298" s="537"/>
      <c r="BD298" s="401"/>
      <c r="BE298" s="320"/>
      <c r="BF298" s="79">
        <f t="shared" si="513"/>
        <v>0</v>
      </c>
      <c r="BG298" s="79">
        <f t="shared" si="514"/>
        <v>0</v>
      </c>
      <c r="BH298" s="79">
        <f t="shared" si="539"/>
        <v>0</v>
      </c>
      <c r="BI298" s="537"/>
      <c r="BJ298" s="537"/>
      <c r="BK298" s="401"/>
      <c r="BL298" s="320"/>
      <c r="BM298" s="79">
        <f t="shared" si="515"/>
        <v>0</v>
      </c>
      <c r="BN298" s="79">
        <f t="shared" si="516"/>
        <v>0</v>
      </c>
      <c r="BO298" s="79">
        <f t="shared" si="540"/>
        <v>0</v>
      </c>
      <c r="BP298" s="537"/>
      <c r="BQ298" s="537"/>
      <c r="BR298" s="401"/>
      <c r="BS298" s="320"/>
      <c r="BT298" s="79">
        <f t="shared" si="517"/>
        <v>0</v>
      </c>
      <c r="BU298" s="79">
        <f t="shared" si="518"/>
        <v>0</v>
      </c>
      <c r="BV298" s="79">
        <f t="shared" si="541"/>
        <v>0</v>
      </c>
      <c r="BW298" s="537"/>
      <c r="BX298" s="537"/>
      <c r="BY298" s="401"/>
      <c r="BZ298" s="320"/>
      <c r="CA298" s="79">
        <f t="shared" si="519"/>
        <v>0</v>
      </c>
      <c r="CB298" s="79">
        <f t="shared" si="520"/>
        <v>0</v>
      </c>
      <c r="CC298" s="79">
        <f t="shared" si="542"/>
        <v>0</v>
      </c>
      <c r="CD298" s="537"/>
      <c r="CE298" s="537"/>
      <c r="CF298" s="401"/>
      <c r="CG298" s="320"/>
      <c r="CH298" s="79">
        <f t="shared" si="521"/>
        <v>0</v>
      </c>
      <c r="CI298" s="79">
        <f t="shared" si="522"/>
        <v>0</v>
      </c>
      <c r="CJ298" s="79">
        <f t="shared" si="543"/>
        <v>0</v>
      </c>
      <c r="CK298" s="537"/>
      <c r="CL298" s="537"/>
      <c r="CM298" s="401"/>
      <c r="CN298" s="320"/>
      <c r="CO298" s="79">
        <f t="shared" si="523"/>
        <v>0</v>
      </c>
      <c r="CP298" s="79">
        <f t="shared" si="524"/>
        <v>0</v>
      </c>
      <c r="CQ298" s="79">
        <f t="shared" si="544"/>
        <v>0</v>
      </c>
      <c r="CR298" s="537"/>
      <c r="CS298" s="537"/>
      <c r="CT298" s="401"/>
      <c r="CU298" s="320"/>
      <c r="CV298" s="79">
        <f t="shared" si="525"/>
        <v>0</v>
      </c>
      <c r="CW298" s="79">
        <f t="shared" si="526"/>
        <v>0</v>
      </c>
      <c r="CX298" s="79">
        <f t="shared" si="545"/>
        <v>0</v>
      </c>
      <c r="CY298" s="537"/>
      <c r="CZ298" s="537"/>
      <c r="DA298" s="401"/>
      <c r="DB298" s="320"/>
      <c r="DC298" s="79">
        <f t="shared" si="527"/>
        <v>0</v>
      </c>
      <c r="DD298" s="79">
        <f t="shared" si="528"/>
        <v>0</v>
      </c>
      <c r="DE298" s="79">
        <f t="shared" si="546"/>
        <v>0</v>
      </c>
      <c r="DF298" s="537"/>
      <c r="DG298" s="537"/>
      <c r="DH298" s="401"/>
      <c r="DI298" s="320"/>
      <c r="DJ298" s="79">
        <f t="shared" si="529"/>
        <v>0</v>
      </c>
      <c r="DK298" s="79">
        <f t="shared" si="530"/>
        <v>0</v>
      </c>
      <c r="DL298" s="79">
        <f t="shared" si="547"/>
        <v>0</v>
      </c>
      <c r="DM298" s="537"/>
      <c r="DN298" s="537"/>
      <c r="DO298" s="401"/>
      <c r="DP298" s="320"/>
      <c r="DQ298" s="79">
        <f t="shared" si="531"/>
        <v>0</v>
      </c>
      <c r="DR298" s="79">
        <f t="shared" si="532"/>
        <v>0</v>
      </c>
      <c r="DS298" s="79">
        <f t="shared" si="548"/>
        <v>0</v>
      </c>
      <c r="DT298" s="537"/>
      <c r="DU298" s="537"/>
      <c r="DV298" s="401"/>
    </row>
    <row r="299" spans="1:126" outlineLevel="1" x14ac:dyDescent="0.2">
      <c r="A299" s="186" t="s">
        <v>223</v>
      </c>
      <c r="B299" s="180"/>
      <c r="C299" s="44"/>
      <c r="D299" s="43"/>
      <c r="E299" s="79">
        <f t="shared" si="497"/>
        <v>0</v>
      </c>
      <c r="F299" s="150"/>
      <c r="G299" s="22"/>
      <c r="H299" s="320" t="s">
        <v>316</v>
      </c>
      <c r="I299" s="79">
        <f t="shared" si="498"/>
        <v>0</v>
      </c>
      <c r="J299" s="79">
        <f t="shared" si="499"/>
        <v>0</v>
      </c>
      <c r="K299" s="79">
        <f t="shared" si="500"/>
        <v>0</v>
      </c>
      <c r="L299" s="537"/>
      <c r="M299" s="537"/>
      <c r="N299" s="401"/>
      <c r="O299" s="320" t="str">
        <f t="shared" si="448"/>
        <v>LLR</v>
      </c>
      <c r="P299" s="79">
        <f t="shared" si="501"/>
        <v>0</v>
      </c>
      <c r="Q299" s="79">
        <f t="shared" si="502"/>
        <v>0</v>
      </c>
      <c r="R299" s="79">
        <f t="shared" si="533"/>
        <v>0</v>
      </c>
      <c r="S299" s="537"/>
      <c r="T299" s="537"/>
      <c r="U299" s="401"/>
      <c r="V299" s="320"/>
      <c r="W299" s="79">
        <f t="shared" si="503"/>
        <v>0</v>
      </c>
      <c r="X299" s="79">
        <f t="shared" si="504"/>
        <v>0</v>
      </c>
      <c r="Y299" s="79">
        <f t="shared" si="534"/>
        <v>0</v>
      </c>
      <c r="Z299" s="537"/>
      <c r="AA299" s="537"/>
      <c r="AB299" s="401"/>
      <c r="AC299" s="320"/>
      <c r="AD299" s="79">
        <f t="shared" si="505"/>
        <v>0</v>
      </c>
      <c r="AE299" s="79">
        <f t="shared" si="506"/>
        <v>0</v>
      </c>
      <c r="AF299" s="79">
        <f t="shared" si="535"/>
        <v>0</v>
      </c>
      <c r="AG299" s="537"/>
      <c r="AH299" s="537"/>
      <c r="AI299" s="401"/>
      <c r="AJ299" s="320"/>
      <c r="AK299" s="79">
        <f t="shared" si="507"/>
        <v>0</v>
      </c>
      <c r="AL299" s="79">
        <f t="shared" si="508"/>
        <v>0</v>
      </c>
      <c r="AM299" s="79">
        <f t="shared" si="536"/>
        <v>0</v>
      </c>
      <c r="AN299" s="537"/>
      <c r="AO299" s="537"/>
      <c r="AP299" s="401"/>
      <c r="AQ299" s="320"/>
      <c r="AR299" s="79">
        <f t="shared" si="509"/>
        <v>0</v>
      </c>
      <c r="AS299" s="79">
        <f t="shared" si="510"/>
        <v>0</v>
      </c>
      <c r="AT299" s="79">
        <f t="shared" si="537"/>
        <v>0</v>
      </c>
      <c r="AU299" s="537"/>
      <c r="AV299" s="537"/>
      <c r="AW299" s="401"/>
      <c r="AX299" s="320"/>
      <c r="AY299" s="79">
        <f t="shared" si="511"/>
        <v>0</v>
      </c>
      <c r="AZ299" s="79">
        <f t="shared" si="512"/>
        <v>0</v>
      </c>
      <c r="BA299" s="79">
        <f t="shared" si="538"/>
        <v>0</v>
      </c>
      <c r="BB299" s="537"/>
      <c r="BC299" s="537"/>
      <c r="BD299" s="401"/>
      <c r="BE299" s="320"/>
      <c r="BF299" s="79">
        <f t="shared" si="513"/>
        <v>0</v>
      </c>
      <c r="BG299" s="79">
        <f t="shared" si="514"/>
        <v>0</v>
      </c>
      <c r="BH299" s="79">
        <f t="shared" si="539"/>
        <v>0</v>
      </c>
      <c r="BI299" s="537"/>
      <c r="BJ299" s="537"/>
      <c r="BK299" s="401"/>
      <c r="BL299" s="320"/>
      <c r="BM299" s="79">
        <f t="shared" si="515"/>
        <v>0</v>
      </c>
      <c r="BN299" s="79">
        <f t="shared" si="516"/>
        <v>0</v>
      </c>
      <c r="BO299" s="79">
        <f t="shared" si="540"/>
        <v>0</v>
      </c>
      <c r="BP299" s="537"/>
      <c r="BQ299" s="537"/>
      <c r="BR299" s="401"/>
      <c r="BS299" s="320"/>
      <c r="BT299" s="79">
        <f t="shared" si="517"/>
        <v>0</v>
      </c>
      <c r="BU299" s="79">
        <f t="shared" si="518"/>
        <v>0</v>
      </c>
      <c r="BV299" s="79">
        <f t="shared" si="541"/>
        <v>0</v>
      </c>
      <c r="BW299" s="537"/>
      <c r="BX299" s="537"/>
      <c r="BY299" s="401"/>
      <c r="BZ299" s="320"/>
      <c r="CA299" s="79">
        <f t="shared" si="519"/>
        <v>0</v>
      </c>
      <c r="CB299" s="79">
        <f t="shared" si="520"/>
        <v>0</v>
      </c>
      <c r="CC299" s="79">
        <f t="shared" si="542"/>
        <v>0</v>
      </c>
      <c r="CD299" s="537"/>
      <c r="CE299" s="537"/>
      <c r="CF299" s="401"/>
      <c r="CG299" s="320"/>
      <c r="CH299" s="79">
        <f t="shared" si="521"/>
        <v>0</v>
      </c>
      <c r="CI299" s="79">
        <f t="shared" si="522"/>
        <v>0</v>
      </c>
      <c r="CJ299" s="79">
        <f t="shared" si="543"/>
        <v>0</v>
      </c>
      <c r="CK299" s="537"/>
      <c r="CL299" s="537"/>
      <c r="CM299" s="401"/>
      <c r="CN299" s="320"/>
      <c r="CO299" s="79">
        <f t="shared" si="523"/>
        <v>0</v>
      </c>
      <c r="CP299" s="79">
        <f t="shared" si="524"/>
        <v>0</v>
      </c>
      <c r="CQ299" s="79">
        <f t="shared" si="544"/>
        <v>0</v>
      </c>
      <c r="CR299" s="537"/>
      <c r="CS299" s="537"/>
      <c r="CT299" s="401"/>
      <c r="CU299" s="320"/>
      <c r="CV299" s="79">
        <f t="shared" si="525"/>
        <v>0</v>
      </c>
      <c r="CW299" s="79">
        <f t="shared" si="526"/>
        <v>0</v>
      </c>
      <c r="CX299" s="79">
        <f t="shared" si="545"/>
        <v>0</v>
      </c>
      <c r="CY299" s="537"/>
      <c r="CZ299" s="537"/>
      <c r="DA299" s="401"/>
      <c r="DB299" s="320"/>
      <c r="DC299" s="79">
        <f t="shared" si="527"/>
        <v>0</v>
      </c>
      <c r="DD299" s="79">
        <f t="shared" si="528"/>
        <v>0</v>
      </c>
      <c r="DE299" s="79">
        <f t="shared" si="546"/>
        <v>0</v>
      </c>
      <c r="DF299" s="537"/>
      <c r="DG299" s="537"/>
      <c r="DH299" s="401"/>
      <c r="DI299" s="320"/>
      <c r="DJ299" s="79">
        <f t="shared" si="529"/>
        <v>0</v>
      </c>
      <c r="DK299" s="79">
        <f t="shared" si="530"/>
        <v>0</v>
      </c>
      <c r="DL299" s="79">
        <f t="shared" si="547"/>
        <v>0</v>
      </c>
      <c r="DM299" s="537"/>
      <c r="DN299" s="537"/>
      <c r="DO299" s="401"/>
      <c r="DP299" s="320"/>
      <c r="DQ299" s="79">
        <f t="shared" si="531"/>
        <v>0</v>
      </c>
      <c r="DR299" s="79">
        <f t="shared" si="532"/>
        <v>0</v>
      </c>
      <c r="DS299" s="79">
        <f t="shared" si="548"/>
        <v>0</v>
      </c>
      <c r="DT299" s="537"/>
      <c r="DU299" s="537"/>
      <c r="DV299" s="401"/>
    </row>
    <row r="300" spans="1:126" outlineLevel="1" x14ac:dyDescent="0.2">
      <c r="A300" s="224" t="s">
        <v>87</v>
      </c>
      <c r="B300" s="181"/>
      <c r="C300" s="90">
        <f>SUMIF($H301:$H319,MID($H300,3,10),C301:C319)</f>
        <v>0</v>
      </c>
      <c r="D300" s="90">
        <f>SUMIF($H301:$H319,MID($H300,3,10),D301:D319)</f>
        <v>0</v>
      </c>
      <c r="E300" s="90">
        <f t="shared" si="497"/>
        <v>0</v>
      </c>
      <c r="F300" s="150"/>
      <c r="G300" s="22"/>
      <c r="H300" s="320" t="s">
        <v>319</v>
      </c>
      <c r="I300" s="77">
        <f t="shared" si="498"/>
        <v>0</v>
      </c>
      <c r="J300" s="77">
        <f t="shared" si="499"/>
        <v>0</v>
      </c>
      <c r="K300" s="80">
        <f t="shared" si="500"/>
        <v>0</v>
      </c>
      <c r="L300" s="464">
        <f>IF(I$1="","",SUMIF($H301:$H319,MID($H300,3,10),L301:L319))</f>
        <v>0</v>
      </c>
      <c r="M300" s="464">
        <f>IF(I$1="","",SUMIF($H301:$H319,MID($H300,3,10),M301:M319))</f>
        <v>0</v>
      </c>
      <c r="N300" s="401"/>
      <c r="O300" s="320" t="str">
        <f t="shared" si="448"/>
        <v>LL</v>
      </c>
      <c r="P300" s="77">
        <f t="shared" si="501"/>
        <v>0</v>
      </c>
      <c r="Q300" s="77">
        <f t="shared" si="502"/>
        <v>0</v>
      </c>
      <c r="R300" s="80">
        <f t="shared" si="533"/>
        <v>0</v>
      </c>
      <c r="S300" s="476">
        <f>IF(P$1="","",SUMIF($H301:$H306,MID($H300,3,10),S301:S306))</f>
        <v>0</v>
      </c>
      <c r="T300" s="476">
        <f>IF(P$1="","",SUMIF($H301:$H306,MID($H300,3,10),T301:T306))</f>
        <v>0</v>
      </c>
      <c r="U300" s="401"/>
      <c r="V300" s="320"/>
      <c r="W300" s="77">
        <f t="shared" si="503"/>
        <v>0</v>
      </c>
      <c r="X300" s="77">
        <f t="shared" si="504"/>
        <v>0</v>
      </c>
      <c r="Y300" s="80">
        <f t="shared" si="534"/>
        <v>0</v>
      </c>
      <c r="Z300" s="476">
        <f>IF(W$1="","",SUMIF($H301:$H306,MID($H300,3,10),Z301:Z306))</f>
        <v>0</v>
      </c>
      <c r="AA300" s="476">
        <f>IF(W$1="","",SUMIF($H301:$H306,MID($H300,3,10),AA301:AA306))</f>
        <v>0</v>
      </c>
      <c r="AB300" s="401"/>
      <c r="AC300" s="320"/>
      <c r="AD300" s="77">
        <f t="shared" si="505"/>
        <v>0</v>
      </c>
      <c r="AE300" s="77">
        <f t="shared" si="506"/>
        <v>0</v>
      </c>
      <c r="AF300" s="80">
        <f t="shared" si="535"/>
        <v>0</v>
      </c>
      <c r="AG300" s="476">
        <f>IF(AD$1="","",SUMIF($H301:$H306,MID($H300,3,10),AG301:AG306))</f>
        <v>0</v>
      </c>
      <c r="AH300" s="476">
        <f>IF(AD$1="","",SUMIF($H301:$H306,MID($H300,3,10),AH301:AH306))</f>
        <v>0</v>
      </c>
      <c r="AI300" s="401"/>
      <c r="AJ300" s="320"/>
      <c r="AK300" s="77">
        <f t="shared" si="507"/>
        <v>0</v>
      </c>
      <c r="AL300" s="77">
        <f t="shared" si="508"/>
        <v>0</v>
      </c>
      <c r="AM300" s="80">
        <f t="shared" si="536"/>
        <v>0</v>
      </c>
      <c r="AN300" s="476">
        <f>IF(AK$1="","",SUMIF($H301:$H306,MID($H300,3,10),AN301:AN306))</f>
        <v>0</v>
      </c>
      <c r="AO300" s="476">
        <f>IF(AK$1="","",SUMIF($H301:$H306,MID($H300,3,10),AO301:AO306))</f>
        <v>0</v>
      </c>
      <c r="AP300" s="401"/>
      <c r="AQ300" s="320"/>
      <c r="AR300" s="77">
        <f t="shared" si="509"/>
        <v>0</v>
      </c>
      <c r="AS300" s="77">
        <f t="shared" si="510"/>
        <v>0</v>
      </c>
      <c r="AT300" s="80">
        <f t="shared" si="537"/>
        <v>0</v>
      </c>
      <c r="AU300" s="476">
        <f>IF(AR$1="","",SUMIF($H301:$H306,MID($H300,3,10),AU301:AU306))</f>
        <v>0</v>
      </c>
      <c r="AV300" s="476">
        <f>IF(AR$1="","",SUMIF($H301:$H306,MID($H300,3,10),AV301:AV306))</f>
        <v>0</v>
      </c>
      <c r="AW300" s="401"/>
      <c r="AX300" s="320"/>
      <c r="AY300" s="77">
        <f t="shared" si="511"/>
        <v>0</v>
      </c>
      <c r="AZ300" s="77">
        <f t="shared" si="512"/>
        <v>0</v>
      </c>
      <c r="BA300" s="80">
        <f t="shared" si="538"/>
        <v>0</v>
      </c>
      <c r="BB300" s="476">
        <f>IF(AY$1="","",SUMIF($H301:$H306,MID($H300,3,10),BB301:BB306))</f>
        <v>0</v>
      </c>
      <c r="BC300" s="476">
        <f>IF(AY$1="","",SUMIF($H301:$H306,MID($H300,3,10),BC301:BC306))</f>
        <v>0</v>
      </c>
      <c r="BD300" s="401"/>
      <c r="BE300" s="320"/>
      <c r="BF300" s="77">
        <f t="shared" si="513"/>
        <v>0</v>
      </c>
      <c r="BG300" s="77">
        <f t="shared" si="514"/>
        <v>0</v>
      </c>
      <c r="BH300" s="80">
        <f t="shared" si="539"/>
        <v>0</v>
      </c>
      <c r="BI300" s="476">
        <f>IF(BF$1="","",SUMIF($H301:$H306,MID($H300,3,10),BI301:BI306))</f>
        <v>0</v>
      </c>
      <c r="BJ300" s="476">
        <f>IF(BF$1="","",SUMIF($H301:$H306,MID($H300,3,10),BJ301:BJ306))</f>
        <v>0</v>
      </c>
      <c r="BK300" s="401"/>
      <c r="BL300" s="320"/>
      <c r="BM300" s="77">
        <f t="shared" si="515"/>
        <v>0</v>
      </c>
      <c r="BN300" s="77">
        <f t="shared" si="516"/>
        <v>0</v>
      </c>
      <c r="BO300" s="80">
        <f t="shared" si="540"/>
        <v>0</v>
      </c>
      <c r="BP300" s="476">
        <f>IF(BM$1="","",SUMIF($H301:$H306,MID($H300,3,10),BP301:BP306))</f>
        <v>0</v>
      </c>
      <c r="BQ300" s="476">
        <f>IF(BM$1="","",SUMIF($H301:$H306,MID($H300,3,10),BQ301:BQ306))</f>
        <v>0</v>
      </c>
      <c r="BR300" s="401"/>
      <c r="BS300" s="320"/>
      <c r="BT300" s="77">
        <f t="shared" si="517"/>
        <v>0</v>
      </c>
      <c r="BU300" s="77">
        <f t="shared" si="518"/>
        <v>0</v>
      </c>
      <c r="BV300" s="80">
        <f t="shared" si="541"/>
        <v>0</v>
      </c>
      <c r="BW300" s="476">
        <f>IF(BT$1="","",SUMIF($H301:$H306,MID($H300,3,10),BW301:BW306))</f>
        <v>0</v>
      </c>
      <c r="BX300" s="476">
        <f>IF(BT$1="","",SUMIF($H301:$H306,MID($H300,3,10),BX301:BX306))</f>
        <v>0</v>
      </c>
      <c r="BY300" s="401"/>
      <c r="BZ300" s="320"/>
      <c r="CA300" s="77">
        <f t="shared" si="519"/>
        <v>0</v>
      </c>
      <c r="CB300" s="77">
        <f t="shared" si="520"/>
        <v>0</v>
      </c>
      <c r="CC300" s="80">
        <f t="shared" si="542"/>
        <v>0</v>
      </c>
      <c r="CD300" s="476">
        <f>IF(CA$1="","",SUMIF($H301:$H306,MID($H300,3,10),CD301:CD306))</f>
        <v>0</v>
      </c>
      <c r="CE300" s="476">
        <f>IF(CA$1="","",SUMIF($H301:$H306,MID($H300,3,10),CE301:CE306))</f>
        <v>0</v>
      </c>
      <c r="CF300" s="401"/>
      <c r="CG300" s="320"/>
      <c r="CH300" s="77">
        <f t="shared" si="521"/>
        <v>0</v>
      </c>
      <c r="CI300" s="77">
        <f t="shared" si="522"/>
        <v>0</v>
      </c>
      <c r="CJ300" s="80">
        <f t="shared" si="543"/>
        <v>0</v>
      </c>
      <c r="CK300" s="476">
        <f>IF(CH$1="","",SUMIF($H301:$H306,MID($H300,3,10),CK301:CK306))</f>
        <v>0</v>
      </c>
      <c r="CL300" s="476">
        <f>IF(CH$1="","",SUMIF($H301:$H306,MID($H300,3,10),CL301:CL306))</f>
        <v>0</v>
      </c>
      <c r="CM300" s="401"/>
      <c r="CN300" s="320"/>
      <c r="CO300" s="77">
        <f t="shared" si="523"/>
        <v>0</v>
      </c>
      <c r="CP300" s="77">
        <f t="shared" si="524"/>
        <v>0</v>
      </c>
      <c r="CQ300" s="80">
        <f t="shared" si="544"/>
        <v>0</v>
      </c>
      <c r="CR300" s="476">
        <f>IF(CO$1="","",SUMIF($H301:$H306,MID($H300,3,10),CR301:CR306))</f>
        <v>0</v>
      </c>
      <c r="CS300" s="476">
        <f>IF(CO$1="","",SUMIF($H301:$H306,MID($H300,3,10),CS301:CS306))</f>
        <v>0</v>
      </c>
      <c r="CT300" s="401"/>
      <c r="CU300" s="320"/>
      <c r="CV300" s="77">
        <f t="shared" si="525"/>
        <v>0</v>
      </c>
      <c r="CW300" s="77">
        <f t="shared" si="526"/>
        <v>0</v>
      </c>
      <c r="CX300" s="80">
        <f t="shared" si="545"/>
        <v>0</v>
      </c>
      <c r="CY300" s="476">
        <f>IF(CV$1="","",SUMIF($H301:$H306,MID($H300,3,10),CY301:CY306))</f>
        <v>0</v>
      </c>
      <c r="CZ300" s="476">
        <f>IF(CV$1="","",SUMIF($H301:$H306,MID($H300,3,10),CZ301:CZ306))</f>
        <v>0</v>
      </c>
      <c r="DA300" s="401"/>
      <c r="DB300" s="320"/>
      <c r="DC300" s="77">
        <f t="shared" si="527"/>
        <v>0</v>
      </c>
      <c r="DD300" s="77">
        <f t="shared" si="528"/>
        <v>0</v>
      </c>
      <c r="DE300" s="80">
        <f t="shared" si="546"/>
        <v>0</v>
      </c>
      <c r="DF300" s="476">
        <f>IF(DC$1="","",SUMIF($H301:$H306,MID($H300,3,10),DF301:DF306))</f>
        <v>0</v>
      </c>
      <c r="DG300" s="476">
        <f>IF(DC$1="","",SUMIF($H301:$H306,MID($H300,3,10),DG301:DG306))</f>
        <v>0</v>
      </c>
      <c r="DH300" s="401"/>
      <c r="DI300" s="320"/>
      <c r="DJ300" s="77">
        <f t="shared" si="529"/>
        <v>0</v>
      </c>
      <c r="DK300" s="77">
        <f t="shared" si="530"/>
        <v>0</v>
      </c>
      <c r="DL300" s="80">
        <f t="shared" si="547"/>
        <v>0</v>
      </c>
      <c r="DM300" s="476">
        <f>IF(DJ$1="","",SUMIF($H301:$H306,MID($H300,3,10),DM301:DM306))</f>
        <v>0</v>
      </c>
      <c r="DN300" s="476">
        <f>IF(DJ$1="","",SUMIF($H301:$H306,MID($H300,3,10),DN301:DN306))</f>
        <v>0</v>
      </c>
      <c r="DO300" s="401"/>
      <c r="DP300" s="320"/>
      <c r="DQ300" s="77">
        <f t="shared" si="531"/>
        <v>0</v>
      </c>
      <c r="DR300" s="77">
        <f t="shared" si="532"/>
        <v>0</v>
      </c>
      <c r="DS300" s="80">
        <f t="shared" si="548"/>
        <v>0</v>
      </c>
      <c r="DT300" s="476">
        <f>IF(DQ$1="","",SUMIF($H301:$H306,MID($H300,3,10),DT301:DT306))</f>
        <v>0</v>
      </c>
      <c r="DU300" s="476">
        <f>IF(DQ$1="","",SUMIF($H301:$H306,MID($H300,3,10),DU301:DU306))</f>
        <v>0</v>
      </c>
      <c r="DV300" s="401"/>
    </row>
    <row r="301" spans="1:126" outlineLevel="1" x14ac:dyDescent="0.2">
      <c r="A301" s="154" t="s">
        <v>124</v>
      </c>
      <c r="B301" s="183"/>
      <c r="C301" s="44"/>
      <c r="D301" s="43"/>
      <c r="E301" s="79">
        <f t="shared" si="497"/>
        <v>0</v>
      </c>
      <c r="F301" s="150"/>
      <c r="G301" s="22"/>
      <c r="H301" s="320" t="s">
        <v>318</v>
      </c>
      <c r="I301" s="79">
        <f t="shared" si="498"/>
        <v>0</v>
      </c>
      <c r="J301" s="79">
        <f t="shared" si="499"/>
        <v>0</v>
      </c>
      <c r="K301" s="79">
        <f t="shared" si="500"/>
        <v>0</v>
      </c>
      <c r="L301" s="537"/>
      <c r="M301" s="537"/>
      <c r="N301" s="401"/>
      <c r="O301" s="320" t="str">
        <f t="shared" si="448"/>
        <v>LLC</v>
      </c>
      <c r="P301" s="79">
        <f t="shared" si="501"/>
        <v>0</v>
      </c>
      <c r="Q301" s="79">
        <f t="shared" si="502"/>
        <v>0</v>
      </c>
      <c r="R301" s="79">
        <f t="shared" si="533"/>
        <v>0</v>
      </c>
      <c r="S301" s="537"/>
      <c r="T301" s="537"/>
      <c r="U301" s="401"/>
      <c r="V301" s="320"/>
      <c r="W301" s="79">
        <f t="shared" si="503"/>
        <v>0</v>
      </c>
      <c r="X301" s="79">
        <f t="shared" si="504"/>
        <v>0</v>
      </c>
      <c r="Y301" s="79">
        <f t="shared" si="534"/>
        <v>0</v>
      </c>
      <c r="Z301" s="537"/>
      <c r="AA301" s="537"/>
      <c r="AB301" s="401"/>
      <c r="AC301" s="320"/>
      <c r="AD301" s="79">
        <f t="shared" si="505"/>
        <v>0</v>
      </c>
      <c r="AE301" s="79">
        <f t="shared" si="506"/>
        <v>0</v>
      </c>
      <c r="AF301" s="79">
        <f t="shared" si="535"/>
        <v>0</v>
      </c>
      <c r="AG301" s="537"/>
      <c r="AH301" s="537"/>
      <c r="AI301" s="401"/>
      <c r="AJ301" s="320"/>
      <c r="AK301" s="79">
        <f t="shared" si="507"/>
        <v>0</v>
      </c>
      <c r="AL301" s="79">
        <f t="shared" si="508"/>
        <v>0</v>
      </c>
      <c r="AM301" s="79">
        <f t="shared" si="536"/>
        <v>0</v>
      </c>
      <c r="AN301" s="537"/>
      <c r="AO301" s="537"/>
      <c r="AP301" s="401"/>
      <c r="AQ301" s="320"/>
      <c r="AR301" s="79">
        <f t="shared" si="509"/>
        <v>0</v>
      </c>
      <c r="AS301" s="79">
        <f t="shared" si="510"/>
        <v>0</v>
      </c>
      <c r="AT301" s="79">
        <f t="shared" si="537"/>
        <v>0</v>
      </c>
      <c r="AU301" s="537"/>
      <c r="AV301" s="537"/>
      <c r="AW301" s="401"/>
      <c r="AX301" s="320"/>
      <c r="AY301" s="79">
        <f t="shared" si="511"/>
        <v>0</v>
      </c>
      <c r="AZ301" s="79">
        <f t="shared" si="512"/>
        <v>0</v>
      </c>
      <c r="BA301" s="79">
        <f t="shared" si="538"/>
        <v>0</v>
      </c>
      <c r="BB301" s="537"/>
      <c r="BC301" s="537"/>
      <c r="BD301" s="401"/>
      <c r="BE301" s="320"/>
      <c r="BF301" s="79">
        <f t="shared" si="513"/>
        <v>0</v>
      </c>
      <c r="BG301" s="79">
        <f t="shared" si="514"/>
        <v>0</v>
      </c>
      <c r="BH301" s="79">
        <f t="shared" si="539"/>
        <v>0</v>
      </c>
      <c r="BI301" s="537"/>
      <c r="BJ301" s="537"/>
      <c r="BK301" s="401"/>
      <c r="BL301" s="320"/>
      <c r="BM301" s="79">
        <f t="shared" si="515"/>
        <v>0</v>
      </c>
      <c r="BN301" s="79">
        <f t="shared" si="516"/>
        <v>0</v>
      </c>
      <c r="BO301" s="79">
        <f t="shared" si="540"/>
        <v>0</v>
      </c>
      <c r="BP301" s="537"/>
      <c r="BQ301" s="537"/>
      <c r="BR301" s="401"/>
      <c r="BS301" s="320"/>
      <c r="BT301" s="79">
        <f t="shared" si="517"/>
        <v>0</v>
      </c>
      <c r="BU301" s="79">
        <f t="shared" si="518"/>
        <v>0</v>
      </c>
      <c r="BV301" s="79">
        <f t="shared" si="541"/>
        <v>0</v>
      </c>
      <c r="BW301" s="537"/>
      <c r="BX301" s="537"/>
      <c r="BY301" s="401"/>
      <c r="BZ301" s="320"/>
      <c r="CA301" s="79">
        <f t="shared" si="519"/>
        <v>0</v>
      </c>
      <c r="CB301" s="79">
        <f t="shared" si="520"/>
        <v>0</v>
      </c>
      <c r="CC301" s="79">
        <f t="shared" si="542"/>
        <v>0</v>
      </c>
      <c r="CD301" s="537"/>
      <c r="CE301" s="537"/>
      <c r="CF301" s="401"/>
      <c r="CG301" s="320"/>
      <c r="CH301" s="79">
        <f t="shared" si="521"/>
        <v>0</v>
      </c>
      <c r="CI301" s="79">
        <f t="shared" si="522"/>
        <v>0</v>
      </c>
      <c r="CJ301" s="79">
        <f t="shared" si="543"/>
        <v>0</v>
      </c>
      <c r="CK301" s="537"/>
      <c r="CL301" s="537"/>
      <c r="CM301" s="401"/>
      <c r="CN301" s="320"/>
      <c r="CO301" s="79">
        <f t="shared" si="523"/>
        <v>0</v>
      </c>
      <c r="CP301" s="79">
        <f t="shared" si="524"/>
        <v>0</v>
      </c>
      <c r="CQ301" s="79">
        <f t="shared" si="544"/>
        <v>0</v>
      </c>
      <c r="CR301" s="537"/>
      <c r="CS301" s="537"/>
      <c r="CT301" s="401"/>
      <c r="CU301" s="320"/>
      <c r="CV301" s="79">
        <f t="shared" si="525"/>
        <v>0</v>
      </c>
      <c r="CW301" s="79">
        <f t="shared" si="526"/>
        <v>0</v>
      </c>
      <c r="CX301" s="79">
        <f t="shared" si="545"/>
        <v>0</v>
      </c>
      <c r="CY301" s="537"/>
      <c r="CZ301" s="537"/>
      <c r="DA301" s="401"/>
      <c r="DB301" s="320"/>
      <c r="DC301" s="79">
        <f t="shared" si="527"/>
        <v>0</v>
      </c>
      <c r="DD301" s="79">
        <f t="shared" si="528"/>
        <v>0</v>
      </c>
      <c r="DE301" s="79">
        <f t="shared" si="546"/>
        <v>0</v>
      </c>
      <c r="DF301" s="537"/>
      <c r="DG301" s="537"/>
      <c r="DH301" s="401"/>
      <c r="DI301" s="320"/>
      <c r="DJ301" s="79">
        <f t="shared" si="529"/>
        <v>0</v>
      </c>
      <c r="DK301" s="79">
        <f t="shared" si="530"/>
        <v>0</v>
      </c>
      <c r="DL301" s="79">
        <f t="shared" si="547"/>
        <v>0</v>
      </c>
      <c r="DM301" s="537"/>
      <c r="DN301" s="537"/>
      <c r="DO301" s="401"/>
      <c r="DP301" s="320"/>
      <c r="DQ301" s="79">
        <f t="shared" si="531"/>
        <v>0</v>
      </c>
      <c r="DR301" s="79">
        <f t="shared" si="532"/>
        <v>0</v>
      </c>
      <c r="DS301" s="79">
        <f t="shared" si="548"/>
        <v>0</v>
      </c>
      <c r="DT301" s="537"/>
      <c r="DU301" s="537"/>
      <c r="DV301" s="401"/>
    </row>
    <row r="302" spans="1:126" outlineLevel="1" x14ac:dyDescent="0.2">
      <c r="A302" s="154" t="s">
        <v>125</v>
      </c>
      <c r="B302" s="182"/>
      <c r="C302" s="44"/>
      <c r="D302" s="43"/>
      <c r="E302" s="79">
        <f t="shared" si="497"/>
        <v>0</v>
      </c>
      <c r="F302" s="150"/>
      <c r="G302" s="22"/>
      <c r="H302" s="320" t="s">
        <v>318</v>
      </c>
      <c r="I302" s="79">
        <f t="shared" si="498"/>
        <v>0</v>
      </c>
      <c r="J302" s="79">
        <f t="shared" si="499"/>
        <v>0</v>
      </c>
      <c r="K302" s="79">
        <f t="shared" si="500"/>
        <v>0</v>
      </c>
      <c r="L302" s="537"/>
      <c r="M302" s="537"/>
      <c r="N302" s="401"/>
      <c r="O302" s="320" t="str">
        <f t="shared" si="448"/>
        <v>LLC</v>
      </c>
      <c r="P302" s="79">
        <f t="shared" si="501"/>
        <v>0</v>
      </c>
      <c r="Q302" s="79">
        <f t="shared" si="502"/>
        <v>0</v>
      </c>
      <c r="R302" s="79">
        <f t="shared" si="533"/>
        <v>0</v>
      </c>
      <c r="S302" s="537"/>
      <c r="T302" s="537"/>
      <c r="U302" s="401"/>
      <c r="V302" s="320"/>
      <c r="W302" s="79">
        <f t="shared" si="503"/>
        <v>0</v>
      </c>
      <c r="X302" s="79">
        <f t="shared" si="504"/>
        <v>0</v>
      </c>
      <c r="Y302" s="79">
        <f t="shared" si="534"/>
        <v>0</v>
      </c>
      <c r="Z302" s="537"/>
      <c r="AA302" s="537"/>
      <c r="AB302" s="401"/>
      <c r="AC302" s="320"/>
      <c r="AD302" s="79">
        <f t="shared" si="505"/>
        <v>0</v>
      </c>
      <c r="AE302" s="79">
        <f t="shared" si="506"/>
        <v>0</v>
      </c>
      <c r="AF302" s="79">
        <f t="shared" si="535"/>
        <v>0</v>
      </c>
      <c r="AG302" s="537"/>
      <c r="AH302" s="537"/>
      <c r="AI302" s="401"/>
      <c r="AJ302" s="320"/>
      <c r="AK302" s="79">
        <f t="shared" si="507"/>
        <v>0</v>
      </c>
      <c r="AL302" s="79">
        <f t="shared" si="508"/>
        <v>0</v>
      </c>
      <c r="AM302" s="79">
        <f t="shared" si="536"/>
        <v>0</v>
      </c>
      <c r="AN302" s="537"/>
      <c r="AO302" s="537"/>
      <c r="AP302" s="401"/>
      <c r="AQ302" s="320"/>
      <c r="AR302" s="79">
        <f t="shared" si="509"/>
        <v>0</v>
      </c>
      <c r="AS302" s="79">
        <f t="shared" si="510"/>
        <v>0</v>
      </c>
      <c r="AT302" s="79">
        <f t="shared" si="537"/>
        <v>0</v>
      </c>
      <c r="AU302" s="537"/>
      <c r="AV302" s="537"/>
      <c r="AW302" s="401"/>
      <c r="AX302" s="320"/>
      <c r="AY302" s="79">
        <f t="shared" si="511"/>
        <v>0</v>
      </c>
      <c r="AZ302" s="79">
        <f t="shared" si="512"/>
        <v>0</v>
      </c>
      <c r="BA302" s="79">
        <f t="shared" si="538"/>
        <v>0</v>
      </c>
      <c r="BB302" s="537"/>
      <c r="BC302" s="537"/>
      <c r="BD302" s="401"/>
      <c r="BE302" s="320"/>
      <c r="BF302" s="79">
        <f t="shared" si="513"/>
        <v>0</v>
      </c>
      <c r="BG302" s="79">
        <f t="shared" si="514"/>
        <v>0</v>
      </c>
      <c r="BH302" s="79">
        <f t="shared" si="539"/>
        <v>0</v>
      </c>
      <c r="BI302" s="537"/>
      <c r="BJ302" s="537"/>
      <c r="BK302" s="401"/>
      <c r="BL302" s="320"/>
      <c r="BM302" s="79">
        <f t="shared" si="515"/>
        <v>0</v>
      </c>
      <c r="BN302" s="79">
        <f t="shared" si="516"/>
        <v>0</v>
      </c>
      <c r="BO302" s="79">
        <f t="shared" si="540"/>
        <v>0</v>
      </c>
      <c r="BP302" s="537"/>
      <c r="BQ302" s="537"/>
      <c r="BR302" s="401"/>
      <c r="BS302" s="320"/>
      <c r="BT302" s="79">
        <f t="shared" si="517"/>
        <v>0</v>
      </c>
      <c r="BU302" s="79">
        <f t="shared" si="518"/>
        <v>0</v>
      </c>
      <c r="BV302" s="79">
        <f t="shared" si="541"/>
        <v>0</v>
      </c>
      <c r="BW302" s="537"/>
      <c r="BX302" s="537"/>
      <c r="BY302" s="401"/>
      <c r="BZ302" s="320"/>
      <c r="CA302" s="79">
        <f t="shared" si="519"/>
        <v>0</v>
      </c>
      <c r="CB302" s="79">
        <f t="shared" si="520"/>
        <v>0</v>
      </c>
      <c r="CC302" s="79">
        <f t="shared" si="542"/>
        <v>0</v>
      </c>
      <c r="CD302" s="537"/>
      <c r="CE302" s="537"/>
      <c r="CF302" s="401"/>
      <c r="CG302" s="320"/>
      <c r="CH302" s="79">
        <f t="shared" si="521"/>
        <v>0</v>
      </c>
      <c r="CI302" s="79">
        <f t="shared" si="522"/>
        <v>0</v>
      </c>
      <c r="CJ302" s="79">
        <f t="shared" si="543"/>
        <v>0</v>
      </c>
      <c r="CK302" s="537"/>
      <c r="CL302" s="537"/>
      <c r="CM302" s="401"/>
      <c r="CN302" s="320"/>
      <c r="CO302" s="79">
        <f t="shared" si="523"/>
        <v>0</v>
      </c>
      <c r="CP302" s="79">
        <f t="shared" si="524"/>
        <v>0</v>
      </c>
      <c r="CQ302" s="79">
        <f t="shared" si="544"/>
        <v>0</v>
      </c>
      <c r="CR302" s="537"/>
      <c r="CS302" s="537"/>
      <c r="CT302" s="401"/>
      <c r="CU302" s="320"/>
      <c r="CV302" s="79">
        <f t="shared" si="525"/>
        <v>0</v>
      </c>
      <c r="CW302" s="79">
        <f t="shared" si="526"/>
        <v>0</v>
      </c>
      <c r="CX302" s="79">
        <f t="shared" si="545"/>
        <v>0</v>
      </c>
      <c r="CY302" s="537"/>
      <c r="CZ302" s="537"/>
      <c r="DA302" s="401"/>
      <c r="DB302" s="320"/>
      <c r="DC302" s="79">
        <f t="shared" si="527"/>
        <v>0</v>
      </c>
      <c r="DD302" s="79">
        <f t="shared" si="528"/>
        <v>0</v>
      </c>
      <c r="DE302" s="79">
        <f t="shared" si="546"/>
        <v>0</v>
      </c>
      <c r="DF302" s="537"/>
      <c r="DG302" s="537"/>
      <c r="DH302" s="401"/>
      <c r="DI302" s="320"/>
      <c r="DJ302" s="79">
        <f t="shared" si="529"/>
        <v>0</v>
      </c>
      <c r="DK302" s="79">
        <f t="shared" si="530"/>
        <v>0</v>
      </c>
      <c r="DL302" s="79">
        <f t="shared" si="547"/>
        <v>0</v>
      </c>
      <c r="DM302" s="537"/>
      <c r="DN302" s="537"/>
      <c r="DO302" s="401"/>
      <c r="DP302" s="320"/>
      <c r="DQ302" s="79">
        <f t="shared" si="531"/>
        <v>0</v>
      </c>
      <c r="DR302" s="79">
        <f t="shared" si="532"/>
        <v>0</v>
      </c>
      <c r="DS302" s="79">
        <f t="shared" si="548"/>
        <v>0</v>
      </c>
      <c r="DT302" s="537"/>
      <c r="DU302" s="537"/>
      <c r="DV302" s="401"/>
    </row>
    <row r="303" spans="1:126" outlineLevel="1" x14ac:dyDescent="0.2">
      <c r="A303" s="154" t="s">
        <v>110</v>
      </c>
      <c r="B303" s="182"/>
      <c r="C303" s="44"/>
      <c r="D303" s="43"/>
      <c r="E303" s="79">
        <f t="shared" si="497"/>
        <v>0</v>
      </c>
      <c r="F303" s="150"/>
      <c r="G303" s="22"/>
      <c r="H303" s="320" t="s">
        <v>318</v>
      </c>
      <c r="I303" s="79">
        <f t="shared" si="498"/>
        <v>0</v>
      </c>
      <c r="J303" s="79">
        <f t="shared" si="499"/>
        <v>0</v>
      </c>
      <c r="K303" s="79">
        <f t="shared" si="500"/>
        <v>0</v>
      </c>
      <c r="L303" s="537"/>
      <c r="M303" s="537"/>
      <c r="N303" s="401"/>
      <c r="O303" s="320" t="str">
        <f t="shared" si="448"/>
        <v>LLC</v>
      </c>
      <c r="P303" s="79">
        <f t="shared" si="501"/>
        <v>0</v>
      </c>
      <c r="Q303" s="79">
        <f t="shared" si="502"/>
        <v>0</v>
      </c>
      <c r="R303" s="79">
        <f t="shared" si="533"/>
        <v>0</v>
      </c>
      <c r="S303" s="537"/>
      <c r="T303" s="537"/>
      <c r="U303" s="401"/>
      <c r="V303" s="320"/>
      <c r="W303" s="79">
        <f t="shared" si="503"/>
        <v>0</v>
      </c>
      <c r="X303" s="79">
        <f t="shared" si="504"/>
        <v>0</v>
      </c>
      <c r="Y303" s="79">
        <f t="shared" si="534"/>
        <v>0</v>
      </c>
      <c r="Z303" s="537"/>
      <c r="AA303" s="537"/>
      <c r="AB303" s="401"/>
      <c r="AC303" s="320"/>
      <c r="AD303" s="79">
        <f t="shared" si="505"/>
        <v>0</v>
      </c>
      <c r="AE303" s="79">
        <f t="shared" si="506"/>
        <v>0</v>
      </c>
      <c r="AF303" s="79">
        <f t="shared" si="535"/>
        <v>0</v>
      </c>
      <c r="AG303" s="537"/>
      <c r="AH303" s="537"/>
      <c r="AI303" s="401"/>
      <c r="AJ303" s="320"/>
      <c r="AK303" s="79">
        <f t="shared" si="507"/>
        <v>0</v>
      </c>
      <c r="AL303" s="79">
        <f t="shared" si="508"/>
        <v>0</v>
      </c>
      <c r="AM303" s="79">
        <f t="shared" si="536"/>
        <v>0</v>
      </c>
      <c r="AN303" s="537"/>
      <c r="AO303" s="537"/>
      <c r="AP303" s="401"/>
      <c r="AQ303" s="320"/>
      <c r="AR303" s="79">
        <f t="shared" si="509"/>
        <v>0</v>
      </c>
      <c r="AS303" s="79">
        <f t="shared" si="510"/>
        <v>0</v>
      </c>
      <c r="AT303" s="79">
        <f t="shared" si="537"/>
        <v>0</v>
      </c>
      <c r="AU303" s="537"/>
      <c r="AV303" s="537"/>
      <c r="AW303" s="401"/>
      <c r="AX303" s="320"/>
      <c r="AY303" s="79">
        <f t="shared" si="511"/>
        <v>0</v>
      </c>
      <c r="AZ303" s="79">
        <f t="shared" si="512"/>
        <v>0</v>
      </c>
      <c r="BA303" s="79">
        <f t="shared" si="538"/>
        <v>0</v>
      </c>
      <c r="BB303" s="537"/>
      <c r="BC303" s="537"/>
      <c r="BD303" s="401"/>
      <c r="BE303" s="320"/>
      <c r="BF303" s="79">
        <f t="shared" si="513"/>
        <v>0</v>
      </c>
      <c r="BG303" s="79">
        <f t="shared" si="514"/>
        <v>0</v>
      </c>
      <c r="BH303" s="79">
        <f t="shared" si="539"/>
        <v>0</v>
      </c>
      <c r="BI303" s="537"/>
      <c r="BJ303" s="537"/>
      <c r="BK303" s="401"/>
      <c r="BL303" s="320"/>
      <c r="BM303" s="79">
        <f t="shared" si="515"/>
        <v>0</v>
      </c>
      <c r="BN303" s="79">
        <f t="shared" si="516"/>
        <v>0</v>
      </c>
      <c r="BO303" s="79">
        <f t="shared" si="540"/>
        <v>0</v>
      </c>
      <c r="BP303" s="537"/>
      <c r="BQ303" s="537"/>
      <c r="BR303" s="401"/>
      <c r="BS303" s="320"/>
      <c r="BT303" s="79">
        <f t="shared" si="517"/>
        <v>0</v>
      </c>
      <c r="BU303" s="79">
        <f t="shared" si="518"/>
        <v>0</v>
      </c>
      <c r="BV303" s="79">
        <f t="shared" si="541"/>
        <v>0</v>
      </c>
      <c r="BW303" s="537"/>
      <c r="BX303" s="537"/>
      <c r="BY303" s="401"/>
      <c r="BZ303" s="320"/>
      <c r="CA303" s="79">
        <f t="shared" si="519"/>
        <v>0</v>
      </c>
      <c r="CB303" s="79">
        <f t="shared" si="520"/>
        <v>0</v>
      </c>
      <c r="CC303" s="79">
        <f t="shared" si="542"/>
        <v>0</v>
      </c>
      <c r="CD303" s="537"/>
      <c r="CE303" s="537"/>
      <c r="CF303" s="401"/>
      <c r="CG303" s="320"/>
      <c r="CH303" s="79">
        <f t="shared" si="521"/>
        <v>0</v>
      </c>
      <c r="CI303" s="79">
        <f t="shared" si="522"/>
        <v>0</v>
      </c>
      <c r="CJ303" s="79">
        <f t="shared" si="543"/>
        <v>0</v>
      </c>
      <c r="CK303" s="537"/>
      <c r="CL303" s="537"/>
      <c r="CM303" s="401"/>
      <c r="CN303" s="320"/>
      <c r="CO303" s="79">
        <f t="shared" si="523"/>
        <v>0</v>
      </c>
      <c r="CP303" s="79">
        <f t="shared" si="524"/>
        <v>0</v>
      </c>
      <c r="CQ303" s="79">
        <f t="shared" si="544"/>
        <v>0</v>
      </c>
      <c r="CR303" s="537"/>
      <c r="CS303" s="537"/>
      <c r="CT303" s="401"/>
      <c r="CU303" s="320"/>
      <c r="CV303" s="79">
        <f t="shared" si="525"/>
        <v>0</v>
      </c>
      <c r="CW303" s="79">
        <f t="shared" si="526"/>
        <v>0</v>
      </c>
      <c r="CX303" s="79">
        <f t="shared" si="545"/>
        <v>0</v>
      </c>
      <c r="CY303" s="537"/>
      <c r="CZ303" s="537"/>
      <c r="DA303" s="401"/>
      <c r="DB303" s="320"/>
      <c r="DC303" s="79">
        <f t="shared" si="527"/>
        <v>0</v>
      </c>
      <c r="DD303" s="79">
        <f t="shared" si="528"/>
        <v>0</v>
      </c>
      <c r="DE303" s="79">
        <f t="shared" si="546"/>
        <v>0</v>
      </c>
      <c r="DF303" s="537"/>
      <c r="DG303" s="537"/>
      <c r="DH303" s="401"/>
      <c r="DI303" s="320"/>
      <c r="DJ303" s="79">
        <f t="shared" si="529"/>
        <v>0</v>
      </c>
      <c r="DK303" s="79">
        <f t="shared" si="530"/>
        <v>0</v>
      </c>
      <c r="DL303" s="79">
        <f t="shared" si="547"/>
        <v>0</v>
      </c>
      <c r="DM303" s="537"/>
      <c r="DN303" s="537"/>
      <c r="DO303" s="401"/>
      <c r="DP303" s="320"/>
      <c r="DQ303" s="79">
        <f t="shared" si="531"/>
        <v>0</v>
      </c>
      <c r="DR303" s="79">
        <f t="shared" si="532"/>
        <v>0</v>
      </c>
      <c r="DS303" s="79">
        <f t="shared" si="548"/>
        <v>0</v>
      </c>
      <c r="DT303" s="537"/>
      <c r="DU303" s="537"/>
      <c r="DV303" s="401"/>
    </row>
    <row r="304" spans="1:126" outlineLevel="1" x14ac:dyDescent="0.2">
      <c r="A304" s="154" t="s">
        <v>256</v>
      </c>
      <c r="B304" s="179" t="s">
        <v>85</v>
      </c>
      <c r="C304" s="44"/>
      <c r="D304" s="43"/>
      <c r="E304" s="79">
        <f t="shared" si="497"/>
        <v>0</v>
      </c>
      <c r="F304" s="150"/>
      <c r="G304" s="22"/>
      <c r="H304" s="320" t="s">
        <v>318</v>
      </c>
      <c r="I304" s="79">
        <f t="shared" si="498"/>
        <v>0</v>
      </c>
      <c r="J304" s="79">
        <f t="shared" si="499"/>
        <v>0</v>
      </c>
      <c r="K304" s="79">
        <f t="shared" si="500"/>
        <v>0</v>
      </c>
      <c r="L304" s="537"/>
      <c r="M304" s="537"/>
      <c r="N304" s="401"/>
      <c r="O304" s="320" t="str">
        <f t="shared" si="448"/>
        <v>LLC</v>
      </c>
      <c r="P304" s="79">
        <f t="shared" si="501"/>
        <v>0</v>
      </c>
      <c r="Q304" s="79">
        <f t="shared" si="502"/>
        <v>0</v>
      </c>
      <c r="R304" s="79">
        <f t="shared" si="533"/>
        <v>0</v>
      </c>
      <c r="S304" s="537"/>
      <c r="T304" s="537"/>
      <c r="U304" s="401"/>
      <c r="V304" s="320"/>
      <c r="W304" s="79">
        <f t="shared" si="503"/>
        <v>0</v>
      </c>
      <c r="X304" s="79">
        <f t="shared" si="504"/>
        <v>0</v>
      </c>
      <c r="Y304" s="79">
        <f t="shared" si="534"/>
        <v>0</v>
      </c>
      <c r="Z304" s="537"/>
      <c r="AA304" s="537"/>
      <c r="AB304" s="401"/>
      <c r="AC304" s="320"/>
      <c r="AD304" s="79">
        <f t="shared" si="505"/>
        <v>0</v>
      </c>
      <c r="AE304" s="79">
        <f t="shared" si="506"/>
        <v>0</v>
      </c>
      <c r="AF304" s="79">
        <f t="shared" si="535"/>
        <v>0</v>
      </c>
      <c r="AG304" s="537"/>
      <c r="AH304" s="537"/>
      <c r="AI304" s="401"/>
      <c r="AJ304" s="320"/>
      <c r="AK304" s="79">
        <f t="shared" si="507"/>
        <v>0</v>
      </c>
      <c r="AL304" s="79">
        <f t="shared" si="508"/>
        <v>0</v>
      </c>
      <c r="AM304" s="79">
        <f t="shared" si="536"/>
        <v>0</v>
      </c>
      <c r="AN304" s="537"/>
      <c r="AO304" s="537"/>
      <c r="AP304" s="401"/>
      <c r="AQ304" s="320"/>
      <c r="AR304" s="79">
        <f t="shared" si="509"/>
        <v>0</v>
      </c>
      <c r="AS304" s="79">
        <f t="shared" si="510"/>
        <v>0</v>
      </c>
      <c r="AT304" s="79">
        <f t="shared" si="537"/>
        <v>0</v>
      </c>
      <c r="AU304" s="537"/>
      <c r="AV304" s="537"/>
      <c r="AW304" s="401"/>
      <c r="AX304" s="320"/>
      <c r="AY304" s="79">
        <f t="shared" si="511"/>
        <v>0</v>
      </c>
      <c r="AZ304" s="79">
        <f t="shared" si="512"/>
        <v>0</v>
      </c>
      <c r="BA304" s="79">
        <f t="shared" si="538"/>
        <v>0</v>
      </c>
      <c r="BB304" s="537"/>
      <c r="BC304" s="537"/>
      <c r="BD304" s="401"/>
      <c r="BE304" s="320"/>
      <c r="BF304" s="79">
        <f t="shared" si="513"/>
        <v>0</v>
      </c>
      <c r="BG304" s="79">
        <f t="shared" si="514"/>
        <v>0</v>
      </c>
      <c r="BH304" s="79">
        <f t="shared" si="539"/>
        <v>0</v>
      </c>
      <c r="BI304" s="537"/>
      <c r="BJ304" s="537"/>
      <c r="BK304" s="401"/>
      <c r="BL304" s="320"/>
      <c r="BM304" s="79">
        <f t="shared" si="515"/>
        <v>0</v>
      </c>
      <c r="BN304" s="79">
        <f t="shared" si="516"/>
        <v>0</v>
      </c>
      <c r="BO304" s="79">
        <f t="shared" si="540"/>
        <v>0</v>
      </c>
      <c r="BP304" s="537"/>
      <c r="BQ304" s="537"/>
      <c r="BR304" s="401"/>
      <c r="BS304" s="320"/>
      <c r="BT304" s="79">
        <f t="shared" si="517"/>
        <v>0</v>
      </c>
      <c r="BU304" s="79">
        <f t="shared" si="518"/>
        <v>0</v>
      </c>
      <c r="BV304" s="79">
        <f t="shared" si="541"/>
        <v>0</v>
      </c>
      <c r="BW304" s="537"/>
      <c r="BX304" s="537"/>
      <c r="BY304" s="401"/>
      <c r="BZ304" s="320"/>
      <c r="CA304" s="79">
        <f t="shared" si="519"/>
        <v>0</v>
      </c>
      <c r="CB304" s="79">
        <f t="shared" si="520"/>
        <v>0</v>
      </c>
      <c r="CC304" s="79">
        <f t="shared" si="542"/>
        <v>0</v>
      </c>
      <c r="CD304" s="537"/>
      <c r="CE304" s="537"/>
      <c r="CF304" s="401"/>
      <c r="CG304" s="320"/>
      <c r="CH304" s="79">
        <f t="shared" si="521"/>
        <v>0</v>
      </c>
      <c r="CI304" s="79">
        <f t="shared" si="522"/>
        <v>0</v>
      </c>
      <c r="CJ304" s="79">
        <f t="shared" si="543"/>
        <v>0</v>
      </c>
      <c r="CK304" s="537"/>
      <c r="CL304" s="537"/>
      <c r="CM304" s="401"/>
      <c r="CN304" s="320"/>
      <c r="CO304" s="79">
        <f t="shared" si="523"/>
        <v>0</v>
      </c>
      <c r="CP304" s="79">
        <f t="shared" si="524"/>
        <v>0</v>
      </c>
      <c r="CQ304" s="79">
        <f t="shared" si="544"/>
        <v>0</v>
      </c>
      <c r="CR304" s="537"/>
      <c r="CS304" s="537"/>
      <c r="CT304" s="401"/>
      <c r="CU304" s="320"/>
      <c r="CV304" s="79">
        <f t="shared" si="525"/>
        <v>0</v>
      </c>
      <c r="CW304" s="79">
        <f t="shared" si="526"/>
        <v>0</v>
      </c>
      <c r="CX304" s="79">
        <f t="shared" si="545"/>
        <v>0</v>
      </c>
      <c r="CY304" s="537"/>
      <c r="CZ304" s="537"/>
      <c r="DA304" s="401"/>
      <c r="DB304" s="320"/>
      <c r="DC304" s="79">
        <f t="shared" si="527"/>
        <v>0</v>
      </c>
      <c r="DD304" s="79">
        <f t="shared" si="528"/>
        <v>0</v>
      </c>
      <c r="DE304" s="79">
        <f t="shared" si="546"/>
        <v>0</v>
      </c>
      <c r="DF304" s="537"/>
      <c r="DG304" s="537"/>
      <c r="DH304" s="401"/>
      <c r="DI304" s="320"/>
      <c r="DJ304" s="79">
        <f t="shared" si="529"/>
        <v>0</v>
      </c>
      <c r="DK304" s="79">
        <f t="shared" si="530"/>
        <v>0</v>
      </c>
      <c r="DL304" s="79">
        <f t="shared" si="547"/>
        <v>0</v>
      </c>
      <c r="DM304" s="537"/>
      <c r="DN304" s="537"/>
      <c r="DO304" s="401"/>
      <c r="DP304" s="320"/>
      <c r="DQ304" s="79">
        <f t="shared" si="531"/>
        <v>0</v>
      </c>
      <c r="DR304" s="79">
        <f t="shared" si="532"/>
        <v>0</v>
      </c>
      <c r="DS304" s="79">
        <f t="shared" si="548"/>
        <v>0</v>
      </c>
      <c r="DT304" s="537"/>
      <c r="DU304" s="537"/>
      <c r="DV304" s="401"/>
    </row>
    <row r="305" spans="1:126" outlineLevel="1" x14ac:dyDescent="0.2">
      <c r="A305" s="154" t="s">
        <v>257</v>
      </c>
      <c r="B305" s="179" t="s">
        <v>85</v>
      </c>
      <c r="C305" s="44"/>
      <c r="D305" s="43"/>
      <c r="E305" s="79">
        <f t="shared" si="497"/>
        <v>0</v>
      </c>
      <c r="F305" s="150"/>
      <c r="G305" s="22"/>
      <c r="H305" s="320" t="s">
        <v>318</v>
      </c>
      <c r="I305" s="79">
        <f t="shared" si="498"/>
        <v>0</v>
      </c>
      <c r="J305" s="79">
        <f t="shared" si="499"/>
        <v>0</v>
      </c>
      <c r="K305" s="79">
        <f t="shared" si="500"/>
        <v>0</v>
      </c>
      <c r="L305" s="537"/>
      <c r="M305" s="537"/>
      <c r="N305" s="401"/>
      <c r="O305" s="320" t="str">
        <f t="shared" si="448"/>
        <v>LLC</v>
      </c>
      <c r="P305" s="79">
        <f t="shared" si="501"/>
        <v>0</v>
      </c>
      <c r="Q305" s="79">
        <f t="shared" si="502"/>
        <v>0</v>
      </c>
      <c r="R305" s="79">
        <f t="shared" si="533"/>
        <v>0</v>
      </c>
      <c r="S305" s="537"/>
      <c r="T305" s="537"/>
      <c r="U305" s="401"/>
      <c r="V305" s="320"/>
      <c r="W305" s="79">
        <f t="shared" si="503"/>
        <v>0</v>
      </c>
      <c r="X305" s="79">
        <f t="shared" si="504"/>
        <v>0</v>
      </c>
      <c r="Y305" s="79">
        <f t="shared" si="534"/>
        <v>0</v>
      </c>
      <c r="Z305" s="537"/>
      <c r="AA305" s="537"/>
      <c r="AB305" s="401"/>
      <c r="AC305" s="320"/>
      <c r="AD305" s="79">
        <f t="shared" si="505"/>
        <v>0</v>
      </c>
      <c r="AE305" s="79">
        <f t="shared" si="506"/>
        <v>0</v>
      </c>
      <c r="AF305" s="79">
        <f t="shared" si="535"/>
        <v>0</v>
      </c>
      <c r="AG305" s="537"/>
      <c r="AH305" s="537"/>
      <c r="AI305" s="401"/>
      <c r="AJ305" s="320"/>
      <c r="AK305" s="79">
        <f t="shared" si="507"/>
        <v>0</v>
      </c>
      <c r="AL305" s="79">
        <f t="shared" si="508"/>
        <v>0</v>
      </c>
      <c r="AM305" s="79">
        <f t="shared" si="536"/>
        <v>0</v>
      </c>
      <c r="AN305" s="537"/>
      <c r="AO305" s="537"/>
      <c r="AP305" s="401"/>
      <c r="AQ305" s="320"/>
      <c r="AR305" s="79">
        <f t="shared" si="509"/>
        <v>0</v>
      </c>
      <c r="AS305" s="79">
        <f t="shared" si="510"/>
        <v>0</v>
      </c>
      <c r="AT305" s="79">
        <f t="shared" si="537"/>
        <v>0</v>
      </c>
      <c r="AU305" s="537"/>
      <c r="AV305" s="537"/>
      <c r="AW305" s="401"/>
      <c r="AX305" s="320"/>
      <c r="AY305" s="79">
        <f t="shared" si="511"/>
        <v>0</v>
      </c>
      <c r="AZ305" s="79">
        <f t="shared" si="512"/>
        <v>0</v>
      </c>
      <c r="BA305" s="79">
        <f t="shared" si="538"/>
        <v>0</v>
      </c>
      <c r="BB305" s="537"/>
      <c r="BC305" s="537"/>
      <c r="BD305" s="401"/>
      <c r="BE305" s="320"/>
      <c r="BF305" s="79">
        <f t="shared" si="513"/>
        <v>0</v>
      </c>
      <c r="BG305" s="79">
        <f t="shared" si="514"/>
        <v>0</v>
      </c>
      <c r="BH305" s="79">
        <f t="shared" si="539"/>
        <v>0</v>
      </c>
      <c r="BI305" s="537"/>
      <c r="BJ305" s="537"/>
      <c r="BK305" s="401"/>
      <c r="BL305" s="320"/>
      <c r="BM305" s="79">
        <f t="shared" si="515"/>
        <v>0</v>
      </c>
      <c r="BN305" s="79">
        <f t="shared" si="516"/>
        <v>0</v>
      </c>
      <c r="BO305" s="79">
        <f t="shared" si="540"/>
        <v>0</v>
      </c>
      <c r="BP305" s="537"/>
      <c r="BQ305" s="537"/>
      <c r="BR305" s="401"/>
      <c r="BS305" s="320"/>
      <c r="BT305" s="79">
        <f t="shared" si="517"/>
        <v>0</v>
      </c>
      <c r="BU305" s="79">
        <f t="shared" si="518"/>
        <v>0</v>
      </c>
      <c r="BV305" s="79">
        <f t="shared" si="541"/>
        <v>0</v>
      </c>
      <c r="BW305" s="537"/>
      <c r="BX305" s="537"/>
      <c r="BY305" s="401"/>
      <c r="BZ305" s="320"/>
      <c r="CA305" s="79">
        <f t="shared" si="519"/>
        <v>0</v>
      </c>
      <c r="CB305" s="79">
        <f t="shared" si="520"/>
        <v>0</v>
      </c>
      <c r="CC305" s="79">
        <f t="shared" si="542"/>
        <v>0</v>
      </c>
      <c r="CD305" s="537"/>
      <c r="CE305" s="537"/>
      <c r="CF305" s="401"/>
      <c r="CG305" s="320"/>
      <c r="CH305" s="79">
        <f t="shared" si="521"/>
        <v>0</v>
      </c>
      <c r="CI305" s="79">
        <f t="shared" si="522"/>
        <v>0</v>
      </c>
      <c r="CJ305" s="79">
        <f t="shared" si="543"/>
        <v>0</v>
      </c>
      <c r="CK305" s="537"/>
      <c r="CL305" s="537"/>
      <c r="CM305" s="401"/>
      <c r="CN305" s="320"/>
      <c r="CO305" s="79">
        <f t="shared" si="523"/>
        <v>0</v>
      </c>
      <c r="CP305" s="79">
        <f t="shared" si="524"/>
        <v>0</v>
      </c>
      <c r="CQ305" s="79">
        <f t="shared" si="544"/>
        <v>0</v>
      </c>
      <c r="CR305" s="537"/>
      <c r="CS305" s="537"/>
      <c r="CT305" s="401"/>
      <c r="CU305" s="320"/>
      <c r="CV305" s="79">
        <f t="shared" si="525"/>
        <v>0</v>
      </c>
      <c r="CW305" s="79">
        <f t="shared" si="526"/>
        <v>0</v>
      </c>
      <c r="CX305" s="79">
        <f t="shared" si="545"/>
        <v>0</v>
      </c>
      <c r="CY305" s="537"/>
      <c r="CZ305" s="537"/>
      <c r="DA305" s="401"/>
      <c r="DB305" s="320"/>
      <c r="DC305" s="79">
        <f t="shared" si="527"/>
        <v>0</v>
      </c>
      <c r="DD305" s="79">
        <f t="shared" si="528"/>
        <v>0</v>
      </c>
      <c r="DE305" s="79">
        <f t="shared" si="546"/>
        <v>0</v>
      </c>
      <c r="DF305" s="537"/>
      <c r="DG305" s="537"/>
      <c r="DH305" s="401"/>
      <c r="DI305" s="320"/>
      <c r="DJ305" s="79">
        <f t="shared" si="529"/>
        <v>0</v>
      </c>
      <c r="DK305" s="79">
        <f t="shared" si="530"/>
        <v>0</v>
      </c>
      <c r="DL305" s="79">
        <f t="shared" si="547"/>
        <v>0</v>
      </c>
      <c r="DM305" s="537"/>
      <c r="DN305" s="537"/>
      <c r="DO305" s="401"/>
      <c r="DP305" s="320"/>
      <c r="DQ305" s="79">
        <f t="shared" si="531"/>
        <v>0</v>
      </c>
      <c r="DR305" s="79">
        <f t="shared" si="532"/>
        <v>0</v>
      </c>
      <c r="DS305" s="79">
        <f t="shared" si="548"/>
        <v>0</v>
      </c>
      <c r="DT305" s="537"/>
      <c r="DU305" s="537"/>
      <c r="DV305" s="401"/>
    </row>
    <row r="306" spans="1:126" outlineLevel="1" x14ac:dyDescent="0.2">
      <c r="A306" s="154" t="s">
        <v>258</v>
      </c>
      <c r="B306" s="179" t="s">
        <v>118</v>
      </c>
      <c r="C306" s="44"/>
      <c r="D306" s="43"/>
      <c r="E306" s="79">
        <f t="shared" si="497"/>
        <v>0</v>
      </c>
      <c r="F306" s="150"/>
      <c r="G306" s="22"/>
      <c r="H306" s="320" t="s">
        <v>318</v>
      </c>
      <c r="I306" s="79">
        <f t="shared" si="498"/>
        <v>0</v>
      </c>
      <c r="J306" s="79">
        <f t="shared" si="499"/>
        <v>0</v>
      </c>
      <c r="K306" s="79">
        <f t="shared" si="500"/>
        <v>0</v>
      </c>
      <c r="L306" s="537"/>
      <c r="M306" s="537"/>
      <c r="N306" s="401"/>
      <c r="O306" s="320" t="str">
        <f t="shared" si="448"/>
        <v>LLC</v>
      </c>
      <c r="P306" s="79">
        <f t="shared" si="501"/>
        <v>0</v>
      </c>
      <c r="Q306" s="79">
        <f t="shared" si="502"/>
        <v>0</v>
      </c>
      <c r="R306" s="79">
        <f t="shared" si="533"/>
        <v>0</v>
      </c>
      <c r="S306" s="537"/>
      <c r="T306" s="537"/>
      <c r="U306" s="401"/>
      <c r="V306" s="320"/>
      <c r="W306" s="79">
        <f t="shared" si="503"/>
        <v>0</v>
      </c>
      <c r="X306" s="79">
        <f t="shared" si="504"/>
        <v>0</v>
      </c>
      <c r="Y306" s="79">
        <f t="shared" si="534"/>
        <v>0</v>
      </c>
      <c r="Z306" s="537"/>
      <c r="AA306" s="537"/>
      <c r="AB306" s="401"/>
      <c r="AC306" s="320"/>
      <c r="AD306" s="79">
        <f t="shared" si="505"/>
        <v>0</v>
      </c>
      <c r="AE306" s="79">
        <f t="shared" si="506"/>
        <v>0</v>
      </c>
      <c r="AF306" s="79">
        <f t="shared" si="535"/>
        <v>0</v>
      </c>
      <c r="AG306" s="537"/>
      <c r="AH306" s="537"/>
      <c r="AI306" s="401"/>
      <c r="AJ306" s="320"/>
      <c r="AK306" s="79">
        <f t="shared" si="507"/>
        <v>0</v>
      </c>
      <c r="AL306" s="79">
        <f t="shared" si="508"/>
        <v>0</v>
      </c>
      <c r="AM306" s="79">
        <f t="shared" si="536"/>
        <v>0</v>
      </c>
      <c r="AN306" s="537"/>
      <c r="AO306" s="537"/>
      <c r="AP306" s="401"/>
      <c r="AQ306" s="320"/>
      <c r="AR306" s="79">
        <f t="shared" si="509"/>
        <v>0</v>
      </c>
      <c r="AS306" s="79">
        <f t="shared" si="510"/>
        <v>0</v>
      </c>
      <c r="AT306" s="79">
        <f t="shared" si="537"/>
        <v>0</v>
      </c>
      <c r="AU306" s="537"/>
      <c r="AV306" s="537"/>
      <c r="AW306" s="401"/>
      <c r="AX306" s="320"/>
      <c r="AY306" s="79">
        <f t="shared" si="511"/>
        <v>0</v>
      </c>
      <c r="AZ306" s="79">
        <f t="shared" si="512"/>
        <v>0</v>
      </c>
      <c r="BA306" s="79">
        <f t="shared" si="538"/>
        <v>0</v>
      </c>
      <c r="BB306" s="537"/>
      <c r="BC306" s="537"/>
      <c r="BD306" s="401"/>
      <c r="BE306" s="320"/>
      <c r="BF306" s="79">
        <f t="shared" si="513"/>
        <v>0</v>
      </c>
      <c r="BG306" s="79">
        <f t="shared" si="514"/>
        <v>0</v>
      </c>
      <c r="BH306" s="79">
        <f t="shared" si="539"/>
        <v>0</v>
      </c>
      <c r="BI306" s="537"/>
      <c r="BJ306" s="537"/>
      <c r="BK306" s="401"/>
      <c r="BL306" s="320"/>
      <c r="BM306" s="79">
        <f t="shared" si="515"/>
        <v>0</v>
      </c>
      <c r="BN306" s="79">
        <f t="shared" si="516"/>
        <v>0</v>
      </c>
      <c r="BO306" s="79">
        <f t="shared" si="540"/>
        <v>0</v>
      </c>
      <c r="BP306" s="537"/>
      <c r="BQ306" s="537"/>
      <c r="BR306" s="401"/>
      <c r="BS306" s="320"/>
      <c r="BT306" s="79">
        <f t="shared" si="517"/>
        <v>0</v>
      </c>
      <c r="BU306" s="79">
        <f t="shared" si="518"/>
        <v>0</v>
      </c>
      <c r="BV306" s="79">
        <f t="shared" si="541"/>
        <v>0</v>
      </c>
      <c r="BW306" s="537"/>
      <c r="BX306" s="537"/>
      <c r="BY306" s="401"/>
      <c r="BZ306" s="320"/>
      <c r="CA306" s="79">
        <f t="shared" si="519"/>
        <v>0</v>
      </c>
      <c r="CB306" s="79">
        <f t="shared" si="520"/>
        <v>0</v>
      </c>
      <c r="CC306" s="79">
        <f t="shared" si="542"/>
        <v>0</v>
      </c>
      <c r="CD306" s="537"/>
      <c r="CE306" s="537"/>
      <c r="CF306" s="401"/>
      <c r="CG306" s="320"/>
      <c r="CH306" s="79">
        <f t="shared" si="521"/>
        <v>0</v>
      </c>
      <c r="CI306" s="79">
        <f t="shared" si="522"/>
        <v>0</v>
      </c>
      <c r="CJ306" s="79">
        <f t="shared" si="543"/>
        <v>0</v>
      </c>
      <c r="CK306" s="537"/>
      <c r="CL306" s="537"/>
      <c r="CM306" s="401"/>
      <c r="CN306" s="320"/>
      <c r="CO306" s="79">
        <f t="shared" si="523"/>
        <v>0</v>
      </c>
      <c r="CP306" s="79">
        <f t="shared" si="524"/>
        <v>0</v>
      </c>
      <c r="CQ306" s="79">
        <f t="shared" si="544"/>
        <v>0</v>
      </c>
      <c r="CR306" s="537"/>
      <c r="CS306" s="537"/>
      <c r="CT306" s="401"/>
      <c r="CU306" s="320"/>
      <c r="CV306" s="79">
        <f t="shared" si="525"/>
        <v>0</v>
      </c>
      <c r="CW306" s="79">
        <f t="shared" si="526"/>
        <v>0</v>
      </c>
      <c r="CX306" s="79">
        <f t="shared" si="545"/>
        <v>0</v>
      </c>
      <c r="CY306" s="537"/>
      <c r="CZ306" s="537"/>
      <c r="DA306" s="401"/>
      <c r="DB306" s="320"/>
      <c r="DC306" s="79">
        <f t="shared" si="527"/>
        <v>0</v>
      </c>
      <c r="DD306" s="79">
        <f t="shared" si="528"/>
        <v>0</v>
      </c>
      <c r="DE306" s="79">
        <f t="shared" si="546"/>
        <v>0</v>
      </c>
      <c r="DF306" s="537"/>
      <c r="DG306" s="537"/>
      <c r="DH306" s="401"/>
      <c r="DI306" s="320"/>
      <c r="DJ306" s="79">
        <f t="shared" si="529"/>
        <v>0</v>
      </c>
      <c r="DK306" s="79">
        <f t="shared" si="530"/>
        <v>0</v>
      </c>
      <c r="DL306" s="79">
        <f t="shared" si="547"/>
        <v>0</v>
      </c>
      <c r="DM306" s="537"/>
      <c r="DN306" s="537"/>
      <c r="DO306" s="401"/>
      <c r="DP306" s="320"/>
      <c r="DQ306" s="79">
        <f t="shared" si="531"/>
        <v>0</v>
      </c>
      <c r="DR306" s="79">
        <f t="shared" si="532"/>
        <v>0</v>
      </c>
      <c r="DS306" s="79">
        <f t="shared" si="548"/>
        <v>0</v>
      </c>
      <c r="DT306" s="537"/>
      <c r="DU306" s="537"/>
      <c r="DV306" s="401"/>
    </row>
    <row r="307" spans="1:126" outlineLevel="1" x14ac:dyDescent="0.2">
      <c r="A307" s="154" t="s">
        <v>113</v>
      </c>
      <c r="B307" s="182"/>
      <c r="C307" s="44"/>
      <c r="D307" s="43"/>
      <c r="E307" s="79">
        <f t="shared" si="497"/>
        <v>0</v>
      </c>
      <c r="F307" s="150"/>
      <c r="G307" s="22"/>
      <c r="H307" s="320" t="s">
        <v>318</v>
      </c>
      <c r="I307" s="79">
        <f t="shared" si="498"/>
        <v>0</v>
      </c>
      <c r="J307" s="79">
        <f t="shared" si="499"/>
        <v>0</v>
      </c>
      <c r="K307" s="79">
        <f t="shared" si="500"/>
        <v>0</v>
      </c>
      <c r="L307" s="537"/>
      <c r="M307" s="537"/>
      <c r="N307" s="401"/>
      <c r="O307" s="320" t="str">
        <f t="shared" si="448"/>
        <v>LLC</v>
      </c>
      <c r="P307" s="79">
        <f t="shared" si="501"/>
        <v>0</v>
      </c>
      <c r="Q307" s="79">
        <f t="shared" si="502"/>
        <v>0</v>
      </c>
      <c r="R307" s="79">
        <f t="shared" si="533"/>
        <v>0</v>
      </c>
      <c r="S307" s="537"/>
      <c r="T307" s="537"/>
      <c r="U307" s="401"/>
      <c r="V307" s="320"/>
      <c r="W307" s="79">
        <f t="shared" si="503"/>
        <v>0</v>
      </c>
      <c r="X307" s="79">
        <f t="shared" si="504"/>
        <v>0</v>
      </c>
      <c r="Y307" s="79">
        <f t="shared" si="534"/>
        <v>0</v>
      </c>
      <c r="Z307" s="537"/>
      <c r="AA307" s="537"/>
      <c r="AB307" s="401"/>
      <c r="AC307" s="320"/>
      <c r="AD307" s="79">
        <f t="shared" si="505"/>
        <v>0</v>
      </c>
      <c r="AE307" s="79">
        <f t="shared" si="506"/>
        <v>0</v>
      </c>
      <c r="AF307" s="79">
        <f t="shared" si="535"/>
        <v>0</v>
      </c>
      <c r="AG307" s="537"/>
      <c r="AH307" s="537"/>
      <c r="AI307" s="401"/>
      <c r="AJ307" s="320"/>
      <c r="AK307" s="79">
        <f t="shared" si="507"/>
        <v>0</v>
      </c>
      <c r="AL307" s="79">
        <f t="shared" si="508"/>
        <v>0</v>
      </c>
      <c r="AM307" s="79">
        <f t="shared" si="536"/>
        <v>0</v>
      </c>
      <c r="AN307" s="537"/>
      <c r="AO307" s="537"/>
      <c r="AP307" s="401"/>
      <c r="AQ307" s="320"/>
      <c r="AR307" s="79">
        <f t="shared" si="509"/>
        <v>0</v>
      </c>
      <c r="AS307" s="79">
        <f t="shared" si="510"/>
        <v>0</v>
      </c>
      <c r="AT307" s="79">
        <f t="shared" si="537"/>
        <v>0</v>
      </c>
      <c r="AU307" s="537"/>
      <c r="AV307" s="537"/>
      <c r="AW307" s="401"/>
      <c r="AX307" s="320"/>
      <c r="AY307" s="79">
        <f t="shared" si="511"/>
        <v>0</v>
      </c>
      <c r="AZ307" s="79">
        <f t="shared" si="512"/>
        <v>0</v>
      </c>
      <c r="BA307" s="79">
        <f t="shared" si="538"/>
        <v>0</v>
      </c>
      <c r="BB307" s="537"/>
      <c r="BC307" s="537"/>
      <c r="BD307" s="401"/>
      <c r="BE307" s="320"/>
      <c r="BF307" s="79">
        <f t="shared" si="513"/>
        <v>0</v>
      </c>
      <c r="BG307" s="79">
        <f t="shared" si="514"/>
        <v>0</v>
      </c>
      <c r="BH307" s="79">
        <f t="shared" si="539"/>
        <v>0</v>
      </c>
      <c r="BI307" s="537"/>
      <c r="BJ307" s="537"/>
      <c r="BK307" s="401"/>
      <c r="BL307" s="320"/>
      <c r="BM307" s="79">
        <f t="shared" si="515"/>
        <v>0</v>
      </c>
      <c r="BN307" s="79">
        <f t="shared" si="516"/>
        <v>0</v>
      </c>
      <c r="BO307" s="79">
        <f t="shared" si="540"/>
        <v>0</v>
      </c>
      <c r="BP307" s="537"/>
      <c r="BQ307" s="537"/>
      <c r="BR307" s="401"/>
      <c r="BS307" s="320"/>
      <c r="BT307" s="79">
        <f t="shared" si="517"/>
        <v>0</v>
      </c>
      <c r="BU307" s="79">
        <f t="shared" si="518"/>
        <v>0</v>
      </c>
      <c r="BV307" s="79">
        <f t="shared" si="541"/>
        <v>0</v>
      </c>
      <c r="BW307" s="537"/>
      <c r="BX307" s="537"/>
      <c r="BY307" s="401"/>
      <c r="BZ307" s="320"/>
      <c r="CA307" s="79">
        <f t="shared" si="519"/>
        <v>0</v>
      </c>
      <c r="CB307" s="79">
        <f t="shared" si="520"/>
        <v>0</v>
      </c>
      <c r="CC307" s="79">
        <f t="shared" si="542"/>
        <v>0</v>
      </c>
      <c r="CD307" s="537"/>
      <c r="CE307" s="537"/>
      <c r="CF307" s="401"/>
      <c r="CG307" s="320"/>
      <c r="CH307" s="79">
        <f t="shared" si="521"/>
        <v>0</v>
      </c>
      <c r="CI307" s="79">
        <f t="shared" si="522"/>
        <v>0</v>
      </c>
      <c r="CJ307" s="79">
        <f t="shared" si="543"/>
        <v>0</v>
      </c>
      <c r="CK307" s="537"/>
      <c r="CL307" s="537"/>
      <c r="CM307" s="401"/>
      <c r="CN307" s="320"/>
      <c r="CO307" s="79">
        <f t="shared" si="523"/>
        <v>0</v>
      </c>
      <c r="CP307" s="79">
        <f t="shared" si="524"/>
        <v>0</v>
      </c>
      <c r="CQ307" s="79">
        <f t="shared" si="544"/>
        <v>0</v>
      </c>
      <c r="CR307" s="537"/>
      <c r="CS307" s="537"/>
      <c r="CT307" s="401"/>
      <c r="CU307" s="320"/>
      <c r="CV307" s="79">
        <f t="shared" si="525"/>
        <v>0</v>
      </c>
      <c r="CW307" s="79">
        <f t="shared" si="526"/>
        <v>0</v>
      </c>
      <c r="CX307" s="79">
        <f t="shared" si="545"/>
        <v>0</v>
      </c>
      <c r="CY307" s="537"/>
      <c r="CZ307" s="537"/>
      <c r="DA307" s="401"/>
      <c r="DB307" s="320"/>
      <c r="DC307" s="79">
        <f t="shared" si="527"/>
        <v>0</v>
      </c>
      <c r="DD307" s="79">
        <f t="shared" si="528"/>
        <v>0</v>
      </c>
      <c r="DE307" s="79">
        <f t="shared" si="546"/>
        <v>0</v>
      </c>
      <c r="DF307" s="537"/>
      <c r="DG307" s="537"/>
      <c r="DH307" s="401"/>
      <c r="DI307" s="320"/>
      <c r="DJ307" s="79">
        <f t="shared" si="529"/>
        <v>0</v>
      </c>
      <c r="DK307" s="79">
        <f t="shared" si="530"/>
        <v>0</v>
      </c>
      <c r="DL307" s="79">
        <f t="shared" si="547"/>
        <v>0</v>
      </c>
      <c r="DM307" s="537"/>
      <c r="DN307" s="537"/>
      <c r="DO307" s="401"/>
      <c r="DP307" s="320"/>
      <c r="DQ307" s="79">
        <f t="shared" si="531"/>
        <v>0</v>
      </c>
      <c r="DR307" s="79">
        <f t="shared" si="532"/>
        <v>0</v>
      </c>
      <c r="DS307" s="79">
        <f t="shared" si="548"/>
        <v>0</v>
      </c>
      <c r="DT307" s="537"/>
      <c r="DU307" s="537"/>
      <c r="DV307" s="401"/>
    </row>
    <row r="308" spans="1:126" outlineLevel="1" x14ac:dyDescent="0.2">
      <c r="A308" s="154" t="s">
        <v>112</v>
      </c>
      <c r="B308" s="182"/>
      <c r="C308" s="44"/>
      <c r="D308" s="43"/>
      <c r="E308" s="79">
        <f t="shared" si="497"/>
        <v>0</v>
      </c>
      <c r="F308" s="150"/>
      <c r="G308" s="22"/>
      <c r="H308" s="320" t="s">
        <v>318</v>
      </c>
      <c r="I308" s="79">
        <f t="shared" si="498"/>
        <v>0</v>
      </c>
      <c r="J308" s="79">
        <f t="shared" si="499"/>
        <v>0</v>
      </c>
      <c r="K308" s="79">
        <f t="shared" si="500"/>
        <v>0</v>
      </c>
      <c r="L308" s="537"/>
      <c r="M308" s="537"/>
      <c r="N308" s="401"/>
      <c r="O308" s="320" t="str">
        <f t="shared" si="448"/>
        <v>LLC</v>
      </c>
      <c r="P308" s="79">
        <f t="shared" si="501"/>
        <v>0</v>
      </c>
      <c r="Q308" s="79">
        <f t="shared" si="502"/>
        <v>0</v>
      </c>
      <c r="R308" s="79">
        <f t="shared" si="533"/>
        <v>0</v>
      </c>
      <c r="S308" s="537"/>
      <c r="T308" s="537"/>
      <c r="U308" s="401"/>
      <c r="V308" s="320"/>
      <c r="W308" s="79">
        <f t="shared" si="503"/>
        <v>0</v>
      </c>
      <c r="X308" s="79">
        <f t="shared" si="504"/>
        <v>0</v>
      </c>
      <c r="Y308" s="79">
        <f t="shared" si="534"/>
        <v>0</v>
      </c>
      <c r="Z308" s="537"/>
      <c r="AA308" s="537"/>
      <c r="AB308" s="401"/>
      <c r="AC308" s="320"/>
      <c r="AD308" s="79">
        <f t="shared" si="505"/>
        <v>0</v>
      </c>
      <c r="AE308" s="79">
        <f t="shared" si="506"/>
        <v>0</v>
      </c>
      <c r="AF308" s="79">
        <f t="shared" si="535"/>
        <v>0</v>
      </c>
      <c r="AG308" s="537"/>
      <c r="AH308" s="537"/>
      <c r="AI308" s="401"/>
      <c r="AJ308" s="320"/>
      <c r="AK308" s="79">
        <f t="shared" si="507"/>
        <v>0</v>
      </c>
      <c r="AL308" s="79">
        <f t="shared" si="508"/>
        <v>0</v>
      </c>
      <c r="AM308" s="79">
        <f t="shared" si="536"/>
        <v>0</v>
      </c>
      <c r="AN308" s="537"/>
      <c r="AO308" s="537"/>
      <c r="AP308" s="401"/>
      <c r="AQ308" s="320"/>
      <c r="AR308" s="79">
        <f t="shared" si="509"/>
        <v>0</v>
      </c>
      <c r="AS308" s="79">
        <f t="shared" si="510"/>
        <v>0</v>
      </c>
      <c r="AT308" s="79">
        <f t="shared" si="537"/>
        <v>0</v>
      </c>
      <c r="AU308" s="537"/>
      <c r="AV308" s="537"/>
      <c r="AW308" s="401"/>
      <c r="AX308" s="320"/>
      <c r="AY308" s="79">
        <f t="shared" si="511"/>
        <v>0</v>
      </c>
      <c r="AZ308" s="79">
        <f t="shared" si="512"/>
        <v>0</v>
      </c>
      <c r="BA308" s="79">
        <f t="shared" si="538"/>
        <v>0</v>
      </c>
      <c r="BB308" s="537"/>
      <c r="BC308" s="537"/>
      <c r="BD308" s="401"/>
      <c r="BE308" s="320"/>
      <c r="BF308" s="79">
        <f t="shared" si="513"/>
        <v>0</v>
      </c>
      <c r="BG308" s="79">
        <f t="shared" si="514"/>
        <v>0</v>
      </c>
      <c r="BH308" s="79">
        <f t="shared" si="539"/>
        <v>0</v>
      </c>
      <c r="BI308" s="537"/>
      <c r="BJ308" s="537"/>
      <c r="BK308" s="401"/>
      <c r="BL308" s="320"/>
      <c r="BM308" s="79">
        <f t="shared" si="515"/>
        <v>0</v>
      </c>
      <c r="BN308" s="79">
        <f t="shared" si="516"/>
        <v>0</v>
      </c>
      <c r="BO308" s="79">
        <f t="shared" si="540"/>
        <v>0</v>
      </c>
      <c r="BP308" s="537"/>
      <c r="BQ308" s="537"/>
      <c r="BR308" s="401"/>
      <c r="BS308" s="320"/>
      <c r="BT308" s="79">
        <f t="shared" si="517"/>
        <v>0</v>
      </c>
      <c r="BU308" s="79">
        <f t="shared" si="518"/>
        <v>0</v>
      </c>
      <c r="BV308" s="79">
        <f t="shared" si="541"/>
        <v>0</v>
      </c>
      <c r="BW308" s="537"/>
      <c r="BX308" s="537"/>
      <c r="BY308" s="401"/>
      <c r="BZ308" s="320"/>
      <c r="CA308" s="79">
        <f t="shared" si="519"/>
        <v>0</v>
      </c>
      <c r="CB308" s="79">
        <f t="shared" si="520"/>
        <v>0</v>
      </c>
      <c r="CC308" s="79">
        <f t="shared" si="542"/>
        <v>0</v>
      </c>
      <c r="CD308" s="537"/>
      <c r="CE308" s="537"/>
      <c r="CF308" s="401"/>
      <c r="CG308" s="320"/>
      <c r="CH308" s="79">
        <f t="shared" si="521"/>
        <v>0</v>
      </c>
      <c r="CI308" s="79">
        <f t="shared" si="522"/>
        <v>0</v>
      </c>
      <c r="CJ308" s="79">
        <f t="shared" si="543"/>
        <v>0</v>
      </c>
      <c r="CK308" s="537"/>
      <c r="CL308" s="537"/>
      <c r="CM308" s="401"/>
      <c r="CN308" s="320"/>
      <c r="CO308" s="79">
        <f t="shared" si="523"/>
        <v>0</v>
      </c>
      <c r="CP308" s="79">
        <f t="shared" si="524"/>
        <v>0</v>
      </c>
      <c r="CQ308" s="79">
        <f t="shared" si="544"/>
        <v>0</v>
      </c>
      <c r="CR308" s="537"/>
      <c r="CS308" s="537"/>
      <c r="CT308" s="401"/>
      <c r="CU308" s="320"/>
      <c r="CV308" s="79">
        <f t="shared" si="525"/>
        <v>0</v>
      </c>
      <c r="CW308" s="79">
        <f t="shared" si="526"/>
        <v>0</v>
      </c>
      <c r="CX308" s="79">
        <f t="shared" si="545"/>
        <v>0</v>
      </c>
      <c r="CY308" s="537"/>
      <c r="CZ308" s="537"/>
      <c r="DA308" s="401"/>
      <c r="DB308" s="320"/>
      <c r="DC308" s="79">
        <f t="shared" si="527"/>
        <v>0</v>
      </c>
      <c r="DD308" s="79">
        <f t="shared" si="528"/>
        <v>0</v>
      </c>
      <c r="DE308" s="79">
        <f t="shared" si="546"/>
        <v>0</v>
      </c>
      <c r="DF308" s="537"/>
      <c r="DG308" s="537"/>
      <c r="DH308" s="401"/>
      <c r="DI308" s="320"/>
      <c r="DJ308" s="79">
        <f t="shared" si="529"/>
        <v>0</v>
      </c>
      <c r="DK308" s="79">
        <f t="shared" si="530"/>
        <v>0</v>
      </c>
      <c r="DL308" s="79">
        <f t="shared" si="547"/>
        <v>0</v>
      </c>
      <c r="DM308" s="537"/>
      <c r="DN308" s="537"/>
      <c r="DO308" s="401"/>
      <c r="DP308" s="320"/>
      <c r="DQ308" s="79">
        <f t="shared" si="531"/>
        <v>0</v>
      </c>
      <c r="DR308" s="79">
        <f t="shared" si="532"/>
        <v>0</v>
      </c>
      <c r="DS308" s="79">
        <f t="shared" si="548"/>
        <v>0</v>
      </c>
      <c r="DT308" s="537"/>
      <c r="DU308" s="537"/>
      <c r="DV308" s="401"/>
    </row>
    <row r="309" spans="1:126" outlineLevel="1" x14ac:dyDescent="0.2">
      <c r="A309" s="186" t="s">
        <v>117</v>
      </c>
      <c r="B309" s="182"/>
      <c r="C309" s="44"/>
      <c r="D309" s="43"/>
      <c r="E309" s="79">
        <f t="shared" si="497"/>
        <v>0</v>
      </c>
      <c r="F309" s="150"/>
      <c r="G309" s="22"/>
      <c r="H309" s="320" t="s">
        <v>318</v>
      </c>
      <c r="I309" s="79">
        <f t="shared" si="498"/>
        <v>0</v>
      </c>
      <c r="J309" s="79">
        <f t="shared" si="499"/>
        <v>0</v>
      </c>
      <c r="K309" s="79">
        <f t="shared" si="500"/>
        <v>0</v>
      </c>
      <c r="L309" s="537"/>
      <c r="M309" s="537"/>
      <c r="N309" s="401"/>
      <c r="O309" s="320" t="str">
        <f t="shared" si="448"/>
        <v>LLC</v>
      </c>
      <c r="P309" s="79">
        <f t="shared" si="501"/>
        <v>0</v>
      </c>
      <c r="Q309" s="79">
        <f t="shared" si="502"/>
        <v>0</v>
      </c>
      <c r="R309" s="79">
        <f t="shared" si="533"/>
        <v>0</v>
      </c>
      <c r="S309" s="537"/>
      <c r="T309" s="537"/>
      <c r="U309" s="401"/>
      <c r="V309" s="320"/>
      <c r="W309" s="79">
        <f t="shared" si="503"/>
        <v>0</v>
      </c>
      <c r="X309" s="79">
        <f t="shared" si="504"/>
        <v>0</v>
      </c>
      <c r="Y309" s="79">
        <f t="shared" si="534"/>
        <v>0</v>
      </c>
      <c r="Z309" s="537"/>
      <c r="AA309" s="537"/>
      <c r="AB309" s="401"/>
      <c r="AC309" s="320"/>
      <c r="AD309" s="79">
        <f t="shared" si="505"/>
        <v>0</v>
      </c>
      <c r="AE309" s="79">
        <f t="shared" si="506"/>
        <v>0</v>
      </c>
      <c r="AF309" s="79">
        <f t="shared" si="535"/>
        <v>0</v>
      </c>
      <c r="AG309" s="537"/>
      <c r="AH309" s="537"/>
      <c r="AI309" s="401"/>
      <c r="AJ309" s="320"/>
      <c r="AK309" s="79">
        <f t="shared" si="507"/>
        <v>0</v>
      </c>
      <c r="AL309" s="79">
        <f t="shared" si="508"/>
        <v>0</v>
      </c>
      <c r="AM309" s="79">
        <f t="shared" si="536"/>
        <v>0</v>
      </c>
      <c r="AN309" s="537"/>
      <c r="AO309" s="537"/>
      <c r="AP309" s="401"/>
      <c r="AQ309" s="320"/>
      <c r="AR309" s="79">
        <f t="shared" si="509"/>
        <v>0</v>
      </c>
      <c r="AS309" s="79">
        <f t="shared" si="510"/>
        <v>0</v>
      </c>
      <c r="AT309" s="79">
        <f t="shared" si="537"/>
        <v>0</v>
      </c>
      <c r="AU309" s="537"/>
      <c r="AV309" s="537"/>
      <c r="AW309" s="401"/>
      <c r="AX309" s="320"/>
      <c r="AY309" s="79">
        <f t="shared" si="511"/>
        <v>0</v>
      </c>
      <c r="AZ309" s="79">
        <f t="shared" si="512"/>
        <v>0</v>
      </c>
      <c r="BA309" s="79">
        <f t="shared" si="538"/>
        <v>0</v>
      </c>
      <c r="BB309" s="537"/>
      <c r="BC309" s="537"/>
      <c r="BD309" s="401"/>
      <c r="BE309" s="320"/>
      <c r="BF309" s="79">
        <f t="shared" si="513"/>
        <v>0</v>
      </c>
      <c r="BG309" s="79">
        <f t="shared" si="514"/>
        <v>0</v>
      </c>
      <c r="BH309" s="79">
        <f t="shared" si="539"/>
        <v>0</v>
      </c>
      <c r="BI309" s="537"/>
      <c r="BJ309" s="537"/>
      <c r="BK309" s="401"/>
      <c r="BL309" s="320"/>
      <c r="BM309" s="79">
        <f t="shared" si="515"/>
        <v>0</v>
      </c>
      <c r="BN309" s="79">
        <f t="shared" si="516"/>
        <v>0</v>
      </c>
      <c r="BO309" s="79">
        <f t="shared" si="540"/>
        <v>0</v>
      </c>
      <c r="BP309" s="537"/>
      <c r="BQ309" s="537"/>
      <c r="BR309" s="401"/>
      <c r="BS309" s="320"/>
      <c r="BT309" s="79">
        <f t="shared" si="517"/>
        <v>0</v>
      </c>
      <c r="BU309" s="79">
        <f t="shared" si="518"/>
        <v>0</v>
      </c>
      <c r="BV309" s="79">
        <f t="shared" si="541"/>
        <v>0</v>
      </c>
      <c r="BW309" s="537"/>
      <c r="BX309" s="537"/>
      <c r="BY309" s="401"/>
      <c r="BZ309" s="320"/>
      <c r="CA309" s="79">
        <f t="shared" si="519"/>
        <v>0</v>
      </c>
      <c r="CB309" s="79">
        <f t="shared" si="520"/>
        <v>0</v>
      </c>
      <c r="CC309" s="79">
        <f t="shared" si="542"/>
        <v>0</v>
      </c>
      <c r="CD309" s="537"/>
      <c r="CE309" s="537"/>
      <c r="CF309" s="401"/>
      <c r="CG309" s="320"/>
      <c r="CH309" s="79">
        <f t="shared" si="521"/>
        <v>0</v>
      </c>
      <c r="CI309" s="79">
        <f t="shared" si="522"/>
        <v>0</v>
      </c>
      <c r="CJ309" s="79">
        <f t="shared" si="543"/>
        <v>0</v>
      </c>
      <c r="CK309" s="537"/>
      <c r="CL309" s="537"/>
      <c r="CM309" s="401"/>
      <c r="CN309" s="320"/>
      <c r="CO309" s="79">
        <f t="shared" si="523"/>
        <v>0</v>
      </c>
      <c r="CP309" s="79">
        <f t="shared" si="524"/>
        <v>0</v>
      </c>
      <c r="CQ309" s="79">
        <f t="shared" si="544"/>
        <v>0</v>
      </c>
      <c r="CR309" s="537"/>
      <c r="CS309" s="537"/>
      <c r="CT309" s="401"/>
      <c r="CU309" s="320"/>
      <c r="CV309" s="79">
        <f t="shared" si="525"/>
        <v>0</v>
      </c>
      <c r="CW309" s="79">
        <f t="shared" si="526"/>
        <v>0</v>
      </c>
      <c r="CX309" s="79">
        <f t="shared" si="545"/>
        <v>0</v>
      </c>
      <c r="CY309" s="537"/>
      <c r="CZ309" s="537"/>
      <c r="DA309" s="401"/>
      <c r="DB309" s="320"/>
      <c r="DC309" s="79">
        <f t="shared" si="527"/>
        <v>0</v>
      </c>
      <c r="DD309" s="79">
        <f t="shared" si="528"/>
        <v>0</v>
      </c>
      <c r="DE309" s="79">
        <f t="shared" si="546"/>
        <v>0</v>
      </c>
      <c r="DF309" s="537"/>
      <c r="DG309" s="537"/>
      <c r="DH309" s="401"/>
      <c r="DI309" s="320"/>
      <c r="DJ309" s="79">
        <f t="shared" si="529"/>
        <v>0</v>
      </c>
      <c r="DK309" s="79">
        <f t="shared" si="530"/>
        <v>0</v>
      </c>
      <c r="DL309" s="79">
        <f t="shared" si="547"/>
        <v>0</v>
      </c>
      <c r="DM309" s="537"/>
      <c r="DN309" s="537"/>
      <c r="DO309" s="401"/>
      <c r="DP309" s="320"/>
      <c r="DQ309" s="79">
        <f t="shared" si="531"/>
        <v>0</v>
      </c>
      <c r="DR309" s="79">
        <f t="shared" si="532"/>
        <v>0</v>
      </c>
      <c r="DS309" s="79">
        <f t="shared" si="548"/>
        <v>0</v>
      </c>
      <c r="DT309" s="537"/>
      <c r="DU309" s="537"/>
      <c r="DV309" s="401"/>
    </row>
    <row r="310" spans="1:126" outlineLevel="1" x14ac:dyDescent="0.2">
      <c r="A310" s="186" t="s">
        <v>116</v>
      </c>
      <c r="B310" s="182"/>
      <c r="C310" s="44"/>
      <c r="D310" s="43"/>
      <c r="E310" s="79">
        <f t="shared" si="497"/>
        <v>0</v>
      </c>
      <c r="F310" s="178"/>
      <c r="G310" s="22"/>
      <c r="H310" s="320" t="s">
        <v>318</v>
      </c>
      <c r="I310" s="79">
        <f t="shared" si="498"/>
        <v>0</v>
      </c>
      <c r="J310" s="79">
        <f t="shared" si="499"/>
        <v>0</v>
      </c>
      <c r="K310" s="79">
        <f t="shared" si="500"/>
        <v>0</v>
      </c>
      <c r="L310" s="537"/>
      <c r="M310" s="537"/>
      <c r="N310" s="401"/>
      <c r="O310" s="320" t="str">
        <f t="shared" si="448"/>
        <v>LLC</v>
      </c>
      <c r="P310" s="79">
        <f t="shared" si="501"/>
        <v>0</v>
      </c>
      <c r="Q310" s="79">
        <f t="shared" si="502"/>
        <v>0</v>
      </c>
      <c r="R310" s="79">
        <f t="shared" si="533"/>
        <v>0</v>
      </c>
      <c r="S310" s="537"/>
      <c r="T310" s="537"/>
      <c r="U310" s="401"/>
      <c r="V310" s="320"/>
      <c r="W310" s="79">
        <f t="shared" si="503"/>
        <v>0</v>
      </c>
      <c r="X310" s="79">
        <f t="shared" si="504"/>
        <v>0</v>
      </c>
      <c r="Y310" s="79">
        <f t="shared" si="534"/>
        <v>0</v>
      </c>
      <c r="Z310" s="537"/>
      <c r="AA310" s="537"/>
      <c r="AB310" s="401"/>
      <c r="AC310" s="320"/>
      <c r="AD310" s="79">
        <f t="shared" si="505"/>
        <v>0</v>
      </c>
      <c r="AE310" s="79">
        <f t="shared" si="506"/>
        <v>0</v>
      </c>
      <c r="AF310" s="79">
        <f t="shared" si="535"/>
        <v>0</v>
      </c>
      <c r="AG310" s="537"/>
      <c r="AH310" s="537"/>
      <c r="AI310" s="401"/>
      <c r="AJ310" s="320"/>
      <c r="AK310" s="79">
        <f t="shared" si="507"/>
        <v>0</v>
      </c>
      <c r="AL310" s="79">
        <f t="shared" si="508"/>
        <v>0</v>
      </c>
      <c r="AM310" s="79">
        <f t="shared" si="536"/>
        <v>0</v>
      </c>
      <c r="AN310" s="537"/>
      <c r="AO310" s="537"/>
      <c r="AP310" s="401"/>
      <c r="AQ310" s="320"/>
      <c r="AR310" s="79">
        <f t="shared" si="509"/>
        <v>0</v>
      </c>
      <c r="AS310" s="79">
        <f t="shared" si="510"/>
        <v>0</v>
      </c>
      <c r="AT310" s="79">
        <f t="shared" si="537"/>
        <v>0</v>
      </c>
      <c r="AU310" s="537"/>
      <c r="AV310" s="537"/>
      <c r="AW310" s="401"/>
      <c r="AX310" s="320"/>
      <c r="AY310" s="79">
        <f t="shared" si="511"/>
        <v>0</v>
      </c>
      <c r="AZ310" s="79">
        <f t="shared" si="512"/>
        <v>0</v>
      </c>
      <c r="BA310" s="79">
        <f t="shared" si="538"/>
        <v>0</v>
      </c>
      <c r="BB310" s="537"/>
      <c r="BC310" s="537"/>
      <c r="BD310" s="401"/>
      <c r="BE310" s="320"/>
      <c r="BF310" s="79">
        <f t="shared" si="513"/>
        <v>0</v>
      </c>
      <c r="BG310" s="79">
        <f t="shared" si="514"/>
        <v>0</v>
      </c>
      <c r="BH310" s="79">
        <f t="shared" si="539"/>
        <v>0</v>
      </c>
      <c r="BI310" s="537"/>
      <c r="BJ310" s="537"/>
      <c r="BK310" s="401"/>
      <c r="BL310" s="320"/>
      <c r="BM310" s="79">
        <f t="shared" si="515"/>
        <v>0</v>
      </c>
      <c r="BN310" s="79">
        <f t="shared" si="516"/>
        <v>0</v>
      </c>
      <c r="BO310" s="79">
        <f t="shared" si="540"/>
        <v>0</v>
      </c>
      <c r="BP310" s="537"/>
      <c r="BQ310" s="537"/>
      <c r="BR310" s="401"/>
      <c r="BS310" s="320"/>
      <c r="BT310" s="79">
        <f t="shared" si="517"/>
        <v>0</v>
      </c>
      <c r="BU310" s="79">
        <f t="shared" si="518"/>
        <v>0</v>
      </c>
      <c r="BV310" s="79">
        <f t="shared" si="541"/>
        <v>0</v>
      </c>
      <c r="BW310" s="537"/>
      <c r="BX310" s="537"/>
      <c r="BY310" s="401"/>
      <c r="BZ310" s="320"/>
      <c r="CA310" s="79">
        <f t="shared" si="519"/>
        <v>0</v>
      </c>
      <c r="CB310" s="79">
        <f t="shared" si="520"/>
        <v>0</v>
      </c>
      <c r="CC310" s="79">
        <f t="shared" si="542"/>
        <v>0</v>
      </c>
      <c r="CD310" s="537"/>
      <c r="CE310" s="537"/>
      <c r="CF310" s="401"/>
      <c r="CG310" s="320"/>
      <c r="CH310" s="79">
        <f t="shared" si="521"/>
        <v>0</v>
      </c>
      <c r="CI310" s="79">
        <f t="shared" si="522"/>
        <v>0</v>
      </c>
      <c r="CJ310" s="79">
        <f t="shared" si="543"/>
        <v>0</v>
      </c>
      <c r="CK310" s="537"/>
      <c r="CL310" s="537"/>
      <c r="CM310" s="401"/>
      <c r="CN310" s="320"/>
      <c r="CO310" s="79">
        <f t="shared" si="523"/>
        <v>0</v>
      </c>
      <c r="CP310" s="79">
        <f t="shared" si="524"/>
        <v>0</v>
      </c>
      <c r="CQ310" s="79">
        <f t="shared" si="544"/>
        <v>0</v>
      </c>
      <c r="CR310" s="537"/>
      <c r="CS310" s="537"/>
      <c r="CT310" s="401"/>
      <c r="CU310" s="320"/>
      <c r="CV310" s="79">
        <f t="shared" si="525"/>
        <v>0</v>
      </c>
      <c r="CW310" s="79">
        <f t="shared" si="526"/>
        <v>0</v>
      </c>
      <c r="CX310" s="79">
        <f t="shared" si="545"/>
        <v>0</v>
      </c>
      <c r="CY310" s="537"/>
      <c r="CZ310" s="537"/>
      <c r="DA310" s="401"/>
      <c r="DB310" s="320"/>
      <c r="DC310" s="79">
        <f t="shared" si="527"/>
        <v>0</v>
      </c>
      <c r="DD310" s="79">
        <f t="shared" si="528"/>
        <v>0</v>
      </c>
      <c r="DE310" s="79">
        <f t="shared" si="546"/>
        <v>0</v>
      </c>
      <c r="DF310" s="537"/>
      <c r="DG310" s="537"/>
      <c r="DH310" s="401"/>
      <c r="DI310" s="320"/>
      <c r="DJ310" s="79">
        <f t="shared" si="529"/>
        <v>0</v>
      </c>
      <c r="DK310" s="79">
        <f t="shared" si="530"/>
        <v>0</v>
      </c>
      <c r="DL310" s="79">
        <f t="shared" si="547"/>
        <v>0</v>
      </c>
      <c r="DM310" s="537"/>
      <c r="DN310" s="537"/>
      <c r="DO310" s="401"/>
      <c r="DP310" s="320"/>
      <c r="DQ310" s="79">
        <f t="shared" si="531"/>
        <v>0</v>
      </c>
      <c r="DR310" s="79">
        <f t="shared" si="532"/>
        <v>0</v>
      </c>
      <c r="DS310" s="79">
        <f t="shared" si="548"/>
        <v>0</v>
      </c>
      <c r="DT310" s="537"/>
      <c r="DU310" s="537"/>
      <c r="DV310" s="401"/>
    </row>
    <row r="311" spans="1:126" outlineLevel="1" x14ac:dyDescent="0.2">
      <c r="A311" s="186" t="s">
        <v>63</v>
      </c>
      <c r="B311" s="182" t="s">
        <v>34</v>
      </c>
      <c r="C311" s="44"/>
      <c r="D311" s="43"/>
      <c r="E311" s="79">
        <f t="shared" si="497"/>
        <v>0</v>
      </c>
      <c r="F311" s="150"/>
      <c r="G311" s="22"/>
      <c r="H311" s="320" t="s">
        <v>318</v>
      </c>
      <c r="I311" s="79">
        <f t="shared" si="498"/>
        <v>0</v>
      </c>
      <c r="J311" s="79">
        <f t="shared" si="499"/>
        <v>0</v>
      </c>
      <c r="K311" s="79">
        <f t="shared" si="500"/>
        <v>0</v>
      </c>
      <c r="L311" s="534"/>
      <c r="M311" s="534"/>
      <c r="N311" s="402"/>
      <c r="O311" s="320" t="str">
        <f t="shared" si="448"/>
        <v>LLC</v>
      </c>
      <c r="P311" s="79">
        <f t="shared" si="501"/>
        <v>0</v>
      </c>
      <c r="Q311" s="79">
        <f t="shared" si="502"/>
        <v>0</v>
      </c>
      <c r="R311" s="79">
        <f t="shared" si="533"/>
        <v>0</v>
      </c>
      <c r="S311" s="534"/>
      <c r="T311" s="534"/>
      <c r="U311" s="402"/>
      <c r="V311" s="320"/>
      <c r="W311" s="79">
        <f t="shared" si="503"/>
        <v>0</v>
      </c>
      <c r="X311" s="79">
        <f t="shared" si="504"/>
        <v>0</v>
      </c>
      <c r="Y311" s="79">
        <f t="shared" si="534"/>
        <v>0</v>
      </c>
      <c r="Z311" s="534"/>
      <c r="AA311" s="534"/>
      <c r="AB311" s="402"/>
      <c r="AC311" s="320"/>
      <c r="AD311" s="79">
        <f t="shared" si="505"/>
        <v>0</v>
      </c>
      <c r="AE311" s="79">
        <f t="shared" si="506"/>
        <v>0</v>
      </c>
      <c r="AF311" s="79">
        <f t="shared" si="535"/>
        <v>0</v>
      </c>
      <c r="AG311" s="534"/>
      <c r="AH311" s="534"/>
      <c r="AI311" s="402"/>
      <c r="AJ311" s="320"/>
      <c r="AK311" s="79">
        <f t="shared" si="507"/>
        <v>0</v>
      </c>
      <c r="AL311" s="79">
        <f t="shared" si="508"/>
        <v>0</v>
      </c>
      <c r="AM311" s="79">
        <f t="shared" si="536"/>
        <v>0</v>
      </c>
      <c r="AN311" s="534"/>
      <c r="AO311" s="534"/>
      <c r="AP311" s="402"/>
      <c r="AQ311" s="320"/>
      <c r="AR311" s="79">
        <f t="shared" si="509"/>
        <v>0</v>
      </c>
      <c r="AS311" s="79">
        <f t="shared" si="510"/>
        <v>0</v>
      </c>
      <c r="AT311" s="79">
        <f t="shared" si="537"/>
        <v>0</v>
      </c>
      <c r="AU311" s="534"/>
      <c r="AV311" s="534"/>
      <c r="AW311" s="402"/>
      <c r="AX311" s="320"/>
      <c r="AY311" s="79">
        <f t="shared" si="511"/>
        <v>0</v>
      </c>
      <c r="AZ311" s="79">
        <f t="shared" si="512"/>
        <v>0</v>
      </c>
      <c r="BA311" s="79">
        <f t="shared" si="538"/>
        <v>0</v>
      </c>
      <c r="BB311" s="534"/>
      <c r="BC311" s="534"/>
      <c r="BD311" s="402"/>
      <c r="BE311" s="320"/>
      <c r="BF311" s="79">
        <f t="shared" si="513"/>
        <v>0</v>
      </c>
      <c r="BG311" s="79">
        <f t="shared" si="514"/>
        <v>0</v>
      </c>
      <c r="BH311" s="79">
        <f t="shared" si="539"/>
        <v>0</v>
      </c>
      <c r="BI311" s="534"/>
      <c r="BJ311" s="534"/>
      <c r="BK311" s="402"/>
      <c r="BL311" s="320"/>
      <c r="BM311" s="79">
        <f t="shared" si="515"/>
        <v>0</v>
      </c>
      <c r="BN311" s="79">
        <f t="shared" si="516"/>
        <v>0</v>
      </c>
      <c r="BO311" s="79">
        <f t="shared" si="540"/>
        <v>0</v>
      </c>
      <c r="BP311" s="534"/>
      <c r="BQ311" s="534"/>
      <c r="BR311" s="402"/>
      <c r="BS311" s="320"/>
      <c r="BT311" s="79">
        <f t="shared" si="517"/>
        <v>0</v>
      </c>
      <c r="BU311" s="79">
        <f t="shared" si="518"/>
        <v>0</v>
      </c>
      <c r="BV311" s="79">
        <f t="shared" si="541"/>
        <v>0</v>
      </c>
      <c r="BW311" s="534"/>
      <c r="BX311" s="534"/>
      <c r="BY311" s="402"/>
      <c r="BZ311" s="320"/>
      <c r="CA311" s="79">
        <f t="shared" si="519"/>
        <v>0</v>
      </c>
      <c r="CB311" s="79">
        <f t="shared" si="520"/>
        <v>0</v>
      </c>
      <c r="CC311" s="79">
        <f t="shared" si="542"/>
        <v>0</v>
      </c>
      <c r="CD311" s="534"/>
      <c r="CE311" s="534"/>
      <c r="CF311" s="402"/>
      <c r="CG311" s="320"/>
      <c r="CH311" s="79">
        <f t="shared" si="521"/>
        <v>0</v>
      </c>
      <c r="CI311" s="79">
        <f t="shared" si="522"/>
        <v>0</v>
      </c>
      <c r="CJ311" s="79">
        <f t="shared" si="543"/>
        <v>0</v>
      </c>
      <c r="CK311" s="534"/>
      <c r="CL311" s="534"/>
      <c r="CM311" s="402"/>
      <c r="CN311" s="320"/>
      <c r="CO311" s="79">
        <f t="shared" si="523"/>
        <v>0</v>
      </c>
      <c r="CP311" s="79">
        <f t="shared" si="524"/>
        <v>0</v>
      </c>
      <c r="CQ311" s="79">
        <f t="shared" si="544"/>
        <v>0</v>
      </c>
      <c r="CR311" s="534"/>
      <c r="CS311" s="534"/>
      <c r="CT311" s="402"/>
      <c r="CU311" s="320"/>
      <c r="CV311" s="79">
        <f t="shared" si="525"/>
        <v>0</v>
      </c>
      <c r="CW311" s="79">
        <f t="shared" si="526"/>
        <v>0</v>
      </c>
      <c r="CX311" s="79">
        <f t="shared" si="545"/>
        <v>0</v>
      </c>
      <c r="CY311" s="534"/>
      <c r="CZ311" s="534"/>
      <c r="DA311" s="402"/>
      <c r="DB311" s="320"/>
      <c r="DC311" s="79">
        <f t="shared" si="527"/>
        <v>0</v>
      </c>
      <c r="DD311" s="79">
        <f t="shared" si="528"/>
        <v>0</v>
      </c>
      <c r="DE311" s="79">
        <f t="shared" si="546"/>
        <v>0</v>
      </c>
      <c r="DF311" s="534"/>
      <c r="DG311" s="534"/>
      <c r="DH311" s="402"/>
      <c r="DI311" s="320"/>
      <c r="DJ311" s="79">
        <f t="shared" si="529"/>
        <v>0</v>
      </c>
      <c r="DK311" s="79">
        <f t="shared" si="530"/>
        <v>0</v>
      </c>
      <c r="DL311" s="79">
        <f t="shared" si="547"/>
        <v>0</v>
      </c>
      <c r="DM311" s="534"/>
      <c r="DN311" s="534"/>
      <c r="DO311" s="402"/>
      <c r="DP311" s="320"/>
      <c r="DQ311" s="79">
        <f t="shared" si="531"/>
        <v>0</v>
      </c>
      <c r="DR311" s="79">
        <f t="shared" si="532"/>
        <v>0</v>
      </c>
      <c r="DS311" s="79">
        <f t="shared" si="548"/>
        <v>0</v>
      </c>
      <c r="DT311" s="534"/>
      <c r="DU311" s="534"/>
      <c r="DV311" s="402"/>
    </row>
    <row r="312" spans="1:126" outlineLevel="1" x14ac:dyDescent="0.2">
      <c r="A312" s="186" t="s">
        <v>247</v>
      </c>
      <c r="B312" s="179"/>
      <c r="C312" s="44"/>
      <c r="D312" s="43"/>
      <c r="E312" s="79">
        <f t="shared" si="497"/>
        <v>0</v>
      </c>
      <c r="F312" s="150"/>
      <c r="G312" s="22" t="s">
        <v>290</v>
      </c>
      <c r="H312" s="320" t="s">
        <v>318</v>
      </c>
      <c r="I312" s="79">
        <f t="shared" si="498"/>
        <v>0</v>
      </c>
      <c r="J312" s="79">
        <f t="shared" si="499"/>
        <v>0</v>
      </c>
      <c r="K312" s="79">
        <f t="shared" si="500"/>
        <v>0</v>
      </c>
      <c r="L312" s="534"/>
      <c r="M312" s="534"/>
      <c r="N312" s="402"/>
      <c r="O312" s="320" t="str">
        <f t="shared" si="448"/>
        <v>LLC</v>
      </c>
      <c r="P312" s="79">
        <f t="shared" si="501"/>
        <v>0</v>
      </c>
      <c r="Q312" s="79">
        <f t="shared" si="502"/>
        <v>0</v>
      </c>
      <c r="R312" s="79">
        <f t="shared" si="533"/>
        <v>0</v>
      </c>
      <c r="S312" s="534"/>
      <c r="T312" s="534"/>
      <c r="U312" s="402"/>
      <c r="V312" s="320"/>
      <c r="W312" s="79">
        <f t="shared" si="503"/>
        <v>0</v>
      </c>
      <c r="X312" s="79">
        <f t="shared" si="504"/>
        <v>0</v>
      </c>
      <c r="Y312" s="79">
        <f t="shared" si="534"/>
        <v>0</v>
      </c>
      <c r="Z312" s="534"/>
      <c r="AA312" s="534"/>
      <c r="AB312" s="402"/>
      <c r="AC312" s="320"/>
      <c r="AD312" s="79">
        <f t="shared" si="505"/>
        <v>0</v>
      </c>
      <c r="AE312" s="79">
        <f t="shared" si="506"/>
        <v>0</v>
      </c>
      <c r="AF312" s="79">
        <f t="shared" si="535"/>
        <v>0</v>
      </c>
      <c r="AG312" s="534"/>
      <c r="AH312" s="534"/>
      <c r="AI312" s="402"/>
      <c r="AJ312" s="320"/>
      <c r="AK312" s="79">
        <f t="shared" si="507"/>
        <v>0</v>
      </c>
      <c r="AL312" s="79">
        <f t="shared" si="508"/>
        <v>0</v>
      </c>
      <c r="AM312" s="79">
        <f t="shared" si="536"/>
        <v>0</v>
      </c>
      <c r="AN312" s="534"/>
      <c r="AO312" s="534"/>
      <c r="AP312" s="402"/>
      <c r="AQ312" s="320"/>
      <c r="AR312" s="79">
        <f t="shared" si="509"/>
        <v>0</v>
      </c>
      <c r="AS312" s="79">
        <f t="shared" si="510"/>
        <v>0</v>
      </c>
      <c r="AT312" s="79">
        <f t="shared" si="537"/>
        <v>0</v>
      </c>
      <c r="AU312" s="534"/>
      <c r="AV312" s="534"/>
      <c r="AW312" s="402"/>
      <c r="AX312" s="320"/>
      <c r="AY312" s="79">
        <f t="shared" si="511"/>
        <v>0</v>
      </c>
      <c r="AZ312" s="79">
        <f t="shared" si="512"/>
        <v>0</v>
      </c>
      <c r="BA312" s="79">
        <f t="shared" si="538"/>
        <v>0</v>
      </c>
      <c r="BB312" s="534"/>
      <c r="BC312" s="534"/>
      <c r="BD312" s="402"/>
      <c r="BE312" s="320"/>
      <c r="BF312" s="79">
        <f t="shared" si="513"/>
        <v>0</v>
      </c>
      <c r="BG312" s="79">
        <f t="shared" si="514"/>
        <v>0</v>
      </c>
      <c r="BH312" s="79">
        <f t="shared" si="539"/>
        <v>0</v>
      </c>
      <c r="BI312" s="534"/>
      <c r="BJ312" s="534"/>
      <c r="BK312" s="402"/>
      <c r="BL312" s="320"/>
      <c r="BM312" s="79">
        <f t="shared" si="515"/>
        <v>0</v>
      </c>
      <c r="BN312" s="79">
        <f t="shared" si="516"/>
        <v>0</v>
      </c>
      <c r="BO312" s="79">
        <f t="shared" si="540"/>
        <v>0</v>
      </c>
      <c r="BP312" s="534"/>
      <c r="BQ312" s="534"/>
      <c r="BR312" s="402"/>
      <c r="BS312" s="320"/>
      <c r="BT312" s="79">
        <f t="shared" si="517"/>
        <v>0</v>
      </c>
      <c r="BU312" s="79">
        <f t="shared" si="518"/>
        <v>0</v>
      </c>
      <c r="BV312" s="79">
        <f t="shared" si="541"/>
        <v>0</v>
      </c>
      <c r="BW312" s="534"/>
      <c r="BX312" s="534"/>
      <c r="BY312" s="402"/>
      <c r="BZ312" s="320"/>
      <c r="CA312" s="79">
        <f t="shared" si="519"/>
        <v>0</v>
      </c>
      <c r="CB312" s="79">
        <f t="shared" si="520"/>
        <v>0</v>
      </c>
      <c r="CC312" s="79">
        <f t="shared" si="542"/>
        <v>0</v>
      </c>
      <c r="CD312" s="534"/>
      <c r="CE312" s="534"/>
      <c r="CF312" s="402"/>
      <c r="CG312" s="320"/>
      <c r="CH312" s="79">
        <f t="shared" si="521"/>
        <v>0</v>
      </c>
      <c r="CI312" s="79">
        <f t="shared" si="522"/>
        <v>0</v>
      </c>
      <c r="CJ312" s="79">
        <f t="shared" si="543"/>
        <v>0</v>
      </c>
      <c r="CK312" s="534"/>
      <c r="CL312" s="534"/>
      <c r="CM312" s="402"/>
      <c r="CN312" s="320"/>
      <c r="CO312" s="79">
        <f t="shared" si="523"/>
        <v>0</v>
      </c>
      <c r="CP312" s="79">
        <f t="shared" si="524"/>
        <v>0</v>
      </c>
      <c r="CQ312" s="79">
        <f t="shared" si="544"/>
        <v>0</v>
      </c>
      <c r="CR312" s="534"/>
      <c r="CS312" s="534"/>
      <c r="CT312" s="402"/>
      <c r="CU312" s="320"/>
      <c r="CV312" s="79">
        <f t="shared" si="525"/>
        <v>0</v>
      </c>
      <c r="CW312" s="79">
        <f t="shared" si="526"/>
        <v>0</v>
      </c>
      <c r="CX312" s="79">
        <f t="shared" si="545"/>
        <v>0</v>
      </c>
      <c r="CY312" s="534"/>
      <c r="CZ312" s="534"/>
      <c r="DA312" s="402"/>
      <c r="DB312" s="320"/>
      <c r="DC312" s="79">
        <f t="shared" si="527"/>
        <v>0</v>
      </c>
      <c r="DD312" s="79">
        <f t="shared" si="528"/>
        <v>0</v>
      </c>
      <c r="DE312" s="79">
        <f t="shared" si="546"/>
        <v>0</v>
      </c>
      <c r="DF312" s="534"/>
      <c r="DG312" s="534"/>
      <c r="DH312" s="402"/>
      <c r="DI312" s="320"/>
      <c r="DJ312" s="79">
        <f t="shared" si="529"/>
        <v>0</v>
      </c>
      <c r="DK312" s="79">
        <f t="shared" si="530"/>
        <v>0</v>
      </c>
      <c r="DL312" s="79">
        <f t="shared" si="547"/>
        <v>0</v>
      </c>
      <c r="DM312" s="534"/>
      <c r="DN312" s="534"/>
      <c r="DO312" s="402"/>
      <c r="DP312" s="320"/>
      <c r="DQ312" s="79">
        <f t="shared" si="531"/>
        <v>0</v>
      </c>
      <c r="DR312" s="79">
        <f t="shared" si="532"/>
        <v>0</v>
      </c>
      <c r="DS312" s="79">
        <f t="shared" si="548"/>
        <v>0</v>
      </c>
      <c r="DT312" s="534"/>
      <c r="DU312" s="534"/>
      <c r="DV312" s="402"/>
    </row>
    <row r="313" spans="1:126" outlineLevel="1" x14ac:dyDescent="0.2">
      <c r="A313" s="186" t="s">
        <v>234</v>
      </c>
      <c r="B313" s="179" t="s">
        <v>35</v>
      </c>
      <c r="C313" s="44"/>
      <c r="D313" s="43"/>
      <c r="E313" s="79">
        <f t="shared" si="497"/>
        <v>0</v>
      </c>
      <c r="F313" s="150"/>
      <c r="G313" s="22" t="s">
        <v>248</v>
      </c>
      <c r="H313" s="320" t="s">
        <v>318</v>
      </c>
      <c r="I313" s="79">
        <f t="shared" si="498"/>
        <v>0</v>
      </c>
      <c r="J313" s="79">
        <f t="shared" si="499"/>
        <v>0</v>
      </c>
      <c r="K313" s="79">
        <f t="shared" si="500"/>
        <v>0</v>
      </c>
      <c r="L313" s="537"/>
      <c r="M313" s="537"/>
      <c r="N313" s="401"/>
      <c r="O313" s="320" t="str">
        <f t="shared" si="448"/>
        <v>LLC</v>
      </c>
      <c r="P313" s="79">
        <f t="shared" si="501"/>
        <v>0</v>
      </c>
      <c r="Q313" s="79">
        <f t="shared" si="502"/>
        <v>0</v>
      </c>
      <c r="R313" s="79">
        <f t="shared" si="533"/>
        <v>0</v>
      </c>
      <c r="S313" s="537"/>
      <c r="T313" s="537"/>
      <c r="U313" s="401"/>
      <c r="V313" s="320"/>
      <c r="W313" s="79">
        <f t="shared" si="503"/>
        <v>0</v>
      </c>
      <c r="X313" s="79">
        <f t="shared" si="504"/>
        <v>0</v>
      </c>
      <c r="Y313" s="79">
        <f t="shared" si="534"/>
        <v>0</v>
      </c>
      <c r="Z313" s="537"/>
      <c r="AA313" s="537"/>
      <c r="AB313" s="401"/>
      <c r="AC313" s="320"/>
      <c r="AD313" s="79">
        <f t="shared" si="505"/>
        <v>0</v>
      </c>
      <c r="AE313" s="79">
        <f t="shared" si="506"/>
        <v>0</v>
      </c>
      <c r="AF313" s="79">
        <f t="shared" si="535"/>
        <v>0</v>
      </c>
      <c r="AG313" s="537"/>
      <c r="AH313" s="537"/>
      <c r="AI313" s="401"/>
      <c r="AJ313" s="320"/>
      <c r="AK313" s="79">
        <f t="shared" si="507"/>
        <v>0</v>
      </c>
      <c r="AL313" s="79">
        <f t="shared" si="508"/>
        <v>0</v>
      </c>
      <c r="AM313" s="79">
        <f t="shared" si="536"/>
        <v>0</v>
      </c>
      <c r="AN313" s="537"/>
      <c r="AO313" s="537"/>
      <c r="AP313" s="401"/>
      <c r="AQ313" s="320"/>
      <c r="AR313" s="79">
        <f t="shared" si="509"/>
        <v>0</v>
      </c>
      <c r="AS313" s="79">
        <f t="shared" si="510"/>
        <v>0</v>
      </c>
      <c r="AT313" s="79">
        <f t="shared" si="537"/>
        <v>0</v>
      </c>
      <c r="AU313" s="537"/>
      <c r="AV313" s="537"/>
      <c r="AW313" s="401"/>
      <c r="AX313" s="320"/>
      <c r="AY313" s="79">
        <f t="shared" si="511"/>
        <v>0</v>
      </c>
      <c r="AZ313" s="79">
        <f t="shared" si="512"/>
        <v>0</v>
      </c>
      <c r="BA313" s="79">
        <f t="shared" si="538"/>
        <v>0</v>
      </c>
      <c r="BB313" s="537"/>
      <c r="BC313" s="537"/>
      <c r="BD313" s="401"/>
      <c r="BE313" s="320"/>
      <c r="BF313" s="79">
        <f t="shared" si="513"/>
        <v>0</v>
      </c>
      <c r="BG313" s="79">
        <f t="shared" si="514"/>
        <v>0</v>
      </c>
      <c r="BH313" s="79">
        <f t="shared" si="539"/>
        <v>0</v>
      </c>
      <c r="BI313" s="537"/>
      <c r="BJ313" s="537"/>
      <c r="BK313" s="401"/>
      <c r="BL313" s="320"/>
      <c r="BM313" s="79">
        <f t="shared" si="515"/>
        <v>0</v>
      </c>
      <c r="BN313" s="79">
        <f t="shared" si="516"/>
        <v>0</v>
      </c>
      <c r="BO313" s="79">
        <f t="shared" si="540"/>
        <v>0</v>
      </c>
      <c r="BP313" s="537"/>
      <c r="BQ313" s="537"/>
      <c r="BR313" s="401"/>
      <c r="BS313" s="320"/>
      <c r="BT313" s="79">
        <f t="shared" si="517"/>
        <v>0</v>
      </c>
      <c r="BU313" s="79">
        <f t="shared" si="518"/>
        <v>0</v>
      </c>
      <c r="BV313" s="79">
        <f t="shared" si="541"/>
        <v>0</v>
      </c>
      <c r="BW313" s="537"/>
      <c r="BX313" s="537"/>
      <c r="BY313" s="401"/>
      <c r="BZ313" s="320"/>
      <c r="CA313" s="79">
        <f t="shared" si="519"/>
        <v>0</v>
      </c>
      <c r="CB313" s="79">
        <f t="shared" si="520"/>
        <v>0</v>
      </c>
      <c r="CC313" s="79">
        <f t="shared" si="542"/>
        <v>0</v>
      </c>
      <c r="CD313" s="537"/>
      <c r="CE313" s="537"/>
      <c r="CF313" s="401"/>
      <c r="CG313" s="320"/>
      <c r="CH313" s="79">
        <f t="shared" si="521"/>
        <v>0</v>
      </c>
      <c r="CI313" s="79">
        <f t="shared" si="522"/>
        <v>0</v>
      </c>
      <c r="CJ313" s="79">
        <f t="shared" si="543"/>
        <v>0</v>
      </c>
      <c r="CK313" s="537"/>
      <c r="CL313" s="537"/>
      <c r="CM313" s="401"/>
      <c r="CN313" s="320"/>
      <c r="CO313" s="79">
        <f t="shared" si="523"/>
        <v>0</v>
      </c>
      <c r="CP313" s="79">
        <f t="shared" si="524"/>
        <v>0</v>
      </c>
      <c r="CQ313" s="79">
        <f t="shared" si="544"/>
        <v>0</v>
      </c>
      <c r="CR313" s="537"/>
      <c r="CS313" s="537"/>
      <c r="CT313" s="401"/>
      <c r="CU313" s="320"/>
      <c r="CV313" s="79">
        <f t="shared" si="525"/>
        <v>0</v>
      </c>
      <c r="CW313" s="79">
        <f t="shared" si="526"/>
        <v>0</v>
      </c>
      <c r="CX313" s="79">
        <f t="shared" si="545"/>
        <v>0</v>
      </c>
      <c r="CY313" s="537"/>
      <c r="CZ313" s="537"/>
      <c r="DA313" s="401"/>
      <c r="DB313" s="320"/>
      <c r="DC313" s="79">
        <f t="shared" si="527"/>
        <v>0</v>
      </c>
      <c r="DD313" s="79">
        <f t="shared" si="528"/>
        <v>0</v>
      </c>
      <c r="DE313" s="79">
        <f t="shared" si="546"/>
        <v>0</v>
      </c>
      <c r="DF313" s="537"/>
      <c r="DG313" s="537"/>
      <c r="DH313" s="401"/>
      <c r="DI313" s="320"/>
      <c r="DJ313" s="79">
        <f t="shared" si="529"/>
        <v>0</v>
      </c>
      <c r="DK313" s="79">
        <f t="shared" si="530"/>
        <v>0</v>
      </c>
      <c r="DL313" s="79">
        <f t="shared" si="547"/>
        <v>0</v>
      </c>
      <c r="DM313" s="537"/>
      <c r="DN313" s="537"/>
      <c r="DO313" s="401"/>
      <c r="DP313" s="320"/>
      <c r="DQ313" s="79">
        <f t="shared" si="531"/>
        <v>0</v>
      </c>
      <c r="DR313" s="79">
        <f t="shared" si="532"/>
        <v>0</v>
      </c>
      <c r="DS313" s="79">
        <f t="shared" si="548"/>
        <v>0</v>
      </c>
      <c r="DT313" s="537"/>
      <c r="DU313" s="537"/>
      <c r="DV313" s="401"/>
    </row>
    <row r="314" spans="1:126" outlineLevel="1" x14ac:dyDescent="0.2">
      <c r="A314" s="186" t="s">
        <v>22</v>
      </c>
      <c r="B314" s="179" t="s">
        <v>34</v>
      </c>
      <c r="C314" s="44"/>
      <c r="D314" s="43"/>
      <c r="E314" s="79">
        <f t="shared" si="497"/>
        <v>0</v>
      </c>
      <c r="F314" s="150" t="s">
        <v>36</v>
      </c>
      <c r="G314" s="22" t="s">
        <v>250</v>
      </c>
      <c r="H314" s="320" t="s">
        <v>318</v>
      </c>
      <c r="I314" s="79">
        <f t="shared" si="498"/>
        <v>0</v>
      </c>
      <c r="J314" s="79">
        <f t="shared" si="499"/>
        <v>0</v>
      </c>
      <c r="K314" s="79">
        <f t="shared" si="500"/>
        <v>0</v>
      </c>
      <c r="L314" s="537"/>
      <c r="M314" s="537"/>
      <c r="N314" s="401"/>
      <c r="O314" s="320"/>
      <c r="P314" s="79">
        <f t="shared" si="501"/>
        <v>0</v>
      </c>
      <c r="Q314" s="79">
        <f t="shared" si="502"/>
        <v>0</v>
      </c>
      <c r="R314" s="79">
        <f t="shared" si="533"/>
        <v>0</v>
      </c>
      <c r="S314" s="537"/>
      <c r="T314" s="537"/>
      <c r="U314" s="401"/>
      <c r="V314" s="320"/>
      <c r="W314" s="79">
        <f t="shared" si="503"/>
        <v>0</v>
      </c>
      <c r="X314" s="79">
        <f t="shared" si="504"/>
        <v>0</v>
      </c>
      <c r="Y314" s="79">
        <f t="shared" si="534"/>
        <v>0</v>
      </c>
      <c r="Z314" s="537"/>
      <c r="AA314" s="537"/>
      <c r="AB314" s="401"/>
      <c r="AC314" s="320"/>
      <c r="AD314" s="79">
        <f t="shared" si="505"/>
        <v>0</v>
      </c>
      <c r="AE314" s="79">
        <f t="shared" si="506"/>
        <v>0</v>
      </c>
      <c r="AF314" s="79">
        <f t="shared" si="535"/>
        <v>0</v>
      </c>
      <c r="AG314" s="537"/>
      <c r="AH314" s="537"/>
      <c r="AI314" s="401"/>
      <c r="AJ314" s="320"/>
      <c r="AK314" s="79">
        <f t="shared" si="507"/>
        <v>0</v>
      </c>
      <c r="AL314" s="79">
        <f t="shared" si="508"/>
        <v>0</v>
      </c>
      <c r="AM314" s="79">
        <f t="shared" si="536"/>
        <v>0</v>
      </c>
      <c r="AN314" s="537"/>
      <c r="AO314" s="537"/>
      <c r="AP314" s="401"/>
      <c r="AQ314" s="320"/>
      <c r="AR314" s="79">
        <f t="shared" si="509"/>
        <v>0</v>
      </c>
      <c r="AS314" s="79">
        <f t="shared" si="510"/>
        <v>0</v>
      </c>
      <c r="AT314" s="79">
        <f t="shared" si="537"/>
        <v>0</v>
      </c>
      <c r="AU314" s="537"/>
      <c r="AV314" s="537"/>
      <c r="AW314" s="401"/>
      <c r="AX314" s="320"/>
      <c r="AY314" s="79">
        <f t="shared" si="511"/>
        <v>0</v>
      </c>
      <c r="AZ314" s="79">
        <f t="shared" si="512"/>
        <v>0</v>
      </c>
      <c r="BA314" s="79">
        <f t="shared" si="538"/>
        <v>0</v>
      </c>
      <c r="BB314" s="537"/>
      <c r="BC314" s="537"/>
      <c r="BD314" s="401"/>
      <c r="BE314" s="320"/>
      <c r="BF314" s="79">
        <f t="shared" si="513"/>
        <v>0</v>
      </c>
      <c r="BG314" s="79">
        <f t="shared" si="514"/>
        <v>0</v>
      </c>
      <c r="BH314" s="79">
        <f t="shared" si="539"/>
        <v>0</v>
      </c>
      <c r="BI314" s="537"/>
      <c r="BJ314" s="537"/>
      <c r="BK314" s="401"/>
      <c r="BL314" s="320"/>
      <c r="BM314" s="79">
        <f t="shared" si="515"/>
        <v>0</v>
      </c>
      <c r="BN314" s="79">
        <f t="shared" si="516"/>
        <v>0</v>
      </c>
      <c r="BO314" s="79">
        <f t="shared" si="540"/>
        <v>0</v>
      </c>
      <c r="BP314" s="537"/>
      <c r="BQ314" s="537"/>
      <c r="BR314" s="401"/>
      <c r="BS314" s="320"/>
      <c r="BT314" s="79">
        <f t="shared" si="517"/>
        <v>0</v>
      </c>
      <c r="BU314" s="79">
        <f t="shared" si="518"/>
        <v>0</v>
      </c>
      <c r="BV314" s="79">
        <f t="shared" si="541"/>
        <v>0</v>
      </c>
      <c r="BW314" s="537"/>
      <c r="BX314" s="537"/>
      <c r="BY314" s="401"/>
      <c r="BZ314" s="320"/>
      <c r="CA314" s="79">
        <f t="shared" si="519"/>
        <v>0</v>
      </c>
      <c r="CB314" s="79">
        <f t="shared" si="520"/>
        <v>0</v>
      </c>
      <c r="CC314" s="79">
        <f t="shared" si="542"/>
        <v>0</v>
      </c>
      <c r="CD314" s="537"/>
      <c r="CE314" s="537"/>
      <c r="CF314" s="401"/>
      <c r="CG314" s="320"/>
      <c r="CH314" s="79">
        <f t="shared" si="521"/>
        <v>0</v>
      </c>
      <c r="CI314" s="79">
        <f t="shared" si="522"/>
        <v>0</v>
      </c>
      <c r="CJ314" s="79">
        <f t="shared" si="543"/>
        <v>0</v>
      </c>
      <c r="CK314" s="537"/>
      <c r="CL314" s="537"/>
      <c r="CM314" s="401"/>
      <c r="CN314" s="320"/>
      <c r="CO314" s="79">
        <f t="shared" si="523"/>
        <v>0</v>
      </c>
      <c r="CP314" s="79">
        <f t="shared" si="524"/>
        <v>0</v>
      </c>
      <c r="CQ314" s="79">
        <f t="shared" si="544"/>
        <v>0</v>
      </c>
      <c r="CR314" s="537"/>
      <c r="CS314" s="537"/>
      <c r="CT314" s="401"/>
      <c r="CU314" s="320"/>
      <c r="CV314" s="79">
        <f t="shared" si="525"/>
        <v>0</v>
      </c>
      <c r="CW314" s="79">
        <f t="shared" si="526"/>
        <v>0</v>
      </c>
      <c r="CX314" s="79">
        <f t="shared" si="545"/>
        <v>0</v>
      </c>
      <c r="CY314" s="537"/>
      <c r="CZ314" s="537"/>
      <c r="DA314" s="401"/>
      <c r="DB314" s="320"/>
      <c r="DC314" s="79">
        <f t="shared" si="527"/>
        <v>0</v>
      </c>
      <c r="DD314" s="79">
        <f t="shared" si="528"/>
        <v>0</v>
      </c>
      <c r="DE314" s="79">
        <f t="shared" si="546"/>
        <v>0</v>
      </c>
      <c r="DF314" s="537"/>
      <c r="DG314" s="537"/>
      <c r="DH314" s="401"/>
      <c r="DI314" s="320"/>
      <c r="DJ314" s="79">
        <f t="shared" si="529"/>
        <v>0</v>
      </c>
      <c r="DK314" s="79">
        <f t="shared" si="530"/>
        <v>0</v>
      </c>
      <c r="DL314" s="79">
        <f t="shared" si="547"/>
        <v>0</v>
      </c>
      <c r="DM314" s="537"/>
      <c r="DN314" s="537"/>
      <c r="DO314" s="401"/>
      <c r="DP314" s="320"/>
      <c r="DQ314" s="79">
        <f t="shared" si="531"/>
        <v>0</v>
      </c>
      <c r="DR314" s="79">
        <f t="shared" si="532"/>
        <v>0</v>
      </c>
      <c r="DS314" s="79">
        <f t="shared" si="548"/>
        <v>0</v>
      </c>
      <c r="DT314" s="537"/>
      <c r="DU314" s="537"/>
      <c r="DV314" s="401"/>
    </row>
    <row r="315" spans="1:126" outlineLevel="1" x14ac:dyDescent="0.2">
      <c r="A315" s="186" t="s">
        <v>254</v>
      </c>
      <c r="B315" s="182"/>
      <c r="C315" s="44"/>
      <c r="D315" s="43"/>
      <c r="E315" s="79">
        <f t="shared" si="497"/>
        <v>0</v>
      </c>
      <c r="F315" s="150"/>
      <c r="G315" s="22"/>
      <c r="H315" s="320" t="s">
        <v>318</v>
      </c>
      <c r="I315" s="79">
        <f t="shared" si="498"/>
        <v>0</v>
      </c>
      <c r="J315" s="79">
        <f t="shared" si="499"/>
        <v>0</v>
      </c>
      <c r="K315" s="79">
        <f t="shared" si="500"/>
        <v>0</v>
      </c>
      <c r="L315" s="537"/>
      <c r="M315" s="537"/>
      <c r="N315" s="401"/>
      <c r="O315" s="320" t="str">
        <f t="shared" si="448"/>
        <v>LLC</v>
      </c>
      <c r="P315" s="79">
        <f t="shared" si="501"/>
        <v>0</v>
      </c>
      <c r="Q315" s="79">
        <f t="shared" si="502"/>
        <v>0</v>
      </c>
      <c r="R315" s="79">
        <f t="shared" si="533"/>
        <v>0</v>
      </c>
      <c r="S315" s="537"/>
      <c r="T315" s="537"/>
      <c r="U315" s="401"/>
      <c r="V315" s="320"/>
      <c r="W315" s="79">
        <f t="shared" si="503"/>
        <v>0</v>
      </c>
      <c r="X315" s="79">
        <f t="shared" si="504"/>
        <v>0</v>
      </c>
      <c r="Y315" s="79">
        <f t="shared" si="534"/>
        <v>0</v>
      </c>
      <c r="Z315" s="537"/>
      <c r="AA315" s="537"/>
      <c r="AB315" s="401"/>
      <c r="AC315" s="320"/>
      <c r="AD315" s="79">
        <f t="shared" si="505"/>
        <v>0</v>
      </c>
      <c r="AE315" s="79">
        <f t="shared" si="506"/>
        <v>0</v>
      </c>
      <c r="AF315" s="79">
        <f t="shared" si="535"/>
        <v>0</v>
      </c>
      <c r="AG315" s="537"/>
      <c r="AH315" s="537"/>
      <c r="AI315" s="401"/>
      <c r="AJ315" s="320"/>
      <c r="AK315" s="79">
        <f t="shared" si="507"/>
        <v>0</v>
      </c>
      <c r="AL315" s="79">
        <f t="shared" si="508"/>
        <v>0</v>
      </c>
      <c r="AM315" s="79">
        <f t="shared" si="536"/>
        <v>0</v>
      </c>
      <c r="AN315" s="537"/>
      <c r="AO315" s="537"/>
      <c r="AP315" s="401"/>
      <c r="AQ315" s="320"/>
      <c r="AR315" s="79">
        <f t="shared" si="509"/>
        <v>0</v>
      </c>
      <c r="AS315" s="79">
        <f t="shared" si="510"/>
        <v>0</v>
      </c>
      <c r="AT315" s="79">
        <f t="shared" si="537"/>
        <v>0</v>
      </c>
      <c r="AU315" s="537"/>
      <c r="AV315" s="537"/>
      <c r="AW315" s="401"/>
      <c r="AX315" s="320"/>
      <c r="AY315" s="79">
        <f t="shared" si="511"/>
        <v>0</v>
      </c>
      <c r="AZ315" s="79">
        <f t="shared" si="512"/>
        <v>0</v>
      </c>
      <c r="BA315" s="79">
        <f t="shared" si="538"/>
        <v>0</v>
      </c>
      <c r="BB315" s="537"/>
      <c r="BC315" s="537"/>
      <c r="BD315" s="401"/>
      <c r="BE315" s="320"/>
      <c r="BF315" s="79">
        <f t="shared" si="513"/>
        <v>0</v>
      </c>
      <c r="BG315" s="79">
        <f t="shared" si="514"/>
        <v>0</v>
      </c>
      <c r="BH315" s="79">
        <f t="shared" si="539"/>
        <v>0</v>
      </c>
      <c r="BI315" s="537"/>
      <c r="BJ315" s="537"/>
      <c r="BK315" s="401"/>
      <c r="BL315" s="320"/>
      <c r="BM315" s="79">
        <f t="shared" si="515"/>
        <v>0</v>
      </c>
      <c r="BN315" s="79">
        <f t="shared" si="516"/>
        <v>0</v>
      </c>
      <c r="BO315" s="79">
        <f t="shared" si="540"/>
        <v>0</v>
      </c>
      <c r="BP315" s="537"/>
      <c r="BQ315" s="537"/>
      <c r="BR315" s="401"/>
      <c r="BS315" s="320"/>
      <c r="BT315" s="79">
        <f t="shared" si="517"/>
        <v>0</v>
      </c>
      <c r="BU315" s="79">
        <f t="shared" si="518"/>
        <v>0</v>
      </c>
      <c r="BV315" s="79">
        <f t="shared" si="541"/>
        <v>0</v>
      </c>
      <c r="BW315" s="537"/>
      <c r="BX315" s="537"/>
      <c r="BY315" s="401"/>
      <c r="BZ315" s="320"/>
      <c r="CA315" s="79">
        <f t="shared" si="519"/>
        <v>0</v>
      </c>
      <c r="CB315" s="79">
        <f t="shared" si="520"/>
        <v>0</v>
      </c>
      <c r="CC315" s="79">
        <f t="shared" si="542"/>
        <v>0</v>
      </c>
      <c r="CD315" s="537"/>
      <c r="CE315" s="537"/>
      <c r="CF315" s="401"/>
      <c r="CG315" s="320"/>
      <c r="CH315" s="79">
        <f t="shared" si="521"/>
        <v>0</v>
      </c>
      <c r="CI315" s="79">
        <f t="shared" si="522"/>
        <v>0</v>
      </c>
      <c r="CJ315" s="79">
        <f t="shared" si="543"/>
        <v>0</v>
      </c>
      <c r="CK315" s="537"/>
      <c r="CL315" s="537"/>
      <c r="CM315" s="401"/>
      <c r="CN315" s="320"/>
      <c r="CO315" s="79">
        <f t="shared" si="523"/>
        <v>0</v>
      </c>
      <c r="CP315" s="79">
        <f t="shared" si="524"/>
        <v>0</v>
      </c>
      <c r="CQ315" s="79">
        <f t="shared" si="544"/>
        <v>0</v>
      </c>
      <c r="CR315" s="537"/>
      <c r="CS315" s="537"/>
      <c r="CT315" s="401"/>
      <c r="CU315" s="320"/>
      <c r="CV315" s="79">
        <f t="shared" si="525"/>
        <v>0</v>
      </c>
      <c r="CW315" s="79">
        <f t="shared" si="526"/>
        <v>0</v>
      </c>
      <c r="CX315" s="79">
        <f t="shared" si="545"/>
        <v>0</v>
      </c>
      <c r="CY315" s="537"/>
      <c r="CZ315" s="537"/>
      <c r="DA315" s="401"/>
      <c r="DB315" s="320"/>
      <c r="DC315" s="79">
        <f t="shared" si="527"/>
        <v>0</v>
      </c>
      <c r="DD315" s="79">
        <f t="shared" si="528"/>
        <v>0</v>
      </c>
      <c r="DE315" s="79">
        <f t="shared" si="546"/>
        <v>0</v>
      </c>
      <c r="DF315" s="537"/>
      <c r="DG315" s="537"/>
      <c r="DH315" s="401"/>
      <c r="DI315" s="320"/>
      <c r="DJ315" s="79">
        <f t="shared" si="529"/>
        <v>0</v>
      </c>
      <c r="DK315" s="79">
        <f t="shared" si="530"/>
        <v>0</v>
      </c>
      <c r="DL315" s="79">
        <f t="shared" si="547"/>
        <v>0</v>
      </c>
      <c r="DM315" s="537"/>
      <c r="DN315" s="537"/>
      <c r="DO315" s="401"/>
      <c r="DP315" s="320"/>
      <c r="DQ315" s="79">
        <f t="shared" si="531"/>
        <v>0</v>
      </c>
      <c r="DR315" s="79">
        <f t="shared" si="532"/>
        <v>0</v>
      </c>
      <c r="DS315" s="79">
        <f t="shared" si="548"/>
        <v>0</v>
      </c>
      <c r="DT315" s="537"/>
      <c r="DU315" s="537"/>
      <c r="DV315" s="401"/>
    </row>
    <row r="316" spans="1:126" outlineLevel="1" x14ac:dyDescent="0.2">
      <c r="A316" s="186" t="s">
        <v>89</v>
      </c>
      <c r="B316" s="179" t="s">
        <v>35</v>
      </c>
      <c r="C316" s="44"/>
      <c r="D316" s="43"/>
      <c r="E316" s="79">
        <f t="shared" si="497"/>
        <v>0</v>
      </c>
      <c r="F316" s="150" t="s">
        <v>36</v>
      </c>
      <c r="G316" s="22" t="s">
        <v>90</v>
      </c>
      <c r="H316" s="320" t="s">
        <v>318</v>
      </c>
      <c r="I316" s="79">
        <f t="shared" si="498"/>
        <v>0</v>
      </c>
      <c r="J316" s="79">
        <f t="shared" si="499"/>
        <v>0</v>
      </c>
      <c r="K316" s="79">
        <f t="shared" si="500"/>
        <v>0</v>
      </c>
      <c r="L316" s="537"/>
      <c r="M316" s="537"/>
      <c r="N316" s="401"/>
      <c r="O316" s="320" t="str">
        <f t="shared" si="448"/>
        <v>LLC</v>
      </c>
      <c r="P316" s="79">
        <f t="shared" si="501"/>
        <v>0</v>
      </c>
      <c r="Q316" s="79">
        <f t="shared" si="502"/>
        <v>0</v>
      </c>
      <c r="R316" s="79">
        <f t="shared" si="533"/>
        <v>0</v>
      </c>
      <c r="S316" s="537"/>
      <c r="T316" s="537"/>
      <c r="U316" s="401"/>
      <c r="V316" s="320"/>
      <c r="W316" s="79">
        <f t="shared" si="503"/>
        <v>0</v>
      </c>
      <c r="X316" s="79">
        <f t="shared" si="504"/>
        <v>0</v>
      </c>
      <c r="Y316" s="79">
        <f t="shared" si="534"/>
        <v>0</v>
      </c>
      <c r="Z316" s="537"/>
      <c r="AA316" s="537"/>
      <c r="AB316" s="401"/>
      <c r="AC316" s="320"/>
      <c r="AD316" s="79">
        <f t="shared" si="505"/>
        <v>0</v>
      </c>
      <c r="AE316" s="79">
        <f t="shared" si="506"/>
        <v>0</v>
      </c>
      <c r="AF316" s="79">
        <f t="shared" si="535"/>
        <v>0</v>
      </c>
      <c r="AG316" s="537"/>
      <c r="AH316" s="537"/>
      <c r="AI316" s="401"/>
      <c r="AJ316" s="320"/>
      <c r="AK316" s="79">
        <f t="shared" si="507"/>
        <v>0</v>
      </c>
      <c r="AL316" s="79">
        <f t="shared" si="508"/>
        <v>0</v>
      </c>
      <c r="AM316" s="79">
        <f t="shared" si="536"/>
        <v>0</v>
      </c>
      <c r="AN316" s="537"/>
      <c r="AO316" s="537"/>
      <c r="AP316" s="401"/>
      <c r="AQ316" s="320"/>
      <c r="AR316" s="79">
        <f t="shared" si="509"/>
        <v>0</v>
      </c>
      <c r="AS316" s="79">
        <f t="shared" si="510"/>
        <v>0</v>
      </c>
      <c r="AT316" s="79">
        <f t="shared" si="537"/>
        <v>0</v>
      </c>
      <c r="AU316" s="537"/>
      <c r="AV316" s="537"/>
      <c r="AW316" s="401"/>
      <c r="AX316" s="320"/>
      <c r="AY316" s="79">
        <f t="shared" si="511"/>
        <v>0</v>
      </c>
      <c r="AZ316" s="79">
        <f t="shared" si="512"/>
        <v>0</v>
      </c>
      <c r="BA316" s="79">
        <f t="shared" si="538"/>
        <v>0</v>
      </c>
      <c r="BB316" s="537"/>
      <c r="BC316" s="537"/>
      <c r="BD316" s="401"/>
      <c r="BE316" s="320"/>
      <c r="BF316" s="79">
        <f t="shared" si="513"/>
        <v>0</v>
      </c>
      <c r="BG316" s="79">
        <f t="shared" si="514"/>
        <v>0</v>
      </c>
      <c r="BH316" s="79">
        <f t="shared" si="539"/>
        <v>0</v>
      </c>
      <c r="BI316" s="537"/>
      <c r="BJ316" s="537"/>
      <c r="BK316" s="401"/>
      <c r="BL316" s="320"/>
      <c r="BM316" s="79">
        <f t="shared" si="515"/>
        <v>0</v>
      </c>
      <c r="BN316" s="79">
        <f t="shared" si="516"/>
        <v>0</v>
      </c>
      <c r="BO316" s="79">
        <f t="shared" si="540"/>
        <v>0</v>
      </c>
      <c r="BP316" s="537"/>
      <c r="BQ316" s="537"/>
      <c r="BR316" s="401"/>
      <c r="BS316" s="320"/>
      <c r="BT316" s="79">
        <f t="shared" si="517"/>
        <v>0</v>
      </c>
      <c r="BU316" s="79">
        <f t="shared" si="518"/>
        <v>0</v>
      </c>
      <c r="BV316" s="79">
        <f t="shared" si="541"/>
        <v>0</v>
      </c>
      <c r="BW316" s="537"/>
      <c r="BX316" s="537"/>
      <c r="BY316" s="401"/>
      <c r="BZ316" s="320"/>
      <c r="CA316" s="79">
        <f t="shared" si="519"/>
        <v>0</v>
      </c>
      <c r="CB316" s="79">
        <f t="shared" si="520"/>
        <v>0</v>
      </c>
      <c r="CC316" s="79">
        <f t="shared" si="542"/>
        <v>0</v>
      </c>
      <c r="CD316" s="537"/>
      <c r="CE316" s="537"/>
      <c r="CF316" s="401"/>
      <c r="CG316" s="320"/>
      <c r="CH316" s="79">
        <f t="shared" si="521"/>
        <v>0</v>
      </c>
      <c r="CI316" s="79">
        <f t="shared" si="522"/>
        <v>0</v>
      </c>
      <c r="CJ316" s="79">
        <f t="shared" si="543"/>
        <v>0</v>
      </c>
      <c r="CK316" s="537"/>
      <c r="CL316" s="537"/>
      <c r="CM316" s="401"/>
      <c r="CN316" s="320"/>
      <c r="CO316" s="79">
        <f t="shared" si="523"/>
        <v>0</v>
      </c>
      <c r="CP316" s="79">
        <f t="shared" si="524"/>
        <v>0</v>
      </c>
      <c r="CQ316" s="79">
        <f t="shared" si="544"/>
        <v>0</v>
      </c>
      <c r="CR316" s="537"/>
      <c r="CS316" s="537"/>
      <c r="CT316" s="401"/>
      <c r="CU316" s="320"/>
      <c r="CV316" s="79">
        <f t="shared" si="525"/>
        <v>0</v>
      </c>
      <c r="CW316" s="79">
        <f t="shared" si="526"/>
        <v>0</v>
      </c>
      <c r="CX316" s="79">
        <f t="shared" si="545"/>
        <v>0</v>
      </c>
      <c r="CY316" s="537"/>
      <c r="CZ316" s="537"/>
      <c r="DA316" s="401"/>
      <c r="DB316" s="320"/>
      <c r="DC316" s="79">
        <f t="shared" si="527"/>
        <v>0</v>
      </c>
      <c r="DD316" s="79">
        <f t="shared" si="528"/>
        <v>0</v>
      </c>
      <c r="DE316" s="79">
        <f t="shared" si="546"/>
        <v>0</v>
      </c>
      <c r="DF316" s="537"/>
      <c r="DG316" s="537"/>
      <c r="DH316" s="401"/>
      <c r="DI316" s="320"/>
      <c r="DJ316" s="79">
        <f t="shared" si="529"/>
        <v>0</v>
      </c>
      <c r="DK316" s="79">
        <f t="shared" si="530"/>
        <v>0</v>
      </c>
      <c r="DL316" s="79">
        <f t="shared" si="547"/>
        <v>0</v>
      </c>
      <c r="DM316" s="537"/>
      <c r="DN316" s="537"/>
      <c r="DO316" s="401"/>
      <c r="DP316" s="320"/>
      <c r="DQ316" s="79">
        <f t="shared" si="531"/>
        <v>0</v>
      </c>
      <c r="DR316" s="79">
        <f t="shared" si="532"/>
        <v>0</v>
      </c>
      <c r="DS316" s="79">
        <f t="shared" si="548"/>
        <v>0</v>
      </c>
      <c r="DT316" s="537"/>
      <c r="DU316" s="537"/>
      <c r="DV316" s="401"/>
    </row>
    <row r="317" spans="1:126" s="20" customFormat="1" outlineLevel="1" x14ac:dyDescent="0.2">
      <c r="A317" s="196" t="s">
        <v>274</v>
      </c>
      <c r="B317" s="182"/>
      <c r="C317" s="42"/>
      <c r="D317" s="42"/>
      <c r="E317" s="78">
        <f t="shared" si="497"/>
        <v>0</v>
      </c>
      <c r="F317" s="190"/>
      <c r="G317" s="22" t="s">
        <v>276</v>
      </c>
      <c r="H317" s="320" t="s">
        <v>318</v>
      </c>
      <c r="I317" s="79">
        <f t="shared" si="498"/>
        <v>0</v>
      </c>
      <c r="J317" s="79">
        <f t="shared" si="499"/>
        <v>0</v>
      </c>
      <c r="K317" s="78">
        <f t="shared" si="500"/>
        <v>0</v>
      </c>
      <c r="L317" s="537"/>
      <c r="M317" s="537"/>
      <c r="N317" s="401"/>
      <c r="O317" s="320" t="str">
        <f t="shared" si="448"/>
        <v>LLC</v>
      </c>
      <c r="P317" s="79">
        <f t="shared" si="501"/>
        <v>0</v>
      </c>
      <c r="Q317" s="79">
        <f t="shared" si="502"/>
        <v>0</v>
      </c>
      <c r="R317" s="78">
        <f t="shared" si="533"/>
        <v>0</v>
      </c>
      <c r="S317" s="537"/>
      <c r="T317" s="537"/>
      <c r="U317" s="401"/>
      <c r="V317" s="320"/>
      <c r="W317" s="79">
        <f t="shared" si="503"/>
        <v>0</v>
      </c>
      <c r="X317" s="79">
        <f t="shared" si="504"/>
        <v>0</v>
      </c>
      <c r="Y317" s="78">
        <f t="shared" si="534"/>
        <v>0</v>
      </c>
      <c r="Z317" s="537"/>
      <c r="AA317" s="537"/>
      <c r="AB317" s="401"/>
      <c r="AC317" s="320"/>
      <c r="AD317" s="79">
        <f t="shared" si="505"/>
        <v>0</v>
      </c>
      <c r="AE317" s="79">
        <f t="shared" si="506"/>
        <v>0</v>
      </c>
      <c r="AF317" s="78">
        <f t="shared" si="535"/>
        <v>0</v>
      </c>
      <c r="AG317" s="537"/>
      <c r="AH317" s="537"/>
      <c r="AI317" s="401"/>
      <c r="AJ317" s="320"/>
      <c r="AK317" s="79">
        <f t="shared" si="507"/>
        <v>0</v>
      </c>
      <c r="AL317" s="79">
        <f t="shared" si="508"/>
        <v>0</v>
      </c>
      <c r="AM317" s="78">
        <f t="shared" si="536"/>
        <v>0</v>
      </c>
      <c r="AN317" s="537"/>
      <c r="AO317" s="537"/>
      <c r="AP317" s="401"/>
      <c r="AQ317" s="320"/>
      <c r="AR317" s="79">
        <f t="shared" si="509"/>
        <v>0</v>
      </c>
      <c r="AS317" s="79">
        <f t="shared" si="510"/>
        <v>0</v>
      </c>
      <c r="AT317" s="78">
        <f t="shared" si="537"/>
        <v>0</v>
      </c>
      <c r="AU317" s="537"/>
      <c r="AV317" s="537"/>
      <c r="AW317" s="401"/>
      <c r="AX317" s="320"/>
      <c r="AY317" s="79">
        <f t="shared" si="511"/>
        <v>0</v>
      </c>
      <c r="AZ317" s="79">
        <f t="shared" si="512"/>
        <v>0</v>
      </c>
      <c r="BA317" s="78">
        <f t="shared" si="538"/>
        <v>0</v>
      </c>
      <c r="BB317" s="537"/>
      <c r="BC317" s="537"/>
      <c r="BD317" s="401"/>
      <c r="BE317" s="320"/>
      <c r="BF317" s="79">
        <f t="shared" si="513"/>
        <v>0</v>
      </c>
      <c r="BG317" s="79">
        <f t="shared" si="514"/>
        <v>0</v>
      </c>
      <c r="BH317" s="78">
        <f t="shared" si="539"/>
        <v>0</v>
      </c>
      <c r="BI317" s="537"/>
      <c r="BJ317" s="537"/>
      <c r="BK317" s="401"/>
      <c r="BL317" s="320"/>
      <c r="BM317" s="79">
        <f t="shared" si="515"/>
        <v>0</v>
      </c>
      <c r="BN317" s="79">
        <f t="shared" si="516"/>
        <v>0</v>
      </c>
      <c r="BO317" s="78">
        <f t="shared" si="540"/>
        <v>0</v>
      </c>
      <c r="BP317" s="537"/>
      <c r="BQ317" s="537"/>
      <c r="BR317" s="401"/>
      <c r="BS317" s="320"/>
      <c r="BT317" s="79">
        <f t="shared" si="517"/>
        <v>0</v>
      </c>
      <c r="BU317" s="79">
        <f t="shared" si="518"/>
        <v>0</v>
      </c>
      <c r="BV317" s="78">
        <f t="shared" si="541"/>
        <v>0</v>
      </c>
      <c r="BW317" s="537"/>
      <c r="BX317" s="537"/>
      <c r="BY317" s="401"/>
      <c r="BZ317" s="320"/>
      <c r="CA317" s="79">
        <f t="shared" si="519"/>
        <v>0</v>
      </c>
      <c r="CB317" s="79">
        <f t="shared" si="520"/>
        <v>0</v>
      </c>
      <c r="CC317" s="78">
        <f t="shared" si="542"/>
        <v>0</v>
      </c>
      <c r="CD317" s="537"/>
      <c r="CE317" s="537"/>
      <c r="CF317" s="401"/>
      <c r="CG317" s="320"/>
      <c r="CH317" s="79">
        <f t="shared" si="521"/>
        <v>0</v>
      </c>
      <c r="CI317" s="79">
        <f t="shared" si="522"/>
        <v>0</v>
      </c>
      <c r="CJ317" s="78">
        <f t="shared" si="543"/>
        <v>0</v>
      </c>
      <c r="CK317" s="537"/>
      <c r="CL317" s="537"/>
      <c r="CM317" s="401"/>
      <c r="CN317" s="320"/>
      <c r="CO317" s="79">
        <f t="shared" si="523"/>
        <v>0</v>
      </c>
      <c r="CP317" s="79">
        <f t="shared" si="524"/>
        <v>0</v>
      </c>
      <c r="CQ317" s="78">
        <f t="shared" si="544"/>
        <v>0</v>
      </c>
      <c r="CR317" s="537"/>
      <c r="CS317" s="537"/>
      <c r="CT317" s="401"/>
      <c r="CU317" s="320"/>
      <c r="CV317" s="79">
        <f t="shared" si="525"/>
        <v>0</v>
      </c>
      <c r="CW317" s="79">
        <f t="shared" si="526"/>
        <v>0</v>
      </c>
      <c r="CX317" s="78">
        <f t="shared" si="545"/>
        <v>0</v>
      </c>
      <c r="CY317" s="537"/>
      <c r="CZ317" s="537"/>
      <c r="DA317" s="401"/>
      <c r="DB317" s="320"/>
      <c r="DC317" s="79">
        <f t="shared" si="527"/>
        <v>0</v>
      </c>
      <c r="DD317" s="79">
        <f t="shared" si="528"/>
        <v>0</v>
      </c>
      <c r="DE317" s="78">
        <f t="shared" si="546"/>
        <v>0</v>
      </c>
      <c r="DF317" s="537"/>
      <c r="DG317" s="537"/>
      <c r="DH317" s="401"/>
      <c r="DI317" s="320"/>
      <c r="DJ317" s="79">
        <f t="shared" si="529"/>
        <v>0</v>
      </c>
      <c r="DK317" s="79">
        <f t="shared" si="530"/>
        <v>0</v>
      </c>
      <c r="DL317" s="78">
        <f t="shared" si="547"/>
        <v>0</v>
      </c>
      <c r="DM317" s="537"/>
      <c r="DN317" s="537"/>
      <c r="DO317" s="401"/>
      <c r="DP317" s="320"/>
      <c r="DQ317" s="79">
        <f t="shared" si="531"/>
        <v>0</v>
      </c>
      <c r="DR317" s="79">
        <f t="shared" si="532"/>
        <v>0</v>
      </c>
      <c r="DS317" s="78">
        <f t="shared" si="548"/>
        <v>0</v>
      </c>
      <c r="DT317" s="537"/>
      <c r="DU317" s="537"/>
      <c r="DV317" s="401"/>
    </row>
    <row r="318" spans="1:126" s="20" customFormat="1" outlineLevel="1" x14ac:dyDescent="0.2">
      <c r="A318" s="196" t="s">
        <v>249</v>
      </c>
      <c r="B318" s="182"/>
      <c r="C318" s="42"/>
      <c r="D318" s="42"/>
      <c r="E318" s="78">
        <f t="shared" si="497"/>
        <v>0</v>
      </c>
      <c r="F318" s="190"/>
      <c r="G318" s="22" t="s">
        <v>277</v>
      </c>
      <c r="H318" s="320" t="s">
        <v>318</v>
      </c>
      <c r="I318" s="79">
        <f t="shared" si="498"/>
        <v>0</v>
      </c>
      <c r="J318" s="79">
        <f t="shared" si="499"/>
        <v>0</v>
      </c>
      <c r="K318" s="78">
        <f t="shared" si="500"/>
        <v>0</v>
      </c>
      <c r="L318" s="537"/>
      <c r="M318" s="537"/>
      <c r="N318" s="401"/>
      <c r="O318" s="320" t="str">
        <f t="shared" si="448"/>
        <v>LLC</v>
      </c>
      <c r="P318" s="79">
        <f t="shared" si="501"/>
        <v>0</v>
      </c>
      <c r="Q318" s="79">
        <f t="shared" si="502"/>
        <v>0</v>
      </c>
      <c r="R318" s="78">
        <f t="shared" si="533"/>
        <v>0</v>
      </c>
      <c r="S318" s="537"/>
      <c r="T318" s="537"/>
      <c r="U318" s="401"/>
      <c r="V318" s="320"/>
      <c r="W318" s="79">
        <f t="shared" si="503"/>
        <v>0</v>
      </c>
      <c r="X318" s="79">
        <f t="shared" si="504"/>
        <v>0</v>
      </c>
      <c r="Y318" s="78">
        <f t="shared" si="534"/>
        <v>0</v>
      </c>
      <c r="Z318" s="537"/>
      <c r="AA318" s="537"/>
      <c r="AB318" s="401"/>
      <c r="AC318" s="320"/>
      <c r="AD318" s="79">
        <f t="shared" si="505"/>
        <v>0</v>
      </c>
      <c r="AE318" s="79">
        <f t="shared" si="506"/>
        <v>0</v>
      </c>
      <c r="AF318" s="78">
        <f t="shared" si="535"/>
        <v>0</v>
      </c>
      <c r="AG318" s="537"/>
      <c r="AH318" s="537"/>
      <c r="AI318" s="401"/>
      <c r="AJ318" s="320"/>
      <c r="AK318" s="79">
        <f t="shared" si="507"/>
        <v>0</v>
      </c>
      <c r="AL318" s="79">
        <f t="shared" si="508"/>
        <v>0</v>
      </c>
      <c r="AM318" s="78">
        <f t="shared" si="536"/>
        <v>0</v>
      </c>
      <c r="AN318" s="537"/>
      <c r="AO318" s="537"/>
      <c r="AP318" s="401"/>
      <c r="AQ318" s="320"/>
      <c r="AR318" s="79">
        <f t="shared" si="509"/>
        <v>0</v>
      </c>
      <c r="AS318" s="79">
        <f t="shared" si="510"/>
        <v>0</v>
      </c>
      <c r="AT318" s="78">
        <f t="shared" si="537"/>
        <v>0</v>
      </c>
      <c r="AU318" s="537"/>
      <c r="AV318" s="537"/>
      <c r="AW318" s="401"/>
      <c r="AX318" s="320"/>
      <c r="AY318" s="79">
        <f t="shared" si="511"/>
        <v>0</v>
      </c>
      <c r="AZ318" s="79">
        <f t="shared" si="512"/>
        <v>0</v>
      </c>
      <c r="BA318" s="78">
        <f t="shared" si="538"/>
        <v>0</v>
      </c>
      <c r="BB318" s="537"/>
      <c r="BC318" s="537"/>
      <c r="BD318" s="401"/>
      <c r="BE318" s="320"/>
      <c r="BF318" s="79">
        <f t="shared" si="513"/>
        <v>0</v>
      </c>
      <c r="BG318" s="79">
        <f t="shared" si="514"/>
        <v>0</v>
      </c>
      <c r="BH318" s="78">
        <f t="shared" si="539"/>
        <v>0</v>
      </c>
      <c r="BI318" s="537"/>
      <c r="BJ318" s="537"/>
      <c r="BK318" s="401"/>
      <c r="BL318" s="320"/>
      <c r="BM318" s="79">
        <f t="shared" si="515"/>
        <v>0</v>
      </c>
      <c r="BN318" s="79">
        <f t="shared" si="516"/>
        <v>0</v>
      </c>
      <c r="BO318" s="78">
        <f t="shared" si="540"/>
        <v>0</v>
      </c>
      <c r="BP318" s="537"/>
      <c r="BQ318" s="537"/>
      <c r="BR318" s="401"/>
      <c r="BS318" s="320"/>
      <c r="BT318" s="79">
        <f t="shared" si="517"/>
        <v>0</v>
      </c>
      <c r="BU318" s="79">
        <f t="shared" si="518"/>
        <v>0</v>
      </c>
      <c r="BV318" s="78">
        <f t="shared" si="541"/>
        <v>0</v>
      </c>
      <c r="BW318" s="537"/>
      <c r="BX318" s="537"/>
      <c r="BY318" s="401"/>
      <c r="BZ318" s="320"/>
      <c r="CA318" s="79">
        <f t="shared" si="519"/>
        <v>0</v>
      </c>
      <c r="CB318" s="79">
        <f t="shared" si="520"/>
        <v>0</v>
      </c>
      <c r="CC318" s="78">
        <f t="shared" si="542"/>
        <v>0</v>
      </c>
      <c r="CD318" s="537"/>
      <c r="CE318" s="537"/>
      <c r="CF318" s="401"/>
      <c r="CG318" s="320"/>
      <c r="CH318" s="79">
        <f t="shared" si="521"/>
        <v>0</v>
      </c>
      <c r="CI318" s="79">
        <f t="shared" si="522"/>
        <v>0</v>
      </c>
      <c r="CJ318" s="78">
        <f t="shared" si="543"/>
        <v>0</v>
      </c>
      <c r="CK318" s="537"/>
      <c r="CL318" s="537"/>
      <c r="CM318" s="401"/>
      <c r="CN318" s="320"/>
      <c r="CO318" s="79">
        <f t="shared" si="523"/>
        <v>0</v>
      </c>
      <c r="CP318" s="79">
        <f t="shared" si="524"/>
        <v>0</v>
      </c>
      <c r="CQ318" s="78">
        <f t="shared" si="544"/>
        <v>0</v>
      </c>
      <c r="CR318" s="537"/>
      <c r="CS318" s="537"/>
      <c r="CT318" s="401"/>
      <c r="CU318" s="320"/>
      <c r="CV318" s="79">
        <f t="shared" si="525"/>
        <v>0</v>
      </c>
      <c r="CW318" s="79">
        <f t="shared" si="526"/>
        <v>0</v>
      </c>
      <c r="CX318" s="78">
        <f t="shared" si="545"/>
        <v>0</v>
      </c>
      <c r="CY318" s="537"/>
      <c r="CZ318" s="537"/>
      <c r="DA318" s="401"/>
      <c r="DB318" s="320"/>
      <c r="DC318" s="79">
        <f t="shared" si="527"/>
        <v>0</v>
      </c>
      <c r="DD318" s="79">
        <f t="shared" si="528"/>
        <v>0</v>
      </c>
      <c r="DE318" s="78">
        <f t="shared" si="546"/>
        <v>0</v>
      </c>
      <c r="DF318" s="537"/>
      <c r="DG318" s="537"/>
      <c r="DH318" s="401"/>
      <c r="DI318" s="320"/>
      <c r="DJ318" s="79">
        <f t="shared" si="529"/>
        <v>0</v>
      </c>
      <c r="DK318" s="79">
        <f t="shared" si="530"/>
        <v>0</v>
      </c>
      <c r="DL318" s="78">
        <f t="shared" si="547"/>
        <v>0</v>
      </c>
      <c r="DM318" s="537"/>
      <c r="DN318" s="537"/>
      <c r="DO318" s="401"/>
      <c r="DP318" s="320"/>
      <c r="DQ318" s="79">
        <f t="shared" si="531"/>
        <v>0</v>
      </c>
      <c r="DR318" s="79">
        <f t="shared" si="532"/>
        <v>0</v>
      </c>
      <c r="DS318" s="78">
        <f t="shared" si="548"/>
        <v>0</v>
      </c>
      <c r="DT318" s="537"/>
      <c r="DU318" s="537"/>
      <c r="DV318" s="401"/>
    </row>
    <row r="319" spans="1:126" outlineLevel="1" x14ac:dyDescent="0.2">
      <c r="A319" s="75" t="s">
        <v>8</v>
      </c>
      <c r="B319" s="62"/>
      <c r="C319" s="77">
        <f>SUMIF($H320:$H321,MID($H319,3,10),C320:C321)</f>
        <v>0</v>
      </c>
      <c r="D319" s="77">
        <f>SUMIF($H320:$H321,MID($H319,3,10),D320:D321)</f>
        <v>0</v>
      </c>
      <c r="E319" s="77">
        <f t="shared" si="497"/>
        <v>0</v>
      </c>
      <c r="F319" s="150"/>
      <c r="G319" s="22"/>
      <c r="H319" s="320" t="s">
        <v>321</v>
      </c>
      <c r="I319" s="77">
        <f t="shared" si="498"/>
        <v>0</v>
      </c>
      <c r="J319" s="77">
        <f t="shared" si="499"/>
        <v>0</v>
      </c>
      <c r="K319" s="77">
        <f t="shared" si="500"/>
        <v>0</v>
      </c>
      <c r="L319" s="464">
        <f>IF(I$1="","",SUMIF($H320:$H325,MID($H319,3,10),L320:L325))</f>
        <v>0</v>
      </c>
      <c r="M319" s="464">
        <f>IF(I$1="","",SUMIF($H320:$H325,MID($H319,3,10),M320:M325))</f>
        <v>0</v>
      </c>
      <c r="N319" s="401"/>
      <c r="O319" s="320" t="str">
        <f t="shared" si="448"/>
        <v>LL</v>
      </c>
      <c r="P319" s="77">
        <f t="shared" si="501"/>
        <v>0</v>
      </c>
      <c r="Q319" s="77">
        <f t="shared" si="502"/>
        <v>0</v>
      </c>
      <c r="R319" s="77">
        <f t="shared" si="533"/>
        <v>0</v>
      </c>
      <c r="S319" s="476">
        <f>IF(P$1="","",SUMIF($H320:$H321,MID($H319,3,10),S320:S321))</f>
        <v>0</v>
      </c>
      <c r="T319" s="476">
        <f>IF(P$1="","",SUMIF($H320:$H321,MID($H319,3,10),T320:T321))</f>
        <v>0</v>
      </c>
      <c r="U319" s="401"/>
      <c r="V319" s="320"/>
      <c r="W319" s="77">
        <f t="shared" si="503"/>
        <v>0</v>
      </c>
      <c r="X319" s="77">
        <f t="shared" si="504"/>
        <v>0</v>
      </c>
      <c r="Y319" s="77">
        <f t="shared" si="534"/>
        <v>0</v>
      </c>
      <c r="Z319" s="476">
        <f>IF(W$1="","",SUMIF($H320:$H321,MID($H319,3,10),Z320:Z321))</f>
        <v>0</v>
      </c>
      <c r="AA319" s="476">
        <f>IF(W$1="","",SUMIF($H320:$H321,MID($H319,3,10),AA320:AA321))</f>
        <v>0</v>
      </c>
      <c r="AB319" s="401"/>
      <c r="AC319" s="320"/>
      <c r="AD319" s="77">
        <f t="shared" si="505"/>
        <v>0</v>
      </c>
      <c r="AE319" s="77">
        <f t="shared" si="506"/>
        <v>0</v>
      </c>
      <c r="AF319" s="77">
        <f t="shared" si="535"/>
        <v>0</v>
      </c>
      <c r="AG319" s="476">
        <f>IF(AD$1="","",SUMIF($H320:$H321,MID($H319,3,10),AG320:AG321))</f>
        <v>0</v>
      </c>
      <c r="AH319" s="476">
        <f>IF(AD$1="","",SUMIF($H320:$H321,MID($H319,3,10),AH320:AH321))</f>
        <v>0</v>
      </c>
      <c r="AI319" s="401"/>
      <c r="AJ319" s="320"/>
      <c r="AK319" s="77">
        <f t="shared" si="507"/>
        <v>0</v>
      </c>
      <c r="AL319" s="77">
        <f t="shared" si="508"/>
        <v>0</v>
      </c>
      <c r="AM319" s="77">
        <f t="shared" si="536"/>
        <v>0</v>
      </c>
      <c r="AN319" s="476">
        <f>IF(AK$1="","",SUMIF($H320:$H321,MID($H319,3,10),AN320:AN321))</f>
        <v>0</v>
      </c>
      <c r="AO319" s="476">
        <f>IF(AK$1="","",SUMIF($H320:$H321,MID($H319,3,10),AO320:AO321))</f>
        <v>0</v>
      </c>
      <c r="AP319" s="401"/>
      <c r="AQ319" s="320"/>
      <c r="AR319" s="77">
        <f t="shared" si="509"/>
        <v>0</v>
      </c>
      <c r="AS319" s="77">
        <f t="shared" si="510"/>
        <v>0</v>
      </c>
      <c r="AT319" s="77">
        <f t="shared" si="537"/>
        <v>0</v>
      </c>
      <c r="AU319" s="476">
        <f>IF(AR$1="","",SUMIF($H320:$H321,MID($H319,3,10),AU320:AU321))</f>
        <v>0</v>
      </c>
      <c r="AV319" s="476">
        <f>IF(AR$1="","",SUMIF($H320:$H321,MID($H319,3,10),AV320:AV321))</f>
        <v>0</v>
      </c>
      <c r="AW319" s="401"/>
      <c r="AX319" s="320"/>
      <c r="AY319" s="77">
        <f t="shared" si="511"/>
        <v>0</v>
      </c>
      <c r="AZ319" s="77">
        <f t="shared" si="512"/>
        <v>0</v>
      </c>
      <c r="BA319" s="77">
        <f t="shared" si="538"/>
        <v>0</v>
      </c>
      <c r="BB319" s="476">
        <f>IF(AY$1="","",SUMIF($H320:$H321,MID($H319,3,10),BB320:BB321))</f>
        <v>0</v>
      </c>
      <c r="BC319" s="476">
        <f>IF(AY$1="","",SUMIF($H320:$H321,MID($H319,3,10),BC320:BC321))</f>
        <v>0</v>
      </c>
      <c r="BD319" s="401"/>
      <c r="BE319" s="320"/>
      <c r="BF319" s="77">
        <f t="shared" si="513"/>
        <v>0</v>
      </c>
      <c r="BG319" s="77">
        <f t="shared" si="514"/>
        <v>0</v>
      </c>
      <c r="BH319" s="77">
        <f t="shared" si="539"/>
        <v>0</v>
      </c>
      <c r="BI319" s="476">
        <f>IF(BF$1="","",SUMIF($H320:$H321,MID($H319,3,10),BI320:BI321))</f>
        <v>0</v>
      </c>
      <c r="BJ319" s="476">
        <f>IF(BF$1="","",SUMIF($H320:$H321,MID($H319,3,10),BJ320:BJ321))</f>
        <v>0</v>
      </c>
      <c r="BK319" s="401"/>
      <c r="BL319" s="320"/>
      <c r="BM319" s="77">
        <f t="shared" si="515"/>
        <v>0</v>
      </c>
      <c r="BN319" s="77">
        <f t="shared" si="516"/>
        <v>0</v>
      </c>
      <c r="BO319" s="77">
        <f t="shared" si="540"/>
        <v>0</v>
      </c>
      <c r="BP319" s="476">
        <f>IF(BM$1="","",SUMIF($H320:$H321,MID($H319,3,10),BP320:BP321))</f>
        <v>0</v>
      </c>
      <c r="BQ319" s="476">
        <f>IF(BM$1="","",SUMIF($H320:$H321,MID($H319,3,10),BQ320:BQ321))</f>
        <v>0</v>
      </c>
      <c r="BR319" s="401"/>
      <c r="BS319" s="320"/>
      <c r="BT319" s="77">
        <f t="shared" si="517"/>
        <v>0</v>
      </c>
      <c r="BU319" s="77">
        <f t="shared" si="518"/>
        <v>0</v>
      </c>
      <c r="BV319" s="77">
        <f t="shared" si="541"/>
        <v>0</v>
      </c>
      <c r="BW319" s="476">
        <f>IF(BT$1="","",SUMIF($H320:$H321,MID($H319,3,10),BW320:BW321))</f>
        <v>0</v>
      </c>
      <c r="BX319" s="476">
        <f>IF(BT$1="","",SUMIF($H320:$H321,MID($H319,3,10),BX320:BX321))</f>
        <v>0</v>
      </c>
      <c r="BY319" s="401"/>
      <c r="BZ319" s="320"/>
      <c r="CA319" s="77">
        <f t="shared" si="519"/>
        <v>0</v>
      </c>
      <c r="CB319" s="77">
        <f t="shared" si="520"/>
        <v>0</v>
      </c>
      <c r="CC319" s="77">
        <f t="shared" si="542"/>
        <v>0</v>
      </c>
      <c r="CD319" s="476">
        <f>IF(CA$1="","",SUMIF($H320:$H321,MID($H319,3,10),CD320:CD321))</f>
        <v>0</v>
      </c>
      <c r="CE319" s="476">
        <f>IF(CA$1="","",SUMIF($H320:$H321,MID($H319,3,10),CE320:CE321))</f>
        <v>0</v>
      </c>
      <c r="CF319" s="401"/>
      <c r="CG319" s="320"/>
      <c r="CH319" s="77">
        <f t="shared" si="521"/>
        <v>0</v>
      </c>
      <c r="CI319" s="77">
        <f t="shared" si="522"/>
        <v>0</v>
      </c>
      <c r="CJ319" s="77">
        <f t="shared" si="543"/>
        <v>0</v>
      </c>
      <c r="CK319" s="476">
        <f>IF(CH$1="","",SUMIF($H320:$H321,MID($H319,3,10),CK320:CK321))</f>
        <v>0</v>
      </c>
      <c r="CL319" s="476">
        <f>IF(CH$1="","",SUMIF($H320:$H321,MID($H319,3,10),CL320:CL321))</f>
        <v>0</v>
      </c>
      <c r="CM319" s="401"/>
      <c r="CN319" s="320"/>
      <c r="CO319" s="77">
        <f t="shared" si="523"/>
        <v>0</v>
      </c>
      <c r="CP319" s="77">
        <f t="shared" si="524"/>
        <v>0</v>
      </c>
      <c r="CQ319" s="77">
        <f t="shared" si="544"/>
        <v>0</v>
      </c>
      <c r="CR319" s="476">
        <f>IF(CO$1="","",SUMIF($H320:$H321,MID($H319,3,10),CR320:CR321))</f>
        <v>0</v>
      </c>
      <c r="CS319" s="476">
        <f>IF(CO$1="","",SUMIF($H320:$H321,MID($H319,3,10),CS320:CS321))</f>
        <v>0</v>
      </c>
      <c r="CT319" s="401"/>
      <c r="CU319" s="320"/>
      <c r="CV319" s="77">
        <f t="shared" si="525"/>
        <v>0</v>
      </c>
      <c r="CW319" s="77">
        <f t="shared" si="526"/>
        <v>0</v>
      </c>
      <c r="CX319" s="77">
        <f t="shared" si="545"/>
        <v>0</v>
      </c>
      <c r="CY319" s="476">
        <f>IF(CV$1="","",SUMIF($H320:$H321,MID($H319,3,10),CY320:CY321))</f>
        <v>0</v>
      </c>
      <c r="CZ319" s="476">
        <f>IF(CV$1="","",SUMIF($H320:$H321,MID($H319,3,10),CZ320:CZ321))</f>
        <v>0</v>
      </c>
      <c r="DA319" s="401"/>
      <c r="DB319" s="320"/>
      <c r="DC319" s="77">
        <f t="shared" si="527"/>
        <v>0</v>
      </c>
      <c r="DD319" s="77">
        <f t="shared" si="528"/>
        <v>0</v>
      </c>
      <c r="DE319" s="77">
        <f t="shared" si="546"/>
        <v>0</v>
      </c>
      <c r="DF319" s="476">
        <f>IF(DC$1="","",SUMIF($H320:$H321,MID($H319,3,10),DF320:DF321))</f>
        <v>0</v>
      </c>
      <c r="DG319" s="476">
        <f>IF(DC$1="","",SUMIF($H320:$H321,MID($H319,3,10),DG320:DG321))</f>
        <v>0</v>
      </c>
      <c r="DH319" s="401"/>
      <c r="DI319" s="320"/>
      <c r="DJ319" s="77">
        <f t="shared" si="529"/>
        <v>0</v>
      </c>
      <c r="DK319" s="77">
        <f t="shared" si="530"/>
        <v>0</v>
      </c>
      <c r="DL319" s="77">
        <f t="shared" si="547"/>
        <v>0</v>
      </c>
      <c r="DM319" s="476">
        <f>IF(DJ$1="","",SUMIF($H320:$H321,MID($H319,3,10),DM320:DM321))</f>
        <v>0</v>
      </c>
      <c r="DN319" s="476">
        <f>IF(DJ$1="","",SUMIF($H320:$H321,MID($H319,3,10),DN320:DN321))</f>
        <v>0</v>
      </c>
      <c r="DO319" s="401"/>
      <c r="DP319" s="320"/>
      <c r="DQ319" s="77">
        <f t="shared" si="531"/>
        <v>0</v>
      </c>
      <c r="DR319" s="77">
        <f t="shared" si="532"/>
        <v>0</v>
      </c>
      <c r="DS319" s="77">
        <f t="shared" si="548"/>
        <v>0</v>
      </c>
      <c r="DT319" s="476">
        <f>IF(DQ$1="","",SUMIF($H320:$H321,MID($H319,3,10),DT320:DT321))</f>
        <v>0</v>
      </c>
      <c r="DU319" s="476">
        <f>IF(DQ$1="","",SUMIF($H320:$H321,MID($H319,3,10),DU320:DU321))</f>
        <v>0</v>
      </c>
      <c r="DV319" s="401"/>
    </row>
    <row r="320" spans="1:126" outlineLevel="1" x14ac:dyDescent="0.2">
      <c r="A320" s="152" t="s">
        <v>8</v>
      </c>
      <c r="B320" s="182"/>
      <c r="C320" s="43"/>
      <c r="D320" s="43"/>
      <c r="E320" s="79">
        <f t="shared" si="497"/>
        <v>0</v>
      </c>
      <c r="F320" s="150"/>
      <c r="G320" s="22"/>
      <c r="H320" s="320" t="s">
        <v>320</v>
      </c>
      <c r="I320" s="79">
        <f t="shared" si="498"/>
        <v>0</v>
      </c>
      <c r="J320" s="79">
        <f t="shared" si="499"/>
        <v>0</v>
      </c>
      <c r="K320" s="79">
        <f t="shared" si="500"/>
        <v>0</v>
      </c>
      <c r="L320" s="537"/>
      <c r="M320" s="537"/>
      <c r="N320" s="402"/>
      <c r="O320" s="320" t="str">
        <f t="shared" si="448"/>
        <v>LLM</v>
      </c>
      <c r="P320" s="79">
        <f t="shared" si="501"/>
        <v>0</v>
      </c>
      <c r="Q320" s="79">
        <f t="shared" si="502"/>
        <v>0</v>
      </c>
      <c r="R320" s="79">
        <f t="shared" si="533"/>
        <v>0</v>
      </c>
      <c r="S320" s="537"/>
      <c r="T320" s="537"/>
      <c r="U320" s="402"/>
      <c r="V320" s="320"/>
      <c r="W320" s="79">
        <f t="shared" si="503"/>
        <v>0</v>
      </c>
      <c r="X320" s="79">
        <f t="shared" si="504"/>
        <v>0</v>
      </c>
      <c r="Y320" s="79">
        <f t="shared" si="534"/>
        <v>0</v>
      </c>
      <c r="Z320" s="537"/>
      <c r="AA320" s="537"/>
      <c r="AB320" s="402"/>
      <c r="AC320" s="320"/>
      <c r="AD320" s="79">
        <f t="shared" si="505"/>
        <v>0</v>
      </c>
      <c r="AE320" s="79">
        <f t="shared" si="506"/>
        <v>0</v>
      </c>
      <c r="AF320" s="79">
        <f t="shared" si="535"/>
        <v>0</v>
      </c>
      <c r="AG320" s="537"/>
      <c r="AH320" s="537"/>
      <c r="AI320" s="402"/>
      <c r="AJ320" s="320"/>
      <c r="AK320" s="79">
        <f t="shared" si="507"/>
        <v>0</v>
      </c>
      <c r="AL320" s="79">
        <f t="shared" si="508"/>
        <v>0</v>
      </c>
      <c r="AM320" s="79">
        <f t="shared" si="536"/>
        <v>0</v>
      </c>
      <c r="AN320" s="537"/>
      <c r="AO320" s="537"/>
      <c r="AP320" s="402"/>
      <c r="AQ320" s="320"/>
      <c r="AR320" s="79">
        <f t="shared" si="509"/>
        <v>0</v>
      </c>
      <c r="AS320" s="79">
        <f t="shared" si="510"/>
        <v>0</v>
      </c>
      <c r="AT320" s="79">
        <f t="shared" si="537"/>
        <v>0</v>
      </c>
      <c r="AU320" s="537"/>
      <c r="AV320" s="537"/>
      <c r="AW320" s="402"/>
      <c r="AX320" s="320"/>
      <c r="AY320" s="79">
        <f t="shared" si="511"/>
        <v>0</v>
      </c>
      <c r="AZ320" s="79">
        <f t="shared" si="512"/>
        <v>0</v>
      </c>
      <c r="BA320" s="79">
        <f t="shared" si="538"/>
        <v>0</v>
      </c>
      <c r="BB320" s="537"/>
      <c r="BC320" s="537"/>
      <c r="BD320" s="402"/>
      <c r="BE320" s="320"/>
      <c r="BF320" s="79">
        <f t="shared" si="513"/>
        <v>0</v>
      </c>
      <c r="BG320" s="79">
        <f t="shared" si="514"/>
        <v>0</v>
      </c>
      <c r="BH320" s="79">
        <f t="shared" si="539"/>
        <v>0</v>
      </c>
      <c r="BI320" s="537"/>
      <c r="BJ320" s="537"/>
      <c r="BK320" s="402"/>
      <c r="BL320" s="320"/>
      <c r="BM320" s="79">
        <f t="shared" si="515"/>
        <v>0</v>
      </c>
      <c r="BN320" s="79">
        <f t="shared" si="516"/>
        <v>0</v>
      </c>
      <c r="BO320" s="79">
        <f t="shared" si="540"/>
        <v>0</v>
      </c>
      <c r="BP320" s="537"/>
      <c r="BQ320" s="537"/>
      <c r="BR320" s="402"/>
      <c r="BS320" s="320"/>
      <c r="BT320" s="79">
        <f t="shared" si="517"/>
        <v>0</v>
      </c>
      <c r="BU320" s="79">
        <f t="shared" si="518"/>
        <v>0</v>
      </c>
      <c r="BV320" s="79">
        <f t="shared" si="541"/>
        <v>0</v>
      </c>
      <c r="BW320" s="537"/>
      <c r="BX320" s="537"/>
      <c r="BY320" s="402"/>
      <c r="BZ320" s="320"/>
      <c r="CA320" s="79">
        <f t="shared" si="519"/>
        <v>0</v>
      </c>
      <c r="CB320" s="79">
        <f t="shared" si="520"/>
        <v>0</v>
      </c>
      <c r="CC320" s="79">
        <f t="shared" si="542"/>
        <v>0</v>
      </c>
      <c r="CD320" s="537"/>
      <c r="CE320" s="537"/>
      <c r="CF320" s="402"/>
      <c r="CG320" s="320"/>
      <c r="CH320" s="79">
        <f t="shared" si="521"/>
        <v>0</v>
      </c>
      <c r="CI320" s="79">
        <f t="shared" si="522"/>
        <v>0</v>
      </c>
      <c r="CJ320" s="79">
        <f t="shared" si="543"/>
        <v>0</v>
      </c>
      <c r="CK320" s="537"/>
      <c r="CL320" s="537"/>
      <c r="CM320" s="402"/>
      <c r="CN320" s="320"/>
      <c r="CO320" s="79">
        <f t="shared" si="523"/>
        <v>0</v>
      </c>
      <c r="CP320" s="79">
        <f t="shared" si="524"/>
        <v>0</v>
      </c>
      <c r="CQ320" s="79">
        <f t="shared" si="544"/>
        <v>0</v>
      </c>
      <c r="CR320" s="537"/>
      <c r="CS320" s="537"/>
      <c r="CT320" s="402"/>
      <c r="CU320" s="320"/>
      <c r="CV320" s="79">
        <f t="shared" si="525"/>
        <v>0</v>
      </c>
      <c r="CW320" s="79">
        <f t="shared" si="526"/>
        <v>0</v>
      </c>
      <c r="CX320" s="79">
        <f t="shared" si="545"/>
        <v>0</v>
      </c>
      <c r="CY320" s="537"/>
      <c r="CZ320" s="537"/>
      <c r="DA320" s="402"/>
      <c r="DB320" s="320"/>
      <c r="DC320" s="79">
        <f t="shared" si="527"/>
        <v>0</v>
      </c>
      <c r="DD320" s="79">
        <f t="shared" si="528"/>
        <v>0</v>
      </c>
      <c r="DE320" s="79">
        <f t="shared" si="546"/>
        <v>0</v>
      </c>
      <c r="DF320" s="537"/>
      <c r="DG320" s="537"/>
      <c r="DH320" s="402"/>
      <c r="DI320" s="320"/>
      <c r="DJ320" s="79">
        <f t="shared" si="529"/>
        <v>0</v>
      </c>
      <c r="DK320" s="79">
        <f t="shared" si="530"/>
        <v>0</v>
      </c>
      <c r="DL320" s="79">
        <f t="shared" si="547"/>
        <v>0</v>
      </c>
      <c r="DM320" s="537"/>
      <c r="DN320" s="537"/>
      <c r="DO320" s="402"/>
      <c r="DP320" s="320"/>
      <c r="DQ320" s="79">
        <f t="shared" si="531"/>
        <v>0</v>
      </c>
      <c r="DR320" s="79">
        <f t="shared" si="532"/>
        <v>0</v>
      </c>
      <c r="DS320" s="79">
        <f t="shared" si="548"/>
        <v>0</v>
      </c>
      <c r="DT320" s="537"/>
      <c r="DU320" s="537"/>
      <c r="DV320" s="402"/>
    </row>
    <row r="321" spans="1:126" x14ac:dyDescent="0.2">
      <c r="A321" s="75" t="s">
        <v>153</v>
      </c>
      <c r="B321" s="64"/>
      <c r="C321" s="77">
        <f>SUMIF($O284:$O320,MID($H321,3,10),C284:C320)</f>
        <v>0</v>
      </c>
      <c r="D321" s="77">
        <f>SUMIF($O284:$O320,MID($H321,3,10),D284:D320)</f>
        <v>0</v>
      </c>
      <c r="E321" s="77">
        <f t="shared" si="497"/>
        <v>0</v>
      </c>
      <c r="F321" s="150"/>
      <c r="G321" s="22"/>
      <c r="H321" s="320" t="s">
        <v>322</v>
      </c>
      <c r="I321" s="73">
        <f>IF(I$1="","",SUMIF($O285:$O320,MID($H321,3,10),I285:I320))</f>
        <v>0</v>
      </c>
      <c r="J321" s="73">
        <f>IF(I$1="","",SUMIF($O285:$O320,MID($H321,3,10),J285:J320))</f>
        <v>0</v>
      </c>
      <c r="K321" s="77">
        <f>IF(I$1="","",SUM(I321:J321))</f>
        <v>0</v>
      </c>
      <c r="L321" s="464">
        <f>IF(I$1="","",SUMIF($O285:$O320,MID($H321,3,10),L285:L320))</f>
        <v>0</v>
      </c>
      <c r="M321" s="464">
        <f>IF(I$1="","",SUMIF($O285:$O320,MID($H321,3,10),M285:M320))</f>
        <v>0</v>
      </c>
      <c r="N321" s="402"/>
      <c r="O321" s="320" t="str">
        <f t="shared" si="448"/>
        <v>L</v>
      </c>
      <c r="P321" s="73">
        <f>IF(P$1="","",SUMIF($O285:$O320,MID($H321,3,10),P285:P320))</f>
        <v>0</v>
      </c>
      <c r="Q321" s="73">
        <f>IF(P$1="","",SUMIF($O285:$O320,MID($H321,3,10),Q285:Q320))</f>
        <v>0</v>
      </c>
      <c r="R321" s="77">
        <f>IF(P$1="","",SUM(P321:Q321))</f>
        <v>0</v>
      </c>
      <c r="S321" s="476">
        <f>IF(P$1="","",SUMIF($O285:$O320,MID($H321,3,10),S285:S320))</f>
        <v>0</v>
      </c>
      <c r="T321" s="476">
        <f>IF(P$1="","",SUMIF($O285:$O320,MID($H321,3,10),T285:T320))</f>
        <v>0</v>
      </c>
      <c r="U321" s="402"/>
      <c r="V321" s="320"/>
      <c r="W321" s="73">
        <f>IF(W$1="","",SUMIF($O285:$O320,MID($H321,3,10),W285:W320))</f>
        <v>0</v>
      </c>
      <c r="X321" s="73">
        <f>IF(W$1="","",SUMIF($O285:$O320,MID($H321,3,10),X285:X320))</f>
        <v>0</v>
      </c>
      <c r="Y321" s="77">
        <f>IF(W$1="","",SUM(W321:X321))</f>
        <v>0</v>
      </c>
      <c r="Z321" s="476">
        <f>IF(W$1="","",SUMIF($O285:$O320,MID($H321,3,10),Z285:Z320))</f>
        <v>0</v>
      </c>
      <c r="AA321" s="476">
        <f>IF(W$1="","",SUMIF($O285:$O320,MID($H321,3,10),AA285:AA320))</f>
        <v>0</v>
      </c>
      <c r="AB321" s="402"/>
      <c r="AC321" s="320"/>
      <c r="AD321" s="73">
        <f>IF(AD$1="","",SUMIF($O285:$O320,MID($H321,3,10),AD285:AD320))</f>
        <v>0</v>
      </c>
      <c r="AE321" s="73">
        <f>IF(AD$1="","",SUMIF($O285:$O320,MID($H321,3,10),AE285:AE320))</f>
        <v>0</v>
      </c>
      <c r="AF321" s="77">
        <f>IF(AD$1="","",SUM(AD321:AE321))</f>
        <v>0</v>
      </c>
      <c r="AG321" s="476">
        <f>IF(AD$1="","",SUMIF($O285:$O320,MID($H321,3,10),AG285:AG320))</f>
        <v>0</v>
      </c>
      <c r="AH321" s="476">
        <f>IF(AD$1="","",SUMIF($O285:$O320,MID($H321,3,10),AH285:AH320))</f>
        <v>0</v>
      </c>
      <c r="AI321" s="402"/>
      <c r="AJ321" s="320"/>
      <c r="AK321" s="73">
        <f>IF(AK$1="","",SUMIF($O285:$O320,MID($H321,3,10),AK285:AK320))</f>
        <v>0</v>
      </c>
      <c r="AL321" s="73">
        <f>IF(AK$1="","",SUMIF($O285:$O320,MID($H321,3,10),AL285:AL320))</f>
        <v>0</v>
      </c>
      <c r="AM321" s="77">
        <f>IF(AK$1="","",SUM(AK321:AL321))</f>
        <v>0</v>
      </c>
      <c r="AN321" s="476">
        <f>IF(AK$1="","",SUMIF($O285:$O320,MID($H321,3,10),AN285:AN320))</f>
        <v>0</v>
      </c>
      <c r="AO321" s="476">
        <f>IF(AK$1="","",SUMIF($O285:$O320,MID($H321,3,10),AO285:AO320))</f>
        <v>0</v>
      </c>
      <c r="AP321" s="402"/>
      <c r="AQ321" s="320"/>
      <c r="AR321" s="73">
        <f>IF(AR$1="","",SUMIF($O285:$O320,MID($H321,3,10),AR285:AR320))</f>
        <v>0</v>
      </c>
      <c r="AS321" s="73">
        <f>IF(AR$1="","",SUMIF($O285:$O320,MID($H321,3,10),AS285:AS320))</f>
        <v>0</v>
      </c>
      <c r="AT321" s="77">
        <f>IF(AR$1="","",SUM(AR321:AS321))</f>
        <v>0</v>
      </c>
      <c r="AU321" s="476">
        <f>IF(AR$1="","",SUMIF($O285:$O320,MID($H321,3,10),AU285:AU320))</f>
        <v>0</v>
      </c>
      <c r="AV321" s="476">
        <f>IF(AR$1="","",SUMIF($O285:$O320,MID($H321,3,10),AV285:AV320))</f>
        <v>0</v>
      </c>
      <c r="AW321" s="402"/>
      <c r="AX321" s="320"/>
      <c r="AY321" s="73">
        <f>IF(AY$1="","",SUMIF($O285:$O320,MID($H321,3,10),AY285:AY320))</f>
        <v>0</v>
      </c>
      <c r="AZ321" s="73">
        <f>IF(AY$1="","",SUMIF($O285:$O320,MID($H321,3,10),AZ285:AZ320))</f>
        <v>0</v>
      </c>
      <c r="BA321" s="77">
        <f>IF(AY$1="","",SUM(AY321:AZ321))</f>
        <v>0</v>
      </c>
      <c r="BB321" s="476">
        <f>IF(AY$1="","",SUMIF($O285:$O320,MID($H321,3,10),BB285:BB320))</f>
        <v>0</v>
      </c>
      <c r="BC321" s="476">
        <f>IF(AY$1="","",SUMIF($O285:$O320,MID($H321,3,10),BC285:BC320))</f>
        <v>0</v>
      </c>
      <c r="BD321" s="402"/>
      <c r="BE321" s="320"/>
      <c r="BF321" s="73">
        <f>IF(BF$1="","",SUMIF($O285:$O320,MID($H321,3,10),BF285:BF320))</f>
        <v>0</v>
      </c>
      <c r="BG321" s="73">
        <f>IF(BF$1="","",SUMIF($O285:$O320,MID($H321,3,10),BG285:BG320))</f>
        <v>0</v>
      </c>
      <c r="BH321" s="77">
        <f>IF(BF$1="","",SUM(BF321:BG321))</f>
        <v>0</v>
      </c>
      <c r="BI321" s="476">
        <f>IF(BF$1="","",SUMIF($O285:$O320,MID($H321,3,10),BI285:BI320))</f>
        <v>0</v>
      </c>
      <c r="BJ321" s="476">
        <f>IF(BF$1="","",SUMIF($O285:$O320,MID($H321,3,10),BJ285:BJ320))</f>
        <v>0</v>
      </c>
      <c r="BK321" s="402"/>
      <c r="BL321" s="320"/>
      <c r="BM321" s="73">
        <f>IF(BM$1="","",SUMIF($O285:$O320,MID($H321,3,10),BM285:BM320))</f>
        <v>0</v>
      </c>
      <c r="BN321" s="73">
        <f>IF(BM$1="","",SUMIF($O285:$O320,MID($H321,3,10),BN285:BN320))</f>
        <v>0</v>
      </c>
      <c r="BO321" s="77">
        <f>IF(BM$1="","",SUM(BM321:BN321))</f>
        <v>0</v>
      </c>
      <c r="BP321" s="476">
        <f>IF(BM$1="","",SUMIF($O285:$O320,MID($H321,3,10),BP285:BP320))</f>
        <v>0</v>
      </c>
      <c r="BQ321" s="476">
        <f>IF(BM$1="","",SUMIF($O285:$O320,MID($H321,3,10),BQ285:BQ320))</f>
        <v>0</v>
      </c>
      <c r="BR321" s="402"/>
      <c r="BS321" s="320"/>
      <c r="BT321" s="73">
        <f>IF(BT$1="","",SUMIF($O285:$O320,MID($H321,3,10),BT285:BT320))</f>
        <v>0</v>
      </c>
      <c r="BU321" s="73">
        <f>IF(BT$1="","",SUMIF($O285:$O320,MID($H321,3,10),BU285:BU320))</f>
        <v>0</v>
      </c>
      <c r="BV321" s="77">
        <f>IF(BT$1="","",SUM(BT321:BU321))</f>
        <v>0</v>
      </c>
      <c r="BW321" s="476">
        <f>IF(BT$1="","",SUMIF($O285:$O320,MID($H321,3,10),BW285:BW320))</f>
        <v>0</v>
      </c>
      <c r="BX321" s="476">
        <f>IF(BT$1="","",SUMIF($O285:$O320,MID($H321,3,10),BX285:BX320))</f>
        <v>0</v>
      </c>
      <c r="BY321" s="402"/>
      <c r="BZ321" s="320"/>
      <c r="CA321" s="73">
        <f>IF(CA$1="","",SUMIF($O285:$O320,MID($H321,3,10),CA285:CA320))</f>
        <v>0</v>
      </c>
      <c r="CB321" s="73">
        <f>IF(CA$1="","",SUMIF($O285:$O320,MID($H321,3,10),CB285:CB320))</f>
        <v>0</v>
      </c>
      <c r="CC321" s="77">
        <f>IF(CA$1="","",SUM(CA321:CB321))</f>
        <v>0</v>
      </c>
      <c r="CD321" s="476">
        <f>IF(CA$1="","",SUMIF($O285:$O320,MID($H321,3,10),CD285:CD320))</f>
        <v>0</v>
      </c>
      <c r="CE321" s="476">
        <f>IF(CA$1="","",SUMIF($O285:$O320,MID($H321,3,10),CE285:CE320))</f>
        <v>0</v>
      </c>
      <c r="CF321" s="402"/>
      <c r="CG321" s="320"/>
      <c r="CH321" s="73">
        <f>IF(CH$1="","",SUMIF($O285:$O320,MID($H321,3,10),CH285:CH320))</f>
        <v>0</v>
      </c>
      <c r="CI321" s="73">
        <f>IF(CH$1="","",SUMIF($O285:$O320,MID($H321,3,10),CI285:CI320))</f>
        <v>0</v>
      </c>
      <c r="CJ321" s="77">
        <f>IF(CH$1="","",SUM(CH321:CI321))</f>
        <v>0</v>
      </c>
      <c r="CK321" s="476">
        <f>IF(CH$1="","",SUMIF($O285:$O320,MID($H321,3,10),CK285:CK320))</f>
        <v>0</v>
      </c>
      <c r="CL321" s="476">
        <f>IF(CH$1="","",SUMIF($O285:$O320,MID($H321,3,10),CL285:CL320))</f>
        <v>0</v>
      </c>
      <c r="CM321" s="402"/>
      <c r="CN321" s="320"/>
      <c r="CO321" s="73">
        <f>IF(CO$1="","",SUMIF($O285:$O320,MID($H321,3,10),CO285:CO320))</f>
        <v>0</v>
      </c>
      <c r="CP321" s="73">
        <f>IF(CO$1="","",SUMIF($O285:$O320,MID($H321,3,10),CP285:CP320))</f>
        <v>0</v>
      </c>
      <c r="CQ321" s="77">
        <f>IF(CO$1="","",SUM(CO321:CP321))</f>
        <v>0</v>
      </c>
      <c r="CR321" s="476">
        <f>IF(CO$1="","",SUMIF($O285:$O320,MID($H321,3,10),CR285:CR320))</f>
        <v>0</v>
      </c>
      <c r="CS321" s="476">
        <f>IF(CO$1="","",SUMIF($O285:$O320,MID($H321,3,10),CS285:CS320))</f>
        <v>0</v>
      </c>
      <c r="CT321" s="402"/>
      <c r="CU321" s="320"/>
      <c r="CV321" s="73">
        <f>IF(CV$1="","",SUMIF($O285:$O320,MID($H321,3,10),CV285:CV320))</f>
        <v>0</v>
      </c>
      <c r="CW321" s="73">
        <f>IF(CV$1="","",SUMIF($O285:$O320,MID($H321,3,10),CW285:CW320))</f>
        <v>0</v>
      </c>
      <c r="CX321" s="77">
        <f>IF(CV$1="","",SUM(CV321:CW321))</f>
        <v>0</v>
      </c>
      <c r="CY321" s="476">
        <f>IF(CV$1="","",SUMIF($O285:$O320,MID($H321,3,10),CY285:CY320))</f>
        <v>0</v>
      </c>
      <c r="CZ321" s="476">
        <f>IF(CV$1="","",SUMIF($O285:$O320,MID($H321,3,10),CZ285:CZ320))</f>
        <v>0</v>
      </c>
      <c r="DA321" s="402"/>
      <c r="DB321" s="320"/>
      <c r="DC321" s="73">
        <f>IF(DC$1="","",SUMIF($O285:$O320,MID($H321,3,10),DC285:DC320))</f>
        <v>0</v>
      </c>
      <c r="DD321" s="73">
        <f>IF(DC$1="","",SUMIF($O285:$O320,MID($H321,3,10),DD285:DD320))</f>
        <v>0</v>
      </c>
      <c r="DE321" s="77">
        <f>IF(DC$1="","",SUM(DC321:DD321))</f>
        <v>0</v>
      </c>
      <c r="DF321" s="476">
        <f>IF(DC$1="","",SUMIF($O285:$O320,MID($H321,3,10),DF285:DF320))</f>
        <v>0</v>
      </c>
      <c r="DG321" s="476">
        <f>IF(DC$1="","",SUMIF($O285:$O320,MID($H321,3,10),DG285:DG320))</f>
        <v>0</v>
      </c>
      <c r="DH321" s="402"/>
      <c r="DI321" s="320"/>
      <c r="DJ321" s="73">
        <f>IF(DJ$1="","",SUMIF($O285:$O320,MID($H321,3,10),DJ285:DJ320))</f>
        <v>0</v>
      </c>
      <c r="DK321" s="73">
        <f>IF(DJ$1="","",SUMIF($O285:$O320,MID($H321,3,10),DK285:DK320))</f>
        <v>0</v>
      </c>
      <c r="DL321" s="77">
        <f>IF(DJ$1="","",SUM(DJ321:DK321))</f>
        <v>0</v>
      </c>
      <c r="DM321" s="476">
        <f>IF(DJ$1="","",SUMIF($O285:$O320,MID($H321,3,10),DM285:DM320))</f>
        <v>0</v>
      </c>
      <c r="DN321" s="476">
        <f>IF(DJ$1="","",SUMIF($O285:$O320,MID($H321,3,10),DN285:DN320))</f>
        <v>0</v>
      </c>
      <c r="DO321" s="402"/>
      <c r="DP321" s="320"/>
      <c r="DQ321" s="73">
        <f>IF(DQ$1="","",SUMIF($O285:$O320,MID($H321,3,10),DQ285:DQ320))</f>
        <v>0</v>
      </c>
      <c r="DR321" s="73">
        <f>IF(DQ$1="","",SUMIF($O285:$O320,MID($H321,3,10),DR285:DR320))</f>
        <v>0</v>
      </c>
      <c r="DS321" s="77">
        <f>IF(DQ$1="","",SUM(DQ321:DR321))</f>
        <v>0</v>
      </c>
      <c r="DT321" s="476">
        <f>IF(DQ$1="","",SUMIF($O285:$O320,MID($H321,3,10),DT285:DT320))</f>
        <v>0</v>
      </c>
      <c r="DU321" s="476">
        <f>IF(DQ$1="","",SUMIF($O285:$O320,MID($H321,3,10),DU285:DU320))</f>
        <v>0</v>
      </c>
      <c r="DV321" s="402"/>
    </row>
    <row r="322" spans="1:126" x14ac:dyDescent="0.2">
      <c r="A322" s="724" t="s">
        <v>148</v>
      </c>
      <c r="B322" s="725"/>
      <c r="C322" s="725"/>
      <c r="D322" s="725"/>
      <c r="E322" s="725"/>
      <c r="F322" s="726"/>
      <c r="G322" s="22"/>
      <c r="H322" s="320"/>
      <c r="I322" s="463"/>
      <c r="J322" s="463"/>
      <c r="K322" s="463"/>
      <c r="L322" s="472"/>
      <c r="M322" s="472"/>
      <c r="N322" s="403"/>
      <c r="O322" s="320"/>
      <c r="P322" s="463"/>
      <c r="Q322" s="463"/>
      <c r="R322" s="463"/>
      <c r="S322" s="472"/>
      <c r="T322" s="472"/>
      <c r="U322" s="403"/>
      <c r="V322" s="320"/>
      <c r="W322" s="463"/>
      <c r="X322" s="463"/>
      <c r="Y322" s="463"/>
      <c r="Z322" s="472"/>
      <c r="AA322" s="472"/>
      <c r="AB322" s="403"/>
      <c r="AC322" s="320"/>
      <c r="AD322" s="463"/>
      <c r="AE322" s="463"/>
      <c r="AF322" s="463"/>
      <c r="AG322" s="472"/>
      <c r="AH322" s="472"/>
      <c r="AI322" s="403"/>
      <c r="AJ322" s="320"/>
      <c r="AK322" s="463"/>
      <c r="AL322" s="463"/>
      <c r="AM322" s="463"/>
      <c r="AN322" s="472"/>
      <c r="AO322" s="472"/>
      <c r="AP322" s="403"/>
      <c r="AQ322" s="320"/>
      <c r="AR322" s="463"/>
      <c r="AS322" s="463"/>
      <c r="AT322" s="463"/>
      <c r="AU322" s="472"/>
      <c r="AV322" s="472"/>
      <c r="AW322" s="403"/>
      <c r="AX322" s="320"/>
      <c r="AY322" s="463"/>
      <c r="AZ322" s="463"/>
      <c r="BA322" s="463"/>
      <c r="BB322" s="472"/>
      <c r="BC322" s="472"/>
      <c r="BD322" s="403"/>
      <c r="BE322" s="320"/>
      <c r="BF322" s="463"/>
      <c r="BG322" s="463"/>
      <c r="BH322" s="463"/>
      <c r="BI322" s="472"/>
      <c r="BJ322" s="472"/>
      <c r="BK322" s="403"/>
      <c r="BL322" s="320"/>
      <c r="BM322" s="463"/>
      <c r="BN322" s="463"/>
      <c r="BO322" s="463"/>
      <c r="BP322" s="472"/>
      <c r="BQ322" s="472"/>
      <c r="BR322" s="403"/>
      <c r="BS322" s="320"/>
      <c r="BT322" s="463"/>
      <c r="BU322" s="463"/>
      <c r="BV322" s="463"/>
      <c r="BW322" s="472"/>
      <c r="BX322" s="472"/>
      <c r="BY322" s="403"/>
      <c r="BZ322" s="320"/>
      <c r="CA322" s="463"/>
      <c r="CB322" s="463"/>
      <c r="CC322" s="463"/>
      <c r="CD322" s="472"/>
      <c r="CE322" s="472"/>
      <c r="CF322" s="403"/>
      <c r="CG322" s="320"/>
      <c r="CH322" s="463"/>
      <c r="CI322" s="463"/>
      <c r="CJ322" s="463"/>
      <c r="CK322" s="472"/>
      <c r="CL322" s="472"/>
      <c r="CM322" s="403"/>
      <c r="CN322" s="320"/>
      <c r="CO322" s="463"/>
      <c r="CP322" s="463"/>
      <c r="CQ322" s="463"/>
      <c r="CR322" s="472"/>
      <c r="CS322" s="472"/>
      <c r="CT322" s="403"/>
      <c r="CU322" s="320"/>
      <c r="CV322" s="463"/>
      <c r="CW322" s="463"/>
      <c r="CX322" s="463"/>
      <c r="CY322" s="472"/>
      <c r="CZ322" s="472"/>
      <c r="DA322" s="403"/>
      <c r="DB322" s="320"/>
      <c r="DC322" s="463"/>
      <c r="DD322" s="463"/>
      <c r="DE322" s="463"/>
      <c r="DF322" s="472"/>
      <c r="DG322" s="472"/>
      <c r="DH322" s="403"/>
      <c r="DI322" s="320"/>
      <c r="DJ322" s="463"/>
      <c r="DK322" s="463"/>
      <c r="DL322" s="463"/>
      <c r="DM322" s="472"/>
      <c r="DN322" s="472"/>
      <c r="DO322" s="403"/>
      <c r="DP322" s="320"/>
      <c r="DQ322" s="463"/>
      <c r="DR322" s="463"/>
      <c r="DS322" s="463"/>
      <c r="DT322" s="472"/>
      <c r="DU322" s="472"/>
      <c r="DV322" s="403"/>
    </row>
    <row r="323" spans="1:126" outlineLevel="1" x14ac:dyDescent="0.2">
      <c r="A323" s="152" t="s">
        <v>150</v>
      </c>
      <c r="B323" s="182" t="s">
        <v>61</v>
      </c>
      <c r="C323" s="43"/>
      <c r="D323" s="43"/>
      <c r="E323" s="79">
        <f>SUM(C323:D323)</f>
        <v>0</v>
      </c>
      <c r="F323" s="150"/>
      <c r="G323" s="22"/>
      <c r="H323" s="320" t="s">
        <v>299</v>
      </c>
      <c r="I323" s="79">
        <f>IF(K$1="Rejected",C323,IF(L323="",C323,SUM(C323,L323)))</f>
        <v>0</v>
      </c>
      <c r="J323" s="79">
        <f>IF(K$1="Rejected",D323,IF(M323="",D323,SUM(D323,M323)))</f>
        <v>0</v>
      </c>
      <c r="K323" s="79">
        <f>IF(I$1="","",SUM(I323:J323))</f>
        <v>0</v>
      </c>
      <c r="L323" s="43"/>
      <c r="M323" s="43"/>
      <c r="N323" s="150"/>
      <c r="O323" s="320" t="str">
        <f t="shared" si="448"/>
        <v>LS</v>
      </c>
      <c r="P323" s="79">
        <f>IF(R$1="Rejected",I323,IF(S323="",I323,SUM(I323,S323)))</f>
        <v>0</v>
      </c>
      <c r="Q323" s="79">
        <f>IF(R$1="Rejected",J323,IF(T323="",J323,SUM(J323,T323)))</f>
        <v>0</v>
      </c>
      <c r="R323" s="79">
        <f>IF(P$1="","",SUM(P323:Q323))</f>
        <v>0</v>
      </c>
      <c r="S323" s="43"/>
      <c r="T323" s="43"/>
      <c r="U323" s="150"/>
      <c r="V323" s="320"/>
      <c r="W323" s="79">
        <f>IF(Y$1="Rejected",P323,IF(Z323="",P323,SUM(P323,Z323)))</f>
        <v>0</v>
      </c>
      <c r="X323" s="79">
        <f>IF(Y$1="Rejected",Q323,IF(AA323="",Q323,SUM(Q323,AA323)))</f>
        <v>0</v>
      </c>
      <c r="Y323" s="79">
        <f>IF(W$1="","",SUM(W323:X323))</f>
        <v>0</v>
      </c>
      <c r="Z323" s="43"/>
      <c r="AA323" s="43"/>
      <c r="AB323" s="150"/>
      <c r="AC323" s="320"/>
      <c r="AD323" s="79">
        <f>IF(AF$1="Rejected",W323,IF(AG323="",W323,SUM(W323,AG323)))</f>
        <v>0</v>
      </c>
      <c r="AE323" s="79">
        <f>IF(AF$1="Rejected",X323,IF(AH323="",X323,SUM(X323,AH323)))</f>
        <v>0</v>
      </c>
      <c r="AF323" s="79">
        <f>IF(AD$1="","",SUM(AD323:AE323))</f>
        <v>0</v>
      </c>
      <c r="AG323" s="43"/>
      <c r="AH323" s="43"/>
      <c r="AI323" s="150"/>
      <c r="AJ323" s="320"/>
      <c r="AK323" s="79">
        <f>IF(AM$1="Rejected",AD323,IF(AN323="",AD323,SUM(AD323,AN323)))</f>
        <v>0</v>
      </c>
      <c r="AL323" s="79">
        <f>IF(AM$1="Rejected",AE323,IF(AO323="",AE323,SUM(AE323,AO323)))</f>
        <v>0</v>
      </c>
      <c r="AM323" s="79">
        <f>IF(AK$1="","",SUM(AK323:AL323))</f>
        <v>0</v>
      </c>
      <c r="AN323" s="43"/>
      <c r="AO323" s="43"/>
      <c r="AP323" s="150"/>
      <c r="AQ323" s="320"/>
      <c r="AR323" s="79">
        <f>IF(AT$1="Rejected",AK323,IF(AU323="",AK323,SUM(AK323,AU323)))</f>
        <v>0</v>
      </c>
      <c r="AS323" s="79">
        <f>IF(AT$1="Rejected",AL323,IF(AV323="",AL323,SUM(AL323,AV323)))</f>
        <v>0</v>
      </c>
      <c r="AT323" s="79">
        <f>IF(AR$1="","",SUM(AR323:AS323))</f>
        <v>0</v>
      </c>
      <c r="AU323" s="43"/>
      <c r="AV323" s="43"/>
      <c r="AW323" s="150"/>
      <c r="AX323" s="320"/>
      <c r="AY323" s="79">
        <f>IF(BA$1="Rejected",AR323,IF(BB323="",AR323,SUM(AR323,BB323)))</f>
        <v>0</v>
      </c>
      <c r="AZ323" s="79">
        <f>IF(BA$1="Rejected",AS323,IF(BC323="",AS323,SUM(AS323,BC323)))</f>
        <v>0</v>
      </c>
      <c r="BA323" s="79">
        <f>IF(AY$1="","",SUM(AY323:AZ323))</f>
        <v>0</v>
      </c>
      <c r="BB323" s="43"/>
      <c r="BC323" s="43"/>
      <c r="BD323" s="150"/>
      <c r="BE323" s="320"/>
      <c r="BF323" s="79">
        <f>IF(BH$1="Rejected",AY323,IF(BI323="",AY323,SUM(AY323,BI323)))</f>
        <v>0</v>
      </c>
      <c r="BG323" s="79">
        <f>IF(BH$1="Rejected",AZ323,IF(BJ323="",AZ323,SUM(AZ323,BJ323)))</f>
        <v>0</v>
      </c>
      <c r="BH323" s="79">
        <f>IF(BF$1="","",SUM(BF323:BG323))</f>
        <v>0</v>
      </c>
      <c r="BI323" s="43"/>
      <c r="BJ323" s="43"/>
      <c r="BK323" s="150"/>
      <c r="BL323" s="320"/>
      <c r="BM323" s="79">
        <f>IF(BO$1="Rejected",BF323,IF(BP323="",BF323,SUM(BF323,BP323)))</f>
        <v>0</v>
      </c>
      <c r="BN323" s="79">
        <f>IF(BO$1="Rejected",BG323,IF(BQ323="",BG323,SUM(BG323,BQ323)))</f>
        <v>0</v>
      </c>
      <c r="BO323" s="79">
        <f>IF(BM$1="","",SUM(BM323:BN323))</f>
        <v>0</v>
      </c>
      <c r="BP323" s="43"/>
      <c r="BQ323" s="43"/>
      <c r="BR323" s="150"/>
      <c r="BS323" s="320"/>
      <c r="BT323" s="79">
        <f>IF(BV$1="Rejected",BM323,IF(BW323="",BM323,SUM(BM323,BW323)))</f>
        <v>0</v>
      </c>
      <c r="BU323" s="79">
        <f>IF(BV$1="Rejected",BN323,IF(BX323="",BN323,SUM(BN323,BX323)))</f>
        <v>0</v>
      </c>
      <c r="BV323" s="79">
        <f>IF(BT$1="","",SUM(BT323:BU323))</f>
        <v>0</v>
      </c>
      <c r="BW323" s="43"/>
      <c r="BX323" s="43"/>
      <c r="BY323" s="150"/>
      <c r="BZ323" s="320"/>
      <c r="CA323" s="79">
        <f>IF(CC$1="Rejected",BT323,IF(CD323="",BT323,SUM(BT323,CD323)))</f>
        <v>0</v>
      </c>
      <c r="CB323" s="79">
        <f>IF(CC$1="Rejected",BU323,IF(CE323="",BU323,SUM(BU323,CE323)))</f>
        <v>0</v>
      </c>
      <c r="CC323" s="79">
        <f>IF(CA$1="","",SUM(CA323:CB323))</f>
        <v>0</v>
      </c>
      <c r="CD323" s="43"/>
      <c r="CE323" s="43"/>
      <c r="CF323" s="150"/>
      <c r="CG323" s="320"/>
      <c r="CH323" s="79">
        <f>IF(CJ$1="Rejected",CA323,IF(CK323="",CA323,SUM(CA323,CK323)))</f>
        <v>0</v>
      </c>
      <c r="CI323" s="79">
        <f>IF(CJ$1="Rejected",CB323,IF(CL323="",CB323,SUM(CB323,CL323)))</f>
        <v>0</v>
      </c>
      <c r="CJ323" s="79">
        <f>IF(CH$1="","",SUM(CH323:CI323))</f>
        <v>0</v>
      </c>
      <c r="CK323" s="43"/>
      <c r="CL323" s="43"/>
      <c r="CM323" s="150"/>
      <c r="CN323" s="320"/>
      <c r="CO323" s="79">
        <f>IF(CQ$1="Rejected",CH323,IF(CR323="",CH323,SUM(CH323,CR323)))</f>
        <v>0</v>
      </c>
      <c r="CP323" s="79">
        <f>IF(CQ$1="Rejected",CI323,IF(CS323="",CI323,SUM(CI323,CS323)))</f>
        <v>0</v>
      </c>
      <c r="CQ323" s="79">
        <f>IF(CO$1="","",SUM(CO323:CP323))</f>
        <v>0</v>
      </c>
      <c r="CR323" s="43"/>
      <c r="CS323" s="43"/>
      <c r="CT323" s="150"/>
      <c r="CU323" s="320"/>
      <c r="CV323" s="79">
        <f>IF(CX$1="Rejected",CO323,IF(CY323="",CO323,SUM(CO323,CY323)))</f>
        <v>0</v>
      </c>
      <c r="CW323" s="79">
        <f>IF(CX$1="Rejected",CP323,IF(CZ323="",CP323,SUM(CP323,CZ323)))</f>
        <v>0</v>
      </c>
      <c r="CX323" s="79">
        <f>IF(CV$1="","",SUM(CV323:CW323))</f>
        <v>0</v>
      </c>
      <c r="CY323" s="43"/>
      <c r="CZ323" s="43"/>
      <c r="DA323" s="150"/>
      <c r="DB323" s="320"/>
      <c r="DC323" s="79">
        <f>IF(DE$1="Rejected",CV323,IF(DF323="",CV323,SUM(CV323,DF323)))</f>
        <v>0</v>
      </c>
      <c r="DD323" s="79">
        <f>IF(DE$1="Rejected",CW323,IF(DG323="",CW323,SUM(CW323,DG323)))</f>
        <v>0</v>
      </c>
      <c r="DE323" s="79">
        <f>IF(DC$1="","",SUM(DC323:DD323))</f>
        <v>0</v>
      </c>
      <c r="DF323" s="43"/>
      <c r="DG323" s="43"/>
      <c r="DH323" s="150"/>
      <c r="DI323" s="320"/>
      <c r="DJ323" s="79">
        <f>IF(DL$1="Rejected",DC323,IF(DM323="",DC323,SUM(DC323,DM323)))</f>
        <v>0</v>
      </c>
      <c r="DK323" s="79">
        <f>IF(DL$1="Rejected",DD323,IF(DN323="",DD323,SUM(DD323,DN323)))</f>
        <v>0</v>
      </c>
      <c r="DL323" s="79">
        <f>IF(DJ$1="","",SUM(DJ323:DK323))</f>
        <v>0</v>
      </c>
      <c r="DM323" s="43"/>
      <c r="DN323" s="43"/>
      <c r="DO323" s="150"/>
      <c r="DP323" s="320"/>
      <c r="DQ323" s="79">
        <f>IF(DS$1="Rejected",DJ323,IF(DT323="",DJ323,SUM(DJ323,DT323)))</f>
        <v>0</v>
      </c>
      <c r="DR323" s="79">
        <f>IF(DS$1="Rejected",DK323,IF(DU323="",DK323,SUM(DK323,DU323)))</f>
        <v>0</v>
      </c>
      <c r="DS323" s="79">
        <f>IF(DQ$1="","",SUM(DQ323:DR323))</f>
        <v>0</v>
      </c>
      <c r="DT323" s="43"/>
      <c r="DU323" s="43"/>
      <c r="DV323" s="150"/>
    </row>
    <row r="324" spans="1:126" outlineLevel="1" x14ac:dyDescent="0.2">
      <c r="A324" s="152" t="s">
        <v>150</v>
      </c>
      <c r="B324" s="182" t="s">
        <v>61</v>
      </c>
      <c r="C324" s="43"/>
      <c r="D324" s="43"/>
      <c r="E324" s="79">
        <f>SUM(C324:D324)</f>
        <v>0</v>
      </c>
      <c r="F324" s="150"/>
      <c r="G324" s="22"/>
      <c r="H324" s="320" t="s">
        <v>299</v>
      </c>
      <c r="I324" s="79">
        <f>IF(K$1="Rejected",C324,IF(L324="",C324,SUM(C324,L324)))</f>
        <v>0</v>
      </c>
      <c r="J324" s="79">
        <f>IF(K$1="Rejected",D324,IF(M324="",D324,SUM(D324,M324)))</f>
        <v>0</v>
      </c>
      <c r="K324" s="79">
        <f>IF(I$1="","",SUM(I324:J324))</f>
        <v>0</v>
      </c>
      <c r="L324" s="43"/>
      <c r="M324" s="43"/>
      <c r="N324" s="150"/>
      <c r="O324" s="320" t="str">
        <f t="shared" si="448"/>
        <v>LS</v>
      </c>
      <c r="P324" s="79">
        <f>IF(R$1="Rejected",I324,IF(S324="",I324,SUM(I324,S324)))</f>
        <v>0</v>
      </c>
      <c r="Q324" s="79">
        <f>IF(R$1="Rejected",J324,IF(T324="",J324,SUM(J324,T324)))</f>
        <v>0</v>
      </c>
      <c r="R324" s="79">
        <f>IF(P$1="","",SUM(P324:Q324))</f>
        <v>0</v>
      </c>
      <c r="S324" s="43"/>
      <c r="T324" s="43"/>
      <c r="U324" s="150"/>
      <c r="V324" s="320"/>
      <c r="W324" s="79">
        <f>IF(Y$1="Rejected",P324,IF(Z324="",P324,SUM(P324,Z324)))</f>
        <v>0</v>
      </c>
      <c r="X324" s="79">
        <f>IF(Y$1="Rejected",Q324,IF(AA324="",Q324,SUM(Q324,AA324)))</f>
        <v>0</v>
      </c>
      <c r="Y324" s="79">
        <f>IF(W$1="","",SUM(W324:X324))</f>
        <v>0</v>
      </c>
      <c r="Z324" s="43"/>
      <c r="AA324" s="43"/>
      <c r="AB324" s="150"/>
      <c r="AC324" s="320"/>
      <c r="AD324" s="79">
        <f>IF(AF$1="Rejected",W324,IF(AG324="",W324,SUM(W324,AG324)))</f>
        <v>0</v>
      </c>
      <c r="AE324" s="79">
        <f>IF(AF$1="Rejected",X324,IF(AH324="",X324,SUM(X324,AH324)))</f>
        <v>0</v>
      </c>
      <c r="AF324" s="79">
        <f>IF(AD$1="","",SUM(AD324:AE324))</f>
        <v>0</v>
      </c>
      <c r="AG324" s="43"/>
      <c r="AH324" s="43"/>
      <c r="AI324" s="150"/>
      <c r="AJ324" s="320"/>
      <c r="AK324" s="79">
        <f>IF(AM$1="Rejected",AD324,IF(AN324="",AD324,SUM(AD324,AN324)))</f>
        <v>0</v>
      </c>
      <c r="AL324" s="79">
        <f>IF(AM$1="Rejected",AE324,IF(AO324="",AE324,SUM(AE324,AO324)))</f>
        <v>0</v>
      </c>
      <c r="AM324" s="79">
        <f>IF(AK$1="","",SUM(AK324:AL324))</f>
        <v>0</v>
      </c>
      <c r="AN324" s="43"/>
      <c r="AO324" s="43"/>
      <c r="AP324" s="150"/>
      <c r="AQ324" s="320"/>
      <c r="AR324" s="79">
        <f>IF(AT$1="Rejected",AK324,IF(AU324="",AK324,SUM(AK324,AU324)))</f>
        <v>0</v>
      </c>
      <c r="AS324" s="79">
        <f>IF(AT$1="Rejected",AL324,IF(AV324="",AL324,SUM(AL324,AV324)))</f>
        <v>0</v>
      </c>
      <c r="AT324" s="79">
        <f>IF(AR$1="","",SUM(AR324:AS324))</f>
        <v>0</v>
      </c>
      <c r="AU324" s="43"/>
      <c r="AV324" s="43"/>
      <c r="AW324" s="150"/>
      <c r="AX324" s="320"/>
      <c r="AY324" s="79">
        <f>IF(BA$1="Rejected",AR324,IF(BB324="",AR324,SUM(AR324,BB324)))</f>
        <v>0</v>
      </c>
      <c r="AZ324" s="79">
        <f>IF(BA$1="Rejected",AS324,IF(BC324="",AS324,SUM(AS324,BC324)))</f>
        <v>0</v>
      </c>
      <c r="BA324" s="79">
        <f>IF(AY$1="","",SUM(AY324:AZ324))</f>
        <v>0</v>
      </c>
      <c r="BB324" s="43"/>
      <c r="BC324" s="43"/>
      <c r="BD324" s="150"/>
      <c r="BE324" s="320"/>
      <c r="BF324" s="79">
        <f>IF(BH$1="Rejected",AY324,IF(BI324="",AY324,SUM(AY324,BI324)))</f>
        <v>0</v>
      </c>
      <c r="BG324" s="79">
        <f>IF(BH$1="Rejected",AZ324,IF(BJ324="",AZ324,SUM(AZ324,BJ324)))</f>
        <v>0</v>
      </c>
      <c r="BH324" s="79">
        <f>IF(BF$1="","",SUM(BF324:BG324))</f>
        <v>0</v>
      </c>
      <c r="BI324" s="43"/>
      <c r="BJ324" s="43"/>
      <c r="BK324" s="150"/>
      <c r="BL324" s="320"/>
      <c r="BM324" s="79">
        <f>IF(BO$1="Rejected",BF324,IF(BP324="",BF324,SUM(BF324,BP324)))</f>
        <v>0</v>
      </c>
      <c r="BN324" s="79">
        <f>IF(BO$1="Rejected",BG324,IF(BQ324="",BG324,SUM(BG324,BQ324)))</f>
        <v>0</v>
      </c>
      <c r="BO324" s="79">
        <f>IF(BM$1="","",SUM(BM324:BN324))</f>
        <v>0</v>
      </c>
      <c r="BP324" s="43"/>
      <c r="BQ324" s="43"/>
      <c r="BR324" s="150"/>
      <c r="BS324" s="320"/>
      <c r="BT324" s="79">
        <f>IF(BV$1="Rejected",BM324,IF(BW324="",BM324,SUM(BM324,BW324)))</f>
        <v>0</v>
      </c>
      <c r="BU324" s="79">
        <f>IF(BV$1="Rejected",BN324,IF(BX324="",BN324,SUM(BN324,BX324)))</f>
        <v>0</v>
      </c>
      <c r="BV324" s="79">
        <f>IF(BT$1="","",SUM(BT324:BU324))</f>
        <v>0</v>
      </c>
      <c r="BW324" s="43"/>
      <c r="BX324" s="43"/>
      <c r="BY324" s="150"/>
      <c r="BZ324" s="320"/>
      <c r="CA324" s="79">
        <f>IF(CC$1="Rejected",BT324,IF(CD324="",BT324,SUM(BT324,CD324)))</f>
        <v>0</v>
      </c>
      <c r="CB324" s="79">
        <f>IF(CC$1="Rejected",BU324,IF(CE324="",BU324,SUM(BU324,CE324)))</f>
        <v>0</v>
      </c>
      <c r="CC324" s="79">
        <f>IF(CA$1="","",SUM(CA324:CB324))</f>
        <v>0</v>
      </c>
      <c r="CD324" s="43"/>
      <c r="CE324" s="43"/>
      <c r="CF324" s="150"/>
      <c r="CG324" s="320"/>
      <c r="CH324" s="79">
        <f>IF(CJ$1="Rejected",CA324,IF(CK324="",CA324,SUM(CA324,CK324)))</f>
        <v>0</v>
      </c>
      <c r="CI324" s="79">
        <f>IF(CJ$1="Rejected",CB324,IF(CL324="",CB324,SUM(CB324,CL324)))</f>
        <v>0</v>
      </c>
      <c r="CJ324" s="79">
        <f>IF(CH$1="","",SUM(CH324:CI324))</f>
        <v>0</v>
      </c>
      <c r="CK324" s="43"/>
      <c r="CL324" s="43"/>
      <c r="CM324" s="150"/>
      <c r="CN324" s="320"/>
      <c r="CO324" s="79">
        <f>IF(CQ$1="Rejected",CH324,IF(CR324="",CH324,SUM(CH324,CR324)))</f>
        <v>0</v>
      </c>
      <c r="CP324" s="79">
        <f>IF(CQ$1="Rejected",CI324,IF(CS324="",CI324,SUM(CI324,CS324)))</f>
        <v>0</v>
      </c>
      <c r="CQ324" s="79">
        <f>IF(CO$1="","",SUM(CO324:CP324))</f>
        <v>0</v>
      </c>
      <c r="CR324" s="43"/>
      <c r="CS324" s="43"/>
      <c r="CT324" s="150"/>
      <c r="CU324" s="320"/>
      <c r="CV324" s="79">
        <f>IF(CX$1="Rejected",CO324,IF(CY324="",CO324,SUM(CO324,CY324)))</f>
        <v>0</v>
      </c>
      <c r="CW324" s="79">
        <f>IF(CX$1="Rejected",CP324,IF(CZ324="",CP324,SUM(CP324,CZ324)))</f>
        <v>0</v>
      </c>
      <c r="CX324" s="79">
        <f>IF(CV$1="","",SUM(CV324:CW324))</f>
        <v>0</v>
      </c>
      <c r="CY324" s="43"/>
      <c r="CZ324" s="43"/>
      <c r="DA324" s="150"/>
      <c r="DB324" s="320"/>
      <c r="DC324" s="79">
        <f>IF(DE$1="Rejected",CV324,IF(DF324="",CV324,SUM(CV324,DF324)))</f>
        <v>0</v>
      </c>
      <c r="DD324" s="79">
        <f>IF(DE$1="Rejected",CW324,IF(DG324="",CW324,SUM(CW324,DG324)))</f>
        <v>0</v>
      </c>
      <c r="DE324" s="79">
        <f>IF(DC$1="","",SUM(DC324:DD324))</f>
        <v>0</v>
      </c>
      <c r="DF324" s="43"/>
      <c r="DG324" s="43"/>
      <c r="DH324" s="150"/>
      <c r="DI324" s="320"/>
      <c r="DJ324" s="79">
        <f>IF(DL$1="Rejected",DC324,IF(DM324="",DC324,SUM(DC324,DM324)))</f>
        <v>0</v>
      </c>
      <c r="DK324" s="79">
        <f>IF(DL$1="Rejected",DD324,IF(DN324="",DD324,SUM(DD324,DN324)))</f>
        <v>0</v>
      </c>
      <c r="DL324" s="79">
        <f>IF(DJ$1="","",SUM(DJ324:DK324))</f>
        <v>0</v>
      </c>
      <c r="DM324" s="43"/>
      <c r="DN324" s="43"/>
      <c r="DO324" s="150"/>
      <c r="DP324" s="320"/>
      <c r="DQ324" s="79">
        <f>IF(DS$1="Rejected",DJ324,IF(DT324="",DJ324,SUM(DJ324,DT324)))</f>
        <v>0</v>
      </c>
      <c r="DR324" s="79">
        <f>IF(DS$1="Rejected",DK324,IF(DU324="",DK324,SUM(DK324,DU324)))</f>
        <v>0</v>
      </c>
      <c r="DS324" s="79">
        <f>IF(DQ$1="","",SUM(DQ324:DR324))</f>
        <v>0</v>
      </c>
      <c r="DT324" s="43"/>
      <c r="DU324" s="43"/>
      <c r="DV324" s="150"/>
    </row>
    <row r="325" spans="1:126" outlineLevel="1" x14ac:dyDescent="0.2">
      <c r="A325" s="152" t="s">
        <v>150</v>
      </c>
      <c r="B325" s="182" t="s">
        <v>61</v>
      </c>
      <c r="C325" s="43"/>
      <c r="D325" s="43"/>
      <c r="E325" s="79">
        <f>SUM(C325:D325)</f>
        <v>0</v>
      </c>
      <c r="F325" s="150"/>
      <c r="G325" s="22"/>
      <c r="H325" s="320" t="s">
        <v>299</v>
      </c>
      <c r="I325" s="79">
        <f>IF(K$1="Rejected",C325,IF(L325="",C325,SUM(C325,L325)))</f>
        <v>0</v>
      </c>
      <c r="J325" s="79">
        <f>IF(K$1="Rejected",D325,IF(M325="",D325,SUM(D325,M325)))</f>
        <v>0</v>
      </c>
      <c r="K325" s="79">
        <f>IF(I$1="","",SUM(I325:J325))</f>
        <v>0</v>
      </c>
      <c r="L325" s="43"/>
      <c r="M325" s="43"/>
      <c r="N325" s="150"/>
      <c r="O325" s="320" t="str">
        <f t="shared" si="448"/>
        <v>LS</v>
      </c>
      <c r="P325" s="79">
        <f>IF(R$1="Rejected",I325,IF(S325="",I325,SUM(I325,S325)))</f>
        <v>0</v>
      </c>
      <c r="Q325" s="79">
        <f>IF(R$1="Rejected",J325,IF(T325="",J325,SUM(J325,T325)))</f>
        <v>0</v>
      </c>
      <c r="R325" s="79">
        <f>IF(P$1="","",SUM(P325:Q325))</f>
        <v>0</v>
      </c>
      <c r="S325" s="43"/>
      <c r="T325" s="43"/>
      <c r="U325" s="150"/>
      <c r="V325" s="320"/>
      <c r="W325" s="79">
        <f>IF(Y$1="Rejected",P325,IF(Z325="",P325,SUM(P325,Z325)))</f>
        <v>0</v>
      </c>
      <c r="X325" s="79">
        <f>IF(Y$1="Rejected",Q325,IF(AA325="",Q325,SUM(Q325,AA325)))</f>
        <v>0</v>
      </c>
      <c r="Y325" s="79">
        <f>IF(W$1="","",SUM(W325:X325))</f>
        <v>0</v>
      </c>
      <c r="Z325" s="43"/>
      <c r="AA325" s="43"/>
      <c r="AB325" s="150"/>
      <c r="AC325" s="320"/>
      <c r="AD325" s="79">
        <f>IF(AF$1="Rejected",W325,IF(AG325="",W325,SUM(W325,AG325)))</f>
        <v>0</v>
      </c>
      <c r="AE325" s="79">
        <f>IF(AF$1="Rejected",X325,IF(AH325="",X325,SUM(X325,AH325)))</f>
        <v>0</v>
      </c>
      <c r="AF325" s="79">
        <f>IF(AD$1="","",SUM(AD325:AE325))</f>
        <v>0</v>
      </c>
      <c r="AG325" s="43"/>
      <c r="AH325" s="43"/>
      <c r="AI325" s="150"/>
      <c r="AJ325" s="320"/>
      <c r="AK325" s="79">
        <f>IF(AM$1="Rejected",AD325,IF(AN325="",AD325,SUM(AD325,AN325)))</f>
        <v>0</v>
      </c>
      <c r="AL325" s="79">
        <f>IF(AM$1="Rejected",AE325,IF(AO325="",AE325,SUM(AE325,AO325)))</f>
        <v>0</v>
      </c>
      <c r="AM325" s="79">
        <f>IF(AK$1="","",SUM(AK325:AL325))</f>
        <v>0</v>
      </c>
      <c r="AN325" s="43"/>
      <c r="AO325" s="43"/>
      <c r="AP325" s="150"/>
      <c r="AQ325" s="320"/>
      <c r="AR325" s="79">
        <f>IF(AT$1="Rejected",AK325,IF(AU325="",AK325,SUM(AK325,AU325)))</f>
        <v>0</v>
      </c>
      <c r="AS325" s="79">
        <f>IF(AT$1="Rejected",AL325,IF(AV325="",AL325,SUM(AL325,AV325)))</f>
        <v>0</v>
      </c>
      <c r="AT325" s="79">
        <f>IF(AR$1="","",SUM(AR325:AS325))</f>
        <v>0</v>
      </c>
      <c r="AU325" s="43"/>
      <c r="AV325" s="43"/>
      <c r="AW325" s="150"/>
      <c r="AX325" s="320"/>
      <c r="AY325" s="79">
        <f>IF(BA$1="Rejected",AR325,IF(BB325="",AR325,SUM(AR325,BB325)))</f>
        <v>0</v>
      </c>
      <c r="AZ325" s="79">
        <f>IF(BA$1="Rejected",AS325,IF(BC325="",AS325,SUM(AS325,BC325)))</f>
        <v>0</v>
      </c>
      <c r="BA325" s="79">
        <f>IF(AY$1="","",SUM(AY325:AZ325))</f>
        <v>0</v>
      </c>
      <c r="BB325" s="43"/>
      <c r="BC325" s="43"/>
      <c r="BD325" s="150"/>
      <c r="BE325" s="320"/>
      <c r="BF325" s="79">
        <f>IF(BH$1="Rejected",AY325,IF(BI325="",AY325,SUM(AY325,BI325)))</f>
        <v>0</v>
      </c>
      <c r="BG325" s="79">
        <f>IF(BH$1="Rejected",AZ325,IF(BJ325="",AZ325,SUM(AZ325,BJ325)))</f>
        <v>0</v>
      </c>
      <c r="BH325" s="79">
        <f>IF(BF$1="","",SUM(BF325:BG325))</f>
        <v>0</v>
      </c>
      <c r="BI325" s="43"/>
      <c r="BJ325" s="43"/>
      <c r="BK325" s="150"/>
      <c r="BL325" s="320"/>
      <c r="BM325" s="79">
        <f>IF(BO$1="Rejected",BF325,IF(BP325="",BF325,SUM(BF325,BP325)))</f>
        <v>0</v>
      </c>
      <c r="BN325" s="79">
        <f>IF(BO$1="Rejected",BG325,IF(BQ325="",BG325,SUM(BG325,BQ325)))</f>
        <v>0</v>
      </c>
      <c r="BO325" s="79">
        <f>IF(BM$1="","",SUM(BM325:BN325))</f>
        <v>0</v>
      </c>
      <c r="BP325" s="43"/>
      <c r="BQ325" s="43"/>
      <c r="BR325" s="150"/>
      <c r="BS325" s="320"/>
      <c r="BT325" s="79">
        <f>IF(BV$1="Rejected",BM325,IF(BW325="",BM325,SUM(BM325,BW325)))</f>
        <v>0</v>
      </c>
      <c r="BU325" s="79">
        <f>IF(BV$1="Rejected",BN325,IF(BX325="",BN325,SUM(BN325,BX325)))</f>
        <v>0</v>
      </c>
      <c r="BV325" s="79">
        <f>IF(BT$1="","",SUM(BT325:BU325))</f>
        <v>0</v>
      </c>
      <c r="BW325" s="43"/>
      <c r="BX325" s="43"/>
      <c r="BY325" s="150"/>
      <c r="BZ325" s="320"/>
      <c r="CA325" s="79">
        <f>IF(CC$1="Rejected",BT325,IF(CD325="",BT325,SUM(BT325,CD325)))</f>
        <v>0</v>
      </c>
      <c r="CB325" s="79">
        <f>IF(CC$1="Rejected",BU325,IF(CE325="",BU325,SUM(BU325,CE325)))</f>
        <v>0</v>
      </c>
      <c r="CC325" s="79">
        <f>IF(CA$1="","",SUM(CA325:CB325))</f>
        <v>0</v>
      </c>
      <c r="CD325" s="43"/>
      <c r="CE325" s="43"/>
      <c r="CF325" s="150"/>
      <c r="CG325" s="320"/>
      <c r="CH325" s="79">
        <f>IF(CJ$1="Rejected",CA325,IF(CK325="",CA325,SUM(CA325,CK325)))</f>
        <v>0</v>
      </c>
      <c r="CI325" s="79">
        <f>IF(CJ$1="Rejected",CB325,IF(CL325="",CB325,SUM(CB325,CL325)))</f>
        <v>0</v>
      </c>
      <c r="CJ325" s="79">
        <f>IF(CH$1="","",SUM(CH325:CI325))</f>
        <v>0</v>
      </c>
      <c r="CK325" s="43"/>
      <c r="CL325" s="43"/>
      <c r="CM325" s="150"/>
      <c r="CN325" s="320"/>
      <c r="CO325" s="79">
        <f>IF(CQ$1="Rejected",CH325,IF(CR325="",CH325,SUM(CH325,CR325)))</f>
        <v>0</v>
      </c>
      <c r="CP325" s="79">
        <f>IF(CQ$1="Rejected",CI325,IF(CS325="",CI325,SUM(CI325,CS325)))</f>
        <v>0</v>
      </c>
      <c r="CQ325" s="79">
        <f>IF(CO$1="","",SUM(CO325:CP325))</f>
        <v>0</v>
      </c>
      <c r="CR325" s="43"/>
      <c r="CS325" s="43"/>
      <c r="CT325" s="150"/>
      <c r="CU325" s="320"/>
      <c r="CV325" s="79">
        <f>IF(CX$1="Rejected",CO325,IF(CY325="",CO325,SUM(CO325,CY325)))</f>
        <v>0</v>
      </c>
      <c r="CW325" s="79">
        <f>IF(CX$1="Rejected",CP325,IF(CZ325="",CP325,SUM(CP325,CZ325)))</f>
        <v>0</v>
      </c>
      <c r="CX325" s="79">
        <f>IF(CV$1="","",SUM(CV325:CW325))</f>
        <v>0</v>
      </c>
      <c r="CY325" s="43"/>
      <c r="CZ325" s="43"/>
      <c r="DA325" s="150"/>
      <c r="DB325" s="320"/>
      <c r="DC325" s="79">
        <f>IF(DE$1="Rejected",CV325,IF(DF325="",CV325,SUM(CV325,DF325)))</f>
        <v>0</v>
      </c>
      <c r="DD325" s="79">
        <f>IF(DE$1="Rejected",CW325,IF(DG325="",CW325,SUM(CW325,DG325)))</f>
        <v>0</v>
      </c>
      <c r="DE325" s="79">
        <f>IF(DC$1="","",SUM(DC325:DD325))</f>
        <v>0</v>
      </c>
      <c r="DF325" s="43"/>
      <c r="DG325" s="43"/>
      <c r="DH325" s="150"/>
      <c r="DI325" s="320"/>
      <c r="DJ325" s="79">
        <f>IF(DL$1="Rejected",DC325,IF(DM325="",DC325,SUM(DC325,DM325)))</f>
        <v>0</v>
      </c>
      <c r="DK325" s="79">
        <f>IF(DL$1="Rejected",DD325,IF(DN325="",DD325,SUM(DD325,DN325)))</f>
        <v>0</v>
      </c>
      <c r="DL325" s="79">
        <f>IF(DJ$1="","",SUM(DJ325:DK325))</f>
        <v>0</v>
      </c>
      <c r="DM325" s="43"/>
      <c r="DN325" s="43"/>
      <c r="DO325" s="150"/>
      <c r="DP325" s="320"/>
      <c r="DQ325" s="79">
        <f>IF(DS$1="Rejected",DJ325,IF(DT325="",DJ325,SUM(DJ325,DT325)))</f>
        <v>0</v>
      </c>
      <c r="DR325" s="79">
        <f>IF(DS$1="Rejected",DK325,IF(DU325="",DK325,SUM(DK325,DU325)))</f>
        <v>0</v>
      </c>
      <c r="DS325" s="79">
        <f>IF(DQ$1="","",SUM(DQ325:DR325))</f>
        <v>0</v>
      </c>
      <c r="DT325" s="43"/>
      <c r="DU325" s="43"/>
      <c r="DV325" s="150"/>
    </row>
    <row r="326" spans="1:126" x14ac:dyDescent="0.2">
      <c r="A326" s="75" t="s">
        <v>154</v>
      </c>
      <c r="B326" s="62"/>
      <c r="C326" s="77">
        <f>SUM(C323:C325)</f>
        <v>0</v>
      </c>
      <c r="D326" s="77">
        <f>SUM(D323:D325)</f>
        <v>0</v>
      </c>
      <c r="E326" s="77">
        <f>SUM(E323:E325)</f>
        <v>0</v>
      </c>
      <c r="F326" s="150"/>
      <c r="G326" s="22"/>
      <c r="H326" s="320" t="s">
        <v>323</v>
      </c>
      <c r="I326" s="73">
        <f>IF(I$1="","",SUMIF($O323:$O325,MID($H326,3,10),I323:I325))</f>
        <v>0</v>
      </c>
      <c r="J326" s="73">
        <f>IF(I$1="","",SUMIF($O323:$O325,MID($H326,3,10),J323:J325))</f>
        <v>0</v>
      </c>
      <c r="K326" s="77">
        <f>IF(I$1="","",SUM(I326:J326))</f>
        <v>0</v>
      </c>
      <c r="L326" s="77">
        <f>IF(I$1="","",SUM(L323:L325))</f>
        <v>0</v>
      </c>
      <c r="M326" s="77">
        <f>IF(I$1="","",SUM(M323:M325))</f>
        <v>0</v>
      </c>
      <c r="N326" s="150"/>
      <c r="O326" s="320" t="str">
        <f t="shared" si="448"/>
        <v>L</v>
      </c>
      <c r="P326" s="73">
        <f>IF(P$1="","",SUMIF($O323:$O325,MID($H326,3,10),P323:P325))</f>
        <v>0</v>
      </c>
      <c r="Q326" s="73">
        <f>IF(P$1="","",SUMIF($O323:$O325,MID($H326,3,10),Q323:Q325))</f>
        <v>0</v>
      </c>
      <c r="R326" s="77">
        <f>IF(P$1="","",SUM(P326:Q326))</f>
        <v>0</v>
      </c>
      <c r="S326" s="77">
        <f>IF(P$1="","",SUM(S323:S325))</f>
        <v>0</v>
      </c>
      <c r="T326" s="77">
        <f>IF(P$1="","",SUM(T323:T325))</f>
        <v>0</v>
      </c>
      <c r="U326" s="150"/>
      <c r="V326" s="320"/>
      <c r="W326" s="73">
        <f>IF(W$1="","",SUMIF($O323:$O325,MID($H326,3,10),W323:W325))</f>
        <v>0</v>
      </c>
      <c r="X326" s="73">
        <f>IF(W$1="","",SUMIF($O323:$O325,MID($H326,3,10),X323:X325))</f>
        <v>0</v>
      </c>
      <c r="Y326" s="77">
        <f>IF(W$1="","",SUM(W326:X326))</f>
        <v>0</v>
      </c>
      <c r="Z326" s="77">
        <f>IF(W$1="","",SUM(Z323:Z325))</f>
        <v>0</v>
      </c>
      <c r="AA326" s="77">
        <f>IF(W$1="","",SUM(AA323:AA325))</f>
        <v>0</v>
      </c>
      <c r="AB326" s="150"/>
      <c r="AC326" s="320"/>
      <c r="AD326" s="73">
        <f>IF(AD$1="","",SUMIF($O323:$O325,MID($H326,3,10),AD323:AD325))</f>
        <v>0</v>
      </c>
      <c r="AE326" s="73">
        <f>IF(AD$1="","",SUMIF($O323:$O325,MID($H326,3,10),AE323:AE325))</f>
        <v>0</v>
      </c>
      <c r="AF326" s="77">
        <f>IF(AD$1="","",SUM(AD326:AE326))</f>
        <v>0</v>
      </c>
      <c r="AG326" s="77">
        <f>IF(AD$1="","",SUM(AG323:AG325))</f>
        <v>0</v>
      </c>
      <c r="AH326" s="77">
        <f>IF(AD$1="","",SUM(AH323:AH325))</f>
        <v>0</v>
      </c>
      <c r="AI326" s="150"/>
      <c r="AJ326" s="320"/>
      <c r="AK326" s="73">
        <f>IF(AK$1="","",SUMIF($O323:$O325,MID($H326,3,10),AK323:AK325))</f>
        <v>0</v>
      </c>
      <c r="AL326" s="73">
        <f>IF(AK$1="","",SUMIF($O323:$O325,MID($H326,3,10),AL323:AL325))</f>
        <v>0</v>
      </c>
      <c r="AM326" s="77">
        <f>IF(AK$1="","",SUM(AK326:AL326))</f>
        <v>0</v>
      </c>
      <c r="AN326" s="77">
        <f>IF(AK$1="","",SUM(AN323:AN325))</f>
        <v>0</v>
      </c>
      <c r="AO326" s="77">
        <f>IF(AK$1="","",SUM(AO323:AO325))</f>
        <v>0</v>
      </c>
      <c r="AP326" s="150"/>
      <c r="AQ326" s="320"/>
      <c r="AR326" s="73">
        <f>IF(AR$1="","",SUMIF($O323:$O325,MID($H326,3,10),AR323:AR325))</f>
        <v>0</v>
      </c>
      <c r="AS326" s="73">
        <f>IF(AR$1="","",SUMIF($O323:$O325,MID($H326,3,10),AS323:AS325))</f>
        <v>0</v>
      </c>
      <c r="AT326" s="77">
        <f>IF(AR$1="","",SUM(AR326:AS326))</f>
        <v>0</v>
      </c>
      <c r="AU326" s="77">
        <f>IF(AR$1="","",SUM(AU323:AU325))</f>
        <v>0</v>
      </c>
      <c r="AV326" s="77">
        <f>IF(AR$1="","",SUM(AV323:AV325))</f>
        <v>0</v>
      </c>
      <c r="AW326" s="150"/>
      <c r="AX326" s="320"/>
      <c r="AY326" s="73">
        <f>IF(AY$1="","",SUMIF($O323:$O325,MID($H326,3,10),AY323:AY325))</f>
        <v>0</v>
      </c>
      <c r="AZ326" s="73">
        <f>IF(AY$1="","",SUMIF($O323:$O325,MID($H326,3,10),AZ323:AZ325))</f>
        <v>0</v>
      </c>
      <c r="BA326" s="77">
        <f>IF(AY$1="","",SUM(AY326:AZ326))</f>
        <v>0</v>
      </c>
      <c r="BB326" s="77">
        <f>IF(AY$1="","",SUM(BB323:BB325))</f>
        <v>0</v>
      </c>
      <c r="BC326" s="77">
        <f>IF(AY$1="","",SUM(BC323:BC325))</f>
        <v>0</v>
      </c>
      <c r="BD326" s="150"/>
      <c r="BE326" s="320"/>
      <c r="BF326" s="73">
        <f>IF(BF$1="","",SUMIF($O323:$O325,MID($H326,3,10),BF323:BF325))</f>
        <v>0</v>
      </c>
      <c r="BG326" s="73">
        <f>IF(BF$1="","",SUMIF($O323:$O325,MID($H326,3,10),BG323:BG325))</f>
        <v>0</v>
      </c>
      <c r="BH326" s="77">
        <f>IF(BF$1="","",SUM(BF326:BG326))</f>
        <v>0</v>
      </c>
      <c r="BI326" s="77">
        <f>IF(BF$1="","",SUM(BI323:BI325))</f>
        <v>0</v>
      </c>
      <c r="BJ326" s="77">
        <f>IF(BF$1="","",SUM(BJ323:BJ325))</f>
        <v>0</v>
      </c>
      <c r="BK326" s="150"/>
      <c r="BL326" s="320"/>
      <c r="BM326" s="73">
        <f>IF(BM$1="","",SUMIF($O323:$O325,MID($H326,3,10),BM323:BM325))</f>
        <v>0</v>
      </c>
      <c r="BN326" s="73">
        <f>IF(BM$1="","",SUMIF($O323:$O325,MID($H326,3,10),BN323:BN325))</f>
        <v>0</v>
      </c>
      <c r="BO326" s="77">
        <f>IF(BM$1="","",SUM(BM326:BN326))</f>
        <v>0</v>
      </c>
      <c r="BP326" s="77">
        <f>IF(BM$1="","",SUM(BP323:BP325))</f>
        <v>0</v>
      </c>
      <c r="BQ326" s="77">
        <f>IF(BM$1="","",SUM(BQ323:BQ325))</f>
        <v>0</v>
      </c>
      <c r="BR326" s="150"/>
      <c r="BS326" s="320"/>
      <c r="BT326" s="73">
        <f>IF(BT$1="","",SUMIF($O323:$O325,MID($H326,3,10),BT323:BT325))</f>
        <v>0</v>
      </c>
      <c r="BU326" s="73">
        <f>IF(BT$1="","",SUMIF($O323:$O325,MID($H326,3,10),BU323:BU325))</f>
        <v>0</v>
      </c>
      <c r="BV326" s="77">
        <f>IF(BT$1="","",SUM(BT326:BU326))</f>
        <v>0</v>
      </c>
      <c r="BW326" s="77">
        <f>IF(BT$1="","",SUM(BW323:BW325))</f>
        <v>0</v>
      </c>
      <c r="BX326" s="77">
        <f>IF(BT$1="","",SUM(BX323:BX325))</f>
        <v>0</v>
      </c>
      <c r="BY326" s="150"/>
      <c r="BZ326" s="320"/>
      <c r="CA326" s="73">
        <f>IF(CA$1="","",SUMIF($O323:$O325,MID($H326,3,10),CA323:CA325))</f>
        <v>0</v>
      </c>
      <c r="CB326" s="73">
        <f>IF(CA$1="","",SUMIF($O323:$O325,MID($H326,3,10),CB323:CB325))</f>
        <v>0</v>
      </c>
      <c r="CC326" s="77">
        <f>IF(CA$1="","",SUM(CA326:CB326))</f>
        <v>0</v>
      </c>
      <c r="CD326" s="77">
        <f>IF(CA$1="","",SUM(CD323:CD325))</f>
        <v>0</v>
      </c>
      <c r="CE326" s="77">
        <f>IF(CA$1="","",SUM(CE323:CE325))</f>
        <v>0</v>
      </c>
      <c r="CF326" s="150"/>
      <c r="CG326" s="320"/>
      <c r="CH326" s="73">
        <f>IF(CH$1="","",SUMIF($O323:$O325,MID($H326,3,10),CH323:CH325))</f>
        <v>0</v>
      </c>
      <c r="CI326" s="73">
        <f>IF(CH$1="","",SUMIF($O323:$O325,MID($H326,3,10),CI323:CI325))</f>
        <v>0</v>
      </c>
      <c r="CJ326" s="77">
        <f>IF(CH$1="","",SUM(CH326:CI326))</f>
        <v>0</v>
      </c>
      <c r="CK326" s="77">
        <f>IF(CH$1="","",SUM(CK323:CK325))</f>
        <v>0</v>
      </c>
      <c r="CL326" s="77">
        <f>IF(CH$1="","",SUM(CL323:CL325))</f>
        <v>0</v>
      </c>
      <c r="CM326" s="150"/>
      <c r="CN326" s="320"/>
      <c r="CO326" s="73">
        <f>IF(CO$1="","",SUMIF($O323:$O325,MID($H326,3,10),CO323:CO325))</f>
        <v>0</v>
      </c>
      <c r="CP326" s="73">
        <f>IF(CO$1="","",SUMIF($O323:$O325,MID($H326,3,10),CP323:CP325))</f>
        <v>0</v>
      </c>
      <c r="CQ326" s="77">
        <f>IF(CO$1="","",SUM(CO326:CP326))</f>
        <v>0</v>
      </c>
      <c r="CR326" s="77">
        <f>IF(CO$1="","",SUM(CR323:CR325))</f>
        <v>0</v>
      </c>
      <c r="CS326" s="77">
        <f>IF(CO$1="","",SUM(CS323:CS325))</f>
        <v>0</v>
      </c>
      <c r="CT326" s="150"/>
      <c r="CU326" s="320"/>
      <c r="CV326" s="73">
        <f>IF(CV$1="","",SUMIF($O323:$O325,MID($H326,3,10),CV323:CV325))</f>
        <v>0</v>
      </c>
      <c r="CW326" s="73">
        <f>IF(CV$1="","",SUMIF($O323:$O325,MID($H326,3,10),CW323:CW325))</f>
        <v>0</v>
      </c>
      <c r="CX326" s="77">
        <f>IF(CV$1="","",SUM(CV326:CW326))</f>
        <v>0</v>
      </c>
      <c r="CY326" s="77">
        <f>IF(CV$1="","",SUM(CY323:CY325))</f>
        <v>0</v>
      </c>
      <c r="CZ326" s="77">
        <f>IF(CV$1="","",SUM(CZ323:CZ325))</f>
        <v>0</v>
      </c>
      <c r="DA326" s="150"/>
      <c r="DB326" s="320"/>
      <c r="DC326" s="73">
        <f>IF(DC$1="","",SUMIF($O323:$O325,MID($H326,3,10),DC323:DC325))</f>
        <v>0</v>
      </c>
      <c r="DD326" s="73">
        <f>IF(DC$1="","",SUMIF($O323:$O325,MID($H326,3,10),DD323:DD325))</f>
        <v>0</v>
      </c>
      <c r="DE326" s="77">
        <f>IF(DC$1="","",SUM(DC326:DD326))</f>
        <v>0</v>
      </c>
      <c r="DF326" s="77">
        <f>IF(DC$1="","",SUM(DF323:DF325))</f>
        <v>0</v>
      </c>
      <c r="DG326" s="77">
        <f>IF(DC$1="","",SUM(DG323:DG325))</f>
        <v>0</v>
      </c>
      <c r="DH326" s="150"/>
      <c r="DI326" s="320"/>
      <c r="DJ326" s="73">
        <f>IF(DJ$1="","",SUMIF($O323:$O325,MID($H326,3,10),DJ323:DJ325))</f>
        <v>0</v>
      </c>
      <c r="DK326" s="73">
        <f>IF(DJ$1="","",SUMIF($O323:$O325,MID($H326,3,10),DK323:DK325))</f>
        <v>0</v>
      </c>
      <c r="DL326" s="77">
        <f>IF(DJ$1="","",SUM(DJ326:DK326))</f>
        <v>0</v>
      </c>
      <c r="DM326" s="77">
        <f>IF(DJ$1="","",SUM(DM323:DM325))</f>
        <v>0</v>
      </c>
      <c r="DN326" s="77">
        <f>IF(DJ$1="","",SUM(DN323:DN325))</f>
        <v>0</v>
      </c>
      <c r="DO326" s="150"/>
      <c r="DP326" s="320"/>
      <c r="DQ326" s="73">
        <f>IF(DQ$1="","",SUMIF($O323:$O325,MID($H326,3,10),DQ323:DQ325))</f>
        <v>0</v>
      </c>
      <c r="DR326" s="73">
        <f>IF(DQ$1="","",SUMIF($O323:$O325,MID($H326,3,10),DR323:DR325))</f>
        <v>0</v>
      </c>
      <c r="DS326" s="77">
        <f>IF(DQ$1="","",SUM(DQ326:DR326))</f>
        <v>0</v>
      </c>
      <c r="DT326" s="77">
        <f>IF(DQ$1="","",SUM(DT323:DT325))</f>
        <v>0</v>
      </c>
      <c r="DU326" s="77">
        <f>IF(DQ$1="","",SUM(DU323:DU325))</f>
        <v>0</v>
      </c>
      <c r="DV326" s="150"/>
    </row>
    <row r="327" spans="1:126" ht="13.5" thickBot="1" x14ac:dyDescent="0.25">
      <c r="A327" s="64" t="s">
        <v>429</v>
      </c>
      <c r="B327" s="64"/>
      <c r="C327" s="77">
        <f>SUM(C283,C321,C326)</f>
        <v>0</v>
      </c>
      <c r="D327" s="77">
        <f>SUM(D283,D321,D326)</f>
        <v>0</v>
      </c>
      <c r="E327" s="77">
        <f>SUM(E283,E321,E326)</f>
        <v>0</v>
      </c>
      <c r="F327" s="150"/>
      <c r="G327" s="22"/>
      <c r="H327" s="320" t="s">
        <v>300</v>
      </c>
      <c r="I327" s="72">
        <f>IF(I$1="","",SUM(I283,I321,I326))</f>
        <v>0</v>
      </c>
      <c r="J327" s="72">
        <f>IF(I$1="","",SUM(J283,J321,J326))</f>
        <v>0</v>
      </c>
      <c r="K327" s="72">
        <f>IF(I$1="","",SUM(I327:J327))</f>
        <v>0</v>
      </c>
      <c r="L327" s="72">
        <f>IF(I$1="","",SUM(L283,L321,L326))</f>
        <v>0</v>
      </c>
      <c r="M327" s="72">
        <f>IF(I$1="","",SUM(M283,M321,M326))</f>
        <v>0</v>
      </c>
      <c r="N327" s="86"/>
      <c r="O327" s="320" t="str">
        <f t="shared" si="448"/>
        <v>LT</v>
      </c>
      <c r="P327" s="72">
        <f>IF(P$1="","",SUM(P283,P321,P326))</f>
        <v>0</v>
      </c>
      <c r="Q327" s="72">
        <f>IF(P$1="","",SUM(Q283,Q321,Q326))</f>
        <v>0</v>
      </c>
      <c r="R327" s="72">
        <f>IF(P$1="","",SUM(P327:Q327))</f>
        <v>0</v>
      </c>
      <c r="S327" s="72">
        <f>IF(P$1="","",SUM(S283,S321,S326))</f>
        <v>0</v>
      </c>
      <c r="T327" s="72">
        <f>IF(P$1="","",SUM(T283,T321,T326))</f>
        <v>0</v>
      </c>
      <c r="U327" s="86"/>
      <c r="V327" s="320"/>
      <c r="W327" s="72">
        <f>IF(W$1="","",SUM(W283,W321,W326))</f>
        <v>0</v>
      </c>
      <c r="X327" s="72">
        <f>IF(W$1="","",SUM(X283,X321,X326))</f>
        <v>0</v>
      </c>
      <c r="Y327" s="72">
        <f>IF(W$1="","",SUM(W327:X327))</f>
        <v>0</v>
      </c>
      <c r="Z327" s="72">
        <f>IF(W$1="","",SUM(Z283,Z321,Z326))</f>
        <v>0</v>
      </c>
      <c r="AA327" s="72">
        <f>IF(W$1="","",SUM(AA283,AA321,AA326))</f>
        <v>0</v>
      </c>
      <c r="AB327" s="86"/>
      <c r="AC327" s="320"/>
      <c r="AD327" s="72">
        <f>IF(AD$1="","",SUM(AD283,AD321,AD326))</f>
        <v>0</v>
      </c>
      <c r="AE327" s="72">
        <f>IF(AD$1="","",SUM(AE283,AE321,AE326))</f>
        <v>0</v>
      </c>
      <c r="AF327" s="72">
        <f>IF(AD$1="","",SUM(AD327:AE327))</f>
        <v>0</v>
      </c>
      <c r="AG327" s="72">
        <f>IF(AD$1="","",SUM(AG283,AG321,AG326))</f>
        <v>0</v>
      </c>
      <c r="AH327" s="72">
        <f>IF(AD$1="","",SUM(AH283,AH321,AH326))</f>
        <v>0</v>
      </c>
      <c r="AI327" s="86"/>
      <c r="AJ327" s="320"/>
      <c r="AK327" s="72">
        <f>IF(AK$1="","",SUM(AK283,AK321,AK326))</f>
        <v>0</v>
      </c>
      <c r="AL327" s="72">
        <f>IF(AK$1="","",SUM(AL283,AL321,AL326))</f>
        <v>0</v>
      </c>
      <c r="AM327" s="72">
        <f>IF(AK$1="","",SUM(AK327:AL327))</f>
        <v>0</v>
      </c>
      <c r="AN327" s="72">
        <f>IF(AK$1="","",SUM(AN283,AN321,AN326))</f>
        <v>0</v>
      </c>
      <c r="AO327" s="72">
        <f>IF(AK$1="","",SUM(AO283,AO321,AO326))</f>
        <v>0</v>
      </c>
      <c r="AP327" s="86"/>
      <c r="AQ327" s="320"/>
      <c r="AR327" s="72">
        <f>IF(AR$1="","",SUM(AR283,AR321,AR326))</f>
        <v>0</v>
      </c>
      <c r="AS327" s="72">
        <f>IF(AR$1="","",SUM(AS283,AS321,AS326))</f>
        <v>0</v>
      </c>
      <c r="AT327" s="72">
        <f>IF(AR$1="","",SUM(AR327:AS327))</f>
        <v>0</v>
      </c>
      <c r="AU327" s="72">
        <f>IF(AR$1="","",SUM(AU283,AU321,AU326))</f>
        <v>0</v>
      </c>
      <c r="AV327" s="72">
        <f>IF(AR$1="","",SUM(AV283,AV321,AV326))</f>
        <v>0</v>
      </c>
      <c r="AW327" s="86"/>
      <c r="AX327" s="320"/>
      <c r="AY327" s="72">
        <f>IF(AY$1="","",SUM(AY283,AY321,AY326))</f>
        <v>0</v>
      </c>
      <c r="AZ327" s="72">
        <f>IF(AY$1="","",SUM(AZ283,AZ321,AZ326))</f>
        <v>0</v>
      </c>
      <c r="BA327" s="72">
        <f>IF(AY$1="","",SUM(AY327:AZ327))</f>
        <v>0</v>
      </c>
      <c r="BB327" s="72">
        <f>IF(AY$1="","",SUM(BB283,BB321,BB326))</f>
        <v>0</v>
      </c>
      <c r="BC327" s="72">
        <f>IF(AY$1="","",SUM(BC283,BC321,BC326))</f>
        <v>0</v>
      </c>
      <c r="BD327" s="86"/>
      <c r="BE327" s="320"/>
      <c r="BF327" s="72">
        <f>IF(BF$1="","",SUM(BF283,BF321,BF326))</f>
        <v>0</v>
      </c>
      <c r="BG327" s="72">
        <f>IF(BF$1="","",SUM(BG283,BG321,BG326))</f>
        <v>0</v>
      </c>
      <c r="BH327" s="72">
        <f>IF(BF$1="","",SUM(BF327:BG327))</f>
        <v>0</v>
      </c>
      <c r="BI327" s="72">
        <f>IF(BF$1="","",SUM(BI283,BI321,BI326))</f>
        <v>0</v>
      </c>
      <c r="BJ327" s="72">
        <f>IF(BF$1="","",SUM(BJ283,BJ321,BJ326))</f>
        <v>0</v>
      </c>
      <c r="BK327" s="86"/>
      <c r="BL327" s="320"/>
      <c r="BM327" s="72">
        <f>IF(BM$1="","",SUM(BM283,BM321,BM326))</f>
        <v>0</v>
      </c>
      <c r="BN327" s="72">
        <f>IF(BM$1="","",SUM(BN283,BN321,BN326))</f>
        <v>0</v>
      </c>
      <c r="BO327" s="72">
        <f>IF(BM$1="","",SUM(BM327:BN327))</f>
        <v>0</v>
      </c>
      <c r="BP327" s="72">
        <f>IF(BM$1="","",SUM(BP283,BP321,BP326))</f>
        <v>0</v>
      </c>
      <c r="BQ327" s="72">
        <f>IF(BM$1="","",SUM(BQ283,BQ321,BQ326))</f>
        <v>0</v>
      </c>
      <c r="BR327" s="86"/>
      <c r="BS327" s="320"/>
      <c r="BT327" s="72">
        <f>IF(BT$1="","",SUM(BT283,BT321,BT326))</f>
        <v>0</v>
      </c>
      <c r="BU327" s="72">
        <f>IF(BT$1="","",SUM(BU283,BU321,BU326))</f>
        <v>0</v>
      </c>
      <c r="BV327" s="72">
        <f>IF(BT$1="","",SUM(BT327:BU327))</f>
        <v>0</v>
      </c>
      <c r="BW327" s="72">
        <f>IF(BT$1="","",SUM(BW283,BW321,BW326))</f>
        <v>0</v>
      </c>
      <c r="BX327" s="72">
        <f>IF(BT$1="","",SUM(BX283,BX321,BX326))</f>
        <v>0</v>
      </c>
      <c r="BY327" s="86"/>
      <c r="BZ327" s="320"/>
      <c r="CA327" s="72">
        <f>IF(CA$1="","",SUM(CA283,CA321,CA326))</f>
        <v>0</v>
      </c>
      <c r="CB327" s="72">
        <f>IF(CA$1="","",SUM(CB283,CB321,CB326))</f>
        <v>0</v>
      </c>
      <c r="CC327" s="72">
        <f>IF(CA$1="","",SUM(CA327:CB327))</f>
        <v>0</v>
      </c>
      <c r="CD327" s="72">
        <f>IF(CA$1="","",SUM(CD283,CD321,CD326))</f>
        <v>0</v>
      </c>
      <c r="CE327" s="72">
        <f>IF(CA$1="","",SUM(CE283,CE321,CE326))</f>
        <v>0</v>
      </c>
      <c r="CF327" s="86"/>
      <c r="CG327" s="320"/>
      <c r="CH327" s="72">
        <f>IF(CH$1="","",SUM(CH283,CH321,CH326))</f>
        <v>0</v>
      </c>
      <c r="CI327" s="72">
        <f>IF(CH$1="","",SUM(CI283,CI321,CI326))</f>
        <v>0</v>
      </c>
      <c r="CJ327" s="72">
        <f>IF(CH$1="","",SUM(CH327:CI327))</f>
        <v>0</v>
      </c>
      <c r="CK327" s="72">
        <f>IF(CH$1="","",SUM(CK283,CK321,CK326))</f>
        <v>0</v>
      </c>
      <c r="CL327" s="72">
        <f>IF(CH$1="","",SUM(CL283,CL321,CL326))</f>
        <v>0</v>
      </c>
      <c r="CM327" s="86"/>
      <c r="CN327" s="320"/>
      <c r="CO327" s="72">
        <f>IF(CO$1="","",SUM(CO283,CO321,CO326))</f>
        <v>0</v>
      </c>
      <c r="CP327" s="72">
        <f>IF(CO$1="","",SUM(CP283,CP321,CP326))</f>
        <v>0</v>
      </c>
      <c r="CQ327" s="72">
        <f>IF(CO$1="","",SUM(CO327:CP327))</f>
        <v>0</v>
      </c>
      <c r="CR327" s="72">
        <f>IF(CO$1="","",SUM(CR283,CR321,CR326))</f>
        <v>0</v>
      </c>
      <c r="CS327" s="72">
        <f>IF(CO$1="","",SUM(CS283,CS321,CS326))</f>
        <v>0</v>
      </c>
      <c r="CT327" s="86"/>
      <c r="CU327" s="320"/>
      <c r="CV327" s="72">
        <f>IF(CV$1="","",SUM(CV283,CV321,CV326))</f>
        <v>0</v>
      </c>
      <c r="CW327" s="72">
        <f>IF(CV$1="","",SUM(CW283,CW321,CW326))</f>
        <v>0</v>
      </c>
      <c r="CX327" s="72">
        <f>IF(CV$1="","",SUM(CV327:CW327))</f>
        <v>0</v>
      </c>
      <c r="CY327" s="72">
        <f>IF(CV$1="","",SUM(CY283,CY321,CY326))</f>
        <v>0</v>
      </c>
      <c r="CZ327" s="72">
        <f>IF(CV$1="","",SUM(CZ283,CZ321,CZ326))</f>
        <v>0</v>
      </c>
      <c r="DA327" s="86"/>
      <c r="DB327" s="320"/>
      <c r="DC327" s="72">
        <f>IF(DC$1="","",SUM(DC283,DC321,DC326))</f>
        <v>0</v>
      </c>
      <c r="DD327" s="72">
        <f>IF(DC$1="","",SUM(DD283,DD321,DD326))</f>
        <v>0</v>
      </c>
      <c r="DE327" s="72">
        <f>IF(DC$1="","",SUM(DC327:DD327))</f>
        <v>0</v>
      </c>
      <c r="DF327" s="72">
        <f>IF(DC$1="","",SUM(DF283,DF321,DF326))</f>
        <v>0</v>
      </c>
      <c r="DG327" s="72">
        <f>IF(DC$1="","",SUM(DG283,DG321,DG326))</f>
        <v>0</v>
      </c>
      <c r="DH327" s="86"/>
      <c r="DI327" s="320"/>
      <c r="DJ327" s="72">
        <f>IF(DJ$1="","",SUM(DJ283,DJ321,DJ326))</f>
        <v>0</v>
      </c>
      <c r="DK327" s="72">
        <f>IF(DJ$1="","",SUM(DK283,DK321,DK326))</f>
        <v>0</v>
      </c>
      <c r="DL327" s="72">
        <f>IF(DJ$1="","",SUM(DJ327:DK327))</f>
        <v>0</v>
      </c>
      <c r="DM327" s="72">
        <f>IF(DJ$1="","",SUM(DM283,DM321,DM326))</f>
        <v>0</v>
      </c>
      <c r="DN327" s="72">
        <f>IF(DJ$1="","",SUM(DN283,DN321,DN326))</f>
        <v>0</v>
      </c>
      <c r="DO327" s="86"/>
      <c r="DP327" s="320"/>
      <c r="DQ327" s="72">
        <f>IF(DQ$1="","",SUM(DQ283,DQ321,DQ326))</f>
        <v>0</v>
      </c>
      <c r="DR327" s="72">
        <f>IF(DQ$1="","",SUM(DR283,DR321,DR326))</f>
        <v>0</v>
      </c>
      <c r="DS327" s="72">
        <f>IF(DQ$1="","",SUM(DQ327:DR327))</f>
        <v>0</v>
      </c>
      <c r="DT327" s="72">
        <f>IF(DQ$1="","",SUM(DT283,DT321,DT326))</f>
        <v>0</v>
      </c>
      <c r="DU327" s="72">
        <f>IF(DQ$1="","",SUM(DU283,DU321,DU326))</f>
        <v>0</v>
      </c>
      <c r="DV327" s="86"/>
    </row>
    <row r="328" spans="1:126" ht="18" customHeight="1" x14ac:dyDescent="0.25">
      <c r="A328" s="721" t="s">
        <v>187</v>
      </c>
      <c r="B328" s="722"/>
      <c r="C328" s="722"/>
      <c r="D328" s="722"/>
      <c r="E328" s="722"/>
      <c r="F328" s="723"/>
      <c r="H328" s="320"/>
      <c r="I328" s="457" t="str">
        <f>IF(I$1="","",IF(SUM(C328)=0,"",C328))</f>
        <v/>
      </c>
      <c r="J328" s="458" t="str">
        <f>IF(I$1="","",IF(SUM(D328)=0,"",D328))</f>
        <v/>
      </c>
      <c r="K328" s="459"/>
      <c r="L328" s="711" t="str">
        <f>$A328</f>
        <v>Line &lt;Line#, Location - from substation to substation&gt;</v>
      </c>
      <c r="M328" s="712"/>
      <c r="N328" s="712"/>
      <c r="O328" s="320"/>
      <c r="P328" s="457" t="str">
        <f>IF(P$1="","",IF(SUM(I328)=0,"",I328))</f>
        <v/>
      </c>
      <c r="Q328" s="458" t="str">
        <f>IF(P$1="","",IF(SUM(J328)=0,"",J328))</f>
        <v/>
      </c>
      <c r="R328" s="459"/>
      <c r="S328" s="711" t="str">
        <f>$A328</f>
        <v>Line &lt;Line#, Location - from substation to substation&gt;</v>
      </c>
      <c r="T328" s="712"/>
      <c r="U328" s="712"/>
      <c r="V328" s="320"/>
      <c r="W328" s="457" t="str">
        <f>IF(W$1="","",IF(SUM(P328)=0,"",P328))</f>
        <v/>
      </c>
      <c r="X328" s="458" t="str">
        <f>IF(W$1="","",IF(SUM(Q328)=0,"",Q328))</f>
        <v/>
      </c>
      <c r="Y328" s="459"/>
      <c r="Z328" s="711" t="str">
        <f>$A328</f>
        <v>Line &lt;Line#, Location - from substation to substation&gt;</v>
      </c>
      <c r="AA328" s="712"/>
      <c r="AB328" s="712"/>
      <c r="AC328" s="320"/>
      <c r="AD328" s="457" t="str">
        <f>IF(AD$1="","",IF(SUM(W328)=0,"",W328))</f>
        <v/>
      </c>
      <c r="AE328" s="458" t="str">
        <f>IF(AD$1="","",IF(SUM(X328)=0,"",X328))</f>
        <v/>
      </c>
      <c r="AF328" s="459"/>
      <c r="AG328" s="711" t="str">
        <f>$A328</f>
        <v>Line &lt;Line#, Location - from substation to substation&gt;</v>
      </c>
      <c r="AH328" s="712"/>
      <c r="AI328" s="712"/>
      <c r="AJ328" s="320"/>
      <c r="AK328" s="457" t="str">
        <f>IF(AK$1="","",IF(SUM(AD328)=0,"",AD328))</f>
        <v/>
      </c>
      <c r="AL328" s="458" t="str">
        <f>IF(AK$1="","",IF(SUM(AE328)=0,"",AE328))</f>
        <v/>
      </c>
      <c r="AM328" s="459"/>
      <c r="AN328" s="711" t="str">
        <f>$A328</f>
        <v>Line &lt;Line#, Location - from substation to substation&gt;</v>
      </c>
      <c r="AO328" s="712"/>
      <c r="AP328" s="712"/>
      <c r="AQ328" s="320"/>
      <c r="AR328" s="457" t="str">
        <f>IF(AR$1="","",IF(SUM(AK328)=0,"",AK328))</f>
        <v/>
      </c>
      <c r="AS328" s="458" t="str">
        <f>IF(AR$1="","",IF(SUM(AL328)=0,"",AL328))</f>
        <v/>
      </c>
      <c r="AT328" s="459"/>
      <c r="AU328" s="711" t="str">
        <f>$A328</f>
        <v>Line &lt;Line#, Location - from substation to substation&gt;</v>
      </c>
      <c r="AV328" s="712"/>
      <c r="AW328" s="712"/>
      <c r="AX328" s="320"/>
      <c r="AY328" s="457" t="str">
        <f>IF(AY$1="","",IF(SUM(AR328)=0,"",AR328))</f>
        <v/>
      </c>
      <c r="AZ328" s="458" t="str">
        <f>IF(AY$1="","",IF(SUM(AS328)=0,"",AS328))</f>
        <v/>
      </c>
      <c r="BA328" s="459"/>
      <c r="BB328" s="711" t="str">
        <f>$A328</f>
        <v>Line &lt;Line#, Location - from substation to substation&gt;</v>
      </c>
      <c r="BC328" s="712"/>
      <c r="BD328" s="712"/>
      <c r="BE328" s="320"/>
      <c r="BF328" s="457" t="str">
        <f>IF(BF$1="","",IF(SUM(AY328)=0,"",AY328))</f>
        <v/>
      </c>
      <c r="BG328" s="458" t="str">
        <f>IF(BF$1="","",IF(SUM(AZ328)=0,"",AZ328))</f>
        <v/>
      </c>
      <c r="BH328" s="459"/>
      <c r="BI328" s="711" t="str">
        <f>$A328</f>
        <v>Line &lt;Line#, Location - from substation to substation&gt;</v>
      </c>
      <c r="BJ328" s="712"/>
      <c r="BK328" s="712"/>
      <c r="BL328" s="320"/>
      <c r="BM328" s="457" t="str">
        <f>IF(BM$1="","",IF(SUM(BF328)=0,"",BF328))</f>
        <v/>
      </c>
      <c r="BN328" s="458" t="str">
        <f>IF(BM$1="","",IF(SUM(BG328)=0,"",BG328))</f>
        <v/>
      </c>
      <c r="BO328" s="459"/>
      <c r="BP328" s="711" t="str">
        <f>$A328</f>
        <v>Line &lt;Line#, Location - from substation to substation&gt;</v>
      </c>
      <c r="BQ328" s="712"/>
      <c r="BR328" s="712"/>
      <c r="BS328" s="320"/>
      <c r="BT328" s="457" t="str">
        <f>IF(BT$1="","",IF(SUM(BM328)=0,"",BM328))</f>
        <v/>
      </c>
      <c r="BU328" s="458" t="str">
        <f>IF(BT$1="","",IF(SUM(BN328)=0,"",BN328))</f>
        <v/>
      </c>
      <c r="BV328" s="459"/>
      <c r="BW328" s="711" t="str">
        <f>$A328</f>
        <v>Line &lt;Line#, Location - from substation to substation&gt;</v>
      </c>
      <c r="BX328" s="712"/>
      <c r="BY328" s="712"/>
      <c r="BZ328" s="320"/>
      <c r="CA328" s="457" t="str">
        <f>IF(CA$1="","",IF(SUM(BT328)=0,"",BT328))</f>
        <v/>
      </c>
      <c r="CB328" s="458" t="str">
        <f>IF(CA$1="","",IF(SUM(BU328)=0,"",BU328))</f>
        <v/>
      </c>
      <c r="CC328" s="459"/>
      <c r="CD328" s="711" t="str">
        <f>$A328</f>
        <v>Line &lt;Line#, Location - from substation to substation&gt;</v>
      </c>
      <c r="CE328" s="712"/>
      <c r="CF328" s="712"/>
      <c r="CG328" s="320"/>
      <c r="CH328" s="457" t="str">
        <f>IF(CH$1="","",IF(SUM(CA328)=0,"",CA328))</f>
        <v/>
      </c>
      <c r="CI328" s="458" t="str">
        <f>IF(CH$1="","",IF(SUM(CB328)=0,"",CB328))</f>
        <v/>
      </c>
      <c r="CJ328" s="459"/>
      <c r="CK328" s="711" t="str">
        <f>$A328</f>
        <v>Line &lt;Line#, Location - from substation to substation&gt;</v>
      </c>
      <c r="CL328" s="712"/>
      <c r="CM328" s="712"/>
      <c r="CN328" s="320"/>
      <c r="CO328" s="457" t="str">
        <f>IF(CO$1="","",IF(SUM(CH328)=0,"",CH328))</f>
        <v/>
      </c>
      <c r="CP328" s="458" t="str">
        <f>IF(CO$1="","",IF(SUM(CI328)=0,"",CI328))</f>
        <v/>
      </c>
      <c r="CQ328" s="459"/>
      <c r="CR328" s="711" t="str">
        <f>$A328</f>
        <v>Line &lt;Line#, Location - from substation to substation&gt;</v>
      </c>
      <c r="CS328" s="712"/>
      <c r="CT328" s="712"/>
      <c r="CU328" s="320"/>
      <c r="CV328" s="457" t="str">
        <f>IF(CV$1="","",IF(SUM(CO328)=0,"",CO328))</f>
        <v/>
      </c>
      <c r="CW328" s="458" t="str">
        <f>IF(CV$1="","",IF(SUM(CP328)=0,"",CP328))</f>
        <v/>
      </c>
      <c r="CX328" s="459"/>
      <c r="CY328" s="711" t="str">
        <f>$A328</f>
        <v>Line &lt;Line#, Location - from substation to substation&gt;</v>
      </c>
      <c r="CZ328" s="712"/>
      <c r="DA328" s="712"/>
      <c r="DB328" s="320"/>
      <c r="DC328" s="457" t="str">
        <f>IF(DC$1="","",IF(SUM(CV328)=0,"",CV328))</f>
        <v/>
      </c>
      <c r="DD328" s="458" t="str">
        <f>IF(DC$1="","",IF(SUM(CW328)=0,"",CW328))</f>
        <v/>
      </c>
      <c r="DE328" s="459"/>
      <c r="DF328" s="711" t="str">
        <f>$A328</f>
        <v>Line &lt;Line#, Location - from substation to substation&gt;</v>
      </c>
      <c r="DG328" s="712"/>
      <c r="DH328" s="712"/>
      <c r="DI328" s="320"/>
      <c r="DJ328" s="457" t="str">
        <f>IF(DJ$1="","",IF(SUM(DC328)=0,"",DC328))</f>
        <v/>
      </c>
      <c r="DK328" s="458" t="str">
        <f>IF(DJ$1="","",IF(SUM(DD328)=0,"",DD328))</f>
        <v/>
      </c>
      <c r="DL328" s="459"/>
      <c r="DM328" s="711" t="str">
        <f>$A328</f>
        <v>Line &lt;Line#, Location - from substation to substation&gt;</v>
      </c>
      <c r="DN328" s="712"/>
      <c r="DO328" s="712"/>
      <c r="DP328" s="320"/>
      <c r="DQ328" s="457" t="str">
        <f>IF(DQ$1="","",IF(SUM(DJ328)=0,"",DJ328))</f>
        <v/>
      </c>
      <c r="DR328" s="458" t="str">
        <f>IF(DQ$1="","",IF(SUM(DK328)=0,"",DK328))</f>
        <v/>
      </c>
      <c r="DS328" s="459"/>
      <c r="DT328" s="711" t="str">
        <f>$A328</f>
        <v>Line &lt;Line#, Location - from substation to substation&gt;</v>
      </c>
      <c r="DU328" s="712"/>
      <c r="DV328" s="712"/>
    </row>
    <row r="329" spans="1:126" x14ac:dyDescent="0.2">
      <c r="A329" s="724" t="s">
        <v>79</v>
      </c>
      <c r="B329" s="725"/>
      <c r="C329" s="725"/>
      <c r="D329" s="725"/>
      <c r="E329" s="725"/>
      <c r="F329" s="726"/>
      <c r="H329" s="320"/>
      <c r="I329" s="460"/>
      <c r="J329" s="461"/>
      <c r="K329" s="461"/>
      <c r="L329" s="470" t="str">
        <f ca="1">IF(I$1="","",IF(K329="","",K329-INDIRECT("R[0]C"&amp;K$3,FALSE)))</f>
        <v/>
      </c>
      <c r="M329" s="470"/>
      <c r="N329" s="312"/>
      <c r="O329" s="320"/>
      <c r="P329" s="460"/>
      <c r="Q329" s="461"/>
      <c r="R329" s="461"/>
      <c r="S329" s="477" t="str">
        <f ca="1">IF(P$1="","",IF(R329="","",R329-INDIRECT("R[0]C"&amp;R$3,FALSE)))</f>
        <v/>
      </c>
      <c r="T329" s="477"/>
      <c r="U329" s="312"/>
      <c r="V329" s="320"/>
      <c r="W329" s="460"/>
      <c r="X329" s="461"/>
      <c r="Y329" s="461"/>
      <c r="Z329" s="477" t="str">
        <f ca="1">IF(W$1="","",IF(Y329="","",Y329-INDIRECT("R[0]C"&amp;Y$3,FALSE)))</f>
        <v/>
      </c>
      <c r="AA329" s="470"/>
      <c r="AB329" s="312"/>
      <c r="AC329" s="320"/>
      <c r="AD329" s="460"/>
      <c r="AE329" s="461"/>
      <c r="AF329" s="461"/>
      <c r="AG329" s="477" t="str">
        <f ca="1">IF(AD$1="","",IF(AF329="","",AF329-INDIRECT("R[0]C"&amp;AF$3,FALSE)))</f>
        <v/>
      </c>
      <c r="AH329" s="470"/>
      <c r="AI329" s="312"/>
      <c r="AJ329" s="320"/>
      <c r="AK329" s="460"/>
      <c r="AL329" s="461"/>
      <c r="AM329" s="461"/>
      <c r="AN329" s="477" t="str">
        <f ca="1">IF(AK$1="","",IF(AM329="","",AM329-INDIRECT("R[0]C"&amp;AM$3,FALSE)))</f>
        <v/>
      </c>
      <c r="AO329" s="470"/>
      <c r="AP329" s="312"/>
      <c r="AQ329" s="320"/>
      <c r="AR329" s="460"/>
      <c r="AS329" s="461"/>
      <c r="AT329" s="461"/>
      <c r="AU329" s="477" t="str">
        <f ca="1">IF(AR$1="","",IF(AT329="","",AT329-INDIRECT("R[0]C"&amp;AT$3,FALSE)))</f>
        <v/>
      </c>
      <c r="AV329" s="470"/>
      <c r="AW329" s="312"/>
      <c r="AX329" s="320"/>
      <c r="AY329" s="460"/>
      <c r="AZ329" s="461"/>
      <c r="BA329" s="461"/>
      <c r="BB329" s="477" t="str">
        <f ca="1">IF(AY$1="","",IF(BA329="","",BA329-INDIRECT("R[0]C"&amp;BA$3,FALSE)))</f>
        <v/>
      </c>
      <c r="BC329" s="470"/>
      <c r="BD329" s="312"/>
      <c r="BE329" s="320"/>
      <c r="BF329" s="460"/>
      <c r="BG329" s="461"/>
      <c r="BH329" s="461"/>
      <c r="BI329" s="477" t="str">
        <f ca="1">IF(BF$1="","",IF(BH329="","",BH329-INDIRECT("R[0]C"&amp;BH$3,FALSE)))</f>
        <v/>
      </c>
      <c r="BJ329" s="470"/>
      <c r="BK329" s="312"/>
      <c r="BL329" s="320"/>
      <c r="BM329" s="460"/>
      <c r="BN329" s="461"/>
      <c r="BO329" s="461"/>
      <c r="BP329" s="477" t="str">
        <f ca="1">IF(BM$1="","",IF(BO329="","",BO329-INDIRECT("R[0]C"&amp;BO$3,FALSE)))</f>
        <v/>
      </c>
      <c r="BQ329" s="470"/>
      <c r="BR329" s="312"/>
      <c r="BS329" s="320"/>
      <c r="BT329" s="460"/>
      <c r="BU329" s="461"/>
      <c r="BV329" s="461"/>
      <c r="BW329" s="477" t="str">
        <f ca="1">IF(BT$1="","",IF(BV329="","",BV329-INDIRECT("R[0]C"&amp;BV$3,FALSE)))</f>
        <v/>
      </c>
      <c r="BX329" s="470"/>
      <c r="BY329" s="312"/>
      <c r="BZ329" s="320"/>
      <c r="CA329" s="460"/>
      <c r="CB329" s="461"/>
      <c r="CC329" s="461"/>
      <c r="CD329" s="477" t="str">
        <f ca="1">IF(CA$1="","",IF(CC329="","",CC329-INDIRECT("R[0]C"&amp;CC$3,FALSE)))</f>
        <v/>
      </c>
      <c r="CE329" s="470"/>
      <c r="CF329" s="312"/>
      <c r="CG329" s="320"/>
      <c r="CH329" s="460"/>
      <c r="CI329" s="461"/>
      <c r="CJ329" s="461"/>
      <c r="CK329" s="477" t="str">
        <f ca="1">IF(CH$1="","",IF(CJ329="","",CJ329-INDIRECT("R[0]C"&amp;CJ$3,FALSE)))</f>
        <v/>
      </c>
      <c r="CL329" s="470"/>
      <c r="CM329" s="312"/>
      <c r="CN329" s="320"/>
      <c r="CO329" s="460"/>
      <c r="CP329" s="461"/>
      <c r="CQ329" s="461"/>
      <c r="CR329" s="477" t="str">
        <f ca="1">IF(CO$1="","",IF(CQ329="","",CQ329-INDIRECT("R[0]C"&amp;CQ$3,FALSE)))</f>
        <v/>
      </c>
      <c r="CS329" s="470"/>
      <c r="CT329" s="312"/>
      <c r="CU329" s="320"/>
      <c r="CV329" s="460"/>
      <c r="CW329" s="461"/>
      <c r="CX329" s="461"/>
      <c r="CY329" s="477" t="str">
        <f ca="1">IF(CV$1="","",IF(CX329="","",CX329-INDIRECT("R[0]C"&amp;CX$3,FALSE)))</f>
        <v/>
      </c>
      <c r="CZ329" s="470"/>
      <c r="DA329" s="312"/>
      <c r="DB329" s="320"/>
      <c r="DC329" s="460"/>
      <c r="DD329" s="461"/>
      <c r="DE329" s="461"/>
      <c r="DF329" s="477" t="str">
        <f ca="1">IF(DC$1="","",IF(DE329="","",DE329-INDIRECT("R[0]C"&amp;DE$3,FALSE)))</f>
        <v/>
      </c>
      <c r="DG329" s="470"/>
      <c r="DH329" s="312"/>
      <c r="DI329" s="320"/>
      <c r="DJ329" s="460"/>
      <c r="DK329" s="461"/>
      <c r="DL329" s="461"/>
      <c r="DM329" s="477" t="str">
        <f ca="1">IF(DJ$1="","",IF(DL329="","",DL329-INDIRECT("R[0]C"&amp;DL$3,FALSE)))</f>
        <v/>
      </c>
      <c r="DN329" s="470"/>
      <c r="DO329" s="312"/>
      <c r="DP329" s="320"/>
      <c r="DQ329" s="460"/>
      <c r="DR329" s="461"/>
      <c r="DS329" s="461"/>
      <c r="DT329" s="477" t="str">
        <f ca="1">IF(DQ$1="","",IF(DS329="","",DS329-INDIRECT("R[0]C"&amp;DS$3,FALSE)))</f>
        <v/>
      </c>
      <c r="DU329" s="470"/>
      <c r="DV329" s="312"/>
    </row>
    <row r="330" spans="1:126" outlineLevel="1" x14ac:dyDescent="0.2">
      <c r="A330" s="75" t="s">
        <v>109</v>
      </c>
      <c r="B330" s="62" t="s">
        <v>36</v>
      </c>
      <c r="C330" s="77">
        <f>SUMIF($H331:$H336,MID($H330,3,10),C331:C336)</f>
        <v>0</v>
      </c>
      <c r="D330" s="77">
        <f>SUMIF($H331:$H336,MID($H330,3,10),D331:D336)</f>
        <v>0</v>
      </c>
      <c r="E330" s="77">
        <f t="shared" ref="E330:E348" si="549">SUM(C330:D330)</f>
        <v>0</v>
      </c>
      <c r="F330" s="150"/>
      <c r="H330" s="320" t="s">
        <v>333</v>
      </c>
      <c r="I330" s="77">
        <f t="shared" ref="I330:I347" si="550">IF(K$1="Rejected",C330,IF(L330="",C330,SUM(C330,L330)))</f>
        <v>0</v>
      </c>
      <c r="J330" s="77">
        <f t="shared" ref="J330:J347" si="551">IF(K$1="Rejected",D330,IF(M330="",D330,SUM(D330,M330)))</f>
        <v>0</v>
      </c>
      <c r="K330" s="77">
        <f t="shared" ref="K330:K348" si="552">IF(I$1="","",SUM(I330:J330))</f>
        <v>0</v>
      </c>
      <c r="L330" s="432">
        <f>IF(I$1="","",SUMIF($H331:$H336,MID($H330,3,10),L331:L336))</f>
        <v>0</v>
      </c>
      <c r="M330" s="432">
        <f>IF(I$1="","",SUMIF($H331:$H336,MID($H330,3,10),M331:M336))</f>
        <v>0</v>
      </c>
      <c r="N330" s="382"/>
      <c r="O330" s="320" t="str">
        <f t="shared" ref="O330:O392" si="553">IF(LEFT($H330,2)="s_",MID($H330,3,LEN($H330)-3),$H330)</f>
        <v>LM</v>
      </c>
      <c r="P330" s="77">
        <f t="shared" ref="P330:P347" si="554">IF(R$1="Rejected",I330,IF(S330="",I330,SUM(I330,S330)))</f>
        <v>0</v>
      </c>
      <c r="Q330" s="77">
        <f t="shared" ref="Q330:Q347" si="555">IF(R$1="Rejected",J330,IF(T330="",J330,SUM(J330,T330)))</f>
        <v>0</v>
      </c>
      <c r="R330" s="77">
        <f t="shared" ref="R330:R347" si="556">IF(P$1="","",SUM(P330:Q330))</f>
        <v>0</v>
      </c>
      <c r="S330" s="432">
        <f>IF(P$1="","",SUMIF($H331:$H336,MID($H330,3,10),S331:S336))</f>
        <v>0</v>
      </c>
      <c r="T330" s="432">
        <f>IF(P$1="","",SUMIF($H331:$H336,MID($H330,3,10),T331:T336))</f>
        <v>0</v>
      </c>
      <c r="U330" s="382"/>
      <c r="V330" s="320"/>
      <c r="W330" s="77">
        <f t="shared" ref="W330:W347" si="557">IF(Y$1="Rejected",P330,IF(Z330="",P330,SUM(P330,Z330)))</f>
        <v>0</v>
      </c>
      <c r="X330" s="77">
        <f t="shared" ref="X330:X347" si="558">IF(Y$1="Rejected",Q330,IF(AA330="",Q330,SUM(Q330,AA330)))</f>
        <v>0</v>
      </c>
      <c r="Y330" s="77">
        <f t="shared" ref="Y330:Y347" si="559">IF(W$1="","",SUM(W330:X330))</f>
        <v>0</v>
      </c>
      <c r="Z330" s="432">
        <f>IF(W$1="","",SUMIF($H331:$H336,MID($H330,3,10),Z331:Z336))</f>
        <v>0</v>
      </c>
      <c r="AA330" s="432">
        <f>IF(W$1="","",SUMIF($H331:$H336,MID($H330,3,10),AA331:AA336))</f>
        <v>0</v>
      </c>
      <c r="AB330" s="382"/>
      <c r="AC330" s="320"/>
      <c r="AD330" s="77">
        <f t="shared" ref="AD330:AD347" si="560">IF(AF$1="Rejected",W330,IF(AG330="",W330,SUM(W330,AG330)))</f>
        <v>0</v>
      </c>
      <c r="AE330" s="77">
        <f t="shared" ref="AE330:AE347" si="561">IF(AF$1="Rejected",X330,IF(AH330="",X330,SUM(X330,AH330)))</f>
        <v>0</v>
      </c>
      <c r="AF330" s="77">
        <f t="shared" ref="AF330:AF347" si="562">IF(AD$1="","",SUM(AD330:AE330))</f>
        <v>0</v>
      </c>
      <c r="AG330" s="432">
        <f>IF(AD$1="","",SUMIF($H331:$H336,MID($H330,3,10),AG331:AG336))</f>
        <v>0</v>
      </c>
      <c r="AH330" s="432">
        <f>IF(AD$1="","",SUMIF($H331:$H336,MID($H330,3,10),AH331:AH336))</f>
        <v>0</v>
      </c>
      <c r="AI330" s="382"/>
      <c r="AJ330" s="320"/>
      <c r="AK330" s="77">
        <f t="shared" ref="AK330:AK347" si="563">IF(AM$1="Rejected",AD330,IF(AN330="",AD330,SUM(AD330,AN330)))</f>
        <v>0</v>
      </c>
      <c r="AL330" s="77">
        <f t="shared" ref="AL330:AL347" si="564">IF(AM$1="Rejected",AE330,IF(AO330="",AE330,SUM(AE330,AO330)))</f>
        <v>0</v>
      </c>
      <c r="AM330" s="77">
        <f t="shared" ref="AM330:AM347" si="565">IF(AK$1="","",SUM(AK330:AL330))</f>
        <v>0</v>
      </c>
      <c r="AN330" s="432">
        <f>IF(AK$1="","",SUMIF($H331:$H336,MID($H330,3,10),AN331:AN336))</f>
        <v>0</v>
      </c>
      <c r="AO330" s="432">
        <f>IF(AK$1="","",SUMIF($H331:$H336,MID($H330,3,10),AO331:AO336))</f>
        <v>0</v>
      </c>
      <c r="AP330" s="382"/>
      <c r="AQ330" s="320"/>
      <c r="AR330" s="77">
        <f t="shared" ref="AR330:AR347" si="566">IF(AT$1="Rejected",AK330,IF(AU330="",AK330,SUM(AK330,AU330)))</f>
        <v>0</v>
      </c>
      <c r="AS330" s="77">
        <f t="shared" ref="AS330:AS347" si="567">IF(AT$1="Rejected",AL330,IF(AV330="",AL330,SUM(AL330,AV330)))</f>
        <v>0</v>
      </c>
      <c r="AT330" s="77">
        <f t="shared" ref="AT330:AT347" si="568">IF(AR$1="","",SUM(AR330:AS330))</f>
        <v>0</v>
      </c>
      <c r="AU330" s="432">
        <f>IF(AR$1="","",SUMIF($H331:$H336,MID($H330,3,10),AU331:AU336))</f>
        <v>0</v>
      </c>
      <c r="AV330" s="432">
        <f>IF(AR$1="","",SUMIF($H331:$H336,MID($H330,3,10),AV331:AV336))</f>
        <v>0</v>
      </c>
      <c r="AW330" s="382"/>
      <c r="AX330" s="320"/>
      <c r="AY330" s="77">
        <f t="shared" ref="AY330:AY347" si="569">IF(BA$1="Rejected",AR330,IF(BB330="",AR330,SUM(AR330,BB330)))</f>
        <v>0</v>
      </c>
      <c r="AZ330" s="77">
        <f t="shared" ref="AZ330:AZ347" si="570">IF(BA$1="Rejected",AS330,IF(BC330="",AS330,SUM(AS330,BC330)))</f>
        <v>0</v>
      </c>
      <c r="BA330" s="77">
        <f t="shared" ref="BA330:BA347" si="571">IF(AY$1="","",SUM(AY330:AZ330))</f>
        <v>0</v>
      </c>
      <c r="BB330" s="432">
        <f>IF(AY$1="","",SUMIF($H331:$H336,MID($H330,3,10),BB331:BB336))</f>
        <v>0</v>
      </c>
      <c r="BC330" s="432">
        <f>IF(AY$1="","",SUMIF($H331:$H336,MID($H330,3,10),BC331:BC336))</f>
        <v>0</v>
      </c>
      <c r="BD330" s="382"/>
      <c r="BE330" s="320"/>
      <c r="BF330" s="77">
        <f t="shared" ref="BF330:BF347" si="572">IF(BH$1="Rejected",AY330,IF(BI330="",AY330,SUM(AY330,BI330)))</f>
        <v>0</v>
      </c>
      <c r="BG330" s="77">
        <f t="shared" ref="BG330:BG347" si="573">IF(BH$1="Rejected",AZ330,IF(BJ330="",AZ330,SUM(AZ330,BJ330)))</f>
        <v>0</v>
      </c>
      <c r="BH330" s="77">
        <f t="shared" ref="BH330:BH347" si="574">IF(BF$1="","",SUM(BF330:BG330))</f>
        <v>0</v>
      </c>
      <c r="BI330" s="432">
        <f>IF(BF$1="","",SUMIF($H331:$H336,MID($H330,3,10),BI331:BI336))</f>
        <v>0</v>
      </c>
      <c r="BJ330" s="432">
        <f>IF(BF$1="","",SUMIF($H331:$H336,MID($H330,3,10),BJ331:BJ336))</f>
        <v>0</v>
      </c>
      <c r="BK330" s="382"/>
      <c r="BL330" s="320"/>
      <c r="BM330" s="77">
        <f t="shared" ref="BM330:BM347" si="575">IF(BO$1="Rejected",BF330,IF(BP330="",BF330,SUM(BF330,BP330)))</f>
        <v>0</v>
      </c>
      <c r="BN330" s="77">
        <f t="shared" ref="BN330:BN347" si="576">IF(BO$1="Rejected",BG330,IF(BQ330="",BG330,SUM(BG330,BQ330)))</f>
        <v>0</v>
      </c>
      <c r="BO330" s="77">
        <f t="shared" ref="BO330:BO347" si="577">IF(BM$1="","",SUM(BM330:BN330))</f>
        <v>0</v>
      </c>
      <c r="BP330" s="432">
        <f>IF(BM$1="","",SUMIF($H331:$H336,MID($H330,3,10),BP331:BP336))</f>
        <v>0</v>
      </c>
      <c r="BQ330" s="432">
        <f>IF(BM$1="","",SUMIF($H331:$H336,MID($H330,3,10),BQ331:BQ336))</f>
        <v>0</v>
      </c>
      <c r="BR330" s="382"/>
      <c r="BS330" s="320"/>
      <c r="BT330" s="77">
        <f t="shared" ref="BT330:BT347" si="578">IF(BV$1="Rejected",BM330,IF(BW330="",BM330,SUM(BM330,BW330)))</f>
        <v>0</v>
      </c>
      <c r="BU330" s="77">
        <f t="shared" ref="BU330:BU347" si="579">IF(BV$1="Rejected",BN330,IF(BX330="",BN330,SUM(BN330,BX330)))</f>
        <v>0</v>
      </c>
      <c r="BV330" s="77">
        <f t="shared" ref="BV330:BV347" si="580">IF(BT$1="","",SUM(BT330:BU330))</f>
        <v>0</v>
      </c>
      <c r="BW330" s="432">
        <f>IF(BT$1="","",SUMIF($H331:$H336,MID($H330,3,10),BW331:BW336))</f>
        <v>0</v>
      </c>
      <c r="BX330" s="432">
        <f>IF(BT$1="","",SUMIF($H331:$H336,MID($H330,3,10),BX331:BX336))</f>
        <v>0</v>
      </c>
      <c r="BY330" s="382"/>
      <c r="BZ330" s="320"/>
      <c r="CA330" s="77">
        <f t="shared" ref="CA330:CA347" si="581">IF(CC$1="Rejected",BT330,IF(CD330="",BT330,SUM(BT330,CD330)))</f>
        <v>0</v>
      </c>
      <c r="CB330" s="77">
        <f t="shared" ref="CB330:CB347" si="582">IF(CC$1="Rejected",BU330,IF(CE330="",BU330,SUM(BU330,CE330)))</f>
        <v>0</v>
      </c>
      <c r="CC330" s="77">
        <f t="shared" ref="CC330:CC347" si="583">IF(CA$1="","",SUM(CA330:CB330))</f>
        <v>0</v>
      </c>
      <c r="CD330" s="432">
        <f>IF(CA$1="","",SUMIF($H331:$H336,MID($H330,3,10),CD331:CD336))</f>
        <v>0</v>
      </c>
      <c r="CE330" s="432">
        <f>IF(CA$1="","",SUMIF($H331:$H336,MID($H330,3,10),CE331:CE336))</f>
        <v>0</v>
      </c>
      <c r="CF330" s="382"/>
      <c r="CG330" s="320"/>
      <c r="CH330" s="77">
        <f t="shared" ref="CH330:CH347" si="584">IF(CJ$1="Rejected",CA330,IF(CK330="",CA330,SUM(CA330,CK330)))</f>
        <v>0</v>
      </c>
      <c r="CI330" s="77">
        <f t="shared" ref="CI330:CI347" si="585">IF(CJ$1="Rejected",CB330,IF(CL330="",CB330,SUM(CB330,CL330)))</f>
        <v>0</v>
      </c>
      <c r="CJ330" s="77">
        <f t="shared" ref="CJ330:CJ347" si="586">IF(CH$1="","",SUM(CH330:CI330))</f>
        <v>0</v>
      </c>
      <c r="CK330" s="432">
        <f>IF(CH$1="","",SUMIF($H331:$H336,MID($H330,3,10),CK331:CK336))</f>
        <v>0</v>
      </c>
      <c r="CL330" s="432">
        <f>IF(CH$1="","",SUMIF($H331:$H336,MID($H330,3,10),CL331:CL336))</f>
        <v>0</v>
      </c>
      <c r="CM330" s="382"/>
      <c r="CN330" s="320"/>
      <c r="CO330" s="77">
        <f t="shared" ref="CO330:CO347" si="587">IF(CQ$1="Rejected",CH330,IF(CR330="",CH330,SUM(CH330,CR330)))</f>
        <v>0</v>
      </c>
      <c r="CP330" s="77">
        <f t="shared" ref="CP330:CP347" si="588">IF(CQ$1="Rejected",CI330,IF(CS330="",CI330,SUM(CI330,CS330)))</f>
        <v>0</v>
      </c>
      <c r="CQ330" s="77">
        <f t="shared" ref="CQ330:CQ347" si="589">IF(CO$1="","",SUM(CO330:CP330))</f>
        <v>0</v>
      </c>
      <c r="CR330" s="432">
        <f>IF(CO$1="","",SUMIF($H331:$H336,MID($H330,3,10),CR331:CR336))</f>
        <v>0</v>
      </c>
      <c r="CS330" s="432">
        <f>IF(CO$1="","",SUMIF($H331:$H336,MID($H330,3,10),CS331:CS336))</f>
        <v>0</v>
      </c>
      <c r="CT330" s="382"/>
      <c r="CU330" s="320"/>
      <c r="CV330" s="77">
        <f t="shared" ref="CV330:CV347" si="590">IF(CX$1="Rejected",CO330,IF(CY330="",CO330,SUM(CO330,CY330)))</f>
        <v>0</v>
      </c>
      <c r="CW330" s="77">
        <f t="shared" ref="CW330:CW347" si="591">IF(CX$1="Rejected",CP330,IF(CZ330="",CP330,SUM(CP330,CZ330)))</f>
        <v>0</v>
      </c>
      <c r="CX330" s="77">
        <f t="shared" ref="CX330:CX347" si="592">IF(CV$1="","",SUM(CV330:CW330))</f>
        <v>0</v>
      </c>
      <c r="CY330" s="432">
        <f>IF(CV$1="","",SUMIF($H331:$H336,MID($H330,3,10),CY331:CY336))</f>
        <v>0</v>
      </c>
      <c r="CZ330" s="432">
        <f>IF(CV$1="","",SUMIF($H331:$H336,MID($H330,3,10),CZ331:CZ336))</f>
        <v>0</v>
      </c>
      <c r="DA330" s="382"/>
      <c r="DB330" s="320"/>
      <c r="DC330" s="77">
        <f t="shared" ref="DC330:DC347" si="593">IF(DE$1="Rejected",CV330,IF(DF330="",CV330,SUM(CV330,DF330)))</f>
        <v>0</v>
      </c>
      <c r="DD330" s="77">
        <f t="shared" ref="DD330:DD347" si="594">IF(DE$1="Rejected",CW330,IF(DG330="",CW330,SUM(CW330,DG330)))</f>
        <v>0</v>
      </c>
      <c r="DE330" s="77">
        <f t="shared" ref="DE330:DE347" si="595">IF(DC$1="","",SUM(DC330:DD330))</f>
        <v>0</v>
      </c>
      <c r="DF330" s="432">
        <f>IF(DC$1="","",SUMIF($H331:$H336,MID($H330,3,10),DF331:DF336))</f>
        <v>0</v>
      </c>
      <c r="DG330" s="432">
        <f>IF(DC$1="","",SUMIF($H331:$H336,MID($H330,3,10),DG331:DG336))</f>
        <v>0</v>
      </c>
      <c r="DH330" s="382"/>
      <c r="DI330" s="320"/>
      <c r="DJ330" s="77">
        <f t="shared" ref="DJ330:DJ347" si="596">IF(DL$1="Rejected",DC330,IF(DM330="",DC330,SUM(DC330,DM330)))</f>
        <v>0</v>
      </c>
      <c r="DK330" s="77">
        <f t="shared" ref="DK330:DK347" si="597">IF(DL$1="Rejected",DD330,IF(DN330="",DD330,SUM(DD330,DN330)))</f>
        <v>0</v>
      </c>
      <c r="DL330" s="77">
        <f t="shared" ref="DL330:DL347" si="598">IF(DJ$1="","",SUM(DJ330:DK330))</f>
        <v>0</v>
      </c>
      <c r="DM330" s="432">
        <f>IF(DJ$1="","",SUMIF($H331:$H336,MID($H330,3,10),DM331:DM336))</f>
        <v>0</v>
      </c>
      <c r="DN330" s="432">
        <f>IF(DJ$1="","",SUMIF($H331:$H336,MID($H330,3,10),DN331:DN336))</f>
        <v>0</v>
      </c>
      <c r="DO330" s="382"/>
      <c r="DP330" s="320"/>
      <c r="DQ330" s="77">
        <f t="shared" ref="DQ330:DQ347" si="599">IF(DS$1="Rejected",DJ330,IF(DT330="",DJ330,SUM(DJ330,DT330)))</f>
        <v>0</v>
      </c>
      <c r="DR330" s="77">
        <f t="shared" ref="DR330:DR347" si="600">IF(DS$1="Rejected",DK330,IF(DU330="",DK330,SUM(DK330,DU330)))</f>
        <v>0</v>
      </c>
      <c r="DS330" s="77">
        <f t="shared" ref="DS330:DS347" si="601">IF(DQ$1="","",SUM(DQ330:DR330))</f>
        <v>0</v>
      </c>
      <c r="DT330" s="432">
        <f>IF(DQ$1="","",SUMIF($H331:$H336,MID($H330,3,10),DT331:DT336))</f>
        <v>0</v>
      </c>
      <c r="DU330" s="432">
        <f>IF(DQ$1="","",SUMIF($H331:$H336,MID($H330,3,10),DU331:DU336))</f>
        <v>0</v>
      </c>
      <c r="DV330" s="382"/>
    </row>
    <row r="331" spans="1:126" outlineLevel="1" x14ac:dyDescent="0.2">
      <c r="A331" s="152" t="s">
        <v>110</v>
      </c>
      <c r="B331" s="182" t="s">
        <v>118</v>
      </c>
      <c r="C331" s="43"/>
      <c r="D331" s="43"/>
      <c r="E331" s="79">
        <f t="shared" si="549"/>
        <v>0</v>
      </c>
      <c r="F331" s="150"/>
      <c r="H331" s="320" t="s">
        <v>332</v>
      </c>
      <c r="I331" s="79">
        <f t="shared" si="550"/>
        <v>0</v>
      </c>
      <c r="J331" s="79">
        <f t="shared" si="551"/>
        <v>0</v>
      </c>
      <c r="K331" s="79">
        <f t="shared" si="552"/>
        <v>0</v>
      </c>
      <c r="L331" s="537"/>
      <c r="M331" s="537"/>
      <c r="N331" s="382"/>
      <c r="O331" s="320" t="str">
        <f t="shared" si="553"/>
        <v>LMC</v>
      </c>
      <c r="P331" s="79">
        <f t="shared" si="554"/>
        <v>0</v>
      </c>
      <c r="Q331" s="79">
        <f t="shared" si="555"/>
        <v>0</v>
      </c>
      <c r="R331" s="79">
        <f t="shared" si="556"/>
        <v>0</v>
      </c>
      <c r="S331" s="537"/>
      <c r="T331" s="537"/>
      <c r="U331" s="382"/>
      <c r="V331" s="320"/>
      <c r="W331" s="79">
        <f t="shared" si="557"/>
        <v>0</v>
      </c>
      <c r="X331" s="79">
        <f t="shared" si="558"/>
        <v>0</v>
      </c>
      <c r="Y331" s="79">
        <f t="shared" si="559"/>
        <v>0</v>
      </c>
      <c r="Z331" s="537"/>
      <c r="AA331" s="537"/>
      <c r="AB331" s="382"/>
      <c r="AC331" s="320"/>
      <c r="AD331" s="79">
        <f t="shared" si="560"/>
        <v>0</v>
      </c>
      <c r="AE331" s="79">
        <f t="shared" si="561"/>
        <v>0</v>
      </c>
      <c r="AF331" s="79">
        <f t="shared" si="562"/>
        <v>0</v>
      </c>
      <c r="AG331" s="537"/>
      <c r="AH331" s="537"/>
      <c r="AI331" s="382"/>
      <c r="AJ331" s="320"/>
      <c r="AK331" s="79">
        <f t="shared" si="563"/>
        <v>0</v>
      </c>
      <c r="AL331" s="79">
        <f t="shared" si="564"/>
        <v>0</v>
      </c>
      <c r="AM331" s="79">
        <f t="shared" si="565"/>
        <v>0</v>
      </c>
      <c r="AN331" s="537"/>
      <c r="AO331" s="537"/>
      <c r="AP331" s="382"/>
      <c r="AQ331" s="320"/>
      <c r="AR331" s="79">
        <f t="shared" si="566"/>
        <v>0</v>
      </c>
      <c r="AS331" s="79">
        <f t="shared" si="567"/>
        <v>0</v>
      </c>
      <c r="AT331" s="79">
        <f t="shared" si="568"/>
        <v>0</v>
      </c>
      <c r="AU331" s="537"/>
      <c r="AV331" s="537"/>
      <c r="AW331" s="382"/>
      <c r="AX331" s="320"/>
      <c r="AY331" s="79">
        <f t="shared" si="569"/>
        <v>0</v>
      </c>
      <c r="AZ331" s="79">
        <f t="shared" si="570"/>
        <v>0</v>
      </c>
      <c r="BA331" s="79">
        <f t="shared" si="571"/>
        <v>0</v>
      </c>
      <c r="BB331" s="537"/>
      <c r="BC331" s="537"/>
      <c r="BD331" s="382"/>
      <c r="BE331" s="320"/>
      <c r="BF331" s="79">
        <f t="shared" si="572"/>
        <v>0</v>
      </c>
      <c r="BG331" s="79">
        <f t="shared" si="573"/>
        <v>0</v>
      </c>
      <c r="BH331" s="79">
        <f t="shared" si="574"/>
        <v>0</v>
      </c>
      <c r="BI331" s="537"/>
      <c r="BJ331" s="537"/>
      <c r="BK331" s="382"/>
      <c r="BL331" s="320"/>
      <c r="BM331" s="79">
        <f t="shared" si="575"/>
        <v>0</v>
      </c>
      <c r="BN331" s="79">
        <f t="shared" si="576"/>
        <v>0</v>
      </c>
      <c r="BO331" s="79">
        <f t="shared" si="577"/>
        <v>0</v>
      </c>
      <c r="BP331" s="537"/>
      <c r="BQ331" s="537"/>
      <c r="BR331" s="382"/>
      <c r="BS331" s="320"/>
      <c r="BT331" s="79">
        <f t="shared" si="578"/>
        <v>0</v>
      </c>
      <c r="BU331" s="79">
        <f t="shared" si="579"/>
        <v>0</v>
      </c>
      <c r="BV331" s="79">
        <f t="shared" si="580"/>
        <v>0</v>
      </c>
      <c r="BW331" s="537"/>
      <c r="BX331" s="537"/>
      <c r="BY331" s="382"/>
      <c r="BZ331" s="320"/>
      <c r="CA331" s="79">
        <f t="shared" si="581"/>
        <v>0</v>
      </c>
      <c r="CB331" s="79">
        <f t="shared" si="582"/>
        <v>0</v>
      </c>
      <c r="CC331" s="79">
        <f t="shared" si="583"/>
        <v>0</v>
      </c>
      <c r="CD331" s="537"/>
      <c r="CE331" s="537"/>
      <c r="CF331" s="382"/>
      <c r="CG331" s="320"/>
      <c r="CH331" s="79">
        <f t="shared" si="584"/>
        <v>0</v>
      </c>
      <c r="CI331" s="79">
        <f t="shared" si="585"/>
        <v>0</v>
      </c>
      <c r="CJ331" s="79">
        <f t="shared" si="586"/>
        <v>0</v>
      </c>
      <c r="CK331" s="537"/>
      <c r="CL331" s="537"/>
      <c r="CM331" s="382"/>
      <c r="CN331" s="320"/>
      <c r="CO331" s="79">
        <f t="shared" si="587"/>
        <v>0</v>
      </c>
      <c r="CP331" s="79">
        <f t="shared" si="588"/>
        <v>0</v>
      </c>
      <c r="CQ331" s="79">
        <f t="shared" si="589"/>
        <v>0</v>
      </c>
      <c r="CR331" s="537"/>
      <c r="CS331" s="537"/>
      <c r="CT331" s="382"/>
      <c r="CU331" s="320"/>
      <c r="CV331" s="79">
        <f t="shared" si="590"/>
        <v>0</v>
      </c>
      <c r="CW331" s="79">
        <f t="shared" si="591"/>
        <v>0</v>
      </c>
      <c r="CX331" s="79">
        <f t="shared" si="592"/>
        <v>0</v>
      </c>
      <c r="CY331" s="537"/>
      <c r="CZ331" s="537"/>
      <c r="DA331" s="382"/>
      <c r="DB331" s="320"/>
      <c r="DC331" s="79">
        <f t="shared" si="593"/>
        <v>0</v>
      </c>
      <c r="DD331" s="79">
        <f t="shared" si="594"/>
        <v>0</v>
      </c>
      <c r="DE331" s="79">
        <f t="shared" si="595"/>
        <v>0</v>
      </c>
      <c r="DF331" s="537"/>
      <c r="DG331" s="537"/>
      <c r="DH331" s="382"/>
      <c r="DI331" s="320"/>
      <c r="DJ331" s="79">
        <f t="shared" si="596"/>
        <v>0</v>
      </c>
      <c r="DK331" s="79">
        <f t="shared" si="597"/>
        <v>0</v>
      </c>
      <c r="DL331" s="79">
        <f t="shared" si="598"/>
        <v>0</v>
      </c>
      <c r="DM331" s="537"/>
      <c r="DN331" s="537"/>
      <c r="DO331" s="382"/>
      <c r="DP331" s="320"/>
      <c r="DQ331" s="79">
        <f t="shared" si="599"/>
        <v>0</v>
      </c>
      <c r="DR331" s="79">
        <f t="shared" si="600"/>
        <v>0</v>
      </c>
      <c r="DS331" s="79">
        <f t="shared" si="601"/>
        <v>0</v>
      </c>
      <c r="DT331" s="537"/>
      <c r="DU331" s="537"/>
      <c r="DV331" s="382"/>
    </row>
    <row r="332" spans="1:126" outlineLevel="1" x14ac:dyDescent="0.2">
      <c r="A332" s="152" t="s">
        <v>111</v>
      </c>
      <c r="B332" s="182" t="s">
        <v>118</v>
      </c>
      <c r="C332" s="43"/>
      <c r="D332" s="43"/>
      <c r="E332" s="79">
        <f t="shared" si="549"/>
        <v>0</v>
      </c>
      <c r="F332" s="150"/>
      <c r="H332" s="320" t="s">
        <v>332</v>
      </c>
      <c r="I332" s="79">
        <f t="shared" si="550"/>
        <v>0</v>
      </c>
      <c r="J332" s="79">
        <f t="shared" si="551"/>
        <v>0</v>
      </c>
      <c r="K332" s="79">
        <f t="shared" si="552"/>
        <v>0</v>
      </c>
      <c r="L332" s="537"/>
      <c r="M332" s="537"/>
      <c r="N332" s="382"/>
      <c r="O332" s="320" t="str">
        <f t="shared" si="553"/>
        <v>LMC</v>
      </c>
      <c r="P332" s="79">
        <f t="shared" si="554"/>
        <v>0</v>
      </c>
      <c r="Q332" s="79">
        <f t="shared" si="555"/>
        <v>0</v>
      </c>
      <c r="R332" s="79">
        <f t="shared" si="556"/>
        <v>0</v>
      </c>
      <c r="S332" s="537"/>
      <c r="T332" s="537"/>
      <c r="U332" s="382"/>
      <c r="V332" s="320"/>
      <c r="W332" s="79">
        <f t="shared" si="557"/>
        <v>0</v>
      </c>
      <c r="X332" s="79">
        <f t="shared" si="558"/>
        <v>0</v>
      </c>
      <c r="Y332" s="79">
        <f t="shared" si="559"/>
        <v>0</v>
      </c>
      <c r="Z332" s="537"/>
      <c r="AA332" s="537"/>
      <c r="AB332" s="382"/>
      <c r="AC332" s="320"/>
      <c r="AD332" s="79">
        <f t="shared" si="560"/>
        <v>0</v>
      </c>
      <c r="AE332" s="79">
        <f t="shared" si="561"/>
        <v>0</v>
      </c>
      <c r="AF332" s="79">
        <f t="shared" si="562"/>
        <v>0</v>
      </c>
      <c r="AG332" s="537"/>
      <c r="AH332" s="537"/>
      <c r="AI332" s="382"/>
      <c r="AJ332" s="320"/>
      <c r="AK332" s="79">
        <f t="shared" si="563"/>
        <v>0</v>
      </c>
      <c r="AL332" s="79">
        <f t="shared" si="564"/>
        <v>0</v>
      </c>
      <c r="AM332" s="79">
        <f t="shared" si="565"/>
        <v>0</v>
      </c>
      <c r="AN332" s="537"/>
      <c r="AO332" s="537"/>
      <c r="AP332" s="382"/>
      <c r="AQ332" s="320"/>
      <c r="AR332" s="79">
        <f t="shared" si="566"/>
        <v>0</v>
      </c>
      <c r="AS332" s="79">
        <f t="shared" si="567"/>
        <v>0</v>
      </c>
      <c r="AT332" s="79">
        <f t="shared" si="568"/>
        <v>0</v>
      </c>
      <c r="AU332" s="537"/>
      <c r="AV332" s="537"/>
      <c r="AW332" s="382"/>
      <c r="AX332" s="320"/>
      <c r="AY332" s="79">
        <f t="shared" si="569"/>
        <v>0</v>
      </c>
      <c r="AZ332" s="79">
        <f t="shared" si="570"/>
        <v>0</v>
      </c>
      <c r="BA332" s="79">
        <f t="shared" si="571"/>
        <v>0</v>
      </c>
      <c r="BB332" s="537"/>
      <c r="BC332" s="537"/>
      <c r="BD332" s="382"/>
      <c r="BE332" s="320"/>
      <c r="BF332" s="79">
        <f t="shared" si="572"/>
        <v>0</v>
      </c>
      <c r="BG332" s="79">
        <f t="shared" si="573"/>
        <v>0</v>
      </c>
      <c r="BH332" s="79">
        <f t="shared" si="574"/>
        <v>0</v>
      </c>
      <c r="BI332" s="537"/>
      <c r="BJ332" s="537"/>
      <c r="BK332" s="382"/>
      <c r="BL332" s="320"/>
      <c r="BM332" s="79">
        <f t="shared" si="575"/>
        <v>0</v>
      </c>
      <c r="BN332" s="79">
        <f t="shared" si="576"/>
        <v>0</v>
      </c>
      <c r="BO332" s="79">
        <f t="shared" si="577"/>
        <v>0</v>
      </c>
      <c r="BP332" s="537"/>
      <c r="BQ332" s="537"/>
      <c r="BR332" s="382"/>
      <c r="BS332" s="320"/>
      <c r="BT332" s="79">
        <f t="shared" si="578"/>
        <v>0</v>
      </c>
      <c r="BU332" s="79">
        <f t="shared" si="579"/>
        <v>0</v>
      </c>
      <c r="BV332" s="79">
        <f t="shared" si="580"/>
        <v>0</v>
      </c>
      <c r="BW332" s="537"/>
      <c r="BX332" s="537"/>
      <c r="BY332" s="382"/>
      <c r="BZ332" s="320"/>
      <c r="CA332" s="79">
        <f t="shared" si="581"/>
        <v>0</v>
      </c>
      <c r="CB332" s="79">
        <f t="shared" si="582"/>
        <v>0</v>
      </c>
      <c r="CC332" s="79">
        <f t="shared" si="583"/>
        <v>0</v>
      </c>
      <c r="CD332" s="537"/>
      <c r="CE332" s="537"/>
      <c r="CF332" s="382"/>
      <c r="CG332" s="320"/>
      <c r="CH332" s="79">
        <f t="shared" si="584"/>
        <v>0</v>
      </c>
      <c r="CI332" s="79">
        <f t="shared" si="585"/>
        <v>0</v>
      </c>
      <c r="CJ332" s="79">
        <f t="shared" si="586"/>
        <v>0</v>
      </c>
      <c r="CK332" s="537"/>
      <c r="CL332" s="537"/>
      <c r="CM332" s="382"/>
      <c r="CN332" s="320"/>
      <c r="CO332" s="79">
        <f t="shared" si="587"/>
        <v>0</v>
      </c>
      <c r="CP332" s="79">
        <f t="shared" si="588"/>
        <v>0</v>
      </c>
      <c r="CQ332" s="79">
        <f t="shared" si="589"/>
        <v>0</v>
      </c>
      <c r="CR332" s="537"/>
      <c r="CS332" s="537"/>
      <c r="CT332" s="382"/>
      <c r="CU332" s="320"/>
      <c r="CV332" s="79">
        <f t="shared" si="590"/>
        <v>0</v>
      </c>
      <c r="CW332" s="79">
        <f t="shared" si="591"/>
        <v>0</v>
      </c>
      <c r="CX332" s="79">
        <f t="shared" si="592"/>
        <v>0</v>
      </c>
      <c r="CY332" s="537"/>
      <c r="CZ332" s="537"/>
      <c r="DA332" s="382"/>
      <c r="DB332" s="320"/>
      <c r="DC332" s="79">
        <f t="shared" si="593"/>
        <v>0</v>
      </c>
      <c r="DD332" s="79">
        <f t="shared" si="594"/>
        <v>0</v>
      </c>
      <c r="DE332" s="79">
        <f t="shared" si="595"/>
        <v>0</v>
      </c>
      <c r="DF332" s="537"/>
      <c r="DG332" s="537"/>
      <c r="DH332" s="382"/>
      <c r="DI332" s="320"/>
      <c r="DJ332" s="79">
        <f t="shared" si="596"/>
        <v>0</v>
      </c>
      <c r="DK332" s="79">
        <f t="shared" si="597"/>
        <v>0</v>
      </c>
      <c r="DL332" s="79">
        <f t="shared" si="598"/>
        <v>0</v>
      </c>
      <c r="DM332" s="537"/>
      <c r="DN332" s="537"/>
      <c r="DO332" s="382"/>
      <c r="DP332" s="320"/>
      <c r="DQ332" s="79">
        <f t="shared" si="599"/>
        <v>0</v>
      </c>
      <c r="DR332" s="79">
        <f t="shared" si="600"/>
        <v>0</v>
      </c>
      <c r="DS332" s="79">
        <f t="shared" si="601"/>
        <v>0</v>
      </c>
      <c r="DT332" s="537"/>
      <c r="DU332" s="537"/>
      <c r="DV332" s="382"/>
    </row>
    <row r="333" spans="1:126" outlineLevel="1" x14ac:dyDescent="0.2">
      <c r="A333" s="152" t="s">
        <v>128</v>
      </c>
      <c r="B333" s="182" t="s">
        <v>118</v>
      </c>
      <c r="C333" s="43"/>
      <c r="D333" s="43"/>
      <c r="E333" s="79">
        <f t="shared" si="549"/>
        <v>0</v>
      </c>
      <c r="F333" s="150"/>
      <c r="H333" s="320" t="s">
        <v>332</v>
      </c>
      <c r="I333" s="79">
        <f t="shared" si="550"/>
        <v>0</v>
      </c>
      <c r="J333" s="79">
        <f t="shared" si="551"/>
        <v>0</v>
      </c>
      <c r="K333" s="79">
        <f t="shared" si="552"/>
        <v>0</v>
      </c>
      <c r="L333" s="537"/>
      <c r="M333" s="537"/>
      <c r="N333" s="382"/>
      <c r="O333" s="320" t="str">
        <f t="shared" si="553"/>
        <v>LMC</v>
      </c>
      <c r="P333" s="79">
        <f t="shared" si="554"/>
        <v>0</v>
      </c>
      <c r="Q333" s="79">
        <f t="shared" si="555"/>
        <v>0</v>
      </c>
      <c r="R333" s="79">
        <f t="shared" si="556"/>
        <v>0</v>
      </c>
      <c r="S333" s="537"/>
      <c r="T333" s="537"/>
      <c r="U333" s="382"/>
      <c r="V333" s="320"/>
      <c r="W333" s="79">
        <f t="shared" si="557"/>
        <v>0</v>
      </c>
      <c r="X333" s="79">
        <f t="shared" si="558"/>
        <v>0</v>
      </c>
      <c r="Y333" s="79">
        <f t="shared" si="559"/>
        <v>0</v>
      </c>
      <c r="Z333" s="537"/>
      <c r="AA333" s="537"/>
      <c r="AB333" s="382"/>
      <c r="AC333" s="320"/>
      <c r="AD333" s="79">
        <f t="shared" si="560"/>
        <v>0</v>
      </c>
      <c r="AE333" s="79">
        <f t="shared" si="561"/>
        <v>0</v>
      </c>
      <c r="AF333" s="79">
        <f t="shared" si="562"/>
        <v>0</v>
      </c>
      <c r="AG333" s="537"/>
      <c r="AH333" s="537"/>
      <c r="AI333" s="382"/>
      <c r="AJ333" s="320"/>
      <c r="AK333" s="79">
        <f t="shared" si="563"/>
        <v>0</v>
      </c>
      <c r="AL333" s="79">
        <f t="shared" si="564"/>
        <v>0</v>
      </c>
      <c r="AM333" s="79">
        <f t="shared" si="565"/>
        <v>0</v>
      </c>
      <c r="AN333" s="537"/>
      <c r="AO333" s="537"/>
      <c r="AP333" s="382"/>
      <c r="AQ333" s="320"/>
      <c r="AR333" s="79">
        <f t="shared" si="566"/>
        <v>0</v>
      </c>
      <c r="AS333" s="79">
        <f t="shared" si="567"/>
        <v>0</v>
      </c>
      <c r="AT333" s="79">
        <f t="shared" si="568"/>
        <v>0</v>
      </c>
      <c r="AU333" s="537"/>
      <c r="AV333" s="537"/>
      <c r="AW333" s="382"/>
      <c r="AX333" s="320"/>
      <c r="AY333" s="79">
        <f t="shared" si="569"/>
        <v>0</v>
      </c>
      <c r="AZ333" s="79">
        <f t="shared" si="570"/>
        <v>0</v>
      </c>
      <c r="BA333" s="79">
        <f t="shared" si="571"/>
        <v>0</v>
      </c>
      <c r="BB333" s="537"/>
      <c r="BC333" s="537"/>
      <c r="BD333" s="382"/>
      <c r="BE333" s="320"/>
      <c r="BF333" s="79">
        <f t="shared" si="572"/>
        <v>0</v>
      </c>
      <c r="BG333" s="79">
        <f t="shared" si="573"/>
        <v>0</v>
      </c>
      <c r="BH333" s="79">
        <f t="shared" si="574"/>
        <v>0</v>
      </c>
      <c r="BI333" s="537"/>
      <c r="BJ333" s="537"/>
      <c r="BK333" s="382"/>
      <c r="BL333" s="320"/>
      <c r="BM333" s="79">
        <f t="shared" si="575"/>
        <v>0</v>
      </c>
      <c r="BN333" s="79">
        <f t="shared" si="576"/>
        <v>0</v>
      </c>
      <c r="BO333" s="79">
        <f t="shared" si="577"/>
        <v>0</v>
      </c>
      <c r="BP333" s="537"/>
      <c r="BQ333" s="537"/>
      <c r="BR333" s="382"/>
      <c r="BS333" s="320"/>
      <c r="BT333" s="79">
        <f t="shared" si="578"/>
        <v>0</v>
      </c>
      <c r="BU333" s="79">
        <f t="shared" si="579"/>
        <v>0</v>
      </c>
      <c r="BV333" s="79">
        <f t="shared" si="580"/>
        <v>0</v>
      </c>
      <c r="BW333" s="537"/>
      <c r="BX333" s="537"/>
      <c r="BY333" s="382"/>
      <c r="BZ333" s="320"/>
      <c r="CA333" s="79">
        <f t="shared" si="581"/>
        <v>0</v>
      </c>
      <c r="CB333" s="79">
        <f t="shared" si="582"/>
        <v>0</v>
      </c>
      <c r="CC333" s="79">
        <f t="shared" si="583"/>
        <v>0</v>
      </c>
      <c r="CD333" s="537"/>
      <c r="CE333" s="537"/>
      <c r="CF333" s="382"/>
      <c r="CG333" s="320"/>
      <c r="CH333" s="79">
        <f t="shared" si="584"/>
        <v>0</v>
      </c>
      <c r="CI333" s="79">
        <f t="shared" si="585"/>
        <v>0</v>
      </c>
      <c r="CJ333" s="79">
        <f t="shared" si="586"/>
        <v>0</v>
      </c>
      <c r="CK333" s="537"/>
      <c r="CL333" s="537"/>
      <c r="CM333" s="382"/>
      <c r="CN333" s="320"/>
      <c r="CO333" s="79">
        <f t="shared" si="587"/>
        <v>0</v>
      </c>
      <c r="CP333" s="79">
        <f t="shared" si="588"/>
        <v>0</v>
      </c>
      <c r="CQ333" s="79">
        <f t="shared" si="589"/>
        <v>0</v>
      </c>
      <c r="CR333" s="537"/>
      <c r="CS333" s="537"/>
      <c r="CT333" s="382"/>
      <c r="CU333" s="320"/>
      <c r="CV333" s="79">
        <f t="shared" si="590"/>
        <v>0</v>
      </c>
      <c r="CW333" s="79">
        <f t="shared" si="591"/>
        <v>0</v>
      </c>
      <c r="CX333" s="79">
        <f t="shared" si="592"/>
        <v>0</v>
      </c>
      <c r="CY333" s="537"/>
      <c r="CZ333" s="537"/>
      <c r="DA333" s="382"/>
      <c r="DB333" s="320"/>
      <c r="DC333" s="79">
        <f t="shared" si="593"/>
        <v>0</v>
      </c>
      <c r="DD333" s="79">
        <f t="shared" si="594"/>
        <v>0</v>
      </c>
      <c r="DE333" s="79">
        <f t="shared" si="595"/>
        <v>0</v>
      </c>
      <c r="DF333" s="537"/>
      <c r="DG333" s="537"/>
      <c r="DH333" s="382"/>
      <c r="DI333" s="320"/>
      <c r="DJ333" s="79">
        <f t="shared" si="596"/>
        <v>0</v>
      </c>
      <c r="DK333" s="79">
        <f t="shared" si="597"/>
        <v>0</v>
      </c>
      <c r="DL333" s="79">
        <f t="shared" si="598"/>
        <v>0</v>
      </c>
      <c r="DM333" s="537"/>
      <c r="DN333" s="537"/>
      <c r="DO333" s="382"/>
      <c r="DP333" s="320"/>
      <c r="DQ333" s="79">
        <f t="shared" si="599"/>
        <v>0</v>
      </c>
      <c r="DR333" s="79">
        <f t="shared" si="600"/>
        <v>0</v>
      </c>
      <c r="DS333" s="79">
        <f t="shared" si="601"/>
        <v>0</v>
      </c>
      <c r="DT333" s="537"/>
      <c r="DU333" s="537"/>
      <c r="DV333" s="382"/>
    </row>
    <row r="334" spans="1:126" outlineLevel="1" x14ac:dyDescent="0.2">
      <c r="A334" s="152" t="s">
        <v>131</v>
      </c>
      <c r="B334" s="182" t="s">
        <v>118</v>
      </c>
      <c r="C334" s="43"/>
      <c r="D334" s="43"/>
      <c r="E334" s="79">
        <f t="shared" si="549"/>
        <v>0</v>
      </c>
      <c r="F334" s="150"/>
      <c r="G334" s="22"/>
      <c r="H334" s="320" t="s">
        <v>332</v>
      </c>
      <c r="I334" s="79">
        <f t="shared" si="550"/>
        <v>0</v>
      </c>
      <c r="J334" s="79">
        <f t="shared" si="551"/>
        <v>0</v>
      </c>
      <c r="K334" s="79">
        <f t="shared" si="552"/>
        <v>0</v>
      </c>
      <c r="L334" s="537"/>
      <c r="M334" s="537"/>
      <c r="N334" s="382"/>
      <c r="O334" s="320" t="str">
        <f t="shared" si="553"/>
        <v>LMC</v>
      </c>
      <c r="P334" s="79">
        <f t="shared" si="554"/>
        <v>0</v>
      </c>
      <c r="Q334" s="79">
        <f t="shared" si="555"/>
        <v>0</v>
      </c>
      <c r="R334" s="79">
        <f t="shared" si="556"/>
        <v>0</v>
      </c>
      <c r="S334" s="537"/>
      <c r="T334" s="537"/>
      <c r="U334" s="382"/>
      <c r="V334" s="320"/>
      <c r="W334" s="79">
        <f t="shared" si="557"/>
        <v>0</v>
      </c>
      <c r="X334" s="79">
        <f t="shared" si="558"/>
        <v>0</v>
      </c>
      <c r="Y334" s="79">
        <f t="shared" si="559"/>
        <v>0</v>
      </c>
      <c r="Z334" s="537"/>
      <c r="AA334" s="537"/>
      <c r="AB334" s="382"/>
      <c r="AC334" s="320"/>
      <c r="AD334" s="79">
        <f t="shared" si="560"/>
        <v>0</v>
      </c>
      <c r="AE334" s="79">
        <f t="shared" si="561"/>
        <v>0</v>
      </c>
      <c r="AF334" s="79">
        <f t="shared" si="562"/>
        <v>0</v>
      </c>
      <c r="AG334" s="537"/>
      <c r="AH334" s="537"/>
      <c r="AI334" s="382"/>
      <c r="AJ334" s="320"/>
      <c r="AK334" s="79">
        <f t="shared" si="563"/>
        <v>0</v>
      </c>
      <c r="AL334" s="79">
        <f t="shared" si="564"/>
        <v>0</v>
      </c>
      <c r="AM334" s="79">
        <f t="shared" si="565"/>
        <v>0</v>
      </c>
      <c r="AN334" s="537"/>
      <c r="AO334" s="537"/>
      <c r="AP334" s="382"/>
      <c r="AQ334" s="320"/>
      <c r="AR334" s="79">
        <f t="shared" si="566"/>
        <v>0</v>
      </c>
      <c r="AS334" s="79">
        <f t="shared" si="567"/>
        <v>0</v>
      </c>
      <c r="AT334" s="79">
        <f t="shared" si="568"/>
        <v>0</v>
      </c>
      <c r="AU334" s="537"/>
      <c r="AV334" s="537"/>
      <c r="AW334" s="382"/>
      <c r="AX334" s="320"/>
      <c r="AY334" s="79">
        <f t="shared" si="569"/>
        <v>0</v>
      </c>
      <c r="AZ334" s="79">
        <f t="shared" si="570"/>
        <v>0</v>
      </c>
      <c r="BA334" s="79">
        <f t="shared" si="571"/>
        <v>0</v>
      </c>
      <c r="BB334" s="537"/>
      <c r="BC334" s="537"/>
      <c r="BD334" s="382"/>
      <c r="BE334" s="320"/>
      <c r="BF334" s="79">
        <f t="shared" si="572"/>
        <v>0</v>
      </c>
      <c r="BG334" s="79">
        <f t="shared" si="573"/>
        <v>0</v>
      </c>
      <c r="BH334" s="79">
        <f t="shared" si="574"/>
        <v>0</v>
      </c>
      <c r="BI334" s="537"/>
      <c r="BJ334" s="537"/>
      <c r="BK334" s="382"/>
      <c r="BL334" s="320"/>
      <c r="BM334" s="79">
        <f t="shared" si="575"/>
        <v>0</v>
      </c>
      <c r="BN334" s="79">
        <f t="shared" si="576"/>
        <v>0</v>
      </c>
      <c r="BO334" s="79">
        <f t="shared" si="577"/>
        <v>0</v>
      </c>
      <c r="BP334" s="537"/>
      <c r="BQ334" s="537"/>
      <c r="BR334" s="382"/>
      <c r="BS334" s="320"/>
      <c r="BT334" s="79">
        <f t="shared" si="578"/>
        <v>0</v>
      </c>
      <c r="BU334" s="79">
        <f t="shared" si="579"/>
        <v>0</v>
      </c>
      <c r="BV334" s="79">
        <f t="shared" si="580"/>
        <v>0</v>
      </c>
      <c r="BW334" s="537"/>
      <c r="BX334" s="537"/>
      <c r="BY334" s="382"/>
      <c r="BZ334" s="320"/>
      <c r="CA334" s="79">
        <f t="shared" si="581"/>
        <v>0</v>
      </c>
      <c r="CB334" s="79">
        <f t="shared" si="582"/>
        <v>0</v>
      </c>
      <c r="CC334" s="79">
        <f t="shared" si="583"/>
        <v>0</v>
      </c>
      <c r="CD334" s="537"/>
      <c r="CE334" s="537"/>
      <c r="CF334" s="382"/>
      <c r="CG334" s="320"/>
      <c r="CH334" s="79">
        <f t="shared" si="584"/>
        <v>0</v>
      </c>
      <c r="CI334" s="79">
        <f t="shared" si="585"/>
        <v>0</v>
      </c>
      <c r="CJ334" s="79">
        <f t="shared" si="586"/>
        <v>0</v>
      </c>
      <c r="CK334" s="537"/>
      <c r="CL334" s="537"/>
      <c r="CM334" s="382"/>
      <c r="CN334" s="320"/>
      <c r="CO334" s="79">
        <f t="shared" si="587"/>
        <v>0</v>
      </c>
      <c r="CP334" s="79">
        <f t="shared" si="588"/>
        <v>0</v>
      </c>
      <c r="CQ334" s="79">
        <f t="shared" si="589"/>
        <v>0</v>
      </c>
      <c r="CR334" s="537"/>
      <c r="CS334" s="537"/>
      <c r="CT334" s="382"/>
      <c r="CU334" s="320"/>
      <c r="CV334" s="79">
        <f t="shared" si="590"/>
        <v>0</v>
      </c>
      <c r="CW334" s="79">
        <f t="shared" si="591"/>
        <v>0</v>
      </c>
      <c r="CX334" s="79">
        <f t="shared" si="592"/>
        <v>0</v>
      </c>
      <c r="CY334" s="537"/>
      <c r="CZ334" s="537"/>
      <c r="DA334" s="382"/>
      <c r="DB334" s="320"/>
      <c r="DC334" s="79">
        <f t="shared" si="593"/>
        <v>0</v>
      </c>
      <c r="DD334" s="79">
        <f t="shared" si="594"/>
        <v>0</v>
      </c>
      <c r="DE334" s="79">
        <f t="shared" si="595"/>
        <v>0</v>
      </c>
      <c r="DF334" s="537"/>
      <c r="DG334" s="537"/>
      <c r="DH334" s="382"/>
      <c r="DI334" s="320"/>
      <c r="DJ334" s="79">
        <f t="shared" si="596"/>
        <v>0</v>
      </c>
      <c r="DK334" s="79">
        <f t="shared" si="597"/>
        <v>0</v>
      </c>
      <c r="DL334" s="79">
        <f t="shared" si="598"/>
        <v>0</v>
      </c>
      <c r="DM334" s="537"/>
      <c r="DN334" s="537"/>
      <c r="DO334" s="382"/>
      <c r="DP334" s="320"/>
      <c r="DQ334" s="79">
        <f t="shared" si="599"/>
        <v>0</v>
      </c>
      <c r="DR334" s="79">
        <f t="shared" si="600"/>
        <v>0</v>
      </c>
      <c r="DS334" s="79">
        <f t="shared" si="601"/>
        <v>0</v>
      </c>
      <c r="DT334" s="537"/>
      <c r="DU334" s="537"/>
      <c r="DV334" s="382"/>
    </row>
    <row r="335" spans="1:126" outlineLevel="1" x14ac:dyDescent="0.2">
      <c r="A335" s="152" t="s">
        <v>131</v>
      </c>
      <c r="B335" s="182" t="s">
        <v>118</v>
      </c>
      <c r="C335" s="43"/>
      <c r="D335" s="43"/>
      <c r="E335" s="79">
        <f t="shared" si="549"/>
        <v>0</v>
      </c>
      <c r="F335" s="150"/>
      <c r="G335" s="22"/>
      <c r="H335" s="320" t="s">
        <v>332</v>
      </c>
      <c r="I335" s="79">
        <f t="shared" si="550"/>
        <v>0</v>
      </c>
      <c r="J335" s="79">
        <f t="shared" si="551"/>
        <v>0</v>
      </c>
      <c r="K335" s="79">
        <f t="shared" si="552"/>
        <v>0</v>
      </c>
      <c r="L335" s="537"/>
      <c r="M335" s="537"/>
      <c r="N335" s="382"/>
      <c r="O335" s="320" t="str">
        <f t="shared" si="553"/>
        <v>LMC</v>
      </c>
      <c r="P335" s="79">
        <f t="shared" si="554"/>
        <v>0</v>
      </c>
      <c r="Q335" s="79">
        <f t="shared" si="555"/>
        <v>0</v>
      </c>
      <c r="R335" s="79">
        <f t="shared" si="556"/>
        <v>0</v>
      </c>
      <c r="S335" s="537"/>
      <c r="T335" s="537"/>
      <c r="U335" s="382"/>
      <c r="V335" s="320"/>
      <c r="W335" s="79">
        <f t="shared" si="557"/>
        <v>0</v>
      </c>
      <c r="X335" s="79">
        <f t="shared" si="558"/>
        <v>0</v>
      </c>
      <c r="Y335" s="79">
        <f t="shared" si="559"/>
        <v>0</v>
      </c>
      <c r="Z335" s="537"/>
      <c r="AA335" s="537"/>
      <c r="AB335" s="382"/>
      <c r="AC335" s="320"/>
      <c r="AD335" s="79">
        <f t="shared" si="560"/>
        <v>0</v>
      </c>
      <c r="AE335" s="79">
        <f t="shared" si="561"/>
        <v>0</v>
      </c>
      <c r="AF335" s="79">
        <f t="shared" si="562"/>
        <v>0</v>
      </c>
      <c r="AG335" s="537"/>
      <c r="AH335" s="537"/>
      <c r="AI335" s="382"/>
      <c r="AJ335" s="320"/>
      <c r="AK335" s="79">
        <f t="shared" si="563"/>
        <v>0</v>
      </c>
      <c r="AL335" s="79">
        <f t="shared" si="564"/>
        <v>0</v>
      </c>
      <c r="AM335" s="79">
        <f t="shared" si="565"/>
        <v>0</v>
      </c>
      <c r="AN335" s="537"/>
      <c r="AO335" s="537"/>
      <c r="AP335" s="382"/>
      <c r="AQ335" s="320"/>
      <c r="AR335" s="79">
        <f t="shared" si="566"/>
        <v>0</v>
      </c>
      <c r="AS335" s="79">
        <f t="shared" si="567"/>
        <v>0</v>
      </c>
      <c r="AT335" s="79">
        <f t="shared" si="568"/>
        <v>0</v>
      </c>
      <c r="AU335" s="537"/>
      <c r="AV335" s="537"/>
      <c r="AW335" s="382"/>
      <c r="AX335" s="320"/>
      <c r="AY335" s="79">
        <f t="shared" si="569"/>
        <v>0</v>
      </c>
      <c r="AZ335" s="79">
        <f t="shared" si="570"/>
        <v>0</v>
      </c>
      <c r="BA335" s="79">
        <f t="shared" si="571"/>
        <v>0</v>
      </c>
      <c r="BB335" s="537"/>
      <c r="BC335" s="537"/>
      <c r="BD335" s="382"/>
      <c r="BE335" s="320"/>
      <c r="BF335" s="79">
        <f t="shared" si="572"/>
        <v>0</v>
      </c>
      <c r="BG335" s="79">
        <f t="shared" si="573"/>
        <v>0</v>
      </c>
      <c r="BH335" s="79">
        <f t="shared" si="574"/>
        <v>0</v>
      </c>
      <c r="BI335" s="537"/>
      <c r="BJ335" s="537"/>
      <c r="BK335" s="382"/>
      <c r="BL335" s="320"/>
      <c r="BM335" s="79">
        <f t="shared" si="575"/>
        <v>0</v>
      </c>
      <c r="BN335" s="79">
        <f t="shared" si="576"/>
        <v>0</v>
      </c>
      <c r="BO335" s="79">
        <f t="shared" si="577"/>
        <v>0</v>
      </c>
      <c r="BP335" s="537"/>
      <c r="BQ335" s="537"/>
      <c r="BR335" s="382"/>
      <c r="BS335" s="320"/>
      <c r="BT335" s="79">
        <f t="shared" si="578"/>
        <v>0</v>
      </c>
      <c r="BU335" s="79">
        <f t="shared" si="579"/>
        <v>0</v>
      </c>
      <c r="BV335" s="79">
        <f t="shared" si="580"/>
        <v>0</v>
      </c>
      <c r="BW335" s="537"/>
      <c r="BX335" s="537"/>
      <c r="BY335" s="382"/>
      <c r="BZ335" s="320"/>
      <c r="CA335" s="79">
        <f t="shared" si="581"/>
        <v>0</v>
      </c>
      <c r="CB335" s="79">
        <f t="shared" si="582"/>
        <v>0</v>
      </c>
      <c r="CC335" s="79">
        <f t="shared" si="583"/>
        <v>0</v>
      </c>
      <c r="CD335" s="537"/>
      <c r="CE335" s="537"/>
      <c r="CF335" s="382"/>
      <c r="CG335" s="320"/>
      <c r="CH335" s="79">
        <f t="shared" si="584"/>
        <v>0</v>
      </c>
      <c r="CI335" s="79">
        <f t="shared" si="585"/>
        <v>0</v>
      </c>
      <c r="CJ335" s="79">
        <f t="shared" si="586"/>
        <v>0</v>
      </c>
      <c r="CK335" s="537"/>
      <c r="CL335" s="537"/>
      <c r="CM335" s="382"/>
      <c r="CN335" s="320"/>
      <c r="CO335" s="79">
        <f t="shared" si="587"/>
        <v>0</v>
      </c>
      <c r="CP335" s="79">
        <f t="shared" si="588"/>
        <v>0</v>
      </c>
      <c r="CQ335" s="79">
        <f t="shared" si="589"/>
        <v>0</v>
      </c>
      <c r="CR335" s="537"/>
      <c r="CS335" s="537"/>
      <c r="CT335" s="382"/>
      <c r="CU335" s="320"/>
      <c r="CV335" s="79">
        <f t="shared" si="590"/>
        <v>0</v>
      </c>
      <c r="CW335" s="79">
        <f t="shared" si="591"/>
        <v>0</v>
      </c>
      <c r="CX335" s="79">
        <f t="shared" si="592"/>
        <v>0</v>
      </c>
      <c r="CY335" s="537"/>
      <c r="CZ335" s="537"/>
      <c r="DA335" s="382"/>
      <c r="DB335" s="320"/>
      <c r="DC335" s="79">
        <f t="shared" si="593"/>
        <v>0</v>
      </c>
      <c r="DD335" s="79">
        <f t="shared" si="594"/>
        <v>0</v>
      </c>
      <c r="DE335" s="79">
        <f t="shared" si="595"/>
        <v>0</v>
      </c>
      <c r="DF335" s="537"/>
      <c r="DG335" s="537"/>
      <c r="DH335" s="382"/>
      <c r="DI335" s="320"/>
      <c r="DJ335" s="79">
        <f t="shared" si="596"/>
        <v>0</v>
      </c>
      <c r="DK335" s="79">
        <f t="shared" si="597"/>
        <v>0</v>
      </c>
      <c r="DL335" s="79">
        <f t="shared" si="598"/>
        <v>0</v>
      </c>
      <c r="DM335" s="537"/>
      <c r="DN335" s="537"/>
      <c r="DO335" s="382"/>
      <c r="DP335" s="320"/>
      <c r="DQ335" s="79">
        <f t="shared" si="599"/>
        <v>0</v>
      </c>
      <c r="DR335" s="79">
        <f t="shared" si="600"/>
        <v>0</v>
      </c>
      <c r="DS335" s="79">
        <f t="shared" si="601"/>
        <v>0</v>
      </c>
      <c r="DT335" s="537"/>
      <c r="DU335" s="537"/>
      <c r="DV335" s="382"/>
    </row>
    <row r="336" spans="1:126" outlineLevel="1" x14ac:dyDescent="0.2">
      <c r="A336" s="75" t="s">
        <v>2</v>
      </c>
      <c r="B336" s="62" t="s">
        <v>36</v>
      </c>
      <c r="C336" s="77">
        <f>SUMIF($H337:$H342,MID($H336,3,10),C337:C342)</f>
        <v>0</v>
      </c>
      <c r="D336" s="77">
        <f>SUMIF($H337:$H342,MID($H336,3,10),D337:D342)</f>
        <v>0</v>
      </c>
      <c r="E336" s="77">
        <f t="shared" si="549"/>
        <v>0</v>
      </c>
      <c r="F336" s="150"/>
      <c r="G336" s="22"/>
      <c r="H336" s="320" t="s">
        <v>307</v>
      </c>
      <c r="I336" s="77">
        <f t="shared" si="550"/>
        <v>0</v>
      </c>
      <c r="J336" s="77">
        <f t="shared" si="551"/>
        <v>0</v>
      </c>
      <c r="K336" s="77">
        <f t="shared" si="552"/>
        <v>0</v>
      </c>
      <c r="L336" s="432">
        <f>IF(I$1="","",SUMIF($H337:$H342,MID($H336,3,10),L337:L342))</f>
        <v>0</v>
      </c>
      <c r="M336" s="432">
        <f>IF(I$1="","",SUMIF($H337:$H342,MID($H336,3,10),M337:M342))</f>
        <v>0</v>
      </c>
      <c r="N336" s="382"/>
      <c r="O336" s="320" t="str">
        <f t="shared" si="553"/>
        <v>LM</v>
      </c>
      <c r="P336" s="77">
        <f t="shared" si="554"/>
        <v>0</v>
      </c>
      <c r="Q336" s="77">
        <f t="shared" si="555"/>
        <v>0</v>
      </c>
      <c r="R336" s="77">
        <f t="shared" si="556"/>
        <v>0</v>
      </c>
      <c r="S336" s="432">
        <f>IF(P$1="","",SUMIF($H337:$H342,MID($H336,3,10),S337:S342))</f>
        <v>0</v>
      </c>
      <c r="T336" s="432">
        <f>IF(P$1="","",SUMIF($H337:$H342,MID($H336,3,10),T337:T342))</f>
        <v>0</v>
      </c>
      <c r="U336" s="382"/>
      <c r="V336" s="320"/>
      <c r="W336" s="77">
        <f t="shared" si="557"/>
        <v>0</v>
      </c>
      <c r="X336" s="77">
        <f t="shared" si="558"/>
        <v>0</v>
      </c>
      <c r="Y336" s="77">
        <f t="shared" si="559"/>
        <v>0</v>
      </c>
      <c r="Z336" s="432">
        <f>IF(W$1="","",SUMIF($H337:$H342,MID($H336,3,10),Z337:Z342))</f>
        <v>0</v>
      </c>
      <c r="AA336" s="432">
        <f>IF(W$1="","",SUMIF($H337:$H342,MID($H336,3,10),AA337:AA342))</f>
        <v>0</v>
      </c>
      <c r="AB336" s="382"/>
      <c r="AC336" s="320"/>
      <c r="AD336" s="77">
        <f t="shared" si="560"/>
        <v>0</v>
      </c>
      <c r="AE336" s="77">
        <f t="shared" si="561"/>
        <v>0</v>
      </c>
      <c r="AF336" s="77">
        <f t="shared" si="562"/>
        <v>0</v>
      </c>
      <c r="AG336" s="432">
        <f>IF(AD$1="","",SUMIF($H337:$H342,MID($H336,3,10),AG337:AG342))</f>
        <v>0</v>
      </c>
      <c r="AH336" s="432">
        <f>IF(AD$1="","",SUMIF($H337:$H342,MID($H336,3,10),AH337:AH342))</f>
        <v>0</v>
      </c>
      <c r="AI336" s="382"/>
      <c r="AJ336" s="320"/>
      <c r="AK336" s="77">
        <f t="shared" si="563"/>
        <v>0</v>
      </c>
      <c r="AL336" s="77">
        <f t="shared" si="564"/>
        <v>0</v>
      </c>
      <c r="AM336" s="77">
        <f t="shared" si="565"/>
        <v>0</v>
      </c>
      <c r="AN336" s="432">
        <f>IF(AK$1="","",SUMIF($H337:$H342,MID($H336,3,10),AN337:AN342))</f>
        <v>0</v>
      </c>
      <c r="AO336" s="432">
        <f>IF(AK$1="","",SUMIF($H337:$H342,MID($H336,3,10),AO337:AO342))</f>
        <v>0</v>
      </c>
      <c r="AP336" s="382"/>
      <c r="AQ336" s="320"/>
      <c r="AR336" s="77">
        <f t="shared" si="566"/>
        <v>0</v>
      </c>
      <c r="AS336" s="77">
        <f t="shared" si="567"/>
        <v>0</v>
      </c>
      <c r="AT336" s="77">
        <f t="shared" si="568"/>
        <v>0</v>
      </c>
      <c r="AU336" s="432">
        <f>IF(AR$1="","",SUMIF($H337:$H342,MID($H336,3,10),AU337:AU342))</f>
        <v>0</v>
      </c>
      <c r="AV336" s="432">
        <f>IF(AR$1="","",SUMIF($H337:$H342,MID($H336,3,10),AV337:AV342))</f>
        <v>0</v>
      </c>
      <c r="AW336" s="382"/>
      <c r="AX336" s="320"/>
      <c r="AY336" s="77">
        <f t="shared" si="569"/>
        <v>0</v>
      </c>
      <c r="AZ336" s="77">
        <f t="shared" si="570"/>
        <v>0</v>
      </c>
      <c r="BA336" s="77">
        <f t="shared" si="571"/>
        <v>0</v>
      </c>
      <c r="BB336" s="432">
        <f>IF(AY$1="","",SUMIF($H337:$H342,MID($H336,3,10),BB337:BB342))</f>
        <v>0</v>
      </c>
      <c r="BC336" s="432">
        <f>IF(AY$1="","",SUMIF($H337:$H342,MID($H336,3,10),BC337:BC342))</f>
        <v>0</v>
      </c>
      <c r="BD336" s="382"/>
      <c r="BE336" s="320"/>
      <c r="BF336" s="77">
        <f t="shared" si="572"/>
        <v>0</v>
      </c>
      <c r="BG336" s="77">
        <f t="shared" si="573"/>
        <v>0</v>
      </c>
      <c r="BH336" s="77">
        <f t="shared" si="574"/>
        <v>0</v>
      </c>
      <c r="BI336" s="432">
        <f>IF(BF$1="","",SUMIF($H337:$H342,MID($H336,3,10),BI337:BI342))</f>
        <v>0</v>
      </c>
      <c r="BJ336" s="432">
        <f>IF(BF$1="","",SUMIF($H337:$H342,MID($H336,3,10),BJ337:BJ342))</f>
        <v>0</v>
      </c>
      <c r="BK336" s="382"/>
      <c r="BL336" s="320"/>
      <c r="BM336" s="77">
        <f t="shared" si="575"/>
        <v>0</v>
      </c>
      <c r="BN336" s="77">
        <f t="shared" si="576"/>
        <v>0</v>
      </c>
      <c r="BO336" s="77">
        <f t="shared" si="577"/>
        <v>0</v>
      </c>
      <c r="BP336" s="432">
        <f>IF(BM$1="","",SUMIF($H337:$H342,MID($H336,3,10),BP337:BP342))</f>
        <v>0</v>
      </c>
      <c r="BQ336" s="432">
        <f>IF(BM$1="","",SUMIF($H337:$H342,MID($H336,3,10),BQ337:BQ342))</f>
        <v>0</v>
      </c>
      <c r="BR336" s="382"/>
      <c r="BS336" s="320"/>
      <c r="BT336" s="77">
        <f t="shared" si="578"/>
        <v>0</v>
      </c>
      <c r="BU336" s="77">
        <f t="shared" si="579"/>
        <v>0</v>
      </c>
      <c r="BV336" s="77">
        <f t="shared" si="580"/>
        <v>0</v>
      </c>
      <c r="BW336" s="432">
        <f>IF(BT$1="","",SUMIF($H337:$H342,MID($H336,3,10),BW337:BW342))</f>
        <v>0</v>
      </c>
      <c r="BX336" s="432">
        <f>IF(BT$1="","",SUMIF($H337:$H342,MID($H336,3,10),BX337:BX342))</f>
        <v>0</v>
      </c>
      <c r="BY336" s="382"/>
      <c r="BZ336" s="320"/>
      <c r="CA336" s="77">
        <f t="shared" si="581"/>
        <v>0</v>
      </c>
      <c r="CB336" s="77">
        <f t="shared" si="582"/>
        <v>0</v>
      </c>
      <c r="CC336" s="77">
        <f t="shared" si="583"/>
        <v>0</v>
      </c>
      <c r="CD336" s="432">
        <f>IF(CA$1="","",SUMIF($H337:$H342,MID($H336,3,10),CD337:CD342))</f>
        <v>0</v>
      </c>
      <c r="CE336" s="432">
        <f>IF(CA$1="","",SUMIF($H337:$H342,MID($H336,3,10),CE337:CE342))</f>
        <v>0</v>
      </c>
      <c r="CF336" s="382"/>
      <c r="CG336" s="320"/>
      <c r="CH336" s="77">
        <f t="shared" si="584"/>
        <v>0</v>
      </c>
      <c r="CI336" s="77">
        <f t="shared" si="585"/>
        <v>0</v>
      </c>
      <c r="CJ336" s="77">
        <f t="shared" si="586"/>
        <v>0</v>
      </c>
      <c r="CK336" s="432">
        <f>IF(CH$1="","",SUMIF($H337:$H342,MID($H336,3,10),CK337:CK342))</f>
        <v>0</v>
      </c>
      <c r="CL336" s="432">
        <f>IF(CH$1="","",SUMIF($H337:$H342,MID($H336,3,10),CL337:CL342))</f>
        <v>0</v>
      </c>
      <c r="CM336" s="382"/>
      <c r="CN336" s="320"/>
      <c r="CO336" s="77">
        <f t="shared" si="587"/>
        <v>0</v>
      </c>
      <c r="CP336" s="77">
        <f t="shared" si="588"/>
        <v>0</v>
      </c>
      <c r="CQ336" s="77">
        <f t="shared" si="589"/>
        <v>0</v>
      </c>
      <c r="CR336" s="432">
        <f>IF(CO$1="","",SUMIF($H337:$H342,MID($H336,3,10),CR337:CR342))</f>
        <v>0</v>
      </c>
      <c r="CS336" s="432">
        <f>IF(CO$1="","",SUMIF($H337:$H342,MID($H336,3,10),CS337:CS342))</f>
        <v>0</v>
      </c>
      <c r="CT336" s="382"/>
      <c r="CU336" s="320"/>
      <c r="CV336" s="77">
        <f t="shared" si="590"/>
        <v>0</v>
      </c>
      <c r="CW336" s="77">
        <f t="shared" si="591"/>
        <v>0</v>
      </c>
      <c r="CX336" s="77">
        <f t="shared" si="592"/>
        <v>0</v>
      </c>
      <c r="CY336" s="432">
        <f>IF(CV$1="","",SUMIF($H337:$H342,MID($H336,3,10),CY337:CY342))</f>
        <v>0</v>
      </c>
      <c r="CZ336" s="432">
        <f>IF(CV$1="","",SUMIF($H337:$H342,MID($H336,3,10),CZ337:CZ342))</f>
        <v>0</v>
      </c>
      <c r="DA336" s="382"/>
      <c r="DB336" s="320"/>
      <c r="DC336" s="77">
        <f t="shared" si="593"/>
        <v>0</v>
      </c>
      <c r="DD336" s="77">
        <f t="shared" si="594"/>
        <v>0</v>
      </c>
      <c r="DE336" s="77">
        <f t="shared" si="595"/>
        <v>0</v>
      </c>
      <c r="DF336" s="432">
        <f>IF(DC$1="","",SUMIF($H337:$H342,MID($H336,3,10),DF337:DF342))</f>
        <v>0</v>
      </c>
      <c r="DG336" s="432">
        <f>IF(DC$1="","",SUMIF($H337:$H342,MID($H336,3,10),DG337:DG342))</f>
        <v>0</v>
      </c>
      <c r="DH336" s="382"/>
      <c r="DI336" s="320"/>
      <c r="DJ336" s="77">
        <f t="shared" si="596"/>
        <v>0</v>
      </c>
      <c r="DK336" s="77">
        <f t="shared" si="597"/>
        <v>0</v>
      </c>
      <c r="DL336" s="77">
        <f t="shared" si="598"/>
        <v>0</v>
      </c>
      <c r="DM336" s="432">
        <f>IF(DJ$1="","",SUMIF($H337:$H342,MID($H336,3,10),DM337:DM342))</f>
        <v>0</v>
      </c>
      <c r="DN336" s="432">
        <f>IF(DJ$1="","",SUMIF($H337:$H342,MID($H336,3,10),DN337:DN342))</f>
        <v>0</v>
      </c>
      <c r="DO336" s="382"/>
      <c r="DP336" s="320"/>
      <c r="DQ336" s="77">
        <f t="shared" si="599"/>
        <v>0</v>
      </c>
      <c r="DR336" s="77">
        <f t="shared" si="600"/>
        <v>0</v>
      </c>
      <c r="DS336" s="77">
        <f t="shared" si="601"/>
        <v>0</v>
      </c>
      <c r="DT336" s="432">
        <f>IF(DQ$1="","",SUMIF($H337:$H342,MID($H336,3,10),DT337:DT342))</f>
        <v>0</v>
      </c>
      <c r="DU336" s="432">
        <f>IF(DQ$1="","",SUMIF($H337:$H342,MID($H336,3,10),DU337:DU342))</f>
        <v>0</v>
      </c>
      <c r="DV336" s="382"/>
    </row>
    <row r="337" spans="1:126" outlineLevel="1" x14ac:dyDescent="0.2">
      <c r="A337" s="152" t="s">
        <v>108</v>
      </c>
      <c r="B337" s="182" t="s">
        <v>85</v>
      </c>
      <c r="C337" s="43"/>
      <c r="D337" s="43"/>
      <c r="E337" s="79">
        <f t="shared" si="549"/>
        <v>0</v>
      </c>
      <c r="F337" s="150" t="s">
        <v>36</v>
      </c>
      <c r="G337" s="22" t="s">
        <v>152</v>
      </c>
      <c r="H337" s="320" t="s">
        <v>308</v>
      </c>
      <c r="I337" s="79">
        <f t="shared" si="550"/>
        <v>0</v>
      </c>
      <c r="J337" s="79">
        <f t="shared" si="551"/>
        <v>0</v>
      </c>
      <c r="K337" s="79">
        <f t="shared" si="552"/>
        <v>0</v>
      </c>
      <c r="L337" s="537"/>
      <c r="M337" s="537"/>
      <c r="N337" s="382"/>
      <c r="O337" s="320" t="str">
        <f t="shared" si="553"/>
        <v>LMS</v>
      </c>
      <c r="P337" s="79">
        <f t="shared" si="554"/>
        <v>0</v>
      </c>
      <c r="Q337" s="79">
        <f t="shared" si="555"/>
        <v>0</v>
      </c>
      <c r="R337" s="79">
        <f t="shared" si="556"/>
        <v>0</v>
      </c>
      <c r="S337" s="537"/>
      <c r="T337" s="537"/>
      <c r="U337" s="382"/>
      <c r="V337" s="320"/>
      <c r="W337" s="79">
        <f t="shared" si="557"/>
        <v>0</v>
      </c>
      <c r="X337" s="79">
        <f t="shared" si="558"/>
        <v>0</v>
      </c>
      <c r="Y337" s="79">
        <f t="shared" si="559"/>
        <v>0</v>
      </c>
      <c r="Z337" s="537"/>
      <c r="AA337" s="537"/>
      <c r="AB337" s="382"/>
      <c r="AC337" s="320"/>
      <c r="AD337" s="79">
        <f t="shared" si="560"/>
        <v>0</v>
      </c>
      <c r="AE337" s="79">
        <f t="shared" si="561"/>
        <v>0</v>
      </c>
      <c r="AF337" s="79">
        <f t="shared" si="562"/>
        <v>0</v>
      </c>
      <c r="AG337" s="537"/>
      <c r="AH337" s="537"/>
      <c r="AI337" s="382"/>
      <c r="AJ337" s="320"/>
      <c r="AK337" s="79">
        <f t="shared" si="563"/>
        <v>0</v>
      </c>
      <c r="AL337" s="79">
        <f t="shared" si="564"/>
        <v>0</v>
      </c>
      <c r="AM337" s="79">
        <f t="shared" si="565"/>
        <v>0</v>
      </c>
      <c r="AN337" s="537"/>
      <c r="AO337" s="537"/>
      <c r="AP337" s="382"/>
      <c r="AQ337" s="320"/>
      <c r="AR337" s="79">
        <f t="shared" si="566"/>
        <v>0</v>
      </c>
      <c r="AS337" s="79">
        <f t="shared" si="567"/>
        <v>0</v>
      </c>
      <c r="AT337" s="79">
        <f t="shared" si="568"/>
        <v>0</v>
      </c>
      <c r="AU337" s="537"/>
      <c r="AV337" s="537"/>
      <c r="AW337" s="382"/>
      <c r="AX337" s="320"/>
      <c r="AY337" s="79">
        <f t="shared" si="569"/>
        <v>0</v>
      </c>
      <c r="AZ337" s="79">
        <f t="shared" si="570"/>
        <v>0</v>
      </c>
      <c r="BA337" s="79">
        <f t="shared" si="571"/>
        <v>0</v>
      </c>
      <c r="BB337" s="537"/>
      <c r="BC337" s="537"/>
      <c r="BD337" s="382"/>
      <c r="BE337" s="320"/>
      <c r="BF337" s="79">
        <f t="shared" si="572"/>
        <v>0</v>
      </c>
      <c r="BG337" s="79">
        <f t="shared" si="573"/>
        <v>0</v>
      </c>
      <c r="BH337" s="79">
        <f t="shared" si="574"/>
        <v>0</v>
      </c>
      <c r="BI337" s="537"/>
      <c r="BJ337" s="537"/>
      <c r="BK337" s="382"/>
      <c r="BL337" s="320"/>
      <c r="BM337" s="79">
        <f t="shared" si="575"/>
        <v>0</v>
      </c>
      <c r="BN337" s="79">
        <f t="shared" si="576"/>
        <v>0</v>
      </c>
      <c r="BO337" s="79">
        <f t="shared" si="577"/>
        <v>0</v>
      </c>
      <c r="BP337" s="537"/>
      <c r="BQ337" s="537"/>
      <c r="BR337" s="382"/>
      <c r="BS337" s="320"/>
      <c r="BT337" s="79">
        <f t="shared" si="578"/>
        <v>0</v>
      </c>
      <c r="BU337" s="79">
        <f t="shared" si="579"/>
        <v>0</v>
      </c>
      <c r="BV337" s="79">
        <f t="shared" si="580"/>
        <v>0</v>
      </c>
      <c r="BW337" s="537"/>
      <c r="BX337" s="537"/>
      <c r="BY337" s="382"/>
      <c r="BZ337" s="320"/>
      <c r="CA337" s="79">
        <f t="shared" si="581"/>
        <v>0</v>
      </c>
      <c r="CB337" s="79">
        <f t="shared" si="582"/>
        <v>0</v>
      </c>
      <c r="CC337" s="79">
        <f t="shared" si="583"/>
        <v>0</v>
      </c>
      <c r="CD337" s="537"/>
      <c r="CE337" s="537"/>
      <c r="CF337" s="382"/>
      <c r="CG337" s="320"/>
      <c r="CH337" s="79">
        <f t="shared" si="584"/>
        <v>0</v>
      </c>
      <c r="CI337" s="79">
        <f t="shared" si="585"/>
        <v>0</v>
      </c>
      <c r="CJ337" s="79">
        <f t="shared" si="586"/>
        <v>0</v>
      </c>
      <c r="CK337" s="537"/>
      <c r="CL337" s="537"/>
      <c r="CM337" s="382"/>
      <c r="CN337" s="320"/>
      <c r="CO337" s="79">
        <f t="shared" si="587"/>
        <v>0</v>
      </c>
      <c r="CP337" s="79">
        <f t="shared" si="588"/>
        <v>0</v>
      </c>
      <c r="CQ337" s="79">
        <f t="shared" si="589"/>
        <v>0</v>
      </c>
      <c r="CR337" s="537"/>
      <c r="CS337" s="537"/>
      <c r="CT337" s="382"/>
      <c r="CU337" s="320"/>
      <c r="CV337" s="79">
        <f t="shared" si="590"/>
        <v>0</v>
      </c>
      <c r="CW337" s="79">
        <f t="shared" si="591"/>
        <v>0</v>
      </c>
      <c r="CX337" s="79">
        <f t="shared" si="592"/>
        <v>0</v>
      </c>
      <c r="CY337" s="537"/>
      <c r="CZ337" s="537"/>
      <c r="DA337" s="382"/>
      <c r="DB337" s="320"/>
      <c r="DC337" s="79">
        <f t="shared" si="593"/>
        <v>0</v>
      </c>
      <c r="DD337" s="79">
        <f t="shared" si="594"/>
        <v>0</v>
      </c>
      <c r="DE337" s="79">
        <f t="shared" si="595"/>
        <v>0</v>
      </c>
      <c r="DF337" s="537"/>
      <c r="DG337" s="537"/>
      <c r="DH337" s="382"/>
      <c r="DI337" s="320"/>
      <c r="DJ337" s="79">
        <f t="shared" si="596"/>
        <v>0</v>
      </c>
      <c r="DK337" s="79">
        <f t="shared" si="597"/>
        <v>0</v>
      </c>
      <c r="DL337" s="79">
        <f t="shared" si="598"/>
        <v>0</v>
      </c>
      <c r="DM337" s="537"/>
      <c r="DN337" s="537"/>
      <c r="DO337" s="382"/>
      <c r="DP337" s="320"/>
      <c r="DQ337" s="79">
        <f t="shared" si="599"/>
        <v>0</v>
      </c>
      <c r="DR337" s="79">
        <f t="shared" si="600"/>
        <v>0</v>
      </c>
      <c r="DS337" s="79">
        <f t="shared" si="601"/>
        <v>0</v>
      </c>
      <c r="DT337" s="537"/>
      <c r="DU337" s="537"/>
      <c r="DV337" s="382"/>
    </row>
    <row r="338" spans="1:126" outlineLevel="1" x14ac:dyDescent="0.2">
      <c r="A338" s="186" t="s">
        <v>259</v>
      </c>
      <c r="B338" s="179" t="s">
        <v>85</v>
      </c>
      <c r="C338" s="43"/>
      <c r="D338" s="43"/>
      <c r="E338" s="79">
        <f t="shared" si="549"/>
        <v>0</v>
      </c>
      <c r="F338" s="150"/>
      <c r="G338" s="22"/>
      <c r="H338" s="320" t="s">
        <v>308</v>
      </c>
      <c r="I338" s="79">
        <f t="shared" si="550"/>
        <v>0</v>
      </c>
      <c r="J338" s="79">
        <f t="shared" si="551"/>
        <v>0</v>
      </c>
      <c r="K338" s="79">
        <f t="shared" si="552"/>
        <v>0</v>
      </c>
      <c r="L338" s="537"/>
      <c r="M338" s="537"/>
      <c r="N338" s="382"/>
      <c r="O338" s="320" t="str">
        <f t="shared" si="553"/>
        <v>LMS</v>
      </c>
      <c r="P338" s="79">
        <f t="shared" si="554"/>
        <v>0</v>
      </c>
      <c r="Q338" s="79">
        <f t="shared" si="555"/>
        <v>0</v>
      </c>
      <c r="R338" s="79">
        <f t="shared" si="556"/>
        <v>0</v>
      </c>
      <c r="S338" s="537"/>
      <c r="T338" s="537"/>
      <c r="U338" s="382"/>
      <c r="V338" s="320"/>
      <c r="W338" s="79">
        <f t="shared" si="557"/>
        <v>0</v>
      </c>
      <c r="X338" s="79">
        <f t="shared" si="558"/>
        <v>0</v>
      </c>
      <c r="Y338" s="79">
        <f t="shared" si="559"/>
        <v>0</v>
      </c>
      <c r="Z338" s="537"/>
      <c r="AA338" s="537"/>
      <c r="AB338" s="382"/>
      <c r="AC338" s="320"/>
      <c r="AD338" s="79">
        <f t="shared" si="560"/>
        <v>0</v>
      </c>
      <c r="AE338" s="79">
        <f t="shared" si="561"/>
        <v>0</v>
      </c>
      <c r="AF338" s="79">
        <f t="shared" si="562"/>
        <v>0</v>
      </c>
      <c r="AG338" s="537"/>
      <c r="AH338" s="537"/>
      <c r="AI338" s="382"/>
      <c r="AJ338" s="320"/>
      <c r="AK338" s="79">
        <f t="shared" si="563"/>
        <v>0</v>
      </c>
      <c r="AL338" s="79">
        <f t="shared" si="564"/>
        <v>0</v>
      </c>
      <c r="AM338" s="79">
        <f t="shared" si="565"/>
        <v>0</v>
      </c>
      <c r="AN338" s="537"/>
      <c r="AO338" s="537"/>
      <c r="AP338" s="382"/>
      <c r="AQ338" s="320"/>
      <c r="AR338" s="79">
        <f t="shared" si="566"/>
        <v>0</v>
      </c>
      <c r="AS338" s="79">
        <f t="shared" si="567"/>
        <v>0</v>
      </c>
      <c r="AT338" s="79">
        <f t="shared" si="568"/>
        <v>0</v>
      </c>
      <c r="AU338" s="537"/>
      <c r="AV338" s="537"/>
      <c r="AW338" s="382"/>
      <c r="AX338" s="320"/>
      <c r="AY338" s="79">
        <f t="shared" si="569"/>
        <v>0</v>
      </c>
      <c r="AZ338" s="79">
        <f t="shared" si="570"/>
        <v>0</v>
      </c>
      <c r="BA338" s="79">
        <f t="shared" si="571"/>
        <v>0</v>
      </c>
      <c r="BB338" s="537"/>
      <c r="BC338" s="537"/>
      <c r="BD338" s="382"/>
      <c r="BE338" s="320"/>
      <c r="BF338" s="79">
        <f t="shared" si="572"/>
        <v>0</v>
      </c>
      <c r="BG338" s="79">
        <f t="shared" si="573"/>
        <v>0</v>
      </c>
      <c r="BH338" s="79">
        <f t="shared" si="574"/>
        <v>0</v>
      </c>
      <c r="BI338" s="537"/>
      <c r="BJ338" s="537"/>
      <c r="BK338" s="382"/>
      <c r="BL338" s="320"/>
      <c r="BM338" s="79">
        <f t="shared" si="575"/>
        <v>0</v>
      </c>
      <c r="BN338" s="79">
        <f t="shared" si="576"/>
        <v>0</v>
      </c>
      <c r="BO338" s="79">
        <f t="shared" si="577"/>
        <v>0</v>
      </c>
      <c r="BP338" s="537"/>
      <c r="BQ338" s="537"/>
      <c r="BR338" s="382"/>
      <c r="BS338" s="320"/>
      <c r="BT338" s="79">
        <f t="shared" si="578"/>
        <v>0</v>
      </c>
      <c r="BU338" s="79">
        <f t="shared" si="579"/>
        <v>0</v>
      </c>
      <c r="BV338" s="79">
        <f t="shared" si="580"/>
        <v>0</v>
      </c>
      <c r="BW338" s="537"/>
      <c r="BX338" s="537"/>
      <c r="BY338" s="382"/>
      <c r="BZ338" s="320"/>
      <c r="CA338" s="79">
        <f t="shared" si="581"/>
        <v>0</v>
      </c>
      <c r="CB338" s="79">
        <f t="shared" si="582"/>
        <v>0</v>
      </c>
      <c r="CC338" s="79">
        <f t="shared" si="583"/>
        <v>0</v>
      </c>
      <c r="CD338" s="537"/>
      <c r="CE338" s="537"/>
      <c r="CF338" s="382"/>
      <c r="CG338" s="320"/>
      <c r="CH338" s="79">
        <f t="shared" si="584"/>
        <v>0</v>
      </c>
      <c r="CI338" s="79">
        <f t="shared" si="585"/>
        <v>0</v>
      </c>
      <c r="CJ338" s="79">
        <f t="shared" si="586"/>
        <v>0</v>
      </c>
      <c r="CK338" s="537"/>
      <c r="CL338" s="537"/>
      <c r="CM338" s="382"/>
      <c r="CN338" s="320"/>
      <c r="CO338" s="79">
        <f t="shared" si="587"/>
        <v>0</v>
      </c>
      <c r="CP338" s="79">
        <f t="shared" si="588"/>
        <v>0</v>
      </c>
      <c r="CQ338" s="79">
        <f t="shared" si="589"/>
        <v>0</v>
      </c>
      <c r="CR338" s="537"/>
      <c r="CS338" s="537"/>
      <c r="CT338" s="382"/>
      <c r="CU338" s="320"/>
      <c r="CV338" s="79">
        <f t="shared" si="590"/>
        <v>0</v>
      </c>
      <c r="CW338" s="79">
        <f t="shared" si="591"/>
        <v>0</v>
      </c>
      <c r="CX338" s="79">
        <f t="shared" si="592"/>
        <v>0</v>
      </c>
      <c r="CY338" s="537"/>
      <c r="CZ338" s="537"/>
      <c r="DA338" s="382"/>
      <c r="DB338" s="320"/>
      <c r="DC338" s="79">
        <f t="shared" si="593"/>
        <v>0</v>
      </c>
      <c r="DD338" s="79">
        <f t="shared" si="594"/>
        <v>0</v>
      </c>
      <c r="DE338" s="79">
        <f t="shared" si="595"/>
        <v>0</v>
      </c>
      <c r="DF338" s="537"/>
      <c r="DG338" s="537"/>
      <c r="DH338" s="382"/>
      <c r="DI338" s="320"/>
      <c r="DJ338" s="79">
        <f t="shared" si="596"/>
        <v>0</v>
      </c>
      <c r="DK338" s="79">
        <f t="shared" si="597"/>
        <v>0</v>
      </c>
      <c r="DL338" s="79">
        <f t="shared" si="598"/>
        <v>0</v>
      </c>
      <c r="DM338" s="537"/>
      <c r="DN338" s="537"/>
      <c r="DO338" s="382"/>
      <c r="DP338" s="320"/>
      <c r="DQ338" s="79">
        <f t="shared" si="599"/>
        <v>0</v>
      </c>
      <c r="DR338" s="79">
        <f t="shared" si="600"/>
        <v>0</v>
      </c>
      <c r="DS338" s="79">
        <f t="shared" si="601"/>
        <v>0</v>
      </c>
      <c r="DT338" s="537"/>
      <c r="DU338" s="537"/>
      <c r="DV338" s="382"/>
    </row>
    <row r="339" spans="1:126" outlineLevel="1" x14ac:dyDescent="0.2">
      <c r="A339" s="152" t="s">
        <v>113</v>
      </c>
      <c r="B339" s="182" t="s">
        <v>85</v>
      </c>
      <c r="C339" s="43"/>
      <c r="D339" s="43"/>
      <c r="E339" s="79">
        <f t="shared" si="549"/>
        <v>0</v>
      </c>
      <c r="F339" s="150"/>
      <c r="G339" s="22"/>
      <c r="H339" s="320" t="s">
        <v>308</v>
      </c>
      <c r="I339" s="79">
        <f t="shared" si="550"/>
        <v>0</v>
      </c>
      <c r="J339" s="79">
        <f t="shared" si="551"/>
        <v>0</v>
      </c>
      <c r="K339" s="79">
        <f t="shared" si="552"/>
        <v>0</v>
      </c>
      <c r="L339" s="537"/>
      <c r="M339" s="537"/>
      <c r="N339" s="382"/>
      <c r="O339" s="320" t="str">
        <f t="shared" si="553"/>
        <v>LMS</v>
      </c>
      <c r="P339" s="79">
        <f t="shared" si="554"/>
        <v>0</v>
      </c>
      <c r="Q339" s="79">
        <f t="shared" si="555"/>
        <v>0</v>
      </c>
      <c r="R339" s="79">
        <f t="shared" si="556"/>
        <v>0</v>
      </c>
      <c r="S339" s="537"/>
      <c r="T339" s="537"/>
      <c r="U339" s="382"/>
      <c r="V339" s="320"/>
      <c r="W339" s="79">
        <f t="shared" si="557"/>
        <v>0</v>
      </c>
      <c r="X339" s="79">
        <f t="shared" si="558"/>
        <v>0</v>
      </c>
      <c r="Y339" s="79">
        <f t="shared" si="559"/>
        <v>0</v>
      </c>
      <c r="Z339" s="537"/>
      <c r="AA339" s="537"/>
      <c r="AB339" s="382"/>
      <c r="AC339" s="320"/>
      <c r="AD339" s="79">
        <f t="shared" si="560"/>
        <v>0</v>
      </c>
      <c r="AE339" s="79">
        <f t="shared" si="561"/>
        <v>0</v>
      </c>
      <c r="AF339" s="79">
        <f t="shared" si="562"/>
        <v>0</v>
      </c>
      <c r="AG339" s="537"/>
      <c r="AH339" s="537"/>
      <c r="AI339" s="382"/>
      <c r="AJ339" s="320"/>
      <c r="AK339" s="79">
        <f t="shared" si="563"/>
        <v>0</v>
      </c>
      <c r="AL339" s="79">
        <f t="shared" si="564"/>
        <v>0</v>
      </c>
      <c r="AM339" s="79">
        <f t="shared" si="565"/>
        <v>0</v>
      </c>
      <c r="AN339" s="537"/>
      <c r="AO339" s="537"/>
      <c r="AP339" s="382"/>
      <c r="AQ339" s="320"/>
      <c r="AR339" s="79">
        <f t="shared" si="566"/>
        <v>0</v>
      </c>
      <c r="AS339" s="79">
        <f t="shared" si="567"/>
        <v>0</v>
      </c>
      <c r="AT339" s="79">
        <f t="shared" si="568"/>
        <v>0</v>
      </c>
      <c r="AU339" s="537"/>
      <c r="AV339" s="537"/>
      <c r="AW339" s="382"/>
      <c r="AX339" s="320"/>
      <c r="AY339" s="79">
        <f t="shared" si="569"/>
        <v>0</v>
      </c>
      <c r="AZ339" s="79">
        <f t="shared" si="570"/>
        <v>0</v>
      </c>
      <c r="BA339" s="79">
        <f t="shared" si="571"/>
        <v>0</v>
      </c>
      <c r="BB339" s="537"/>
      <c r="BC339" s="537"/>
      <c r="BD339" s="382"/>
      <c r="BE339" s="320"/>
      <c r="BF339" s="79">
        <f t="shared" si="572"/>
        <v>0</v>
      </c>
      <c r="BG339" s="79">
        <f t="shared" si="573"/>
        <v>0</v>
      </c>
      <c r="BH339" s="79">
        <f t="shared" si="574"/>
        <v>0</v>
      </c>
      <c r="BI339" s="537"/>
      <c r="BJ339" s="537"/>
      <c r="BK339" s="382"/>
      <c r="BL339" s="320"/>
      <c r="BM339" s="79">
        <f t="shared" si="575"/>
        <v>0</v>
      </c>
      <c r="BN339" s="79">
        <f t="shared" si="576"/>
        <v>0</v>
      </c>
      <c r="BO339" s="79">
        <f t="shared" si="577"/>
        <v>0</v>
      </c>
      <c r="BP339" s="537"/>
      <c r="BQ339" s="537"/>
      <c r="BR339" s="382"/>
      <c r="BS339" s="320"/>
      <c r="BT339" s="79">
        <f t="shared" si="578"/>
        <v>0</v>
      </c>
      <c r="BU339" s="79">
        <f t="shared" si="579"/>
        <v>0</v>
      </c>
      <c r="BV339" s="79">
        <f t="shared" si="580"/>
        <v>0</v>
      </c>
      <c r="BW339" s="537"/>
      <c r="BX339" s="537"/>
      <c r="BY339" s="382"/>
      <c r="BZ339" s="320"/>
      <c r="CA339" s="79">
        <f t="shared" si="581"/>
        <v>0</v>
      </c>
      <c r="CB339" s="79">
        <f t="shared" si="582"/>
        <v>0</v>
      </c>
      <c r="CC339" s="79">
        <f t="shared" si="583"/>
        <v>0</v>
      </c>
      <c r="CD339" s="537"/>
      <c r="CE339" s="537"/>
      <c r="CF339" s="382"/>
      <c r="CG339" s="320"/>
      <c r="CH339" s="79">
        <f t="shared" si="584"/>
        <v>0</v>
      </c>
      <c r="CI339" s="79">
        <f t="shared" si="585"/>
        <v>0</v>
      </c>
      <c r="CJ339" s="79">
        <f t="shared" si="586"/>
        <v>0</v>
      </c>
      <c r="CK339" s="537"/>
      <c r="CL339" s="537"/>
      <c r="CM339" s="382"/>
      <c r="CN339" s="320"/>
      <c r="CO339" s="79">
        <f t="shared" si="587"/>
        <v>0</v>
      </c>
      <c r="CP339" s="79">
        <f t="shared" si="588"/>
        <v>0</v>
      </c>
      <c r="CQ339" s="79">
        <f t="shared" si="589"/>
        <v>0</v>
      </c>
      <c r="CR339" s="537"/>
      <c r="CS339" s="537"/>
      <c r="CT339" s="382"/>
      <c r="CU339" s="320"/>
      <c r="CV339" s="79">
        <f t="shared" si="590"/>
        <v>0</v>
      </c>
      <c r="CW339" s="79">
        <f t="shared" si="591"/>
        <v>0</v>
      </c>
      <c r="CX339" s="79">
        <f t="shared" si="592"/>
        <v>0</v>
      </c>
      <c r="CY339" s="537"/>
      <c r="CZ339" s="537"/>
      <c r="DA339" s="382"/>
      <c r="DB339" s="320"/>
      <c r="DC339" s="79">
        <f t="shared" si="593"/>
        <v>0</v>
      </c>
      <c r="DD339" s="79">
        <f t="shared" si="594"/>
        <v>0</v>
      </c>
      <c r="DE339" s="79">
        <f t="shared" si="595"/>
        <v>0</v>
      </c>
      <c r="DF339" s="537"/>
      <c r="DG339" s="537"/>
      <c r="DH339" s="382"/>
      <c r="DI339" s="320"/>
      <c r="DJ339" s="79">
        <f t="shared" si="596"/>
        <v>0</v>
      </c>
      <c r="DK339" s="79">
        <f t="shared" si="597"/>
        <v>0</v>
      </c>
      <c r="DL339" s="79">
        <f t="shared" si="598"/>
        <v>0</v>
      </c>
      <c r="DM339" s="537"/>
      <c r="DN339" s="537"/>
      <c r="DO339" s="382"/>
      <c r="DP339" s="320"/>
      <c r="DQ339" s="79">
        <f t="shared" si="599"/>
        <v>0</v>
      </c>
      <c r="DR339" s="79">
        <f t="shared" si="600"/>
        <v>0</v>
      </c>
      <c r="DS339" s="79">
        <f t="shared" si="601"/>
        <v>0</v>
      </c>
      <c r="DT339" s="537"/>
      <c r="DU339" s="537"/>
      <c r="DV339" s="382"/>
    </row>
    <row r="340" spans="1:126" outlineLevel="1" x14ac:dyDescent="0.2">
      <c r="A340" s="152" t="s">
        <v>131</v>
      </c>
      <c r="B340" s="182" t="s">
        <v>85</v>
      </c>
      <c r="C340" s="43"/>
      <c r="D340" s="43"/>
      <c r="E340" s="79">
        <f t="shared" si="549"/>
        <v>0</v>
      </c>
      <c r="F340" s="150"/>
      <c r="G340" s="22"/>
      <c r="H340" s="320" t="s">
        <v>308</v>
      </c>
      <c r="I340" s="79">
        <f t="shared" si="550"/>
        <v>0</v>
      </c>
      <c r="J340" s="79">
        <f t="shared" si="551"/>
        <v>0</v>
      </c>
      <c r="K340" s="79">
        <f t="shared" si="552"/>
        <v>0</v>
      </c>
      <c r="L340" s="537"/>
      <c r="M340" s="537"/>
      <c r="N340" s="382"/>
      <c r="O340" s="320" t="str">
        <f t="shared" si="553"/>
        <v>LMS</v>
      </c>
      <c r="P340" s="79">
        <f t="shared" si="554"/>
        <v>0</v>
      </c>
      <c r="Q340" s="79">
        <f t="shared" si="555"/>
        <v>0</v>
      </c>
      <c r="R340" s="79">
        <f t="shared" si="556"/>
        <v>0</v>
      </c>
      <c r="S340" s="537"/>
      <c r="T340" s="537"/>
      <c r="U340" s="382"/>
      <c r="V340" s="320"/>
      <c r="W340" s="79">
        <f t="shared" si="557"/>
        <v>0</v>
      </c>
      <c r="X340" s="79">
        <f t="shared" si="558"/>
        <v>0</v>
      </c>
      <c r="Y340" s="79">
        <f t="shared" si="559"/>
        <v>0</v>
      </c>
      <c r="Z340" s="537"/>
      <c r="AA340" s="537"/>
      <c r="AB340" s="382"/>
      <c r="AC340" s="320"/>
      <c r="AD340" s="79">
        <f t="shared" si="560"/>
        <v>0</v>
      </c>
      <c r="AE340" s="79">
        <f t="shared" si="561"/>
        <v>0</v>
      </c>
      <c r="AF340" s="79">
        <f t="shared" si="562"/>
        <v>0</v>
      </c>
      <c r="AG340" s="537"/>
      <c r="AH340" s="537"/>
      <c r="AI340" s="382"/>
      <c r="AJ340" s="320"/>
      <c r="AK340" s="79">
        <f t="shared" si="563"/>
        <v>0</v>
      </c>
      <c r="AL340" s="79">
        <f t="shared" si="564"/>
        <v>0</v>
      </c>
      <c r="AM340" s="79">
        <f t="shared" si="565"/>
        <v>0</v>
      </c>
      <c r="AN340" s="537"/>
      <c r="AO340" s="537"/>
      <c r="AP340" s="382"/>
      <c r="AQ340" s="320"/>
      <c r="AR340" s="79">
        <f t="shared" si="566"/>
        <v>0</v>
      </c>
      <c r="AS340" s="79">
        <f t="shared" si="567"/>
        <v>0</v>
      </c>
      <c r="AT340" s="79">
        <f t="shared" si="568"/>
        <v>0</v>
      </c>
      <c r="AU340" s="537"/>
      <c r="AV340" s="537"/>
      <c r="AW340" s="382"/>
      <c r="AX340" s="320"/>
      <c r="AY340" s="79">
        <f t="shared" si="569"/>
        <v>0</v>
      </c>
      <c r="AZ340" s="79">
        <f t="shared" si="570"/>
        <v>0</v>
      </c>
      <c r="BA340" s="79">
        <f t="shared" si="571"/>
        <v>0</v>
      </c>
      <c r="BB340" s="537"/>
      <c r="BC340" s="537"/>
      <c r="BD340" s="382"/>
      <c r="BE340" s="320"/>
      <c r="BF340" s="79">
        <f t="shared" si="572"/>
        <v>0</v>
      </c>
      <c r="BG340" s="79">
        <f t="shared" si="573"/>
        <v>0</v>
      </c>
      <c r="BH340" s="79">
        <f t="shared" si="574"/>
        <v>0</v>
      </c>
      <c r="BI340" s="537"/>
      <c r="BJ340" s="537"/>
      <c r="BK340" s="382"/>
      <c r="BL340" s="320"/>
      <c r="BM340" s="79">
        <f t="shared" si="575"/>
        <v>0</v>
      </c>
      <c r="BN340" s="79">
        <f t="shared" si="576"/>
        <v>0</v>
      </c>
      <c r="BO340" s="79">
        <f t="shared" si="577"/>
        <v>0</v>
      </c>
      <c r="BP340" s="537"/>
      <c r="BQ340" s="537"/>
      <c r="BR340" s="382"/>
      <c r="BS340" s="320"/>
      <c r="BT340" s="79">
        <f t="shared" si="578"/>
        <v>0</v>
      </c>
      <c r="BU340" s="79">
        <f t="shared" si="579"/>
        <v>0</v>
      </c>
      <c r="BV340" s="79">
        <f t="shared" si="580"/>
        <v>0</v>
      </c>
      <c r="BW340" s="537"/>
      <c r="BX340" s="537"/>
      <c r="BY340" s="382"/>
      <c r="BZ340" s="320"/>
      <c r="CA340" s="79">
        <f t="shared" si="581"/>
        <v>0</v>
      </c>
      <c r="CB340" s="79">
        <f t="shared" si="582"/>
        <v>0</v>
      </c>
      <c r="CC340" s="79">
        <f t="shared" si="583"/>
        <v>0</v>
      </c>
      <c r="CD340" s="537"/>
      <c r="CE340" s="537"/>
      <c r="CF340" s="382"/>
      <c r="CG340" s="320"/>
      <c r="CH340" s="79">
        <f t="shared" si="584"/>
        <v>0</v>
      </c>
      <c r="CI340" s="79">
        <f t="shared" si="585"/>
        <v>0</v>
      </c>
      <c r="CJ340" s="79">
        <f t="shared" si="586"/>
        <v>0</v>
      </c>
      <c r="CK340" s="537"/>
      <c r="CL340" s="537"/>
      <c r="CM340" s="382"/>
      <c r="CN340" s="320"/>
      <c r="CO340" s="79">
        <f t="shared" si="587"/>
        <v>0</v>
      </c>
      <c r="CP340" s="79">
        <f t="shared" si="588"/>
        <v>0</v>
      </c>
      <c r="CQ340" s="79">
        <f t="shared" si="589"/>
        <v>0</v>
      </c>
      <c r="CR340" s="537"/>
      <c r="CS340" s="537"/>
      <c r="CT340" s="382"/>
      <c r="CU340" s="320"/>
      <c r="CV340" s="79">
        <f t="shared" si="590"/>
        <v>0</v>
      </c>
      <c r="CW340" s="79">
        <f t="shared" si="591"/>
        <v>0</v>
      </c>
      <c r="CX340" s="79">
        <f t="shared" si="592"/>
        <v>0</v>
      </c>
      <c r="CY340" s="537"/>
      <c r="CZ340" s="537"/>
      <c r="DA340" s="382"/>
      <c r="DB340" s="320"/>
      <c r="DC340" s="79">
        <f t="shared" si="593"/>
        <v>0</v>
      </c>
      <c r="DD340" s="79">
        <f t="shared" si="594"/>
        <v>0</v>
      </c>
      <c r="DE340" s="79">
        <f t="shared" si="595"/>
        <v>0</v>
      </c>
      <c r="DF340" s="537"/>
      <c r="DG340" s="537"/>
      <c r="DH340" s="382"/>
      <c r="DI340" s="320"/>
      <c r="DJ340" s="79">
        <f t="shared" si="596"/>
        <v>0</v>
      </c>
      <c r="DK340" s="79">
        <f t="shared" si="597"/>
        <v>0</v>
      </c>
      <c r="DL340" s="79">
        <f t="shared" si="598"/>
        <v>0</v>
      </c>
      <c r="DM340" s="537"/>
      <c r="DN340" s="537"/>
      <c r="DO340" s="382"/>
      <c r="DP340" s="320"/>
      <c r="DQ340" s="79">
        <f t="shared" si="599"/>
        <v>0</v>
      </c>
      <c r="DR340" s="79">
        <f t="shared" si="600"/>
        <v>0</v>
      </c>
      <c r="DS340" s="79">
        <f t="shared" si="601"/>
        <v>0</v>
      </c>
      <c r="DT340" s="537"/>
      <c r="DU340" s="537"/>
      <c r="DV340" s="382"/>
    </row>
    <row r="341" spans="1:126" outlineLevel="1" x14ac:dyDescent="0.2">
      <c r="A341" s="152" t="s">
        <v>131</v>
      </c>
      <c r="B341" s="182" t="s">
        <v>85</v>
      </c>
      <c r="C341" s="43"/>
      <c r="D341" s="43"/>
      <c r="E341" s="79">
        <f t="shared" si="549"/>
        <v>0</v>
      </c>
      <c r="F341" s="150"/>
      <c r="G341" s="22"/>
      <c r="H341" s="320" t="s">
        <v>308</v>
      </c>
      <c r="I341" s="79">
        <f t="shared" si="550"/>
        <v>0</v>
      </c>
      <c r="J341" s="79">
        <f t="shared" si="551"/>
        <v>0</v>
      </c>
      <c r="K341" s="88">
        <f t="shared" si="552"/>
        <v>0</v>
      </c>
      <c r="L341" s="537"/>
      <c r="M341" s="537"/>
      <c r="N341" s="382"/>
      <c r="O341" s="320" t="str">
        <f t="shared" si="553"/>
        <v>LMS</v>
      </c>
      <c r="P341" s="79">
        <f t="shared" si="554"/>
        <v>0</v>
      </c>
      <c r="Q341" s="79">
        <f t="shared" si="555"/>
        <v>0</v>
      </c>
      <c r="R341" s="88">
        <f t="shared" si="556"/>
        <v>0</v>
      </c>
      <c r="S341" s="537"/>
      <c r="T341" s="537"/>
      <c r="U341" s="382"/>
      <c r="V341" s="320"/>
      <c r="W341" s="79">
        <f t="shared" si="557"/>
        <v>0</v>
      </c>
      <c r="X341" s="79">
        <f t="shared" si="558"/>
        <v>0</v>
      </c>
      <c r="Y341" s="88">
        <f t="shared" si="559"/>
        <v>0</v>
      </c>
      <c r="Z341" s="537"/>
      <c r="AA341" s="537"/>
      <c r="AB341" s="382"/>
      <c r="AC341" s="320"/>
      <c r="AD341" s="79">
        <f t="shared" si="560"/>
        <v>0</v>
      </c>
      <c r="AE341" s="79">
        <f t="shared" si="561"/>
        <v>0</v>
      </c>
      <c r="AF341" s="88">
        <f t="shared" si="562"/>
        <v>0</v>
      </c>
      <c r="AG341" s="537"/>
      <c r="AH341" s="537"/>
      <c r="AI341" s="382"/>
      <c r="AJ341" s="320"/>
      <c r="AK341" s="79">
        <f t="shared" si="563"/>
        <v>0</v>
      </c>
      <c r="AL341" s="79">
        <f t="shared" si="564"/>
        <v>0</v>
      </c>
      <c r="AM341" s="88">
        <f t="shared" si="565"/>
        <v>0</v>
      </c>
      <c r="AN341" s="537"/>
      <c r="AO341" s="537"/>
      <c r="AP341" s="382"/>
      <c r="AQ341" s="320"/>
      <c r="AR341" s="79">
        <f t="shared" si="566"/>
        <v>0</v>
      </c>
      <c r="AS341" s="79">
        <f t="shared" si="567"/>
        <v>0</v>
      </c>
      <c r="AT341" s="88">
        <f t="shared" si="568"/>
        <v>0</v>
      </c>
      <c r="AU341" s="537"/>
      <c r="AV341" s="537"/>
      <c r="AW341" s="382"/>
      <c r="AX341" s="320"/>
      <c r="AY341" s="79">
        <f t="shared" si="569"/>
        <v>0</v>
      </c>
      <c r="AZ341" s="79">
        <f t="shared" si="570"/>
        <v>0</v>
      </c>
      <c r="BA341" s="88">
        <f t="shared" si="571"/>
        <v>0</v>
      </c>
      <c r="BB341" s="537"/>
      <c r="BC341" s="537"/>
      <c r="BD341" s="382"/>
      <c r="BE341" s="320"/>
      <c r="BF341" s="79">
        <f t="shared" si="572"/>
        <v>0</v>
      </c>
      <c r="BG341" s="79">
        <f t="shared" si="573"/>
        <v>0</v>
      </c>
      <c r="BH341" s="88">
        <f t="shared" si="574"/>
        <v>0</v>
      </c>
      <c r="BI341" s="537"/>
      <c r="BJ341" s="537"/>
      <c r="BK341" s="382"/>
      <c r="BL341" s="320"/>
      <c r="BM341" s="79">
        <f t="shared" si="575"/>
        <v>0</v>
      </c>
      <c r="BN341" s="79">
        <f t="shared" si="576"/>
        <v>0</v>
      </c>
      <c r="BO341" s="88">
        <f t="shared" si="577"/>
        <v>0</v>
      </c>
      <c r="BP341" s="537"/>
      <c r="BQ341" s="537"/>
      <c r="BR341" s="382"/>
      <c r="BS341" s="320"/>
      <c r="BT341" s="79">
        <f t="shared" si="578"/>
        <v>0</v>
      </c>
      <c r="BU341" s="79">
        <f t="shared" si="579"/>
        <v>0</v>
      </c>
      <c r="BV341" s="88">
        <f t="shared" si="580"/>
        <v>0</v>
      </c>
      <c r="BW341" s="537"/>
      <c r="BX341" s="537"/>
      <c r="BY341" s="382"/>
      <c r="BZ341" s="320"/>
      <c r="CA341" s="79">
        <f t="shared" si="581"/>
        <v>0</v>
      </c>
      <c r="CB341" s="79">
        <f t="shared" si="582"/>
        <v>0</v>
      </c>
      <c r="CC341" s="88">
        <f t="shared" si="583"/>
        <v>0</v>
      </c>
      <c r="CD341" s="537"/>
      <c r="CE341" s="537"/>
      <c r="CF341" s="382"/>
      <c r="CG341" s="320"/>
      <c r="CH341" s="79">
        <f t="shared" si="584"/>
        <v>0</v>
      </c>
      <c r="CI341" s="79">
        <f t="shared" si="585"/>
        <v>0</v>
      </c>
      <c r="CJ341" s="88">
        <f t="shared" si="586"/>
        <v>0</v>
      </c>
      <c r="CK341" s="537"/>
      <c r="CL341" s="537"/>
      <c r="CM341" s="382"/>
      <c r="CN341" s="320"/>
      <c r="CO341" s="79">
        <f t="shared" si="587"/>
        <v>0</v>
      </c>
      <c r="CP341" s="79">
        <f t="shared" si="588"/>
        <v>0</v>
      </c>
      <c r="CQ341" s="88">
        <f t="shared" si="589"/>
        <v>0</v>
      </c>
      <c r="CR341" s="537"/>
      <c r="CS341" s="537"/>
      <c r="CT341" s="382"/>
      <c r="CU341" s="320"/>
      <c r="CV341" s="79">
        <f t="shared" si="590"/>
        <v>0</v>
      </c>
      <c r="CW341" s="79">
        <f t="shared" si="591"/>
        <v>0</v>
      </c>
      <c r="CX341" s="88">
        <f t="shared" si="592"/>
        <v>0</v>
      </c>
      <c r="CY341" s="537"/>
      <c r="CZ341" s="537"/>
      <c r="DA341" s="382"/>
      <c r="DB341" s="320"/>
      <c r="DC341" s="79">
        <f t="shared" si="593"/>
        <v>0</v>
      </c>
      <c r="DD341" s="79">
        <f t="shared" si="594"/>
        <v>0</v>
      </c>
      <c r="DE341" s="88">
        <f t="shared" si="595"/>
        <v>0</v>
      </c>
      <c r="DF341" s="537"/>
      <c r="DG341" s="537"/>
      <c r="DH341" s="382"/>
      <c r="DI341" s="320"/>
      <c r="DJ341" s="79">
        <f t="shared" si="596"/>
        <v>0</v>
      </c>
      <c r="DK341" s="79">
        <f t="shared" si="597"/>
        <v>0</v>
      </c>
      <c r="DL341" s="88">
        <f t="shared" si="598"/>
        <v>0</v>
      </c>
      <c r="DM341" s="537"/>
      <c r="DN341" s="537"/>
      <c r="DO341" s="382"/>
      <c r="DP341" s="320"/>
      <c r="DQ341" s="79">
        <f t="shared" si="599"/>
        <v>0</v>
      </c>
      <c r="DR341" s="79">
        <f t="shared" si="600"/>
        <v>0</v>
      </c>
      <c r="DS341" s="88">
        <f t="shared" si="601"/>
        <v>0</v>
      </c>
      <c r="DT341" s="537"/>
      <c r="DU341" s="537"/>
      <c r="DV341" s="382"/>
    </row>
    <row r="342" spans="1:126" outlineLevel="1" x14ac:dyDescent="0.2">
      <c r="A342" s="75" t="s">
        <v>3</v>
      </c>
      <c r="B342" s="63"/>
      <c r="C342" s="77">
        <f>SUMIF($H343:$H344,MID($H342,3,10),C343:C344)</f>
        <v>0</v>
      </c>
      <c r="D342" s="77">
        <f>SUMIF($H343:$H344,MID($H342,3,10),D343:D344)</f>
        <v>0</v>
      </c>
      <c r="E342" s="77">
        <f t="shared" si="549"/>
        <v>0</v>
      </c>
      <c r="F342" s="150"/>
      <c r="G342" s="22"/>
      <c r="H342" s="320" t="s">
        <v>309</v>
      </c>
      <c r="I342" s="77">
        <f t="shared" si="550"/>
        <v>0</v>
      </c>
      <c r="J342" s="77">
        <f t="shared" si="551"/>
        <v>0</v>
      </c>
      <c r="K342" s="77">
        <f t="shared" si="552"/>
        <v>0</v>
      </c>
      <c r="L342" s="432">
        <f>IF(I$1="","",SUMIF($H343:$H348,MID($H342,3,10),L343:L348))</f>
        <v>0</v>
      </c>
      <c r="M342" s="432">
        <f>IF(I$1="","",SUMIF($H343:$H348,MID($H342,3,10),M343:M348))</f>
        <v>0</v>
      </c>
      <c r="N342" s="382"/>
      <c r="O342" s="320" t="str">
        <f t="shared" si="553"/>
        <v>LM</v>
      </c>
      <c r="P342" s="77">
        <f t="shared" si="554"/>
        <v>0</v>
      </c>
      <c r="Q342" s="77">
        <f t="shared" si="555"/>
        <v>0</v>
      </c>
      <c r="R342" s="77">
        <f t="shared" si="556"/>
        <v>0</v>
      </c>
      <c r="S342" s="436">
        <f>IF(P$1="","",SUMIF($H343:$H344,MID($H342,3,10),S343:S344))</f>
        <v>0</v>
      </c>
      <c r="T342" s="436">
        <f>IF(P$1="","",SUMIF($H343:$H344,MID($H342,3,10),T343:T344))</f>
        <v>0</v>
      </c>
      <c r="U342" s="382"/>
      <c r="V342" s="320"/>
      <c r="W342" s="77">
        <f t="shared" si="557"/>
        <v>0</v>
      </c>
      <c r="X342" s="77">
        <f t="shared" si="558"/>
        <v>0</v>
      </c>
      <c r="Y342" s="77">
        <f t="shared" si="559"/>
        <v>0</v>
      </c>
      <c r="Z342" s="436">
        <f>IF(W$1="","",SUMIF($H343:$H344,MID($H342,3,10),Z343:Z344))</f>
        <v>0</v>
      </c>
      <c r="AA342" s="436">
        <f>IF(W$1="","",SUMIF($H343:$H344,MID($H342,3,10),AA343:AA344))</f>
        <v>0</v>
      </c>
      <c r="AB342" s="382"/>
      <c r="AC342" s="320"/>
      <c r="AD342" s="77">
        <f t="shared" si="560"/>
        <v>0</v>
      </c>
      <c r="AE342" s="77">
        <f t="shared" si="561"/>
        <v>0</v>
      </c>
      <c r="AF342" s="77">
        <f t="shared" si="562"/>
        <v>0</v>
      </c>
      <c r="AG342" s="436">
        <f>IF(AD$1="","",SUMIF($H343:$H344,MID($H342,3,10),AG343:AG344))</f>
        <v>0</v>
      </c>
      <c r="AH342" s="436">
        <f>IF(AD$1="","",SUMIF($H343:$H344,MID($H342,3,10),AH343:AH344))</f>
        <v>0</v>
      </c>
      <c r="AI342" s="382"/>
      <c r="AJ342" s="320"/>
      <c r="AK342" s="77">
        <f t="shared" si="563"/>
        <v>0</v>
      </c>
      <c r="AL342" s="77">
        <f t="shared" si="564"/>
        <v>0</v>
      </c>
      <c r="AM342" s="77">
        <f t="shared" si="565"/>
        <v>0</v>
      </c>
      <c r="AN342" s="436">
        <f>IF(AK$1="","",SUMIF($H343:$H344,MID($H342,3,10),AN343:AN344))</f>
        <v>0</v>
      </c>
      <c r="AO342" s="436">
        <f>IF(AK$1="","",SUMIF($H343:$H344,MID($H342,3,10),AO343:AO344))</f>
        <v>0</v>
      </c>
      <c r="AP342" s="382"/>
      <c r="AQ342" s="320"/>
      <c r="AR342" s="77">
        <f t="shared" si="566"/>
        <v>0</v>
      </c>
      <c r="AS342" s="77">
        <f t="shared" si="567"/>
        <v>0</v>
      </c>
      <c r="AT342" s="77">
        <f t="shared" si="568"/>
        <v>0</v>
      </c>
      <c r="AU342" s="436">
        <f>IF(AR$1="","",SUMIF($H343:$H344,MID($H342,3,10),AU343:AU344))</f>
        <v>0</v>
      </c>
      <c r="AV342" s="436">
        <f>IF(AR$1="","",SUMIF($H343:$H344,MID($H342,3,10),AV343:AV344))</f>
        <v>0</v>
      </c>
      <c r="AW342" s="382"/>
      <c r="AX342" s="320"/>
      <c r="AY342" s="77">
        <f t="shared" si="569"/>
        <v>0</v>
      </c>
      <c r="AZ342" s="77">
        <f t="shared" si="570"/>
        <v>0</v>
      </c>
      <c r="BA342" s="77">
        <f t="shared" si="571"/>
        <v>0</v>
      </c>
      <c r="BB342" s="436">
        <f>IF(AY$1="","",SUMIF($H343:$H344,MID($H342,3,10),BB343:BB344))</f>
        <v>0</v>
      </c>
      <c r="BC342" s="436">
        <f>IF(AY$1="","",SUMIF($H343:$H344,MID($H342,3,10),BC343:BC344))</f>
        <v>0</v>
      </c>
      <c r="BD342" s="382"/>
      <c r="BE342" s="320"/>
      <c r="BF342" s="77">
        <f t="shared" si="572"/>
        <v>0</v>
      </c>
      <c r="BG342" s="77">
        <f t="shared" si="573"/>
        <v>0</v>
      </c>
      <c r="BH342" s="77">
        <f t="shared" si="574"/>
        <v>0</v>
      </c>
      <c r="BI342" s="436">
        <f>IF(BF$1="","",SUMIF($H343:$H344,MID($H342,3,10),BI343:BI344))</f>
        <v>0</v>
      </c>
      <c r="BJ342" s="436">
        <f>IF(BF$1="","",SUMIF($H343:$H344,MID($H342,3,10),BJ343:BJ344))</f>
        <v>0</v>
      </c>
      <c r="BK342" s="382"/>
      <c r="BL342" s="320"/>
      <c r="BM342" s="77">
        <f t="shared" si="575"/>
        <v>0</v>
      </c>
      <c r="BN342" s="77">
        <f t="shared" si="576"/>
        <v>0</v>
      </c>
      <c r="BO342" s="77">
        <f t="shared" si="577"/>
        <v>0</v>
      </c>
      <c r="BP342" s="436">
        <f>IF(BM$1="","",SUMIF($H343:$H344,MID($H342,3,10),BP343:BP344))</f>
        <v>0</v>
      </c>
      <c r="BQ342" s="436">
        <f>IF(BM$1="","",SUMIF($H343:$H344,MID($H342,3,10),BQ343:BQ344))</f>
        <v>0</v>
      </c>
      <c r="BR342" s="382"/>
      <c r="BS342" s="320"/>
      <c r="BT342" s="77">
        <f t="shared" si="578"/>
        <v>0</v>
      </c>
      <c r="BU342" s="77">
        <f t="shared" si="579"/>
        <v>0</v>
      </c>
      <c r="BV342" s="77">
        <f t="shared" si="580"/>
        <v>0</v>
      </c>
      <c r="BW342" s="436">
        <f>IF(BT$1="","",SUMIF($H343:$H344,MID($H342,3,10),BW343:BW344))</f>
        <v>0</v>
      </c>
      <c r="BX342" s="436">
        <f>IF(BT$1="","",SUMIF($H343:$H344,MID($H342,3,10),BX343:BX344))</f>
        <v>0</v>
      </c>
      <c r="BY342" s="382"/>
      <c r="BZ342" s="320"/>
      <c r="CA342" s="77">
        <f t="shared" si="581"/>
        <v>0</v>
      </c>
      <c r="CB342" s="77">
        <f t="shared" si="582"/>
        <v>0</v>
      </c>
      <c r="CC342" s="77">
        <f t="shared" si="583"/>
        <v>0</v>
      </c>
      <c r="CD342" s="436">
        <f>IF(CA$1="","",SUMIF($H343:$H344,MID($H342,3,10),CD343:CD344))</f>
        <v>0</v>
      </c>
      <c r="CE342" s="436">
        <f>IF(CA$1="","",SUMIF($H343:$H344,MID($H342,3,10),CE343:CE344))</f>
        <v>0</v>
      </c>
      <c r="CF342" s="382"/>
      <c r="CG342" s="320"/>
      <c r="CH342" s="77">
        <f t="shared" si="584"/>
        <v>0</v>
      </c>
      <c r="CI342" s="77">
        <f t="shared" si="585"/>
        <v>0</v>
      </c>
      <c r="CJ342" s="77">
        <f t="shared" si="586"/>
        <v>0</v>
      </c>
      <c r="CK342" s="436">
        <f>IF(CH$1="","",SUMIF($H343:$H344,MID($H342,3,10),CK343:CK344))</f>
        <v>0</v>
      </c>
      <c r="CL342" s="436">
        <f>IF(CH$1="","",SUMIF($H343:$H344,MID($H342,3,10),CL343:CL344))</f>
        <v>0</v>
      </c>
      <c r="CM342" s="382"/>
      <c r="CN342" s="320"/>
      <c r="CO342" s="77">
        <f t="shared" si="587"/>
        <v>0</v>
      </c>
      <c r="CP342" s="77">
        <f t="shared" si="588"/>
        <v>0</v>
      </c>
      <c r="CQ342" s="77">
        <f t="shared" si="589"/>
        <v>0</v>
      </c>
      <c r="CR342" s="436">
        <f>IF(CO$1="","",SUMIF($H343:$H344,MID($H342,3,10),CR343:CR344))</f>
        <v>0</v>
      </c>
      <c r="CS342" s="436">
        <f>IF(CO$1="","",SUMIF($H343:$H344,MID($H342,3,10),CS343:CS344))</f>
        <v>0</v>
      </c>
      <c r="CT342" s="382"/>
      <c r="CU342" s="320"/>
      <c r="CV342" s="77">
        <f t="shared" si="590"/>
        <v>0</v>
      </c>
      <c r="CW342" s="77">
        <f t="shared" si="591"/>
        <v>0</v>
      </c>
      <c r="CX342" s="77">
        <f t="shared" si="592"/>
        <v>0</v>
      </c>
      <c r="CY342" s="436">
        <f>IF(CV$1="","",SUMIF($H343:$H344,MID($H342,3,10),CY343:CY344))</f>
        <v>0</v>
      </c>
      <c r="CZ342" s="436">
        <f>IF(CV$1="","",SUMIF($H343:$H344,MID($H342,3,10),CZ343:CZ344))</f>
        <v>0</v>
      </c>
      <c r="DA342" s="382"/>
      <c r="DB342" s="320"/>
      <c r="DC342" s="77">
        <f t="shared" si="593"/>
        <v>0</v>
      </c>
      <c r="DD342" s="77">
        <f t="shared" si="594"/>
        <v>0</v>
      </c>
      <c r="DE342" s="77">
        <f t="shared" si="595"/>
        <v>0</v>
      </c>
      <c r="DF342" s="436">
        <f>IF(DC$1="","",SUMIF($H343:$H344,MID($H342,3,10),DF343:DF344))</f>
        <v>0</v>
      </c>
      <c r="DG342" s="436">
        <f>IF(DC$1="","",SUMIF($H343:$H344,MID($H342,3,10),DG343:DG344))</f>
        <v>0</v>
      </c>
      <c r="DH342" s="382"/>
      <c r="DI342" s="320"/>
      <c r="DJ342" s="77">
        <f t="shared" si="596"/>
        <v>0</v>
      </c>
      <c r="DK342" s="77">
        <f t="shared" si="597"/>
        <v>0</v>
      </c>
      <c r="DL342" s="77">
        <f t="shared" si="598"/>
        <v>0</v>
      </c>
      <c r="DM342" s="436">
        <f>IF(DJ$1="","",SUMIF($H343:$H344,MID($H342,3,10),DM343:DM344))</f>
        <v>0</v>
      </c>
      <c r="DN342" s="436">
        <f>IF(DJ$1="","",SUMIF($H343:$H344,MID($H342,3,10),DN343:DN344))</f>
        <v>0</v>
      </c>
      <c r="DO342" s="382"/>
      <c r="DP342" s="320"/>
      <c r="DQ342" s="77">
        <f t="shared" si="599"/>
        <v>0</v>
      </c>
      <c r="DR342" s="77">
        <f t="shared" si="600"/>
        <v>0</v>
      </c>
      <c r="DS342" s="77">
        <f t="shared" si="601"/>
        <v>0</v>
      </c>
      <c r="DT342" s="436">
        <f>IF(DQ$1="","",SUMIF($H343:$H344,MID($H342,3,10),DT343:DT344))</f>
        <v>0</v>
      </c>
      <c r="DU342" s="436">
        <f>IF(DQ$1="","",SUMIF($H343:$H344,MID($H342,3,10),DU343:DU344))</f>
        <v>0</v>
      </c>
      <c r="DV342" s="382"/>
    </row>
    <row r="343" spans="1:126" outlineLevel="1" x14ac:dyDescent="0.2">
      <c r="A343" s="152" t="s">
        <v>3</v>
      </c>
      <c r="B343" s="179"/>
      <c r="C343" s="43"/>
      <c r="D343" s="43"/>
      <c r="E343" s="79">
        <f t="shared" si="549"/>
        <v>0</v>
      </c>
      <c r="F343" s="150"/>
      <c r="G343" s="22"/>
      <c r="H343" s="320" t="s">
        <v>310</v>
      </c>
      <c r="I343" s="79">
        <f t="shared" si="550"/>
        <v>0</v>
      </c>
      <c r="J343" s="79">
        <f t="shared" si="551"/>
        <v>0</v>
      </c>
      <c r="K343" s="88">
        <f t="shared" si="552"/>
        <v>0</v>
      </c>
      <c r="L343" s="537"/>
      <c r="M343" s="537"/>
      <c r="N343" s="62"/>
      <c r="O343" s="320" t="str">
        <f t="shared" si="553"/>
        <v>LMH</v>
      </c>
      <c r="P343" s="79">
        <f t="shared" si="554"/>
        <v>0</v>
      </c>
      <c r="Q343" s="79">
        <f t="shared" si="555"/>
        <v>0</v>
      </c>
      <c r="R343" s="88">
        <f t="shared" si="556"/>
        <v>0</v>
      </c>
      <c r="S343" s="534"/>
      <c r="T343" s="534"/>
      <c r="U343" s="62"/>
      <c r="V343" s="320"/>
      <c r="W343" s="79">
        <f t="shared" si="557"/>
        <v>0</v>
      </c>
      <c r="X343" s="79">
        <f t="shared" si="558"/>
        <v>0</v>
      </c>
      <c r="Y343" s="88">
        <f t="shared" si="559"/>
        <v>0</v>
      </c>
      <c r="Z343" s="534"/>
      <c r="AA343" s="534"/>
      <c r="AB343" s="62"/>
      <c r="AC343" s="320"/>
      <c r="AD343" s="79">
        <f t="shared" si="560"/>
        <v>0</v>
      </c>
      <c r="AE343" s="79">
        <f t="shared" si="561"/>
        <v>0</v>
      </c>
      <c r="AF343" s="88">
        <f t="shared" si="562"/>
        <v>0</v>
      </c>
      <c r="AG343" s="534"/>
      <c r="AH343" s="534"/>
      <c r="AI343" s="62"/>
      <c r="AJ343" s="320"/>
      <c r="AK343" s="79">
        <f t="shared" si="563"/>
        <v>0</v>
      </c>
      <c r="AL343" s="79">
        <f t="shared" si="564"/>
        <v>0</v>
      </c>
      <c r="AM343" s="88">
        <f t="shared" si="565"/>
        <v>0</v>
      </c>
      <c r="AN343" s="534"/>
      <c r="AO343" s="534"/>
      <c r="AP343" s="62"/>
      <c r="AQ343" s="320"/>
      <c r="AR343" s="79">
        <f t="shared" si="566"/>
        <v>0</v>
      </c>
      <c r="AS343" s="79">
        <f t="shared" si="567"/>
        <v>0</v>
      </c>
      <c r="AT343" s="88">
        <f t="shared" si="568"/>
        <v>0</v>
      </c>
      <c r="AU343" s="534"/>
      <c r="AV343" s="534"/>
      <c r="AW343" s="62"/>
      <c r="AX343" s="320"/>
      <c r="AY343" s="79">
        <f t="shared" si="569"/>
        <v>0</v>
      </c>
      <c r="AZ343" s="79">
        <f t="shared" si="570"/>
        <v>0</v>
      </c>
      <c r="BA343" s="88">
        <f t="shared" si="571"/>
        <v>0</v>
      </c>
      <c r="BB343" s="534"/>
      <c r="BC343" s="534"/>
      <c r="BD343" s="62"/>
      <c r="BE343" s="320"/>
      <c r="BF343" s="79">
        <f t="shared" si="572"/>
        <v>0</v>
      </c>
      <c r="BG343" s="79">
        <f t="shared" si="573"/>
        <v>0</v>
      </c>
      <c r="BH343" s="88">
        <f t="shared" si="574"/>
        <v>0</v>
      </c>
      <c r="BI343" s="534"/>
      <c r="BJ343" s="534"/>
      <c r="BK343" s="62"/>
      <c r="BL343" s="320"/>
      <c r="BM343" s="79">
        <f t="shared" si="575"/>
        <v>0</v>
      </c>
      <c r="BN343" s="79">
        <f t="shared" si="576"/>
        <v>0</v>
      </c>
      <c r="BO343" s="88">
        <f t="shared" si="577"/>
        <v>0</v>
      </c>
      <c r="BP343" s="534"/>
      <c r="BQ343" s="534"/>
      <c r="BR343" s="62"/>
      <c r="BS343" s="320"/>
      <c r="BT343" s="79">
        <f t="shared" si="578"/>
        <v>0</v>
      </c>
      <c r="BU343" s="79">
        <f t="shared" si="579"/>
        <v>0</v>
      </c>
      <c r="BV343" s="88">
        <f t="shared" si="580"/>
        <v>0</v>
      </c>
      <c r="BW343" s="534"/>
      <c r="BX343" s="534"/>
      <c r="BY343" s="62"/>
      <c r="BZ343" s="320"/>
      <c r="CA343" s="79">
        <f t="shared" si="581"/>
        <v>0</v>
      </c>
      <c r="CB343" s="79">
        <f t="shared" si="582"/>
        <v>0</v>
      </c>
      <c r="CC343" s="88">
        <f t="shared" si="583"/>
        <v>0</v>
      </c>
      <c r="CD343" s="534"/>
      <c r="CE343" s="534"/>
      <c r="CF343" s="62"/>
      <c r="CG343" s="320"/>
      <c r="CH343" s="79">
        <f t="shared" si="584"/>
        <v>0</v>
      </c>
      <c r="CI343" s="79">
        <f t="shared" si="585"/>
        <v>0</v>
      </c>
      <c r="CJ343" s="88">
        <f t="shared" si="586"/>
        <v>0</v>
      </c>
      <c r="CK343" s="534"/>
      <c r="CL343" s="534"/>
      <c r="CM343" s="62"/>
      <c r="CN343" s="320"/>
      <c r="CO343" s="79">
        <f t="shared" si="587"/>
        <v>0</v>
      </c>
      <c r="CP343" s="79">
        <f t="shared" si="588"/>
        <v>0</v>
      </c>
      <c r="CQ343" s="88">
        <f t="shared" si="589"/>
        <v>0</v>
      </c>
      <c r="CR343" s="534"/>
      <c r="CS343" s="534"/>
      <c r="CT343" s="62"/>
      <c r="CU343" s="320"/>
      <c r="CV343" s="79">
        <f t="shared" si="590"/>
        <v>0</v>
      </c>
      <c r="CW343" s="79">
        <f t="shared" si="591"/>
        <v>0</v>
      </c>
      <c r="CX343" s="88">
        <f t="shared" si="592"/>
        <v>0</v>
      </c>
      <c r="CY343" s="534"/>
      <c r="CZ343" s="534"/>
      <c r="DA343" s="62"/>
      <c r="DB343" s="320"/>
      <c r="DC343" s="79">
        <f t="shared" si="593"/>
        <v>0</v>
      </c>
      <c r="DD343" s="79">
        <f t="shared" si="594"/>
        <v>0</v>
      </c>
      <c r="DE343" s="88">
        <f t="shared" si="595"/>
        <v>0</v>
      </c>
      <c r="DF343" s="534"/>
      <c r="DG343" s="534"/>
      <c r="DH343" s="62"/>
      <c r="DI343" s="320"/>
      <c r="DJ343" s="79">
        <f t="shared" si="596"/>
        <v>0</v>
      </c>
      <c r="DK343" s="79">
        <f t="shared" si="597"/>
        <v>0</v>
      </c>
      <c r="DL343" s="88">
        <f t="shared" si="598"/>
        <v>0</v>
      </c>
      <c r="DM343" s="534"/>
      <c r="DN343" s="534"/>
      <c r="DO343" s="62"/>
      <c r="DP343" s="320"/>
      <c r="DQ343" s="79">
        <f t="shared" si="599"/>
        <v>0</v>
      </c>
      <c r="DR343" s="79">
        <f t="shared" si="600"/>
        <v>0</v>
      </c>
      <c r="DS343" s="88">
        <f t="shared" si="601"/>
        <v>0</v>
      </c>
      <c r="DT343" s="534"/>
      <c r="DU343" s="534"/>
      <c r="DV343" s="62"/>
    </row>
    <row r="344" spans="1:126" outlineLevel="1" x14ac:dyDescent="0.2">
      <c r="A344" s="75" t="s">
        <v>4</v>
      </c>
      <c r="B344" s="62"/>
      <c r="C344" s="77">
        <f>SUMIF($H345:$H348,MID($H344,3,10),C345:C348)</f>
        <v>0</v>
      </c>
      <c r="D344" s="77">
        <f>SUMIF($H345:$H348,MID($H344,3,10),D345:D348)</f>
        <v>0</v>
      </c>
      <c r="E344" s="77">
        <f t="shared" si="549"/>
        <v>0</v>
      </c>
      <c r="F344" s="150"/>
      <c r="G344" s="22"/>
      <c r="H344" s="320" t="s">
        <v>311</v>
      </c>
      <c r="I344" s="77">
        <f t="shared" si="550"/>
        <v>0</v>
      </c>
      <c r="J344" s="77">
        <f t="shared" si="551"/>
        <v>0</v>
      </c>
      <c r="K344" s="77">
        <f t="shared" si="552"/>
        <v>0</v>
      </c>
      <c r="L344" s="432">
        <f>IF(I$1="","",SUMIF($H345:$H348,MID($H344,3,10),L345:L348))</f>
        <v>0</v>
      </c>
      <c r="M344" s="432">
        <f>IF(I$1="","",SUMIF($H345:$H348,MID($H344,3,10),M345:M348))</f>
        <v>0</v>
      </c>
      <c r="N344" s="62"/>
      <c r="O344" s="320" t="str">
        <f t="shared" si="553"/>
        <v>LM</v>
      </c>
      <c r="P344" s="77">
        <f t="shared" si="554"/>
        <v>0</v>
      </c>
      <c r="Q344" s="77">
        <f t="shared" si="555"/>
        <v>0</v>
      </c>
      <c r="R344" s="77">
        <f t="shared" si="556"/>
        <v>0</v>
      </c>
      <c r="S344" s="399">
        <f>IF(P$1="","",SUMIF($H345:$H348,MID($H344,3,10),S345:S348))</f>
        <v>0</v>
      </c>
      <c r="T344" s="399">
        <f>IF(P$1="","",SUMIF($H345:$H348,MID($H344,3,10),T345:T348))</f>
        <v>0</v>
      </c>
      <c r="U344" s="62"/>
      <c r="V344" s="320"/>
      <c r="W344" s="77">
        <f t="shared" si="557"/>
        <v>0</v>
      </c>
      <c r="X344" s="77">
        <f t="shared" si="558"/>
        <v>0</v>
      </c>
      <c r="Y344" s="77">
        <f t="shared" si="559"/>
        <v>0</v>
      </c>
      <c r="Z344" s="399">
        <f>IF(W$1="","",SUMIF($H345:$H348,MID($H344,3,10),Z345:Z348))</f>
        <v>0</v>
      </c>
      <c r="AA344" s="399">
        <f>IF(W$1="","",SUMIF($H345:$H348,MID($H344,3,10),AA345:AA348))</f>
        <v>0</v>
      </c>
      <c r="AB344" s="62"/>
      <c r="AC344" s="320"/>
      <c r="AD344" s="77">
        <f t="shared" si="560"/>
        <v>0</v>
      </c>
      <c r="AE344" s="77">
        <f t="shared" si="561"/>
        <v>0</v>
      </c>
      <c r="AF344" s="77">
        <f t="shared" si="562"/>
        <v>0</v>
      </c>
      <c r="AG344" s="399">
        <f>IF(AD$1="","",SUMIF($H345:$H348,MID($H344,3,10),AG345:AG348))</f>
        <v>0</v>
      </c>
      <c r="AH344" s="399">
        <f>IF(AD$1="","",SUMIF($H345:$H348,MID($H344,3,10),AH345:AH348))</f>
        <v>0</v>
      </c>
      <c r="AI344" s="62"/>
      <c r="AJ344" s="320"/>
      <c r="AK344" s="77">
        <f t="shared" si="563"/>
        <v>0</v>
      </c>
      <c r="AL344" s="77">
        <f t="shared" si="564"/>
        <v>0</v>
      </c>
      <c r="AM344" s="77">
        <f t="shared" si="565"/>
        <v>0</v>
      </c>
      <c r="AN344" s="399">
        <f>IF(AK$1="","",SUMIF($H345:$H348,MID($H344,3,10),AN345:AN348))</f>
        <v>0</v>
      </c>
      <c r="AO344" s="399">
        <f>IF(AK$1="","",SUMIF($H345:$H348,MID($H344,3,10),AO345:AO348))</f>
        <v>0</v>
      </c>
      <c r="AP344" s="62"/>
      <c r="AQ344" s="320"/>
      <c r="AR344" s="77">
        <f t="shared" si="566"/>
        <v>0</v>
      </c>
      <c r="AS344" s="77">
        <f t="shared" si="567"/>
        <v>0</v>
      </c>
      <c r="AT344" s="77">
        <f t="shared" si="568"/>
        <v>0</v>
      </c>
      <c r="AU344" s="399">
        <f>IF(AR$1="","",SUMIF($H345:$H348,MID($H344,3,10),AU345:AU348))</f>
        <v>0</v>
      </c>
      <c r="AV344" s="399">
        <f>IF(AR$1="","",SUMIF($H345:$H348,MID($H344,3,10),AV345:AV348))</f>
        <v>0</v>
      </c>
      <c r="AW344" s="62"/>
      <c r="AX344" s="320"/>
      <c r="AY344" s="77">
        <f t="shared" si="569"/>
        <v>0</v>
      </c>
      <c r="AZ344" s="77">
        <f t="shared" si="570"/>
        <v>0</v>
      </c>
      <c r="BA344" s="77">
        <f t="shared" si="571"/>
        <v>0</v>
      </c>
      <c r="BB344" s="399">
        <f>IF(AY$1="","",SUMIF($H345:$H348,MID($H344,3,10),BB345:BB348))</f>
        <v>0</v>
      </c>
      <c r="BC344" s="399">
        <f>IF(AY$1="","",SUMIF($H345:$H348,MID($H344,3,10),BC345:BC348))</f>
        <v>0</v>
      </c>
      <c r="BD344" s="62"/>
      <c r="BE344" s="320"/>
      <c r="BF344" s="77">
        <f t="shared" si="572"/>
        <v>0</v>
      </c>
      <c r="BG344" s="77">
        <f t="shared" si="573"/>
        <v>0</v>
      </c>
      <c r="BH344" s="77">
        <f t="shared" si="574"/>
        <v>0</v>
      </c>
      <c r="BI344" s="399">
        <f>IF(BF$1="","",SUMIF($H345:$H348,MID($H344,3,10),BI345:BI348))</f>
        <v>0</v>
      </c>
      <c r="BJ344" s="399">
        <f>IF(BF$1="","",SUMIF($H345:$H348,MID($H344,3,10),BJ345:BJ348))</f>
        <v>0</v>
      </c>
      <c r="BK344" s="62"/>
      <c r="BL344" s="320"/>
      <c r="BM344" s="77">
        <f t="shared" si="575"/>
        <v>0</v>
      </c>
      <c r="BN344" s="77">
        <f t="shared" si="576"/>
        <v>0</v>
      </c>
      <c r="BO344" s="77">
        <f t="shared" si="577"/>
        <v>0</v>
      </c>
      <c r="BP344" s="399">
        <f>IF(BM$1="","",SUMIF($H345:$H348,MID($H344,3,10),BP345:BP348))</f>
        <v>0</v>
      </c>
      <c r="BQ344" s="399">
        <f>IF(BM$1="","",SUMIF($H345:$H348,MID($H344,3,10),BQ345:BQ348))</f>
        <v>0</v>
      </c>
      <c r="BR344" s="62"/>
      <c r="BS344" s="320"/>
      <c r="BT344" s="77">
        <f t="shared" si="578"/>
        <v>0</v>
      </c>
      <c r="BU344" s="77">
        <f t="shared" si="579"/>
        <v>0</v>
      </c>
      <c r="BV344" s="77">
        <f t="shared" si="580"/>
        <v>0</v>
      </c>
      <c r="BW344" s="399">
        <f>IF(BT$1="","",SUMIF($H345:$H348,MID($H344,3,10),BW345:BW348))</f>
        <v>0</v>
      </c>
      <c r="BX344" s="399">
        <f>IF(BT$1="","",SUMIF($H345:$H348,MID($H344,3,10),BX345:BX348))</f>
        <v>0</v>
      </c>
      <c r="BY344" s="62"/>
      <c r="BZ344" s="320"/>
      <c r="CA344" s="77">
        <f t="shared" si="581"/>
        <v>0</v>
      </c>
      <c r="CB344" s="77">
        <f t="shared" si="582"/>
        <v>0</v>
      </c>
      <c r="CC344" s="77">
        <f t="shared" si="583"/>
        <v>0</v>
      </c>
      <c r="CD344" s="399">
        <f>IF(CA$1="","",SUMIF($H345:$H348,MID($H344,3,10),CD345:CD348))</f>
        <v>0</v>
      </c>
      <c r="CE344" s="399">
        <f>IF(CA$1="","",SUMIF($H345:$H348,MID($H344,3,10),CE345:CE348))</f>
        <v>0</v>
      </c>
      <c r="CF344" s="62"/>
      <c r="CG344" s="320"/>
      <c r="CH344" s="77">
        <f t="shared" si="584"/>
        <v>0</v>
      </c>
      <c r="CI344" s="77">
        <f t="shared" si="585"/>
        <v>0</v>
      </c>
      <c r="CJ344" s="77">
        <f t="shared" si="586"/>
        <v>0</v>
      </c>
      <c r="CK344" s="399">
        <f>IF(CH$1="","",SUMIF($H345:$H348,MID($H344,3,10),CK345:CK348))</f>
        <v>0</v>
      </c>
      <c r="CL344" s="399">
        <f>IF(CH$1="","",SUMIF($H345:$H348,MID($H344,3,10),CL345:CL348))</f>
        <v>0</v>
      </c>
      <c r="CM344" s="62"/>
      <c r="CN344" s="320"/>
      <c r="CO344" s="77">
        <f t="shared" si="587"/>
        <v>0</v>
      </c>
      <c r="CP344" s="77">
        <f t="shared" si="588"/>
        <v>0</v>
      </c>
      <c r="CQ344" s="77">
        <f t="shared" si="589"/>
        <v>0</v>
      </c>
      <c r="CR344" s="399">
        <f>IF(CO$1="","",SUMIF($H345:$H348,MID($H344,3,10),CR345:CR348))</f>
        <v>0</v>
      </c>
      <c r="CS344" s="399">
        <f>IF(CO$1="","",SUMIF($H345:$H348,MID($H344,3,10),CS345:CS348))</f>
        <v>0</v>
      </c>
      <c r="CT344" s="62"/>
      <c r="CU344" s="320"/>
      <c r="CV344" s="77">
        <f t="shared" si="590"/>
        <v>0</v>
      </c>
      <c r="CW344" s="77">
        <f t="shared" si="591"/>
        <v>0</v>
      </c>
      <c r="CX344" s="77">
        <f t="shared" si="592"/>
        <v>0</v>
      </c>
      <c r="CY344" s="399">
        <f>IF(CV$1="","",SUMIF($H345:$H348,MID($H344,3,10),CY345:CY348))</f>
        <v>0</v>
      </c>
      <c r="CZ344" s="399">
        <f>IF(CV$1="","",SUMIF($H345:$H348,MID($H344,3,10),CZ345:CZ348))</f>
        <v>0</v>
      </c>
      <c r="DA344" s="62"/>
      <c r="DB344" s="320"/>
      <c r="DC344" s="77">
        <f t="shared" si="593"/>
        <v>0</v>
      </c>
      <c r="DD344" s="77">
        <f t="shared" si="594"/>
        <v>0</v>
      </c>
      <c r="DE344" s="77">
        <f t="shared" si="595"/>
        <v>0</v>
      </c>
      <c r="DF344" s="399">
        <f>IF(DC$1="","",SUMIF($H345:$H348,MID($H344,3,10),DF345:DF348))</f>
        <v>0</v>
      </c>
      <c r="DG344" s="399">
        <f>IF(DC$1="","",SUMIF($H345:$H348,MID($H344,3,10),DG345:DG348))</f>
        <v>0</v>
      </c>
      <c r="DH344" s="62"/>
      <c r="DI344" s="320"/>
      <c r="DJ344" s="77">
        <f t="shared" si="596"/>
        <v>0</v>
      </c>
      <c r="DK344" s="77">
        <f t="shared" si="597"/>
        <v>0</v>
      </c>
      <c r="DL344" s="77">
        <f t="shared" si="598"/>
        <v>0</v>
      </c>
      <c r="DM344" s="399">
        <f>IF(DJ$1="","",SUMIF($H345:$H348,MID($H344,3,10),DM345:DM348))</f>
        <v>0</v>
      </c>
      <c r="DN344" s="399">
        <f>IF(DJ$1="","",SUMIF($H345:$H348,MID($H344,3,10),DN345:DN348))</f>
        <v>0</v>
      </c>
      <c r="DO344" s="62"/>
      <c r="DP344" s="320"/>
      <c r="DQ344" s="77">
        <f t="shared" si="599"/>
        <v>0</v>
      </c>
      <c r="DR344" s="77">
        <f t="shared" si="600"/>
        <v>0</v>
      </c>
      <c r="DS344" s="77">
        <f t="shared" si="601"/>
        <v>0</v>
      </c>
      <c r="DT344" s="399">
        <f>IF(DQ$1="","",SUMIF($H345:$H348,MID($H344,3,10),DT345:DT348))</f>
        <v>0</v>
      </c>
      <c r="DU344" s="399">
        <f>IF(DQ$1="","",SUMIF($H345:$H348,MID($H344,3,10),DU345:DU348))</f>
        <v>0</v>
      </c>
      <c r="DV344" s="62"/>
    </row>
    <row r="345" spans="1:126" outlineLevel="1" x14ac:dyDescent="0.2">
      <c r="A345" s="152" t="s">
        <v>114</v>
      </c>
      <c r="B345" s="182" t="s">
        <v>126</v>
      </c>
      <c r="C345" s="43"/>
      <c r="D345" s="43"/>
      <c r="E345" s="79">
        <f t="shared" si="549"/>
        <v>0</v>
      </c>
      <c r="F345" s="150"/>
      <c r="G345" s="22"/>
      <c r="H345" s="320" t="s">
        <v>312</v>
      </c>
      <c r="I345" s="79">
        <f t="shared" si="550"/>
        <v>0</v>
      </c>
      <c r="J345" s="79">
        <f t="shared" si="551"/>
        <v>0</v>
      </c>
      <c r="K345" s="88">
        <f t="shared" si="552"/>
        <v>0</v>
      </c>
      <c r="L345" s="537"/>
      <c r="M345" s="537"/>
      <c r="N345" s="382"/>
      <c r="O345" s="320" t="str">
        <f t="shared" si="553"/>
        <v>LMW</v>
      </c>
      <c r="P345" s="79">
        <f t="shared" si="554"/>
        <v>0</v>
      </c>
      <c r="Q345" s="79">
        <f t="shared" si="555"/>
        <v>0</v>
      </c>
      <c r="R345" s="88">
        <f t="shared" si="556"/>
        <v>0</v>
      </c>
      <c r="S345" s="537"/>
      <c r="T345" s="537"/>
      <c r="U345" s="382"/>
      <c r="V345" s="320"/>
      <c r="W345" s="79">
        <f t="shared" si="557"/>
        <v>0</v>
      </c>
      <c r="X345" s="79">
        <f t="shared" si="558"/>
        <v>0</v>
      </c>
      <c r="Y345" s="88">
        <f t="shared" si="559"/>
        <v>0</v>
      </c>
      <c r="Z345" s="537"/>
      <c r="AA345" s="537"/>
      <c r="AB345" s="382"/>
      <c r="AC345" s="320"/>
      <c r="AD345" s="79">
        <f t="shared" si="560"/>
        <v>0</v>
      </c>
      <c r="AE345" s="79">
        <f t="shared" si="561"/>
        <v>0</v>
      </c>
      <c r="AF345" s="88">
        <f t="shared" si="562"/>
        <v>0</v>
      </c>
      <c r="AG345" s="537"/>
      <c r="AH345" s="537"/>
      <c r="AI345" s="382"/>
      <c r="AJ345" s="320"/>
      <c r="AK345" s="79">
        <f t="shared" si="563"/>
        <v>0</v>
      </c>
      <c r="AL345" s="79">
        <f t="shared" si="564"/>
        <v>0</v>
      </c>
      <c r="AM345" s="88">
        <f t="shared" si="565"/>
        <v>0</v>
      </c>
      <c r="AN345" s="537"/>
      <c r="AO345" s="537"/>
      <c r="AP345" s="382"/>
      <c r="AQ345" s="320"/>
      <c r="AR345" s="79">
        <f t="shared" si="566"/>
        <v>0</v>
      </c>
      <c r="AS345" s="79">
        <f t="shared" si="567"/>
        <v>0</v>
      </c>
      <c r="AT345" s="88">
        <f t="shared" si="568"/>
        <v>0</v>
      </c>
      <c r="AU345" s="537"/>
      <c r="AV345" s="537"/>
      <c r="AW345" s="382"/>
      <c r="AX345" s="320"/>
      <c r="AY345" s="79">
        <f t="shared" si="569"/>
        <v>0</v>
      </c>
      <c r="AZ345" s="79">
        <f t="shared" si="570"/>
        <v>0</v>
      </c>
      <c r="BA345" s="88">
        <f t="shared" si="571"/>
        <v>0</v>
      </c>
      <c r="BB345" s="537"/>
      <c r="BC345" s="537"/>
      <c r="BD345" s="382"/>
      <c r="BE345" s="320"/>
      <c r="BF345" s="79">
        <f t="shared" si="572"/>
        <v>0</v>
      </c>
      <c r="BG345" s="79">
        <f t="shared" si="573"/>
        <v>0</v>
      </c>
      <c r="BH345" s="88">
        <f t="shared" si="574"/>
        <v>0</v>
      </c>
      <c r="BI345" s="537"/>
      <c r="BJ345" s="537"/>
      <c r="BK345" s="382"/>
      <c r="BL345" s="320"/>
      <c r="BM345" s="79">
        <f t="shared" si="575"/>
        <v>0</v>
      </c>
      <c r="BN345" s="79">
        <f t="shared" si="576"/>
        <v>0</v>
      </c>
      <c r="BO345" s="88">
        <f t="shared" si="577"/>
        <v>0</v>
      </c>
      <c r="BP345" s="537"/>
      <c r="BQ345" s="537"/>
      <c r="BR345" s="382"/>
      <c r="BS345" s="320"/>
      <c r="BT345" s="79">
        <f t="shared" si="578"/>
        <v>0</v>
      </c>
      <c r="BU345" s="79">
        <f t="shared" si="579"/>
        <v>0</v>
      </c>
      <c r="BV345" s="88">
        <f t="shared" si="580"/>
        <v>0</v>
      </c>
      <c r="BW345" s="537"/>
      <c r="BX345" s="537"/>
      <c r="BY345" s="382"/>
      <c r="BZ345" s="320"/>
      <c r="CA345" s="79">
        <f t="shared" si="581"/>
        <v>0</v>
      </c>
      <c r="CB345" s="79">
        <f t="shared" si="582"/>
        <v>0</v>
      </c>
      <c r="CC345" s="88">
        <f t="shared" si="583"/>
        <v>0</v>
      </c>
      <c r="CD345" s="537"/>
      <c r="CE345" s="537"/>
      <c r="CF345" s="382"/>
      <c r="CG345" s="320"/>
      <c r="CH345" s="79">
        <f t="shared" si="584"/>
        <v>0</v>
      </c>
      <c r="CI345" s="79">
        <f t="shared" si="585"/>
        <v>0</v>
      </c>
      <c r="CJ345" s="88">
        <f t="shared" si="586"/>
        <v>0</v>
      </c>
      <c r="CK345" s="537"/>
      <c r="CL345" s="537"/>
      <c r="CM345" s="382"/>
      <c r="CN345" s="320"/>
      <c r="CO345" s="79">
        <f t="shared" si="587"/>
        <v>0</v>
      </c>
      <c r="CP345" s="79">
        <f t="shared" si="588"/>
        <v>0</v>
      </c>
      <c r="CQ345" s="88">
        <f t="shared" si="589"/>
        <v>0</v>
      </c>
      <c r="CR345" s="537"/>
      <c r="CS345" s="537"/>
      <c r="CT345" s="382"/>
      <c r="CU345" s="320"/>
      <c r="CV345" s="79">
        <f t="shared" si="590"/>
        <v>0</v>
      </c>
      <c r="CW345" s="79">
        <f t="shared" si="591"/>
        <v>0</v>
      </c>
      <c r="CX345" s="88">
        <f t="shared" si="592"/>
        <v>0</v>
      </c>
      <c r="CY345" s="537"/>
      <c r="CZ345" s="537"/>
      <c r="DA345" s="382"/>
      <c r="DB345" s="320"/>
      <c r="DC345" s="79">
        <f t="shared" si="593"/>
        <v>0</v>
      </c>
      <c r="DD345" s="79">
        <f t="shared" si="594"/>
        <v>0</v>
      </c>
      <c r="DE345" s="88">
        <f t="shared" si="595"/>
        <v>0</v>
      </c>
      <c r="DF345" s="537"/>
      <c r="DG345" s="537"/>
      <c r="DH345" s="382"/>
      <c r="DI345" s="320"/>
      <c r="DJ345" s="79">
        <f t="shared" si="596"/>
        <v>0</v>
      </c>
      <c r="DK345" s="79">
        <f t="shared" si="597"/>
        <v>0</v>
      </c>
      <c r="DL345" s="88">
        <f t="shared" si="598"/>
        <v>0</v>
      </c>
      <c r="DM345" s="537"/>
      <c r="DN345" s="537"/>
      <c r="DO345" s="382"/>
      <c r="DP345" s="320"/>
      <c r="DQ345" s="79">
        <f t="shared" si="599"/>
        <v>0</v>
      </c>
      <c r="DR345" s="79">
        <f t="shared" si="600"/>
        <v>0</v>
      </c>
      <c r="DS345" s="88">
        <f t="shared" si="601"/>
        <v>0</v>
      </c>
      <c r="DT345" s="537"/>
      <c r="DU345" s="537"/>
      <c r="DV345" s="382"/>
    </row>
    <row r="346" spans="1:126" outlineLevel="1" x14ac:dyDescent="0.2">
      <c r="A346" s="152" t="s">
        <v>115</v>
      </c>
      <c r="B346" s="182" t="s">
        <v>118</v>
      </c>
      <c r="C346" s="43"/>
      <c r="D346" s="43"/>
      <c r="E346" s="79">
        <f t="shared" si="549"/>
        <v>0</v>
      </c>
      <c r="F346" s="150"/>
      <c r="G346" s="22"/>
      <c r="H346" s="320" t="s">
        <v>312</v>
      </c>
      <c r="I346" s="79">
        <f t="shared" si="550"/>
        <v>0</v>
      </c>
      <c r="J346" s="79">
        <f t="shared" si="551"/>
        <v>0</v>
      </c>
      <c r="K346" s="79">
        <f t="shared" si="552"/>
        <v>0</v>
      </c>
      <c r="L346" s="537"/>
      <c r="M346" s="537"/>
      <c r="N346" s="382"/>
      <c r="O346" s="320" t="str">
        <f t="shared" si="553"/>
        <v>LMW</v>
      </c>
      <c r="P346" s="79">
        <f t="shared" si="554"/>
        <v>0</v>
      </c>
      <c r="Q346" s="79">
        <f t="shared" si="555"/>
        <v>0</v>
      </c>
      <c r="R346" s="79">
        <f t="shared" si="556"/>
        <v>0</v>
      </c>
      <c r="S346" s="537"/>
      <c r="T346" s="537"/>
      <c r="U346" s="382"/>
      <c r="V346" s="320"/>
      <c r="W346" s="79">
        <f t="shared" si="557"/>
        <v>0</v>
      </c>
      <c r="X346" s="79">
        <f t="shared" si="558"/>
        <v>0</v>
      </c>
      <c r="Y346" s="79">
        <f t="shared" si="559"/>
        <v>0</v>
      </c>
      <c r="Z346" s="537"/>
      <c r="AA346" s="537"/>
      <c r="AB346" s="382"/>
      <c r="AC346" s="320"/>
      <c r="AD346" s="79">
        <f t="shared" si="560"/>
        <v>0</v>
      </c>
      <c r="AE346" s="79">
        <f t="shared" si="561"/>
        <v>0</v>
      </c>
      <c r="AF346" s="79">
        <f t="shared" si="562"/>
        <v>0</v>
      </c>
      <c r="AG346" s="537"/>
      <c r="AH346" s="537"/>
      <c r="AI346" s="382"/>
      <c r="AJ346" s="320"/>
      <c r="AK346" s="79">
        <f t="shared" si="563"/>
        <v>0</v>
      </c>
      <c r="AL346" s="79">
        <f t="shared" si="564"/>
        <v>0</v>
      </c>
      <c r="AM346" s="79">
        <f t="shared" si="565"/>
        <v>0</v>
      </c>
      <c r="AN346" s="537"/>
      <c r="AO346" s="537"/>
      <c r="AP346" s="382"/>
      <c r="AQ346" s="320"/>
      <c r="AR346" s="79">
        <f t="shared" si="566"/>
        <v>0</v>
      </c>
      <c r="AS346" s="79">
        <f t="shared" si="567"/>
        <v>0</v>
      </c>
      <c r="AT346" s="79">
        <f t="shared" si="568"/>
        <v>0</v>
      </c>
      <c r="AU346" s="537"/>
      <c r="AV346" s="537"/>
      <c r="AW346" s="382"/>
      <c r="AX346" s="320"/>
      <c r="AY346" s="79">
        <f t="shared" si="569"/>
        <v>0</v>
      </c>
      <c r="AZ346" s="79">
        <f t="shared" si="570"/>
        <v>0</v>
      </c>
      <c r="BA346" s="79">
        <f t="shared" si="571"/>
        <v>0</v>
      </c>
      <c r="BB346" s="537"/>
      <c r="BC346" s="537"/>
      <c r="BD346" s="382"/>
      <c r="BE346" s="320"/>
      <c r="BF346" s="79">
        <f t="shared" si="572"/>
        <v>0</v>
      </c>
      <c r="BG346" s="79">
        <f t="shared" si="573"/>
        <v>0</v>
      </c>
      <c r="BH346" s="79">
        <f t="shared" si="574"/>
        <v>0</v>
      </c>
      <c r="BI346" s="537"/>
      <c r="BJ346" s="537"/>
      <c r="BK346" s="382"/>
      <c r="BL346" s="320"/>
      <c r="BM346" s="79">
        <f t="shared" si="575"/>
        <v>0</v>
      </c>
      <c r="BN346" s="79">
        <f t="shared" si="576"/>
        <v>0</v>
      </c>
      <c r="BO346" s="79">
        <f t="shared" si="577"/>
        <v>0</v>
      </c>
      <c r="BP346" s="537"/>
      <c r="BQ346" s="537"/>
      <c r="BR346" s="382"/>
      <c r="BS346" s="320"/>
      <c r="BT346" s="79">
        <f t="shared" si="578"/>
        <v>0</v>
      </c>
      <c r="BU346" s="79">
        <f t="shared" si="579"/>
        <v>0</v>
      </c>
      <c r="BV346" s="79">
        <f t="shared" si="580"/>
        <v>0</v>
      </c>
      <c r="BW346" s="537"/>
      <c r="BX346" s="537"/>
      <c r="BY346" s="382"/>
      <c r="BZ346" s="320"/>
      <c r="CA346" s="79">
        <f t="shared" si="581"/>
        <v>0</v>
      </c>
      <c r="CB346" s="79">
        <f t="shared" si="582"/>
        <v>0</v>
      </c>
      <c r="CC346" s="79">
        <f t="shared" si="583"/>
        <v>0</v>
      </c>
      <c r="CD346" s="537"/>
      <c r="CE346" s="537"/>
      <c r="CF346" s="382"/>
      <c r="CG346" s="320"/>
      <c r="CH346" s="79">
        <f t="shared" si="584"/>
        <v>0</v>
      </c>
      <c r="CI346" s="79">
        <f t="shared" si="585"/>
        <v>0</v>
      </c>
      <c r="CJ346" s="79">
        <f t="shared" si="586"/>
        <v>0</v>
      </c>
      <c r="CK346" s="537"/>
      <c r="CL346" s="537"/>
      <c r="CM346" s="382"/>
      <c r="CN346" s="320"/>
      <c r="CO346" s="79">
        <f t="shared" si="587"/>
        <v>0</v>
      </c>
      <c r="CP346" s="79">
        <f t="shared" si="588"/>
        <v>0</v>
      </c>
      <c r="CQ346" s="79">
        <f t="shared" si="589"/>
        <v>0</v>
      </c>
      <c r="CR346" s="537"/>
      <c r="CS346" s="537"/>
      <c r="CT346" s="382"/>
      <c r="CU346" s="320"/>
      <c r="CV346" s="79">
        <f t="shared" si="590"/>
        <v>0</v>
      </c>
      <c r="CW346" s="79">
        <f t="shared" si="591"/>
        <v>0</v>
      </c>
      <c r="CX346" s="79">
        <f t="shared" si="592"/>
        <v>0</v>
      </c>
      <c r="CY346" s="537"/>
      <c r="CZ346" s="537"/>
      <c r="DA346" s="382"/>
      <c r="DB346" s="320"/>
      <c r="DC346" s="79">
        <f t="shared" si="593"/>
        <v>0</v>
      </c>
      <c r="DD346" s="79">
        <f t="shared" si="594"/>
        <v>0</v>
      </c>
      <c r="DE346" s="79">
        <f t="shared" si="595"/>
        <v>0</v>
      </c>
      <c r="DF346" s="537"/>
      <c r="DG346" s="537"/>
      <c r="DH346" s="382"/>
      <c r="DI346" s="320"/>
      <c r="DJ346" s="79">
        <f t="shared" si="596"/>
        <v>0</v>
      </c>
      <c r="DK346" s="79">
        <f t="shared" si="597"/>
        <v>0</v>
      </c>
      <c r="DL346" s="79">
        <f t="shared" si="598"/>
        <v>0</v>
      </c>
      <c r="DM346" s="537"/>
      <c r="DN346" s="537"/>
      <c r="DO346" s="382"/>
      <c r="DP346" s="320"/>
      <c r="DQ346" s="79">
        <f t="shared" si="599"/>
        <v>0</v>
      </c>
      <c r="DR346" s="79">
        <f t="shared" si="600"/>
        <v>0</v>
      </c>
      <c r="DS346" s="79">
        <f t="shared" si="601"/>
        <v>0</v>
      </c>
      <c r="DT346" s="537"/>
      <c r="DU346" s="537"/>
      <c r="DV346" s="382"/>
    </row>
    <row r="347" spans="1:126" outlineLevel="1" x14ac:dyDescent="0.2">
      <c r="A347" s="152" t="s">
        <v>121</v>
      </c>
      <c r="B347" s="182" t="s">
        <v>118</v>
      </c>
      <c r="C347" s="43"/>
      <c r="D347" s="43"/>
      <c r="E347" s="79">
        <f t="shared" si="549"/>
        <v>0</v>
      </c>
      <c r="F347" s="150"/>
      <c r="G347" s="22"/>
      <c r="H347" s="320" t="s">
        <v>312</v>
      </c>
      <c r="I347" s="79">
        <f t="shared" si="550"/>
        <v>0</v>
      </c>
      <c r="J347" s="79">
        <f t="shared" si="551"/>
        <v>0</v>
      </c>
      <c r="K347" s="79">
        <f t="shared" si="552"/>
        <v>0</v>
      </c>
      <c r="L347" s="537"/>
      <c r="M347" s="537"/>
      <c r="N347" s="382"/>
      <c r="O347" s="320" t="str">
        <f t="shared" si="553"/>
        <v>LMW</v>
      </c>
      <c r="P347" s="79">
        <f t="shared" si="554"/>
        <v>0</v>
      </c>
      <c r="Q347" s="79">
        <f t="shared" si="555"/>
        <v>0</v>
      </c>
      <c r="R347" s="79">
        <f t="shared" si="556"/>
        <v>0</v>
      </c>
      <c r="S347" s="537"/>
      <c r="T347" s="537"/>
      <c r="U347" s="382"/>
      <c r="V347" s="320"/>
      <c r="W347" s="79">
        <f t="shared" si="557"/>
        <v>0</v>
      </c>
      <c r="X347" s="79">
        <f t="shared" si="558"/>
        <v>0</v>
      </c>
      <c r="Y347" s="79">
        <f t="shared" si="559"/>
        <v>0</v>
      </c>
      <c r="Z347" s="537"/>
      <c r="AA347" s="537"/>
      <c r="AB347" s="382"/>
      <c r="AC347" s="320"/>
      <c r="AD347" s="79">
        <f t="shared" si="560"/>
        <v>0</v>
      </c>
      <c r="AE347" s="79">
        <f t="shared" si="561"/>
        <v>0</v>
      </c>
      <c r="AF347" s="79">
        <f t="shared" si="562"/>
        <v>0</v>
      </c>
      <c r="AG347" s="537"/>
      <c r="AH347" s="537"/>
      <c r="AI347" s="382"/>
      <c r="AJ347" s="320"/>
      <c r="AK347" s="79">
        <f t="shared" si="563"/>
        <v>0</v>
      </c>
      <c r="AL347" s="79">
        <f t="shared" si="564"/>
        <v>0</v>
      </c>
      <c r="AM347" s="79">
        <f t="shared" si="565"/>
        <v>0</v>
      </c>
      <c r="AN347" s="537"/>
      <c r="AO347" s="537"/>
      <c r="AP347" s="382"/>
      <c r="AQ347" s="320"/>
      <c r="AR347" s="79">
        <f t="shared" si="566"/>
        <v>0</v>
      </c>
      <c r="AS347" s="79">
        <f t="shared" si="567"/>
        <v>0</v>
      </c>
      <c r="AT347" s="79">
        <f t="shared" si="568"/>
        <v>0</v>
      </c>
      <c r="AU347" s="537"/>
      <c r="AV347" s="537"/>
      <c r="AW347" s="382"/>
      <c r="AX347" s="320"/>
      <c r="AY347" s="79">
        <f t="shared" si="569"/>
        <v>0</v>
      </c>
      <c r="AZ347" s="79">
        <f t="shared" si="570"/>
        <v>0</v>
      </c>
      <c r="BA347" s="79">
        <f t="shared" si="571"/>
        <v>0</v>
      </c>
      <c r="BB347" s="537"/>
      <c r="BC347" s="537"/>
      <c r="BD347" s="382"/>
      <c r="BE347" s="320"/>
      <c r="BF347" s="79">
        <f t="shared" si="572"/>
        <v>0</v>
      </c>
      <c r="BG347" s="79">
        <f t="shared" si="573"/>
        <v>0</v>
      </c>
      <c r="BH347" s="79">
        <f t="shared" si="574"/>
        <v>0</v>
      </c>
      <c r="BI347" s="537"/>
      <c r="BJ347" s="537"/>
      <c r="BK347" s="382"/>
      <c r="BL347" s="320"/>
      <c r="BM347" s="79">
        <f t="shared" si="575"/>
        <v>0</v>
      </c>
      <c r="BN347" s="79">
        <f t="shared" si="576"/>
        <v>0</v>
      </c>
      <c r="BO347" s="79">
        <f t="shared" si="577"/>
        <v>0</v>
      </c>
      <c r="BP347" s="537"/>
      <c r="BQ347" s="537"/>
      <c r="BR347" s="382"/>
      <c r="BS347" s="320"/>
      <c r="BT347" s="79">
        <f t="shared" si="578"/>
        <v>0</v>
      </c>
      <c r="BU347" s="79">
        <f t="shared" si="579"/>
        <v>0</v>
      </c>
      <c r="BV347" s="79">
        <f t="shared" si="580"/>
        <v>0</v>
      </c>
      <c r="BW347" s="537"/>
      <c r="BX347" s="537"/>
      <c r="BY347" s="382"/>
      <c r="BZ347" s="320"/>
      <c r="CA347" s="79">
        <f t="shared" si="581"/>
        <v>0</v>
      </c>
      <c r="CB347" s="79">
        <f t="shared" si="582"/>
        <v>0</v>
      </c>
      <c r="CC347" s="79">
        <f t="shared" si="583"/>
        <v>0</v>
      </c>
      <c r="CD347" s="537"/>
      <c r="CE347" s="537"/>
      <c r="CF347" s="382"/>
      <c r="CG347" s="320"/>
      <c r="CH347" s="79">
        <f t="shared" si="584"/>
        <v>0</v>
      </c>
      <c r="CI347" s="79">
        <f t="shared" si="585"/>
        <v>0</v>
      </c>
      <c r="CJ347" s="79">
        <f t="shared" si="586"/>
        <v>0</v>
      </c>
      <c r="CK347" s="537"/>
      <c r="CL347" s="537"/>
      <c r="CM347" s="382"/>
      <c r="CN347" s="320"/>
      <c r="CO347" s="79">
        <f t="shared" si="587"/>
        <v>0</v>
      </c>
      <c r="CP347" s="79">
        <f t="shared" si="588"/>
        <v>0</v>
      </c>
      <c r="CQ347" s="79">
        <f t="shared" si="589"/>
        <v>0</v>
      </c>
      <c r="CR347" s="537"/>
      <c r="CS347" s="537"/>
      <c r="CT347" s="382"/>
      <c r="CU347" s="320"/>
      <c r="CV347" s="79">
        <f t="shared" si="590"/>
        <v>0</v>
      </c>
      <c r="CW347" s="79">
        <f t="shared" si="591"/>
        <v>0</v>
      </c>
      <c r="CX347" s="79">
        <f t="shared" si="592"/>
        <v>0</v>
      </c>
      <c r="CY347" s="537"/>
      <c r="CZ347" s="537"/>
      <c r="DA347" s="382"/>
      <c r="DB347" s="320"/>
      <c r="DC347" s="79">
        <f t="shared" si="593"/>
        <v>0</v>
      </c>
      <c r="DD347" s="79">
        <f t="shared" si="594"/>
        <v>0</v>
      </c>
      <c r="DE347" s="79">
        <f t="shared" si="595"/>
        <v>0</v>
      </c>
      <c r="DF347" s="537"/>
      <c r="DG347" s="537"/>
      <c r="DH347" s="382"/>
      <c r="DI347" s="320"/>
      <c r="DJ347" s="79">
        <f t="shared" si="596"/>
        <v>0</v>
      </c>
      <c r="DK347" s="79">
        <f t="shared" si="597"/>
        <v>0</v>
      </c>
      <c r="DL347" s="79">
        <f t="shared" si="598"/>
        <v>0</v>
      </c>
      <c r="DM347" s="537"/>
      <c r="DN347" s="537"/>
      <c r="DO347" s="382"/>
      <c r="DP347" s="320"/>
      <c r="DQ347" s="79">
        <f t="shared" si="599"/>
        <v>0</v>
      </c>
      <c r="DR347" s="79">
        <f t="shared" si="600"/>
        <v>0</v>
      </c>
      <c r="DS347" s="79">
        <f t="shared" si="601"/>
        <v>0</v>
      </c>
      <c r="DT347" s="537"/>
      <c r="DU347" s="537"/>
      <c r="DV347" s="382"/>
    </row>
    <row r="348" spans="1:126" x14ac:dyDescent="0.2">
      <c r="A348" s="75" t="s">
        <v>151</v>
      </c>
      <c r="B348" s="64"/>
      <c r="C348" s="77">
        <f>SUMIF($O329:$O347,MID($H348,3,10),C329:C347)</f>
        <v>0</v>
      </c>
      <c r="D348" s="77">
        <f>SUMIF($O329:$O347,MID($H348,3,10),D329:D347)</f>
        <v>0</v>
      </c>
      <c r="E348" s="77">
        <f t="shared" si="549"/>
        <v>0</v>
      </c>
      <c r="F348" s="150"/>
      <c r="G348" s="22"/>
      <c r="H348" s="320" t="s">
        <v>313</v>
      </c>
      <c r="I348" s="536">
        <f>IF(I$1="","",SUMIF($O330:$O347,MID($H348,3,10),I330:I347))</f>
        <v>0</v>
      </c>
      <c r="J348" s="536">
        <f>IF(I$1="","",SUMIF($O330:$O347,MID($H348,3,10),J330:J347))</f>
        <v>0</v>
      </c>
      <c r="K348" s="77">
        <f t="shared" si="552"/>
        <v>0</v>
      </c>
      <c r="L348" s="432">
        <f>IF(I$1="","",SUMIF($O330:$O347,MID($H348,3,10),L330:L347))</f>
        <v>0</v>
      </c>
      <c r="M348" s="432">
        <f>IF(I$1="","",SUMIF($O330:$O347,MID($H348,3,10),M330:M347))</f>
        <v>0</v>
      </c>
      <c r="N348" s="382"/>
      <c r="O348" s="320" t="str">
        <f t="shared" si="553"/>
        <v>L</v>
      </c>
      <c r="P348" s="536">
        <f>IF(P$1="","",SUMIF($O330:$O347,MID($H348,3,10),P330:P347))</f>
        <v>0</v>
      </c>
      <c r="Q348" s="536">
        <f>IF(P$1="","",SUMIF($O330:$O347,MID($H348,3,10),Q330:Q347))</f>
        <v>0</v>
      </c>
      <c r="R348" s="77">
        <f>IF(P$1="","",SUM(P348:Q348))</f>
        <v>0</v>
      </c>
      <c r="S348" s="432">
        <f>IF(P$1="","",SUMIF($O330:$O347,MID($H348,3,10),S330:S347))</f>
        <v>0</v>
      </c>
      <c r="T348" s="432">
        <f>IF(P$1="","",SUMIF($O330:$O347,MID($H348,3,10),T330:T347))</f>
        <v>0</v>
      </c>
      <c r="U348" s="382"/>
      <c r="V348" s="320"/>
      <c r="W348" s="536">
        <f>IF(W$1="","",SUMIF($O330:$O347,MID($H348,3,10),W330:W347))</f>
        <v>0</v>
      </c>
      <c r="X348" s="536">
        <f>IF(W$1="","",SUMIF($O330:$O347,MID($H348,3,10),X330:X347))</f>
        <v>0</v>
      </c>
      <c r="Y348" s="77">
        <f>IF(W$1="","",SUM(W348:X348))</f>
        <v>0</v>
      </c>
      <c r="Z348" s="432">
        <f>IF(W$1="","",SUMIF($O330:$O347,MID($H348,3,10),Z330:Z347))</f>
        <v>0</v>
      </c>
      <c r="AA348" s="432">
        <f>IF(W$1="","",SUMIF($O330:$O347,MID($H348,3,10),AA330:AA347))</f>
        <v>0</v>
      </c>
      <c r="AB348" s="382"/>
      <c r="AC348" s="320"/>
      <c r="AD348" s="536">
        <f>IF(AD$1="","",SUMIF($O330:$O347,MID($H348,3,10),AD330:AD347))</f>
        <v>0</v>
      </c>
      <c r="AE348" s="536">
        <f>IF(AD$1="","",SUMIF($O330:$O347,MID($H348,3,10),AE330:AE347))</f>
        <v>0</v>
      </c>
      <c r="AF348" s="77">
        <f>IF(AD$1="","",SUM(AD348:AE348))</f>
        <v>0</v>
      </c>
      <c r="AG348" s="432">
        <f>IF(AD$1="","",SUMIF($O330:$O347,MID($H348,3,10),AG330:AG347))</f>
        <v>0</v>
      </c>
      <c r="AH348" s="432">
        <f>IF(AD$1="","",SUMIF($O330:$O347,MID($H348,3,10),AH330:AH347))</f>
        <v>0</v>
      </c>
      <c r="AI348" s="382"/>
      <c r="AJ348" s="320"/>
      <c r="AK348" s="536">
        <f>IF(AK$1="","",SUMIF($O330:$O347,MID($H348,3,10),AK330:AK347))</f>
        <v>0</v>
      </c>
      <c r="AL348" s="536">
        <f>IF(AK$1="","",SUMIF($O330:$O347,MID($H348,3,10),AL330:AL347))</f>
        <v>0</v>
      </c>
      <c r="AM348" s="77">
        <f>IF(AK$1="","",SUM(AK348:AL348))</f>
        <v>0</v>
      </c>
      <c r="AN348" s="432">
        <f>IF(AK$1="","",SUMIF($O330:$O347,MID($H348,3,10),AN330:AN347))</f>
        <v>0</v>
      </c>
      <c r="AO348" s="432">
        <f>IF(AK$1="","",SUMIF($O330:$O347,MID($H348,3,10),AO330:AO347))</f>
        <v>0</v>
      </c>
      <c r="AP348" s="382"/>
      <c r="AQ348" s="320"/>
      <c r="AR348" s="536">
        <f>IF(AR$1="","",SUMIF($O330:$O347,MID($H348,3,10),AR330:AR347))</f>
        <v>0</v>
      </c>
      <c r="AS348" s="536">
        <f>IF(AR$1="","",SUMIF($O330:$O347,MID($H348,3,10),AS330:AS347))</f>
        <v>0</v>
      </c>
      <c r="AT348" s="77">
        <f>IF(AR$1="","",SUM(AR348:AS348))</f>
        <v>0</v>
      </c>
      <c r="AU348" s="432">
        <f>IF(AR$1="","",SUMIF($O330:$O347,MID($H348,3,10),AU330:AU347))</f>
        <v>0</v>
      </c>
      <c r="AV348" s="432">
        <f>IF(AR$1="","",SUMIF($O330:$O347,MID($H348,3,10),AV330:AV347))</f>
        <v>0</v>
      </c>
      <c r="AW348" s="382"/>
      <c r="AX348" s="320"/>
      <c r="AY348" s="536">
        <f>IF(AY$1="","",SUMIF($O330:$O347,MID($H348,3,10),AY330:AY347))</f>
        <v>0</v>
      </c>
      <c r="AZ348" s="536">
        <f>IF(AY$1="","",SUMIF($O330:$O347,MID($H348,3,10),AZ330:AZ347))</f>
        <v>0</v>
      </c>
      <c r="BA348" s="77">
        <f>IF(AY$1="","",SUM(AY348:AZ348))</f>
        <v>0</v>
      </c>
      <c r="BB348" s="432">
        <f>IF(AY$1="","",SUMIF($O330:$O347,MID($H348,3,10),BB330:BB347))</f>
        <v>0</v>
      </c>
      <c r="BC348" s="432">
        <f>IF(AY$1="","",SUMIF($O330:$O347,MID($H348,3,10),BC330:BC347))</f>
        <v>0</v>
      </c>
      <c r="BD348" s="382"/>
      <c r="BE348" s="320"/>
      <c r="BF348" s="536">
        <f>IF(BF$1="","",SUMIF($O330:$O347,MID($H348,3,10),BF330:BF347))</f>
        <v>0</v>
      </c>
      <c r="BG348" s="536">
        <f>IF(BF$1="","",SUMIF($O330:$O347,MID($H348,3,10),BG330:BG347))</f>
        <v>0</v>
      </c>
      <c r="BH348" s="77">
        <f>IF(BF$1="","",SUM(BF348:BG348))</f>
        <v>0</v>
      </c>
      <c r="BI348" s="432">
        <f>IF(BF$1="","",SUMIF($O330:$O347,MID($H348,3,10),BI330:BI347))</f>
        <v>0</v>
      </c>
      <c r="BJ348" s="432">
        <f>IF(BF$1="","",SUMIF($O330:$O347,MID($H348,3,10),BJ330:BJ347))</f>
        <v>0</v>
      </c>
      <c r="BK348" s="382"/>
      <c r="BL348" s="320"/>
      <c r="BM348" s="536">
        <f>IF(BM$1="","",SUMIF($O330:$O347,MID($H348,3,10),BM330:BM347))</f>
        <v>0</v>
      </c>
      <c r="BN348" s="536">
        <f>IF(BM$1="","",SUMIF($O330:$O347,MID($H348,3,10),BN330:BN347))</f>
        <v>0</v>
      </c>
      <c r="BO348" s="77">
        <f>IF(BM$1="","",SUM(BM348:BN348))</f>
        <v>0</v>
      </c>
      <c r="BP348" s="432">
        <f>IF(BM$1="","",SUMIF($O330:$O347,MID($H348,3,10),BP330:BP347))</f>
        <v>0</v>
      </c>
      <c r="BQ348" s="432">
        <f>IF(BM$1="","",SUMIF($O330:$O347,MID($H348,3,10),BQ330:BQ347))</f>
        <v>0</v>
      </c>
      <c r="BR348" s="382"/>
      <c r="BS348" s="320"/>
      <c r="BT348" s="536">
        <f>IF(BT$1="","",SUMIF($O330:$O347,MID($H348,3,10),BT330:BT347))</f>
        <v>0</v>
      </c>
      <c r="BU348" s="536">
        <f>IF(BT$1="","",SUMIF($O330:$O347,MID($H348,3,10),BU330:BU347))</f>
        <v>0</v>
      </c>
      <c r="BV348" s="77">
        <f>IF(BT$1="","",SUM(BT348:BU348))</f>
        <v>0</v>
      </c>
      <c r="BW348" s="432">
        <f>IF(BT$1="","",SUMIF($O330:$O347,MID($H348,3,10),BW330:BW347))</f>
        <v>0</v>
      </c>
      <c r="BX348" s="432">
        <f>IF(BT$1="","",SUMIF($O330:$O347,MID($H348,3,10),BX330:BX347))</f>
        <v>0</v>
      </c>
      <c r="BY348" s="382"/>
      <c r="BZ348" s="320"/>
      <c r="CA348" s="536">
        <f>IF(CA$1="","",SUMIF($O330:$O347,MID($H348,3,10),CA330:CA347))</f>
        <v>0</v>
      </c>
      <c r="CB348" s="536">
        <f>IF(CA$1="","",SUMIF($O330:$O347,MID($H348,3,10),CB330:CB347))</f>
        <v>0</v>
      </c>
      <c r="CC348" s="77">
        <f>IF(CA$1="","",SUM(CA348:CB348))</f>
        <v>0</v>
      </c>
      <c r="CD348" s="432">
        <f>IF(CA$1="","",SUMIF($O330:$O347,MID($H348,3,10),CD330:CD347))</f>
        <v>0</v>
      </c>
      <c r="CE348" s="432">
        <f>IF(CA$1="","",SUMIF($O330:$O347,MID($H348,3,10),CE330:CE347))</f>
        <v>0</v>
      </c>
      <c r="CF348" s="382"/>
      <c r="CG348" s="320"/>
      <c r="CH348" s="536">
        <f>IF(CH$1="","",SUMIF($O330:$O347,MID($H348,3,10),CH330:CH347))</f>
        <v>0</v>
      </c>
      <c r="CI348" s="536">
        <f>IF(CH$1="","",SUMIF($O330:$O347,MID($H348,3,10),CI330:CI347))</f>
        <v>0</v>
      </c>
      <c r="CJ348" s="77">
        <f>IF(CH$1="","",SUM(CH348:CI348))</f>
        <v>0</v>
      </c>
      <c r="CK348" s="432">
        <f>IF(CH$1="","",SUMIF($O330:$O347,MID($H348,3,10),CK330:CK347))</f>
        <v>0</v>
      </c>
      <c r="CL348" s="432">
        <f>IF(CH$1="","",SUMIF($O330:$O347,MID($H348,3,10),CL330:CL347))</f>
        <v>0</v>
      </c>
      <c r="CM348" s="382"/>
      <c r="CN348" s="320"/>
      <c r="CO348" s="536">
        <f>IF(CO$1="","",SUMIF($O330:$O347,MID($H348,3,10),CO330:CO347))</f>
        <v>0</v>
      </c>
      <c r="CP348" s="536">
        <f>IF(CO$1="","",SUMIF($O330:$O347,MID($H348,3,10),CP330:CP347))</f>
        <v>0</v>
      </c>
      <c r="CQ348" s="77">
        <f>IF(CO$1="","",SUM(CO348:CP348))</f>
        <v>0</v>
      </c>
      <c r="CR348" s="432">
        <f>IF(CO$1="","",SUMIF($O330:$O347,MID($H348,3,10),CR330:CR347))</f>
        <v>0</v>
      </c>
      <c r="CS348" s="432">
        <f>IF(CO$1="","",SUMIF($O330:$O347,MID($H348,3,10),CS330:CS347))</f>
        <v>0</v>
      </c>
      <c r="CT348" s="382"/>
      <c r="CU348" s="320"/>
      <c r="CV348" s="536">
        <f>IF(CV$1="","",SUMIF($O330:$O347,MID($H348,3,10),CV330:CV347))</f>
        <v>0</v>
      </c>
      <c r="CW348" s="536">
        <f>IF(CV$1="","",SUMIF($O330:$O347,MID($H348,3,10),CW330:CW347))</f>
        <v>0</v>
      </c>
      <c r="CX348" s="77">
        <f>IF(CV$1="","",SUM(CV348:CW348))</f>
        <v>0</v>
      </c>
      <c r="CY348" s="432">
        <f>IF(CV$1="","",SUMIF($O330:$O347,MID($H348,3,10),CY330:CY347))</f>
        <v>0</v>
      </c>
      <c r="CZ348" s="432">
        <f>IF(CV$1="","",SUMIF($O330:$O347,MID($H348,3,10),CZ330:CZ347))</f>
        <v>0</v>
      </c>
      <c r="DA348" s="382"/>
      <c r="DB348" s="320"/>
      <c r="DC348" s="536">
        <f>IF(DC$1="","",SUMIF($O330:$O347,MID($H348,3,10),DC330:DC347))</f>
        <v>0</v>
      </c>
      <c r="DD348" s="536">
        <f>IF(DC$1="","",SUMIF($O330:$O347,MID($H348,3,10),DD330:DD347))</f>
        <v>0</v>
      </c>
      <c r="DE348" s="77">
        <f>IF(DC$1="","",SUM(DC348:DD348))</f>
        <v>0</v>
      </c>
      <c r="DF348" s="432">
        <f>IF(DC$1="","",SUMIF($O330:$O347,MID($H348,3,10),DF330:DF347))</f>
        <v>0</v>
      </c>
      <c r="DG348" s="432">
        <f>IF(DC$1="","",SUMIF($O330:$O347,MID($H348,3,10),DG330:DG347))</f>
        <v>0</v>
      </c>
      <c r="DH348" s="382"/>
      <c r="DI348" s="320"/>
      <c r="DJ348" s="536">
        <f>IF(DJ$1="","",SUMIF($O330:$O347,MID($H348,3,10),DJ330:DJ347))</f>
        <v>0</v>
      </c>
      <c r="DK348" s="536">
        <f>IF(DJ$1="","",SUMIF($O330:$O347,MID($H348,3,10),DK330:DK347))</f>
        <v>0</v>
      </c>
      <c r="DL348" s="77">
        <f>IF(DJ$1="","",SUM(DJ348:DK348))</f>
        <v>0</v>
      </c>
      <c r="DM348" s="432">
        <f>IF(DJ$1="","",SUMIF($O330:$O347,MID($H348,3,10),DM330:DM347))</f>
        <v>0</v>
      </c>
      <c r="DN348" s="432">
        <f>IF(DJ$1="","",SUMIF($O330:$O347,MID($H348,3,10),DN330:DN347))</f>
        <v>0</v>
      </c>
      <c r="DO348" s="382"/>
      <c r="DP348" s="320"/>
      <c r="DQ348" s="536">
        <f>IF(DQ$1="","",SUMIF($O330:$O347,MID($H348,3,10),DQ330:DQ347))</f>
        <v>0</v>
      </c>
      <c r="DR348" s="536">
        <f>IF(DQ$1="","",SUMIF($O330:$O347,MID($H348,3,10),DR330:DR347))</f>
        <v>0</v>
      </c>
      <c r="DS348" s="77">
        <f>IF(DQ$1="","",SUM(DQ348:DR348))</f>
        <v>0</v>
      </c>
      <c r="DT348" s="432">
        <f>IF(DQ$1="","",SUMIF($O330:$O347,MID($H348,3,10),DT330:DT347))</f>
        <v>0</v>
      </c>
      <c r="DU348" s="432">
        <f>IF(DQ$1="","",SUMIF($O330:$O347,MID($H348,3,10),DU330:DU347))</f>
        <v>0</v>
      </c>
      <c r="DV348" s="382"/>
    </row>
    <row r="349" spans="1:126" x14ac:dyDescent="0.2">
      <c r="A349" s="724" t="s">
        <v>80</v>
      </c>
      <c r="B349" s="725"/>
      <c r="C349" s="725"/>
      <c r="D349" s="725"/>
      <c r="E349" s="725"/>
      <c r="F349" s="726"/>
      <c r="G349" s="22"/>
      <c r="H349" s="320"/>
      <c r="I349" s="462"/>
      <c r="J349" s="308"/>
      <c r="K349" s="308"/>
      <c r="L349" s="471"/>
      <c r="M349" s="471"/>
      <c r="N349" s="400"/>
      <c r="O349" s="320"/>
      <c r="P349" s="462"/>
      <c r="Q349" s="308"/>
      <c r="R349" s="308"/>
      <c r="S349" s="471"/>
      <c r="T349" s="471"/>
      <c r="U349" s="400"/>
      <c r="V349" s="320"/>
      <c r="W349" s="462"/>
      <c r="X349" s="308"/>
      <c r="Y349" s="308"/>
      <c r="Z349" s="471"/>
      <c r="AA349" s="471"/>
      <c r="AB349" s="400"/>
      <c r="AC349" s="320"/>
      <c r="AD349" s="462"/>
      <c r="AE349" s="308"/>
      <c r="AF349" s="308"/>
      <c r="AG349" s="471"/>
      <c r="AH349" s="471"/>
      <c r="AI349" s="400"/>
      <c r="AJ349" s="320"/>
      <c r="AK349" s="462"/>
      <c r="AL349" s="308"/>
      <c r="AM349" s="308"/>
      <c r="AN349" s="471"/>
      <c r="AO349" s="471"/>
      <c r="AP349" s="400"/>
      <c r="AQ349" s="320"/>
      <c r="AR349" s="462"/>
      <c r="AS349" s="308"/>
      <c r="AT349" s="308"/>
      <c r="AU349" s="471"/>
      <c r="AV349" s="471"/>
      <c r="AW349" s="400"/>
      <c r="AX349" s="320"/>
      <c r="AY349" s="462"/>
      <c r="AZ349" s="308"/>
      <c r="BA349" s="308"/>
      <c r="BB349" s="471"/>
      <c r="BC349" s="471"/>
      <c r="BD349" s="400"/>
      <c r="BE349" s="320"/>
      <c r="BF349" s="462"/>
      <c r="BG349" s="308"/>
      <c r="BH349" s="308"/>
      <c r="BI349" s="471"/>
      <c r="BJ349" s="471"/>
      <c r="BK349" s="400"/>
      <c r="BL349" s="320"/>
      <c r="BM349" s="462"/>
      <c r="BN349" s="308"/>
      <c r="BO349" s="308"/>
      <c r="BP349" s="471"/>
      <c r="BQ349" s="471"/>
      <c r="BR349" s="400"/>
      <c r="BS349" s="320"/>
      <c r="BT349" s="462"/>
      <c r="BU349" s="308"/>
      <c r="BV349" s="308"/>
      <c r="BW349" s="471"/>
      <c r="BX349" s="471"/>
      <c r="BY349" s="400"/>
      <c r="BZ349" s="320"/>
      <c r="CA349" s="462"/>
      <c r="CB349" s="308"/>
      <c r="CC349" s="308"/>
      <c r="CD349" s="471"/>
      <c r="CE349" s="471"/>
      <c r="CF349" s="400"/>
      <c r="CG349" s="320"/>
      <c r="CH349" s="462"/>
      <c r="CI349" s="308"/>
      <c r="CJ349" s="308"/>
      <c r="CK349" s="471"/>
      <c r="CL349" s="471"/>
      <c r="CM349" s="400"/>
      <c r="CN349" s="320"/>
      <c r="CO349" s="462"/>
      <c r="CP349" s="308"/>
      <c r="CQ349" s="308"/>
      <c r="CR349" s="471"/>
      <c r="CS349" s="471"/>
      <c r="CT349" s="400"/>
      <c r="CU349" s="320"/>
      <c r="CV349" s="462"/>
      <c r="CW349" s="308"/>
      <c r="CX349" s="308"/>
      <c r="CY349" s="471"/>
      <c r="CZ349" s="471"/>
      <c r="DA349" s="400"/>
      <c r="DB349" s="320"/>
      <c r="DC349" s="462"/>
      <c r="DD349" s="308"/>
      <c r="DE349" s="308"/>
      <c r="DF349" s="471"/>
      <c r="DG349" s="471"/>
      <c r="DH349" s="400"/>
      <c r="DI349" s="320"/>
      <c r="DJ349" s="462"/>
      <c r="DK349" s="308"/>
      <c r="DL349" s="308"/>
      <c r="DM349" s="471"/>
      <c r="DN349" s="471"/>
      <c r="DO349" s="400"/>
      <c r="DP349" s="320"/>
      <c r="DQ349" s="462"/>
      <c r="DR349" s="308"/>
      <c r="DS349" s="308"/>
      <c r="DT349" s="471"/>
      <c r="DU349" s="471"/>
      <c r="DV349" s="400"/>
    </row>
    <row r="350" spans="1:126" outlineLevel="1" x14ac:dyDescent="0.2">
      <c r="A350" s="75" t="s">
        <v>5</v>
      </c>
      <c r="B350" s="71"/>
      <c r="C350" s="77">
        <f>SUMIF($H351:$H354,MID($H350,3,10),C351:C354)</f>
        <v>0</v>
      </c>
      <c r="D350" s="77">
        <f>SUMIF($H351:$H354,MID($H350,3,10),D351:D354)</f>
        <v>0</v>
      </c>
      <c r="E350" s="77">
        <f t="shared" ref="E350:E386" si="602">SUM(C350:D350)</f>
        <v>0</v>
      </c>
      <c r="F350" s="177"/>
      <c r="G350" s="22"/>
      <c r="H350" s="320" t="s">
        <v>314</v>
      </c>
      <c r="I350" s="77">
        <f t="shared" ref="I350:I385" si="603">IF(K$1="Rejected",C350,IF(L350="",C350,SUM(C350,L350)))</f>
        <v>0</v>
      </c>
      <c r="J350" s="77">
        <f t="shared" ref="J350:J385" si="604">IF(K$1="Rejected",D350,IF(M350="",D350,SUM(D350,M350)))</f>
        <v>0</v>
      </c>
      <c r="K350" s="77">
        <f t="shared" ref="K350:K385" si="605">IF(I$1="","",SUM(I350:J350))</f>
        <v>0</v>
      </c>
      <c r="L350" s="435">
        <f>IF(I$1="","",SUMIF($H351:$H354,MID($H350,3,10),L351:L354))</f>
        <v>0</v>
      </c>
      <c r="M350" s="435">
        <f>IF(I$1="","",SUMIF($H351:$H354,MID($H350,3,10),M351:M354))</f>
        <v>0</v>
      </c>
      <c r="N350" s="383"/>
      <c r="O350" s="320" t="str">
        <f t="shared" si="553"/>
        <v>LL</v>
      </c>
      <c r="P350" s="77">
        <f t="shared" ref="P350:P385" si="606">IF(R$1="Rejected",I350,IF(S350="",I350,SUM(I350,S350)))</f>
        <v>0</v>
      </c>
      <c r="Q350" s="77">
        <f t="shared" ref="Q350:Q385" si="607">IF(R$1="Rejected",J350,IF(T350="",J350,SUM(J350,T350)))</f>
        <v>0</v>
      </c>
      <c r="R350" s="77">
        <f>IF(P$1="","",SUM(P350:Q350))</f>
        <v>0</v>
      </c>
      <c r="S350" s="478">
        <f>IF(P$1="","",SUMIF($H351:$H354,MID($H350,3,10),S351:S354))</f>
        <v>0</v>
      </c>
      <c r="T350" s="478">
        <f>IF(P$1="","",SUMIF($H351:$H354,MID($H350,3,10),T351:T354))</f>
        <v>0</v>
      </c>
      <c r="U350" s="383"/>
      <c r="V350" s="320"/>
      <c r="W350" s="77">
        <f t="shared" ref="W350:W385" si="608">IF(Y$1="Rejected",P350,IF(Z350="",P350,SUM(P350,Z350)))</f>
        <v>0</v>
      </c>
      <c r="X350" s="77">
        <f t="shared" ref="X350:X385" si="609">IF(Y$1="Rejected",Q350,IF(AA350="",Q350,SUM(Q350,AA350)))</f>
        <v>0</v>
      </c>
      <c r="Y350" s="77">
        <f>IF(W$1="","",SUM(W350:X350))</f>
        <v>0</v>
      </c>
      <c r="Z350" s="478">
        <f>IF(W$1="","",SUMIF($H351:$H354,MID($H350,3,10),Z351:Z354))</f>
        <v>0</v>
      </c>
      <c r="AA350" s="478">
        <f>IF(W$1="","",SUMIF($H351:$H354,MID($H350,3,10),AA351:AA354))</f>
        <v>0</v>
      </c>
      <c r="AB350" s="383"/>
      <c r="AC350" s="320"/>
      <c r="AD350" s="77">
        <f t="shared" ref="AD350:AD385" si="610">IF(AF$1="Rejected",W350,IF(AG350="",W350,SUM(W350,AG350)))</f>
        <v>0</v>
      </c>
      <c r="AE350" s="77">
        <f t="shared" ref="AE350:AE385" si="611">IF(AF$1="Rejected",X350,IF(AH350="",X350,SUM(X350,AH350)))</f>
        <v>0</v>
      </c>
      <c r="AF350" s="77">
        <f>IF(AD$1="","",SUM(AD350:AE350))</f>
        <v>0</v>
      </c>
      <c r="AG350" s="478">
        <f>IF(AD$1="","",SUMIF($H351:$H354,MID($H350,3,10),AG351:AG354))</f>
        <v>0</v>
      </c>
      <c r="AH350" s="478">
        <f>IF(AD$1="","",SUMIF($H351:$H354,MID($H350,3,10),AH351:AH354))</f>
        <v>0</v>
      </c>
      <c r="AI350" s="383"/>
      <c r="AJ350" s="320"/>
      <c r="AK350" s="77">
        <f t="shared" ref="AK350:AK385" si="612">IF(AM$1="Rejected",AD350,IF(AN350="",AD350,SUM(AD350,AN350)))</f>
        <v>0</v>
      </c>
      <c r="AL350" s="77">
        <f t="shared" ref="AL350:AL385" si="613">IF(AM$1="Rejected",AE350,IF(AO350="",AE350,SUM(AE350,AO350)))</f>
        <v>0</v>
      </c>
      <c r="AM350" s="77">
        <f>IF(AK$1="","",SUM(AK350:AL350))</f>
        <v>0</v>
      </c>
      <c r="AN350" s="478">
        <f>IF(AK$1="","",SUMIF($H351:$H354,MID($H350,3,10),AN351:AN354))</f>
        <v>0</v>
      </c>
      <c r="AO350" s="478">
        <f>IF(AK$1="","",SUMIF($H351:$H354,MID($H350,3,10),AO351:AO354))</f>
        <v>0</v>
      </c>
      <c r="AP350" s="383"/>
      <c r="AQ350" s="320"/>
      <c r="AR350" s="77">
        <f t="shared" ref="AR350:AR385" si="614">IF(AT$1="Rejected",AK350,IF(AU350="",AK350,SUM(AK350,AU350)))</f>
        <v>0</v>
      </c>
      <c r="AS350" s="77">
        <f t="shared" ref="AS350:AS385" si="615">IF(AT$1="Rejected",AL350,IF(AV350="",AL350,SUM(AL350,AV350)))</f>
        <v>0</v>
      </c>
      <c r="AT350" s="77">
        <f>IF(AR$1="","",SUM(AR350:AS350))</f>
        <v>0</v>
      </c>
      <c r="AU350" s="478">
        <f>IF(AR$1="","",SUMIF($H351:$H354,MID($H350,3,10),AU351:AU354))</f>
        <v>0</v>
      </c>
      <c r="AV350" s="478">
        <f>IF(AR$1="","",SUMIF($H351:$H354,MID($H350,3,10),AV351:AV354))</f>
        <v>0</v>
      </c>
      <c r="AW350" s="383"/>
      <c r="AX350" s="320"/>
      <c r="AY350" s="77">
        <f t="shared" ref="AY350:AY385" si="616">IF(BA$1="Rejected",AR350,IF(BB350="",AR350,SUM(AR350,BB350)))</f>
        <v>0</v>
      </c>
      <c r="AZ350" s="77">
        <f t="shared" ref="AZ350:AZ385" si="617">IF(BA$1="Rejected",AS350,IF(BC350="",AS350,SUM(AS350,BC350)))</f>
        <v>0</v>
      </c>
      <c r="BA350" s="77">
        <f>IF(AY$1="","",SUM(AY350:AZ350))</f>
        <v>0</v>
      </c>
      <c r="BB350" s="478">
        <f>IF(AY$1="","",SUMIF($H351:$H354,MID($H350,3,10),BB351:BB354))</f>
        <v>0</v>
      </c>
      <c r="BC350" s="478">
        <f>IF(AY$1="","",SUMIF($H351:$H354,MID($H350,3,10),BC351:BC354))</f>
        <v>0</v>
      </c>
      <c r="BD350" s="383"/>
      <c r="BE350" s="320"/>
      <c r="BF350" s="77">
        <f t="shared" ref="BF350:BF385" si="618">IF(BH$1="Rejected",AY350,IF(BI350="",AY350,SUM(AY350,BI350)))</f>
        <v>0</v>
      </c>
      <c r="BG350" s="77">
        <f t="shared" ref="BG350:BG385" si="619">IF(BH$1="Rejected",AZ350,IF(BJ350="",AZ350,SUM(AZ350,BJ350)))</f>
        <v>0</v>
      </c>
      <c r="BH350" s="77">
        <f>IF(BF$1="","",SUM(BF350:BG350))</f>
        <v>0</v>
      </c>
      <c r="BI350" s="478">
        <f>IF(BF$1="","",SUMIF($H351:$H354,MID($H350,3,10),BI351:BI354))</f>
        <v>0</v>
      </c>
      <c r="BJ350" s="478">
        <f>IF(BF$1="","",SUMIF($H351:$H354,MID($H350,3,10),BJ351:BJ354))</f>
        <v>0</v>
      </c>
      <c r="BK350" s="383"/>
      <c r="BL350" s="320"/>
      <c r="BM350" s="77">
        <f t="shared" ref="BM350:BM385" si="620">IF(BO$1="Rejected",BF350,IF(BP350="",BF350,SUM(BF350,BP350)))</f>
        <v>0</v>
      </c>
      <c r="BN350" s="77">
        <f t="shared" ref="BN350:BN385" si="621">IF(BO$1="Rejected",BG350,IF(BQ350="",BG350,SUM(BG350,BQ350)))</f>
        <v>0</v>
      </c>
      <c r="BO350" s="77">
        <f>IF(BM$1="","",SUM(BM350:BN350))</f>
        <v>0</v>
      </c>
      <c r="BP350" s="478">
        <f>IF(BM$1="","",SUMIF($H351:$H354,MID($H350,3,10),BP351:BP354))</f>
        <v>0</v>
      </c>
      <c r="BQ350" s="478">
        <f>IF(BM$1="","",SUMIF($H351:$H354,MID($H350,3,10),BQ351:BQ354))</f>
        <v>0</v>
      </c>
      <c r="BR350" s="383"/>
      <c r="BS350" s="320"/>
      <c r="BT350" s="77">
        <f t="shared" ref="BT350:BT385" si="622">IF(BV$1="Rejected",BM350,IF(BW350="",BM350,SUM(BM350,BW350)))</f>
        <v>0</v>
      </c>
      <c r="BU350" s="77">
        <f t="shared" ref="BU350:BU385" si="623">IF(BV$1="Rejected",BN350,IF(BX350="",BN350,SUM(BN350,BX350)))</f>
        <v>0</v>
      </c>
      <c r="BV350" s="77">
        <f>IF(BT$1="","",SUM(BT350:BU350))</f>
        <v>0</v>
      </c>
      <c r="BW350" s="478">
        <f>IF(BT$1="","",SUMIF($H351:$H354,MID($H350,3,10),BW351:BW354))</f>
        <v>0</v>
      </c>
      <c r="BX350" s="478">
        <f>IF(BT$1="","",SUMIF($H351:$H354,MID($H350,3,10),BX351:BX354))</f>
        <v>0</v>
      </c>
      <c r="BY350" s="383"/>
      <c r="BZ350" s="320"/>
      <c r="CA350" s="77">
        <f t="shared" ref="CA350:CA385" si="624">IF(CC$1="Rejected",BT350,IF(CD350="",BT350,SUM(BT350,CD350)))</f>
        <v>0</v>
      </c>
      <c r="CB350" s="77">
        <f t="shared" ref="CB350:CB385" si="625">IF(CC$1="Rejected",BU350,IF(CE350="",BU350,SUM(BU350,CE350)))</f>
        <v>0</v>
      </c>
      <c r="CC350" s="77">
        <f>IF(CA$1="","",SUM(CA350:CB350))</f>
        <v>0</v>
      </c>
      <c r="CD350" s="478">
        <f>IF(CA$1="","",SUMIF($H351:$H354,MID($H350,3,10),CD351:CD354))</f>
        <v>0</v>
      </c>
      <c r="CE350" s="478">
        <f>IF(CA$1="","",SUMIF($H351:$H354,MID($H350,3,10),CE351:CE354))</f>
        <v>0</v>
      </c>
      <c r="CF350" s="383"/>
      <c r="CG350" s="320"/>
      <c r="CH350" s="77">
        <f t="shared" ref="CH350:CH385" si="626">IF(CJ$1="Rejected",CA350,IF(CK350="",CA350,SUM(CA350,CK350)))</f>
        <v>0</v>
      </c>
      <c r="CI350" s="77">
        <f t="shared" ref="CI350:CI385" si="627">IF(CJ$1="Rejected",CB350,IF(CL350="",CB350,SUM(CB350,CL350)))</f>
        <v>0</v>
      </c>
      <c r="CJ350" s="77">
        <f>IF(CH$1="","",SUM(CH350:CI350))</f>
        <v>0</v>
      </c>
      <c r="CK350" s="478">
        <f>IF(CH$1="","",SUMIF($H351:$H354,MID($H350,3,10),CK351:CK354))</f>
        <v>0</v>
      </c>
      <c r="CL350" s="478">
        <f>IF(CH$1="","",SUMIF($H351:$H354,MID($H350,3,10),CL351:CL354))</f>
        <v>0</v>
      </c>
      <c r="CM350" s="383"/>
      <c r="CN350" s="320"/>
      <c r="CO350" s="77">
        <f t="shared" ref="CO350:CO385" si="628">IF(CQ$1="Rejected",CH350,IF(CR350="",CH350,SUM(CH350,CR350)))</f>
        <v>0</v>
      </c>
      <c r="CP350" s="77">
        <f t="shared" ref="CP350:CP385" si="629">IF(CQ$1="Rejected",CI350,IF(CS350="",CI350,SUM(CI350,CS350)))</f>
        <v>0</v>
      </c>
      <c r="CQ350" s="77">
        <f>IF(CO$1="","",SUM(CO350:CP350))</f>
        <v>0</v>
      </c>
      <c r="CR350" s="478">
        <f>IF(CO$1="","",SUMIF($H351:$H354,MID($H350,3,10),CR351:CR354))</f>
        <v>0</v>
      </c>
      <c r="CS350" s="478">
        <f>IF(CO$1="","",SUMIF($H351:$H354,MID($H350,3,10),CS351:CS354))</f>
        <v>0</v>
      </c>
      <c r="CT350" s="383"/>
      <c r="CU350" s="320"/>
      <c r="CV350" s="77">
        <f t="shared" ref="CV350:CV385" si="630">IF(CX$1="Rejected",CO350,IF(CY350="",CO350,SUM(CO350,CY350)))</f>
        <v>0</v>
      </c>
      <c r="CW350" s="77">
        <f t="shared" ref="CW350:CW385" si="631">IF(CX$1="Rejected",CP350,IF(CZ350="",CP350,SUM(CP350,CZ350)))</f>
        <v>0</v>
      </c>
      <c r="CX350" s="77">
        <f>IF(CV$1="","",SUM(CV350:CW350))</f>
        <v>0</v>
      </c>
      <c r="CY350" s="478">
        <f>IF(CV$1="","",SUMIF($H351:$H354,MID($H350,3,10),CY351:CY354))</f>
        <v>0</v>
      </c>
      <c r="CZ350" s="478">
        <f>IF(CV$1="","",SUMIF($H351:$H354,MID($H350,3,10),CZ351:CZ354))</f>
        <v>0</v>
      </c>
      <c r="DA350" s="383"/>
      <c r="DB350" s="320"/>
      <c r="DC350" s="77">
        <f t="shared" ref="DC350:DC385" si="632">IF(DE$1="Rejected",CV350,IF(DF350="",CV350,SUM(CV350,DF350)))</f>
        <v>0</v>
      </c>
      <c r="DD350" s="77">
        <f t="shared" ref="DD350:DD385" si="633">IF(DE$1="Rejected",CW350,IF(DG350="",CW350,SUM(CW350,DG350)))</f>
        <v>0</v>
      </c>
      <c r="DE350" s="77">
        <f>IF(DC$1="","",SUM(DC350:DD350))</f>
        <v>0</v>
      </c>
      <c r="DF350" s="478">
        <f>IF(DC$1="","",SUMIF($H351:$H354,MID($H350,3,10),DF351:DF354))</f>
        <v>0</v>
      </c>
      <c r="DG350" s="478">
        <f>IF(DC$1="","",SUMIF($H351:$H354,MID($H350,3,10),DG351:DG354))</f>
        <v>0</v>
      </c>
      <c r="DH350" s="383"/>
      <c r="DI350" s="320"/>
      <c r="DJ350" s="77">
        <f t="shared" ref="DJ350:DJ385" si="634">IF(DL$1="Rejected",DC350,IF(DM350="",DC350,SUM(DC350,DM350)))</f>
        <v>0</v>
      </c>
      <c r="DK350" s="77">
        <f t="shared" ref="DK350:DK385" si="635">IF(DL$1="Rejected",DD350,IF(DN350="",DD350,SUM(DD350,DN350)))</f>
        <v>0</v>
      </c>
      <c r="DL350" s="77">
        <f>IF(DJ$1="","",SUM(DJ350:DK350))</f>
        <v>0</v>
      </c>
      <c r="DM350" s="478">
        <f>IF(DJ$1="","",SUMIF($H351:$H354,MID($H350,3,10),DM351:DM354))</f>
        <v>0</v>
      </c>
      <c r="DN350" s="478">
        <f>IF(DJ$1="","",SUMIF($H351:$H354,MID($H350,3,10),DN351:DN354))</f>
        <v>0</v>
      </c>
      <c r="DO350" s="383"/>
      <c r="DP350" s="320"/>
      <c r="DQ350" s="77">
        <f t="shared" ref="DQ350:DQ385" si="636">IF(DS$1="Rejected",DJ350,IF(DT350="",DJ350,SUM(DJ350,DT350)))</f>
        <v>0</v>
      </c>
      <c r="DR350" s="77">
        <f t="shared" ref="DR350:DR385" si="637">IF(DS$1="Rejected",DK350,IF(DU350="",DK350,SUM(DK350,DU350)))</f>
        <v>0</v>
      </c>
      <c r="DS350" s="77">
        <f>IF(DQ$1="","",SUM(DQ350:DR350))</f>
        <v>0</v>
      </c>
      <c r="DT350" s="478">
        <f>IF(DQ$1="","",SUMIF($H351:$H354,MID($H350,3,10),DT351:DT354))</f>
        <v>0</v>
      </c>
      <c r="DU350" s="478">
        <f>IF(DQ$1="","",SUMIF($H351:$H354,MID($H350,3,10),DU351:DU354))</f>
        <v>0</v>
      </c>
      <c r="DV350" s="383"/>
    </row>
    <row r="351" spans="1:126" outlineLevel="1" x14ac:dyDescent="0.2">
      <c r="A351" s="152" t="s">
        <v>21</v>
      </c>
      <c r="B351" s="182"/>
      <c r="C351" s="43"/>
      <c r="D351" s="43"/>
      <c r="E351" s="79">
        <f t="shared" si="602"/>
        <v>0</v>
      </c>
      <c r="F351" s="150"/>
      <c r="G351" s="22"/>
      <c r="H351" s="320" t="s">
        <v>315</v>
      </c>
      <c r="I351" s="79">
        <f t="shared" si="603"/>
        <v>0</v>
      </c>
      <c r="J351" s="79">
        <f t="shared" si="604"/>
        <v>0</v>
      </c>
      <c r="K351" s="79">
        <f t="shared" si="605"/>
        <v>0</v>
      </c>
      <c r="L351" s="537"/>
      <c r="M351" s="537"/>
      <c r="N351" s="401"/>
      <c r="O351" s="320"/>
      <c r="P351" s="79">
        <f t="shared" si="606"/>
        <v>0</v>
      </c>
      <c r="Q351" s="79">
        <f t="shared" si="607"/>
        <v>0</v>
      </c>
      <c r="R351" s="77">
        <f>IF(P$1="","",SUM(P351:Q351))</f>
        <v>0</v>
      </c>
      <c r="S351" s="537"/>
      <c r="T351" s="537"/>
      <c r="U351" s="401"/>
      <c r="V351" s="320"/>
      <c r="W351" s="79">
        <f t="shared" si="608"/>
        <v>0</v>
      </c>
      <c r="X351" s="79">
        <f t="shared" si="609"/>
        <v>0</v>
      </c>
      <c r="Y351" s="79">
        <f>IF(W$1="","",SUM(W351:X351))</f>
        <v>0</v>
      </c>
      <c r="Z351" s="537"/>
      <c r="AA351" s="537"/>
      <c r="AB351" s="401"/>
      <c r="AC351" s="320"/>
      <c r="AD351" s="79">
        <f t="shared" si="610"/>
        <v>0</v>
      </c>
      <c r="AE351" s="79">
        <f t="shared" si="611"/>
        <v>0</v>
      </c>
      <c r="AF351" s="79">
        <f>IF(AD$1="","",SUM(AD351:AE351))</f>
        <v>0</v>
      </c>
      <c r="AG351" s="537"/>
      <c r="AH351" s="537"/>
      <c r="AI351" s="401"/>
      <c r="AJ351" s="320"/>
      <c r="AK351" s="79">
        <f t="shared" si="612"/>
        <v>0</v>
      </c>
      <c r="AL351" s="79">
        <f t="shared" si="613"/>
        <v>0</v>
      </c>
      <c r="AM351" s="79">
        <f>IF(AK$1="","",SUM(AK351:AL351))</f>
        <v>0</v>
      </c>
      <c r="AN351" s="537"/>
      <c r="AO351" s="537"/>
      <c r="AP351" s="401"/>
      <c r="AQ351" s="320"/>
      <c r="AR351" s="79">
        <f t="shared" si="614"/>
        <v>0</v>
      </c>
      <c r="AS351" s="79">
        <f t="shared" si="615"/>
        <v>0</v>
      </c>
      <c r="AT351" s="79">
        <f>IF(AR$1="","",SUM(AR351:AS351))</f>
        <v>0</v>
      </c>
      <c r="AU351" s="537"/>
      <c r="AV351" s="537"/>
      <c r="AW351" s="401"/>
      <c r="AX351" s="320"/>
      <c r="AY351" s="79">
        <f t="shared" si="616"/>
        <v>0</v>
      </c>
      <c r="AZ351" s="79">
        <f t="shared" si="617"/>
        <v>0</v>
      </c>
      <c r="BA351" s="79">
        <f>IF(AY$1="","",SUM(AY351:AZ351))</f>
        <v>0</v>
      </c>
      <c r="BB351" s="537"/>
      <c r="BC351" s="537"/>
      <c r="BD351" s="401"/>
      <c r="BE351" s="320"/>
      <c r="BF351" s="79">
        <f t="shared" si="618"/>
        <v>0</v>
      </c>
      <c r="BG351" s="79">
        <f t="shared" si="619"/>
        <v>0</v>
      </c>
      <c r="BH351" s="79">
        <f>IF(BF$1="","",SUM(BF351:BG351))</f>
        <v>0</v>
      </c>
      <c r="BI351" s="537"/>
      <c r="BJ351" s="537"/>
      <c r="BK351" s="401"/>
      <c r="BL351" s="320"/>
      <c r="BM351" s="79">
        <f t="shared" si="620"/>
        <v>0</v>
      </c>
      <c r="BN351" s="79">
        <f t="shared" si="621"/>
        <v>0</v>
      </c>
      <c r="BO351" s="79">
        <f>IF(BM$1="","",SUM(BM351:BN351))</f>
        <v>0</v>
      </c>
      <c r="BP351" s="537"/>
      <c r="BQ351" s="537"/>
      <c r="BR351" s="401"/>
      <c r="BS351" s="320"/>
      <c r="BT351" s="79">
        <f t="shared" si="622"/>
        <v>0</v>
      </c>
      <c r="BU351" s="79">
        <f t="shared" si="623"/>
        <v>0</v>
      </c>
      <c r="BV351" s="79">
        <f>IF(BT$1="","",SUM(BT351:BU351))</f>
        <v>0</v>
      </c>
      <c r="BW351" s="537"/>
      <c r="BX351" s="537"/>
      <c r="BY351" s="401"/>
      <c r="BZ351" s="320"/>
      <c r="CA351" s="79">
        <f t="shared" si="624"/>
        <v>0</v>
      </c>
      <c r="CB351" s="79">
        <f t="shared" si="625"/>
        <v>0</v>
      </c>
      <c r="CC351" s="79">
        <f>IF(CA$1="","",SUM(CA351:CB351))</f>
        <v>0</v>
      </c>
      <c r="CD351" s="537"/>
      <c r="CE351" s="537"/>
      <c r="CF351" s="401"/>
      <c r="CG351" s="320"/>
      <c r="CH351" s="79">
        <f t="shared" si="626"/>
        <v>0</v>
      </c>
      <c r="CI351" s="79">
        <f t="shared" si="627"/>
        <v>0</v>
      </c>
      <c r="CJ351" s="79">
        <f>IF(CH$1="","",SUM(CH351:CI351))</f>
        <v>0</v>
      </c>
      <c r="CK351" s="537"/>
      <c r="CL351" s="537"/>
      <c r="CM351" s="401"/>
      <c r="CN351" s="320"/>
      <c r="CO351" s="79">
        <f t="shared" si="628"/>
        <v>0</v>
      </c>
      <c r="CP351" s="79">
        <f t="shared" si="629"/>
        <v>0</v>
      </c>
      <c r="CQ351" s="79">
        <f>IF(CO$1="","",SUM(CO351:CP351))</f>
        <v>0</v>
      </c>
      <c r="CR351" s="537"/>
      <c r="CS351" s="537"/>
      <c r="CT351" s="401"/>
      <c r="CU351" s="320"/>
      <c r="CV351" s="79">
        <f t="shared" si="630"/>
        <v>0</v>
      </c>
      <c r="CW351" s="79">
        <f t="shared" si="631"/>
        <v>0</v>
      </c>
      <c r="CX351" s="79">
        <f>IF(CV$1="","",SUM(CV351:CW351))</f>
        <v>0</v>
      </c>
      <c r="CY351" s="537"/>
      <c r="CZ351" s="537"/>
      <c r="DA351" s="401"/>
      <c r="DB351" s="320"/>
      <c r="DC351" s="79">
        <f t="shared" si="632"/>
        <v>0</v>
      </c>
      <c r="DD351" s="79">
        <f t="shared" si="633"/>
        <v>0</v>
      </c>
      <c r="DE351" s="79">
        <f>IF(DC$1="","",SUM(DC351:DD351))</f>
        <v>0</v>
      </c>
      <c r="DF351" s="537"/>
      <c r="DG351" s="537"/>
      <c r="DH351" s="401"/>
      <c r="DI351" s="320"/>
      <c r="DJ351" s="79">
        <f t="shared" si="634"/>
        <v>0</v>
      </c>
      <c r="DK351" s="79">
        <f t="shared" si="635"/>
        <v>0</v>
      </c>
      <c r="DL351" s="77">
        <f>IF(DJ$1="","",SUM(DJ351:DK351))</f>
        <v>0</v>
      </c>
      <c r="DM351" s="537"/>
      <c r="DN351" s="537"/>
      <c r="DO351" s="401"/>
      <c r="DP351" s="320"/>
      <c r="DQ351" s="79">
        <f t="shared" si="636"/>
        <v>0</v>
      </c>
      <c r="DR351" s="79">
        <f t="shared" si="637"/>
        <v>0</v>
      </c>
      <c r="DS351" s="77">
        <f>IF(DQ$1="","",SUM(DQ351:DR351))</f>
        <v>0</v>
      </c>
      <c r="DT351" s="537"/>
      <c r="DU351" s="537"/>
      <c r="DV351" s="401"/>
    </row>
    <row r="352" spans="1:126" outlineLevel="1" x14ac:dyDescent="0.2">
      <c r="A352" s="152" t="s">
        <v>18</v>
      </c>
      <c r="B352" s="182"/>
      <c r="C352" s="43"/>
      <c r="D352" s="43"/>
      <c r="E352" s="79">
        <f t="shared" si="602"/>
        <v>0</v>
      </c>
      <c r="F352" s="150"/>
      <c r="G352" s="22"/>
      <c r="H352" s="320" t="s">
        <v>315</v>
      </c>
      <c r="I352" s="79">
        <f t="shared" si="603"/>
        <v>0</v>
      </c>
      <c r="J352" s="79">
        <f t="shared" si="604"/>
        <v>0</v>
      </c>
      <c r="K352" s="79">
        <f t="shared" si="605"/>
        <v>0</v>
      </c>
      <c r="L352" s="537"/>
      <c r="M352" s="537"/>
      <c r="N352" s="401"/>
      <c r="O352" s="320" t="str">
        <f t="shared" si="553"/>
        <v>LLE</v>
      </c>
      <c r="P352" s="79">
        <f t="shared" si="606"/>
        <v>0</v>
      </c>
      <c r="Q352" s="79">
        <f t="shared" si="607"/>
        <v>0</v>
      </c>
      <c r="R352" s="77">
        <f>IF(P$1="","",SUM(P352:Q352))</f>
        <v>0</v>
      </c>
      <c r="S352" s="537"/>
      <c r="T352" s="537"/>
      <c r="U352" s="401"/>
      <c r="V352" s="320"/>
      <c r="W352" s="79">
        <f t="shared" si="608"/>
        <v>0</v>
      </c>
      <c r="X352" s="79">
        <f t="shared" si="609"/>
        <v>0</v>
      </c>
      <c r="Y352" s="79">
        <f>IF(W$1="","",SUM(W352:X352))</f>
        <v>0</v>
      </c>
      <c r="Z352" s="537"/>
      <c r="AA352" s="537"/>
      <c r="AB352" s="401"/>
      <c r="AC352" s="320"/>
      <c r="AD352" s="79">
        <f t="shared" si="610"/>
        <v>0</v>
      </c>
      <c r="AE352" s="79">
        <f t="shared" si="611"/>
        <v>0</v>
      </c>
      <c r="AF352" s="79">
        <f>IF(AD$1="","",SUM(AD352:AE352))</f>
        <v>0</v>
      </c>
      <c r="AG352" s="537"/>
      <c r="AH352" s="537"/>
      <c r="AI352" s="401"/>
      <c r="AJ352" s="320"/>
      <c r="AK352" s="79">
        <f t="shared" si="612"/>
        <v>0</v>
      </c>
      <c r="AL352" s="79">
        <f t="shared" si="613"/>
        <v>0</v>
      </c>
      <c r="AM352" s="79">
        <f>IF(AK$1="","",SUM(AK352:AL352))</f>
        <v>0</v>
      </c>
      <c r="AN352" s="537"/>
      <c r="AO352" s="537"/>
      <c r="AP352" s="401"/>
      <c r="AQ352" s="320"/>
      <c r="AR352" s="79">
        <f t="shared" si="614"/>
        <v>0</v>
      </c>
      <c r="AS352" s="79">
        <f t="shared" si="615"/>
        <v>0</v>
      </c>
      <c r="AT352" s="79">
        <f>IF(AR$1="","",SUM(AR352:AS352))</f>
        <v>0</v>
      </c>
      <c r="AU352" s="537"/>
      <c r="AV352" s="537"/>
      <c r="AW352" s="401"/>
      <c r="AX352" s="320"/>
      <c r="AY352" s="79">
        <f t="shared" si="616"/>
        <v>0</v>
      </c>
      <c r="AZ352" s="79">
        <f t="shared" si="617"/>
        <v>0</v>
      </c>
      <c r="BA352" s="79">
        <f>IF(AY$1="","",SUM(AY352:AZ352))</f>
        <v>0</v>
      </c>
      <c r="BB352" s="537"/>
      <c r="BC352" s="537"/>
      <c r="BD352" s="401"/>
      <c r="BE352" s="320"/>
      <c r="BF352" s="79">
        <f t="shared" si="618"/>
        <v>0</v>
      </c>
      <c r="BG352" s="79">
        <f t="shared" si="619"/>
        <v>0</v>
      </c>
      <c r="BH352" s="79">
        <f>IF(BF$1="","",SUM(BF352:BG352))</f>
        <v>0</v>
      </c>
      <c r="BI352" s="537"/>
      <c r="BJ352" s="537"/>
      <c r="BK352" s="401"/>
      <c r="BL352" s="320"/>
      <c r="BM352" s="79">
        <f t="shared" si="620"/>
        <v>0</v>
      </c>
      <c r="BN352" s="79">
        <f t="shared" si="621"/>
        <v>0</v>
      </c>
      <c r="BO352" s="79">
        <f>IF(BM$1="","",SUM(BM352:BN352))</f>
        <v>0</v>
      </c>
      <c r="BP352" s="537"/>
      <c r="BQ352" s="537"/>
      <c r="BR352" s="401"/>
      <c r="BS352" s="320"/>
      <c r="BT352" s="79">
        <f t="shared" si="622"/>
        <v>0</v>
      </c>
      <c r="BU352" s="79">
        <f t="shared" si="623"/>
        <v>0</v>
      </c>
      <c r="BV352" s="79">
        <f>IF(BT$1="","",SUM(BT352:BU352))</f>
        <v>0</v>
      </c>
      <c r="BW352" s="537"/>
      <c r="BX352" s="537"/>
      <c r="BY352" s="401"/>
      <c r="BZ352" s="320"/>
      <c r="CA352" s="79">
        <f t="shared" si="624"/>
        <v>0</v>
      </c>
      <c r="CB352" s="79">
        <f t="shared" si="625"/>
        <v>0</v>
      </c>
      <c r="CC352" s="79">
        <f>IF(CA$1="","",SUM(CA352:CB352))</f>
        <v>0</v>
      </c>
      <c r="CD352" s="537"/>
      <c r="CE352" s="537"/>
      <c r="CF352" s="401"/>
      <c r="CG352" s="320"/>
      <c r="CH352" s="79">
        <f t="shared" si="626"/>
        <v>0</v>
      </c>
      <c r="CI352" s="79">
        <f t="shared" si="627"/>
        <v>0</v>
      </c>
      <c r="CJ352" s="79">
        <f>IF(CH$1="","",SUM(CH352:CI352))</f>
        <v>0</v>
      </c>
      <c r="CK352" s="537"/>
      <c r="CL352" s="537"/>
      <c r="CM352" s="401"/>
      <c r="CN352" s="320"/>
      <c r="CO352" s="79">
        <f t="shared" si="628"/>
        <v>0</v>
      </c>
      <c r="CP352" s="79">
        <f t="shared" si="629"/>
        <v>0</v>
      </c>
      <c r="CQ352" s="79">
        <f>IF(CO$1="","",SUM(CO352:CP352))</f>
        <v>0</v>
      </c>
      <c r="CR352" s="537"/>
      <c r="CS352" s="537"/>
      <c r="CT352" s="401"/>
      <c r="CU352" s="320"/>
      <c r="CV352" s="79">
        <f t="shared" si="630"/>
        <v>0</v>
      </c>
      <c r="CW352" s="79">
        <f t="shared" si="631"/>
        <v>0</v>
      </c>
      <c r="CX352" s="79">
        <f>IF(CV$1="","",SUM(CV352:CW352))</f>
        <v>0</v>
      </c>
      <c r="CY352" s="537"/>
      <c r="CZ352" s="537"/>
      <c r="DA352" s="401"/>
      <c r="DB352" s="320"/>
      <c r="DC352" s="79">
        <f t="shared" si="632"/>
        <v>0</v>
      </c>
      <c r="DD352" s="79">
        <f t="shared" si="633"/>
        <v>0</v>
      </c>
      <c r="DE352" s="79">
        <f>IF(DC$1="","",SUM(DC352:DD352))</f>
        <v>0</v>
      </c>
      <c r="DF352" s="537"/>
      <c r="DG352" s="537"/>
      <c r="DH352" s="401"/>
      <c r="DI352" s="320"/>
      <c r="DJ352" s="79">
        <f t="shared" si="634"/>
        <v>0</v>
      </c>
      <c r="DK352" s="79">
        <f t="shared" si="635"/>
        <v>0</v>
      </c>
      <c r="DL352" s="77">
        <f>IF(DJ$1="","",SUM(DJ352:DK352))</f>
        <v>0</v>
      </c>
      <c r="DM352" s="537"/>
      <c r="DN352" s="537"/>
      <c r="DO352" s="401"/>
      <c r="DP352" s="320"/>
      <c r="DQ352" s="79">
        <f t="shared" si="636"/>
        <v>0</v>
      </c>
      <c r="DR352" s="79">
        <f t="shared" si="637"/>
        <v>0</v>
      </c>
      <c r="DS352" s="77">
        <f>IF(DQ$1="","",SUM(DQ352:DR352))</f>
        <v>0</v>
      </c>
      <c r="DT352" s="537"/>
      <c r="DU352" s="537"/>
      <c r="DV352" s="401"/>
    </row>
    <row r="353" spans="1:126" outlineLevel="1" x14ac:dyDescent="0.2">
      <c r="A353" s="186" t="s">
        <v>58</v>
      </c>
      <c r="B353" s="182"/>
      <c r="C353" s="43"/>
      <c r="D353" s="43"/>
      <c r="E353" s="79">
        <f t="shared" si="602"/>
        <v>0</v>
      </c>
      <c r="F353" s="150"/>
      <c r="G353" s="22"/>
      <c r="H353" s="320" t="s">
        <v>315</v>
      </c>
      <c r="I353" s="79">
        <f t="shared" si="603"/>
        <v>0</v>
      </c>
      <c r="J353" s="79">
        <f t="shared" si="604"/>
        <v>0</v>
      </c>
      <c r="K353" s="79">
        <f t="shared" si="605"/>
        <v>0</v>
      </c>
      <c r="L353" s="537"/>
      <c r="M353" s="537"/>
      <c r="N353" s="401"/>
      <c r="O353" s="320" t="str">
        <f t="shared" si="553"/>
        <v>LLE</v>
      </c>
      <c r="P353" s="79">
        <f t="shared" si="606"/>
        <v>0</v>
      </c>
      <c r="Q353" s="79">
        <f t="shared" si="607"/>
        <v>0</v>
      </c>
      <c r="R353" s="77">
        <f>IF(P$1="","",SUM(P353:Q353))</f>
        <v>0</v>
      </c>
      <c r="S353" s="537"/>
      <c r="T353" s="537"/>
      <c r="U353" s="401"/>
      <c r="V353" s="320"/>
      <c r="W353" s="79">
        <f t="shared" si="608"/>
        <v>0</v>
      </c>
      <c r="X353" s="79">
        <f t="shared" si="609"/>
        <v>0</v>
      </c>
      <c r="Y353" s="79">
        <f>IF(W$1="","",SUM(W353:X353))</f>
        <v>0</v>
      </c>
      <c r="Z353" s="537"/>
      <c r="AA353" s="537"/>
      <c r="AB353" s="401"/>
      <c r="AC353" s="320"/>
      <c r="AD353" s="79">
        <f t="shared" si="610"/>
        <v>0</v>
      </c>
      <c r="AE353" s="79">
        <f t="shared" si="611"/>
        <v>0</v>
      </c>
      <c r="AF353" s="79">
        <f>IF(AD$1="","",SUM(AD353:AE353))</f>
        <v>0</v>
      </c>
      <c r="AG353" s="537"/>
      <c r="AH353" s="537"/>
      <c r="AI353" s="401"/>
      <c r="AJ353" s="320"/>
      <c r="AK353" s="79">
        <f t="shared" si="612"/>
        <v>0</v>
      </c>
      <c r="AL353" s="79">
        <f t="shared" si="613"/>
        <v>0</v>
      </c>
      <c r="AM353" s="79">
        <f>IF(AK$1="","",SUM(AK353:AL353))</f>
        <v>0</v>
      </c>
      <c r="AN353" s="537"/>
      <c r="AO353" s="537"/>
      <c r="AP353" s="401"/>
      <c r="AQ353" s="320"/>
      <c r="AR353" s="79">
        <f t="shared" si="614"/>
        <v>0</v>
      </c>
      <c r="AS353" s="79">
        <f t="shared" si="615"/>
        <v>0</v>
      </c>
      <c r="AT353" s="79">
        <f>IF(AR$1="","",SUM(AR353:AS353))</f>
        <v>0</v>
      </c>
      <c r="AU353" s="537"/>
      <c r="AV353" s="537"/>
      <c r="AW353" s="401"/>
      <c r="AX353" s="320"/>
      <c r="AY353" s="79">
        <f t="shared" si="616"/>
        <v>0</v>
      </c>
      <c r="AZ353" s="79">
        <f t="shared" si="617"/>
        <v>0</v>
      </c>
      <c r="BA353" s="79">
        <f>IF(AY$1="","",SUM(AY353:AZ353))</f>
        <v>0</v>
      </c>
      <c r="BB353" s="537"/>
      <c r="BC353" s="537"/>
      <c r="BD353" s="401"/>
      <c r="BE353" s="320"/>
      <c r="BF353" s="79">
        <f t="shared" si="618"/>
        <v>0</v>
      </c>
      <c r="BG353" s="79">
        <f t="shared" si="619"/>
        <v>0</v>
      </c>
      <c r="BH353" s="79">
        <f>IF(BF$1="","",SUM(BF353:BG353))</f>
        <v>0</v>
      </c>
      <c r="BI353" s="537"/>
      <c r="BJ353" s="537"/>
      <c r="BK353" s="401"/>
      <c r="BL353" s="320"/>
      <c r="BM353" s="79">
        <f t="shared" si="620"/>
        <v>0</v>
      </c>
      <c r="BN353" s="79">
        <f t="shared" si="621"/>
        <v>0</v>
      </c>
      <c r="BO353" s="79">
        <f>IF(BM$1="","",SUM(BM353:BN353))</f>
        <v>0</v>
      </c>
      <c r="BP353" s="537"/>
      <c r="BQ353" s="537"/>
      <c r="BR353" s="401"/>
      <c r="BS353" s="320"/>
      <c r="BT353" s="79">
        <f t="shared" si="622"/>
        <v>0</v>
      </c>
      <c r="BU353" s="79">
        <f t="shared" si="623"/>
        <v>0</v>
      </c>
      <c r="BV353" s="79">
        <f>IF(BT$1="","",SUM(BT353:BU353))</f>
        <v>0</v>
      </c>
      <c r="BW353" s="537"/>
      <c r="BX353" s="537"/>
      <c r="BY353" s="401"/>
      <c r="BZ353" s="320"/>
      <c r="CA353" s="79">
        <f t="shared" si="624"/>
        <v>0</v>
      </c>
      <c r="CB353" s="79">
        <f t="shared" si="625"/>
        <v>0</v>
      </c>
      <c r="CC353" s="79">
        <f>IF(CA$1="","",SUM(CA353:CB353))</f>
        <v>0</v>
      </c>
      <c r="CD353" s="537"/>
      <c r="CE353" s="537"/>
      <c r="CF353" s="401"/>
      <c r="CG353" s="320"/>
      <c r="CH353" s="79">
        <f t="shared" si="626"/>
        <v>0</v>
      </c>
      <c r="CI353" s="79">
        <f t="shared" si="627"/>
        <v>0</v>
      </c>
      <c r="CJ353" s="79">
        <f>IF(CH$1="","",SUM(CH353:CI353))</f>
        <v>0</v>
      </c>
      <c r="CK353" s="537"/>
      <c r="CL353" s="537"/>
      <c r="CM353" s="401"/>
      <c r="CN353" s="320"/>
      <c r="CO353" s="79">
        <f t="shared" si="628"/>
        <v>0</v>
      </c>
      <c r="CP353" s="79">
        <f t="shared" si="629"/>
        <v>0</v>
      </c>
      <c r="CQ353" s="79">
        <f>IF(CO$1="","",SUM(CO353:CP353))</f>
        <v>0</v>
      </c>
      <c r="CR353" s="537"/>
      <c r="CS353" s="537"/>
      <c r="CT353" s="401"/>
      <c r="CU353" s="320"/>
      <c r="CV353" s="79">
        <f t="shared" si="630"/>
        <v>0</v>
      </c>
      <c r="CW353" s="79">
        <f t="shared" si="631"/>
        <v>0</v>
      </c>
      <c r="CX353" s="79">
        <f>IF(CV$1="","",SUM(CV353:CW353))</f>
        <v>0</v>
      </c>
      <c r="CY353" s="537"/>
      <c r="CZ353" s="537"/>
      <c r="DA353" s="401"/>
      <c r="DB353" s="320"/>
      <c r="DC353" s="79">
        <f t="shared" si="632"/>
        <v>0</v>
      </c>
      <c r="DD353" s="79">
        <f t="shared" si="633"/>
        <v>0</v>
      </c>
      <c r="DE353" s="79">
        <f>IF(DC$1="","",SUM(DC353:DD353))</f>
        <v>0</v>
      </c>
      <c r="DF353" s="537"/>
      <c r="DG353" s="537"/>
      <c r="DH353" s="401"/>
      <c r="DI353" s="320"/>
      <c r="DJ353" s="79">
        <f t="shared" si="634"/>
        <v>0</v>
      </c>
      <c r="DK353" s="79">
        <f t="shared" si="635"/>
        <v>0</v>
      </c>
      <c r="DL353" s="77">
        <f>IF(DJ$1="","",SUM(DJ353:DK353))</f>
        <v>0</v>
      </c>
      <c r="DM353" s="537"/>
      <c r="DN353" s="537"/>
      <c r="DO353" s="401"/>
      <c r="DP353" s="320"/>
      <c r="DQ353" s="79">
        <f t="shared" si="636"/>
        <v>0</v>
      </c>
      <c r="DR353" s="79">
        <f t="shared" si="637"/>
        <v>0</v>
      </c>
      <c r="DS353" s="77">
        <f>IF(DQ$1="","",SUM(DQ353:DR353))</f>
        <v>0</v>
      </c>
      <c r="DT353" s="537"/>
      <c r="DU353" s="537"/>
      <c r="DV353" s="401"/>
    </row>
    <row r="354" spans="1:126" outlineLevel="1" x14ac:dyDescent="0.2">
      <c r="A354" s="89" t="s">
        <v>6</v>
      </c>
      <c r="B354" s="65"/>
      <c r="C354" s="80">
        <f>SUMIF($H355:$H357,MID($H354,3,10),C355:C357)</f>
        <v>0</v>
      </c>
      <c r="D354" s="80">
        <f>SUMIF($H355:$H357,MID($H354,3,10),D355:D357)</f>
        <v>0</v>
      </c>
      <c r="E354" s="80">
        <f t="shared" si="602"/>
        <v>0</v>
      </c>
      <c r="F354" s="150"/>
      <c r="G354" s="22"/>
      <c r="H354" s="320" t="s">
        <v>335</v>
      </c>
      <c r="I354" s="77">
        <f t="shared" si="603"/>
        <v>0</v>
      </c>
      <c r="J354" s="77">
        <f t="shared" si="604"/>
        <v>0</v>
      </c>
      <c r="K354" s="80">
        <f t="shared" si="605"/>
        <v>0</v>
      </c>
      <c r="L354" s="464">
        <f>IF(I$1="","",SUMIF($H355:$H357,MID($H354,3,10),L355:L357))</f>
        <v>0</v>
      </c>
      <c r="M354" s="464">
        <f>IF(I$1="","",SUMIF($H355:$H357,MID($H354,3,10),M355:M357))</f>
        <v>0</v>
      </c>
      <c r="N354" s="401"/>
      <c r="O354" s="320" t="str">
        <f t="shared" si="553"/>
        <v>LL</v>
      </c>
      <c r="P354" s="77">
        <f t="shared" si="606"/>
        <v>0</v>
      </c>
      <c r="Q354" s="77">
        <f t="shared" si="607"/>
        <v>0</v>
      </c>
      <c r="R354" s="80">
        <f>IF(P$1="","",SUM(P354:Q354))</f>
        <v>0</v>
      </c>
      <c r="S354" s="464">
        <f>IF(P$1="","",SUMIF($H355:$H357,MID($H354,3,10),S355:S357))</f>
        <v>0</v>
      </c>
      <c r="T354" s="464">
        <f>IF(P$1="","",SUMIF($H355:$H357,MID($H354,3,10),T355:T357))</f>
        <v>0</v>
      </c>
      <c r="U354" s="401"/>
      <c r="V354" s="320"/>
      <c r="W354" s="77">
        <f t="shared" si="608"/>
        <v>0</v>
      </c>
      <c r="X354" s="77">
        <f t="shared" si="609"/>
        <v>0</v>
      </c>
      <c r="Y354" s="80">
        <f>IF(W$1="","",SUM(W354:X354))</f>
        <v>0</v>
      </c>
      <c r="Z354" s="464">
        <f>IF(W$1="","",SUMIF($H355:$H357,MID($H354,3,10),Z355:Z357))</f>
        <v>0</v>
      </c>
      <c r="AA354" s="464">
        <f>IF(W$1="","",SUMIF($H355:$H357,MID($H354,3,10),AA355:AA357))</f>
        <v>0</v>
      </c>
      <c r="AB354" s="401"/>
      <c r="AC354" s="320"/>
      <c r="AD354" s="77">
        <f t="shared" si="610"/>
        <v>0</v>
      </c>
      <c r="AE354" s="77">
        <f t="shared" si="611"/>
        <v>0</v>
      </c>
      <c r="AF354" s="80">
        <f>IF(AD$1="","",SUM(AD354:AE354))</f>
        <v>0</v>
      </c>
      <c r="AG354" s="464">
        <f>IF(AD$1="","",SUMIF($H355:$H357,MID($H354,3,10),AG355:AG357))</f>
        <v>0</v>
      </c>
      <c r="AH354" s="464">
        <f>IF(AD$1="","",SUMIF($H355:$H357,MID($H354,3,10),AH355:AH357))</f>
        <v>0</v>
      </c>
      <c r="AI354" s="401"/>
      <c r="AJ354" s="320"/>
      <c r="AK354" s="77">
        <f t="shared" si="612"/>
        <v>0</v>
      </c>
      <c r="AL354" s="77">
        <f t="shared" si="613"/>
        <v>0</v>
      </c>
      <c r="AM354" s="80">
        <f>IF(AK$1="","",SUM(AK354:AL354))</f>
        <v>0</v>
      </c>
      <c r="AN354" s="464">
        <f>IF(AK$1="","",SUMIF($H355:$H357,MID($H354,3,10),AN355:AN357))</f>
        <v>0</v>
      </c>
      <c r="AO354" s="464">
        <f>IF(AK$1="","",SUMIF($H355:$H357,MID($H354,3,10),AO355:AO357))</f>
        <v>0</v>
      </c>
      <c r="AP354" s="401"/>
      <c r="AQ354" s="320"/>
      <c r="AR354" s="77">
        <f t="shared" si="614"/>
        <v>0</v>
      </c>
      <c r="AS354" s="77">
        <f t="shared" si="615"/>
        <v>0</v>
      </c>
      <c r="AT354" s="80">
        <f>IF(AR$1="","",SUM(AR354:AS354))</f>
        <v>0</v>
      </c>
      <c r="AU354" s="464">
        <f>IF(AR$1="","",SUMIF($H355:$H357,MID($H354,3,10),AU355:AU357))</f>
        <v>0</v>
      </c>
      <c r="AV354" s="464">
        <f>IF(AR$1="","",SUMIF($H355:$H357,MID($H354,3,10),AV355:AV357))</f>
        <v>0</v>
      </c>
      <c r="AW354" s="401"/>
      <c r="AX354" s="320"/>
      <c r="AY354" s="77">
        <f t="shared" si="616"/>
        <v>0</v>
      </c>
      <c r="AZ354" s="77">
        <f t="shared" si="617"/>
        <v>0</v>
      </c>
      <c r="BA354" s="80">
        <f>IF(AY$1="","",SUM(AY354:AZ354))</f>
        <v>0</v>
      </c>
      <c r="BB354" s="464">
        <f>IF(AY$1="","",SUMIF($H355:$H357,MID($H354,3,10),BB355:BB357))</f>
        <v>0</v>
      </c>
      <c r="BC354" s="464">
        <f>IF(AY$1="","",SUMIF($H355:$H357,MID($H354,3,10),BC355:BC357))</f>
        <v>0</v>
      </c>
      <c r="BD354" s="401"/>
      <c r="BE354" s="320"/>
      <c r="BF354" s="77">
        <f t="shared" si="618"/>
        <v>0</v>
      </c>
      <c r="BG354" s="77">
        <f t="shared" si="619"/>
        <v>0</v>
      </c>
      <c r="BH354" s="80">
        <f>IF(BF$1="","",SUM(BF354:BG354))</f>
        <v>0</v>
      </c>
      <c r="BI354" s="464">
        <f>IF(BF$1="","",SUMIF($H355:$H357,MID($H354,3,10),BI355:BI357))</f>
        <v>0</v>
      </c>
      <c r="BJ354" s="464">
        <f>IF(BF$1="","",SUMIF($H355:$H357,MID($H354,3,10),BJ355:BJ357))</f>
        <v>0</v>
      </c>
      <c r="BK354" s="401"/>
      <c r="BL354" s="320"/>
      <c r="BM354" s="77">
        <f t="shared" si="620"/>
        <v>0</v>
      </c>
      <c r="BN354" s="77">
        <f t="shared" si="621"/>
        <v>0</v>
      </c>
      <c r="BO354" s="80">
        <f>IF(BM$1="","",SUM(BM354:BN354))</f>
        <v>0</v>
      </c>
      <c r="BP354" s="464">
        <f>IF(BM$1="","",SUMIF($H355:$H357,MID($H354,3,10),BP355:BP357))</f>
        <v>0</v>
      </c>
      <c r="BQ354" s="464">
        <f>IF(BM$1="","",SUMIF($H355:$H357,MID($H354,3,10),BQ355:BQ357))</f>
        <v>0</v>
      </c>
      <c r="BR354" s="401"/>
      <c r="BS354" s="320"/>
      <c r="BT354" s="77">
        <f t="shared" si="622"/>
        <v>0</v>
      </c>
      <c r="BU354" s="77">
        <f t="shared" si="623"/>
        <v>0</v>
      </c>
      <c r="BV354" s="80">
        <f>IF(BT$1="","",SUM(BT354:BU354))</f>
        <v>0</v>
      </c>
      <c r="BW354" s="464">
        <f>IF(BT$1="","",SUMIF($H355:$H357,MID($H354,3,10),BW355:BW357))</f>
        <v>0</v>
      </c>
      <c r="BX354" s="464">
        <f>IF(BT$1="","",SUMIF($H355:$H357,MID($H354,3,10),BX355:BX357))</f>
        <v>0</v>
      </c>
      <c r="BY354" s="401"/>
      <c r="BZ354" s="320"/>
      <c r="CA354" s="77">
        <f t="shared" si="624"/>
        <v>0</v>
      </c>
      <c r="CB354" s="77">
        <f t="shared" si="625"/>
        <v>0</v>
      </c>
      <c r="CC354" s="80">
        <f>IF(CA$1="","",SUM(CA354:CB354))</f>
        <v>0</v>
      </c>
      <c r="CD354" s="464">
        <f>IF(CA$1="","",SUMIF($H355:$H357,MID($H354,3,10),CD355:CD357))</f>
        <v>0</v>
      </c>
      <c r="CE354" s="464">
        <f>IF(CA$1="","",SUMIF($H355:$H357,MID($H354,3,10),CE355:CE357))</f>
        <v>0</v>
      </c>
      <c r="CF354" s="401"/>
      <c r="CG354" s="320"/>
      <c r="CH354" s="77">
        <f t="shared" si="626"/>
        <v>0</v>
      </c>
      <c r="CI354" s="77">
        <f t="shared" si="627"/>
        <v>0</v>
      </c>
      <c r="CJ354" s="80">
        <f>IF(CH$1="","",SUM(CH354:CI354))</f>
        <v>0</v>
      </c>
      <c r="CK354" s="464">
        <f>IF(CH$1="","",SUMIF($H355:$H357,MID($H354,3,10),CK355:CK357))</f>
        <v>0</v>
      </c>
      <c r="CL354" s="464">
        <f>IF(CH$1="","",SUMIF($H355:$H357,MID($H354,3,10),CL355:CL357))</f>
        <v>0</v>
      </c>
      <c r="CM354" s="401"/>
      <c r="CN354" s="320"/>
      <c r="CO354" s="77">
        <f t="shared" si="628"/>
        <v>0</v>
      </c>
      <c r="CP354" s="77">
        <f t="shared" si="629"/>
        <v>0</v>
      </c>
      <c r="CQ354" s="80">
        <f>IF(CO$1="","",SUM(CO354:CP354))</f>
        <v>0</v>
      </c>
      <c r="CR354" s="464">
        <f>IF(CO$1="","",SUMIF($H355:$H357,MID($H354,3,10),CR355:CR357))</f>
        <v>0</v>
      </c>
      <c r="CS354" s="464">
        <f>IF(CO$1="","",SUMIF($H355:$H357,MID($H354,3,10),CS355:CS357))</f>
        <v>0</v>
      </c>
      <c r="CT354" s="401"/>
      <c r="CU354" s="320"/>
      <c r="CV354" s="77">
        <f t="shared" si="630"/>
        <v>0</v>
      </c>
      <c r="CW354" s="77">
        <f t="shared" si="631"/>
        <v>0</v>
      </c>
      <c r="CX354" s="80">
        <f>IF(CV$1="","",SUM(CV354:CW354))</f>
        <v>0</v>
      </c>
      <c r="CY354" s="464">
        <f>IF(CV$1="","",SUMIF($H355:$H357,MID($H354,3,10),CY355:CY357))</f>
        <v>0</v>
      </c>
      <c r="CZ354" s="464">
        <f>IF(CV$1="","",SUMIF($H355:$H357,MID($H354,3,10),CZ355:CZ357))</f>
        <v>0</v>
      </c>
      <c r="DA354" s="401"/>
      <c r="DB354" s="320"/>
      <c r="DC354" s="77">
        <f t="shared" si="632"/>
        <v>0</v>
      </c>
      <c r="DD354" s="77">
        <f t="shared" si="633"/>
        <v>0</v>
      </c>
      <c r="DE354" s="80">
        <f>IF(DC$1="","",SUM(DC354:DD354))</f>
        <v>0</v>
      </c>
      <c r="DF354" s="464">
        <f>IF(DC$1="","",SUMIF($H355:$H357,MID($H354,3,10),DF355:DF357))</f>
        <v>0</v>
      </c>
      <c r="DG354" s="464">
        <f>IF(DC$1="","",SUMIF($H355:$H357,MID($H354,3,10),DG355:DG357))</f>
        <v>0</v>
      </c>
      <c r="DH354" s="401"/>
      <c r="DI354" s="320"/>
      <c r="DJ354" s="77">
        <f t="shared" si="634"/>
        <v>0</v>
      </c>
      <c r="DK354" s="77">
        <f t="shared" si="635"/>
        <v>0</v>
      </c>
      <c r="DL354" s="80">
        <f>IF(DJ$1="","",SUM(DJ354:DK354))</f>
        <v>0</v>
      </c>
      <c r="DM354" s="464">
        <f>IF(DJ$1="","",SUMIF($H355:$H357,MID($H354,3,10),DM355:DM357))</f>
        <v>0</v>
      </c>
      <c r="DN354" s="464">
        <f>IF(DJ$1="","",SUMIF($H355:$H357,MID($H354,3,10),DN355:DN357))</f>
        <v>0</v>
      </c>
      <c r="DO354" s="401"/>
      <c r="DP354" s="320"/>
      <c r="DQ354" s="77">
        <f t="shared" si="636"/>
        <v>0</v>
      </c>
      <c r="DR354" s="77">
        <f t="shared" si="637"/>
        <v>0</v>
      </c>
      <c r="DS354" s="80">
        <f>IF(DQ$1="","",SUM(DQ354:DR354))</f>
        <v>0</v>
      </c>
      <c r="DT354" s="464">
        <f>IF(DQ$1="","",SUMIF($H355:$H357,MID($H354,3,10),DT355:DT357))</f>
        <v>0</v>
      </c>
      <c r="DU354" s="464">
        <f>IF(DQ$1="","",SUMIF($H355:$H357,MID($H354,3,10),DU355:DU357))</f>
        <v>0</v>
      </c>
      <c r="DV354" s="401"/>
    </row>
    <row r="355" spans="1:126" outlineLevel="1" x14ac:dyDescent="0.2">
      <c r="A355" s="154" t="s">
        <v>104</v>
      </c>
      <c r="B355" s="182"/>
      <c r="C355" s="44"/>
      <c r="D355" s="43"/>
      <c r="E355" s="79">
        <f t="shared" si="602"/>
        <v>0</v>
      </c>
      <c r="F355" s="150"/>
      <c r="G355" s="22"/>
      <c r="H355" s="320" t="s">
        <v>334</v>
      </c>
      <c r="I355" s="79">
        <f t="shared" si="603"/>
        <v>0</v>
      </c>
      <c r="J355" s="79">
        <f t="shared" si="604"/>
        <v>0</v>
      </c>
      <c r="K355" s="79">
        <f t="shared" si="605"/>
        <v>0</v>
      </c>
      <c r="L355" s="537"/>
      <c r="M355" s="537"/>
      <c r="N355" s="401"/>
      <c r="O355" s="320" t="str">
        <f t="shared" si="553"/>
        <v>LLV</v>
      </c>
      <c r="P355" s="79">
        <f t="shared" si="606"/>
        <v>0</v>
      </c>
      <c r="Q355" s="79">
        <f t="shared" si="607"/>
        <v>0</v>
      </c>
      <c r="R355" s="77">
        <f t="shared" ref="R355:R385" si="638">IF(P$1="","",SUM(P355:Q355))</f>
        <v>0</v>
      </c>
      <c r="S355" s="537"/>
      <c r="T355" s="537"/>
      <c r="U355" s="401"/>
      <c r="V355" s="320"/>
      <c r="W355" s="79">
        <f t="shared" si="608"/>
        <v>0</v>
      </c>
      <c r="X355" s="79">
        <f t="shared" si="609"/>
        <v>0</v>
      </c>
      <c r="Y355" s="79">
        <f t="shared" ref="Y355:Y385" si="639">IF(W$1="","",SUM(W355:X355))</f>
        <v>0</v>
      </c>
      <c r="Z355" s="537"/>
      <c r="AA355" s="537"/>
      <c r="AB355" s="401"/>
      <c r="AC355" s="320"/>
      <c r="AD355" s="79">
        <f t="shared" si="610"/>
        <v>0</v>
      </c>
      <c r="AE355" s="79">
        <f t="shared" si="611"/>
        <v>0</v>
      </c>
      <c r="AF355" s="79">
        <f t="shared" ref="AF355:AF385" si="640">IF(AD$1="","",SUM(AD355:AE355))</f>
        <v>0</v>
      </c>
      <c r="AG355" s="537"/>
      <c r="AH355" s="537"/>
      <c r="AI355" s="401"/>
      <c r="AJ355" s="320"/>
      <c r="AK355" s="79">
        <f t="shared" si="612"/>
        <v>0</v>
      </c>
      <c r="AL355" s="79">
        <f t="shared" si="613"/>
        <v>0</v>
      </c>
      <c r="AM355" s="79">
        <f t="shared" ref="AM355:AM385" si="641">IF(AK$1="","",SUM(AK355:AL355))</f>
        <v>0</v>
      </c>
      <c r="AN355" s="537"/>
      <c r="AO355" s="537"/>
      <c r="AP355" s="401"/>
      <c r="AQ355" s="320"/>
      <c r="AR355" s="79">
        <f t="shared" si="614"/>
        <v>0</v>
      </c>
      <c r="AS355" s="79">
        <f t="shared" si="615"/>
        <v>0</v>
      </c>
      <c r="AT355" s="79">
        <f t="shared" ref="AT355:AT385" si="642">IF(AR$1="","",SUM(AR355:AS355))</f>
        <v>0</v>
      </c>
      <c r="AU355" s="537"/>
      <c r="AV355" s="537"/>
      <c r="AW355" s="401"/>
      <c r="AX355" s="320"/>
      <c r="AY355" s="79">
        <f t="shared" si="616"/>
        <v>0</v>
      </c>
      <c r="AZ355" s="79">
        <f t="shared" si="617"/>
        <v>0</v>
      </c>
      <c r="BA355" s="79">
        <f t="shared" ref="BA355:BA385" si="643">IF(AY$1="","",SUM(AY355:AZ355))</f>
        <v>0</v>
      </c>
      <c r="BB355" s="537"/>
      <c r="BC355" s="537"/>
      <c r="BD355" s="401"/>
      <c r="BE355" s="320"/>
      <c r="BF355" s="79">
        <f t="shared" si="618"/>
        <v>0</v>
      </c>
      <c r="BG355" s="79">
        <f t="shared" si="619"/>
        <v>0</v>
      </c>
      <c r="BH355" s="79">
        <f t="shared" ref="BH355:BH385" si="644">IF(BF$1="","",SUM(BF355:BG355))</f>
        <v>0</v>
      </c>
      <c r="BI355" s="537"/>
      <c r="BJ355" s="537"/>
      <c r="BK355" s="401"/>
      <c r="BL355" s="320"/>
      <c r="BM355" s="79">
        <f t="shared" si="620"/>
        <v>0</v>
      </c>
      <c r="BN355" s="79">
        <f t="shared" si="621"/>
        <v>0</v>
      </c>
      <c r="BO355" s="79">
        <f t="shared" ref="BO355:BO385" si="645">IF(BM$1="","",SUM(BM355:BN355))</f>
        <v>0</v>
      </c>
      <c r="BP355" s="537"/>
      <c r="BQ355" s="537"/>
      <c r="BR355" s="401"/>
      <c r="BS355" s="320"/>
      <c r="BT355" s="79">
        <f t="shared" si="622"/>
        <v>0</v>
      </c>
      <c r="BU355" s="79">
        <f t="shared" si="623"/>
        <v>0</v>
      </c>
      <c r="BV355" s="79">
        <f t="shared" ref="BV355:BV385" si="646">IF(BT$1="","",SUM(BT355:BU355))</f>
        <v>0</v>
      </c>
      <c r="BW355" s="537"/>
      <c r="BX355" s="537"/>
      <c r="BY355" s="401"/>
      <c r="BZ355" s="320"/>
      <c r="CA355" s="79">
        <f t="shared" si="624"/>
        <v>0</v>
      </c>
      <c r="CB355" s="79">
        <f t="shared" si="625"/>
        <v>0</v>
      </c>
      <c r="CC355" s="79">
        <f t="shared" ref="CC355:CC385" si="647">IF(CA$1="","",SUM(CA355:CB355))</f>
        <v>0</v>
      </c>
      <c r="CD355" s="537"/>
      <c r="CE355" s="537"/>
      <c r="CF355" s="401"/>
      <c r="CG355" s="320"/>
      <c r="CH355" s="79">
        <f t="shared" si="626"/>
        <v>0</v>
      </c>
      <c r="CI355" s="79">
        <f t="shared" si="627"/>
        <v>0</v>
      </c>
      <c r="CJ355" s="79">
        <f t="shared" ref="CJ355:CJ385" si="648">IF(CH$1="","",SUM(CH355:CI355))</f>
        <v>0</v>
      </c>
      <c r="CK355" s="537"/>
      <c r="CL355" s="537"/>
      <c r="CM355" s="401"/>
      <c r="CN355" s="320"/>
      <c r="CO355" s="79">
        <f t="shared" si="628"/>
        <v>0</v>
      </c>
      <c r="CP355" s="79">
        <f t="shared" si="629"/>
        <v>0</v>
      </c>
      <c r="CQ355" s="79">
        <f t="shared" ref="CQ355:CQ385" si="649">IF(CO$1="","",SUM(CO355:CP355))</f>
        <v>0</v>
      </c>
      <c r="CR355" s="537"/>
      <c r="CS355" s="537"/>
      <c r="CT355" s="401"/>
      <c r="CU355" s="320"/>
      <c r="CV355" s="79">
        <f t="shared" si="630"/>
        <v>0</v>
      </c>
      <c r="CW355" s="79">
        <f t="shared" si="631"/>
        <v>0</v>
      </c>
      <c r="CX355" s="79">
        <f t="shared" ref="CX355:CX385" si="650">IF(CV$1="","",SUM(CV355:CW355))</f>
        <v>0</v>
      </c>
      <c r="CY355" s="537"/>
      <c r="CZ355" s="537"/>
      <c r="DA355" s="401"/>
      <c r="DB355" s="320"/>
      <c r="DC355" s="79">
        <f t="shared" si="632"/>
        <v>0</v>
      </c>
      <c r="DD355" s="79">
        <f t="shared" si="633"/>
        <v>0</v>
      </c>
      <c r="DE355" s="79">
        <f t="shared" ref="DE355:DE385" si="651">IF(DC$1="","",SUM(DC355:DD355))</f>
        <v>0</v>
      </c>
      <c r="DF355" s="537"/>
      <c r="DG355" s="537"/>
      <c r="DH355" s="401"/>
      <c r="DI355" s="320"/>
      <c r="DJ355" s="79">
        <f t="shared" si="634"/>
        <v>0</v>
      </c>
      <c r="DK355" s="79">
        <f t="shared" si="635"/>
        <v>0</v>
      </c>
      <c r="DL355" s="77">
        <f t="shared" ref="DL355:DL385" si="652">IF(DJ$1="","",SUM(DJ355:DK355))</f>
        <v>0</v>
      </c>
      <c r="DM355" s="537"/>
      <c r="DN355" s="537"/>
      <c r="DO355" s="401"/>
      <c r="DP355" s="320"/>
      <c r="DQ355" s="79">
        <f t="shared" si="636"/>
        <v>0</v>
      </c>
      <c r="DR355" s="79">
        <f t="shared" si="637"/>
        <v>0</v>
      </c>
      <c r="DS355" s="77">
        <f t="shared" ref="DS355:DS385" si="653">IF(DQ$1="","",SUM(DQ355:DR355))</f>
        <v>0</v>
      </c>
      <c r="DT355" s="537"/>
      <c r="DU355" s="537"/>
      <c r="DV355" s="401"/>
    </row>
    <row r="356" spans="1:126" outlineLevel="1" x14ac:dyDescent="0.2">
      <c r="A356" s="154" t="s">
        <v>119</v>
      </c>
      <c r="B356" s="182"/>
      <c r="C356" s="44"/>
      <c r="D356" s="43"/>
      <c r="E356" s="79">
        <f t="shared" si="602"/>
        <v>0</v>
      </c>
      <c r="F356" s="150"/>
      <c r="G356" s="22"/>
      <c r="H356" s="320" t="s">
        <v>334</v>
      </c>
      <c r="I356" s="79">
        <f t="shared" si="603"/>
        <v>0</v>
      </c>
      <c r="J356" s="79">
        <f t="shared" si="604"/>
        <v>0</v>
      </c>
      <c r="K356" s="79">
        <f t="shared" si="605"/>
        <v>0</v>
      </c>
      <c r="L356" s="537"/>
      <c r="M356" s="537"/>
      <c r="N356" s="401"/>
      <c r="O356" s="320" t="str">
        <f t="shared" si="553"/>
        <v>LLV</v>
      </c>
      <c r="P356" s="79">
        <f t="shared" si="606"/>
        <v>0</v>
      </c>
      <c r="Q356" s="79">
        <f t="shared" si="607"/>
        <v>0</v>
      </c>
      <c r="R356" s="77">
        <f t="shared" si="638"/>
        <v>0</v>
      </c>
      <c r="S356" s="537"/>
      <c r="T356" s="537"/>
      <c r="U356" s="401"/>
      <c r="V356" s="320"/>
      <c r="W356" s="79">
        <f t="shared" si="608"/>
        <v>0</v>
      </c>
      <c r="X356" s="79">
        <f t="shared" si="609"/>
        <v>0</v>
      </c>
      <c r="Y356" s="79">
        <f t="shared" si="639"/>
        <v>0</v>
      </c>
      <c r="Z356" s="537"/>
      <c r="AA356" s="537"/>
      <c r="AB356" s="401"/>
      <c r="AC356" s="320"/>
      <c r="AD356" s="79">
        <f t="shared" si="610"/>
        <v>0</v>
      </c>
      <c r="AE356" s="79">
        <f t="shared" si="611"/>
        <v>0</v>
      </c>
      <c r="AF356" s="79">
        <f t="shared" si="640"/>
        <v>0</v>
      </c>
      <c r="AG356" s="537"/>
      <c r="AH356" s="537"/>
      <c r="AI356" s="401"/>
      <c r="AJ356" s="320"/>
      <c r="AK356" s="79">
        <f t="shared" si="612"/>
        <v>0</v>
      </c>
      <c r="AL356" s="79">
        <f t="shared" si="613"/>
        <v>0</v>
      </c>
      <c r="AM356" s="79">
        <f t="shared" si="641"/>
        <v>0</v>
      </c>
      <c r="AN356" s="537"/>
      <c r="AO356" s="537"/>
      <c r="AP356" s="401"/>
      <c r="AQ356" s="320"/>
      <c r="AR356" s="79">
        <f t="shared" si="614"/>
        <v>0</v>
      </c>
      <c r="AS356" s="79">
        <f t="shared" si="615"/>
        <v>0</v>
      </c>
      <c r="AT356" s="79">
        <f t="shared" si="642"/>
        <v>0</v>
      </c>
      <c r="AU356" s="537"/>
      <c r="AV356" s="537"/>
      <c r="AW356" s="401"/>
      <c r="AX356" s="320"/>
      <c r="AY356" s="79">
        <f t="shared" si="616"/>
        <v>0</v>
      </c>
      <c r="AZ356" s="79">
        <f t="shared" si="617"/>
        <v>0</v>
      </c>
      <c r="BA356" s="79">
        <f t="shared" si="643"/>
        <v>0</v>
      </c>
      <c r="BB356" s="537"/>
      <c r="BC356" s="537"/>
      <c r="BD356" s="401"/>
      <c r="BE356" s="320"/>
      <c r="BF356" s="79">
        <f t="shared" si="618"/>
        <v>0</v>
      </c>
      <c r="BG356" s="79">
        <f t="shared" si="619"/>
        <v>0</v>
      </c>
      <c r="BH356" s="79">
        <f t="shared" si="644"/>
        <v>0</v>
      </c>
      <c r="BI356" s="537"/>
      <c r="BJ356" s="537"/>
      <c r="BK356" s="401"/>
      <c r="BL356" s="320"/>
      <c r="BM356" s="79">
        <f t="shared" si="620"/>
        <v>0</v>
      </c>
      <c r="BN356" s="79">
        <f t="shared" si="621"/>
        <v>0</v>
      </c>
      <c r="BO356" s="79">
        <f t="shared" si="645"/>
        <v>0</v>
      </c>
      <c r="BP356" s="537"/>
      <c r="BQ356" s="537"/>
      <c r="BR356" s="401"/>
      <c r="BS356" s="320"/>
      <c r="BT356" s="79">
        <f t="shared" si="622"/>
        <v>0</v>
      </c>
      <c r="BU356" s="79">
        <f t="shared" si="623"/>
        <v>0</v>
      </c>
      <c r="BV356" s="79">
        <f t="shared" si="646"/>
        <v>0</v>
      </c>
      <c r="BW356" s="537"/>
      <c r="BX356" s="537"/>
      <c r="BY356" s="401"/>
      <c r="BZ356" s="320"/>
      <c r="CA356" s="79">
        <f t="shared" si="624"/>
        <v>0</v>
      </c>
      <c r="CB356" s="79">
        <f t="shared" si="625"/>
        <v>0</v>
      </c>
      <c r="CC356" s="79">
        <f t="shared" si="647"/>
        <v>0</v>
      </c>
      <c r="CD356" s="537"/>
      <c r="CE356" s="537"/>
      <c r="CF356" s="401"/>
      <c r="CG356" s="320"/>
      <c r="CH356" s="79">
        <f t="shared" si="626"/>
        <v>0</v>
      </c>
      <c r="CI356" s="79">
        <f t="shared" si="627"/>
        <v>0</v>
      </c>
      <c r="CJ356" s="79">
        <f t="shared" si="648"/>
        <v>0</v>
      </c>
      <c r="CK356" s="537"/>
      <c r="CL356" s="537"/>
      <c r="CM356" s="401"/>
      <c r="CN356" s="320"/>
      <c r="CO356" s="79">
        <f t="shared" si="628"/>
        <v>0</v>
      </c>
      <c r="CP356" s="79">
        <f t="shared" si="629"/>
        <v>0</v>
      </c>
      <c r="CQ356" s="79">
        <f t="shared" si="649"/>
        <v>0</v>
      </c>
      <c r="CR356" s="537"/>
      <c r="CS356" s="537"/>
      <c r="CT356" s="401"/>
      <c r="CU356" s="320"/>
      <c r="CV356" s="79">
        <f t="shared" si="630"/>
        <v>0</v>
      </c>
      <c r="CW356" s="79">
        <f t="shared" si="631"/>
        <v>0</v>
      </c>
      <c r="CX356" s="79">
        <f t="shared" si="650"/>
        <v>0</v>
      </c>
      <c r="CY356" s="537"/>
      <c r="CZ356" s="537"/>
      <c r="DA356" s="401"/>
      <c r="DB356" s="320"/>
      <c r="DC356" s="79">
        <f t="shared" si="632"/>
        <v>0</v>
      </c>
      <c r="DD356" s="79">
        <f t="shared" si="633"/>
        <v>0</v>
      </c>
      <c r="DE356" s="79">
        <f t="shared" si="651"/>
        <v>0</v>
      </c>
      <c r="DF356" s="537"/>
      <c r="DG356" s="537"/>
      <c r="DH356" s="401"/>
      <c r="DI356" s="320"/>
      <c r="DJ356" s="79">
        <f t="shared" si="634"/>
        <v>0</v>
      </c>
      <c r="DK356" s="79">
        <f t="shared" si="635"/>
        <v>0</v>
      </c>
      <c r="DL356" s="77">
        <f t="shared" si="652"/>
        <v>0</v>
      </c>
      <c r="DM356" s="537"/>
      <c r="DN356" s="537"/>
      <c r="DO356" s="401"/>
      <c r="DP356" s="320"/>
      <c r="DQ356" s="79">
        <f t="shared" si="636"/>
        <v>0</v>
      </c>
      <c r="DR356" s="79">
        <f t="shared" si="637"/>
        <v>0</v>
      </c>
      <c r="DS356" s="77">
        <f t="shared" si="653"/>
        <v>0</v>
      </c>
      <c r="DT356" s="537"/>
      <c r="DU356" s="537"/>
      <c r="DV356" s="401"/>
    </row>
    <row r="357" spans="1:126" outlineLevel="1" x14ac:dyDescent="0.2">
      <c r="A357" s="224" t="s">
        <v>86</v>
      </c>
      <c r="B357" s="71"/>
      <c r="C357" s="90">
        <f>SUMIF($H358:$H365,MID($H357,3,10),C358:C365)</f>
        <v>0</v>
      </c>
      <c r="D357" s="90">
        <f>SUMIF($H358:$H365,MID($H357,3,10),D358:D365)</f>
        <v>0</v>
      </c>
      <c r="E357" s="90">
        <f t="shared" si="602"/>
        <v>0</v>
      </c>
      <c r="F357" s="150"/>
      <c r="G357" s="22"/>
      <c r="H357" s="320" t="s">
        <v>317</v>
      </c>
      <c r="I357" s="77">
        <f t="shared" si="603"/>
        <v>0</v>
      </c>
      <c r="J357" s="77">
        <f t="shared" si="604"/>
        <v>0</v>
      </c>
      <c r="K357" s="80">
        <f t="shared" si="605"/>
        <v>0</v>
      </c>
      <c r="L357" s="464">
        <f>IF(I$1="","",SUMIF($H358:$H365,MID($H357,3,10),L358:L365))</f>
        <v>0</v>
      </c>
      <c r="M357" s="464">
        <f>IF(I$1="","",SUMIF($H358:$H365,MID($H357,3,10),M358:M365))</f>
        <v>0</v>
      </c>
      <c r="N357" s="401"/>
      <c r="O357" s="320" t="str">
        <f t="shared" si="553"/>
        <v>LL</v>
      </c>
      <c r="P357" s="77">
        <f t="shared" si="606"/>
        <v>0</v>
      </c>
      <c r="Q357" s="77">
        <f t="shared" si="607"/>
        <v>0</v>
      </c>
      <c r="R357" s="80">
        <f t="shared" si="638"/>
        <v>0</v>
      </c>
      <c r="S357" s="476">
        <f>IF(P$1="","",SUMIF($H358:$H365,MID($H357,3,10),S358:S365))</f>
        <v>0</v>
      </c>
      <c r="T357" s="476">
        <f>IF(P$1="","",SUMIF($H358:$H365,MID($H357,3,10),T358:T365))</f>
        <v>0</v>
      </c>
      <c r="U357" s="401"/>
      <c r="V357" s="320"/>
      <c r="W357" s="77">
        <f t="shared" si="608"/>
        <v>0</v>
      </c>
      <c r="X357" s="77">
        <f t="shared" si="609"/>
        <v>0</v>
      </c>
      <c r="Y357" s="80">
        <f t="shared" si="639"/>
        <v>0</v>
      </c>
      <c r="Z357" s="476">
        <f>IF(W$1="","",SUMIF($H358:$H365,MID($H357,3,10),Z358:Z365))</f>
        <v>0</v>
      </c>
      <c r="AA357" s="476">
        <f>IF(W$1="","",SUMIF($H358:$H365,MID($H357,3,10),AA358:AA365))</f>
        <v>0</v>
      </c>
      <c r="AB357" s="401"/>
      <c r="AC357" s="320"/>
      <c r="AD357" s="77">
        <f t="shared" si="610"/>
        <v>0</v>
      </c>
      <c r="AE357" s="77">
        <f t="shared" si="611"/>
        <v>0</v>
      </c>
      <c r="AF357" s="80">
        <f t="shared" si="640"/>
        <v>0</v>
      </c>
      <c r="AG357" s="476">
        <f>IF(AD$1="","",SUMIF($H358:$H365,MID($H357,3,10),AG358:AG365))</f>
        <v>0</v>
      </c>
      <c r="AH357" s="476">
        <f>IF(AD$1="","",SUMIF($H358:$H365,MID($H357,3,10),AH358:AH365))</f>
        <v>0</v>
      </c>
      <c r="AI357" s="401"/>
      <c r="AJ357" s="320"/>
      <c r="AK357" s="77">
        <f t="shared" si="612"/>
        <v>0</v>
      </c>
      <c r="AL357" s="77">
        <f t="shared" si="613"/>
        <v>0</v>
      </c>
      <c r="AM357" s="80">
        <f t="shared" si="641"/>
        <v>0</v>
      </c>
      <c r="AN357" s="476">
        <f>IF(AK$1="","",SUMIF($H358:$H365,MID($H357,3,10),AN358:AN365))</f>
        <v>0</v>
      </c>
      <c r="AO357" s="476">
        <f>IF(AK$1="","",SUMIF($H358:$H365,MID($H357,3,10),AO358:AO365))</f>
        <v>0</v>
      </c>
      <c r="AP357" s="401"/>
      <c r="AQ357" s="320"/>
      <c r="AR357" s="77">
        <f t="shared" si="614"/>
        <v>0</v>
      </c>
      <c r="AS357" s="77">
        <f t="shared" si="615"/>
        <v>0</v>
      </c>
      <c r="AT357" s="80">
        <f t="shared" si="642"/>
        <v>0</v>
      </c>
      <c r="AU357" s="476">
        <f>IF(AR$1="","",SUMIF($H358:$H365,MID($H357,3,10),AU358:AU365))</f>
        <v>0</v>
      </c>
      <c r="AV357" s="476">
        <f>IF(AR$1="","",SUMIF($H358:$H365,MID($H357,3,10),AV358:AV365))</f>
        <v>0</v>
      </c>
      <c r="AW357" s="401"/>
      <c r="AX357" s="320"/>
      <c r="AY357" s="77">
        <f t="shared" si="616"/>
        <v>0</v>
      </c>
      <c r="AZ357" s="77">
        <f t="shared" si="617"/>
        <v>0</v>
      </c>
      <c r="BA357" s="80">
        <f t="shared" si="643"/>
        <v>0</v>
      </c>
      <c r="BB357" s="476">
        <f>IF(AY$1="","",SUMIF($H358:$H365,MID($H357,3,10),BB358:BB365))</f>
        <v>0</v>
      </c>
      <c r="BC357" s="476">
        <f>IF(AY$1="","",SUMIF($H358:$H365,MID($H357,3,10),BC358:BC365))</f>
        <v>0</v>
      </c>
      <c r="BD357" s="401"/>
      <c r="BE357" s="320"/>
      <c r="BF357" s="77">
        <f t="shared" si="618"/>
        <v>0</v>
      </c>
      <c r="BG357" s="77">
        <f t="shared" si="619"/>
        <v>0</v>
      </c>
      <c r="BH357" s="80">
        <f t="shared" si="644"/>
        <v>0</v>
      </c>
      <c r="BI357" s="476">
        <f>IF(BF$1="","",SUMIF($H358:$H365,MID($H357,3,10),BI358:BI365))</f>
        <v>0</v>
      </c>
      <c r="BJ357" s="476">
        <f>IF(BF$1="","",SUMIF($H358:$H365,MID($H357,3,10),BJ358:BJ365))</f>
        <v>0</v>
      </c>
      <c r="BK357" s="401"/>
      <c r="BL357" s="320"/>
      <c r="BM357" s="77">
        <f t="shared" si="620"/>
        <v>0</v>
      </c>
      <c r="BN357" s="77">
        <f t="shared" si="621"/>
        <v>0</v>
      </c>
      <c r="BO357" s="80">
        <f t="shared" si="645"/>
        <v>0</v>
      </c>
      <c r="BP357" s="476">
        <f>IF(BM$1="","",SUMIF($H358:$H365,MID($H357,3,10),BP358:BP365))</f>
        <v>0</v>
      </c>
      <c r="BQ357" s="476">
        <f>IF(BM$1="","",SUMIF($H358:$H365,MID($H357,3,10),BQ358:BQ365))</f>
        <v>0</v>
      </c>
      <c r="BR357" s="401"/>
      <c r="BS357" s="320"/>
      <c r="BT357" s="77">
        <f t="shared" si="622"/>
        <v>0</v>
      </c>
      <c r="BU357" s="77">
        <f t="shared" si="623"/>
        <v>0</v>
      </c>
      <c r="BV357" s="80">
        <f t="shared" si="646"/>
        <v>0</v>
      </c>
      <c r="BW357" s="476">
        <f>IF(BT$1="","",SUMIF($H358:$H365,MID($H357,3,10),BW358:BW365))</f>
        <v>0</v>
      </c>
      <c r="BX357" s="476">
        <f>IF(BT$1="","",SUMIF($H358:$H365,MID($H357,3,10),BX358:BX365))</f>
        <v>0</v>
      </c>
      <c r="BY357" s="401"/>
      <c r="BZ357" s="320"/>
      <c r="CA357" s="77">
        <f t="shared" si="624"/>
        <v>0</v>
      </c>
      <c r="CB357" s="77">
        <f t="shared" si="625"/>
        <v>0</v>
      </c>
      <c r="CC357" s="80">
        <f t="shared" si="647"/>
        <v>0</v>
      </c>
      <c r="CD357" s="476">
        <f>IF(CA$1="","",SUMIF($H358:$H365,MID($H357,3,10),CD358:CD365))</f>
        <v>0</v>
      </c>
      <c r="CE357" s="476">
        <f>IF(CA$1="","",SUMIF($H358:$H365,MID($H357,3,10),CE358:CE365))</f>
        <v>0</v>
      </c>
      <c r="CF357" s="401"/>
      <c r="CG357" s="320"/>
      <c r="CH357" s="77">
        <f t="shared" si="626"/>
        <v>0</v>
      </c>
      <c r="CI357" s="77">
        <f t="shared" si="627"/>
        <v>0</v>
      </c>
      <c r="CJ357" s="80">
        <f t="shared" si="648"/>
        <v>0</v>
      </c>
      <c r="CK357" s="476">
        <f>IF(CH$1="","",SUMIF($H358:$H365,MID($H357,3,10),CK358:CK365))</f>
        <v>0</v>
      </c>
      <c r="CL357" s="476">
        <f>IF(CH$1="","",SUMIF($H358:$H365,MID($H357,3,10),CL358:CL365))</f>
        <v>0</v>
      </c>
      <c r="CM357" s="401"/>
      <c r="CN357" s="320"/>
      <c r="CO357" s="77">
        <f t="shared" si="628"/>
        <v>0</v>
      </c>
      <c r="CP357" s="77">
        <f t="shared" si="629"/>
        <v>0</v>
      </c>
      <c r="CQ357" s="80">
        <f t="shared" si="649"/>
        <v>0</v>
      </c>
      <c r="CR357" s="476">
        <f>IF(CO$1="","",SUMIF($H358:$H365,MID($H357,3,10),CR358:CR365))</f>
        <v>0</v>
      </c>
      <c r="CS357" s="476">
        <f>IF(CO$1="","",SUMIF($H358:$H365,MID($H357,3,10),CS358:CS365))</f>
        <v>0</v>
      </c>
      <c r="CT357" s="401"/>
      <c r="CU357" s="320"/>
      <c r="CV357" s="77">
        <f t="shared" si="630"/>
        <v>0</v>
      </c>
      <c r="CW357" s="77">
        <f t="shared" si="631"/>
        <v>0</v>
      </c>
      <c r="CX357" s="80">
        <f t="shared" si="650"/>
        <v>0</v>
      </c>
      <c r="CY357" s="476">
        <f>IF(CV$1="","",SUMIF($H358:$H365,MID($H357,3,10),CY358:CY365))</f>
        <v>0</v>
      </c>
      <c r="CZ357" s="476">
        <f>IF(CV$1="","",SUMIF($H358:$H365,MID($H357,3,10),CZ358:CZ365))</f>
        <v>0</v>
      </c>
      <c r="DA357" s="401"/>
      <c r="DB357" s="320"/>
      <c r="DC357" s="77">
        <f t="shared" si="632"/>
        <v>0</v>
      </c>
      <c r="DD357" s="77">
        <f t="shared" si="633"/>
        <v>0</v>
      </c>
      <c r="DE357" s="80">
        <f t="shared" si="651"/>
        <v>0</v>
      </c>
      <c r="DF357" s="476">
        <f>IF(DC$1="","",SUMIF($H358:$H365,MID($H357,3,10),DF358:DF365))</f>
        <v>0</v>
      </c>
      <c r="DG357" s="476">
        <f>IF(DC$1="","",SUMIF($H358:$H365,MID($H357,3,10),DG358:DG365))</f>
        <v>0</v>
      </c>
      <c r="DH357" s="401"/>
      <c r="DI357" s="320"/>
      <c r="DJ357" s="77">
        <f t="shared" si="634"/>
        <v>0</v>
      </c>
      <c r="DK357" s="77">
        <f t="shared" si="635"/>
        <v>0</v>
      </c>
      <c r="DL357" s="80">
        <f t="shared" si="652"/>
        <v>0</v>
      </c>
      <c r="DM357" s="476">
        <f>IF(DJ$1="","",SUMIF($H358:$H365,MID($H357,3,10),DM358:DM365))</f>
        <v>0</v>
      </c>
      <c r="DN357" s="476">
        <f>IF(DJ$1="","",SUMIF($H358:$H365,MID($H357,3,10),DN358:DN365))</f>
        <v>0</v>
      </c>
      <c r="DO357" s="401"/>
      <c r="DP357" s="320"/>
      <c r="DQ357" s="77">
        <f t="shared" si="636"/>
        <v>0</v>
      </c>
      <c r="DR357" s="77">
        <f t="shared" si="637"/>
        <v>0</v>
      </c>
      <c r="DS357" s="80">
        <f t="shared" si="653"/>
        <v>0</v>
      </c>
      <c r="DT357" s="476">
        <f>IF(DQ$1="","",SUMIF($H358:$H365,MID($H357,3,10),DT358:DT365))</f>
        <v>0</v>
      </c>
      <c r="DU357" s="476">
        <f>IF(DQ$1="","",SUMIF($H358:$H365,MID($H357,3,10),DU358:DU365))</f>
        <v>0</v>
      </c>
      <c r="DV357" s="401"/>
    </row>
    <row r="358" spans="1:126" outlineLevel="1" x14ac:dyDescent="0.2">
      <c r="A358" s="196" t="s">
        <v>25</v>
      </c>
      <c r="B358" s="193" t="s">
        <v>26</v>
      </c>
      <c r="C358" s="42"/>
      <c r="D358" s="42"/>
      <c r="E358" s="78">
        <f t="shared" si="602"/>
        <v>0</v>
      </c>
      <c r="F358" s="190"/>
      <c r="G358" s="22" t="s">
        <v>235</v>
      </c>
      <c r="H358" s="320" t="s">
        <v>316</v>
      </c>
      <c r="I358" s="79">
        <f t="shared" si="603"/>
        <v>0</v>
      </c>
      <c r="J358" s="79">
        <f t="shared" si="604"/>
        <v>0</v>
      </c>
      <c r="K358" s="78">
        <f t="shared" si="605"/>
        <v>0</v>
      </c>
      <c r="L358" s="537"/>
      <c r="M358" s="537"/>
      <c r="N358" s="401"/>
      <c r="O358" s="320" t="str">
        <f t="shared" si="553"/>
        <v>LLR</v>
      </c>
      <c r="P358" s="79">
        <f t="shared" si="606"/>
        <v>0</v>
      </c>
      <c r="Q358" s="79">
        <f t="shared" si="607"/>
        <v>0</v>
      </c>
      <c r="R358" s="78">
        <f t="shared" si="638"/>
        <v>0</v>
      </c>
      <c r="S358" s="537"/>
      <c r="T358" s="537"/>
      <c r="U358" s="401"/>
      <c r="V358" s="320"/>
      <c r="W358" s="79">
        <f t="shared" si="608"/>
        <v>0</v>
      </c>
      <c r="X358" s="79">
        <f t="shared" si="609"/>
        <v>0</v>
      </c>
      <c r="Y358" s="78">
        <f t="shared" si="639"/>
        <v>0</v>
      </c>
      <c r="Z358" s="537"/>
      <c r="AA358" s="537"/>
      <c r="AB358" s="401"/>
      <c r="AC358" s="320"/>
      <c r="AD358" s="79">
        <f t="shared" si="610"/>
        <v>0</v>
      </c>
      <c r="AE358" s="79">
        <f t="shared" si="611"/>
        <v>0</v>
      </c>
      <c r="AF358" s="78">
        <f t="shared" si="640"/>
        <v>0</v>
      </c>
      <c r="AG358" s="537"/>
      <c r="AH358" s="537"/>
      <c r="AI358" s="401"/>
      <c r="AJ358" s="320"/>
      <c r="AK358" s="79">
        <f t="shared" si="612"/>
        <v>0</v>
      </c>
      <c r="AL358" s="79">
        <f t="shared" si="613"/>
        <v>0</v>
      </c>
      <c r="AM358" s="78">
        <f t="shared" si="641"/>
        <v>0</v>
      </c>
      <c r="AN358" s="537"/>
      <c r="AO358" s="537"/>
      <c r="AP358" s="401"/>
      <c r="AQ358" s="320"/>
      <c r="AR358" s="79">
        <f t="shared" si="614"/>
        <v>0</v>
      </c>
      <c r="AS358" s="79">
        <f t="shared" si="615"/>
        <v>0</v>
      </c>
      <c r="AT358" s="78">
        <f t="shared" si="642"/>
        <v>0</v>
      </c>
      <c r="AU358" s="537"/>
      <c r="AV358" s="537"/>
      <c r="AW358" s="401"/>
      <c r="AX358" s="320"/>
      <c r="AY358" s="79">
        <f t="shared" si="616"/>
        <v>0</v>
      </c>
      <c r="AZ358" s="79">
        <f t="shared" si="617"/>
        <v>0</v>
      </c>
      <c r="BA358" s="78">
        <f t="shared" si="643"/>
        <v>0</v>
      </c>
      <c r="BB358" s="537"/>
      <c r="BC358" s="537"/>
      <c r="BD358" s="401"/>
      <c r="BE358" s="320"/>
      <c r="BF358" s="79">
        <f t="shared" si="618"/>
        <v>0</v>
      </c>
      <c r="BG358" s="79">
        <f t="shared" si="619"/>
        <v>0</v>
      </c>
      <c r="BH358" s="78">
        <f t="shared" si="644"/>
        <v>0</v>
      </c>
      <c r="BI358" s="537"/>
      <c r="BJ358" s="537"/>
      <c r="BK358" s="401"/>
      <c r="BL358" s="320"/>
      <c r="BM358" s="79">
        <f t="shared" si="620"/>
        <v>0</v>
      </c>
      <c r="BN358" s="79">
        <f t="shared" si="621"/>
        <v>0</v>
      </c>
      <c r="BO358" s="78">
        <f t="shared" si="645"/>
        <v>0</v>
      </c>
      <c r="BP358" s="537"/>
      <c r="BQ358" s="537"/>
      <c r="BR358" s="401"/>
      <c r="BS358" s="320"/>
      <c r="BT358" s="79">
        <f t="shared" si="622"/>
        <v>0</v>
      </c>
      <c r="BU358" s="79">
        <f t="shared" si="623"/>
        <v>0</v>
      </c>
      <c r="BV358" s="78">
        <f t="shared" si="646"/>
        <v>0</v>
      </c>
      <c r="BW358" s="537"/>
      <c r="BX358" s="537"/>
      <c r="BY358" s="401"/>
      <c r="BZ358" s="320"/>
      <c r="CA358" s="79">
        <f t="shared" si="624"/>
        <v>0</v>
      </c>
      <c r="CB358" s="79">
        <f t="shared" si="625"/>
        <v>0</v>
      </c>
      <c r="CC358" s="78">
        <f t="shared" si="647"/>
        <v>0</v>
      </c>
      <c r="CD358" s="537"/>
      <c r="CE358" s="537"/>
      <c r="CF358" s="401"/>
      <c r="CG358" s="320"/>
      <c r="CH358" s="79">
        <f t="shared" si="626"/>
        <v>0</v>
      </c>
      <c r="CI358" s="79">
        <f t="shared" si="627"/>
        <v>0</v>
      </c>
      <c r="CJ358" s="78">
        <f t="shared" si="648"/>
        <v>0</v>
      </c>
      <c r="CK358" s="537"/>
      <c r="CL358" s="537"/>
      <c r="CM358" s="401"/>
      <c r="CN358" s="320"/>
      <c r="CO358" s="79">
        <f t="shared" si="628"/>
        <v>0</v>
      </c>
      <c r="CP358" s="79">
        <f t="shared" si="629"/>
        <v>0</v>
      </c>
      <c r="CQ358" s="78">
        <f t="shared" si="649"/>
        <v>0</v>
      </c>
      <c r="CR358" s="537"/>
      <c r="CS358" s="537"/>
      <c r="CT358" s="401"/>
      <c r="CU358" s="320"/>
      <c r="CV358" s="79">
        <f t="shared" si="630"/>
        <v>0</v>
      </c>
      <c r="CW358" s="79">
        <f t="shared" si="631"/>
        <v>0</v>
      </c>
      <c r="CX358" s="78">
        <f t="shared" si="650"/>
        <v>0</v>
      </c>
      <c r="CY358" s="537"/>
      <c r="CZ358" s="537"/>
      <c r="DA358" s="401"/>
      <c r="DB358" s="320"/>
      <c r="DC358" s="79">
        <f t="shared" si="632"/>
        <v>0</v>
      </c>
      <c r="DD358" s="79">
        <f t="shared" si="633"/>
        <v>0</v>
      </c>
      <c r="DE358" s="78">
        <f t="shared" si="651"/>
        <v>0</v>
      </c>
      <c r="DF358" s="537"/>
      <c r="DG358" s="537"/>
      <c r="DH358" s="401"/>
      <c r="DI358" s="320"/>
      <c r="DJ358" s="79">
        <f t="shared" si="634"/>
        <v>0</v>
      </c>
      <c r="DK358" s="79">
        <f t="shared" si="635"/>
        <v>0</v>
      </c>
      <c r="DL358" s="78">
        <f t="shared" si="652"/>
        <v>0</v>
      </c>
      <c r="DM358" s="537"/>
      <c r="DN358" s="537"/>
      <c r="DO358" s="401"/>
      <c r="DP358" s="320"/>
      <c r="DQ358" s="79">
        <f t="shared" si="636"/>
        <v>0</v>
      </c>
      <c r="DR358" s="79">
        <f t="shared" si="637"/>
        <v>0</v>
      </c>
      <c r="DS358" s="78">
        <f t="shared" si="653"/>
        <v>0</v>
      </c>
      <c r="DT358" s="537"/>
      <c r="DU358" s="537"/>
      <c r="DV358" s="401"/>
    </row>
    <row r="359" spans="1:126" outlineLevel="1" x14ac:dyDescent="0.2">
      <c r="A359" s="196" t="s">
        <v>236</v>
      </c>
      <c r="B359" s="193"/>
      <c r="C359" s="214"/>
      <c r="D359" s="42"/>
      <c r="E359" s="78">
        <f t="shared" si="602"/>
        <v>0</v>
      </c>
      <c r="F359" s="190"/>
      <c r="G359" s="22" t="s">
        <v>275</v>
      </c>
      <c r="H359" s="320" t="s">
        <v>316</v>
      </c>
      <c r="I359" s="79">
        <f t="shared" si="603"/>
        <v>0</v>
      </c>
      <c r="J359" s="79">
        <f t="shared" si="604"/>
        <v>0</v>
      </c>
      <c r="K359" s="78">
        <f t="shared" si="605"/>
        <v>0</v>
      </c>
      <c r="L359" s="537"/>
      <c r="M359" s="537"/>
      <c r="N359" s="401"/>
      <c r="O359" s="320" t="str">
        <f t="shared" si="553"/>
        <v>LLR</v>
      </c>
      <c r="P359" s="79">
        <f t="shared" si="606"/>
        <v>0</v>
      </c>
      <c r="Q359" s="79">
        <f t="shared" si="607"/>
        <v>0</v>
      </c>
      <c r="R359" s="78">
        <f t="shared" si="638"/>
        <v>0</v>
      </c>
      <c r="S359" s="537"/>
      <c r="T359" s="537"/>
      <c r="U359" s="401"/>
      <c r="V359" s="320"/>
      <c r="W359" s="79">
        <f t="shared" si="608"/>
        <v>0</v>
      </c>
      <c r="X359" s="79">
        <f t="shared" si="609"/>
        <v>0</v>
      </c>
      <c r="Y359" s="78">
        <f t="shared" si="639"/>
        <v>0</v>
      </c>
      <c r="Z359" s="537"/>
      <c r="AA359" s="537"/>
      <c r="AB359" s="401"/>
      <c r="AC359" s="320"/>
      <c r="AD359" s="79">
        <f t="shared" si="610"/>
        <v>0</v>
      </c>
      <c r="AE359" s="79">
        <f t="shared" si="611"/>
        <v>0</v>
      </c>
      <c r="AF359" s="78">
        <f t="shared" si="640"/>
        <v>0</v>
      </c>
      <c r="AG359" s="537"/>
      <c r="AH359" s="537"/>
      <c r="AI359" s="401"/>
      <c r="AJ359" s="320"/>
      <c r="AK359" s="79">
        <f t="shared" si="612"/>
        <v>0</v>
      </c>
      <c r="AL359" s="79">
        <f t="shared" si="613"/>
        <v>0</v>
      </c>
      <c r="AM359" s="78">
        <f t="shared" si="641"/>
        <v>0</v>
      </c>
      <c r="AN359" s="537"/>
      <c r="AO359" s="537"/>
      <c r="AP359" s="401"/>
      <c r="AQ359" s="320"/>
      <c r="AR359" s="79">
        <f t="shared" si="614"/>
        <v>0</v>
      </c>
      <c r="AS359" s="79">
        <f t="shared" si="615"/>
        <v>0</v>
      </c>
      <c r="AT359" s="78">
        <f t="shared" si="642"/>
        <v>0</v>
      </c>
      <c r="AU359" s="537"/>
      <c r="AV359" s="537"/>
      <c r="AW359" s="401"/>
      <c r="AX359" s="320"/>
      <c r="AY359" s="79">
        <f t="shared" si="616"/>
        <v>0</v>
      </c>
      <c r="AZ359" s="79">
        <f t="shared" si="617"/>
        <v>0</v>
      </c>
      <c r="BA359" s="78">
        <f t="shared" si="643"/>
        <v>0</v>
      </c>
      <c r="BB359" s="537"/>
      <c r="BC359" s="537"/>
      <c r="BD359" s="401"/>
      <c r="BE359" s="320"/>
      <c r="BF359" s="79">
        <f t="shared" si="618"/>
        <v>0</v>
      </c>
      <c r="BG359" s="79">
        <f t="shared" si="619"/>
        <v>0</v>
      </c>
      <c r="BH359" s="78">
        <f t="shared" si="644"/>
        <v>0</v>
      </c>
      <c r="BI359" s="537"/>
      <c r="BJ359" s="537"/>
      <c r="BK359" s="401"/>
      <c r="BL359" s="320"/>
      <c r="BM359" s="79">
        <f t="shared" si="620"/>
        <v>0</v>
      </c>
      <c r="BN359" s="79">
        <f t="shared" si="621"/>
        <v>0</v>
      </c>
      <c r="BO359" s="78">
        <f t="shared" si="645"/>
        <v>0</v>
      </c>
      <c r="BP359" s="537"/>
      <c r="BQ359" s="537"/>
      <c r="BR359" s="401"/>
      <c r="BS359" s="320"/>
      <c r="BT359" s="79">
        <f t="shared" si="622"/>
        <v>0</v>
      </c>
      <c r="BU359" s="79">
        <f t="shared" si="623"/>
        <v>0</v>
      </c>
      <c r="BV359" s="78">
        <f t="shared" si="646"/>
        <v>0</v>
      </c>
      <c r="BW359" s="537"/>
      <c r="BX359" s="537"/>
      <c r="BY359" s="401"/>
      <c r="BZ359" s="320"/>
      <c r="CA359" s="79">
        <f t="shared" si="624"/>
        <v>0</v>
      </c>
      <c r="CB359" s="79">
        <f t="shared" si="625"/>
        <v>0</v>
      </c>
      <c r="CC359" s="78">
        <f t="shared" si="647"/>
        <v>0</v>
      </c>
      <c r="CD359" s="537"/>
      <c r="CE359" s="537"/>
      <c r="CF359" s="401"/>
      <c r="CG359" s="320"/>
      <c r="CH359" s="79">
        <f t="shared" si="626"/>
        <v>0</v>
      </c>
      <c r="CI359" s="79">
        <f t="shared" si="627"/>
        <v>0</v>
      </c>
      <c r="CJ359" s="78">
        <f t="shared" si="648"/>
        <v>0</v>
      </c>
      <c r="CK359" s="537"/>
      <c r="CL359" s="537"/>
      <c r="CM359" s="401"/>
      <c r="CN359" s="320"/>
      <c r="CO359" s="79">
        <f t="shared" si="628"/>
        <v>0</v>
      </c>
      <c r="CP359" s="79">
        <f t="shared" si="629"/>
        <v>0</v>
      </c>
      <c r="CQ359" s="78">
        <f t="shared" si="649"/>
        <v>0</v>
      </c>
      <c r="CR359" s="537"/>
      <c r="CS359" s="537"/>
      <c r="CT359" s="401"/>
      <c r="CU359" s="320"/>
      <c r="CV359" s="79">
        <f t="shared" si="630"/>
        <v>0</v>
      </c>
      <c r="CW359" s="79">
        <f t="shared" si="631"/>
        <v>0</v>
      </c>
      <c r="CX359" s="78">
        <f t="shared" si="650"/>
        <v>0</v>
      </c>
      <c r="CY359" s="537"/>
      <c r="CZ359" s="537"/>
      <c r="DA359" s="401"/>
      <c r="DB359" s="320"/>
      <c r="DC359" s="79">
        <f t="shared" si="632"/>
        <v>0</v>
      </c>
      <c r="DD359" s="79">
        <f t="shared" si="633"/>
        <v>0</v>
      </c>
      <c r="DE359" s="78">
        <f t="shared" si="651"/>
        <v>0</v>
      </c>
      <c r="DF359" s="537"/>
      <c r="DG359" s="537"/>
      <c r="DH359" s="401"/>
      <c r="DI359" s="320"/>
      <c r="DJ359" s="79">
        <f t="shared" si="634"/>
        <v>0</v>
      </c>
      <c r="DK359" s="79">
        <f t="shared" si="635"/>
        <v>0</v>
      </c>
      <c r="DL359" s="78">
        <f t="shared" si="652"/>
        <v>0</v>
      </c>
      <c r="DM359" s="537"/>
      <c r="DN359" s="537"/>
      <c r="DO359" s="401"/>
      <c r="DP359" s="320"/>
      <c r="DQ359" s="79">
        <f t="shared" si="636"/>
        <v>0</v>
      </c>
      <c r="DR359" s="79">
        <f t="shared" si="637"/>
        <v>0</v>
      </c>
      <c r="DS359" s="78">
        <f t="shared" si="653"/>
        <v>0</v>
      </c>
      <c r="DT359" s="537"/>
      <c r="DU359" s="537"/>
      <c r="DV359" s="401"/>
    </row>
    <row r="360" spans="1:126" outlineLevel="1" x14ac:dyDescent="0.2">
      <c r="A360" s="186" t="s">
        <v>82</v>
      </c>
      <c r="B360" s="183" t="s">
        <v>27</v>
      </c>
      <c r="C360" s="44"/>
      <c r="D360" s="43"/>
      <c r="E360" s="79">
        <f t="shared" si="602"/>
        <v>0</v>
      </c>
      <c r="F360" s="150" t="s">
        <v>36</v>
      </c>
      <c r="G360" s="22" t="s">
        <v>55</v>
      </c>
      <c r="H360" s="320" t="s">
        <v>316</v>
      </c>
      <c r="I360" s="79">
        <f t="shared" si="603"/>
        <v>0</v>
      </c>
      <c r="J360" s="79">
        <f t="shared" si="604"/>
        <v>0</v>
      </c>
      <c r="K360" s="79">
        <f t="shared" si="605"/>
        <v>0</v>
      </c>
      <c r="L360" s="537"/>
      <c r="M360" s="537"/>
      <c r="N360" s="401"/>
      <c r="O360" s="320" t="str">
        <f t="shared" si="553"/>
        <v>LLR</v>
      </c>
      <c r="P360" s="79">
        <f t="shared" si="606"/>
        <v>0</v>
      </c>
      <c r="Q360" s="79">
        <f t="shared" si="607"/>
        <v>0</v>
      </c>
      <c r="R360" s="79">
        <f t="shared" si="638"/>
        <v>0</v>
      </c>
      <c r="S360" s="537"/>
      <c r="T360" s="537"/>
      <c r="U360" s="401"/>
      <c r="V360" s="320"/>
      <c r="W360" s="79">
        <f t="shared" si="608"/>
        <v>0</v>
      </c>
      <c r="X360" s="79">
        <f t="shared" si="609"/>
        <v>0</v>
      </c>
      <c r="Y360" s="79">
        <f t="shared" si="639"/>
        <v>0</v>
      </c>
      <c r="Z360" s="537"/>
      <c r="AA360" s="537"/>
      <c r="AB360" s="401"/>
      <c r="AC360" s="320"/>
      <c r="AD360" s="79">
        <f t="shared" si="610"/>
        <v>0</v>
      </c>
      <c r="AE360" s="79">
        <f t="shared" si="611"/>
        <v>0</v>
      </c>
      <c r="AF360" s="79">
        <f t="shared" si="640"/>
        <v>0</v>
      </c>
      <c r="AG360" s="537"/>
      <c r="AH360" s="537"/>
      <c r="AI360" s="401"/>
      <c r="AJ360" s="320"/>
      <c r="AK360" s="79">
        <f t="shared" si="612"/>
        <v>0</v>
      </c>
      <c r="AL360" s="79">
        <f t="shared" si="613"/>
        <v>0</v>
      </c>
      <c r="AM360" s="79">
        <f t="shared" si="641"/>
        <v>0</v>
      </c>
      <c r="AN360" s="537"/>
      <c r="AO360" s="537"/>
      <c r="AP360" s="401"/>
      <c r="AQ360" s="320"/>
      <c r="AR360" s="79">
        <f t="shared" si="614"/>
        <v>0</v>
      </c>
      <c r="AS360" s="79">
        <f t="shared" si="615"/>
        <v>0</v>
      </c>
      <c r="AT360" s="79">
        <f t="shared" si="642"/>
        <v>0</v>
      </c>
      <c r="AU360" s="537"/>
      <c r="AV360" s="537"/>
      <c r="AW360" s="401"/>
      <c r="AX360" s="320"/>
      <c r="AY360" s="79">
        <f t="shared" si="616"/>
        <v>0</v>
      </c>
      <c r="AZ360" s="79">
        <f t="shared" si="617"/>
        <v>0</v>
      </c>
      <c r="BA360" s="79">
        <f t="shared" si="643"/>
        <v>0</v>
      </c>
      <c r="BB360" s="537"/>
      <c r="BC360" s="537"/>
      <c r="BD360" s="401"/>
      <c r="BE360" s="320"/>
      <c r="BF360" s="79">
        <f t="shared" si="618"/>
        <v>0</v>
      </c>
      <c r="BG360" s="79">
        <f t="shared" si="619"/>
        <v>0</v>
      </c>
      <c r="BH360" s="79">
        <f t="shared" si="644"/>
        <v>0</v>
      </c>
      <c r="BI360" s="537"/>
      <c r="BJ360" s="537"/>
      <c r="BK360" s="401"/>
      <c r="BL360" s="320"/>
      <c r="BM360" s="79">
        <f t="shared" si="620"/>
        <v>0</v>
      </c>
      <c r="BN360" s="79">
        <f t="shared" si="621"/>
        <v>0</v>
      </c>
      <c r="BO360" s="79">
        <f t="shared" si="645"/>
        <v>0</v>
      </c>
      <c r="BP360" s="537"/>
      <c r="BQ360" s="537"/>
      <c r="BR360" s="401"/>
      <c r="BS360" s="320"/>
      <c r="BT360" s="79">
        <f t="shared" si="622"/>
        <v>0</v>
      </c>
      <c r="BU360" s="79">
        <f t="shared" si="623"/>
        <v>0</v>
      </c>
      <c r="BV360" s="79">
        <f t="shared" si="646"/>
        <v>0</v>
      </c>
      <c r="BW360" s="537"/>
      <c r="BX360" s="537"/>
      <c r="BY360" s="401"/>
      <c r="BZ360" s="320"/>
      <c r="CA360" s="79">
        <f t="shared" si="624"/>
        <v>0</v>
      </c>
      <c r="CB360" s="79">
        <f t="shared" si="625"/>
        <v>0</v>
      </c>
      <c r="CC360" s="79">
        <f t="shared" si="647"/>
        <v>0</v>
      </c>
      <c r="CD360" s="537"/>
      <c r="CE360" s="537"/>
      <c r="CF360" s="401"/>
      <c r="CG360" s="320"/>
      <c r="CH360" s="79">
        <f t="shared" si="626"/>
        <v>0</v>
      </c>
      <c r="CI360" s="79">
        <f t="shared" si="627"/>
        <v>0</v>
      </c>
      <c r="CJ360" s="79">
        <f t="shared" si="648"/>
        <v>0</v>
      </c>
      <c r="CK360" s="537"/>
      <c r="CL360" s="537"/>
      <c r="CM360" s="401"/>
      <c r="CN360" s="320"/>
      <c r="CO360" s="79">
        <f t="shared" si="628"/>
        <v>0</v>
      </c>
      <c r="CP360" s="79">
        <f t="shared" si="629"/>
        <v>0</v>
      </c>
      <c r="CQ360" s="79">
        <f t="shared" si="649"/>
        <v>0</v>
      </c>
      <c r="CR360" s="537"/>
      <c r="CS360" s="537"/>
      <c r="CT360" s="401"/>
      <c r="CU360" s="320"/>
      <c r="CV360" s="79">
        <f t="shared" si="630"/>
        <v>0</v>
      </c>
      <c r="CW360" s="79">
        <f t="shared" si="631"/>
        <v>0</v>
      </c>
      <c r="CX360" s="79">
        <f t="shared" si="650"/>
        <v>0</v>
      </c>
      <c r="CY360" s="537"/>
      <c r="CZ360" s="537"/>
      <c r="DA360" s="401"/>
      <c r="DB360" s="320"/>
      <c r="DC360" s="79">
        <f t="shared" si="632"/>
        <v>0</v>
      </c>
      <c r="DD360" s="79">
        <f t="shared" si="633"/>
        <v>0</v>
      </c>
      <c r="DE360" s="79">
        <f t="shared" si="651"/>
        <v>0</v>
      </c>
      <c r="DF360" s="537"/>
      <c r="DG360" s="537"/>
      <c r="DH360" s="401"/>
      <c r="DI360" s="320"/>
      <c r="DJ360" s="79">
        <f t="shared" si="634"/>
        <v>0</v>
      </c>
      <c r="DK360" s="79">
        <f t="shared" si="635"/>
        <v>0</v>
      </c>
      <c r="DL360" s="79">
        <f t="shared" si="652"/>
        <v>0</v>
      </c>
      <c r="DM360" s="537"/>
      <c r="DN360" s="537"/>
      <c r="DO360" s="401"/>
      <c r="DP360" s="320"/>
      <c r="DQ360" s="79">
        <f t="shared" si="636"/>
        <v>0</v>
      </c>
      <c r="DR360" s="79">
        <f t="shared" si="637"/>
        <v>0</v>
      </c>
      <c r="DS360" s="79">
        <f t="shared" si="653"/>
        <v>0</v>
      </c>
      <c r="DT360" s="537"/>
      <c r="DU360" s="537"/>
      <c r="DV360" s="401"/>
    </row>
    <row r="361" spans="1:126" outlineLevel="1" x14ac:dyDescent="0.2">
      <c r="A361" s="225" t="s">
        <v>231</v>
      </c>
      <c r="B361" s="182" t="s">
        <v>232</v>
      </c>
      <c r="C361" s="44"/>
      <c r="D361" s="43"/>
      <c r="E361" s="79">
        <f t="shared" si="602"/>
        <v>0</v>
      </c>
      <c r="F361" s="150"/>
      <c r="G361" s="22"/>
      <c r="H361" s="320" t="s">
        <v>316</v>
      </c>
      <c r="I361" s="79">
        <f t="shared" si="603"/>
        <v>0</v>
      </c>
      <c r="J361" s="79">
        <f t="shared" si="604"/>
        <v>0</v>
      </c>
      <c r="K361" s="79">
        <f t="shared" si="605"/>
        <v>0</v>
      </c>
      <c r="L361" s="537"/>
      <c r="M361" s="537"/>
      <c r="N361" s="401"/>
      <c r="O361" s="320" t="str">
        <f t="shared" si="553"/>
        <v>LLR</v>
      </c>
      <c r="P361" s="79">
        <f t="shared" si="606"/>
        <v>0</v>
      </c>
      <c r="Q361" s="79">
        <f t="shared" si="607"/>
        <v>0</v>
      </c>
      <c r="R361" s="79">
        <f t="shared" si="638"/>
        <v>0</v>
      </c>
      <c r="S361" s="537"/>
      <c r="T361" s="537"/>
      <c r="U361" s="401"/>
      <c r="V361" s="320"/>
      <c r="W361" s="79">
        <f t="shared" si="608"/>
        <v>0</v>
      </c>
      <c r="X361" s="79">
        <f t="shared" si="609"/>
        <v>0</v>
      </c>
      <c r="Y361" s="79">
        <f t="shared" si="639"/>
        <v>0</v>
      </c>
      <c r="Z361" s="537"/>
      <c r="AA361" s="537"/>
      <c r="AB361" s="401"/>
      <c r="AC361" s="320"/>
      <c r="AD361" s="79">
        <f t="shared" si="610"/>
        <v>0</v>
      </c>
      <c r="AE361" s="79">
        <f t="shared" si="611"/>
        <v>0</v>
      </c>
      <c r="AF361" s="79">
        <f t="shared" si="640"/>
        <v>0</v>
      </c>
      <c r="AG361" s="537"/>
      <c r="AH361" s="537"/>
      <c r="AI361" s="401"/>
      <c r="AJ361" s="320"/>
      <c r="AK361" s="79">
        <f t="shared" si="612"/>
        <v>0</v>
      </c>
      <c r="AL361" s="79">
        <f t="shared" si="613"/>
        <v>0</v>
      </c>
      <c r="AM361" s="79">
        <f t="shared" si="641"/>
        <v>0</v>
      </c>
      <c r="AN361" s="537"/>
      <c r="AO361" s="537"/>
      <c r="AP361" s="401"/>
      <c r="AQ361" s="320"/>
      <c r="AR361" s="79">
        <f t="shared" si="614"/>
        <v>0</v>
      </c>
      <c r="AS361" s="79">
        <f t="shared" si="615"/>
        <v>0</v>
      </c>
      <c r="AT361" s="79">
        <f t="shared" si="642"/>
        <v>0</v>
      </c>
      <c r="AU361" s="537"/>
      <c r="AV361" s="537"/>
      <c r="AW361" s="401"/>
      <c r="AX361" s="320"/>
      <c r="AY361" s="79">
        <f t="shared" si="616"/>
        <v>0</v>
      </c>
      <c r="AZ361" s="79">
        <f t="shared" si="617"/>
        <v>0</v>
      </c>
      <c r="BA361" s="79">
        <f t="shared" si="643"/>
        <v>0</v>
      </c>
      <c r="BB361" s="537"/>
      <c r="BC361" s="537"/>
      <c r="BD361" s="401"/>
      <c r="BE361" s="320"/>
      <c r="BF361" s="79">
        <f t="shared" si="618"/>
        <v>0</v>
      </c>
      <c r="BG361" s="79">
        <f t="shared" si="619"/>
        <v>0</v>
      </c>
      <c r="BH361" s="79">
        <f t="shared" si="644"/>
        <v>0</v>
      </c>
      <c r="BI361" s="537"/>
      <c r="BJ361" s="537"/>
      <c r="BK361" s="401"/>
      <c r="BL361" s="320"/>
      <c r="BM361" s="79">
        <f t="shared" si="620"/>
        <v>0</v>
      </c>
      <c r="BN361" s="79">
        <f t="shared" si="621"/>
        <v>0</v>
      </c>
      <c r="BO361" s="79">
        <f t="shared" si="645"/>
        <v>0</v>
      </c>
      <c r="BP361" s="537"/>
      <c r="BQ361" s="537"/>
      <c r="BR361" s="401"/>
      <c r="BS361" s="320"/>
      <c r="BT361" s="79">
        <f t="shared" si="622"/>
        <v>0</v>
      </c>
      <c r="BU361" s="79">
        <f t="shared" si="623"/>
        <v>0</v>
      </c>
      <c r="BV361" s="79">
        <f t="shared" si="646"/>
        <v>0</v>
      </c>
      <c r="BW361" s="537"/>
      <c r="BX361" s="537"/>
      <c r="BY361" s="401"/>
      <c r="BZ361" s="320"/>
      <c r="CA361" s="79">
        <f t="shared" si="624"/>
        <v>0</v>
      </c>
      <c r="CB361" s="79">
        <f t="shared" si="625"/>
        <v>0</v>
      </c>
      <c r="CC361" s="79">
        <f t="shared" si="647"/>
        <v>0</v>
      </c>
      <c r="CD361" s="537"/>
      <c r="CE361" s="537"/>
      <c r="CF361" s="401"/>
      <c r="CG361" s="320"/>
      <c r="CH361" s="79">
        <f t="shared" si="626"/>
        <v>0</v>
      </c>
      <c r="CI361" s="79">
        <f t="shared" si="627"/>
        <v>0</v>
      </c>
      <c r="CJ361" s="79">
        <f t="shared" si="648"/>
        <v>0</v>
      </c>
      <c r="CK361" s="537"/>
      <c r="CL361" s="537"/>
      <c r="CM361" s="401"/>
      <c r="CN361" s="320"/>
      <c r="CO361" s="79">
        <f t="shared" si="628"/>
        <v>0</v>
      </c>
      <c r="CP361" s="79">
        <f t="shared" si="629"/>
        <v>0</v>
      </c>
      <c r="CQ361" s="79">
        <f t="shared" si="649"/>
        <v>0</v>
      </c>
      <c r="CR361" s="537"/>
      <c r="CS361" s="537"/>
      <c r="CT361" s="401"/>
      <c r="CU361" s="320"/>
      <c r="CV361" s="79">
        <f t="shared" si="630"/>
        <v>0</v>
      </c>
      <c r="CW361" s="79">
        <f t="shared" si="631"/>
        <v>0</v>
      </c>
      <c r="CX361" s="79">
        <f t="shared" si="650"/>
        <v>0</v>
      </c>
      <c r="CY361" s="537"/>
      <c r="CZ361" s="537"/>
      <c r="DA361" s="401"/>
      <c r="DB361" s="320"/>
      <c r="DC361" s="79">
        <f t="shared" si="632"/>
        <v>0</v>
      </c>
      <c r="DD361" s="79">
        <f t="shared" si="633"/>
        <v>0</v>
      </c>
      <c r="DE361" s="79">
        <f t="shared" si="651"/>
        <v>0</v>
      </c>
      <c r="DF361" s="537"/>
      <c r="DG361" s="537"/>
      <c r="DH361" s="401"/>
      <c r="DI361" s="320"/>
      <c r="DJ361" s="79">
        <f t="shared" si="634"/>
        <v>0</v>
      </c>
      <c r="DK361" s="79">
        <f t="shared" si="635"/>
        <v>0</v>
      </c>
      <c r="DL361" s="79">
        <f t="shared" si="652"/>
        <v>0</v>
      </c>
      <c r="DM361" s="537"/>
      <c r="DN361" s="537"/>
      <c r="DO361" s="401"/>
      <c r="DP361" s="320"/>
      <c r="DQ361" s="79">
        <f t="shared" si="636"/>
        <v>0</v>
      </c>
      <c r="DR361" s="79">
        <f t="shared" si="637"/>
        <v>0</v>
      </c>
      <c r="DS361" s="79">
        <f t="shared" si="653"/>
        <v>0</v>
      </c>
      <c r="DT361" s="537"/>
      <c r="DU361" s="537"/>
      <c r="DV361" s="401"/>
    </row>
    <row r="362" spans="1:126" outlineLevel="1" x14ac:dyDescent="0.2">
      <c r="A362" s="196" t="s">
        <v>233</v>
      </c>
      <c r="B362" s="182" t="s">
        <v>220</v>
      </c>
      <c r="C362" s="44"/>
      <c r="D362" s="43"/>
      <c r="E362" s="79">
        <f t="shared" si="602"/>
        <v>0</v>
      </c>
      <c r="F362" s="150"/>
      <c r="G362" s="22"/>
      <c r="H362" s="320" t="s">
        <v>316</v>
      </c>
      <c r="I362" s="79">
        <f t="shared" si="603"/>
        <v>0</v>
      </c>
      <c r="J362" s="79">
        <f t="shared" si="604"/>
        <v>0</v>
      </c>
      <c r="K362" s="79">
        <f t="shared" si="605"/>
        <v>0</v>
      </c>
      <c r="L362" s="537"/>
      <c r="M362" s="537"/>
      <c r="N362" s="401"/>
      <c r="O362" s="320" t="str">
        <f t="shared" si="553"/>
        <v>LLR</v>
      </c>
      <c r="P362" s="79">
        <f t="shared" si="606"/>
        <v>0</v>
      </c>
      <c r="Q362" s="79">
        <f t="shared" si="607"/>
        <v>0</v>
      </c>
      <c r="R362" s="79">
        <f t="shared" si="638"/>
        <v>0</v>
      </c>
      <c r="S362" s="537"/>
      <c r="T362" s="537"/>
      <c r="U362" s="401"/>
      <c r="V362" s="320"/>
      <c r="W362" s="79">
        <f t="shared" si="608"/>
        <v>0</v>
      </c>
      <c r="X362" s="79">
        <f t="shared" si="609"/>
        <v>0</v>
      </c>
      <c r="Y362" s="79">
        <f t="shared" si="639"/>
        <v>0</v>
      </c>
      <c r="Z362" s="537"/>
      <c r="AA362" s="537"/>
      <c r="AB362" s="401"/>
      <c r="AC362" s="320"/>
      <c r="AD362" s="79">
        <f t="shared" si="610"/>
        <v>0</v>
      </c>
      <c r="AE362" s="79">
        <f t="shared" si="611"/>
        <v>0</v>
      </c>
      <c r="AF362" s="79">
        <f t="shared" si="640"/>
        <v>0</v>
      </c>
      <c r="AG362" s="537"/>
      <c r="AH362" s="537"/>
      <c r="AI362" s="401"/>
      <c r="AJ362" s="320"/>
      <c r="AK362" s="79">
        <f t="shared" si="612"/>
        <v>0</v>
      </c>
      <c r="AL362" s="79">
        <f t="shared" si="613"/>
        <v>0</v>
      </c>
      <c r="AM362" s="79">
        <f t="shared" si="641"/>
        <v>0</v>
      </c>
      <c r="AN362" s="537"/>
      <c r="AO362" s="537"/>
      <c r="AP362" s="401"/>
      <c r="AQ362" s="320"/>
      <c r="AR362" s="79">
        <f t="shared" si="614"/>
        <v>0</v>
      </c>
      <c r="AS362" s="79">
        <f t="shared" si="615"/>
        <v>0</v>
      </c>
      <c r="AT362" s="79">
        <f t="shared" si="642"/>
        <v>0</v>
      </c>
      <c r="AU362" s="537"/>
      <c r="AV362" s="537"/>
      <c r="AW362" s="401"/>
      <c r="AX362" s="320"/>
      <c r="AY362" s="79">
        <f t="shared" si="616"/>
        <v>0</v>
      </c>
      <c r="AZ362" s="79">
        <f t="shared" si="617"/>
        <v>0</v>
      </c>
      <c r="BA362" s="79">
        <f t="shared" si="643"/>
        <v>0</v>
      </c>
      <c r="BB362" s="537"/>
      <c r="BC362" s="537"/>
      <c r="BD362" s="401"/>
      <c r="BE362" s="320"/>
      <c r="BF362" s="79">
        <f t="shared" si="618"/>
        <v>0</v>
      </c>
      <c r="BG362" s="79">
        <f t="shared" si="619"/>
        <v>0</v>
      </c>
      <c r="BH362" s="79">
        <f t="shared" si="644"/>
        <v>0</v>
      </c>
      <c r="BI362" s="537"/>
      <c r="BJ362" s="537"/>
      <c r="BK362" s="401"/>
      <c r="BL362" s="320"/>
      <c r="BM362" s="79">
        <f t="shared" si="620"/>
        <v>0</v>
      </c>
      <c r="BN362" s="79">
        <f t="shared" si="621"/>
        <v>0</v>
      </c>
      <c r="BO362" s="79">
        <f t="shared" si="645"/>
        <v>0</v>
      </c>
      <c r="BP362" s="537"/>
      <c r="BQ362" s="537"/>
      <c r="BR362" s="401"/>
      <c r="BS362" s="320"/>
      <c r="BT362" s="79">
        <f t="shared" si="622"/>
        <v>0</v>
      </c>
      <c r="BU362" s="79">
        <f t="shared" si="623"/>
        <v>0</v>
      </c>
      <c r="BV362" s="79">
        <f t="shared" si="646"/>
        <v>0</v>
      </c>
      <c r="BW362" s="537"/>
      <c r="BX362" s="537"/>
      <c r="BY362" s="401"/>
      <c r="BZ362" s="320"/>
      <c r="CA362" s="79">
        <f t="shared" si="624"/>
        <v>0</v>
      </c>
      <c r="CB362" s="79">
        <f t="shared" si="625"/>
        <v>0</v>
      </c>
      <c r="CC362" s="79">
        <f t="shared" si="647"/>
        <v>0</v>
      </c>
      <c r="CD362" s="537"/>
      <c r="CE362" s="537"/>
      <c r="CF362" s="401"/>
      <c r="CG362" s="320"/>
      <c r="CH362" s="79">
        <f t="shared" si="626"/>
        <v>0</v>
      </c>
      <c r="CI362" s="79">
        <f t="shared" si="627"/>
        <v>0</v>
      </c>
      <c r="CJ362" s="79">
        <f t="shared" si="648"/>
        <v>0</v>
      </c>
      <c r="CK362" s="537"/>
      <c r="CL362" s="537"/>
      <c r="CM362" s="401"/>
      <c r="CN362" s="320"/>
      <c r="CO362" s="79">
        <f t="shared" si="628"/>
        <v>0</v>
      </c>
      <c r="CP362" s="79">
        <f t="shared" si="629"/>
        <v>0</v>
      </c>
      <c r="CQ362" s="79">
        <f t="shared" si="649"/>
        <v>0</v>
      </c>
      <c r="CR362" s="537"/>
      <c r="CS362" s="537"/>
      <c r="CT362" s="401"/>
      <c r="CU362" s="320"/>
      <c r="CV362" s="79">
        <f t="shared" si="630"/>
        <v>0</v>
      </c>
      <c r="CW362" s="79">
        <f t="shared" si="631"/>
        <v>0</v>
      </c>
      <c r="CX362" s="79">
        <f t="shared" si="650"/>
        <v>0</v>
      </c>
      <c r="CY362" s="537"/>
      <c r="CZ362" s="537"/>
      <c r="DA362" s="401"/>
      <c r="DB362" s="320"/>
      <c r="DC362" s="79">
        <f t="shared" si="632"/>
        <v>0</v>
      </c>
      <c r="DD362" s="79">
        <f t="shared" si="633"/>
        <v>0</v>
      </c>
      <c r="DE362" s="79">
        <f t="shared" si="651"/>
        <v>0</v>
      </c>
      <c r="DF362" s="537"/>
      <c r="DG362" s="537"/>
      <c r="DH362" s="401"/>
      <c r="DI362" s="320"/>
      <c r="DJ362" s="79">
        <f t="shared" si="634"/>
        <v>0</v>
      </c>
      <c r="DK362" s="79">
        <f t="shared" si="635"/>
        <v>0</v>
      </c>
      <c r="DL362" s="79">
        <f t="shared" si="652"/>
        <v>0</v>
      </c>
      <c r="DM362" s="537"/>
      <c r="DN362" s="537"/>
      <c r="DO362" s="401"/>
      <c r="DP362" s="320"/>
      <c r="DQ362" s="79">
        <f t="shared" si="636"/>
        <v>0</v>
      </c>
      <c r="DR362" s="79">
        <f t="shared" si="637"/>
        <v>0</v>
      </c>
      <c r="DS362" s="79">
        <f t="shared" si="653"/>
        <v>0</v>
      </c>
      <c r="DT362" s="537"/>
      <c r="DU362" s="537"/>
      <c r="DV362" s="401"/>
    </row>
    <row r="363" spans="1:126" outlineLevel="1" x14ac:dyDescent="0.2">
      <c r="A363" s="186" t="s">
        <v>222</v>
      </c>
      <c r="B363" s="180"/>
      <c r="C363" s="44"/>
      <c r="D363" s="43"/>
      <c r="E363" s="79">
        <f t="shared" si="602"/>
        <v>0</v>
      </c>
      <c r="F363" s="150"/>
      <c r="G363" s="22"/>
      <c r="H363" s="320" t="s">
        <v>316</v>
      </c>
      <c r="I363" s="79">
        <f t="shared" si="603"/>
        <v>0</v>
      </c>
      <c r="J363" s="79">
        <f t="shared" si="604"/>
        <v>0</v>
      </c>
      <c r="K363" s="79">
        <f t="shared" si="605"/>
        <v>0</v>
      </c>
      <c r="L363" s="537"/>
      <c r="M363" s="537"/>
      <c r="N363" s="401"/>
      <c r="O363" s="320" t="str">
        <f t="shared" si="553"/>
        <v>LLR</v>
      </c>
      <c r="P363" s="79">
        <f t="shared" si="606"/>
        <v>0</v>
      </c>
      <c r="Q363" s="79">
        <f t="shared" si="607"/>
        <v>0</v>
      </c>
      <c r="R363" s="79">
        <f t="shared" si="638"/>
        <v>0</v>
      </c>
      <c r="S363" s="537"/>
      <c r="T363" s="537"/>
      <c r="U363" s="401"/>
      <c r="V363" s="320"/>
      <c r="W363" s="79">
        <f t="shared" si="608"/>
        <v>0</v>
      </c>
      <c r="X363" s="79">
        <f t="shared" si="609"/>
        <v>0</v>
      </c>
      <c r="Y363" s="79">
        <f t="shared" si="639"/>
        <v>0</v>
      </c>
      <c r="Z363" s="537"/>
      <c r="AA363" s="537"/>
      <c r="AB363" s="401"/>
      <c r="AC363" s="320"/>
      <c r="AD363" s="79">
        <f t="shared" si="610"/>
        <v>0</v>
      </c>
      <c r="AE363" s="79">
        <f t="shared" si="611"/>
        <v>0</v>
      </c>
      <c r="AF363" s="79">
        <f t="shared" si="640"/>
        <v>0</v>
      </c>
      <c r="AG363" s="537"/>
      <c r="AH363" s="537"/>
      <c r="AI363" s="401"/>
      <c r="AJ363" s="320"/>
      <c r="AK363" s="79">
        <f t="shared" si="612"/>
        <v>0</v>
      </c>
      <c r="AL363" s="79">
        <f t="shared" si="613"/>
        <v>0</v>
      </c>
      <c r="AM363" s="79">
        <f t="shared" si="641"/>
        <v>0</v>
      </c>
      <c r="AN363" s="537"/>
      <c r="AO363" s="537"/>
      <c r="AP363" s="401"/>
      <c r="AQ363" s="320"/>
      <c r="AR363" s="79">
        <f t="shared" si="614"/>
        <v>0</v>
      </c>
      <c r="AS363" s="79">
        <f t="shared" si="615"/>
        <v>0</v>
      </c>
      <c r="AT363" s="79">
        <f t="shared" si="642"/>
        <v>0</v>
      </c>
      <c r="AU363" s="537"/>
      <c r="AV363" s="537"/>
      <c r="AW363" s="401"/>
      <c r="AX363" s="320"/>
      <c r="AY363" s="79">
        <f t="shared" si="616"/>
        <v>0</v>
      </c>
      <c r="AZ363" s="79">
        <f t="shared" si="617"/>
        <v>0</v>
      </c>
      <c r="BA363" s="79">
        <f t="shared" si="643"/>
        <v>0</v>
      </c>
      <c r="BB363" s="537"/>
      <c r="BC363" s="537"/>
      <c r="BD363" s="401"/>
      <c r="BE363" s="320"/>
      <c r="BF363" s="79">
        <f t="shared" si="618"/>
        <v>0</v>
      </c>
      <c r="BG363" s="79">
        <f t="shared" si="619"/>
        <v>0</v>
      </c>
      <c r="BH363" s="79">
        <f t="shared" si="644"/>
        <v>0</v>
      </c>
      <c r="BI363" s="537"/>
      <c r="BJ363" s="537"/>
      <c r="BK363" s="401"/>
      <c r="BL363" s="320"/>
      <c r="BM363" s="79">
        <f t="shared" si="620"/>
        <v>0</v>
      </c>
      <c r="BN363" s="79">
        <f t="shared" si="621"/>
        <v>0</v>
      </c>
      <c r="BO363" s="79">
        <f t="shared" si="645"/>
        <v>0</v>
      </c>
      <c r="BP363" s="537"/>
      <c r="BQ363" s="537"/>
      <c r="BR363" s="401"/>
      <c r="BS363" s="320"/>
      <c r="BT363" s="79">
        <f t="shared" si="622"/>
        <v>0</v>
      </c>
      <c r="BU363" s="79">
        <f t="shared" si="623"/>
        <v>0</v>
      </c>
      <c r="BV363" s="79">
        <f t="shared" si="646"/>
        <v>0</v>
      </c>
      <c r="BW363" s="537"/>
      <c r="BX363" s="537"/>
      <c r="BY363" s="401"/>
      <c r="BZ363" s="320"/>
      <c r="CA363" s="79">
        <f t="shared" si="624"/>
        <v>0</v>
      </c>
      <c r="CB363" s="79">
        <f t="shared" si="625"/>
        <v>0</v>
      </c>
      <c r="CC363" s="79">
        <f t="shared" si="647"/>
        <v>0</v>
      </c>
      <c r="CD363" s="537"/>
      <c r="CE363" s="537"/>
      <c r="CF363" s="401"/>
      <c r="CG363" s="320"/>
      <c r="CH363" s="79">
        <f t="shared" si="626"/>
        <v>0</v>
      </c>
      <c r="CI363" s="79">
        <f t="shared" si="627"/>
        <v>0</v>
      </c>
      <c r="CJ363" s="79">
        <f t="shared" si="648"/>
        <v>0</v>
      </c>
      <c r="CK363" s="537"/>
      <c r="CL363" s="537"/>
      <c r="CM363" s="401"/>
      <c r="CN363" s="320"/>
      <c r="CO363" s="79">
        <f t="shared" si="628"/>
        <v>0</v>
      </c>
      <c r="CP363" s="79">
        <f t="shared" si="629"/>
        <v>0</v>
      </c>
      <c r="CQ363" s="79">
        <f t="shared" si="649"/>
        <v>0</v>
      </c>
      <c r="CR363" s="537"/>
      <c r="CS363" s="537"/>
      <c r="CT363" s="401"/>
      <c r="CU363" s="320"/>
      <c r="CV363" s="79">
        <f t="shared" si="630"/>
        <v>0</v>
      </c>
      <c r="CW363" s="79">
        <f t="shared" si="631"/>
        <v>0</v>
      </c>
      <c r="CX363" s="79">
        <f t="shared" si="650"/>
        <v>0</v>
      </c>
      <c r="CY363" s="537"/>
      <c r="CZ363" s="537"/>
      <c r="DA363" s="401"/>
      <c r="DB363" s="320"/>
      <c r="DC363" s="79">
        <f t="shared" si="632"/>
        <v>0</v>
      </c>
      <c r="DD363" s="79">
        <f t="shared" si="633"/>
        <v>0</v>
      </c>
      <c r="DE363" s="79">
        <f t="shared" si="651"/>
        <v>0</v>
      </c>
      <c r="DF363" s="537"/>
      <c r="DG363" s="537"/>
      <c r="DH363" s="401"/>
      <c r="DI363" s="320"/>
      <c r="DJ363" s="79">
        <f t="shared" si="634"/>
        <v>0</v>
      </c>
      <c r="DK363" s="79">
        <f t="shared" si="635"/>
        <v>0</v>
      </c>
      <c r="DL363" s="79">
        <f t="shared" si="652"/>
        <v>0</v>
      </c>
      <c r="DM363" s="537"/>
      <c r="DN363" s="537"/>
      <c r="DO363" s="401"/>
      <c r="DP363" s="320"/>
      <c r="DQ363" s="79">
        <f t="shared" si="636"/>
        <v>0</v>
      </c>
      <c r="DR363" s="79">
        <f t="shared" si="637"/>
        <v>0</v>
      </c>
      <c r="DS363" s="79">
        <f t="shared" si="653"/>
        <v>0</v>
      </c>
      <c r="DT363" s="537"/>
      <c r="DU363" s="537"/>
      <c r="DV363" s="401"/>
    </row>
    <row r="364" spans="1:126" outlineLevel="1" x14ac:dyDescent="0.2">
      <c r="A364" s="186" t="s">
        <v>223</v>
      </c>
      <c r="B364" s="180"/>
      <c r="C364" s="44"/>
      <c r="D364" s="43"/>
      <c r="E364" s="79">
        <f t="shared" si="602"/>
        <v>0</v>
      </c>
      <c r="F364" s="150"/>
      <c r="G364" s="22"/>
      <c r="H364" s="320" t="s">
        <v>316</v>
      </c>
      <c r="I364" s="79">
        <f t="shared" si="603"/>
        <v>0</v>
      </c>
      <c r="J364" s="79">
        <f t="shared" si="604"/>
        <v>0</v>
      </c>
      <c r="K364" s="79">
        <f t="shared" si="605"/>
        <v>0</v>
      </c>
      <c r="L364" s="537"/>
      <c r="M364" s="537"/>
      <c r="N364" s="401"/>
      <c r="O364" s="320" t="str">
        <f t="shared" si="553"/>
        <v>LLR</v>
      </c>
      <c r="P364" s="79">
        <f t="shared" si="606"/>
        <v>0</v>
      </c>
      <c r="Q364" s="79">
        <f t="shared" si="607"/>
        <v>0</v>
      </c>
      <c r="R364" s="79">
        <f t="shared" si="638"/>
        <v>0</v>
      </c>
      <c r="S364" s="537"/>
      <c r="T364" s="537"/>
      <c r="U364" s="401"/>
      <c r="V364" s="320"/>
      <c r="W364" s="79">
        <f t="shared" si="608"/>
        <v>0</v>
      </c>
      <c r="X364" s="79">
        <f t="shared" si="609"/>
        <v>0</v>
      </c>
      <c r="Y364" s="79">
        <f t="shared" si="639"/>
        <v>0</v>
      </c>
      <c r="Z364" s="537"/>
      <c r="AA364" s="537"/>
      <c r="AB364" s="401"/>
      <c r="AC364" s="320"/>
      <c r="AD364" s="79">
        <f t="shared" si="610"/>
        <v>0</v>
      </c>
      <c r="AE364" s="79">
        <f t="shared" si="611"/>
        <v>0</v>
      </c>
      <c r="AF364" s="79">
        <f t="shared" si="640"/>
        <v>0</v>
      </c>
      <c r="AG364" s="537"/>
      <c r="AH364" s="537"/>
      <c r="AI364" s="401"/>
      <c r="AJ364" s="320"/>
      <c r="AK364" s="79">
        <f t="shared" si="612"/>
        <v>0</v>
      </c>
      <c r="AL364" s="79">
        <f t="shared" si="613"/>
        <v>0</v>
      </c>
      <c r="AM364" s="79">
        <f t="shared" si="641"/>
        <v>0</v>
      </c>
      <c r="AN364" s="537"/>
      <c r="AO364" s="537"/>
      <c r="AP364" s="401"/>
      <c r="AQ364" s="320"/>
      <c r="AR364" s="79">
        <f t="shared" si="614"/>
        <v>0</v>
      </c>
      <c r="AS364" s="79">
        <f t="shared" si="615"/>
        <v>0</v>
      </c>
      <c r="AT364" s="79">
        <f t="shared" si="642"/>
        <v>0</v>
      </c>
      <c r="AU364" s="537"/>
      <c r="AV364" s="537"/>
      <c r="AW364" s="401"/>
      <c r="AX364" s="320"/>
      <c r="AY364" s="79">
        <f t="shared" si="616"/>
        <v>0</v>
      </c>
      <c r="AZ364" s="79">
        <f t="shared" si="617"/>
        <v>0</v>
      </c>
      <c r="BA364" s="79">
        <f t="shared" si="643"/>
        <v>0</v>
      </c>
      <c r="BB364" s="537"/>
      <c r="BC364" s="537"/>
      <c r="BD364" s="401"/>
      <c r="BE364" s="320"/>
      <c r="BF364" s="79">
        <f t="shared" si="618"/>
        <v>0</v>
      </c>
      <c r="BG364" s="79">
        <f t="shared" si="619"/>
        <v>0</v>
      </c>
      <c r="BH364" s="79">
        <f t="shared" si="644"/>
        <v>0</v>
      </c>
      <c r="BI364" s="537"/>
      <c r="BJ364" s="537"/>
      <c r="BK364" s="401"/>
      <c r="BL364" s="320"/>
      <c r="BM364" s="79">
        <f t="shared" si="620"/>
        <v>0</v>
      </c>
      <c r="BN364" s="79">
        <f t="shared" si="621"/>
        <v>0</v>
      </c>
      <c r="BO364" s="79">
        <f t="shared" si="645"/>
        <v>0</v>
      </c>
      <c r="BP364" s="537"/>
      <c r="BQ364" s="537"/>
      <c r="BR364" s="401"/>
      <c r="BS364" s="320"/>
      <c r="BT364" s="79">
        <f t="shared" si="622"/>
        <v>0</v>
      </c>
      <c r="BU364" s="79">
        <f t="shared" si="623"/>
        <v>0</v>
      </c>
      <c r="BV364" s="79">
        <f t="shared" si="646"/>
        <v>0</v>
      </c>
      <c r="BW364" s="537"/>
      <c r="BX364" s="537"/>
      <c r="BY364" s="401"/>
      <c r="BZ364" s="320"/>
      <c r="CA364" s="79">
        <f t="shared" si="624"/>
        <v>0</v>
      </c>
      <c r="CB364" s="79">
        <f t="shared" si="625"/>
        <v>0</v>
      </c>
      <c r="CC364" s="79">
        <f t="shared" si="647"/>
        <v>0</v>
      </c>
      <c r="CD364" s="537"/>
      <c r="CE364" s="537"/>
      <c r="CF364" s="401"/>
      <c r="CG364" s="320"/>
      <c r="CH364" s="79">
        <f t="shared" si="626"/>
        <v>0</v>
      </c>
      <c r="CI364" s="79">
        <f t="shared" si="627"/>
        <v>0</v>
      </c>
      <c r="CJ364" s="79">
        <f t="shared" si="648"/>
        <v>0</v>
      </c>
      <c r="CK364" s="537"/>
      <c r="CL364" s="537"/>
      <c r="CM364" s="401"/>
      <c r="CN364" s="320"/>
      <c r="CO364" s="79">
        <f t="shared" si="628"/>
        <v>0</v>
      </c>
      <c r="CP364" s="79">
        <f t="shared" si="629"/>
        <v>0</v>
      </c>
      <c r="CQ364" s="79">
        <f t="shared" si="649"/>
        <v>0</v>
      </c>
      <c r="CR364" s="537"/>
      <c r="CS364" s="537"/>
      <c r="CT364" s="401"/>
      <c r="CU364" s="320"/>
      <c r="CV364" s="79">
        <f t="shared" si="630"/>
        <v>0</v>
      </c>
      <c r="CW364" s="79">
        <f t="shared" si="631"/>
        <v>0</v>
      </c>
      <c r="CX364" s="79">
        <f t="shared" si="650"/>
        <v>0</v>
      </c>
      <c r="CY364" s="537"/>
      <c r="CZ364" s="537"/>
      <c r="DA364" s="401"/>
      <c r="DB364" s="320"/>
      <c r="DC364" s="79">
        <f t="shared" si="632"/>
        <v>0</v>
      </c>
      <c r="DD364" s="79">
        <f t="shared" si="633"/>
        <v>0</v>
      </c>
      <c r="DE364" s="79">
        <f t="shared" si="651"/>
        <v>0</v>
      </c>
      <c r="DF364" s="537"/>
      <c r="DG364" s="537"/>
      <c r="DH364" s="401"/>
      <c r="DI364" s="320"/>
      <c r="DJ364" s="79">
        <f t="shared" si="634"/>
        <v>0</v>
      </c>
      <c r="DK364" s="79">
        <f t="shared" si="635"/>
        <v>0</v>
      </c>
      <c r="DL364" s="79">
        <f t="shared" si="652"/>
        <v>0</v>
      </c>
      <c r="DM364" s="537"/>
      <c r="DN364" s="537"/>
      <c r="DO364" s="401"/>
      <c r="DP364" s="320"/>
      <c r="DQ364" s="79">
        <f t="shared" si="636"/>
        <v>0</v>
      </c>
      <c r="DR364" s="79">
        <f t="shared" si="637"/>
        <v>0</v>
      </c>
      <c r="DS364" s="79">
        <f t="shared" si="653"/>
        <v>0</v>
      </c>
      <c r="DT364" s="537"/>
      <c r="DU364" s="537"/>
      <c r="DV364" s="401"/>
    </row>
    <row r="365" spans="1:126" outlineLevel="1" x14ac:dyDescent="0.2">
      <c r="A365" s="224" t="s">
        <v>87</v>
      </c>
      <c r="B365" s="181"/>
      <c r="C365" s="90">
        <f>SUMIF($H366:$H384,MID($H365,3,10),C366:C384)</f>
        <v>0</v>
      </c>
      <c r="D365" s="90">
        <f>SUMIF($H366:$H384,MID($H365,3,10),D366:D384)</f>
        <v>0</v>
      </c>
      <c r="E365" s="90">
        <f t="shared" si="602"/>
        <v>0</v>
      </c>
      <c r="F365" s="150"/>
      <c r="G365" s="22"/>
      <c r="H365" s="320" t="s">
        <v>319</v>
      </c>
      <c r="I365" s="77">
        <f t="shared" si="603"/>
        <v>0</v>
      </c>
      <c r="J365" s="77">
        <f t="shared" si="604"/>
        <v>0</v>
      </c>
      <c r="K365" s="80">
        <f t="shared" si="605"/>
        <v>0</v>
      </c>
      <c r="L365" s="464">
        <f>IF(I$1="","",SUMIF($H366:$H384,MID($H365,3,10),L366:L384))</f>
        <v>0</v>
      </c>
      <c r="M365" s="464">
        <f>IF(I$1="","",SUMIF($H366:$H384,MID($H365,3,10),M366:M384))</f>
        <v>0</v>
      </c>
      <c r="N365" s="401"/>
      <c r="O365" s="320" t="str">
        <f t="shared" si="553"/>
        <v>LL</v>
      </c>
      <c r="P365" s="77">
        <f t="shared" si="606"/>
        <v>0</v>
      </c>
      <c r="Q365" s="77">
        <f t="shared" si="607"/>
        <v>0</v>
      </c>
      <c r="R365" s="80">
        <f t="shared" si="638"/>
        <v>0</v>
      </c>
      <c r="S365" s="476">
        <f>IF(P$1="","",SUMIF($H366:$H371,MID($H365,3,10),S366:S371))</f>
        <v>0</v>
      </c>
      <c r="T365" s="476">
        <f>IF(P$1="","",SUMIF($H366:$H371,MID($H365,3,10),T366:T371))</f>
        <v>0</v>
      </c>
      <c r="U365" s="401"/>
      <c r="V365" s="320"/>
      <c r="W365" s="77">
        <f t="shared" si="608"/>
        <v>0</v>
      </c>
      <c r="X365" s="77">
        <f t="shared" si="609"/>
        <v>0</v>
      </c>
      <c r="Y365" s="80">
        <f t="shared" si="639"/>
        <v>0</v>
      </c>
      <c r="Z365" s="476">
        <f>IF(W$1="","",SUMIF($H366:$H371,MID($H365,3,10),Z366:Z371))</f>
        <v>0</v>
      </c>
      <c r="AA365" s="476">
        <f>IF(W$1="","",SUMIF($H366:$H371,MID($H365,3,10),AA366:AA371))</f>
        <v>0</v>
      </c>
      <c r="AB365" s="401"/>
      <c r="AC365" s="320"/>
      <c r="AD365" s="77">
        <f t="shared" si="610"/>
        <v>0</v>
      </c>
      <c r="AE365" s="77">
        <f t="shared" si="611"/>
        <v>0</v>
      </c>
      <c r="AF365" s="80">
        <f t="shared" si="640"/>
        <v>0</v>
      </c>
      <c r="AG365" s="476">
        <f>IF(AD$1="","",SUMIF($H366:$H371,MID($H365,3,10),AG366:AG371))</f>
        <v>0</v>
      </c>
      <c r="AH365" s="476">
        <f>IF(AD$1="","",SUMIF($H366:$H371,MID($H365,3,10),AH366:AH371))</f>
        <v>0</v>
      </c>
      <c r="AI365" s="401"/>
      <c r="AJ365" s="320"/>
      <c r="AK365" s="77">
        <f t="shared" si="612"/>
        <v>0</v>
      </c>
      <c r="AL365" s="77">
        <f t="shared" si="613"/>
        <v>0</v>
      </c>
      <c r="AM365" s="80">
        <f t="shared" si="641"/>
        <v>0</v>
      </c>
      <c r="AN365" s="476">
        <f>IF(AK$1="","",SUMIF($H366:$H371,MID($H365,3,10),AN366:AN371))</f>
        <v>0</v>
      </c>
      <c r="AO365" s="476">
        <f>IF(AK$1="","",SUMIF($H366:$H371,MID($H365,3,10),AO366:AO371))</f>
        <v>0</v>
      </c>
      <c r="AP365" s="401"/>
      <c r="AQ365" s="320"/>
      <c r="AR365" s="77">
        <f t="shared" si="614"/>
        <v>0</v>
      </c>
      <c r="AS365" s="77">
        <f t="shared" si="615"/>
        <v>0</v>
      </c>
      <c r="AT365" s="80">
        <f t="shared" si="642"/>
        <v>0</v>
      </c>
      <c r="AU365" s="476">
        <f>IF(AR$1="","",SUMIF($H366:$H371,MID($H365,3,10),AU366:AU371))</f>
        <v>0</v>
      </c>
      <c r="AV365" s="476">
        <f>IF(AR$1="","",SUMIF($H366:$H371,MID($H365,3,10),AV366:AV371))</f>
        <v>0</v>
      </c>
      <c r="AW365" s="401"/>
      <c r="AX365" s="320"/>
      <c r="AY365" s="77">
        <f t="shared" si="616"/>
        <v>0</v>
      </c>
      <c r="AZ365" s="77">
        <f t="shared" si="617"/>
        <v>0</v>
      </c>
      <c r="BA365" s="80">
        <f t="shared" si="643"/>
        <v>0</v>
      </c>
      <c r="BB365" s="476">
        <f>IF(AY$1="","",SUMIF($H366:$H371,MID($H365,3,10),BB366:BB371))</f>
        <v>0</v>
      </c>
      <c r="BC365" s="476">
        <f>IF(AY$1="","",SUMIF($H366:$H371,MID($H365,3,10),BC366:BC371))</f>
        <v>0</v>
      </c>
      <c r="BD365" s="401"/>
      <c r="BE365" s="320"/>
      <c r="BF365" s="77">
        <f t="shared" si="618"/>
        <v>0</v>
      </c>
      <c r="BG365" s="77">
        <f t="shared" si="619"/>
        <v>0</v>
      </c>
      <c r="BH365" s="80">
        <f t="shared" si="644"/>
        <v>0</v>
      </c>
      <c r="BI365" s="476">
        <f>IF(BF$1="","",SUMIF($H366:$H371,MID($H365,3,10),BI366:BI371))</f>
        <v>0</v>
      </c>
      <c r="BJ365" s="476">
        <f>IF(BF$1="","",SUMIF($H366:$H371,MID($H365,3,10),BJ366:BJ371))</f>
        <v>0</v>
      </c>
      <c r="BK365" s="401"/>
      <c r="BL365" s="320"/>
      <c r="BM365" s="77">
        <f t="shared" si="620"/>
        <v>0</v>
      </c>
      <c r="BN365" s="77">
        <f t="shared" si="621"/>
        <v>0</v>
      </c>
      <c r="BO365" s="80">
        <f t="shared" si="645"/>
        <v>0</v>
      </c>
      <c r="BP365" s="476">
        <f>IF(BM$1="","",SUMIF($H366:$H371,MID($H365,3,10),BP366:BP371))</f>
        <v>0</v>
      </c>
      <c r="BQ365" s="476">
        <f>IF(BM$1="","",SUMIF($H366:$H371,MID($H365,3,10),BQ366:BQ371))</f>
        <v>0</v>
      </c>
      <c r="BR365" s="401"/>
      <c r="BS365" s="320"/>
      <c r="BT365" s="77">
        <f t="shared" si="622"/>
        <v>0</v>
      </c>
      <c r="BU365" s="77">
        <f t="shared" si="623"/>
        <v>0</v>
      </c>
      <c r="BV365" s="80">
        <f t="shared" si="646"/>
        <v>0</v>
      </c>
      <c r="BW365" s="476">
        <f>IF(BT$1="","",SUMIF($H366:$H371,MID($H365,3,10),BW366:BW371))</f>
        <v>0</v>
      </c>
      <c r="BX365" s="476">
        <f>IF(BT$1="","",SUMIF($H366:$H371,MID($H365,3,10),BX366:BX371))</f>
        <v>0</v>
      </c>
      <c r="BY365" s="401"/>
      <c r="BZ365" s="320"/>
      <c r="CA365" s="77">
        <f t="shared" si="624"/>
        <v>0</v>
      </c>
      <c r="CB365" s="77">
        <f t="shared" si="625"/>
        <v>0</v>
      </c>
      <c r="CC365" s="80">
        <f t="shared" si="647"/>
        <v>0</v>
      </c>
      <c r="CD365" s="476">
        <f>IF(CA$1="","",SUMIF($H366:$H371,MID($H365,3,10),CD366:CD371))</f>
        <v>0</v>
      </c>
      <c r="CE365" s="476">
        <f>IF(CA$1="","",SUMIF($H366:$H371,MID($H365,3,10),CE366:CE371))</f>
        <v>0</v>
      </c>
      <c r="CF365" s="401"/>
      <c r="CG365" s="320"/>
      <c r="CH365" s="77">
        <f t="shared" si="626"/>
        <v>0</v>
      </c>
      <c r="CI365" s="77">
        <f t="shared" si="627"/>
        <v>0</v>
      </c>
      <c r="CJ365" s="80">
        <f t="shared" si="648"/>
        <v>0</v>
      </c>
      <c r="CK365" s="476">
        <f>IF(CH$1="","",SUMIF($H366:$H371,MID($H365,3,10),CK366:CK371))</f>
        <v>0</v>
      </c>
      <c r="CL365" s="476">
        <f>IF(CH$1="","",SUMIF($H366:$H371,MID($H365,3,10),CL366:CL371))</f>
        <v>0</v>
      </c>
      <c r="CM365" s="401"/>
      <c r="CN365" s="320"/>
      <c r="CO365" s="77">
        <f t="shared" si="628"/>
        <v>0</v>
      </c>
      <c r="CP365" s="77">
        <f t="shared" si="629"/>
        <v>0</v>
      </c>
      <c r="CQ365" s="80">
        <f t="shared" si="649"/>
        <v>0</v>
      </c>
      <c r="CR365" s="476">
        <f>IF(CO$1="","",SUMIF($H366:$H371,MID($H365,3,10),CR366:CR371))</f>
        <v>0</v>
      </c>
      <c r="CS365" s="476">
        <f>IF(CO$1="","",SUMIF($H366:$H371,MID($H365,3,10),CS366:CS371))</f>
        <v>0</v>
      </c>
      <c r="CT365" s="401"/>
      <c r="CU365" s="320"/>
      <c r="CV365" s="77">
        <f t="shared" si="630"/>
        <v>0</v>
      </c>
      <c r="CW365" s="77">
        <f t="shared" si="631"/>
        <v>0</v>
      </c>
      <c r="CX365" s="80">
        <f t="shared" si="650"/>
        <v>0</v>
      </c>
      <c r="CY365" s="476">
        <f>IF(CV$1="","",SUMIF($H366:$H371,MID($H365,3,10),CY366:CY371))</f>
        <v>0</v>
      </c>
      <c r="CZ365" s="476">
        <f>IF(CV$1="","",SUMIF($H366:$H371,MID($H365,3,10),CZ366:CZ371))</f>
        <v>0</v>
      </c>
      <c r="DA365" s="401"/>
      <c r="DB365" s="320"/>
      <c r="DC365" s="77">
        <f t="shared" si="632"/>
        <v>0</v>
      </c>
      <c r="DD365" s="77">
        <f t="shared" si="633"/>
        <v>0</v>
      </c>
      <c r="DE365" s="80">
        <f t="shared" si="651"/>
        <v>0</v>
      </c>
      <c r="DF365" s="476">
        <f>IF(DC$1="","",SUMIF($H366:$H371,MID($H365,3,10),DF366:DF371))</f>
        <v>0</v>
      </c>
      <c r="DG365" s="476">
        <f>IF(DC$1="","",SUMIF($H366:$H371,MID($H365,3,10),DG366:DG371))</f>
        <v>0</v>
      </c>
      <c r="DH365" s="401"/>
      <c r="DI365" s="320"/>
      <c r="DJ365" s="77">
        <f t="shared" si="634"/>
        <v>0</v>
      </c>
      <c r="DK365" s="77">
        <f t="shared" si="635"/>
        <v>0</v>
      </c>
      <c r="DL365" s="80">
        <f t="shared" si="652"/>
        <v>0</v>
      </c>
      <c r="DM365" s="476">
        <f>IF(DJ$1="","",SUMIF($H366:$H371,MID($H365,3,10),DM366:DM371))</f>
        <v>0</v>
      </c>
      <c r="DN365" s="476">
        <f>IF(DJ$1="","",SUMIF($H366:$H371,MID($H365,3,10),DN366:DN371))</f>
        <v>0</v>
      </c>
      <c r="DO365" s="401"/>
      <c r="DP365" s="320"/>
      <c r="DQ365" s="77">
        <f t="shared" si="636"/>
        <v>0</v>
      </c>
      <c r="DR365" s="77">
        <f t="shared" si="637"/>
        <v>0</v>
      </c>
      <c r="DS365" s="80">
        <f t="shared" si="653"/>
        <v>0</v>
      </c>
      <c r="DT365" s="476">
        <f>IF(DQ$1="","",SUMIF($H366:$H371,MID($H365,3,10),DT366:DT371))</f>
        <v>0</v>
      </c>
      <c r="DU365" s="476">
        <f>IF(DQ$1="","",SUMIF($H366:$H371,MID($H365,3,10),DU366:DU371))</f>
        <v>0</v>
      </c>
      <c r="DV365" s="401"/>
    </row>
    <row r="366" spans="1:126" outlineLevel="1" x14ac:dyDescent="0.2">
      <c r="A366" s="154" t="s">
        <v>124</v>
      </c>
      <c r="B366" s="183"/>
      <c r="C366" s="44"/>
      <c r="D366" s="43"/>
      <c r="E366" s="79">
        <f t="shared" si="602"/>
        <v>0</v>
      </c>
      <c r="F366" s="150"/>
      <c r="G366" s="22"/>
      <c r="H366" s="320" t="s">
        <v>318</v>
      </c>
      <c r="I366" s="79">
        <f t="shared" si="603"/>
        <v>0</v>
      </c>
      <c r="J366" s="79">
        <f t="shared" si="604"/>
        <v>0</v>
      </c>
      <c r="K366" s="79">
        <f t="shared" si="605"/>
        <v>0</v>
      </c>
      <c r="L366" s="537"/>
      <c r="M366" s="537"/>
      <c r="N366" s="401"/>
      <c r="O366" s="320" t="str">
        <f t="shared" si="553"/>
        <v>LLC</v>
      </c>
      <c r="P366" s="79">
        <f t="shared" si="606"/>
        <v>0</v>
      </c>
      <c r="Q366" s="79">
        <f t="shared" si="607"/>
        <v>0</v>
      </c>
      <c r="R366" s="79">
        <f t="shared" si="638"/>
        <v>0</v>
      </c>
      <c r="S366" s="537"/>
      <c r="T366" s="537"/>
      <c r="U366" s="401"/>
      <c r="V366" s="320"/>
      <c r="W366" s="79">
        <f t="shared" si="608"/>
        <v>0</v>
      </c>
      <c r="X366" s="79">
        <f t="shared" si="609"/>
        <v>0</v>
      </c>
      <c r="Y366" s="79">
        <f t="shared" si="639"/>
        <v>0</v>
      </c>
      <c r="Z366" s="537"/>
      <c r="AA366" s="537"/>
      <c r="AB366" s="401"/>
      <c r="AC366" s="320"/>
      <c r="AD366" s="79">
        <f t="shared" si="610"/>
        <v>0</v>
      </c>
      <c r="AE366" s="79">
        <f t="shared" si="611"/>
        <v>0</v>
      </c>
      <c r="AF366" s="79">
        <f t="shared" si="640"/>
        <v>0</v>
      </c>
      <c r="AG366" s="537"/>
      <c r="AH366" s="537"/>
      <c r="AI366" s="401"/>
      <c r="AJ366" s="320"/>
      <c r="AK366" s="79">
        <f t="shared" si="612"/>
        <v>0</v>
      </c>
      <c r="AL366" s="79">
        <f t="shared" si="613"/>
        <v>0</v>
      </c>
      <c r="AM366" s="79">
        <f t="shared" si="641"/>
        <v>0</v>
      </c>
      <c r="AN366" s="537"/>
      <c r="AO366" s="537"/>
      <c r="AP366" s="401"/>
      <c r="AQ366" s="320"/>
      <c r="AR366" s="79">
        <f t="shared" si="614"/>
        <v>0</v>
      </c>
      <c r="AS366" s="79">
        <f t="shared" si="615"/>
        <v>0</v>
      </c>
      <c r="AT366" s="79">
        <f t="shared" si="642"/>
        <v>0</v>
      </c>
      <c r="AU366" s="537"/>
      <c r="AV366" s="537"/>
      <c r="AW366" s="401"/>
      <c r="AX366" s="320"/>
      <c r="AY366" s="79">
        <f t="shared" si="616"/>
        <v>0</v>
      </c>
      <c r="AZ366" s="79">
        <f t="shared" si="617"/>
        <v>0</v>
      </c>
      <c r="BA366" s="79">
        <f t="shared" si="643"/>
        <v>0</v>
      </c>
      <c r="BB366" s="537"/>
      <c r="BC366" s="537"/>
      <c r="BD366" s="401"/>
      <c r="BE366" s="320"/>
      <c r="BF366" s="79">
        <f t="shared" si="618"/>
        <v>0</v>
      </c>
      <c r="BG366" s="79">
        <f t="shared" si="619"/>
        <v>0</v>
      </c>
      <c r="BH366" s="79">
        <f t="shared" si="644"/>
        <v>0</v>
      </c>
      <c r="BI366" s="537"/>
      <c r="BJ366" s="537"/>
      <c r="BK366" s="401"/>
      <c r="BL366" s="320"/>
      <c r="BM366" s="79">
        <f t="shared" si="620"/>
        <v>0</v>
      </c>
      <c r="BN366" s="79">
        <f t="shared" si="621"/>
        <v>0</v>
      </c>
      <c r="BO366" s="79">
        <f t="shared" si="645"/>
        <v>0</v>
      </c>
      <c r="BP366" s="537"/>
      <c r="BQ366" s="537"/>
      <c r="BR366" s="401"/>
      <c r="BS366" s="320"/>
      <c r="BT366" s="79">
        <f t="shared" si="622"/>
        <v>0</v>
      </c>
      <c r="BU366" s="79">
        <f t="shared" si="623"/>
        <v>0</v>
      </c>
      <c r="BV366" s="79">
        <f t="shared" si="646"/>
        <v>0</v>
      </c>
      <c r="BW366" s="537"/>
      <c r="BX366" s="537"/>
      <c r="BY366" s="401"/>
      <c r="BZ366" s="320"/>
      <c r="CA366" s="79">
        <f t="shared" si="624"/>
        <v>0</v>
      </c>
      <c r="CB366" s="79">
        <f t="shared" si="625"/>
        <v>0</v>
      </c>
      <c r="CC366" s="79">
        <f t="shared" si="647"/>
        <v>0</v>
      </c>
      <c r="CD366" s="537"/>
      <c r="CE366" s="537"/>
      <c r="CF366" s="401"/>
      <c r="CG366" s="320"/>
      <c r="CH366" s="79">
        <f t="shared" si="626"/>
        <v>0</v>
      </c>
      <c r="CI366" s="79">
        <f t="shared" si="627"/>
        <v>0</v>
      </c>
      <c r="CJ366" s="79">
        <f t="shared" si="648"/>
        <v>0</v>
      </c>
      <c r="CK366" s="537"/>
      <c r="CL366" s="537"/>
      <c r="CM366" s="401"/>
      <c r="CN366" s="320"/>
      <c r="CO366" s="79">
        <f t="shared" si="628"/>
        <v>0</v>
      </c>
      <c r="CP366" s="79">
        <f t="shared" si="629"/>
        <v>0</v>
      </c>
      <c r="CQ366" s="79">
        <f t="shared" si="649"/>
        <v>0</v>
      </c>
      <c r="CR366" s="537"/>
      <c r="CS366" s="537"/>
      <c r="CT366" s="401"/>
      <c r="CU366" s="320"/>
      <c r="CV366" s="79">
        <f t="shared" si="630"/>
        <v>0</v>
      </c>
      <c r="CW366" s="79">
        <f t="shared" si="631"/>
        <v>0</v>
      </c>
      <c r="CX366" s="79">
        <f t="shared" si="650"/>
        <v>0</v>
      </c>
      <c r="CY366" s="537"/>
      <c r="CZ366" s="537"/>
      <c r="DA366" s="401"/>
      <c r="DB366" s="320"/>
      <c r="DC366" s="79">
        <f t="shared" si="632"/>
        <v>0</v>
      </c>
      <c r="DD366" s="79">
        <f t="shared" si="633"/>
        <v>0</v>
      </c>
      <c r="DE366" s="79">
        <f t="shared" si="651"/>
        <v>0</v>
      </c>
      <c r="DF366" s="537"/>
      <c r="DG366" s="537"/>
      <c r="DH366" s="401"/>
      <c r="DI366" s="320"/>
      <c r="DJ366" s="79">
        <f t="shared" si="634"/>
        <v>0</v>
      </c>
      <c r="DK366" s="79">
        <f t="shared" si="635"/>
        <v>0</v>
      </c>
      <c r="DL366" s="79">
        <f t="shared" si="652"/>
        <v>0</v>
      </c>
      <c r="DM366" s="537"/>
      <c r="DN366" s="537"/>
      <c r="DO366" s="401"/>
      <c r="DP366" s="320"/>
      <c r="DQ366" s="79">
        <f t="shared" si="636"/>
        <v>0</v>
      </c>
      <c r="DR366" s="79">
        <f t="shared" si="637"/>
        <v>0</v>
      </c>
      <c r="DS366" s="79">
        <f t="shared" si="653"/>
        <v>0</v>
      </c>
      <c r="DT366" s="537"/>
      <c r="DU366" s="537"/>
      <c r="DV366" s="401"/>
    </row>
    <row r="367" spans="1:126" outlineLevel="1" x14ac:dyDescent="0.2">
      <c r="A367" s="154" t="s">
        <v>125</v>
      </c>
      <c r="B367" s="182"/>
      <c r="C367" s="44"/>
      <c r="D367" s="43"/>
      <c r="E367" s="79">
        <f t="shared" si="602"/>
        <v>0</v>
      </c>
      <c r="F367" s="150"/>
      <c r="G367" s="22"/>
      <c r="H367" s="320" t="s">
        <v>318</v>
      </c>
      <c r="I367" s="79">
        <f t="shared" si="603"/>
        <v>0</v>
      </c>
      <c r="J367" s="79">
        <f t="shared" si="604"/>
        <v>0</v>
      </c>
      <c r="K367" s="79">
        <f t="shared" si="605"/>
        <v>0</v>
      </c>
      <c r="L367" s="537"/>
      <c r="M367" s="537"/>
      <c r="N367" s="401"/>
      <c r="O367" s="320" t="str">
        <f t="shared" si="553"/>
        <v>LLC</v>
      </c>
      <c r="P367" s="79">
        <f t="shared" si="606"/>
        <v>0</v>
      </c>
      <c r="Q367" s="79">
        <f t="shared" si="607"/>
        <v>0</v>
      </c>
      <c r="R367" s="79">
        <f t="shared" si="638"/>
        <v>0</v>
      </c>
      <c r="S367" s="537"/>
      <c r="T367" s="537"/>
      <c r="U367" s="401"/>
      <c r="V367" s="320"/>
      <c r="W367" s="79">
        <f t="shared" si="608"/>
        <v>0</v>
      </c>
      <c r="X367" s="79">
        <f t="shared" si="609"/>
        <v>0</v>
      </c>
      <c r="Y367" s="79">
        <f t="shared" si="639"/>
        <v>0</v>
      </c>
      <c r="Z367" s="537"/>
      <c r="AA367" s="537"/>
      <c r="AB367" s="401"/>
      <c r="AC367" s="320"/>
      <c r="AD367" s="79">
        <f t="shared" si="610"/>
        <v>0</v>
      </c>
      <c r="AE367" s="79">
        <f t="shared" si="611"/>
        <v>0</v>
      </c>
      <c r="AF367" s="79">
        <f t="shared" si="640"/>
        <v>0</v>
      </c>
      <c r="AG367" s="537"/>
      <c r="AH367" s="537"/>
      <c r="AI367" s="401"/>
      <c r="AJ367" s="320"/>
      <c r="AK367" s="79">
        <f t="shared" si="612"/>
        <v>0</v>
      </c>
      <c r="AL367" s="79">
        <f t="shared" si="613"/>
        <v>0</v>
      </c>
      <c r="AM367" s="79">
        <f t="shared" si="641"/>
        <v>0</v>
      </c>
      <c r="AN367" s="537"/>
      <c r="AO367" s="537"/>
      <c r="AP367" s="401"/>
      <c r="AQ367" s="320"/>
      <c r="AR367" s="79">
        <f t="shared" si="614"/>
        <v>0</v>
      </c>
      <c r="AS367" s="79">
        <f t="shared" si="615"/>
        <v>0</v>
      </c>
      <c r="AT367" s="79">
        <f t="shared" si="642"/>
        <v>0</v>
      </c>
      <c r="AU367" s="537"/>
      <c r="AV367" s="537"/>
      <c r="AW367" s="401"/>
      <c r="AX367" s="320"/>
      <c r="AY367" s="79">
        <f t="shared" si="616"/>
        <v>0</v>
      </c>
      <c r="AZ367" s="79">
        <f t="shared" si="617"/>
        <v>0</v>
      </c>
      <c r="BA367" s="79">
        <f t="shared" si="643"/>
        <v>0</v>
      </c>
      <c r="BB367" s="537"/>
      <c r="BC367" s="537"/>
      <c r="BD367" s="401"/>
      <c r="BE367" s="320"/>
      <c r="BF367" s="79">
        <f t="shared" si="618"/>
        <v>0</v>
      </c>
      <c r="BG367" s="79">
        <f t="shared" si="619"/>
        <v>0</v>
      </c>
      <c r="BH367" s="79">
        <f t="shared" si="644"/>
        <v>0</v>
      </c>
      <c r="BI367" s="537"/>
      <c r="BJ367" s="537"/>
      <c r="BK367" s="401"/>
      <c r="BL367" s="320"/>
      <c r="BM367" s="79">
        <f t="shared" si="620"/>
        <v>0</v>
      </c>
      <c r="BN367" s="79">
        <f t="shared" si="621"/>
        <v>0</v>
      </c>
      <c r="BO367" s="79">
        <f t="shared" si="645"/>
        <v>0</v>
      </c>
      <c r="BP367" s="537"/>
      <c r="BQ367" s="537"/>
      <c r="BR367" s="401"/>
      <c r="BS367" s="320"/>
      <c r="BT367" s="79">
        <f t="shared" si="622"/>
        <v>0</v>
      </c>
      <c r="BU367" s="79">
        <f t="shared" si="623"/>
        <v>0</v>
      </c>
      <c r="BV367" s="79">
        <f t="shared" si="646"/>
        <v>0</v>
      </c>
      <c r="BW367" s="537"/>
      <c r="BX367" s="537"/>
      <c r="BY367" s="401"/>
      <c r="BZ367" s="320"/>
      <c r="CA367" s="79">
        <f t="shared" si="624"/>
        <v>0</v>
      </c>
      <c r="CB367" s="79">
        <f t="shared" si="625"/>
        <v>0</v>
      </c>
      <c r="CC367" s="79">
        <f t="shared" si="647"/>
        <v>0</v>
      </c>
      <c r="CD367" s="537"/>
      <c r="CE367" s="537"/>
      <c r="CF367" s="401"/>
      <c r="CG367" s="320"/>
      <c r="CH367" s="79">
        <f t="shared" si="626"/>
        <v>0</v>
      </c>
      <c r="CI367" s="79">
        <f t="shared" si="627"/>
        <v>0</v>
      </c>
      <c r="CJ367" s="79">
        <f t="shared" si="648"/>
        <v>0</v>
      </c>
      <c r="CK367" s="537"/>
      <c r="CL367" s="537"/>
      <c r="CM367" s="401"/>
      <c r="CN367" s="320"/>
      <c r="CO367" s="79">
        <f t="shared" si="628"/>
        <v>0</v>
      </c>
      <c r="CP367" s="79">
        <f t="shared" si="629"/>
        <v>0</v>
      </c>
      <c r="CQ367" s="79">
        <f t="shared" si="649"/>
        <v>0</v>
      </c>
      <c r="CR367" s="537"/>
      <c r="CS367" s="537"/>
      <c r="CT367" s="401"/>
      <c r="CU367" s="320"/>
      <c r="CV367" s="79">
        <f t="shared" si="630"/>
        <v>0</v>
      </c>
      <c r="CW367" s="79">
        <f t="shared" si="631"/>
        <v>0</v>
      </c>
      <c r="CX367" s="79">
        <f t="shared" si="650"/>
        <v>0</v>
      </c>
      <c r="CY367" s="537"/>
      <c r="CZ367" s="537"/>
      <c r="DA367" s="401"/>
      <c r="DB367" s="320"/>
      <c r="DC367" s="79">
        <f t="shared" si="632"/>
        <v>0</v>
      </c>
      <c r="DD367" s="79">
        <f t="shared" si="633"/>
        <v>0</v>
      </c>
      <c r="DE367" s="79">
        <f t="shared" si="651"/>
        <v>0</v>
      </c>
      <c r="DF367" s="537"/>
      <c r="DG367" s="537"/>
      <c r="DH367" s="401"/>
      <c r="DI367" s="320"/>
      <c r="DJ367" s="79">
        <f t="shared" si="634"/>
        <v>0</v>
      </c>
      <c r="DK367" s="79">
        <f t="shared" si="635"/>
        <v>0</v>
      </c>
      <c r="DL367" s="79">
        <f t="shared" si="652"/>
        <v>0</v>
      </c>
      <c r="DM367" s="537"/>
      <c r="DN367" s="537"/>
      <c r="DO367" s="401"/>
      <c r="DP367" s="320"/>
      <c r="DQ367" s="79">
        <f t="shared" si="636"/>
        <v>0</v>
      </c>
      <c r="DR367" s="79">
        <f t="shared" si="637"/>
        <v>0</v>
      </c>
      <c r="DS367" s="79">
        <f t="shared" si="653"/>
        <v>0</v>
      </c>
      <c r="DT367" s="537"/>
      <c r="DU367" s="537"/>
      <c r="DV367" s="401"/>
    </row>
    <row r="368" spans="1:126" outlineLevel="1" x14ac:dyDescent="0.2">
      <c r="A368" s="154" t="s">
        <v>110</v>
      </c>
      <c r="B368" s="182"/>
      <c r="C368" s="44"/>
      <c r="D368" s="43"/>
      <c r="E368" s="79">
        <f t="shared" si="602"/>
        <v>0</v>
      </c>
      <c r="F368" s="150"/>
      <c r="G368" s="22"/>
      <c r="H368" s="320" t="s">
        <v>318</v>
      </c>
      <c r="I368" s="79">
        <f t="shared" si="603"/>
        <v>0</v>
      </c>
      <c r="J368" s="79">
        <f t="shared" si="604"/>
        <v>0</v>
      </c>
      <c r="K368" s="79">
        <f t="shared" si="605"/>
        <v>0</v>
      </c>
      <c r="L368" s="537"/>
      <c r="M368" s="537"/>
      <c r="N368" s="401"/>
      <c r="O368" s="320" t="str">
        <f t="shared" si="553"/>
        <v>LLC</v>
      </c>
      <c r="P368" s="79">
        <f t="shared" si="606"/>
        <v>0</v>
      </c>
      <c r="Q368" s="79">
        <f t="shared" si="607"/>
        <v>0</v>
      </c>
      <c r="R368" s="79">
        <f t="shared" si="638"/>
        <v>0</v>
      </c>
      <c r="S368" s="537"/>
      <c r="T368" s="537"/>
      <c r="U368" s="401"/>
      <c r="V368" s="320"/>
      <c r="W368" s="79">
        <f t="shared" si="608"/>
        <v>0</v>
      </c>
      <c r="X368" s="79">
        <f t="shared" si="609"/>
        <v>0</v>
      </c>
      <c r="Y368" s="79">
        <f t="shared" si="639"/>
        <v>0</v>
      </c>
      <c r="Z368" s="537"/>
      <c r="AA368" s="537"/>
      <c r="AB368" s="401"/>
      <c r="AC368" s="320"/>
      <c r="AD368" s="79">
        <f t="shared" si="610"/>
        <v>0</v>
      </c>
      <c r="AE368" s="79">
        <f t="shared" si="611"/>
        <v>0</v>
      </c>
      <c r="AF368" s="79">
        <f t="shared" si="640"/>
        <v>0</v>
      </c>
      <c r="AG368" s="537"/>
      <c r="AH368" s="537"/>
      <c r="AI368" s="401"/>
      <c r="AJ368" s="320"/>
      <c r="AK368" s="79">
        <f t="shared" si="612"/>
        <v>0</v>
      </c>
      <c r="AL368" s="79">
        <f t="shared" si="613"/>
        <v>0</v>
      </c>
      <c r="AM368" s="79">
        <f t="shared" si="641"/>
        <v>0</v>
      </c>
      <c r="AN368" s="537"/>
      <c r="AO368" s="537"/>
      <c r="AP368" s="401"/>
      <c r="AQ368" s="320"/>
      <c r="AR368" s="79">
        <f t="shared" si="614"/>
        <v>0</v>
      </c>
      <c r="AS368" s="79">
        <f t="shared" si="615"/>
        <v>0</v>
      </c>
      <c r="AT368" s="79">
        <f t="shared" si="642"/>
        <v>0</v>
      </c>
      <c r="AU368" s="537"/>
      <c r="AV368" s="537"/>
      <c r="AW368" s="401"/>
      <c r="AX368" s="320"/>
      <c r="AY368" s="79">
        <f t="shared" si="616"/>
        <v>0</v>
      </c>
      <c r="AZ368" s="79">
        <f t="shared" si="617"/>
        <v>0</v>
      </c>
      <c r="BA368" s="79">
        <f t="shared" si="643"/>
        <v>0</v>
      </c>
      <c r="BB368" s="537"/>
      <c r="BC368" s="537"/>
      <c r="BD368" s="401"/>
      <c r="BE368" s="320"/>
      <c r="BF368" s="79">
        <f t="shared" si="618"/>
        <v>0</v>
      </c>
      <c r="BG368" s="79">
        <f t="shared" si="619"/>
        <v>0</v>
      </c>
      <c r="BH368" s="79">
        <f t="shared" si="644"/>
        <v>0</v>
      </c>
      <c r="BI368" s="537"/>
      <c r="BJ368" s="537"/>
      <c r="BK368" s="401"/>
      <c r="BL368" s="320"/>
      <c r="BM368" s="79">
        <f t="shared" si="620"/>
        <v>0</v>
      </c>
      <c r="BN368" s="79">
        <f t="shared" si="621"/>
        <v>0</v>
      </c>
      <c r="BO368" s="79">
        <f t="shared" si="645"/>
        <v>0</v>
      </c>
      <c r="BP368" s="537"/>
      <c r="BQ368" s="537"/>
      <c r="BR368" s="401"/>
      <c r="BS368" s="320"/>
      <c r="BT368" s="79">
        <f t="shared" si="622"/>
        <v>0</v>
      </c>
      <c r="BU368" s="79">
        <f t="shared" si="623"/>
        <v>0</v>
      </c>
      <c r="BV368" s="79">
        <f t="shared" si="646"/>
        <v>0</v>
      </c>
      <c r="BW368" s="537"/>
      <c r="BX368" s="537"/>
      <c r="BY368" s="401"/>
      <c r="BZ368" s="320"/>
      <c r="CA368" s="79">
        <f t="shared" si="624"/>
        <v>0</v>
      </c>
      <c r="CB368" s="79">
        <f t="shared" si="625"/>
        <v>0</v>
      </c>
      <c r="CC368" s="79">
        <f t="shared" si="647"/>
        <v>0</v>
      </c>
      <c r="CD368" s="537"/>
      <c r="CE368" s="537"/>
      <c r="CF368" s="401"/>
      <c r="CG368" s="320"/>
      <c r="CH368" s="79">
        <f t="shared" si="626"/>
        <v>0</v>
      </c>
      <c r="CI368" s="79">
        <f t="shared" si="627"/>
        <v>0</v>
      </c>
      <c r="CJ368" s="79">
        <f t="shared" si="648"/>
        <v>0</v>
      </c>
      <c r="CK368" s="537"/>
      <c r="CL368" s="537"/>
      <c r="CM368" s="401"/>
      <c r="CN368" s="320"/>
      <c r="CO368" s="79">
        <f t="shared" si="628"/>
        <v>0</v>
      </c>
      <c r="CP368" s="79">
        <f t="shared" si="629"/>
        <v>0</v>
      </c>
      <c r="CQ368" s="79">
        <f t="shared" si="649"/>
        <v>0</v>
      </c>
      <c r="CR368" s="537"/>
      <c r="CS368" s="537"/>
      <c r="CT368" s="401"/>
      <c r="CU368" s="320"/>
      <c r="CV368" s="79">
        <f t="shared" si="630"/>
        <v>0</v>
      </c>
      <c r="CW368" s="79">
        <f t="shared" si="631"/>
        <v>0</v>
      </c>
      <c r="CX368" s="79">
        <f t="shared" si="650"/>
        <v>0</v>
      </c>
      <c r="CY368" s="537"/>
      <c r="CZ368" s="537"/>
      <c r="DA368" s="401"/>
      <c r="DB368" s="320"/>
      <c r="DC368" s="79">
        <f t="shared" si="632"/>
        <v>0</v>
      </c>
      <c r="DD368" s="79">
        <f t="shared" si="633"/>
        <v>0</v>
      </c>
      <c r="DE368" s="79">
        <f t="shared" si="651"/>
        <v>0</v>
      </c>
      <c r="DF368" s="537"/>
      <c r="DG368" s="537"/>
      <c r="DH368" s="401"/>
      <c r="DI368" s="320"/>
      <c r="DJ368" s="79">
        <f t="shared" si="634"/>
        <v>0</v>
      </c>
      <c r="DK368" s="79">
        <f t="shared" si="635"/>
        <v>0</v>
      </c>
      <c r="DL368" s="79">
        <f t="shared" si="652"/>
        <v>0</v>
      </c>
      <c r="DM368" s="537"/>
      <c r="DN368" s="537"/>
      <c r="DO368" s="401"/>
      <c r="DP368" s="320"/>
      <c r="DQ368" s="79">
        <f t="shared" si="636"/>
        <v>0</v>
      </c>
      <c r="DR368" s="79">
        <f t="shared" si="637"/>
        <v>0</v>
      </c>
      <c r="DS368" s="79">
        <f t="shared" si="653"/>
        <v>0</v>
      </c>
      <c r="DT368" s="537"/>
      <c r="DU368" s="537"/>
      <c r="DV368" s="401"/>
    </row>
    <row r="369" spans="1:126" outlineLevel="1" x14ac:dyDescent="0.2">
      <c r="A369" s="154" t="s">
        <v>256</v>
      </c>
      <c r="B369" s="179" t="s">
        <v>85</v>
      </c>
      <c r="C369" s="44"/>
      <c r="D369" s="43"/>
      <c r="E369" s="79">
        <f t="shared" si="602"/>
        <v>0</v>
      </c>
      <c r="F369" s="150"/>
      <c r="G369" s="22"/>
      <c r="H369" s="320" t="s">
        <v>318</v>
      </c>
      <c r="I369" s="79">
        <f t="shared" si="603"/>
        <v>0</v>
      </c>
      <c r="J369" s="79">
        <f t="shared" si="604"/>
        <v>0</v>
      </c>
      <c r="K369" s="79">
        <f t="shared" si="605"/>
        <v>0</v>
      </c>
      <c r="L369" s="537"/>
      <c r="M369" s="537"/>
      <c r="N369" s="401"/>
      <c r="O369" s="320" t="str">
        <f t="shared" si="553"/>
        <v>LLC</v>
      </c>
      <c r="P369" s="79">
        <f t="shared" si="606"/>
        <v>0</v>
      </c>
      <c r="Q369" s="79">
        <f t="shared" si="607"/>
        <v>0</v>
      </c>
      <c r="R369" s="79">
        <f t="shared" si="638"/>
        <v>0</v>
      </c>
      <c r="S369" s="537"/>
      <c r="T369" s="537"/>
      <c r="U369" s="401"/>
      <c r="V369" s="320"/>
      <c r="W369" s="79">
        <f t="shared" si="608"/>
        <v>0</v>
      </c>
      <c r="X369" s="79">
        <f t="shared" si="609"/>
        <v>0</v>
      </c>
      <c r="Y369" s="79">
        <f t="shared" si="639"/>
        <v>0</v>
      </c>
      <c r="Z369" s="537"/>
      <c r="AA369" s="537"/>
      <c r="AB369" s="401"/>
      <c r="AC369" s="320"/>
      <c r="AD369" s="79">
        <f t="shared" si="610"/>
        <v>0</v>
      </c>
      <c r="AE369" s="79">
        <f t="shared" si="611"/>
        <v>0</v>
      </c>
      <c r="AF369" s="79">
        <f t="shared" si="640"/>
        <v>0</v>
      </c>
      <c r="AG369" s="537"/>
      <c r="AH369" s="537"/>
      <c r="AI369" s="401"/>
      <c r="AJ369" s="320"/>
      <c r="AK369" s="79">
        <f t="shared" si="612"/>
        <v>0</v>
      </c>
      <c r="AL369" s="79">
        <f t="shared" si="613"/>
        <v>0</v>
      </c>
      <c r="AM369" s="79">
        <f t="shared" si="641"/>
        <v>0</v>
      </c>
      <c r="AN369" s="537"/>
      <c r="AO369" s="537"/>
      <c r="AP369" s="401"/>
      <c r="AQ369" s="320"/>
      <c r="AR369" s="79">
        <f t="shared" si="614"/>
        <v>0</v>
      </c>
      <c r="AS369" s="79">
        <f t="shared" si="615"/>
        <v>0</v>
      </c>
      <c r="AT369" s="79">
        <f t="shared" si="642"/>
        <v>0</v>
      </c>
      <c r="AU369" s="537"/>
      <c r="AV369" s="537"/>
      <c r="AW369" s="401"/>
      <c r="AX369" s="320"/>
      <c r="AY369" s="79">
        <f t="shared" si="616"/>
        <v>0</v>
      </c>
      <c r="AZ369" s="79">
        <f t="shared" si="617"/>
        <v>0</v>
      </c>
      <c r="BA369" s="79">
        <f t="shared" si="643"/>
        <v>0</v>
      </c>
      <c r="BB369" s="537"/>
      <c r="BC369" s="537"/>
      <c r="BD369" s="401"/>
      <c r="BE369" s="320"/>
      <c r="BF369" s="79">
        <f t="shared" si="618"/>
        <v>0</v>
      </c>
      <c r="BG369" s="79">
        <f t="shared" si="619"/>
        <v>0</v>
      </c>
      <c r="BH369" s="79">
        <f t="shared" si="644"/>
        <v>0</v>
      </c>
      <c r="BI369" s="537"/>
      <c r="BJ369" s="537"/>
      <c r="BK369" s="401"/>
      <c r="BL369" s="320"/>
      <c r="BM369" s="79">
        <f t="shared" si="620"/>
        <v>0</v>
      </c>
      <c r="BN369" s="79">
        <f t="shared" si="621"/>
        <v>0</v>
      </c>
      <c r="BO369" s="79">
        <f t="shared" si="645"/>
        <v>0</v>
      </c>
      <c r="BP369" s="537"/>
      <c r="BQ369" s="537"/>
      <c r="BR369" s="401"/>
      <c r="BS369" s="320"/>
      <c r="BT369" s="79">
        <f t="shared" si="622"/>
        <v>0</v>
      </c>
      <c r="BU369" s="79">
        <f t="shared" si="623"/>
        <v>0</v>
      </c>
      <c r="BV369" s="79">
        <f t="shared" si="646"/>
        <v>0</v>
      </c>
      <c r="BW369" s="537"/>
      <c r="BX369" s="537"/>
      <c r="BY369" s="401"/>
      <c r="BZ369" s="320"/>
      <c r="CA369" s="79">
        <f t="shared" si="624"/>
        <v>0</v>
      </c>
      <c r="CB369" s="79">
        <f t="shared" si="625"/>
        <v>0</v>
      </c>
      <c r="CC369" s="79">
        <f t="shared" si="647"/>
        <v>0</v>
      </c>
      <c r="CD369" s="537"/>
      <c r="CE369" s="537"/>
      <c r="CF369" s="401"/>
      <c r="CG369" s="320"/>
      <c r="CH369" s="79">
        <f t="shared" si="626"/>
        <v>0</v>
      </c>
      <c r="CI369" s="79">
        <f t="shared" si="627"/>
        <v>0</v>
      </c>
      <c r="CJ369" s="79">
        <f t="shared" si="648"/>
        <v>0</v>
      </c>
      <c r="CK369" s="537"/>
      <c r="CL369" s="537"/>
      <c r="CM369" s="401"/>
      <c r="CN369" s="320"/>
      <c r="CO369" s="79">
        <f t="shared" si="628"/>
        <v>0</v>
      </c>
      <c r="CP369" s="79">
        <f t="shared" si="629"/>
        <v>0</v>
      </c>
      <c r="CQ369" s="79">
        <f t="shared" si="649"/>
        <v>0</v>
      </c>
      <c r="CR369" s="537"/>
      <c r="CS369" s="537"/>
      <c r="CT369" s="401"/>
      <c r="CU369" s="320"/>
      <c r="CV369" s="79">
        <f t="shared" si="630"/>
        <v>0</v>
      </c>
      <c r="CW369" s="79">
        <f t="shared" si="631"/>
        <v>0</v>
      </c>
      <c r="CX369" s="79">
        <f t="shared" si="650"/>
        <v>0</v>
      </c>
      <c r="CY369" s="537"/>
      <c r="CZ369" s="537"/>
      <c r="DA369" s="401"/>
      <c r="DB369" s="320"/>
      <c r="DC369" s="79">
        <f t="shared" si="632"/>
        <v>0</v>
      </c>
      <c r="DD369" s="79">
        <f t="shared" si="633"/>
        <v>0</v>
      </c>
      <c r="DE369" s="79">
        <f t="shared" si="651"/>
        <v>0</v>
      </c>
      <c r="DF369" s="537"/>
      <c r="DG369" s="537"/>
      <c r="DH369" s="401"/>
      <c r="DI369" s="320"/>
      <c r="DJ369" s="79">
        <f t="shared" si="634"/>
        <v>0</v>
      </c>
      <c r="DK369" s="79">
        <f t="shared" si="635"/>
        <v>0</v>
      </c>
      <c r="DL369" s="79">
        <f t="shared" si="652"/>
        <v>0</v>
      </c>
      <c r="DM369" s="537"/>
      <c r="DN369" s="537"/>
      <c r="DO369" s="401"/>
      <c r="DP369" s="320"/>
      <c r="DQ369" s="79">
        <f t="shared" si="636"/>
        <v>0</v>
      </c>
      <c r="DR369" s="79">
        <f t="shared" si="637"/>
        <v>0</v>
      </c>
      <c r="DS369" s="79">
        <f t="shared" si="653"/>
        <v>0</v>
      </c>
      <c r="DT369" s="537"/>
      <c r="DU369" s="537"/>
      <c r="DV369" s="401"/>
    </row>
    <row r="370" spans="1:126" outlineLevel="1" x14ac:dyDescent="0.2">
      <c r="A370" s="154" t="s">
        <v>257</v>
      </c>
      <c r="B370" s="179" t="s">
        <v>85</v>
      </c>
      <c r="C370" s="44"/>
      <c r="D370" s="43"/>
      <c r="E370" s="79">
        <f t="shared" si="602"/>
        <v>0</v>
      </c>
      <c r="F370" s="150"/>
      <c r="G370" s="22"/>
      <c r="H370" s="320" t="s">
        <v>318</v>
      </c>
      <c r="I370" s="79">
        <f t="shared" si="603"/>
        <v>0</v>
      </c>
      <c r="J370" s="79">
        <f t="shared" si="604"/>
        <v>0</v>
      </c>
      <c r="K370" s="79">
        <f t="shared" si="605"/>
        <v>0</v>
      </c>
      <c r="L370" s="537"/>
      <c r="M370" s="537"/>
      <c r="N370" s="401"/>
      <c r="O370" s="320" t="str">
        <f t="shared" si="553"/>
        <v>LLC</v>
      </c>
      <c r="P370" s="79">
        <f t="shared" si="606"/>
        <v>0</v>
      </c>
      <c r="Q370" s="79">
        <f t="shared" si="607"/>
        <v>0</v>
      </c>
      <c r="R370" s="79">
        <f t="shared" si="638"/>
        <v>0</v>
      </c>
      <c r="S370" s="537"/>
      <c r="T370" s="537"/>
      <c r="U370" s="401"/>
      <c r="V370" s="320"/>
      <c r="W370" s="79">
        <f t="shared" si="608"/>
        <v>0</v>
      </c>
      <c r="X370" s="79">
        <f t="shared" si="609"/>
        <v>0</v>
      </c>
      <c r="Y370" s="79">
        <f t="shared" si="639"/>
        <v>0</v>
      </c>
      <c r="Z370" s="537"/>
      <c r="AA370" s="537"/>
      <c r="AB370" s="401"/>
      <c r="AC370" s="320"/>
      <c r="AD370" s="79">
        <f t="shared" si="610"/>
        <v>0</v>
      </c>
      <c r="AE370" s="79">
        <f t="shared" si="611"/>
        <v>0</v>
      </c>
      <c r="AF370" s="79">
        <f t="shared" si="640"/>
        <v>0</v>
      </c>
      <c r="AG370" s="537"/>
      <c r="AH370" s="537"/>
      <c r="AI370" s="401"/>
      <c r="AJ370" s="320"/>
      <c r="AK370" s="79">
        <f t="shared" si="612"/>
        <v>0</v>
      </c>
      <c r="AL370" s="79">
        <f t="shared" si="613"/>
        <v>0</v>
      </c>
      <c r="AM370" s="79">
        <f t="shared" si="641"/>
        <v>0</v>
      </c>
      <c r="AN370" s="537"/>
      <c r="AO370" s="537"/>
      <c r="AP370" s="401"/>
      <c r="AQ370" s="320"/>
      <c r="AR370" s="79">
        <f t="shared" si="614"/>
        <v>0</v>
      </c>
      <c r="AS370" s="79">
        <f t="shared" si="615"/>
        <v>0</v>
      </c>
      <c r="AT370" s="79">
        <f t="shared" si="642"/>
        <v>0</v>
      </c>
      <c r="AU370" s="537"/>
      <c r="AV370" s="537"/>
      <c r="AW370" s="401"/>
      <c r="AX370" s="320"/>
      <c r="AY370" s="79">
        <f t="shared" si="616"/>
        <v>0</v>
      </c>
      <c r="AZ370" s="79">
        <f t="shared" si="617"/>
        <v>0</v>
      </c>
      <c r="BA370" s="79">
        <f t="shared" si="643"/>
        <v>0</v>
      </c>
      <c r="BB370" s="537"/>
      <c r="BC370" s="537"/>
      <c r="BD370" s="401"/>
      <c r="BE370" s="320"/>
      <c r="BF370" s="79">
        <f t="shared" si="618"/>
        <v>0</v>
      </c>
      <c r="BG370" s="79">
        <f t="shared" si="619"/>
        <v>0</v>
      </c>
      <c r="BH370" s="79">
        <f t="shared" si="644"/>
        <v>0</v>
      </c>
      <c r="BI370" s="537"/>
      <c r="BJ370" s="537"/>
      <c r="BK370" s="401"/>
      <c r="BL370" s="320"/>
      <c r="BM370" s="79">
        <f t="shared" si="620"/>
        <v>0</v>
      </c>
      <c r="BN370" s="79">
        <f t="shared" si="621"/>
        <v>0</v>
      </c>
      <c r="BO370" s="79">
        <f t="shared" si="645"/>
        <v>0</v>
      </c>
      <c r="BP370" s="537"/>
      <c r="BQ370" s="537"/>
      <c r="BR370" s="401"/>
      <c r="BS370" s="320"/>
      <c r="BT370" s="79">
        <f t="shared" si="622"/>
        <v>0</v>
      </c>
      <c r="BU370" s="79">
        <f t="shared" si="623"/>
        <v>0</v>
      </c>
      <c r="BV370" s="79">
        <f t="shared" si="646"/>
        <v>0</v>
      </c>
      <c r="BW370" s="537"/>
      <c r="BX370" s="537"/>
      <c r="BY370" s="401"/>
      <c r="BZ370" s="320"/>
      <c r="CA370" s="79">
        <f t="shared" si="624"/>
        <v>0</v>
      </c>
      <c r="CB370" s="79">
        <f t="shared" si="625"/>
        <v>0</v>
      </c>
      <c r="CC370" s="79">
        <f t="shared" si="647"/>
        <v>0</v>
      </c>
      <c r="CD370" s="537"/>
      <c r="CE370" s="537"/>
      <c r="CF370" s="401"/>
      <c r="CG370" s="320"/>
      <c r="CH370" s="79">
        <f t="shared" si="626"/>
        <v>0</v>
      </c>
      <c r="CI370" s="79">
        <f t="shared" si="627"/>
        <v>0</v>
      </c>
      <c r="CJ370" s="79">
        <f t="shared" si="648"/>
        <v>0</v>
      </c>
      <c r="CK370" s="537"/>
      <c r="CL370" s="537"/>
      <c r="CM370" s="401"/>
      <c r="CN370" s="320"/>
      <c r="CO370" s="79">
        <f t="shared" si="628"/>
        <v>0</v>
      </c>
      <c r="CP370" s="79">
        <f t="shared" si="629"/>
        <v>0</v>
      </c>
      <c r="CQ370" s="79">
        <f t="shared" si="649"/>
        <v>0</v>
      </c>
      <c r="CR370" s="537"/>
      <c r="CS370" s="537"/>
      <c r="CT370" s="401"/>
      <c r="CU370" s="320"/>
      <c r="CV370" s="79">
        <f t="shared" si="630"/>
        <v>0</v>
      </c>
      <c r="CW370" s="79">
        <f t="shared" si="631"/>
        <v>0</v>
      </c>
      <c r="CX370" s="79">
        <f t="shared" si="650"/>
        <v>0</v>
      </c>
      <c r="CY370" s="537"/>
      <c r="CZ370" s="537"/>
      <c r="DA370" s="401"/>
      <c r="DB370" s="320"/>
      <c r="DC370" s="79">
        <f t="shared" si="632"/>
        <v>0</v>
      </c>
      <c r="DD370" s="79">
        <f t="shared" si="633"/>
        <v>0</v>
      </c>
      <c r="DE370" s="79">
        <f t="shared" si="651"/>
        <v>0</v>
      </c>
      <c r="DF370" s="537"/>
      <c r="DG370" s="537"/>
      <c r="DH370" s="401"/>
      <c r="DI370" s="320"/>
      <c r="DJ370" s="79">
        <f t="shared" si="634"/>
        <v>0</v>
      </c>
      <c r="DK370" s="79">
        <f t="shared" si="635"/>
        <v>0</v>
      </c>
      <c r="DL370" s="79">
        <f t="shared" si="652"/>
        <v>0</v>
      </c>
      <c r="DM370" s="537"/>
      <c r="DN370" s="537"/>
      <c r="DO370" s="401"/>
      <c r="DP370" s="320"/>
      <c r="DQ370" s="79">
        <f t="shared" si="636"/>
        <v>0</v>
      </c>
      <c r="DR370" s="79">
        <f t="shared" si="637"/>
        <v>0</v>
      </c>
      <c r="DS370" s="79">
        <f t="shared" si="653"/>
        <v>0</v>
      </c>
      <c r="DT370" s="537"/>
      <c r="DU370" s="537"/>
      <c r="DV370" s="401"/>
    </row>
    <row r="371" spans="1:126" outlineLevel="1" x14ac:dyDescent="0.2">
      <c r="A371" s="154" t="s">
        <v>258</v>
      </c>
      <c r="B371" s="179" t="s">
        <v>118</v>
      </c>
      <c r="C371" s="44"/>
      <c r="D371" s="43"/>
      <c r="E371" s="79">
        <f t="shared" si="602"/>
        <v>0</v>
      </c>
      <c r="F371" s="150"/>
      <c r="G371" s="22"/>
      <c r="H371" s="320" t="s">
        <v>318</v>
      </c>
      <c r="I371" s="79">
        <f t="shared" si="603"/>
        <v>0</v>
      </c>
      <c r="J371" s="79">
        <f t="shared" si="604"/>
        <v>0</v>
      </c>
      <c r="K371" s="79">
        <f t="shared" si="605"/>
        <v>0</v>
      </c>
      <c r="L371" s="537"/>
      <c r="M371" s="537"/>
      <c r="N371" s="401"/>
      <c r="O371" s="320" t="str">
        <f t="shared" si="553"/>
        <v>LLC</v>
      </c>
      <c r="P371" s="79">
        <f t="shared" si="606"/>
        <v>0</v>
      </c>
      <c r="Q371" s="79">
        <f t="shared" si="607"/>
        <v>0</v>
      </c>
      <c r="R371" s="79">
        <f t="shared" si="638"/>
        <v>0</v>
      </c>
      <c r="S371" s="537"/>
      <c r="T371" s="537"/>
      <c r="U371" s="401"/>
      <c r="V371" s="320"/>
      <c r="W371" s="79">
        <f t="shared" si="608"/>
        <v>0</v>
      </c>
      <c r="X371" s="79">
        <f t="shared" si="609"/>
        <v>0</v>
      </c>
      <c r="Y371" s="79">
        <f t="shared" si="639"/>
        <v>0</v>
      </c>
      <c r="Z371" s="537"/>
      <c r="AA371" s="537"/>
      <c r="AB371" s="401"/>
      <c r="AC371" s="320"/>
      <c r="AD371" s="79">
        <f t="shared" si="610"/>
        <v>0</v>
      </c>
      <c r="AE371" s="79">
        <f t="shared" si="611"/>
        <v>0</v>
      </c>
      <c r="AF371" s="79">
        <f t="shared" si="640"/>
        <v>0</v>
      </c>
      <c r="AG371" s="537"/>
      <c r="AH371" s="537"/>
      <c r="AI371" s="401"/>
      <c r="AJ371" s="320"/>
      <c r="AK371" s="79">
        <f t="shared" si="612"/>
        <v>0</v>
      </c>
      <c r="AL371" s="79">
        <f t="shared" si="613"/>
        <v>0</v>
      </c>
      <c r="AM371" s="79">
        <f t="shared" si="641"/>
        <v>0</v>
      </c>
      <c r="AN371" s="537"/>
      <c r="AO371" s="537"/>
      <c r="AP371" s="401"/>
      <c r="AQ371" s="320"/>
      <c r="AR371" s="79">
        <f t="shared" si="614"/>
        <v>0</v>
      </c>
      <c r="AS371" s="79">
        <f t="shared" si="615"/>
        <v>0</v>
      </c>
      <c r="AT371" s="79">
        <f t="shared" si="642"/>
        <v>0</v>
      </c>
      <c r="AU371" s="537"/>
      <c r="AV371" s="537"/>
      <c r="AW371" s="401"/>
      <c r="AX371" s="320"/>
      <c r="AY371" s="79">
        <f t="shared" si="616"/>
        <v>0</v>
      </c>
      <c r="AZ371" s="79">
        <f t="shared" si="617"/>
        <v>0</v>
      </c>
      <c r="BA371" s="79">
        <f t="shared" si="643"/>
        <v>0</v>
      </c>
      <c r="BB371" s="537"/>
      <c r="BC371" s="537"/>
      <c r="BD371" s="401"/>
      <c r="BE371" s="320"/>
      <c r="BF371" s="79">
        <f t="shared" si="618"/>
        <v>0</v>
      </c>
      <c r="BG371" s="79">
        <f t="shared" si="619"/>
        <v>0</v>
      </c>
      <c r="BH371" s="79">
        <f t="shared" si="644"/>
        <v>0</v>
      </c>
      <c r="BI371" s="537"/>
      <c r="BJ371" s="537"/>
      <c r="BK371" s="401"/>
      <c r="BL371" s="320"/>
      <c r="BM371" s="79">
        <f t="shared" si="620"/>
        <v>0</v>
      </c>
      <c r="BN371" s="79">
        <f t="shared" si="621"/>
        <v>0</v>
      </c>
      <c r="BO371" s="79">
        <f t="shared" si="645"/>
        <v>0</v>
      </c>
      <c r="BP371" s="537"/>
      <c r="BQ371" s="537"/>
      <c r="BR371" s="401"/>
      <c r="BS371" s="320"/>
      <c r="BT371" s="79">
        <f t="shared" si="622"/>
        <v>0</v>
      </c>
      <c r="BU371" s="79">
        <f t="shared" si="623"/>
        <v>0</v>
      </c>
      <c r="BV371" s="79">
        <f t="shared" si="646"/>
        <v>0</v>
      </c>
      <c r="BW371" s="537"/>
      <c r="BX371" s="537"/>
      <c r="BY371" s="401"/>
      <c r="BZ371" s="320"/>
      <c r="CA371" s="79">
        <f t="shared" si="624"/>
        <v>0</v>
      </c>
      <c r="CB371" s="79">
        <f t="shared" si="625"/>
        <v>0</v>
      </c>
      <c r="CC371" s="79">
        <f t="shared" si="647"/>
        <v>0</v>
      </c>
      <c r="CD371" s="537"/>
      <c r="CE371" s="537"/>
      <c r="CF371" s="401"/>
      <c r="CG371" s="320"/>
      <c r="CH371" s="79">
        <f t="shared" si="626"/>
        <v>0</v>
      </c>
      <c r="CI371" s="79">
        <f t="shared" si="627"/>
        <v>0</v>
      </c>
      <c r="CJ371" s="79">
        <f t="shared" si="648"/>
        <v>0</v>
      </c>
      <c r="CK371" s="537"/>
      <c r="CL371" s="537"/>
      <c r="CM371" s="401"/>
      <c r="CN371" s="320"/>
      <c r="CO371" s="79">
        <f t="shared" si="628"/>
        <v>0</v>
      </c>
      <c r="CP371" s="79">
        <f t="shared" si="629"/>
        <v>0</v>
      </c>
      <c r="CQ371" s="79">
        <f t="shared" si="649"/>
        <v>0</v>
      </c>
      <c r="CR371" s="537"/>
      <c r="CS371" s="537"/>
      <c r="CT371" s="401"/>
      <c r="CU371" s="320"/>
      <c r="CV371" s="79">
        <f t="shared" si="630"/>
        <v>0</v>
      </c>
      <c r="CW371" s="79">
        <f t="shared" si="631"/>
        <v>0</v>
      </c>
      <c r="CX371" s="79">
        <f t="shared" si="650"/>
        <v>0</v>
      </c>
      <c r="CY371" s="537"/>
      <c r="CZ371" s="537"/>
      <c r="DA371" s="401"/>
      <c r="DB371" s="320"/>
      <c r="DC371" s="79">
        <f t="shared" si="632"/>
        <v>0</v>
      </c>
      <c r="DD371" s="79">
        <f t="shared" si="633"/>
        <v>0</v>
      </c>
      <c r="DE371" s="79">
        <f t="shared" si="651"/>
        <v>0</v>
      </c>
      <c r="DF371" s="537"/>
      <c r="DG371" s="537"/>
      <c r="DH371" s="401"/>
      <c r="DI371" s="320"/>
      <c r="DJ371" s="79">
        <f t="shared" si="634"/>
        <v>0</v>
      </c>
      <c r="DK371" s="79">
        <f t="shared" si="635"/>
        <v>0</v>
      </c>
      <c r="DL371" s="79">
        <f t="shared" si="652"/>
        <v>0</v>
      </c>
      <c r="DM371" s="537"/>
      <c r="DN371" s="537"/>
      <c r="DO371" s="401"/>
      <c r="DP371" s="320"/>
      <c r="DQ371" s="79">
        <f t="shared" si="636"/>
        <v>0</v>
      </c>
      <c r="DR371" s="79">
        <f t="shared" si="637"/>
        <v>0</v>
      </c>
      <c r="DS371" s="79">
        <f t="shared" si="653"/>
        <v>0</v>
      </c>
      <c r="DT371" s="537"/>
      <c r="DU371" s="537"/>
      <c r="DV371" s="401"/>
    </row>
    <row r="372" spans="1:126" outlineLevel="1" x14ac:dyDescent="0.2">
      <c r="A372" s="154" t="s">
        <v>113</v>
      </c>
      <c r="B372" s="182"/>
      <c r="C372" s="44"/>
      <c r="D372" s="43"/>
      <c r="E372" s="79">
        <f t="shared" si="602"/>
        <v>0</v>
      </c>
      <c r="F372" s="150"/>
      <c r="G372" s="22"/>
      <c r="H372" s="320" t="s">
        <v>318</v>
      </c>
      <c r="I372" s="79">
        <f t="shared" si="603"/>
        <v>0</v>
      </c>
      <c r="J372" s="79">
        <f t="shared" si="604"/>
        <v>0</v>
      </c>
      <c r="K372" s="79">
        <f t="shared" si="605"/>
        <v>0</v>
      </c>
      <c r="L372" s="537"/>
      <c r="M372" s="537"/>
      <c r="N372" s="401"/>
      <c r="O372" s="320" t="str">
        <f t="shared" si="553"/>
        <v>LLC</v>
      </c>
      <c r="P372" s="79">
        <f t="shared" si="606"/>
        <v>0</v>
      </c>
      <c r="Q372" s="79">
        <f t="shared" si="607"/>
        <v>0</v>
      </c>
      <c r="R372" s="79">
        <f t="shared" si="638"/>
        <v>0</v>
      </c>
      <c r="S372" s="537"/>
      <c r="T372" s="537"/>
      <c r="U372" s="401"/>
      <c r="V372" s="320"/>
      <c r="W372" s="79">
        <f t="shared" si="608"/>
        <v>0</v>
      </c>
      <c r="X372" s="79">
        <f t="shared" si="609"/>
        <v>0</v>
      </c>
      <c r="Y372" s="79">
        <f t="shared" si="639"/>
        <v>0</v>
      </c>
      <c r="Z372" s="537"/>
      <c r="AA372" s="537"/>
      <c r="AB372" s="401"/>
      <c r="AC372" s="320"/>
      <c r="AD372" s="79">
        <f t="shared" si="610"/>
        <v>0</v>
      </c>
      <c r="AE372" s="79">
        <f t="shared" si="611"/>
        <v>0</v>
      </c>
      <c r="AF372" s="79">
        <f t="shared" si="640"/>
        <v>0</v>
      </c>
      <c r="AG372" s="537"/>
      <c r="AH372" s="537"/>
      <c r="AI372" s="401"/>
      <c r="AJ372" s="320"/>
      <c r="AK372" s="79">
        <f t="shared" si="612"/>
        <v>0</v>
      </c>
      <c r="AL372" s="79">
        <f t="shared" si="613"/>
        <v>0</v>
      </c>
      <c r="AM372" s="79">
        <f t="shared" si="641"/>
        <v>0</v>
      </c>
      <c r="AN372" s="537"/>
      <c r="AO372" s="537"/>
      <c r="AP372" s="401"/>
      <c r="AQ372" s="320"/>
      <c r="AR372" s="79">
        <f t="shared" si="614"/>
        <v>0</v>
      </c>
      <c r="AS372" s="79">
        <f t="shared" si="615"/>
        <v>0</v>
      </c>
      <c r="AT372" s="79">
        <f t="shared" si="642"/>
        <v>0</v>
      </c>
      <c r="AU372" s="537"/>
      <c r="AV372" s="537"/>
      <c r="AW372" s="401"/>
      <c r="AX372" s="320"/>
      <c r="AY372" s="79">
        <f t="shared" si="616"/>
        <v>0</v>
      </c>
      <c r="AZ372" s="79">
        <f t="shared" si="617"/>
        <v>0</v>
      </c>
      <c r="BA372" s="79">
        <f t="shared" si="643"/>
        <v>0</v>
      </c>
      <c r="BB372" s="537"/>
      <c r="BC372" s="537"/>
      <c r="BD372" s="401"/>
      <c r="BE372" s="320"/>
      <c r="BF372" s="79">
        <f t="shared" si="618"/>
        <v>0</v>
      </c>
      <c r="BG372" s="79">
        <f t="shared" si="619"/>
        <v>0</v>
      </c>
      <c r="BH372" s="79">
        <f t="shared" si="644"/>
        <v>0</v>
      </c>
      <c r="BI372" s="537"/>
      <c r="BJ372" s="537"/>
      <c r="BK372" s="401"/>
      <c r="BL372" s="320"/>
      <c r="BM372" s="79">
        <f t="shared" si="620"/>
        <v>0</v>
      </c>
      <c r="BN372" s="79">
        <f t="shared" si="621"/>
        <v>0</v>
      </c>
      <c r="BO372" s="79">
        <f t="shared" si="645"/>
        <v>0</v>
      </c>
      <c r="BP372" s="537"/>
      <c r="BQ372" s="537"/>
      <c r="BR372" s="401"/>
      <c r="BS372" s="320"/>
      <c r="BT372" s="79">
        <f t="shared" si="622"/>
        <v>0</v>
      </c>
      <c r="BU372" s="79">
        <f t="shared" si="623"/>
        <v>0</v>
      </c>
      <c r="BV372" s="79">
        <f t="shared" si="646"/>
        <v>0</v>
      </c>
      <c r="BW372" s="537"/>
      <c r="BX372" s="537"/>
      <c r="BY372" s="401"/>
      <c r="BZ372" s="320"/>
      <c r="CA372" s="79">
        <f t="shared" si="624"/>
        <v>0</v>
      </c>
      <c r="CB372" s="79">
        <f t="shared" si="625"/>
        <v>0</v>
      </c>
      <c r="CC372" s="79">
        <f t="shared" si="647"/>
        <v>0</v>
      </c>
      <c r="CD372" s="537"/>
      <c r="CE372" s="537"/>
      <c r="CF372" s="401"/>
      <c r="CG372" s="320"/>
      <c r="CH372" s="79">
        <f t="shared" si="626"/>
        <v>0</v>
      </c>
      <c r="CI372" s="79">
        <f t="shared" si="627"/>
        <v>0</v>
      </c>
      <c r="CJ372" s="79">
        <f t="shared" si="648"/>
        <v>0</v>
      </c>
      <c r="CK372" s="537"/>
      <c r="CL372" s="537"/>
      <c r="CM372" s="401"/>
      <c r="CN372" s="320"/>
      <c r="CO372" s="79">
        <f t="shared" si="628"/>
        <v>0</v>
      </c>
      <c r="CP372" s="79">
        <f t="shared" si="629"/>
        <v>0</v>
      </c>
      <c r="CQ372" s="79">
        <f t="shared" si="649"/>
        <v>0</v>
      </c>
      <c r="CR372" s="537"/>
      <c r="CS372" s="537"/>
      <c r="CT372" s="401"/>
      <c r="CU372" s="320"/>
      <c r="CV372" s="79">
        <f t="shared" si="630"/>
        <v>0</v>
      </c>
      <c r="CW372" s="79">
        <f t="shared" si="631"/>
        <v>0</v>
      </c>
      <c r="CX372" s="79">
        <f t="shared" si="650"/>
        <v>0</v>
      </c>
      <c r="CY372" s="537"/>
      <c r="CZ372" s="537"/>
      <c r="DA372" s="401"/>
      <c r="DB372" s="320"/>
      <c r="DC372" s="79">
        <f t="shared" si="632"/>
        <v>0</v>
      </c>
      <c r="DD372" s="79">
        <f t="shared" si="633"/>
        <v>0</v>
      </c>
      <c r="DE372" s="79">
        <f t="shared" si="651"/>
        <v>0</v>
      </c>
      <c r="DF372" s="537"/>
      <c r="DG372" s="537"/>
      <c r="DH372" s="401"/>
      <c r="DI372" s="320"/>
      <c r="DJ372" s="79">
        <f t="shared" si="634"/>
        <v>0</v>
      </c>
      <c r="DK372" s="79">
        <f t="shared" si="635"/>
        <v>0</v>
      </c>
      <c r="DL372" s="79">
        <f t="shared" si="652"/>
        <v>0</v>
      </c>
      <c r="DM372" s="537"/>
      <c r="DN372" s="537"/>
      <c r="DO372" s="401"/>
      <c r="DP372" s="320"/>
      <c r="DQ372" s="79">
        <f t="shared" si="636"/>
        <v>0</v>
      </c>
      <c r="DR372" s="79">
        <f t="shared" si="637"/>
        <v>0</v>
      </c>
      <c r="DS372" s="79">
        <f t="shared" si="653"/>
        <v>0</v>
      </c>
      <c r="DT372" s="537"/>
      <c r="DU372" s="537"/>
      <c r="DV372" s="401"/>
    </row>
    <row r="373" spans="1:126" outlineLevel="1" x14ac:dyDescent="0.2">
      <c r="A373" s="154" t="s">
        <v>112</v>
      </c>
      <c r="B373" s="182"/>
      <c r="C373" s="44"/>
      <c r="D373" s="43"/>
      <c r="E373" s="79">
        <f t="shared" si="602"/>
        <v>0</v>
      </c>
      <c r="F373" s="150"/>
      <c r="G373" s="22"/>
      <c r="H373" s="320" t="s">
        <v>318</v>
      </c>
      <c r="I373" s="79">
        <f t="shared" si="603"/>
        <v>0</v>
      </c>
      <c r="J373" s="79">
        <f t="shared" si="604"/>
        <v>0</v>
      </c>
      <c r="K373" s="79">
        <f t="shared" si="605"/>
        <v>0</v>
      </c>
      <c r="L373" s="537"/>
      <c r="M373" s="537"/>
      <c r="N373" s="401"/>
      <c r="O373" s="320" t="str">
        <f t="shared" si="553"/>
        <v>LLC</v>
      </c>
      <c r="P373" s="79">
        <f t="shared" si="606"/>
        <v>0</v>
      </c>
      <c r="Q373" s="79">
        <f t="shared" si="607"/>
        <v>0</v>
      </c>
      <c r="R373" s="79">
        <f t="shared" si="638"/>
        <v>0</v>
      </c>
      <c r="S373" s="537"/>
      <c r="T373" s="537"/>
      <c r="U373" s="401"/>
      <c r="V373" s="320"/>
      <c r="W373" s="79">
        <f t="shared" si="608"/>
        <v>0</v>
      </c>
      <c r="X373" s="79">
        <f t="shared" si="609"/>
        <v>0</v>
      </c>
      <c r="Y373" s="79">
        <f t="shared" si="639"/>
        <v>0</v>
      </c>
      <c r="Z373" s="537"/>
      <c r="AA373" s="537"/>
      <c r="AB373" s="401"/>
      <c r="AC373" s="320"/>
      <c r="AD373" s="79">
        <f t="shared" si="610"/>
        <v>0</v>
      </c>
      <c r="AE373" s="79">
        <f t="shared" si="611"/>
        <v>0</v>
      </c>
      <c r="AF373" s="79">
        <f t="shared" si="640"/>
        <v>0</v>
      </c>
      <c r="AG373" s="537"/>
      <c r="AH373" s="537"/>
      <c r="AI373" s="401"/>
      <c r="AJ373" s="320"/>
      <c r="AK373" s="79">
        <f t="shared" si="612"/>
        <v>0</v>
      </c>
      <c r="AL373" s="79">
        <f t="shared" si="613"/>
        <v>0</v>
      </c>
      <c r="AM373" s="79">
        <f t="shared" si="641"/>
        <v>0</v>
      </c>
      <c r="AN373" s="537"/>
      <c r="AO373" s="537"/>
      <c r="AP373" s="401"/>
      <c r="AQ373" s="320"/>
      <c r="AR373" s="79">
        <f t="shared" si="614"/>
        <v>0</v>
      </c>
      <c r="AS373" s="79">
        <f t="shared" si="615"/>
        <v>0</v>
      </c>
      <c r="AT373" s="79">
        <f t="shared" si="642"/>
        <v>0</v>
      </c>
      <c r="AU373" s="537"/>
      <c r="AV373" s="537"/>
      <c r="AW373" s="401"/>
      <c r="AX373" s="320"/>
      <c r="AY373" s="79">
        <f t="shared" si="616"/>
        <v>0</v>
      </c>
      <c r="AZ373" s="79">
        <f t="shared" si="617"/>
        <v>0</v>
      </c>
      <c r="BA373" s="79">
        <f t="shared" si="643"/>
        <v>0</v>
      </c>
      <c r="BB373" s="537"/>
      <c r="BC373" s="537"/>
      <c r="BD373" s="401"/>
      <c r="BE373" s="320"/>
      <c r="BF373" s="79">
        <f t="shared" si="618"/>
        <v>0</v>
      </c>
      <c r="BG373" s="79">
        <f t="shared" si="619"/>
        <v>0</v>
      </c>
      <c r="BH373" s="79">
        <f t="shared" si="644"/>
        <v>0</v>
      </c>
      <c r="BI373" s="537"/>
      <c r="BJ373" s="537"/>
      <c r="BK373" s="401"/>
      <c r="BL373" s="320"/>
      <c r="BM373" s="79">
        <f t="shared" si="620"/>
        <v>0</v>
      </c>
      <c r="BN373" s="79">
        <f t="shared" si="621"/>
        <v>0</v>
      </c>
      <c r="BO373" s="79">
        <f t="shared" si="645"/>
        <v>0</v>
      </c>
      <c r="BP373" s="537"/>
      <c r="BQ373" s="537"/>
      <c r="BR373" s="401"/>
      <c r="BS373" s="320"/>
      <c r="BT373" s="79">
        <f t="shared" si="622"/>
        <v>0</v>
      </c>
      <c r="BU373" s="79">
        <f t="shared" si="623"/>
        <v>0</v>
      </c>
      <c r="BV373" s="79">
        <f t="shared" si="646"/>
        <v>0</v>
      </c>
      <c r="BW373" s="537"/>
      <c r="BX373" s="537"/>
      <c r="BY373" s="401"/>
      <c r="BZ373" s="320"/>
      <c r="CA373" s="79">
        <f t="shared" si="624"/>
        <v>0</v>
      </c>
      <c r="CB373" s="79">
        <f t="shared" si="625"/>
        <v>0</v>
      </c>
      <c r="CC373" s="79">
        <f t="shared" si="647"/>
        <v>0</v>
      </c>
      <c r="CD373" s="537"/>
      <c r="CE373" s="537"/>
      <c r="CF373" s="401"/>
      <c r="CG373" s="320"/>
      <c r="CH373" s="79">
        <f t="shared" si="626"/>
        <v>0</v>
      </c>
      <c r="CI373" s="79">
        <f t="shared" si="627"/>
        <v>0</v>
      </c>
      <c r="CJ373" s="79">
        <f t="shared" si="648"/>
        <v>0</v>
      </c>
      <c r="CK373" s="537"/>
      <c r="CL373" s="537"/>
      <c r="CM373" s="401"/>
      <c r="CN373" s="320"/>
      <c r="CO373" s="79">
        <f t="shared" si="628"/>
        <v>0</v>
      </c>
      <c r="CP373" s="79">
        <f t="shared" si="629"/>
        <v>0</v>
      </c>
      <c r="CQ373" s="79">
        <f t="shared" si="649"/>
        <v>0</v>
      </c>
      <c r="CR373" s="537"/>
      <c r="CS373" s="537"/>
      <c r="CT373" s="401"/>
      <c r="CU373" s="320"/>
      <c r="CV373" s="79">
        <f t="shared" si="630"/>
        <v>0</v>
      </c>
      <c r="CW373" s="79">
        <f t="shared" si="631"/>
        <v>0</v>
      </c>
      <c r="CX373" s="79">
        <f t="shared" si="650"/>
        <v>0</v>
      </c>
      <c r="CY373" s="537"/>
      <c r="CZ373" s="537"/>
      <c r="DA373" s="401"/>
      <c r="DB373" s="320"/>
      <c r="DC373" s="79">
        <f t="shared" si="632"/>
        <v>0</v>
      </c>
      <c r="DD373" s="79">
        <f t="shared" si="633"/>
        <v>0</v>
      </c>
      <c r="DE373" s="79">
        <f t="shared" si="651"/>
        <v>0</v>
      </c>
      <c r="DF373" s="537"/>
      <c r="DG373" s="537"/>
      <c r="DH373" s="401"/>
      <c r="DI373" s="320"/>
      <c r="DJ373" s="79">
        <f t="shared" si="634"/>
        <v>0</v>
      </c>
      <c r="DK373" s="79">
        <f t="shared" si="635"/>
        <v>0</v>
      </c>
      <c r="DL373" s="79">
        <f t="shared" si="652"/>
        <v>0</v>
      </c>
      <c r="DM373" s="537"/>
      <c r="DN373" s="537"/>
      <c r="DO373" s="401"/>
      <c r="DP373" s="320"/>
      <c r="DQ373" s="79">
        <f t="shared" si="636"/>
        <v>0</v>
      </c>
      <c r="DR373" s="79">
        <f t="shared" si="637"/>
        <v>0</v>
      </c>
      <c r="DS373" s="79">
        <f t="shared" si="653"/>
        <v>0</v>
      </c>
      <c r="DT373" s="537"/>
      <c r="DU373" s="537"/>
      <c r="DV373" s="401"/>
    </row>
    <row r="374" spans="1:126" outlineLevel="1" x14ac:dyDescent="0.2">
      <c r="A374" s="186" t="s">
        <v>117</v>
      </c>
      <c r="B374" s="182"/>
      <c r="C374" s="44"/>
      <c r="D374" s="43"/>
      <c r="E374" s="79">
        <f t="shared" si="602"/>
        <v>0</v>
      </c>
      <c r="F374" s="150"/>
      <c r="G374" s="22"/>
      <c r="H374" s="320" t="s">
        <v>318</v>
      </c>
      <c r="I374" s="79">
        <f t="shared" si="603"/>
        <v>0</v>
      </c>
      <c r="J374" s="79">
        <f t="shared" si="604"/>
        <v>0</v>
      </c>
      <c r="K374" s="79">
        <f t="shared" si="605"/>
        <v>0</v>
      </c>
      <c r="L374" s="537"/>
      <c r="M374" s="537"/>
      <c r="N374" s="401"/>
      <c r="O374" s="320" t="str">
        <f t="shared" si="553"/>
        <v>LLC</v>
      </c>
      <c r="P374" s="79">
        <f t="shared" si="606"/>
        <v>0</v>
      </c>
      <c r="Q374" s="79">
        <f t="shared" si="607"/>
        <v>0</v>
      </c>
      <c r="R374" s="79">
        <f t="shared" si="638"/>
        <v>0</v>
      </c>
      <c r="S374" s="537"/>
      <c r="T374" s="537"/>
      <c r="U374" s="401"/>
      <c r="V374" s="320"/>
      <c r="W374" s="79">
        <f t="shared" si="608"/>
        <v>0</v>
      </c>
      <c r="X374" s="79">
        <f t="shared" si="609"/>
        <v>0</v>
      </c>
      <c r="Y374" s="79">
        <f t="shared" si="639"/>
        <v>0</v>
      </c>
      <c r="Z374" s="537"/>
      <c r="AA374" s="537"/>
      <c r="AB374" s="401"/>
      <c r="AC374" s="320"/>
      <c r="AD374" s="79">
        <f t="shared" si="610"/>
        <v>0</v>
      </c>
      <c r="AE374" s="79">
        <f t="shared" si="611"/>
        <v>0</v>
      </c>
      <c r="AF374" s="79">
        <f t="shared" si="640"/>
        <v>0</v>
      </c>
      <c r="AG374" s="537"/>
      <c r="AH374" s="537"/>
      <c r="AI374" s="401"/>
      <c r="AJ374" s="320"/>
      <c r="AK374" s="79">
        <f t="shared" si="612"/>
        <v>0</v>
      </c>
      <c r="AL374" s="79">
        <f t="shared" si="613"/>
        <v>0</v>
      </c>
      <c r="AM374" s="79">
        <f t="shared" si="641"/>
        <v>0</v>
      </c>
      <c r="AN374" s="537"/>
      <c r="AO374" s="537"/>
      <c r="AP374" s="401"/>
      <c r="AQ374" s="320"/>
      <c r="AR374" s="79">
        <f t="shared" si="614"/>
        <v>0</v>
      </c>
      <c r="AS374" s="79">
        <f t="shared" si="615"/>
        <v>0</v>
      </c>
      <c r="AT374" s="79">
        <f t="shared" si="642"/>
        <v>0</v>
      </c>
      <c r="AU374" s="537"/>
      <c r="AV374" s="537"/>
      <c r="AW374" s="401"/>
      <c r="AX374" s="320"/>
      <c r="AY374" s="79">
        <f t="shared" si="616"/>
        <v>0</v>
      </c>
      <c r="AZ374" s="79">
        <f t="shared" si="617"/>
        <v>0</v>
      </c>
      <c r="BA374" s="79">
        <f t="shared" si="643"/>
        <v>0</v>
      </c>
      <c r="BB374" s="537"/>
      <c r="BC374" s="537"/>
      <c r="BD374" s="401"/>
      <c r="BE374" s="320"/>
      <c r="BF374" s="79">
        <f t="shared" si="618"/>
        <v>0</v>
      </c>
      <c r="BG374" s="79">
        <f t="shared" si="619"/>
        <v>0</v>
      </c>
      <c r="BH374" s="79">
        <f t="shared" si="644"/>
        <v>0</v>
      </c>
      <c r="BI374" s="537"/>
      <c r="BJ374" s="537"/>
      <c r="BK374" s="401"/>
      <c r="BL374" s="320"/>
      <c r="BM374" s="79">
        <f t="shared" si="620"/>
        <v>0</v>
      </c>
      <c r="BN374" s="79">
        <f t="shared" si="621"/>
        <v>0</v>
      </c>
      <c r="BO374" s="79">
        <f t="shared" si="645"/>
        <v>0</v>
      </c>
      <c r="BP374" s="537"/>
      <c r="BQ374" s="537"/>
      <c r="BR374" s="401"/>
      <c r="BS374" s="320"/>
      <c r="BT374" s="79">
        <f t="shared" si="622"/>
        <v>0</v>
      </c>
      <c r="BU374" s="79">
        <f t="shared" si="623"/>
        <v>0</v>
      </c>
      <c r="BV374" s="79">
        <f t="shared" si="646"/>
        <v>0</v>
      </c>
      <c r="BW374" s="537"/>
      <c r="BX374" s="537"/>
      <c r="BY374" s="401"/>
      <c r="BZ374" s="320"/>
      <c r="CA374" s="79">
        <f t="shared" si="624"/>
        <v>0</v>
      </c>
      <c r="CB374" s="79">
        <f t="shared" si="625"/>
        <v>0</v>
      </c>
      <c r="CC374" s="79">
        <f t="shared" si="647"/>
        <v>0</v>
      </c>
      <c r="CD374" s="537"/>
      <c r="CE374" s="537"/>
      <c r="CF374" s="401"/>
      <c r="CG374" s="320"/>
      <c r="CH374" s="79">
        <f t="shared" si="626"/>
        <v>0</v>
      </c>
      <c r="CI374" s="79">
        <f t="shared" si="627"/>
        <v>0</v>
      </c>
      <c r="CJ374" s="79">
        <f t="shared" si="648"/>
        <v>0</v>
      </c>
      <c r="CK374" s="537"/>
      <c r="CL374" s="537"/>
      <c r="CM374" s="401"/>
      <c r="CN374" s="320"/>
      <c r="CO374" s="79">
        <f t="shared" si="628"/>
        <v>0</v>
      </c>
      <c r="CP374" s="79">
        <f t="shared" si="629"/>
        <v>0</v>
      </c>
      <c r="CQ374" s="79">
        <f t="shared" si="649"/>
        <v>0</v>
      </c>
      <c r="CR374" s="537"/>
      <c r="CS374" s="537"/>
      <c r="CT374" s="401"/>
      <c r="CU374" s="320"/>
      <c r="CV374" s="79">
        <f t="shared" si="630"/>
        <v>0</v>
      </c>
      <c r="CW374" s="79">
        <f t="shared" si="631"/>
        <v>0</v>
      </c>
      <c r="CX374" s="79">
        <f t="shared" si="650"/>
        <v>0</v>
      </c>
      <c r="CY374" s="537"/>
      <c r="CZ374" s="537"/>
      <c r="DA374" s="401"/>
      <c r="DB374" s="320"/>
      <c r="DC374" s="79">
        <f t="shared" si="632"/>
        <v>0</v>
      </c>
      <c r="DD374" s="79">
        <f t="shared" si="633"/>
        <v>0</v>
      </c>
      <c r="DE374" s="79">
        <f t="shared" si="651"/>
        <v>0</v>
      </c>
      <c r="DF374" s="537"/>
      <c r="DG374" s="537"/>
      <c r="DH374" s="401"/>
      <c r="DI374" s="320"/>
      <c r="DJ374" s="79">
        <f t="shared" si="634"/>
        <v>0</v>
      </c>
      <c r="DK374" s="79">
        <f t="shared" si="635"/>
        <v>0</v>
      </c>
      <c r="DL374" s="79">
        <f t="shared" si="652"/>
        <v>0</v>
      </c>
      <c r="DM374" s="537"/>
      <c r="DN374" s="537"/>
      <c r="DO374" s="401"/>
      <c r="DP374" s="320"/>
      <c r="DQ374" s="79">
        <f t="shared" si="636"/>
        <v>0</v>
      </c>
      <c r="DR374" s="79">
        <f t="shared" si="637"/>
        <v>0</v>
      </c>
      <c r="DS374" s="79">
        <f t="shared" si="653"/>
        <v>0</v>
      </c>
      <c r="DT374" s="537"/>
      <c r="DU374" s="537"/>
      <c r="DV374" s="401"/>
    </row>
    <row r="375" spans="1:126" outlineLevel="1" x14ac:dyDescent="0.2">
      <c r="A375" s="186" t="s">
        <v>116</v>
      </c>
      <c r="B375" s="182"/>
      <c r="C375" s="44"/>
      <c r="D375" s="43"/>
      <c r="E375" s="79">
        <f t="shared" si="602"/>
        <v>0</v>
      </c>
      <c r="F375" s="178"/>
      <c r="G375" s="22"/>
      <c r="H375" s="320" t="s">
        <v>318</v>
      </c>
      <c r="I375" s="79">
        <f t="shared" si="603"/>
        <v>0</v>
      </c>
      <c r="J375" s="79">
        <f t="shared" si="604"/>
        <v>0</v>
      </c>
      <c r="K375" s="79">
        <f t="shared" si="605"/>
        <v>0</v>
      </c>
      <c r="L375" s="537"/>
      <c r="M375" s="537"/>
      <c r="N375" s="401"/>
      <c r="O375" s="320" t="str">
        <f t="shared" si="553"/>
        <v>LLC</v>
      </c>
      <c r="P375" s="79">
        <f t="shared" si="606"/>
        <v>0</v>
      </c>
      <c r="Q375" s="79">
        <f t="shared" si="607"/>
        <v>0</v>
      </c>
      <c r="R375" s="79">
        <f t="shared" si="638"/>
        <v>0</v>
      </c>
      <c r="S375" s="537"/>
      <c r="T375" s="537"/>
      <c r="U375" s="401"/>
      <c r="V375" s="320"/>
      <c r="W375" s="79">
        <f t="shared" si="608"/>
        <v>0</v>
      </c>
      <c r="X375" s="79">
        <f t="shared" si="609"/>
        <v>0</v>
      </c>
      <c r="Y375" s="79">
        <f t="shared" si="639"/>
        <v>0</v>
      </c>
      <c r="Z375" s="537"/>
      <c r="AA375" s="537"/>
      <c r="AB375" s="401"/>
      <c r="AC375" s="320"/>
      <c r="AD375" s="79">
        <f t="shared" si="610"/>
        <v>0</v>
      </c>
      <c r="AE375" s="79">
        <f t="shared" si="611"/>
        <v>0</v>
      </c>
      <c r="AF375" s="79">
        <f t="shared" si="640"/>
        <v>0</v>
      </c>
      <c r="AG375" s="537"/>
      <c r="AH375" s="537"/>
      <c r="AI375" s="401"/>
      <c r="AJ375" s="320"/>
      <c r="AK375" s="79">
        <f t="shared" si="612"/>
        <v>0</v>
      </c>
      <c r="AL375" s="79">
        <f t="shared" si="613"/>
        <v>0</v>
      </c>
      <c r="AM375" s="79">
        <f t="shared" si="641"/>
        <v>0</v>
      </c>
      <c r="AN375" s="537"/>
      <c r="AO375" s="537"/>
      <c r="AP375" s="401"/>
      <c r="AQ375" s="320"/>
      <c r="AR375" s="79">
        <f t="shared" si="614"/>
        <v>0</v>
      </c>
      <c r="AS375" s="79">
        <f t="shared" si="615"/>
        <v>0</v>
      </c>
      <c r="AT375" s="79">
        <f t="shared" si="642"/>
        <v>0</v>
      </c>
      <c r="AU375" s="537"/>
      <c r="AV375" s="537"/>
      <c r="AW375" s="401"/>
      <c r="AX375" s="320"/>
      <c r="AY375" s="79">
        <f t="shared" si="616"/>
        <v>0</v>
      </c>
      <c r="AZ375" s="79">
        <f t="shared" si="617"/>
        <v>0</v>
      </c>
      <c r="BA375" s="79">
        <f t="shared" si="643"/>
        <v>0</v>
      </c>
      <c r="BB375" s="537"/>
      <c r="BC375" s="537"/>
      <c r="BD375" s="401"/>
      <c r="BE375" s="320"/>
      <c r="BF375" s="79">
        <f t="shared" si="618"/>
        <v>0</v>
      </c>
      <c r="BG375" s="79">
        <f t="shared" si="619"/>
        <v>0</v>
      </c>
      <c r="BH375" s="79">
        <f t="shared" si="644"/>
        <v>0</v>
      </c>
      <c r="BI375" s="537"/>
      <c r="BJ375" s="537"/>
      <c r="BK375" s="401"/>
      <c r="BL375" s="320"/>
      <c r="BM375" s="79">
        <f t="shared" si="620"/>
        <v>0</v>
      </c>
      <c r="BN375" s="79">
        <f t="shared" si="621"/>
        <v>0</v>
      </c>
      <c r="BO375" s="79">
        <f t="shared" si="645"/>
        <v>0</v>
      </c>
      <c r="BP375" s="537"/>
      <c r="BQ375" s="537"/>
      <c r="BR375" s="401"/>
      <c r="BS375" s="320"/>
      <c r="BT375" s="79">
        <f t="shared" si="622"/>
        <v>0</v>
      </c>
      <c r="BU375" s="79">
        <f t="shared" si="623"/>
        <v>0</v>
      </c>
      <c r="BV375" s="79">
        <f t="shared" si="646"/>
        <v>0</v>
      </c>
      <c r="BW375" s="537"/>
      <c r="BX375" s="537"/>
      <c r="BY375" s="401"/>
      <c r="BZ375" s="320"/>
      <c r="CA375" s="79">
        <f t="shared" si="624"/>
        <v>0</v>
      </c>
      <c r="CB375" s="79">
        <f t="shared" si="625"/>
        <v>0</v>
      </c>
      <c r="CC375" s="79">
        <f t="shared" si="647"/>
        <v>0</v>
      </c>
      <c r="CD375" s="537"/>
      <c r="CE375" s="537"/>
      <c r="CF375" s="401"/>
      <c r="CG375" s="320"/>
      <c r="CH375" s="79">
        <f t="shared" si="626"/>
        <v>0</v>
      </c>
      <c r="CI375" s="79">
        <f t="shared" si="627"/>
        <v>0</v>
      </c>
      <c r="CJ375" s="79">
        <f t="shared" si="648"/>
        <v>0</v>
      </c>
      <c r="CK375" s="537"/>
      <c r="CL375" s="537"/>
      <c r="CM375" s="401"/>
      <c r="CN375" s="320"/>
      <c r="CO375" s="79">
        <f t="shared" si="628"/>
        <v>0</v>
      </c>
      <c r="CP375" s="79">
        <f t="shared" si="629"/>
        <v>0</v>
      </c>
      <c r="CQ375" s="79">
        <f t="shared" si="649"/>
        <v>0</v>
      </c>
      <c r="CR375" s="537"/>
      <c r="CS375" s="537"/>
      <c r="CT375" s="401"/>
      <c r="CU375" s="320"/>
      <c r="CV375" s="79">
        <f t="shared" si="630"/>
        <v>0</v>
      </c>
      <c r="CW375" s="79">
        <f t="shared" si="631"/>
        <v>0</v>
      </c>
      <c r="CX375" s="79">
        <f t="shared" si="650"/>
        <v>0</v>
      </c>
      <c r="CY375" s="537"/>
      <c r="CZ375" s="537"/>
      <c r="DA375" s="401"/>
      <c r="DB375" s="320"/>
      <c r="DC375" s="79">
        <f t="shared" si="632"/>
        <v>0</v>
      </c>
      <c r="DD375" s="79">
        <f t="shared" si="633"/>
        <v>0</v>
      </c>
      <c r="DE375" s="79">
        <f t="shared" si="651"/>
        <v>0</v>
      </c>
      <c r="DF375" s="537"/>
      <c r="DG375" s="537"/>
      <c r="DH375" s="401"/>
      <c r="DI375" s="320"/>
      <c r="DJ375" s="79">
        <f t="shared" si="634"/>
        <v>0</v>
      </c>
      <c r="DK375" s="79">
        <f t="shared" si="635"/>
        <v>0</v>
      </c>
      <c r="DL375" s="79">
        <f t="shared" si="652"/>
        <v>0</v>
      </c>
      <c r="DM375" s="537"/>
      <c r="DN375" s="537"/>
      <c r="DO375" s="401"/>
      <c r="DP375" s="320"/>
      <c r="DQ375" s="79">
        <f t="shared" si="636"/>
        <v>0</v>
      </c>
      <c r="DR375" s="79">
        <f t="shared" si="637"/>
        <v>0</v>
      </c>
      <c r="DS375" s="79">
        <f t="shared" si="653"/>
        <v>0</v>
      </c>
      <c r="DT375" s="537"/>
      <c r="DU375" s="537"/>
      <c r="DV375" s="401"/>
    </row>
    <row r="376" spans="1:126" outlineLevel="1" x14ac:dyDescent="0.2">
      <c r="A376" s="186" t="s">
        <v>63</v>
      </c>
      <c r="B376" s="182" t="s">
        <v>34</v>
      </c>
      <c r="C376" s="44"/>
      <c r="D376" s="43"/>
      <c r="E376" s="79">
        <f t="shared" si="602"/>
        <v>0</v>
      </c>
      <c r="F376" s="150"/>
      <c r="G376" s="22"/>
      <c r="H376" s="320" t="s">
        <v>318</v>
      </c>
      <c r="I376" s="79">
        <f t="shared" si="603"/>
        <v>0</v>
      </c>
      <c r="J376" s="79">
        <f t="shared" si="604"/>
        <v>0</v>
      </c>
      <c r="K376" s="79">
        <f t="shared" si="605"/>
        <v>0</v>
      </c>
      <c r="L376" s="534"/>
      <c r="M376" s="534"/>
      <c r="N376" s="402"/>
      <c r="O376" s="320" t="str">
        <f t="shared" si="553"/>
        <v>LLC</v>
      </c>
      <c r="P376" s="79">
        <f t="shared" si="606"/>
        <v>0</v>
      </c>
      <c r="Q376" s="79">
        <f t="shared" si="607"/>
        <v>0</v>
      </c>
      <c r="R376" s="79">
        <f t="shared" si="638"/>
        <v>0</v>
      </c>
      <c r="S376" s="534"/>
      <c r="T376" s="534"/>
      <c r="U376" s="402"/>
      <c r="V376" s="320"/>
      <c r="W376" s="79">
        <f t="shared" si="608"/>
        <v>0</v>
      </c>
      <c r="X376" s="79">
        <f t="shared" si="609"/>
        <v>0</v>
      </c>
      <c r="Y376" s="79">
        <f t="shared" si="639"/>
        <v>0</v>
      </c>
      <c r="Z376" s="534"/>
      <c r="AA376" s="534"/>
      <c r="AB376" s="402"/>
      <c r="AC376" s="320"/>
      <c r="AD376" s="79">
        <f t="shared" si="610"/>
        <v>0</v>
      </c>
      <c r="AE376" s="79">
        <f t="shared" si="611"/>
        <v>0</v>
      </c>
      <c r="AF376" s="79">
        <f t="shared" si="640"/>
        <v>0</v>
      </c>
      <c r="AG376" s="534"/>
      <c r="AH376" s="534"/>
      <c r="AI376" s="402"/>
      <c r="AJ376" s="320"/>
      <c r="AK376" s="79">
        <f t="shared" si="612"/>
        <v>0</v>
      </c>
      <c r="AL376" s="79">
        <f t="shared" si="613"/>
        <v>0</v>
      </c>
      <c r="AM376" s="79">
        <f t="shared" si="641"/>
        <v>0</v>
      </c>
      <c r="AN376" s="534"/>
      <c r="AO376" s="534"/>
      <c r="AP376" s="402"/>
      <c r="AQ376" s="320"/>
      <c r="AR376" s="79">
        <f t="shared" si="614"/>
        <v>0</v>
      </c>
      <c r="AS376" s="79">
        <f t="shared" si="615"/>
        <v>0</v>
      </c>
      <c r="AT376" s="79">
        <f t="shared" si="642"/>
        <v>0</v>
      </c>
      <c r="AU376" s="534"/>
      <c r="AV376" s="534"/>
      <c r="AW376" s="402"/>
      <c r="AX376" s="320"/>
      <c r="AY376" s="79">
        <f t="shared" si="616"/>
        <v>0</v>
      </c>
      <c r="AZ376" s="79">
        <f t="shared" si="617"/>
        <v>0</v>
      </c>
      <c r="BA376" s="79">
        <f t="shared" si="643"/>
        <v>0</v>
      </c>
      <c r="BB376" s="534"/>
      <c r="BC376" s="534"/>
      <c r="BD376" s="402"/>
      <c r="BE376" s="320"/>
      <c r="BF376" s="79">
        <f t="shared" si="618"/>
        <v>0</v>
      </c>
      <c r="BG376" s="79">
        <f t="shared" si="619"/>
        <v>0</v>
      </c>
      <c r="BH376" s="79">
        <f t="shared" si="644"/>
        <v>0</v>
      </c>
      <c r="BI376" s="534"/>
      <c r="BJ376" s="534"/>
      <c r="BK376" s="402"/>
      <c r="BL376" s="320"/>
      <c r="BM376" s="79">
        <f t="shared" si="620"/>
        <v>0</v>
      </c>
      <c r="BN376" s="79">
        <f t="shared" si="621"/>
        <v>0</v>
      </c>
      <c r="BO376" s="79">
        <f t="shared" si="645"/>
        <v>0</v>
      </c>
      <c r="BP376" s="534"/>
      <c r="BQ376" s="534"/>
      <c r="BR376" s="402"/>
      <c r="BS376" s="320"/>
      <c r="BT376" s="79">
        <f t="shared" si="622"/>
        <v>0</v>
      </c>
      <c r="BU376" s="79">
        <f t="shared" si="623"/>
        <v>0</v>
      </c>
      <c r="BV376" s="79">
        <f t="shared" si="646"/>
        <v>0</v>
      </c>
      <c r="BW376" s="534"/>
      <c r="BX376" s="534"/>
      <c r="BY376" s="402"/>
      <c r="BZ376" s="320"/>
      <c r="CA376" s="79">
        <f t="shared" si="624"/>
        <v>0</v>
      </c>
      <c r="CB376" s="79">
        <f t="shared" si="625"/>
        <v>0</v>
      </c>
      <c r="CC376" s="79">
        <f t="shared" si="647"/>
        <v>0</v>
      </c>
      <c r="CD376" s="534"/>
      <c r="CE376" s="534"/>
      <c r="CF376" s="402"/>
      <c r="CG376" s="320"/>
      <c r="CH376" s="79">
        <f t="shared" si="626"/>
        <v>0</v>
      </c>
      <c r="CI376" s="79">
        <f t="shared" si="627"/>
        <v>0</v>
      </c>
      <c r="CJ376" s="79">
        <f t="shared" si="648"/>
        <v>0</v>
      </c>
      <c r="CK376" s="534"/>
      <c r="CL376" s="534"/>
      <c r="CM376" s="402"/>
      <c r="CN376" s="320"/>
      <c r="CO376" s="79">
        <f t="shared" si="628"/>
        <v>0</v>
      </c>
      <c r="CP376" s="79">
        <f t="shared" si="629"/>
        <v>0</v>
      </c>
      <c r="CQ376" s="79">
        <f t="shared" si="649"/>
        <v>0</v>
      </c>
      <c r="CR376" s="534"/>
      <c r="CS376" s="534"/>
      <c r="CT376" s="402"/>
      <c r="CU376" s="320"/>
      <c r="CV376" s="79">
        <f t="shared" si="630"/>
        <v>0</v>
      </c>
      <c r="CW376" s="79">
        <f t="shared" si="631"/>
        <v>0</v>
      </c>
      <c r="CX376" s="79">
        <f t="shared" si="650"/>
        <v>0</v>
      </c>
      <c r="CY376" s="534"/>
      <c r="CZ376" s="534"/>
      <c r="DA376" s="402"/>
      <c r="DB376" s="320"/>
      <c r="DC376" s="79">
        <f t="shared" si="632"/>
        <v>0</v>
      </c>
      <c r="DD376" s="79">
        <f t="shared" si="633"/>
        <v>0</v>
      </c>
      <c r="DE376" s="79">
        <f t="shared" si="651"/>
        <v>0</v>
      </c>
      <c r="DF376" s="534"/>
      <c r="DG376" s="534"/>
      <c r="DH376" s="402"/>
      <c r="DI376" s="320"/>
      <c r="DJ376" s="79">
        <f t="shared" si="634"/>
        <v>0</v>
      </c>
      <c r="DK376" s="79">
        <f t="shared" si="635"/>
        <v>0</v>
      </c>
      <c r="DL376" s="79">
        <f t="shared" si="652"/>
        <v>0</v>
      </c>
      <c r="DM376" s="534"/>
      <c r="DN376" s="534"/>
      <c r="DO376" s="402"/>
      <c r="DP376" s="320"/>
      <c r="DQ376" s="79">
        <f t="shared" si="636"/>
        <v>0</v>
      </c>
      <c r="DR376" s="79">
        <f t="shared" si="637"/>
        <v>0</v>
      </c>
      <c r="DS376" s="79">
        <f t="shared" si="653"/>
        <v>0</v>
      </c>
      <c r="DT376" s="534"/>
      <c r="DU376" s="534"/>
      <c r="DV376" s="402"/>
    </row>
    <row r="377" spans="1:126" outlineLevel="1" x14ac:dyDescent="0.2">
      <c r="A377" s="186" t="s">
        <v>247</v>
      </c>
      <c r="B377" s="179"/>
      <c r="C377" s="44"/>
      <c r="D377" s="43"/>
      <c r="E377" s="79">
        <f t="shared" si="602"/>
        <v>0</v>
      </c>
      <c r="F377" s="150"/>
      <c r="G377" s="22" t="s">
        <v>290</v>
      </c>
      <c r="H377" s="320" t="s">
        <v>318</v>
      </c>
      <c r="I377" s="79">
        <f t="shared" si="603"/>
        <v>0</v>
      </c>
      <c r="J377" s="79">
        <f t="shared" si="604"/>
        <v>0</v>
      </c>
      <c r="K377" s="79">
        <f t="shared" si="605"/>
        <v>0</v>
      </c>
      <c r="L377" s="534"/>
      <c r="M377" s="534"/>
      <c r="N377" s="402"/>
      <c r="O377" s="320" t="str">
        <f t="shared" si="553"/>
        <v>LLC</v>
      </c>
      <c r="P377" s="79">
        <f t="shared" si="606"/>
        <v>0</v>
      </c>
      <c r="Q377" s="79">
        <f t="shared" si="607"/>
        <v>0</v>
      </c>
      <c r="R377" s="79">
        <f t="shared" si="638"/>
        <v>0</v>
      </c>
      <c r="S377" s="534"/>
      <c r="T377" s="534"/>
      <c r="U377" s="402"/>
      <c r="V377" s="320"/>
      <c r="W377" s="79">
        <f t="shared" si="608"/>
        <v>0</v>
      </c>
      <c r="X377" s="79">
        <f t="shared" si="609"/>
        <v>0</v>
      </c>
      <c r="Y377" s="79">
        <f t="shared" si="639"/>
        <v>0</v>
      </c>
      <c r="Z377" s="534"/>
      <c r="AA377" s="534"/>
      <c r="AB377" s="402"/>
      <c r="AC377" s="320"/>
      <c r="AD377" s="79">
        <f t="shared" si="610"/>
        <v>0</v>
      </c>
      <c r="AE377" s="79">
        <f t="shared" si="611"/>
        <v>0</v>
      </c>
      <c r="AF377" s="79">
        <f t="shared" si="640"/>
        <v>0</v>
      </c>
      <c r="AG377" s="534"/>
      <c r="AH377" s="534"/>
      <c r="AI377" s="402"/>
      <c r="AJ377" s="320"/>
      <c r="AK377" s="79">
        <f t="shared" si="612"/>
        <v>0</v>
      </c>
      <c r="AL377" s="79">
        <f t="shared" si="613"/>
        <v>0</v>
      </c>
      <c r="AM377" s="79">
        <f t="shared" si="641"/>
        <v>0</v>
      </c>
      <c r="AN377" s="534"/>
      <c r="AO377" s="534"/>
      <c r="AP377" s="402"/>
      <c r="AQ377" s="320"/>
      <c r="AR377" s="79">
        <f t="shared" si="614"/>
        <v>0</v>
      </c>
      <c r="AS377" s="79">
        <f t="shared" si="615"/>
        <v>0</v>
      </c>
      <c r="AT377" s="79">
        <f t="shared" si="642"/>
        <v>0</v>
      </c>
      <c r="AU377" s="534"/>
      <c r="AV377" s="534"/>
      <c r="AW377" s="402"/>
      <c r="AX377" s="320"/>
      <c r="AY377" s="79">
        <f t="shared" si="616"/>
        <v>0</v>
      </c>
      <c r="AZ377" s="79">
        <f t="shared" si="617"/>
        <v>0</v>
      </c>
      <c r="BA377" s="79">
        <f t="shared" si="643"/>
        <v>0</v>
      </c>
      <c r="BB377" s="534"/>
      <c r="BC377" s="534"/>
      <c r="BD377" s="402"/>
      <c r="BE377" s="320"/>
      <c r="BF377" s="79">
        <f t="shared" si="618"/>
        <v>0</v>
      </c>
      <c r="BG377" s="79">
        <f t="shared" si="619"/>
        <v>0</v>
      </c>
      <c r="BH377" s="79">
        <f t="shared" si="644"/>
        <v>0</v>
      </c>
      <c r="BI377" s="534"/>
      <c r="BJ377" s="534"/>
      <c r="BK377" s="402"/>
      <c r="BL377" s="320"/>
      <c r="BM377" s="79">
        <f t="shared" si="620"/>
        <v>0</v>
      </c>
      <c r="BN377" s="79">
        <f t="shared" si="621"/>
        <v>0</v>
      </c>
      <c r="BO377" s="79">
        <f t="shared" si="645"/>
        <v>0</v>
      </c>
      <c r="BP377" s="534"/>
      <c r="BQ377" s="534"/>
      <c r="BR377" s="402"/>
      <c r="BS377" s="320"/>
      <c r="BT377" s="79">
        <f t="shared" si="622"/>
        <v>0</v>
      </c>
      <c r="BU377" s="79">
        <f t="shared" si="623"/>
        <v>0</v>
      </c>
      <c r="BV377" s="79">
        <f t="shared" si="646"/>
        <v>0</v>
      </c>
      <c r="BW377" s="534"/>
      <c r="BX377" s="534"/>
      <c r="BY377" s="402"/>
      <c r="BZ377" s="320"/>
      <c r="CA377" s="79">
        <f t="shared" si="624"/>
        <v>0</v>
      </c>
      <c r="CB377" s="79">
        <f t="shared" si="625"/>
        <v>0</v>
      </c>
      <c r="CC377" s="79">
        <f t="shared" si="647"/>
        <v>0</v>
      </c>
      <c r="CD377" s="534"/>
      <c r="CE377" s="534"/>
      <c r="CF377" s="402"/>
      <c r="CG377" s="320"/>
      <c r="CH377" s="79">
        <f t="shared" si="626"/>
        <v>0</v>
      </c>
      <c r="CI377" s="79">
        <f t="shared" si="627"/>
        <v>0</v>
      </c>
      <c r="CJ377" s="79">
        <f t="shared" si="648"/>
        <v>0</v>
      </c>
      <c r="CK377" s="534"/>
      <c r="CL377" s="534"/>
      <c r="CM377" s="402"/>
      <c r="CN377" s="320"/>
      <c r="CO377" s="79">
        <f t="shared" si="628"/>
        <v>0</v>
      </c>
      <c r="CP377" s="79">
        <f t="shared" si="629"/>
        <v>0</v>
      </c>
      <c r="CQ377" s="79">
        <f t="shared" si="649"/>
        <v>0</v>
      </c>
      <c r="CR377" s="534"/>
      <c r="CS377" s="534"/>
      <c r="CT377" s="402"/>
      <c r="CU377" s="320"/>
      <c r="CV377" s="79">
        <f t="shared" si="630"/>
        <v>0</v>
      </c>
      <c r="CW377" s="79">
        <f t="shared" si="631"/>
        <v>0</v>
      </c>
      <c r="CX377" s="79">
        <f t="shared" si="650"/>
        <v>0</v>
      </c>
      <c r="CY377" s="534"/>
      <c r="CZ377" s="534"/>
      <c r="DA377" s="402"/>
      <c r="DB377" s="320"/>
      <c r="DC377" s="79">
        <f t="shared" si="632"/>
        <v>0</v>
      </c>
      <c r="DD377" s="79">
        <f t="shared" si="633"/>
        <v>0</v>
      </c>
      <c r="DE377" s="79">
        <f t="shared" si="651"/>
        <v>0</v>
      </c>
      <c r="DF377" s="534"/>
      <c r="DG377" s="534"/>
      <c r="DH377" s="402"/>
      <c r="DI377" s="320"/>
      <c r="DJ377" s="79">
        <f t="shared" si="634"/>
        <v>0</v>
      </c>
      <c r="DK377" s="79">
        <f t="shared" si="635"/>
        <v>0</v>
      </c>
      <c r="DL377" s="79">
        <f t="shared" si="652"/>
        <v>0</v>
      </c>
      <c r="DM377" s="534"/>
      <c r="DN377" s="534"/>
      <c r="DO377" s="402"/>
      <c r="DP377" s="320"/>
      <c r="DQ377" s="79">
        <f t="shared" si="636"/>
        <v>0</v>
      </c>
      <c r="DR377" s="79">
        <f t="shared" si="637"/>
        <v>0</v>
      </c>
      <c r="DS377" s="79">
        <f t="shared" si="653"/>
        <v>0</v>
      </c>
      <c r="DT377" s="534"/>
      <c r="DU377" s="534"/>
      <c r="DV377" s="402"/>
    </row>
    <row r="378" spans="1:126" outlineLevel="1" x14ac:dyDescent="0.2">
      <c r="A378" s="186" t="s">
        <v>234</v>
      </c>
      <c r="B378" s="179" t="s">
        <v>35</v>
      </c>
      <c r="C378" s="44"/>
      <c r="D378" s="43"/>
      <c r="E378" s="79">
        <f t="shared" si="602"/>
        <v>0</v>
      </c>
      <c r="F378" s="150"/>
      <c r="G378" s="22" t="s">
        <v>248</v>
      </c>
      <c r="H378" s="320" t="s">
        <v>318</v>
      </c>
      <c r="I378" s="79">
        <f t="shared" si="603"/>
        <v>0</v>
      </c>
      <c r="J378" s="79">
        <f t="shared" si="604"/>
        <v>0</v>
      </c>
      <c r="K378" s="79">
        <f t="shared" si="605"/>
        <v>0</v>
      </c>
      <c r="L378" s="537"/>
      <c r="M378" s="537"/>
      <c r="N378" s="401"/>
      <c r="O378" s="320" t="str">
        <f t="shared" si="553"/>
        <v>LLC</v>
      </c>
      <c r="P378" s="79">
        <f t="shared" si="606"/>
        <v>0</v>
      </c>
      <c r="Q378" s="79">
        <f t="shared" si="607"/>
        <v>0</v>
      </c>
      <c r="R378" s="79">
        <f t="shared" si="638"/>
        <v>0</v>
      </c>
      <c r="S378" s="537"/>
      <c r="T378" s="537"/>
      <c r="U378" s="401"/>
      <c r="V378" s="320"/>
      <c r="W378" s="79">
        <f t="shared" si="608"/>
        <v>0</v>
      </c>
      <c r="X378" s="79">
        <f t="shared" si="609"/>
        <v>0</v>
      </c>
      <c r="Y378" s="79">
        <f t="shared" si="639"/>
        <v>0</v>
      </c>
      <c r="Z378" s="537"/>
      <c r="AA378" s="537"/>
      <c r="AB378" s="401"/>
      <c r="AC378" s="320"/>
      <c r="AD378" s="79">
        <f t="shared" si="610"/>
        <v>0</v>
      </c>
      <c r="AE378" s="79">
        <f t="shared" si="611"/>
        <v>0</v>
      </c>
      <c r="AF378" s="79">
        <f t="shared" si="640"/>
        <v>0</v>
      </c>
      <c r="AG378" s="537"/>
      <c r="AH378" s="537"/>
      <c r="AI378" s="401"/>
      <c r="AJ378" s="320"/>
      <c r="AK378" s="79">
        <f t="shared" si="612"/>
        <v>0</v>
      </c>
      <c r="AL378" s="79">
        <f t="shared" si="613"/>
        <v>0</v>
      </c>
      <c r="AM378" s="79">
        <f t="shared" si="641"/>
        <v>0</v>
      </c>
      <c r="AN378" s="537"/>
      <c r="AO378" s="537"/>
      <c r="AP378" s="401"/>
      <c r="AQ378" s="320"/>
      <c r="AR378" s="79">
        <f t="shared" si="614"/>
        <v>0</v>
      </c>
      <c r="AS378" s="79">
        <f t="shared" si="615"/>
        <v>0</v>
      </c>
      <c r="AT378" s="79">
        <f t="shared" si="642"/>
        <v>0</v>
      </c>
      <c r="AU378" s="537"/>
      <c r="AV378" s="537"/>
      <c r="AW378" s="401"/>
      <c r="AX378" s="320"/>
      <c r="AY378" s="79">
        <f t="shared" si="616"/>
        <v>0</v>
      </c>
      <c r="AZ378" s="79">
        <f t="shared" si="617"/>
        <v>0</v>
      </c>
      <c r="BA378" s="79">
        <f t="shared" si="643"/>
        <v>0</v>
      </c>
      <c r="BB378" s="537"/>
      <c r="BC378" s="537"/>
      <c r="BD378" s="401"/>
      <c r="BE378" s="320"/>
      <c r="BF378" s="79">
        <f t="shared" si="618"/>
        <v>0</v>
      </c>
      <c r="BG378" s="79">
        <f t="shared" si="619"/>
        <v>0</v>
      </c>
      <c r="BH378" s="79">
        <f t="shared" si="644"/>
        <v>0</v>
      </c>
      <c r="BI378" s="537"/>
      <c r="BJ378" s="537"/>
      <c r="BK378" s="401"/>
      <c r="BL378" s="320"/>
      <c r="BM378" s="79">
        <f t="shared" si="620"/>
        <v>0</v>
      </c>
      <c r="BN378" s="79">
        <f t="shared" si="621"/>
        <v>0</v>
      </c>
      <c r="BO378" s="79">
        <f t="shared" si="645"/>
        <v>0</v>
      </c>
      <c r="BP378" s="537"/>
      <c r="BQ378" s="537"/>
      <c r="BR378" s="401"/>
      <c r="BS378" s="320"/>
      <c r="BT378" s="79">
        <f t="shared" si="622"/>
        <v>0</v>
      </c>
      <c r="BU378" s="79">
        <f t="shared" si="623"/>
        <v>0</v>
      </c>
      <c r="BV378" s="79">
        <f t="shared" si="646"/>
        <v>0</v>
      </c>
      <c r="BW378" s="537"/>
      <c r="BX378" s="537"/>
      <c r="BY378" s="401"/>
      <c r="BZ378" s="320"/>
      <c r="CA378" s="79">
        <f t="shared" si="624"/>
        <v>0</v>
      </c>
      <c r="CB378" s="79">
        <f t="shared" si="625"/>
        <v>0</v>
      </c>
      <c r="CC378" s="79">
        <f t="shared" si="647"/>
        <v>0</v>
      </c>
      <c r="CD378" s="537"/>
      <c r="CE378" s="537"/>
      <c r="CF378" s="401"/>
      <c r="CG378" s="320"/>
      <c r="CH378" s="79">
        <f t="shared" si="626"/>
        <v>0</v>
      </c>
      <c r="CI378" s="79">
        <f t="shared" si="627"/>
        <v>0</v>
      </c>
      <c r="CJ378" s="79">
        <f t="shared" si="648"/>
        <v>0</v>
      </c>
      <c r="CK378" s="537"/>
      <c r="CL378" s="537"/>
      <c r="CM378" s="401"/>
      <c r="CN378" s="320"/>
      <c r="CO378" s="79">
        <f t="shared" si="628"/>
        <v>0</v>
      </c>
      <c r="CP378" s="79">
        <f t="shared" si="629"/>
        <v>0</v>
      </c>
      <c r="CQ378" s="79">
        <f t="shared" si="649"/>
        <v>0</v>
      </c>
      <c r="CR378" s="537"/>
      <c r="CS378" s="537"/>
      <c r="CT378" s="401"/>
      <c r="CU378" s="320"/>
      <c r="CV378" s="79">
        <f t="shared" si="630"/>
        <v>0</v>
      </c>
      <c r="CW378" s="79">
        <f t="shared" si="631"/>
        <v>0</v>
      </c>
      <c r="CX378" s="79">
        <f t="shared" si="650"/>
        <v>0</v>
      </c>
      <c r="CY378" s="537"/>
      <c r="CZ378" s="537"/>
      <c r="DA378" s="401"/>
      <c r="DB378" s="320"/>
      <c r="DC378" s="79">
        <f t="shared" si="632"/>
        <v>0</v>
      </c>
      <c r="DD378" s="79">
        <f t="shared" si="633"/>
        <v>0</v>
      </c>
      <c r="DE378" s="79">
        <f t="shared" si="651"/>
        <v>0</v>
      </c>
      <c r="DF378" s="537"/>
      <c r="DG378" s="537"/>
      <c r="DH378" s="401"/>
      <c r="DI378" s="320"/>
      <c r="DJ378" s="79">
        <f t="shared" si="634"/>
        <v>0</v>
      </c>
      <c r="DK378" s="79">
        <f t="shared" si="635"/>
        <v>0</v>
      </c>
      <c r="DL378" s="79">
        <f t="shared" si="652"/>
        <v>0</v>
      </c>
      <c r="DM378" s="537"/>
      <c r="DN378" s="537"/>
      <c r="DO378" s="401"/>
      <c r="DP378" s="320"/>
      <c r="DQ378" s="79">
        <f t="shared" si="636"/>
        <v>0</v>
      </c>
      <c r="DR378" s="79">
        <f t="shared" si="637"/>
        <v>0</v>
      </c>
      <c r="DS378" s="79">
        <f t="shared" si="653"/>
        <v>0</v>
      </c>
      <c r="DT378" s="537"/>
      <c r="DU378" s="537"/>
      <c r="DV378" s="401"/>
    </row>
    <row r="379" spans="1:126" outlineLevel="1" x14ac:dyDescent="0.2">
      <c r="A379" s="186" t="s">
        <v>22</v>
      </c>
      <c r="B379" s="179" t="s">
        <v>34</v>
      </c>
      <c r="C379" s="44"/>
      <c r="D379" s="43"/>
      <c r="E379" s="79">
        <f t="shared" si="602"/>
        <v>0</v>
      </c>
      <c r="F379" s="150" t="s">
        <v>36</v>
      </c>
      <c r="G379" s="22" t="s">
        <v>250</v>
      </c>
      <c r="H379" s="320" t="s">
        <v>318</v>
      </c>
      <c r="I379" s="79">
        <f t="shared" si="603"/>
        <v>0</v>
      </c>
      <c r="J379" s="79">
        <f t="shared" si="604"/>
        <v>0</v>
      </c>
      <c r="K379" s="79">
        <f t="shared" si="605"/>
        <v>0</v>
      </c>
      <c r="L379" s="537"/>
      <c r="M379" s="537"/>
      <c r="N379" s="401"/>
      <c r="O379" s="320"/>
      <c r="P379" s="79">
        <f t="shared" si="606"/>
        <v>0</v>
      </c>
      <c r="Q379" s="79">
        <f t="shared" si="607"/>
        <v>0</v>
      </c>
      <c r="R379" s="79">
        <f t="shared" si="638"/>
        <v>0</v>
      </c>
      <c r="S379" s="537"/>
      <c r="T379" s="537"/>
      <c r="U379" s="401"/>
      <c r="V379" s="320"/>
      <c r="W379" s="79">
        <f t="shared" si="608"/>
        <v>0</v>
      </c>
      <c r="X379" s="79">
        <f t="shared" si="609"/>
        <v>0</v>
      </c>
      <c r="Y379" s="79">
        <f t="shared" si="639"/>
        <v>0</v>
      </c>
      <c r="Z379" s="537"/>
      <c r="AA379" s="537"/>
      <c r="AB379" s="401"/>
      <c r="AC379" s="320"/>
      <c r="AD379" s="79">
        <f t="shared" si="610"/>
        <v>0</v>
      </c>
      <c r="AE379" s="79">
        <f t="shared" si="611"/>
        <v>0</v>
      </c>
      <c r="AF379" s="79">
        <f t="shared" si="640"/>
        <v>0</v>
      </c>
      <c r="AG379" s="537"/>
      <c r="AH379" s="537"/>
      <c r="AI379" s="401"/>
      <c r="AJ379" s="320"/>
      <c r="AK379" s="79">
        <f t="shared" si="612"/>
        <v>0</v>
      </c>
      <c r="AL379" s="79">
        <f t="shared" si="613"/>
        <v>0</v>
      </c>
      <c r="AM379" s="79">
        <f t="shared" si="641"/>
        <v>0</v>
      </c>
      <c r="AN379" s="537"/>
      <c r="AO379" s="537"/>
      <c r="AP379" s="401"/>
      <c r="AQ379" s="320"/>
      <c r="AR379" s="79">
        <f t="shared" si="614"/>
        <v>0</v>
      </c>
      <c r="AS379" s="79">
        <f t="shared" si="615"/>
        <v>0</v>
      </c>
      <c r="AT379" s="79">
        <f t="shared" si="642"/>
        <v>0</v>
      </c>
      <c r="AU379" s="537"/>
      <c r="AV379" s="537"/>
      <c r="AW379" s="401"/>
      <c r="AX379" s="320"/>
      <c r="AY379" s="79">
        <f t="shared" si="616"/>
        <v>0</v>
      </c>
      <c r="AZ379" s="79">
        <f t="shared" si="617"/>
        <v>0</v>
      </c>
      <c r="BA379" s="79">
        <f t="shared" si="643"/>
        <v>0</v>
      </c>
      <c r="BB379" s="537"/>
      <c r="BC379" s="537"/>
      <c r="BD379" s="401"/>
      <c r="BE379" s="320"/>
      <c r="BF379" s="79">
        <f t="shared" si="618"/>
        <v>0</v>
      </c>
      <c r="BG379" s="79">
        <f t="shared" si="619"/>
        <v>0</v>
      </c>
      <c r="BH379" s="79">
        <f t="shared" si="644"/>
        <v>0</v>
      </c>
      <c r="BI379" s="537"/>
      <c r="BJ379" s="537"/>
      <c r="BK379" s="401"/>
      <c r="BL379" s="320"/>
      <c r="BM379" s="79">
        <f t="shared" si="620"/>
        <v>0</v>
      </c>
      <c r="BN379" s="79">
        <f t="shared" si="621"/>
        <v>0</v>
      </c>
      <c r="BO379" s="79">
        <f t="shared" si="645"/>
        <v>0</v>
      </c>
      <c r="BP379" s="537"/>
      <c r="BQ379" s="537"/>
      <c r="BR379" s="401"/>
      <c r="BS379" s="320"/>
      <c r="BT379" s="79">
        <f t="shared" si="622"/>
        <v>0</v>
      </c>
      <c r="BU379" s="79">
        <f t="shared" si="623"/>
        <v>0</v>
      </c>
      <c r="BV379" s="79">
        <f t="shared" si="646"/>
        <v>0</v>
      </c>
      <c r="BW379" s="537"/>
      <c r="BX379" s="537"/>
      <c r="BY379" s="401"/>
      <c r="BZ379" s="320"/>
      <c r="CA379" s="79">
        <f t="shared" si="624"/>
        <v>0</v>
      </c>
      <c r="CB379" s="79">
        <f t="shared" si="625"/>
        <v>0</v>
      </c>
      <c r="CC379" s="79">
        <f t="shared" si="647"/>
        <v>0</v>
      </c>
      <c r="CD379" s="537"/>
      <c r="CE379" s="537"/>
      <c r="CF379" s="401"/>
      <c r="CG379" s="320"/>
      <c r="CH379" s="79">
        <f t="shared" si="626"/>
        <v>0</v>
      </c>
      <c r="CI379" s="79">
        <f t="shared" si="627"/>
        <v>0</v>
      </c>
      <c r="CJ379" s="79">
        <f t="shared" si="648"/>
        <v>0</v>
      </c>
      <c r="CK379" s="537"/>
      <c r="CL379" s="537"/>
      <c r="CM379" s="401"/>
      <c r="CN379" s="320"/>
      <c r="CO379" s="79">
        <f t="shared" si="628"/>
        <v>0</v>
      </c>
      <c r="CP379" s="79">
        <f t="shared" si="629"/>
        <v>0</v>
      </c>
      <c r="CQ379" s="79">
        <f t="shared" si="649"/>
        <v>0</v>
      </c>
      <c r="CR379" s="537"/>
      <c r="CS379" s="537"/>
      <c r="CT379" s="401"/>
      <c r="CU379" s="320"/>
      <c r="CV379" s="79">
        <f t="shared" si="630"/>
        <v>0</v>
      </c>
      <c r="CW379" s="79">
        <f t="shared" si="631"/>
        <v>0</v>
      </c>
      <c r="CX379" s="79">
        <f t="shared" si="650"/>
        <v>0</v>
      </c>
      <c r="CY379" s="537"/>
      <c r="CZ379" s="537"/>
      <c r="DA379" s="401"/>
      <c r="DB379" s="320"/>
      <c r="DC379" s="79">
        <f t="shared" si="632"/>
        <v>0</v>
      </c>
      <c r="DD379" s="79">
        <f t="shared" si="633"/>
        <v>0</v>
      </c>
      <c r="DE379" s="79">
        <f t="shared" si="651"/>
        <v>0</v>
      </c>
      <c r="DF379" s="537"/>
      <c r="DG379" s="537"/>
      <c r="DH379" s="401"/>
      <c r="DI379" s="320"/>
      <c r="DJ379" s="79">
        <f t="shared" si="634"/>
        <v>0</v>
      </c>
      <c r="DK379" s="79">
        <f t="shared" si="635"/>
        <v>0</v>
      </c>
      <c r="DL379" s="79">
        <f t="shared" si="652"/>
        <v>0</v>
      </c>
      <c r="DM379" s="537"/>
      <c r="DN379" s="537"/>
      <c r="DO379" s="401"/>
      <c r="DP379" s="320"/>
      <c r="DQ379" s="79">
        <f t="shared" si="636"/>
        <v>0</v>
      </c>
      <c r="DR379" s="79">
        <f t="shared" si="637"/>
        <v>0</v>
      </c>
      <c r="DS379" s="79">
        <f t="shared" si="653"/>
        <v>0</v>
      </c>
      <c r="DT379" s="537"/>
      <c r="DU379" s="537"/>
      <c r="DV379" s="401"/>
    </row>
    <row r="380" spans="1:126" outlineLevel="1" x14ac:dyDescent="0.2">
      <c r="A380" s="186" t="s">
        <v>254</v>
      </c>
      <c r="B380" s="182"/>
      <c r="C380" s="44"/>
      <c r="D380" s="43"/>
      <c r="E380" s="79">
        <f t="shared" si="602"/>
        <v>0</v>
      </c>
      <c r="F380" s="150"/>
      <c r="G380" s="22"/>
      <c r="H380" s="320" t="s">
        <v>318</v>
      </c>
      <c r="I380" s="79">
        <f t="shared" si="603"/>
        <v>0</v>
      </c>
      <c r="J380" s="79">
        <f t="shared" si="604"/>
        <v>0</v>
      </c>
      <c r="K380" s="79">
        <f t="shared" si="605"/>
        <v>0</v>
      </c>
      <c r="L380" s="537"/>
      <c r="M380" s="537"/>
      <c r="N380" s="401"/>
      <c r="O380" s="320" t="str">
        <f t="shared" si="553"/>
        <v>LLC</v>
      </c>
      <c r="P380" s="79">
        <f t="shared" si="606"/>
        <v>0</v>
      </c>
      <c r="Q380" s="79">
        <f t="shared" si="607"/>
        <v>0</v>
      </c>
      <c r="R380" s="79">
        <f t="shared" si="638"/>
        <v>0</v>
      </c>
      <c r="S380" s="537"/>
      <c r="T380" s="537"/>
      <c r="U380" s="401"/>
      <c r="V380" s="320"/>
      <c r="W380" s="79">
        <f t="shared" si="608"/>
        <v>0</v>
      </c>
      <c r="X380" s="79">
        <f t="shared" si="609"/>
        <v>0</v>
      </c>
      <c r="Y380" s="79">
        <f t="shared" si="639"/>
        <v>0</v>
      </c>
      <c r="Z380" s="537"/>
      <c r="AA380" s="537"/>
      <c r="AB380" s="401"/>
      <c r="AC380" s="320"/>
      <c r="AD380" s="79">
        <f t="shared" si="610"/>
        <v>0</v>
      </c>
      <c r="AE380" s="79">
        <f t="shared" si="611"/>
        <v>0</v>
      </c>
      <c r="AF380" s="79">
        <f t="shared" si="640"/>
        <v>0</v>
      </c>
      <c r="AG380" s="537"/>
      <c r="AH380" s="537"/>
      <c r="AI380" s="401"/>
      <c r="AJ380" s="320"/>
      <c r="AK380" s="79">
        <f t="shared" si="612"/>
        <v>0</v>
      </c>
      <c r="AL380" s="79">
        <f t="shared" si="613"/>
        <v>0</v>
      </c>
      <c r="AM380" s="79">
        <f t="shared" si="641"/>
        <v>0</v>
      </c>
      <c r="AN380" s="537"/>
      <c r="AO380" s="537"/>
      <c r="AP380" s="401"/>
      <c r="AQ380" s="320"/>
      <c r="AR380" s="79">
        <f t="shared" si="614"/>
        <v>0</v>
      </c>
      <c r="AS380" s="79">
        <f t="shared" si="615"/>
        <v>0</v>
      </c>
      <c r="AT380" s="79">
        <f t="shared" si="642"/>
        <v>0</v>
      </c>
      <c r="AU380" s="537"/>
      <c r="AV380" s="537"/>
      <c r="AW380" s="401"/>
      <c r="AX380" s="320"/>
      <c r="AY380" s="79">
        <f t="shared" si="616"/>
        <v>0</v>
      </c>
      <c r="AZ380" s="79">
        <f t="shared" si="617"/>
        <v>0</v>
      </c>
      <c r="BA380" s="79">
        <f t="shared" si="643"/>
        <v>0</v>
      </c>
      <c r="BB380" s="537"/>
      <c r="BC380" s="537"/>
      <c r="BD380" s="401"/>
      <c r="BE380" s="320"/>
      <c r="BF380" s="79">
        <f t="shared" si="618"/>
        <v>0</v>
      </c>
      <c r="BG380" s="79">
        <f t="shared" si="619"/>
        <v>0</v>
      </c>
      <c r="BH380" s="79">
        <f t="shared" si="644"/>
        <v>0</v>
      </c>
      <c r="BI380" s="537"/>
      <c r="BJ380" s="537"/>
      <c r="BK380" s="401"/>
      <c r="BL380" s="320"/>
      <c r="BM380" s="79">
        <f t="shared" si="620"/>
        <v>0</v>
      </c>
      <c r="BN380" s="79">
        <f t="shared" si="621"/>
        <v>0</v>
      </c>
      <c r="BO380" s="79">
        <f t="shared" si="645"/>
        <v>0</v>
      </c>
      <c r="BP380" s="537"/>
      <c r="BQ380" s="537"/>
      <c r="BR380" s="401"/>
      <c r="BS380" s="320"/>
      <c r="BT380" s="79">
        <f t="shared" si="622"/>
        <v>0</v>
      </c>
      <c r="BU380" s="79">
        <f t="shared" si="623"/>
        <v>0</v>
      </c>
      <c r="BV380" s="79">
        <f t="shared" si="646"/>
        <v>0</v>
      </c>
      <c r="BW380" s="537"/>
      <c r="BX380" s="537"/>
      <c r="BY380" s="401"/>
      <c r="BZ380" s="320"/>
      <c r="CA380" s="79">
        <f t="shared" si="624"/>
        <v>0</v>
      </c>
      <c r="CB380" s="79">
        <f t="shared" si="625"/>
        <v>0</v>
      </c>
      <c r="CC380" s="79">
        <f t="shared" si="647"/>
        <v>0</v>
      </c>
      <c r="CD380" s="537"/>
      <c r="CE380" s="537"/>
      <c r="CF380" s="401"/>
      <c r="CG380" s="320"/>
      <c r="CH380" s="79">
        <f t="shared" si="626"/>
        <v>0</v>
      </c>
      <c r="CI380" s="79">
        <f t="shared" si="627"/>
        <v>0</v>
      </c>
      <c r="CJ380" s="79">
        <f t="shared" si="648"/>
        <v>0</v>
      </c>
      <c r="CK380" s="537"/>
      <c r="CL380" s="537"/>
      <c r="CM380" s="401"/>
      <c r="CN380" s="320"/>
      <c r="CO380" s="79">
        <f t="shared" si="628"/>
        <v>0</v>
      </c>
      <c r="CP380" s="79">
        <f t="shared" si="629"/>
        <v>0</v>
      </c>
      <c r="CQ380" s="79">
        <f t="shared" si="649"/>
        <v>0</v>
      </c>
      <c r="CR380" s="537"/>
      <c r="CS380" s="537"/>
      <c r="CT380" s="401"/>
      <c r="CU380" s="320"/>
      <c r="CV380" s="79">
        <f t="shared" si="630"/>
        <v>0</v>
      </c>
      <c r="CW380" s="79">
        <f t="shared" si="631"/>
        <v>0</v>
      </c>
      <c r="CX380" s="79">
        <f t="shared" si="650"/>
        <v>0</v>
      </c>
      <c r="CY380" s="537"/>
      <c r="CZ380" s="537"/>
      <c r="DA380" s="401"/>
      <c r="DB380" s="320"/>
      <c r="DC380" s="79">
        <f t="shared" si="632"/>
        <v>0</v>
      </c>
      <c r="DD380" s="79">
        <f t="shared" si="633"/>
        <v>0</v>
      </c>
      <c r="DE380" s="79">
        <f t="shared" si="651"/>
        <v>0</v>
      </c>
      <c r="DF380" s="537"/>
      <c r="DG380" s="537"/>
      <c r="DH380" s="401"/>
      <c r="DI380" s="320"/>
      <c r="DJ380" s="79">
        <f t="shared" si="634"/>
        <v>0</v>
      </c>
      <c r="DK380" s="79">
        <f t="shared" si="635"/>
        <v>0</v>
      </c>
      <c r="DL380" s="79">
        <f t="shared" si="652"/>
        <v>0</v>
      </c>
      <c r="DM380" s="537"/>
      <c r="DN380" s="537"/>
      <c r="DO380" s="401"/>
      <c r="DP380" s="320"/>
      <c r="DQ380" s="79">
        <f t="shared" si="636"/>
        <v>0</v>
      </c>
      <c r="DR380" s="79">
        <f t="shared" si="637"/>
        <v>0</v>
      </c>
      <c r="DS380" s="79">
        <f t="shared" si="653"/>
        <v>0</v>
      </c>
      <c r="DT380" s="537"/>
      <c r="DU380" s="537"/>
      <c r="DV380" s="401"/>
    </row>
    <row r="381" spans="1:126" outlineLevel="1" x14ac:dyDescent="0.2">
      <c r="A381" s="186" t="s">
        <v>89</v>
      </c>
      <c r="B381" s="179" t="s">
        <v>35</v>
      </c>
      <c r="C381" s="44"/>
      <c r="D381" s="43"/>
      <c r="E381" s="79">
        <f t="shared" si="602"/>
        <v>0</v>
      </c>
      <c r="F381" s="150" t="s">
        <v>36</v>
      </c>
      <c r="G381" s="22" t="s">
        <v>90</v>
      </c>
      <c r="H381" s="320" t="s">
        <v>318</v>
      </c>
      <c r="I381" s="79">
        <f t="shared" si="603"/>
        <v>0</v>
      </c>
      <c r="J381" s="79">
        <f t="shared" si="604"/>
        <v>0</v>
      </c>
      <c r="K381" s="79">
        <f t="shared" si="605"/>
        <v>0</v>
      </c>
      <c r="L381" s="537"/>
      <c r="M381" s="537"/>
      <c r="N381" s="401"/>
      <c r="O381" s="320" t="str">
        <f t="shared" si="553"/>
        <v>LLC</v>
      </c>
      <c r="P381" s="79">
        <f t="shared" si="606"/>
        <v>0</v>
      </c>
      <c r="Q381" s="79">
        <f t="shared" si="607"/>
        <v>0</v>
      </c>
      <c r="R381" s="79">
        <f t="shared" si="638"/>
        <v>0</v>
      </c>
      <c r="S381" s="537"/>
      <c r="T381" s="537"/>
      <c r="U381" s="401"/>
      <c r="V381" s="320"/>
      <c r="W381" s="79">
        <f t="shared" si="608"/>
        <v>0</v>
      </c>
      <c r="X381" s="79">
        <f t="shared" si="609"/>
        <v>0</v>
      </c>
      <c r="Y381" s="79">
        <f t="shared" si="639"/>
        <v>0</v>
      </c>
      <c r="Z381" s="537"/>
      <c r="AA381" s="537"/>
      <c r="AB381" s="401"/>
      <c r="AC381" s="320"/>
      <c r="AD381" s="79">
        <f t="shared" si="610"/>
        <v>0</v>
      </c>
      <c r="AE381" s="79">
        <f t="shared" si="611"/>
        <v>0</v>
      </c>
      <c r="AF381" s="79">
        <f t="shared" si="640"/>
        <v>0</v>
      </c>
      <c r="AG381" s="537"/>
      <c r="AH381" s="537"/>
      <c r="AI381" s="401"/>
      <c r="AJ381" s="320"/>
      <c r="AK381" s="79">
        <f t="shared" si="612"/>
        <v>0</v>
      </c>
      <c r="AL381" s="79">
        <f t="shared" si="613"/>
        <v>0</v>
      </c>
      <c r="AM381" s="79">
        <f t="shared" si="641"/>
        <v>0</v>
      </c>
      <c r="AN381" s="537"/>
      <c r="AO381" s="537"/>
      <c r="AP381" s="401"/>
      <c r="AQ381" s="320"/>
      <c r="AR381" s="79">
        <f t="shared" si="614"/>
        <v>0</v>
      </c>
      <c r="AS381" s="79">
        <f t="shared" si="615"/>
        <v>0</v>
      </c>
      <c r="AT381" s="79">
        <f t="shared" si="642"/>
        <v>0</v>
      </c>
      <c r="AU381" s="537"/>
      <c r="AV381" s="537"/>
      <c r="AW381" s="401"/>
      <c r="AX381" s="320"/>
      <c r="AY381" s="79">
        <f t="shared" si="616"/>
        <v>0</v>
      </c>
      <c r="AZ381" s="79">
        <f t="shared" si="617"/>
        <v>0</v>
      </c>
      <c r="BA381" s="79">
        <f t="shared" si="643"/>
        <v>0</v>
      </c>
      <c r="BB381" s="537"/>
      <c r="BC381" s="537"/>
      <c r="BD381" s="401"/>
      <c r="BE381" s="320"/>
      <c r="BF381" s="79">
        <f t="shared" si="618"/>
        <v>0</v>
      </c>
      <c r="BG381" s="79">
        <f t="shared" si="619"/>
        <v>0</v>
      </c>
      <c r="BH381" s="79">
        <f t="shared" si="644"/>
        <v>0</v>
      </c>
      <c r="BI381" s="537"/>
      <c r="BJ381" s="537"/>
      <c r="BK381" s="401"/>
      <c r="BL381" s="320"/>
      <c r="BM381" s="79">
        <f t="shared" si="620"/>
        <v>0</v>
      </c>
      <c r="BN381" s="79">
        <f t="shared" si="621"/>
        <v>0</v>
      </c>
      <c r="BO381" s="79">
        <f t="shared" si="645"/>
        <v>0</v>
      </c>
      <c r="BP381" s="537"/>
      <c r="BQ381" s="537"/>
      <c r="BR381" s="401"/>
      <c r="BS381" s="320"/>
      <c r="BT381" s="79">
        <f t="shared" si="622"/>
        <v>0</v>
      </c>
      <c r="BU381" s="79">
        <f t="shared" si="623"/>
        <v>0</v>
      </c>
      <c r="BV381" s="79">
        <f t="shared" si="646"/>
        <v>0</v>
      </c>
      <c r="BW381" s="537"/>
      <c r="BX381" s="537"/>
      <c r="BY381" s="401"/>
      <c r="BZ381" s="320"/>
      <c r="CA381" s="79">
        <f t="shared" si="624"/>
        <v>0</v>
      </c>
      <c r="CB381" s="79">
        <f t="shared" si="625"/>
        <v>0</v>
      </c>
      <c r="CC381" s="79">
        <f t="shared" si="647"/>
        <v>0</v>
      </c>
      <c r="CD381" s="537"/>
      <c r="CE381" s="537"/>
      <c r="CF381" s="401"/>
      <c r="CG381" s="320"/>
      <c r="CH381" s="79">
        <f t="shared" si="626"/>
        <v>0</v>
      </c>
      <c r="CI381" s="79">
        <f t="shared" si="627"/>
        <v>0</v>
      </c>
      <c r="CJ381" s="79">
        <f t="shared" si="648"/>
        <v>0</v>
      </c>
      <c r="CK381" s="537"/>
      <c r="CL381" s="537"/>
      <c r="CM381" s="401"/>
      <c r="CN381" s="320"/>
      <c r="CO381" s="79">
        <f t="shared" si="628"/>
        <v>0</v>
      </c>
      <c r="CP381" s="79">
        <f t="shared" si="629"/>
        <v>0</v>
      </c>
      <c r="CQ381" s="79">
        <f t="shared" si="649"/>
        <v>0</v>
      </c>
      <c r="CR381" s="537"/>
      <c r="CS381" s="537"/>
      <c r="CT381" s="401"/>
      <c r="CU381" s="320"/>
      <c r="CV381" s="79">
        <f t="shared" si="630"/>
        <v>0</v>
      </c>
      <c r="CW381" s="79">
        <f t="shared" si="631"/>
        <v>0</v>
      </c>
      <c r="CX381" s="79">
        <f t="shared" si="650"/>
        <v>0</v>
      </c>
      <c r="CY381" s="537"/>
      <c r="CZ381" s="537"/>
      <c r="DA381" s="401"/>
      <c r="DB381" s="320"/>
      <c r="DC381" s="79">
        <f t="shared" si="632"/>
        <v>0</v>
      </c>
      <c r="DD381" s="79">
        <f t="shared" si="633"/>
        <v>0</v>
      </c>
      <c r="DE381" s="79">
        <f t="shared" si="651"/>
        <v>0</v>
      </c>
      <c r="DF381" s="537"/>
      <c r="DG381" s="537"/>
      <c r="DH381" s="401"/>
      <c r="DI381" s="320"/>
      <c r="DJ381" s="79">
        <f t="shared" si="634"/>
        <v>0</v>
      </c>
      <c r="DK381" s="79">
        <f t="shared" si="635"/>
        <v>0</v>
      </c>
      <c r="DL381" s="79">
        <f t="shared" si="652"/>
        <v>0</v>
      </c>
      <c r="DM381" s="537"/>
      <c r="DN381" s="537"/>
      <c r="DO381" s="401"/>
      <c r="DP381" s="320"/>
      <c r="DQ381" s="79">
        <f t="shared" si="636"/>
        <v>0</v>
      </c>
      <c r="DR381" s="79">
        <f t="shared" si="637"/>
        <v>0</v>
      </c>
      <c r="DS381" s="79">
        <f t="shared" si="653"/>
        <v>0</v>
      </c>
      <c r="DT381" s="537"/>
      <c r="DU381" s="537"/>
      <c r="DV381" s="401"/>
    </row>
    <row r="382" spans="1:126" s="20" customFormat="1" outlineLevel="1" x14ac:dyDescent="0.2">
      <c r="A382" s="196" t="s">
        <v>274</v>
      </c>
      <c r="B382" s="182"/>
      <c r="C382" s="42"/>
      <c r="D382" s="42"/>
      <c r="E382" s="78">
        <f t="shared" si="602"/>
        <v>0</v>
      </c>
      <c r="F382" s="190"/>
      <c r="G382" s="22" t="s">
        <v>276</v>
      </c>
      <c r="H382" s="320" t="s">
        <v>318</v>
      </c>
      <c r="I382" s="79">
        <f t="shared" si="603"/>
        <v>0</v>
      </c>
      <c r="J382" s="79">
        <f t="shared" si="604"/>
        <v>0</v>
      </c>
      <c r="K382" s="78">
        <f t="shared" si="605"/>
        <v>0</v>
      </c>
      <c r="L382" s="537"/>
      <c r="M382" s="537"/>
      <c r="N382" s="401"/>
      <c r="O382" s="320" t="str">
        <f t="shared" si="553"/>
        <v>LLC</v>
      </c>
      <c r="P382" s="79">
        <f t="shared" si="606"/>
        <v>0</v>
      </c>
      <c r="Q382" s="79">
        <f t="shared" si="607"/>
        <v>0</v>
      </c>
      <c r="R382" s="78">
        <f t="shared" si="638"/>
        <v>0</v>
      </c>
      <c r="S382" s="537"/>
      <c r="T382" s="537"/>
      <c r="U382" s="401"/>
      <c r="V382" s="320"/>
      <c r="W382" s="79">
        <f t="shared" si="608"/>
        <v>0</v>
      </c>
      <c r="X382" s="79">
        <f t="shared" si="609"/>
        <v>0</v>
      </c>
      <c r="Y382" s="78">
        <f t="shared" si="639"/>
        <v>0</v>
      </c>
      <c r="Z382" s="537"/>
      <c r="AA382" s="537"/>
      <c r="AB382" s="401"/>
      <c r="AC382" s="320"/>
      <c r="AD382" s="79">
        <f t="shared" si="610"/>
        <v>0</v>
      </c>
      <c r="AE382" s="79">
        <f t="shared" si="611"/>
        <v>0</v>
      </c>
      <c r="AF382" s="78">
        <f t="shared" si="640"/>
        <v>0</v>
      </c>
      <c r="AG382" s="537"/>
      <c r="AH382" s="537"/>
      <c r="AI382" s="401"/>
      <c r="AJ382" s="320"/>
      <c r="AK382" s="79">
        <f t="shared" si="612"/>
        <v>0</v>
      </c>
      <c r="AL382" s="79">
        <f t="shared" si="613"/>
        <v>0</v>
      </c>
      <c r="AM382" s="78">
        <f t="shared" si="641"/>
        <v>0</v>
      </c>
      <c r="AN382" s="537"/>
      <c r="AO382" s="537"/>
      <c r="AP382" s="401"/>
      <c r="AQ382" s="320"/>
      <c r="AR382" s="79">
        <f t="shared" si="614"/>
        <v>0</v>
      </c>
      <c r="AS382" s="79">
        <f t="shared" si="615"/>
        <v>0</v>
      </c>
      <c r="AT382" s="78">
        <f t="shared" si="642"/>
        <v>0</v>
      </c>
      <c r="AU382" s="537"/>
      <c r="AV382" s="537"/>
      <c r="AW382" s="401"/>
      <c r="AX382" s="320"/>
      <c r="AY382" s="79">
        <f t="shared" si="616"/>
        <v>0</v>
      </c>
      <c r="AZ382" s="79">
        <f t="shared" si="617"/>
        <v>0</v>
      </c>
      <c r="BA382" s="78">
        <f t="shared" si="643"/>
        <v>0</v>
      </c>
      <c r="BB382" s="537"/>
      <c r="BC382" s="537"/>
      <c r="BD382" s="401"/>
      <c r="BE382" s="320"/>
      <c r="BF382" s="79">
        <f t="shared" si="618"/>
        <v>0</v>
      </c>
      <c r="BG382" s="79">
        <f t="shared" si="619"/>
        <v>0</v>
      </c>
      <c r="BH382" s="78">
        <f t="shared" si="644"/>
        <v>0</v>
      </c>
      <c r="BI382" s="537"/>
      <c r="BJ382" s="537"/>
      <c r="BK382" s="401"/>
      <c r="BL382" s="320"/>
      <c r="BM382" s="79">
        <f t="shared" si="620"/>
        <v>0</v>
      </c>
      <c r="BN382" s="79">
        <f t="shared" si="621"/>
        <v>0</v>
      </c>
      <c r="BO382" s="78">
        <f t="shared" si="645"/>
        <v>0</v>
      </c>
      <c r="BP382" s="537"/>
      <c r="BQ382" s="537"/>
      <c r="BR382" s="401"/>
      <c r="BS382" s="320"/>
      <c r="BT382" s="79">
        <f t="shared" si="622"/>
        <v>0</v>
      </c>
      <c r="BU382" s="79">
        <f t="shared" si="623"/>
        <v>0</v>
      </c>
      <c r="BV382" s="78">
        <f t="shared" si="646"/>
        <v>0</v>
      </c>
      <c r="BW382" s="537"/>
      <c r="BX382" s="537"/>
      <c r="BY382" s="401"/>
      <c r="BZ382" s="320"/>
      <c r="CA382" s="79">
        <f t="shared" si="624"/>
        <v>0</v>
      </c>
      <c r="CB382" s="79">
        <f t="shared" si="625"/>
        <v>0</v>
      </c>
      <c r="CC382" s="78">
        <f t="shared" si="647"/>
        <v>0</v>
      </c>
      <c r="CD382" s="537"/>
      <c r="CE382" s="537"/>
      <c r="CF382" s="401"/>
      <c r="CG382" s="320"/>
      <c r="CH382" s="79">
        <f t="shared" si="626"/>
        <v>0</v>
      </c>
      <c r="CI382" s="79">
        <f t="shared" si="627"/>
        <v>0</v>
      </c>
      <c r="CJ382" s="78">
        <f t="shared" si="648"/>
        <v>0</v>
      </c>
      <c r="CK382" s="537"/>
      <c r="CL382" s="537"/>
      <c r="CM382" s="401"/>
      <c r="CN382" s="320"/>
      <c r="CO382" s="79">
        <f t="shared" si="628"/>
        <v>0</v>
      </c>
      <c r="CP382" s="79">
        <f t="shared" si="629"/>
        <v>0</v>
      </c>
      <c r="CQ382" s="78">
        <f t="shared" si="649"/>
        <v>0</v>
      </c>
      <c r="CR382" s="537"/>
      <c r="CS382" s="537"/>
      <c r="CT382" s="401"/>
      <c r="CU382" s="320"/>
      <c r="CV382" s="79">
        <f t="shared" si="630"/>
        <v>0</v>
      </c>
      <c r="CW382" s="79">
        <f t="shared" si="631"/>
        <v>0</v>
      </c>
      <c r="CX382" s="78">
        <f t="shared" si="650"/>
        <v>0</v>
      </c>
      <c r="CY382" s="537"/>
      <c r="CZ382" s="537"/>
      <c r="DA382" s="401"/>
      <c r="DB382" s="320"/>
      <c r="DC382" s="79">
        <f t="shared" si="632"/>
        <v>0</v>
      </c>
      <c r="DD382" s="79">
        <f t="shared" si="633"/>
        <v>0</v>
      </c>
      <c r="DE382" s="78">
        <f t="shared" si="651"/>
        <v>0</v>
      </c>
      <c r="DF382" s="537"/>
      <c r="DG382" s="537"/>
      <c r="DH382" s="401"/>
      <c r="DI382" s="320"/>
      <c r="DJ382" s="79">
        <f t="shared" si="634"/>
        <v>0</v>
      </c>
      <c r="DK382" s="79">
        <f t="shared" si="635"/>
        <v>0</v>
      </c>
      <c r="DL382" s="78">
        <f t="shared" si="652"/>
        <v>0</v>
      </c>
      <c r="DM382" s="537"/>
      <c r="DN382" s="537"/>
      <c r="DO382" s="401"/>
      <c r="DP382" s="320"/>
      <c r="DQ382" s="79">
        <f t="shared" si="636"/>
        <v>0</v>
      </c>
      <c r="DR382" s="79">
        <f t="shared" si="637"/>
        <v>0</v>
      </c>
      <c r="DS382" s="78">
        <f t="shared" si="653"/>
        <v>0</v>
      </c>
      <c r="DT382" s="537"/>
      <c r="DU382" s="537"/>
      <c r="DV382" s="401"/>
    </row>
    <row r="383" spans="1:126" s="20" customFormat="1" outlineLevel="1" x14ac:dyDescent="0.2">
      <c r="A383" s="196" t="s">
        <v>249</v>
      </c>
      <c r="B383" s="182"/>
      <c r="C383" s="42"/>
      <c r="D383" s="42"/>
      <c r="E383" s="78">
        <f t="shared" si="602"/>
        <v>0</v>
      </c>
      <c r="F383" s="190"/>
      <c r="G383" s="22" t="s">
        <v>277</v>
      </c>
      <c r="H383" s="320" t="s">
        <v>318</v>
      </c>
      <c r="I383" s="79">
        <f t="shared" si="603"/>
        <v>0</v>
      </c>
      <c r="J383" s="79">
        <f t="shared" si="604"/>
        <v>0</v>
      </c>
      <c r="K383" s="78">
        <f t="shared" si="605"/>
        <v>0</v>
      </c>
      <c r="L383" s="537"/>
      <c r="M383" s="537"/>
      <c r="N383" s="401"/>
      <c r="O383" s="320" t="str">
        <f t="shared" si="553"/>
        <v>LLC</v>
      </c>
      <c r="P383" s="79">
        <f t="shared" si="606"/>
        <v>0</v>
      </c>
      <c r="Q383" s="79">
        <f t="shared" si="607"/>
        <v>0</v>
      </c>
      <c r="R383" s="78">
        <f t="shared" si="638"/>
        <v>0</v>
      </c>
      <c r="S383" s="537"/>
      <c r="T383" s="537"/>
      <c r="U383" s="401"/>
      <c r="V383" s="320"/>
      <c r="W383" s="79">
        <f t="shared" si="608"/>
        <v>0</v>
      </c>
      <c r="X383" s="79">
        <f t="shared" si="609"/>
        <v>0</v>
      </c>
      <c r="Y383" s="78">
        <f t="shared" si="639"/>
        <v>0</v>
      </c>
      <c r="Z383" s="537"/>
      <c r="AA383" s="537"/>
      <c r="AB383" s="401"/>
      <c r="AC383" s="320"/>
      <c r="AD383" s="79">
        <f t="shared" si="610"/>
        <v>0</v>
      </c>
      <c r="AE383" s="79">
        <f t="shared" si="611"/>
        <v>0</v>
      </c>
      <c r="AF383" s="78">
        <f t="shared" si="640"/>
        <v>0</v>
      </c>
      <c r="AG383" s="537"/>
      <c r="AH383" s="537"/>
      <c r="AI383" s="401"/>
      <c r="AJ383" s="320"/>
      <c r="AK383" s="79">
        <f t="shared" si="612"/>
        <v>0</v>
      </c>
      <c r="AL383" s="79">
        <f t="shared" si="613"/>
        <v>0</v>
      </c>
      <c r="AM383" s="78">
        <f t="shared" si="641"/>
        <v>0</v>
      </c>
      <c r="AN383" s="537"/>
      <c r="AO383" s="537"/>
      <c r="AP383" s="401"/>
      <c r="AQ383" s="320"/>
      <c r="AR383" s="79">
        <f t="shared" si="614"/>
        <v>0</v>
      </c>
      <c r="AS383" s="79">
        <f t="shared" si="615"/>
        <v>0</v>
      </c>
      <c r="AT383" s="78">
        <f t="shared" si="642"/>
        <v>0</v>
      </c>
      <c r="AU383" s="537"/>
      <c r="AV383" s="537"/>
      <c r="AW383" s="401"/>
      <c r="AX383" s="320"/>
      <c r="AY383" s="79">
        <f t="shared" si="616"/>
        <v>0</v>
      </c>
      <c r="AZ383" s="79">
        <f t="shared" si="617"/>
        <v>0</v>
      </c>
      <c r="BA383" s="78">
        <f t="shared" si="643"/>
        <v>0</v>
      </c>
      <c r="BB383" s="537"/>
      <c r="BC383" s="537"/>
      <c r="BD383" s="401"/>
      <c r="BE383" s="320"/>
      <c r="BF383" s="79">
        <f t="shared" si="618"/>
        <v>0</v>
      </c>
      <c r="BG383" s="79">
        <f t="shared" si="619"/>
        <v>0</v>
      </c>
      <c r="BH383" s="78">
        <f t="shared" si="644"/>
        <v>0</v>
      </c>
      <c r="BI383" s="537"/>
      <c r="BJ383" s="537"/>
      <c r="BK383" s="401"/>
      <c r="BL383" s="320"/>
      <c r="BM383" s="79">
        <f t="shared" si="620"/>
        <v>0</v>
      </c>
      <c r="BN383" s="79">
        <f t="shared" si="621"/>
        <v>0</v>
      </c>
      <c r="BO383" s="78">
        <f t="shared" si="645"/>
        <v>0</v>
      </c>
      <c r="BP383" s="537"/>
      <c r="BQ383" s="537"/>
      <c r="BR383" s="401"/>
      <c r="BS383" s="320"/>
      <c r="BT383" s="79">
        <f t="shared" si="622"/>
        <v>0</v>
      </c>
      <c r="BU383" s="79">
        <f t="shared" si="623"/>
        <v>0</v>
      </c>
      <c r="BV383" s="78">
        <f t="shared" si="646"/>
        <v>0</v>
      </c>
      <c r="BW383" s="537"/>
      <c r="BX383" s="537"/>
      <c r="BY383" s="401"/>
      <c r="BZ383" s="320"/>
      <c r="CA383" s="79">
        <f t="shared" si="624"/>
        <v>0</v>
      </c>
      <c r="CB383" s="79">
        <f t="shared" si="625"/>
        <v>0</v>
      </c>
      <c r="CC383" s="78">
        <f t="shared" si="647"/>
        <v>0</v>
      </c>
      <c r="CD383" s="537"/>
      <c r="CE383" s="537"/>
      <c r="CF383" s="401"/>
      <c r="CG383" s="320"/>
      <c r="CH383" s="79">
        <f t="shared" si="626"/>
        <v>0</v>
      </c>
      <c r="CI383" s="79">
        <f t="shared" si="627"/>
        <v>0</v>
      </c>
      <c r="CJ383" s="78">
        <f t="shared" si="648"/>
        <v>0</v>
      </c>
      <c r="CK383" s="537"/>
      <c r="CL383" s="537"/>
      <c r="CM383" s="401"/>
      <c r="CN383" s="320"/>
      <c r="CO383" s="79">
        <f t="shared" si="628"/>
        <v>0</v>
      </c>
      <c r="CP383" s="79">
        <f t="shared" si="629"/>
        <v>0</v>
      </c>
      <c r="CQ383" s="78">
        <f t="shared" si="649"/>
        <v>0</v>
      </c>
      <c r="CR383" s="537"/>
      <c r="CS383" s="537"/>
      <c r="CT383" s="401"/>
      <c r="CU383" s="320"/>
      <c r="CV383" s="79">
        <f t="shared" si="630"/>
        <v>0</v>
      </c>
      <c r="CW383" s="79">
        <f t="shared" si="631"/>
        <v>0</v>
      </c>
      <c r="CX383" s="78">
        <f t="shared" si="650"/>
        <v>0</v>
      </c>
      <c r="CY383" s="537"/>
      <c r="CZ383" s="537"/>
      <c r="DA383" s="401"/>
      <c r="DB383" s="320"/>
      <c r="DC383" s="79">
        <f t="shared" si="632"/>
        <v>0</v>
      </c>
      <c r="DD383" s="79">
        <f t="shared" si="633"/>
        <v>0</v>
      </c>
      <c r="DE383" s="78">
        <f t="shared" si="651"/>
        <v>0</v>
      </c>
      <c r="DF383" s="537"/>
      <c r="DG383" s="537"/>
      <c r="DH383" s="401"/>
      <c r="DI383" s="320"/>
      <c r="DJ383" s="79">
        <f t="shared" si="634"/>
        <v>0</v>
      </c>
      <c r="DK383" s="79">
        <f t="shared" si="635"/>
        <v>0</v>
      </c>
      <c r="DL383" s="78">
        <f t="shared" si="652"/>
        <v>0</v>
      </c>
      <c r="DM383" s="537"/>
      <c r="DN383" s="537"/>
      <c r="DO383" s="401"/>
      <c r="DP383" s="320"/>
      <c r="DQ383" s="79">
        <f t="shared" si="636"/>
        <v>0</v>
      </c>
      <c r="DR383" s="79">
        <f t="shared" si="637"/>
        <v>0</v>
      </c>
      <c r="DS383" s="78">
        <f t="shared" si="653"/>
        <v>0</v>
      </c>
      <c r="DT383" s="537"/>
      <c r="DU383" s="537"/>
      <c r="DV383" s="401"/>
    </row>
    <row r="384" spans="1:126" outlineLevel="1" x14ac:dyDescent="0.2">
      <c r="A384" s="75" t="s">
        <v>8</v>
      </c>
      <c r="B384" s="62"/>
      <c r="C384" s="77">
        <f>SUMIF($H385:$H386,MID($H384,3,10),C385:C386)</f>
        <v>0</v>
      </c>
      <c r="D384" s="77">
        <f>SUMIF($H385:$H386,MID($H384,3,10),D385:D386)</f>
        <v>0</v>
      </c>
      <c r="E384" s="77">
        <f t="shared" si="602"/>
        <v>0</v>
      </c>
      <c r="F384" s="150"/>
      <c r="G384" s="22"/>
      <c r="H384" s="320" t="s">
        <v>321</v>
      </c>
      <c r="I384" s="77">
        <f t="shared" si="603"/>
        <v>0</v>
      </c>
      <c r="J384" s="77">
        <f t="shared" si="604"/>
        <v>0</v>
      </c>
      <c r="K384" s="77">
        <f t="shared" si="605"/>
        <v>0</v>
      </c>
      <c r="L384" s="464">
        <f>IF(I$1="","",SUMIF($H385:$H390,MID($H384,3,10),L385:L390))</f>
        <v>0</v>
      </c>
      <c r="M384" s="464">
        <f>IF(I$1="","",SUMIF($H385:$H390,MID($H384,3,10),M385:M390))</f>
        <v>0</v>
      </c>
      <c r="N384" s="401"/>
      <c r="O384" s="320" t="str">
        <f t="shared" si="553"/>
        <v>LL</v>
      </c>
      <c r="P384" s="77">
        <f t="shared" si="606"/>
        <v>0</v>
      </c>
      <c r="Q384" s="77">
        <f t="shared" si="607"/>
        <v>0</v>
      </c>
      <c r="R384" s="77">
        <f t="shared" si="638"/>
        <v>0</v>
      </c>
      <c r="S384" s="476">
        <f>IF(P$1="","",SUMIF($H385:$H386,MID($H384,3,10),S385:S386))</f>
        <v>0</v>
      </c>
      <c r="T384" s="476">
        <f>IF(P$1="","",SUMIF($H385:$H386,MID($H384,3,10),T385:T386))</f>
        <v>0</v>
      </c>
      <c r="U384" s="401"/>
      <c r="V384" s="320"/>
      <c r="W384" s="77">
        <f t="shared" si="608"/>
        <v>0</v>
      </c>
      <c r="X384" s="77">
        <f t="shared" si="609"/>
        <v>0</v>
      </c>
      <c r="Y384" s="77">
        <f t="shared" si="639"/>
        <v>0</v>
      </c>
      <c r="Z384" s="476">
        <f>IF(W$1="","",SUMIF($H385:$H386,MID($H384,3,10),Z385:Z386))</f>
        <v>0</v>
      </c>
      <c r="AA384" s="476">
        <f>IF(W$1="","",SUMIF($H385:$H386,MID($H384,3,10),AA385:AA386))</f>
        <v>0</v>
      </c>
      <c r="AB384" s="401"/>
      <c r="AC384" s="320"/>
      <c r="AD384" s="77">
        <f t="shared" si="610"/>
        <v>0</v>
      </c>
      <c r="AE384" s="77">
        <f t="shared" si="611"/>
        <v>0</v>
      </c>
      <c r="AF384" s="77">
        <f t="shared" si="640"/>
        <v>0</v>
      </c>
      <c r="AG384" s="476">
        <f>IF(AD$1="","",SUMIF($H385:$H386,MID($H384,3,10),AG385:AG386))</f>
        <v>0</v>
      </c>
      <c r="AH384" s="476">
        <f>IF(AD$1="","",SUMIF($H385:$H386,MID($H384,3,10),AH385:AH386))</f>
        <v>0</v>
      </c>
      <c r="AI384" s="401"/>
      <c r="AJ384" s="320"/>
      <c r="AK384" s="77">
        <f t="shared" si="612"/>
        <v>0</v>
      </c>
      <c r="AL384" s="77">
        <f t="shared" si="613"/>
        <v>0</v>
      </c>
      <c r="AM384" s="77">
        <f t="shared" si="641"/>
        <v>0</v>
      </c>
      <c r="AN384" s="476">
        <f>IF(AK$1="","",SUMIF($H385:$H386,MID($H384,3,10),AN385:AN386))</f>
        <v>0</v>
      </c>
      <c r="AO384" s="476">
        <f>IF(AK$1="","",SUMIF($H385:$H386,MID($H384,3,10),AO385:AO386))</f>
        <v>0</v>
      </c>
      <c r="AP384" s="401"/>
      <c r="AQ384" s="320"/>
      <c r="AR384" s="77">
        <f t="shared" si="614"/>
        <v>0</v>
      </c>
      <c r="AS384" s="77">
        <f t="shared" si="615"/>
        <v>0</v>
      </c>
      <c r="AT384" s="77">
        <f t="shared" si="642"/>
        <v>0</v>
      </c>
      <c r="AU384" s="476">
        <f>IF(AR$1="","",SUMIF($H385:$H386,MID($H384,3,10),AU385:AU386))</f>
        <v>0</v>
      </c>
      <c r="AV384" s="476">
        <f>IF(AR$1="","",SUMIF($H385:$H386,MID($H384,3,10),AV385:AV386))</f>
        <v>0</v>
      </c>
      <c r="AW384" s="401"/>
      <c r="AX384" s="320"/>
      <c r="AY384" s="77">
        <f t="shared" si="616"/>
        <v>0</v>
      </c>
      <c r="AZ384" s="77">
        <f t="shared" si="617"/>
        <v>0</v>
      </c>
      <c r="BA384" s="77">
        <f t="shared" si="643"/>
        <v>0</v>
      </c>
      <c r="BB384" s="476">
        <f>IF(AY$1="","",SUMIF($H385:$H386,MID($H384,3,10),BB385:BB386))</f>
        <v>0</v>
      </c>
      <c r="BC384" s="476">
        <f>IF(AY$1="","",SUMIF($H385:$H386,MID($H384,3,10),BC385:BC386))</f>
        <v>0</v>
      </c>
      <c r="BD384" s="401"/>
      <c r="BE384" s="320"/>
      <c r="BF384" s="77">
        <f t="shared" si="618"/>
        <v>0</v>
      </c>
      <c r="BG384" s="77">
        <f t="shared" si="619"/>
        <v>0</v>
      </c>
      <c r="BH384" s="77">
        <f t="shared" si="644"/>
        <v>0</v>
      </c>
      <c r="BI384" s="476">
        <f>IF(BF$1="","",SUMIF($H385:$H386,MID($H384,3,10),BI385:BI386))</f>
        <v>0</v>
      </c>
      <c r="BJ384" s="476">
        <f>IF(BF$1="","",SUMIF($H385:$H386,MID($H384,3,10),BJ385:BJ386))</f>
        <v>0</v>
      </c>
      <c r="BK384" s="401"/>
      <c r="BL384" s="320"/>
      <c r="BM384" s="77">
        <f t="shared" si="620"/>
        <v>0</v>
      </c>
      <c r="BN384" s="77">
        <f t="shared" si="621"/>
        <v>0</v>
      </c>
      <c r="BO384" s="77">
        <f t="shared" si="645"/>
        <v>0</v>
      </c>
      <c r="BP384" s="476">
        <f>IF(BM$1="","",SUMIF($H385:$H386,MID($H384,3,10),BP385:BP386))</f>
        <v>0</v>
      </c>
      <c r="BQ384" s="476">
        <f>IF(BM$1="","",SUMIF($H385:$H386,MID($H384,3,10),BQ385:BQ386))</f>
        <v>0</v>
      </c>
      <c r="BR384" s="401"/>
      <c r="BS384" s="320"/>
      <c r="BT384" s="77">
        <f t="shared" si="622"/>
        <v>0</v>
      </c>
      <c r="BU384" s="77">
        <f t="shared" si="623"/>
        <v>0</v>
      </c>
      <c r="BV384" s="77">
        <f t="shared" si="646"/>
        <v>0</v>
      </c>
      <c r="BW384" s="476">
        <f>IF(BT$1="","",SUMIF($H385:$H386,MID($H384,3,10),BW385:BW386))</f>
        <v>0</v>
      </c>
      <c r="BX384" s="476">
        <f>IF(BT$1="","",SUMIF($H385:$H386,MID($H384,3,10),BX385:BX386))</f>
        <v>0</v>
      </c>
      <c r="BY384" s="401"/>
      <c r="BZ384" s="320"/>
      <c r="CA384" s="77">
        <f t="shared" si="624"/>
        <v>0</v>
      </c>
      <c r="CB384" s="77">
        <f t="shared" si="625"/>
        <v>0</v>
      </c>
      <c r="CC384" s="77">
        <f t="shared" si="647"/>
        <v>0</v>
      </c>
      <c r="CD384" s="476">
        <f>IF(CA$1="","",SUMIF($H385:$H386,MID($H384,3,10),CD385:CD386))</f>
        <v>0</v>
      </c>
      <c r="CE384" s="476">
        <f>IF(CA$1="","",SUMIF($H385:$H386,MID($H384,3,10),CE385:CE386))</f>
        <v>0</v>
      </c>
      <c r="CF384" s="401"/>
      <c r="CG384" s="320"/>
      <c r="CH384" s="77">
        <f t="shared" si="626"/>
        <v>0</v>
      </c>
      <c r="CI384" s="77">
        <f t="shared" si="627"/>
        <v>0</v>
      </c>
      <c r="CJ384" s="77">
        <f t="shared" si="648"/>
        <v>0</v>
      </c>
      <c r="CK384" s="476">
        <f>IF(CH$1="","",SUMIF($H385:$H386,MID($H384,3,10),CK385:CK386))</f>
        <v>0</v>
      </c>
      <c r="CL384" s="476">
        <f>IF(CH$1="","",SUMIF($H385:$H386,MID($H384,3,10),CL385:CL386))</f>
        <v>0</v>
      </c>
      <c r="CM384" s="401"/>
      <c r="CN384" s="320"/>
      <c r="CO384" s="77">
        <f t="shared" si="628"/>
        <v>0</v>
      </c>
      <c r="CP384" s="77">
        <f t="shared" si="629"/>
        <v>0</v>
      </c>
      <c r="CQ384" s="77">
        <f t="shared" si="649"/>
        <v>0</v>
      </c>
      <c r="CR384" s="476">
        <f>IF(CO$1="","",SUMIF($H385:$H386,MID($H384,3,10),CR385:CR386))</f>
        <v>0</v>
      </c>
      <c r="CS384" s="476">
        <f>IF(CO$1="","",SUMIF($H385:$H386,MID($H384,3,10),CS385:CS386))</f>
        <v>0</v>
      </c>
      <c r="CT384" s="401"/>
      <c r="CU384" s="320"/>
      <c r="CV384" s="77">
        <f t="shared" si="630"/>
        <v>0</v>
      </c>
      <c r="CW384" s="77">
        <f t="shared" si="631"/>
        <v>0</v>
      </c>
      <c r="CX384" s="77">
        <f t="shared" si="650"/>
        <v>0</v>
      </c>
      <c r="CY384" s="476">
        <f>IF(CV$1="","",SUMIF($H385:$H386,MID($H384,3,10),CY385:CY386))</f>
        <v>0</v>
      </c>
      <c r="CZ384" s="476">
        <f>IF(CV$1="","",SUMIF($H385:$H386,MID($H384,3,10),CZ385:CZ386))</f>
        <v>0</v>
      </c>
      <c r="DA384" s="401"/>
      <c r="DB384" s="320"/>
      <c r="DC384" s="77">
        <f t="shared" si="632"/>
        <v>0</v>
      </c>
      <c r="DD384" s="77">
        <f t="shared" si="633"/>
        <v>0</v>
      </c>
      <c r="DE384" s="77">
        <f t="shared" si="651"/>
        <v>0</v>
      </c>
      <c r="DF384" s="476">
        <f>IF(DC$1="","",SUMIF($H385:$H386,MID($H384,3,10),DF385:DF386))</f>
        <v>0</v>
      </c>
      <c r="DG384" s="476">
        <f>IF(DC$1="","",SUMIF($H385:$H386,MID($H384,3,10),DG385:DG386))</f>
        <v>0</v>
      </c>
      <c r="DH384" s="401"/>
      <c r="DI384" s="320"/>
      <c r="DJ384" s="77">
        <f t="shared" si="634"/>
        <v>0</v>
      </c>
      <c r="DK384" s="77">
        <f t="shared" si="635"/>
        <v>0</v>
      </c>
      <c r="DL384" s="77">
        <f t="shared" si="652"/>
        <v>0</v>
      </c>
      <c r="DM384" s="476">
        <f>IF(DJ$1="","",SUMIF($H385:$H386,MID($H384,3,10),DM385:DM386))</f>
        <v>0</v>
      </c>
      <c r="DN384" s="476">
        <f>IF(DJ$1="","",SUMIF($H385:$H386,MID($H384,3,10),DN385:DN386))</f>
        <v>0</v>
      </c>
      <c r="DO384" s="401"/>
      <c r="DP384" s="320"/>
      <c r="DQ384" s="77">
        <f t="shared" si="636"/>
        <v>0</v>
      </c>
      <c r="DR384" s="77">
        <f t="shared" si="637"/>
        <v>0</v>
      </c>
      <c r="DS384" s="77">
        <f t="shared" si="653"/>
        <v>0</v>
      </c>
      <c r="DT384" s="476">
        <f>IF(DQ$1="","",SUMIF($H385:$H386,MID($H384,3,10),DT385:DT386))</f>
        <v>0</v>
      </c>
      <c r="DU384" s="476">
        <f>IF(DQ$1="","",SUMIF($H385:$H386,MID($H384,3,10),DU385:DU386))</f>
        <v>0</v>
      </c>
      <c r="DV384" s="401"/>
    </row>
    <row r="385" spans="1:126" outlineLevel="1" x14ac:dyDescent="0.2">
      <c r="A385" s="152" t="s">
        <v>8</v>
      </c>
      <c r="B385" s="182"/>
      <c r="C385" s="43"/>
      <c r="D385" s="43"/>
      <c r="E385" s="79">
        <f t="shared" si="602"/>
        <v>0</v>
      </c>
      <c r="F385" s="150"/>
      <c r="G385" s="22"/>
      <c r="H385" s="320" t="s">
        <v>320</v>
      </c>
      <c r="I385" s="79">
        <f t="shared" si="603"/>
        <v>0</v>
      </c>
      <c r="J385" s="79">
        <f t="shared" si="604"/>
        <v>0</v>
      </c>
      <c r="K385" s="79">
        <f t="shared" si="605"/>
        <v>0</v>
      </c>
      <c r="L385" s="537"/>
      <c r="M385" s="537"/>
      <c r="N385" s="402"/>
      <c r="O385" s="320" t="str">
        <f t="shared" si="553"/>
        <v>LLM</v>
      </c>
      <c r="P385" s="79">
        <f t="shared" si="606"/>
        <v>0</v>
      </c>
      <c r="Q385" s="79">
        <f t="shared" si="607"/>
        <v>0</v>
      </c>
      <c r="R385" s="79">
        <f t="shared" si="638"/>
        <v>0</v>
      </c>
      <c r="S385" s="537"/>
      <c r="T385" s="537"/>
      <c r="U385" s="402"/>
      <c r="V385" s="320"/>
      <c r="W385" s="79">
        <f t="shared" si="608"/>
        <v>0</v>
      </c>
      <c r="X385" s="79">
        <f t="shared" si="609"/>
        <v>0</v>
      </c>
      <c r="Y385" s="79">
        <f t="shared" si="639"/>
        <v>0</v>
      </c>
      <c r="Z385" s="537"/>
      <c r="AA385" s="537"/>
      <c r="AB385" s="402"/>
      <c r="AC385" s="320"/>
      <c r="AD385" s="79">
        <f t="shared" si="610"/>
        <v>0</v>
      </c>
      <c r="AE385" s="79">
        <f t="shared" si="611"/>
        <v>0</v>
      </c>
      <c r="AF385" s="79">
        <f t="shared" si="640"/>
        <v>0</v>
      </c>
      <c r="AG385" s="537"/>
      <c r="AH385" s="537"/>
      <c r="AI385" s="402"/>
      <c r="AJ385" s="320"/>
      <c r="AK385" s="79">
        <f t="shared" si="612"/>
        <v>0</v>
      </c>
      <c r="AL385" s="79">
        <f t="shared" si="613"/>
        <v>0</v>
      </c>
      <c r="AM385" s="79">
        <f t="shared" si="641"/>
        <v>0</v>
      </c>
      <c r="AN385" s="537"/>
      <c r="AO385" s="537"/>
      <c r="AP385" s="402"/>
      <c r="AQ385" s="320"/>
      <c r="AR385" s="79">
        <f t="shared" si="614"/>
        <v>0</v>
      </c>
      <c r="AS385" s="79">
        <f t="shared" si="615"/>
        <v>0</v>
      </c>
      <c r="AT385" s="79">
        <f t="shared" si="642"/>
        <v>0</v>
      </c>
      <c r="AU385" s="537"/>
      <c r="AV385" s="537"/>
      <c r="AW385" s="402"/>
      <c r="AX385" s="320"/>
      <c r="AY385" s="79">
        <f t="shared" si="616"/>
        <v>0</v>
      </c>
      <c r="AZ385" s="79">
        <f t="shared" si="617"/>
        <v>0</v>
      </c>
      <c r="BA385" s="79">
        <f t="shared" si="643"/>
        <v>0</v>
      </c>
      <c r="BB385" s="537"/>
      <c r="BC385" s="537"/>
      <c r="BD385" s="402"/>
      <c r="BE385" s="320"/>
      <c r="BF385" s="79">
        <f t="shared" si="618"/>
        <v>0</v>
      </c>
      <c r="BG385" s="79">
        <f t="shared" si="619"/>
        <v>0</v>
      </c>
      <c r="BH385" s="79">
        <f t="shared" si="644"/>
        <v>0</v>
      </c>
      <c r="BI385" s="537"/>
      <c r="BJ385" s="537"/>
      <c r="BK385" s="402"/>
      <c r="BL385" s="320"/>
      <c r="BM385" s="79">
        <f t="shared" si="620"/>
        <v>0</v>
      </c>
      <c r="BN385" s="79">
        <f t="shared" si="621"/>
        <v>0</v>
      </c>
      <c r="BO385" s="79">
        <f t="shared" si="645"/>
        <v>0</v>
      </c>
      <c r="BP385" s="537"/>
      <c r="BQ385" s="537"/>
      <c r="BR385" s="402"/>
      <c r="BS385" s="320"/>
      <c r="BT385" s="79">
        <f t="shared" si="622"/>
        <v>0</v>
      </c>
      <c r="BU385" s="79">
        <f t="shared" si="623"/>
        <v>0</v>
      </c>
      <c r="BV385" s="79">
        <f t="shared" si="646"/>
        <v>0</v>
      </c>
      <c r="BW385" s="537"/>
      <c r="BX385" s="537"/>
      <c r="BY385" s="402"/>
      <c r="BZ385" s="320"/>
      <c r="CA385" s="79">
        <f t="shared" si="624"/>
        <v>0</v>
      </c>
      <c r="CB385" s="79">
        <f t="shared" si="625"/>
        <v>0</v>
      </c>
      <c r="CC385" s="79">
        <f t="shared" si="647"/>
        <v>0</v>
      </c>
      <c r="CD385" s="537"/>
      <c r="CE385" s="537"/>
      <c r="CF385" s="402"/>
      <c r="CG385" s="320"/>
      <c r="CH385" s="79">
        <f t="shared" si="626"/>
        <v>0</v>
      </c>
      <c r="CI385" s="79">
        <f t="shared" si="627"/>
        <v>0</v>
      </c>
      <c r="CJ385" s="79">
        <f t="shared" si="648"/>
        <v>0</v>
      </c>
      <c r="CK385" s="537"/>
      <c r="CL385" s="537"/>
      <c r="CM385" s="402"/>
      <c r="CN385" s="320"/>
      <c r="CO385" s="79">
        <f t="shared" si="628"/>
        <v>0</v>
      </c>
      <c r="CP385" s="79">
        <f t="shared" si="629"/>
        <v>0</v>
      </c>
      <c r="CQ385" s="79">
        <f t="shared" si="649"/>
        <v>0</v>
      </c>
      <c r="CR385" s="537"/>
      <c r="CS385" s="537"/>
      <c r="CT385" s="402"/>
      <c r="CU385" s="320"/>
      <c r="CV385" s="79">
        <f t="shared" si="630"/>
        <v>0</v>
      </c>
      <c r="CW385" s="79">
        <f t="shared" si="631"/>
        <v>0</v>
      </c>
      <c r="CX385" s="79">
        <f t="shared" si="650"/>
        <v>0</v>
      </c>
      <c r="CY385" s="537"/>
      <c r="CZ385" s="537"/>
      <c r="DA385" s="402"/>
      <c r="DB385" s="320"/>
      <c r="DC385" s="79">
        <f t="shared" si="632"/>
        <v>0</v>
      </c>
      <c r="DD385" s="79">
        <f t="shared" si="633"/>
        <v>0</v>
      </c>
      <c r="DE385" s="79">
        <f t="shared" si="651"/>
        <v>0</v>
      </c>
      <c r="DF385" s="537"/>
      <c r="DG385" s="537"/>
      <c r="DH385" s="402"/>
      <c r="DI385" s="320"/>
      <c r="DJ385" s="79">
        <f t="shared" si="634"/>
        <v>0</v>
      </c>
      <c r="DK385" s="79">
        <f t="shared" si="635"/>
        <v>0</v>
      </c>
      <c r="DL385" s="79">
        <f t="shared" si="652"/>
        <v>0</v>
      </c>
      <c r="DM385" s="537"/>
      <c r="DN385" s="537"/>
      <c r="DO385" s="402"/>
      <c r="DP385" s="320"/>
      <c r="DQ385" s="79">
        <f t="shared" si="636"/>
        <v>0</v>
      </c>
      <c r="DR385" s="79">
        <f t="shared" si="637"/>
        <v>0</v>
      </c>
      <c r="DS385" s="79">
        <f t="shared" si="653"/>
        <v>0</v>
      </c>
      <c r="DT385" s="537"/>
      <c r="DU385" s="537"/>
      <c r="DV385" s="402"/>
    </row>
    <row r="386" spans="1:126" x14ac:dyDescent="0.2">
      <c r="A386" s="75" t="s">
        <v>153</v>
      </c>
      <c r="B386" s="64"/>
      <c r="C386" s="77">
        <f>SUMIF($O349:$O385,MID($H386,3,10),C349:C385)</f>
        <v>0</v>
      </c>
      <c r="D386" s="77">
        <f>SUMIF($O349:$O385,MID($H386,3,10),D349:D385)</f>
        <v>0</v>
      </c>
      <c r="E386" s="77">
        <f t="shared" si="602"/>
        <v>0</v>
      </c>
      <c r="F386" s="150"/>
      <c r="G386" s="22"/>
      <c r="H386" s="320" t="s">
        <v>322</v>
      </c>
      <c r="I386" s="73">
        <f>IF(I$1="","",SUMIF($O350:$O385,MID($H386,3,10),I350:I385))</f>
        <v>0</v>
      </c>
      <c r="J386" s="73">
        <f>IF(I$1="","",SUMIF($O350:$O385,MID($H386,3,10),J350:J385))</f>
        <v>0</v>
      </c>
      <c r="K386" s="77">
        <f>IF(I$1="","",SUM(I386:J386))</f>
        <v>0</v>
      </c>
      <c r="L386" s="464">
        <f>IF(I$1="","",SUMIF($O350:$O385,MID($H386,3,10),L350:L385))</f>
        <v>0</v>
      </c>
      <c r="M386" s="464">
        <f>IF(I$1="","",SUMIF($O350:$O385,MID($H386,3,10),M350:M385))</f>
        <v>0</v>
      </c>
      <c r="N386" s="402"/>
      <c r="O386" s="320" t="str">
        <f t="shared" si="553"/>
        <v>L</v>
      </c>
      <c r="P386" s="73">
        <f>IF(P$1="","",SUMIF($O350:$O385,MID($H386,3,10),P350:P385))</f>
        <v>0</v>
      </c>
      <c r="Q386" s="73">
        <f>IF(P$1="","",SUMIF($O350:$O385,MID($H386,3,10),Q350:Q385))</f>
        <v>0</v>
      </c>
      <c r="R386" s="77">
        <f>IF(P$1="","",SUM(P386:Q386))</f>
        <v>0</v>
      </c>
      <c r="S386" s="476">
        <f>IF(P$1="","",SUMIF($O350:$O385,MID($H386,3,10),S350:S385))</f>
        <v>0</v>
      </c>
      <c r="T386" s="476">
        <f>IF(P$1="","",SUMIF($O350:$O385,MID($H386,3,10),T350:T385))</f>
        <v>0</v>
      </c>
      <c r="U386" s="402"/>
      <c r="V386" s="320"/>
      <c r="W386" s="73">
        <f>IF(W$1="","",SUMIF($O350:$O385,MID($H386,3,10),W350:W385))</f>
        <v>0</v>
      </c>
      <c r="X386" s="73">
        <f>IF(W$1="","",SUMIF($O350:$O385,MID($H386,3,10),X350:X385))</f>
        <v>0</v>
      </c>
      <c r="Y386" s="77">
        <f>IF(W$1="","",SUM(W386:X386))</f>
        <v>0</v>
      </c>
      <c r="Z386" s="476">
        <f>IF(W$1="","",SUMIF($O350:$O385,MID($H386,3,10),Z350:Z385))</f>
        <v>0</v>
      </c>
      <c r="AA386" s="476">
        <f>IF(W$1="","",SUMIF($O350:$O385,MID($H386,3,10),AA350:AA385))</f>
        <v>0</v>
      </c>
      <c r="AB386" s="402"/>
      <c r="AC386" s="320"/>
      <c r="AD386" s="73">
        <f>IF(AD$1="","",SUMIF($O350:$O385,MID($H386,3,10),AD350:AD385))</f>
        <v>0</v>
      </c>
      <c r="AE386" s="73">
        <f>IF(AD$1="","",SUMIF($O350:$O385,MID($H386,3,10),AE350:AE385))</f>
        <v>0</v>
      </c>
      <c r="AF386" s="77">
        <f>IF(AD$1="","",SUM(AD386:AE386))</f>
        <v>0</v>
      </c>
      <c r="AG386" s="476">
        <f>IF(AD$1="","",SUMIF($O350:$O385,MID($H386,3,10),AG350:AG385))</f>
        <v>0</v>
      </c>
      <c r="AH386" s="476">
        <f>IF(AD$1="","",SUMIF($O350:$O385,MID($H386,3,10),AH350:AH385))</f>
        <v>0</v>
      </c>
      <c r="AI386" s="402"/>
      <c r="AJ386" s="320"/>
      <c r="AK386" s="73">
        <f>IF(AK$1="","",SUMIF($O350:$O385,MID($H386,3,10),AK350:AK385))</f>
        <v>0</v>
      </c>
      <c r="AL386" s="73">
        <f>IF(AK$1="","",SUMIF($O350:$O385,MID($H386,3,10),AL350:AL385))</f>
        <v>0</v>
      </c>
      <c r="AM386" s="77">
        <f>IF(AK$1="","",SUM(AK386:AL386))</f>
        <v>0</v>
      </c>
      <c r="AN386" s="476">
        <f>IF(AK$1="","",SUMIF($O350:$O385,MID($H386,3,10),AN350:AN385))</f>
        <v>0</v>
      </c>
      <c r="AO386" s="476">
        <f>IF(AK$1="","",SUMIF($O350:$O385,MID($H386,3,10),AO350:AO385))</f>
        <v>0</v>
      </c>
      <c r="AP386" s="402"/>
      <c r="AQ386" s="320"/>
      <c r="AR386" s="73">
        <f>IF(AR$1="","",SUMIF($O350:$O385,MID($H386,3,10),AR350:AR385))</f>
        <v>0</v>
      </c>
      <c r="AS386" s="73">
        <f>IF(AR$1="","",SUMIF($O350:$O385,MID($H386,3,10),AS350:AS385))</f>
        <v>0</v>
      </c>
      <c r="AT386" s="77">
        <f>IF(AR$1="","",SUM(AR386:AS386))</f>
        <v>0</v>
      </c>
      <c r="AU386" s="476">
        <f>IF(AR$1="","",SUMIF($O350:$O385,MID($H386,3,10),AU350:AU385))</f>
        <v>0</v>
      </c>
      <c r="AV386" s="476">
        <f>IF(AR$1="","",SUMIF($O350:$O385,MID($H386,3,10),AV350:AV385))</f>
        <v>0</v>
      </c>
      <c r="AW386" s="402"/>
      <c r="AX386" s="320"/>
      <c r="AY386" s="73">
        <f>IF(AY$1="","",SUMIF($O350:$O385,MID($H386,3,10),AY350:AY385))</f>
        <v>0</v>
      </c>
      <c r="AZ386" s="73">
        <f>IF(AY$1="","",SUMIF($O350:$O385,MID($H386,3,10),AZ350:AZ385))</f>
        <v>0</v>
      </c>
      <c r="BA386" s="77">
        <f>IF(AY$1="","",SUM(AY386:AZ386))</f>
        <v>0</v>
      </c>
      <c r="BB386" s="476">
        <f>IF(AY$1="","",SUMIF($O350:$O385,MID($H386,3,10),BB350:BB385))</f>
        <v>0</v>
      </c>
      <c r="BC386" s="476">
        <f>IF(AY$1="","",SUMIF($O350:$O385,MID($H386,3,10),BC350:BC385))</f>
        <v>0</v>
      </c>
      <c r="BD386" s="402"/>
      <c r="BE386" s="320"/>
      <c r="BF386" s="73">
        <f>IF(BF$1="","",SUMIF($O350:$O385,MID($H386,3,10),BF350:BF385))</f>
        <v>0</v>
      </c>
      <c r="BG386" s="73">
        <f>IF(BF$1="","",SUMIF($O350:$O385,MID($H386,3,10),BG350:BG385))</f>
        <v>0</v>
      </c>
      <c r="BH386" s="77">
        <f>IF(BF$1="","",SUM(BF386:BG386))</f>
        <v>0</v>
      </c>
      <c r="BI386" s="476">
        <f>IF(BF$1="","",SUMIF($O350:$O385,MID($H386,3,10),BI350:BI385))</f>
        <v>0</v>
      </c>
      <c r="BJ386" s="476">
        <f>IF(BF$1="","",SUMIF($O350:$O385,MID($H386,3,10),BJ350:BJ385))</f>
        <v>0</v>
      </c>
      <c r="BK386" s="402"/>
      <c r="BL386" s="320"/>
      <c r="BM386" s="73">
        <f>IF(BM$1="","",SUMIF($O350:$O385,MID($H386,3,10),BM350:BM385))</f>
        <v>0</v>
      </c>
      <c r="BN386" s="73">
        <f>IF(BM$1="","",SUMIF($O350:$O385,MID($H386,3,10),BN350:BN385))</f>
        <v>0</v>
      </c>
      <c r="BO386" s="77">
        <f>IF(BM$1="","",SUM(BM386:BN386))</f>
        <v>0</v>
      </c>
      <c r="BP386" s="476">
        <f>IF(BM$1="","",SUMIF($O350:$O385,MID($H386,3,10),BP350:BP385))</f>
        <v>0</v>
      </c>
      <c r="BQ386" s="476">
        <f>IF(BM$1="","",SUMIF($O350:$O385,MID($H386,3,10),BQ350:BQ385))</f>
        <v>0</v>
      </c>
      <c r="BR386" s="402"/>
      <c r="BS386" s="320"/>
      <c r="BT386" s="73">
        <f>IF(BT$1="","",SUMIF($O350:$O385,MID($H386,3,10),BT350:BT385))</f>
        <v>0</v>
      </c>
      <c r="BU386" s="73">
        <f>IF(BT$1="","",SUMIF($O350:$O385,MID($H386,3,10),BU350:BU385))</f>
        <v>0</v>
      </c>
      <c r="BV386" s="77">
        <f>IF(BT$1="","",SUM(BT386:BU386))</f>
        <v>0</v>
      </c>
      <c r="BW386" s="476">
        <f>IF(BT$1="","",SUMIF($O350:$O385,MID($H386,3,10),BW350:BW385))</f>
        <v>0</v>
      </c>
      <c r="BX386" s="476">
        <f>IF(BT$1="","",SUMIF($O350:$O385,MID($H386,3,10),BX350:BX385))</f>
        <v>0</v>
      </c>
      <c r="BY386" s="402"/>
      <c r="BZ386" s="320"/>
      <c r="CA386" s="73">
        <f>IF(CA$1="","",SUMIF($O350:$O385,MID($H386,3,10),CA350:CA385))</f>
        <v>0</v>
      </c>
      <c r="CB386" s="73">
        <f>IF(CA$1="","",SUMIF($O350:$O385,MID($H386,3,10),CB350:CB385))</f>
        <v>0</v>
      </c>
      <c r="CC386" s="77">
        <f>IF(CA$1="","",SUM(CA386:CB386))</f>
        <v>0</v>
      </c>
      <c r="CD386" s="476">
        <f>IF(CA$1="","",SUMIF($O350:$O385,MID($H386,3,10),CD350:CD385))</f>
        <v>0</v>
      </c>
      <c r="CE386" s="476">
        <f>IF(CA$1="","",SUMIF($O350:$O385,MID($H386,3,10),CE350:CE385))</f>
        <v>0</v>
      </c>
      <c r="CF386" s="402"/>
      <c r="CG386" s="320"/>
      <c r="CH386" s="73">
        <f>IF(CH$1="","",SUMIF($O350:$O385,MID($H386,3,10),CH350:CH385))</f>
        <v>0</v>
      </c>
      <c r="CI386" s="73">
        <f>IF(CH$1="","",SUMIF($O350:$O385,MID($H386,3,10),CI350:CI385))</f>
        <v>0</v>
      </c>
      <c r="CJ386" s="77">
        <f>IF(CH$1="","",SUM(CH386:CI386))</f>
        <v>0</v>
      </c>
      <c r="CK386" s="476">
        <f>IF(CH$1="","",SUMIF($O350:$O385,MID($H386,3,10),CK350:CK385))</f>
        <v>0</v>
      </c>
      <c r="CL386" s="476">
        <f>IF(CH$1="","",SUMIF($O350:$O385,MID($H386,3,10),CL350:CL385))</f>
        <v>0</v>
      </c>
      <c r="CM386" s="402"/>
      <c r="CN386" s="320"/>
      <c r="CO386" s="73">
        <f>IF(CO$1="","",SUMIF($O350:$O385,MID($H386,3,10),CO350:CO385))</f>
        <v>0</v>
      </c>
      <c r="CP386" s="73">
        <f>IF(CO$1="","",SUMIF($O350:$O385,MID($H386,3,10),CP350:CP385))</f>
        <v>0</v>
      </c>
      <c r="CQ386" s="77">
        <f>IF(CO$1="","",SUM(CO386:CP386))</f>
        <v>0</v>
      </c>
      <c r="CR386" s="476">
        <f>IF(CO$1="","",SUMIF($O350:$O385,MID($H386,3,10),CR350:CR385))</f>
        <v>0</v>
      </c>
      <c r="CS386" s="476">
        <f>IF(CO$1="","",SUMIF($O350:$O385,MID($H386,3,10),CS350:CS385))</f>
        <v>0</v>
      </c>
      <c r="CT386" s="402"/>
      <c r="CU386" s="320"/>
      <c r="CV386" s="73">
        <f>IF(CV$1="","",SUMIF($O350:$O385,MID($H386,3,10),CV350:CV385))</f>
        <v>0</v>
      </c>
      <c r="CW386" s="73">
        <f>IF(CV$1="","",SUMIF($O350:$O385,MID($H386,3,10),CW350:CW385))</f>
        <v>0</v>
      </c>
      <c r="CX386" s="77">
        <f>IF(CV$1="","",SUM(CV386:CW386))</f>
        <v>0</v>
      </c>
      <c r="CY386" s="476">
        <f>IF(CV$1="","",SUMIF($O350:$O385,MID($H386,3,10),CY350:CY385))</f>
        <v>0</v>
      </c>
      <c r="CZ386" s="476">
        <f>IF(CV$1="","",SUMIF($O350:$O385,MID($H386,3,10),CZ350:CZ385))</f>
        <v>0</v>
      </c>
      <c r="DA386" s="402"/>
      <c r="DB386" s="320"/>
      <c r="DC386" s="73">
        <f>IF(DC$1="","",SUMIF($O350:$O385,MID($H386,3,10),DC350:DC385))</f>
        <v>0</v>
      </c>
      <c r="DD386" s="73">
        <f>IF(DC$1="","",SUMIF($O350:$O385,MID($H386,3,10),DD350:DD385))</f>
        <v>0</v>
      </c>
      <c r="DE386" s="77">
        <f>IF(DC$1="","",SUM(DC386:DD386))</f>
        <v>0</v>
      </c>
      <c r="DF386" s="476">
        <f>IF(DC$1="","",SUMIF($O350:$O385,MID($H386,3,10),DF350:DF385))</f>
        <v>0</v>
      </c>
      <c r="DG386" s="476">
        <f>IF(DC$1="","",SUMIF($O350:$O385,MID($H386,3,10),DG350:DG385))</f>
        <v>0</v>
      </c>
      <c r="DH386" s="402"/>
      <c r="DI386" s="320"/>
      <c r="DJ386" s="73">
        <f>IF(DJ$1="","",SUMIF($O350:$O385,MID($H386,3,10),DJ350:DJ385))</f>
        <v>0</v>
      </c>
      <c r="DK386" s="73">
        <f>IF(DJ$1="","",SUMIF($O350:$O385,MID($H386,3,10),DK350:DK385))</f>
        <v>0</v>
      </c>
      <c r="DL386" s="77">
        <f>IF(DJ$1="","",SUM(DJ386:DK386))</f>
        <v>0</v>
      </c>
      <c r="DM386" s="476">
        <f>IF(DJ$1="","",SUMIF($O350:$O385,MID($H386,3,10),DM350:DM385))</f>
        <v>0</v>
      </c>
      <c r="DN386" s="476">
        <f>IF(DJ$1="","",SUMIF($O350:$O385,MID($H386,3,10),DN350:DN385))</f>
        <v>0</v>
      </c>
      <c r="DO386" s="402"/>
      <c r="DP386" s="320"/>
      <c r="DQ386" s="73">
        <f>IF(DQ$1="","",SUMIF($O350:$O385,MID($H386,3,10),DQ350:DQ385))</f>
        <v>0</v>
      </c>
      <c r="DR386" s="73">
        <f>IF(DQ$1="","",SUMIF($O350:$O385,MID($H386,3,10),DR350:DR385))</f>
        <v>0</v>
      </c>
      <c r="DS386" s="77">
        <f>IF(DQ$1="","",SUM(DQ386:DR386))</f>
        <v>0</v>
      </c>
      <c r="DT386" s="476">
        <f>IF(DQ$1="","",SUMIF($O350:$O385,MID($H386,3,10),DT350:DT385))</f>
        <v>0</v>
      </c>
      <c r="DU386" s="476">
        <f>IF(DQ$1="","",SUMIF($O350:$O385,MID($H386,3,10),DU350:DU385))</f>
        <v>0</v>
      </c>
      <c r="DV386" s="402"/>
    </row>
    <row r="387" spans="1:126" x14ac:dyDescent="0.2">
      <c r="A387" s="724" t="s">
        <v>148</v>
      </c>
      <c r="B387" s="725"/>
      <c r="C387" s="725"/>
      <c r="D387" s="725"/>
      <c r="E387" s="725"/>
      <c r="F387" s="726"/>
      <c r="G387" s="22"/>
      <c r="H387" s="320"/>
      <c r="I387" s="463"/>
      <c r="J387" s="463"/>
      <c r="K387" s="463"/>
      <c r="L387" s="472"/>
      <c r="M387" s="472"/>
      <c r="N387" s="403"/>
      <c r="O387" s="320"/>
      <c r="P387" s="463"/>
      <c r="Q387" s="463"/>
      <c r="R387" s="463"/>
      <c r="S387" s="472"/>
      <c r="T387" s="472"/>
      <c r="U387" s="403"/>
      <c r="V387" s="320"/>
      <c r="W387" s="463"/>
      <c r="X387" s="463"/>
      <c r="Y387" s="463"/>
      <c r="Z387" s="472"/>
      <c r="AA387" s="472"/>
      <c r="AB387" s="403"/>
      <c r="AC387" s="320"/>
      <c r="AD387" s="463"/>
      <c r="AE387" s="463"/>
      <c r="AF387" s="463"/>
      <c r="AG387" s="472"/>
      <c r="AH387" s="472"/>
      <c r="AI387" s="403"/>
      <c r="AJ387" s="320"/>
      <c r="AK387" s="463"/>
      <c r="AL387" s="463"/>
      <c r="AM387" s="463"/>
      <c r="AN387" s="472"/>
      <c r="AO387" s="472"/>
      <c r="AP387" s="403"/>
      <c r="AQ387" s="320"/>
      <c r="AR387" s="463"/>
      <c r="AS387" s="463"/>
      <c r="AT387" s="463"/>
      <c r="AU387" s="472"/>
      <c r="AV387" s="472"/>
      <c r="AW387" s="403"/>
      <c r="AX387" s="320"/>
      <c r="AY387" s="463"/>
      <c r="AZ387" s="463"/>
      <c r="BA387" s="463"/>
      <c r="BB387" s="472"/>
      <c r="BC387" s="472"/>
      <c r="BD387" s="403"/>
      <c r="BE387" s="320"/>
      <c r="BF387" s="463"/>
      <c r="BG387" s="463"/>
      <c r="BH387" s="463"/>
      <c r="BI387" s="472"/>
      <c r="BJ387" s="472"/>
      <c r="BK387" s="403"/>
      <c r="BL387" s="320"/>
      <c r="BM387" s="463"/>
      <c r="BN387" s="463"/>
      <c r="BO387" s="463"/>
      <c r="BP387" s="472"/>
      <c r="BQ387" s="472"/>
      <c r="BR387" s="403"/>
      <c r="BS387" s="320"/>
      <c r="BT387" s="463"/>
      <c r="BU387" s="463"/>
      <c r="BV387" s="463"/>
      <c r="BW387" s="472"/>
      <c r="BX387" s="472"/>
      <c r="BY387" s="403"/>
      <c r="BZ387" s="320"/>
      <c r="CA387" s="463"/>
      <c r="CB387" s="463"/>
      <c r="CC387" s="463"/>
      <c r="CD387" s="472"/>
      <c r="CE387" s="472"/>
      <c r="CF387" s="403"/>
      <c r="CG387" s="320"/>
      <c r="CH387" s="463"/>
      <c r="CI387" s="463"/>
      <c r="CJ387" s="463"/>
      <c r="CK387" s="472"/>
      <c r="CL387" s="472"/>
      <c r="CM387" s="403"/>
      <c r="CN387" s="320"/>
      <c r="CO387" s="463"/>
      <c r="CP387" s="463"/>
      <c r="CQ387" s="463"/>
      <c r="CR387" s="472"/>
      <c r="CS387" s="472"/>
      <c r="CT387" s="403"/>
      <c r="CU387" s="320"/>
      <c r="CV387" s="463"/>
      <c r="CW387" s="463"/>
      <c r="CX387" s="463"/>
      <c r="CY387" s="472"/>
      <c r="CZ387" s="472"/>
      <c r="DA387" s="403"/>
      <c r="DB387" s="320"/>
      <c r="DC387" s="463"/>
      <c r="DD387" s="463"/>
      <c r="DE387" s="463"/>
      <c r="DF387" s="472"/>
      <c r="DG387" s="472"/>
      <c r="DH387" s="403"/>
      <c r="DI387" s="320"/>
      <c r="DJ387" s="463"/>
      <c r="DK387" s="463"/>
      <c r="DL387" s="463"/>
      <c r="DM387" s="472"/>
      <c r="DN387" s="472"/>
      <c r="DO387" s="403"/>
      <c r="DP387" s="320"/>
      <c r="DQ387" s="463"/>
      <c r="DR387" s="463"/>
      <c r="DS387" s="463"/>
      <c r="DT387" s="472"/>
      <c r="DU387" s="472"/>
      <c r="DV387" s="403"/>
    </row>
    <row r="388" spans="1:126" outlineLevel="1" x14ac:dyDescent="0.2">
      <c r="A388" s="152" t="s">
        <v>150</v>
      </c>
      <c r="B388" s="182" t="s">
        <v>61</v>
      </c>
      <c r="C388" s="43"/>
      <c r="D388" s="43"/>
      <c r="E388" s="79">
        <f>SUM(C388:D388)</f>
        <v>0</v>
      </c>
      <c r="F388" s="150"/>
      <c r="G388" s="22"/>
      <c r="H388" s="320" t="s">
        <v>299</v>
      </c>
      <c r="I388" s="79">
        <f>IF(K$1="Rejected",C388,IF(L388="",C388,SUM(C388,L388)))</f>
        <v>0</v>
      </c>
      <c r="J388" s="79">
        <f>IF(K$1="Rejected",D388,IF(M388="",D388,SUM(D388,M388)))</f>
        <v>0</v>
      </c>
      <c r="K388" s="79">
        <f t="shared" ref="K388:K395" si="654">IF(I$1="","",SUM(I388:J388))</f>
        <v>0</v>
      </c>
      <c r="L388" s="43"/>
      <c r="M388" s="43"/>
      <c r="N388" s="150"/>
      <c r="O388" s="320" t="str">
        <f t="shared" si="553"/>
        <v>LS</v>
      </c>
      <c r="P388" s="79">
        <f>IF(R$1="Rejected",I388,IF(S388="",I388,SUM(I388,S388)))</f>
        <v>0</v>
      </c>
      <c r="Q388" s="79">
        <f>IF(R$1="Rejected",J388,IF(T388="",J388,SUM(J388,T388)))</f>
        <v>0</v>
      </c>
      <c r="R388" s="79">
        <f t="shared" ref="R388:R395" si="655">IF(P$1="","",SUM(P388:Q388))</f>
        <v>0</v>
      </c>
      <c r="S388" s="43"/>
      <c r="T388" s="43"/>
      <c r="U388" s="150"/>
      <c r="V388" s="320"/>
      <c r="W388" s="79">
        <f>IF(Y$1="Rejected",P388,IF(Z388="",P388,SUM(P388,Z388)))</f>
        <v>0</v>
      </c>
      <c r="X388" s="79">
        <f>IF(Y$1="Rejected",Q388,IF(AA388="",Q388,SUM(Q388,AA388)))</f>
        <v>0</v>
      </c>
      <c r="Y388" s="79">
        <f t="shared" ref="Y388:Y395" si="656">IF(W$1="","",SUM(W388:X388))</f>
        <v>0</v>
      </c>
      <c r="Z388" s="43"/>
      <c r="AA388" s="43"/>
      <c r="AB388" s="150"/>
      <c r="AC388" s="320"/>
      <c r="AD388" s="79">
        <f>IF(AF$1="Rejected",W388,IF(AG388="",W388,SUM(W388,AG388)))</f>
        <v>0</v>
      </c>
      <c r="AE388" s="79">
        <f>IF(AF$1="Rejected",X388,IF(AH388="",X388,SUM(X388,AH388)))</f>
        <v>0</v>
      </c>
      <c r="AF388" s="79">
        <f t="shared" ref="AF388:AF395" si="657">IF(AD$1="","",SUM(AD388:AE388))</f>
        <v>0</v>
      </c>
      <c r="AG388" s="43"/>
      <c r="AH388" s="43"/>
      <c r="AI388" s="150"/>
      <c r="AJ388" s="320"/>
      <c r="AK388" s="79">
        <f>IF(AM$1="Rejected",AD388,IF(AN388="",AD388,SUM(AD388,AN388)))</f>
        <v>0</v>
      </c>
      <c r="AL388" s="79">
        <f>IF(AM$1="Rejected",AE388,IF(AO388="",AE388,SUM(AE388,AO388)))</f>
        <v>0</v>
      </c>
      <c r="AM388" s="79">
        <f t="shared" ref="AM388:AM395" si="658">IF(AK$1="","",SUM(AK388:AL388))</f>
        <v>0</v>
      </c>
      <c r="AN388" s="43"/>
      <c r="AO388" s="43"/>
      <c r="AP388" s="150"/>
      <c r="AQ388" s="320"/>
      <c r="AR388" s="79">
        <f>IF(AT$1="Rejected",AK388,IF(AU388="",AK388,SUM(AK388,AU388)))</f>
        <v>0</v>
      </c>
      <c r="AS388" s="79">
        <f>IF(AT$1="Rejected",AL388,IF(AV388="",AL388,SUM(AL388,AV388)))</f>
        <v>0</v>
      </c>
      <c r="AT388" s="79">
        <f t="shared" ref="AT388:AT395" si="659">IF(AR$1="","",SUM(AR388:AS388))</f>
        <v>0</v>
      </c>
      <c r="AU388" s="43"/>
      <c r="AV388" s="43"/>
      <c r="AW388" s="150"/>
      <c r="AX388" s="320"/>
      <c r="AY388" s="79">
        <f>IF(BA$1="Rejected",AR388,IF(BB388="",AR388,SUM(AR388,BB388)))</f>
        <v>0</v>
      </c>
      <c r="AZ388" s="79">
        <f>IF(BA$1="Rejected",AS388,IF(BC388="",AS388,SUM(AS388,BC388)))</f>
        <v>0</v>
      </c>
      <c r="BA388" s="79">
        <f t="shared" ref="BA388:BA395" si="660">IF(AY$1="","",SUM(AY388:AZ388))</f>
        <v>0</v>
      </c>
      <c r="BB388" s="43"/>
      <c r="BC388" s="43"/>
      <c r="BD388" s="150"/>
      <c r="BE388" s="320"/>
      <c r="BF388" s="79">
        <f>IF(BH$1="Rejected",AY388,IF(BI388="",AY388,SUM(AY388,BI388)))</f>
        <v>0</v>
      </c>
      <c r="BG388" s="79">
        <f>IF(BH$1="Rejected",AZ388,IF(BJ388="",AZ388,SUM(AZ388,BJ388)))</f>
        <v>0</v>
      </c>
      <c r="BH388" s="79">
        <f t="shared" ref="BH388:BH395" si="661">IF(BF$1="","",SUM(BF388:BG388))</f>
        <v>0</v>
      </c>
      <c r="BI388" s="43"/>
      <c r="BJ388" s="43"/>
      <c r="BK388" s="150"/>
      <c r="BL388" s="320"/>
      <c r="BM388" s="79">
        <f>IF(BO$1="Rejected",BF388,IF(BP388="",BF388,SUM(BF388,BP388)))</f>
        <v>0</v>
      </c>
      <c r="BN388" s="79">
        <f>IF(BO$1="Rejected",BG388,IF(BQ388="",BG388,SUM(BG388,BQ388)))</f>
        <v>0</v>
      </c>
      <c r="BO388" s="79">
        <f t="shared" ref="BO388:BO395" si="662">IF(BM$1="","",SUM(BM388:BN388))</f>
        <v>0</v>
      </c>
      <c r="BP388" s="43"/>
      <c r="BQ388" s="43"/>
      <c r="BR388" s="150"/>
      <c r="BS388" s="320"/>
      <c r="BT388" s="79">
        <f>IF(BV$1="Rejected",BM388,IF(BW388="",BM388,SUM(BM388,BW388)))</f>
        <v>0</v>
      </c>
      <c r="BU388" s="79">
        <f>IF(BV$1="Rejected",BN388,IF(BX388="",BN388,SUM(BN388,BX388)))</f>
        <v>0</v>
      </c>
      <c r="BV388" s="79">
        <f t="shared" ref="BV388:BV395" si="663">IF(BT$1="","",SUM(BT388:BU388))</f>
        <v>0</v>
      </c>
      <c r="BW388" s="43"/>
      <c r="BX388" s="43"/>
      <c r="BY388" s="150"/>
      <c r="BZ388" s="320"/>
      <c r="CA388" s="79">
        <f>IF(CC$1="Rejected",BT388,IF(CD388="",BT388,SUM(BT388,CD388)))</f>
        <v>0</v>
      </c>
      <c r="CB388" s="79">
        <f>IF(CC$1="Rejected",BU388,IF(CE388="",BU388,SUM(BU388,CE388)))</f>
        <v>0</v>
      </c>
      <c r="CC388" s="79">
        <f t="shared" ref="CC388:CC395" si="664">IF(CA$1="","",SUM(CA388:CB388))</f>
        <v>0</v>
      </c>
      <c r="CD388" s="43"/>
      <c r="CE388" s="43"/>
      <c r="CF388" s="150"/>
      <c r="CG388" s="320"/>
      <c r="CH388" s="79">
        <f>IF(CJ$1="Rejected",CA388,IF(CK388="",CA388,SUM(CA388,CK388)))</f>
        <v>0</v>
      </c>
      <c r="CI388" s="79">
        <f>IF(CJ$1="Rejected",CB388,IF(CL388="",CB388,SUM(CB388,CL388)))</f>
        <v>0</v>
      </c>
      <c r="CJ388" s="79">
        <f t="shared" ref="CJ388:CJ395" si="665">IF(CH$1="","",SUM(CH388:CI388))</f>
        <v>0</v>
      </c>
      <c r="CK388" s="43"/>
      <c r="CL388" s="43"/>
      <c r="CM388" s="150"/>
      <c r="CN388" s="320"/>
      <c r="CO388" s="79">
        <f>IF(CQ$1="Rejected",CH388,IF(CR388="",CH388,SUM(CH388,CR388)))</f>
        <v>0</v>
      </c>
      <c r="CP388" s="79">
        <f>IF(CQ$1="Rejected",CI388,IF(CS388="",CI388,SUM(CI388,CS388)))</f>
        <v>0</v>
      </c>
      <c r="CQ388" s="79">
        <f t="shared" ref="CQ388:CQ395" si="666">IF(CO$1="","",SUM(CO388:CP388))</f>
        <v>0</v>
      </c>
      <c r="CR388" s="43"/>
      <c r="CS388" s="43"/>
      <c r="CT388" s="150"/>
      <c r="CU388" s="320"/>
      <c r="CV388" s="79">
        <f>IF(CX$1="Rejected",CO388,IF(CY388="",CO388,SUM(CO388,CY388)))</f>
        <v>0</v>
      </c>
      <c r="CW388" s="79">
        <f>IF(CX$1="Rejected",CP388,IF(CZ388="",CP388,SUM(CP388,CZ388)))</f>
        <v>0</v>
      </c>
      <c r="CX388" s="79">
        <f t="shared" ref="CX388:CX395" si="667">IF(CV$1="","",SUM(CV388:CW388))</f>
        <v>0</v>
      </c>
      <c r="CY388" s="43"/>
      <c r="CZ388" s="43"/>
      <c r="DA388" s="150"/>
      <c r="DB388" s="320"/>
      <c r="DC388" s="79">
        <f>IF(DE$1="Rejected",CV388,IF(DF388="",CV388,SUM(CV388,DF388)))</f>
        <v>0</v>
      </c>
      <c r="DD388" s="79">
        <f>IF(DE$1="Rejected",CW388,IF(DG388="",CW388,SUM(CW388,DG388)))</f>
        <v>0</v>
      </c>
      <c r="DE388" s="79">
        <f t="shared" ref="DE388:DE395" si="668">IF(DC$1="","",SUM(DC388:DD388))</f>
        <v>0</v>
      </c>
      <c r="DF388" s="43"/>
      <c r="DG388" s="43"/>
      <c r="DH388" s="150"/>
      <c r="DI388" s="320"/>
      <c r="DJ388" s="79">
        <f>IF(DL$1="Rejected",DC388,IF(DM388="",DC388,SUM(DC388,DM388)))</f>
        <v>0</v>
      </c>
      <c r="DK388" s="79">
        <f>IF(DL$1="Rejected",DD388,IF(DN388="",DD388,SUM(DD388,DN388)))</f>
        <v>0</v>
      </c>
      <c r="DL388" s="79">
        <f t="shared" ref="DL388:DL395" si="669">IF(DJ$1="","",SUM(DJ388:DK388))</f>
        <v>0</v>
      </c>
      <c r="DM388" s="43"/>
      <c r="DN388" s="43"/>
      <c r="DO388" s="150"/>
      <c r="DP388" s="320"/>
      <c r="DQ388" s="79">
        <f>IF(DS$1="Rejected",DJ388,IF(DT388="",DJ388,SUM(DJ388,DT388)))</f>
        <v>0</v>
      </c>
      <c r="DR388" s="79">
        <f>IF(DS$1="Rejected",DK388,IF(DU388="",DK388,SUM(DK388,DU388)))</f>
        <v>0</v>
      </c>
      <c r="DS388" s="79">
        <f t="shared" ref="DS388:DS395" si="670">IF(DQ$1="","",SUM(DQ388:DR388))</f>
        <v>0</v>
      </c>
      <c r="DT388" s="43"/>
      <c r="DU388" s="43"/>
      <c r="DV388" s="150"/>
    </row>
    <row r="389" spans="1:126" outlineLevel="1" x14ac:dyDescent="0.2">
      <c r="A389" s="152" t="s">
        <v>150</v>
      </c>
      <c r="B389" s="182" t="s">
        <v>61</v>
      </c>
      <c r="C389" s="43"/>
      <c r="D389" s="43"/>
      <c r="E389" s="79">
        <f>SUM(C389:D389)</f>
        <v>0</v>
      </c>
      <c r="F389" s="150"/>
      <c r="G389" s="22"/>
      <c r="H389" s="320" t="s">
        <v>299</v>
      </c>
      <c r="I389" s="79">
        <f>IF(K$1="Rejected",C389,IF(L389="",C389,SUM(C389,L389)))</f>
        <v>0</v>
      </c>
      <c r="J389" s="79">
        <f>IF(K$1="Rejected",D389,IF(M389="",D389,SUM(D389,M389)))</f>
        <v>0</v>
      </c>
      <c r="K389" s="79">
        <f t="shared" si="654"/>
        <v>0</v>
      </c>
      <c r="L389" s="43"/>
      <c r="M389" s="43"/>
      <c r="N389" s="150"/>
      <c r="O389" s="320" t="str">
        <f t="shared" si="553"/>
        <v>LS</v>
      </c>
      <c r="P389" s="79">
        <f>IF(R$1="Rejected",I389,IF(S389="",I389,SUM(I389,S389)))</f>
        <v>0</v>
      </c>
      <c r="Q389" s="79">
        <f>IF(R$1="Rejected",J389,IF(T389="",J389,SUM(J389,T389)))</f>
        <v>0</v>
      </c>
      <c r="R389" s="79">
        <f t="shared" si="655"/>
        <v>0</v>
      </c>
      <c r="S389" s="43"/>
      <c r="T389" s="43"/>
      <c r="U389" s="150"/>
      <c r="V389" s="320"/>
      <c r="W389" s="79">
        <f>IF(Y$1="Rejected",P389,IF(Z389="",P389,SUM(P389,Z389)))</f>
        <v>0</v>
      </c>
      <c r="X389" s="79">
        <f>IF(Y$1="Rejected",Q389,IF(AA389="",Q389,SUM(Q389,AA389)))</f>
        <v>0</v>
      </c>
      <c r="Y389" s="79">
        <f t="shared" si="656"/>
        <v>0</v>
      </c>
      <c r="Z389" s="43"/>
      <c r="AA389" s="43"/>
      <c r="AB389" s="150"/>
      <c r="AC389" s="320"/>
      <c r="AD389" s="79">
        <f>IF(AF$1="Rejected",W389,IF(AG389="",W389,SUM(W389,AG389)))</f>
        <v>0</v>
      </c>
      <c r="AE389" s="79">
        <f>IF(AF$1="Rejected",X389,IF(AH389="",X389,SUM(X389,AH389)))</f>
        <v>0</v>
      </c>
      <c r="AF389" s="79">
        <f t="shared" si="657"/>
        <v>0</v>
      </c>
      <c r="AG389" s="43"/>
      <c r="AH389" s="43"/>
      <c r="AI389" s="150"/>
      <c r="AJ389" s="320"/>
      <c r="AK389" s="79">
        <f>IF(AM$1="Rejected",AD389,IF(AN389="",AD389,SUM(AD389,AN389)))</f>
        <v>0</v>
      </c>
      <c r="AL389" s="79">
        <f>IF(AM$1="Rejected",AE389,IF(AO389="",AE389,SUM(AE389,AO389)))</f>
        <v>0</v>
      </c>
      <c r="AM389" s="79">
        <f t="shared" si="658"/>
        <v>0</v>
      </c>
      <c r="AN389" s="43"/>
      <c r="AO389" s="43"/>
      <c r="AP389" s="150"/>
      <c r="AQ389" s="320"/>
      <c r="AR389" s="79">
        <f>IF(AT$1="Rejected",AK389,IF(AU389="",AK389,SUM(AK389,AU389)))</f>
        <v>0</v>
      </c>
      <c r="AS389" s="79">
        <f>IF(AT$1="Rejected",AL389,IF(AV389="",AL389,SUM(AL389,AV389)))</f>
        <v>0</v>
      </c>
      <c r="AT389" s="79">
        <f t="shared" si="659"/>
        <v>0</v>
      </c>
      <c r="AU389" s="43"/>
      <c r="AV389" s="43"/>
      <c r="AW389" s="150"/>
      <c r="AX389" s="320"/>
      <c r="AY389" s="79">
        <f>IF(BA$1="Rejected",AR389,IF(BB389="",AR389,SUM(AR389,BB389)))</f>
        <v>0</v>
      </c>
      <c r="AZ389" s="79">
        <f>IF(BA$1="Rejected",AS389,IF(BC389="",AS389,SUM(AS389,BC389)))</f>
        <v>0</v>
      </c>
      <c r="BA389" s="79">
        <f t="shared" si="660"/>
        <v>0</v>
      </c>
      <c r="BB389" s="43"/>
      <c r="BC389" s="43"/>
      <c r="BD389" s="150"/>
      <c r="BE389" s="320"/>
      <c r="BF389" s="79">
        <f>IF(BH$1="Rejected",AY389,IF(BI389="",AY389,SUM(AY389,BI389)))</f>
        <v>0</v>
      </c>
      <c r="BG389" s="79">
        <f>IF(BH$1="Rejected",AZ389,IF(BJ389="",AZ389,SUM(AZ389,BJ389)))</f>
        <v>0</v>
      </c>
      <c r="BH389" s="79">
        <f t="shared" si="661"/>
        <v>0</v>
      </c>
      <c r="BI389" s="43"/>
      <c r="BJ389" s="43"/>
      <c r="BK389" s="150"/>
      <c r="BL389" s="320"/>
      <c r="BM389" s="79">
        <f>IF(BO$1="Rejected",BF389,IF(BP389="",BF389,SUM(BF389,BP389)))</f>
        <v>0</v>
      </c>
      <c r="BN389" s="79">
        <f>IF(BO$1="Rejected",BG389,IF(BQ389="",BG389,SUM(BG389,BQ389)))</f>
        <v>0</v>
      </c>
      <c r="BO389" s="79">
        <f t="shared" si="662"/>
        <v>0</v>
      </c>
      <c r="BP389" s="43"/>
      <c r="BQ389" s="43"/>
      <c r="BR389" s="150"/>
      <c r="BS389" s="320"/>
      <c r="BT389" s="79">
        <f>IF(BV$1="Rejected",BM389,IF(BW389="",BM389,SUM(BM389,BW389)))</f>
        <v>0</v>
      </c>
      <c r="BU389" s="79">
        <f>IF(BV$1="Rejected",BN389,IF(BX389="",BN389,SUM(BN389,BX389)))</f>
        <v>0</v>
      </c>
      <c r="BV389" s="79">
        <f t="shared" si="663"/>
        <v>0</v>
      </c>
      <c r="BW389" s="43"/>
      <c r="BX389" s="43"/>
      <c r="BY389" s="150"/>
      <c r="BZ389" s="320"/>
      <c r="CA389" s="79">
        <f>IF(CC$1="Rejected",BT389,IF(CD389="",BT389,SUM(BT389,CD389)))</f>
        <v>0</v>
      </c>
      <c r="CB389" s="79">
        <f>IF(CC$1="Rejected",BU389,IF(CE389="",BU389,SUM(BU389,CE389)))</f>
        <v>0</v>
      </c>
      <c r="CC389" s="79">
        <f t="shared" si="664"/>
        <v>0</v>
      </c>
      <c r="CD389" s="43"/>
      <c r="CE389" s="43"/>
      <c r="CF389" s="150"/>
      <c r="CG389" s="320"/>
      <c r="CH389" s="79">
        <f>IF(CJ$1="Rejected",CA389,IF(CK389="",CA389,SUM(CA389,CK389)))</f>
        <v>0</v>
      </c>
      <c r="CI389" s="79">
        <f>IF(CJ$1="Rejected",CB389,IF(CL389="",CB389,SUM(CB389,CL389)))</f>
        <v>0</v>
      </c>
      <c r="CJ389" s="79">
        <f t="shared" si="665"/>
        <v>0</v>
      </c>
      <c r="CK389" s="43"/>
      <c r="CL389" s="43"/>
      <c r="CM389" s="150"/>
      <c r="CN389" s="320"/>
      <c r="CO389" s="79">
        <f>IF(CQ$1="Rejected",CH389,IF(CR389="",CH389,SUM(CH389,CR389)))</f>
        <v>0</v>
      </c>
      <c r="CP389" s="79">
        <f>IF(CQ$1="Rejected",CI389,IF(CS389="",CI389,SUM(CI389,CS389)))</f>
        <v>0</v>
      </c>
      <c r="CQ389" s="79">
        <f t="shared" si="666"/>
        <v>0</v>
      </c>
      <c r="CR389" s="43"/>
      <c r="CS389" s="43"/>
      <c r="CT389" s="150"/>
      <c r="CU389" s="320"/>
      <c r="CV389" s="79">
        <f>IF(CX$1="Rejected",CO389,IF(CY389="",CO389,SUM(CO389,CY389)))</f>
        <v>0</v>
      </c>
      <c r="CW389" s="79">
        <f>IF(CX$1="Rejected",CP389,IF(CZ389="",CP389,SUM(CP389,CZ389)))</f>
        <v>0</v>
      </c>
      <c r="CX389" s="79">
        <f t="shared" si="667"/>
        <v>0</v>
      </c>
      <c r="CY389" s="43"/>
      <c r="CZ389" s="43"/>
      <c r="DA389" s="150"/>
      <c r="DB389" s="320"/>
      <c r="DC389" s="79">
        <f>IF(DE$1="Rejected",CV389,IF(DF389="",CV389,SUM(CV389,DF389)))</f>
        <v>0</v>
      </c>
      <c r="DD389" s="79">
        <f>IF(DE$1="Rejected",CW389,IF(DG389="",CW389,SUM(CW389,DG389)))</f>
        <v>0</v>
      </c>
      <c r="DE389" s="79">
        <f t="shared" si="668"/>
        <v>0</v>
      </c>
      <c r="DF389" s="43"/>
      <c r="DG389" s="43"/>
      <c r="DH389" s="150"/>
      <c r="DI389" s="320"/>
      <c r="DJ389" s="79">
        <f>IF(DL$1="Rejected",DC389,IF(DM389="",DC389,SUM(DC389,DM389)))</f>
        <v>0</v>
      </c>
      <c r="DK389" s="79">
        <f>IF(DL$1="Rejected",DD389,IF(DN389="",DD389,SUM(DD389,DN389)))</f>
        <v>0</v>
      </c>
      <c r="DL389" s="79">
        <f t="shared" si="669"/>
        <v>0</v>
      </c>
      <c r="DM389" s="43"/>
      <c r="DN389" s="43"/>
      <c r="DO389" s="150"/>
      <c r="DP389" s="320"/>
      <c r="DQ389" s="79">
        <f>IF(DS$1="Rejected",DJ389,IF(DT389="",DJ389,SUM(DJ389,DT389)))</f>
        <v>0</v>
      </c>
      <c r="DR389" s="79">
        <f>IF(DS$1="Rejected",DK389,IF(DU389="",DK389,SUM(DK389,DU389)))</f>
        <v>0</v>
      </c>
      <c r="DS389" s="79">
        <f t="shared" si="670"/>
        <v>0</v>
      </c>
      <c r="DT389" s="43"/>
      <c r="DU389" s="43"/>
      <c r="DV389" s="150"/>
    </row>
    <row r="390" spans="1:126" outlineLevel="1" x14ac:dyDescent="0.2">
      <c r="A390" s="152" t="s">
        <v>150</v>
      </c>
      <c r="B390" s="182" t="s">
        <v>61</v>
      </c>
      <c r="C390" s="43"/>
      <c r="D390" s="43"/>
      <c r="E390" s="79">
        <f>SUM(C390:D390)</f>
        <v>0</v>
      </c>
      <c r="F390" s="150"/>
      <c r="G390" s="22"/>
      <c r="H390" s="320" t="s">
        <v>299</v>
      </c>
      <c r="I390" s="79">
        <f>IF(K$1="Rejected",C390,IF(L390="",C390,SUM(C390,L390)))</f>
        <v>0</v>
      </c>
      <c r="J390" s="79">
        <f>IF(K$1="Rejected",D390,IF(M390="",D390,SUM(D390,M390)))</f>
        <v>0</v>
      </c>
      <c r="K390" s="79">
        <f t="shared" si="654"/>
        <v>0</v>
      </c>
      <c r="L390" s="43"/>
      <c r="M390" s="43"/>
      <c r="N390" s="150"/>
      <c r="O390" s="320" t="str">
        <f t="shared" si="553"/>
        <v>LS</v>
      </c>
      <c r="P390" s="79">
        <f>IF(R$1="Rejected",I390,IF(S390="",I390,SUM(I390,S390)))</f>
        <v>0</v>
      </c>
      <c r="Q390" s="79">
        <f>IF(R$1="Rejected",J390,IF(T390="",J390,SUM(J390,T390)))</f>
        <v>0</v>
      </c>
      <c r="R390" s="79">
        <f t="shared" si="655"/>
        <v>0</v>
      </c>
      <c r="S390" s="43"/>
      <c r="T390" s="43"/>
      <c r="U390" s="150"/>
      <c r="V390" s="320"/>
      <c r="W390" s="79">
        <f>IF(Y$1="Rejected",P390,IF(Z390="",P390,SUM(P390,Z390)))</f>
        <v>0</v>
      </c>
      <c r="X390" s="79">
        <f>IF(Y$1="Rejected",Q390,IF(AA390="",Q390,SUM(Q390,AA390)))</f>
        <v>0</v>
      </c>
      <c r="Y390" s="79">
        <f t="shared" si="656"/>
        <v>0</v>
      </c>
      <c r="Z390" s="43"/>
      <c r="AA390" s="43"/>
      <c r="AB390" s="150"/>
      <c r="AC390" s="320"/>
      <c r="AD390" s="79">
        <f>IF(AF$1="Rejected",W390,IF(AG390="",W390,SUM(W390,AG390)))</f>
        <v>0</v>
      </c>
      <c r="AE390" s="79">
        <f>IF(AF$1="Rejected",X390,IF(AH390="",X390,SUM(X390,AH390)))</f>
        <v>0</v>
      </c>
      <c r="AF390" s="79">
        <f t="shared" si="657"/>
        <v>0</v>
      </c>
      <c r="AG390" s="43"/>
      <c r="AH390" s="43"/>
      <c r="AI390" s="150"/>
      <c r="AJ390" s="320"/>
      <c r="AK390" s="79">
        <f>IF(AM$1="Rejected",AD390,IF(AN390="",AD390,SUM(AD390,AN390)))</f>
        <v>0</v>
      </c>
      <c r="AL390" s="79">
        <f>IF(AM$1="Rejected",AE390,IF(AO390="",AE390,SUM(AE390,AO390)))</f>
        <v>0</v>
      </c>
      <c r="AM390" s="79">
        <f t="shared" si="658"/>
        <v>0</v>
      </c>
      <c r="AN390" s="43"/>
      <c r="AO390" s="43"/>
      <c r="AP390" s="150"/>
      <c r="AQ390" s="320"/>
      <c r="AR390" s="79">
        <f>IF(AT$1="Rejected",AK390,IF(AU390="",AK390,SUM(AK390,AU390)))</f>
        <v>0</v>
      </c>
      <c r="AS390" s="79">
        <f>IF(AT$1="Rejected",AL390,IF(AV390="",AL390,SUM(AL390,AV390)))</f>
        <v>0</v>
      </c>
      <c r="AT390" s="79">
        <f t="shared" si="659"/>
        <v>0</v>
      </c>
      <c r="AU390" s="43"/>
      <c r="AV390" s="43"/>
      <c r="AW390" s="150"/>
      <c r="AX390" s="320"/>
      <c r="AY390" s="79">
        <f>IF(BA$1="Rejected",AR390,IF(BB390="",AR390,SUM(AR390,BB390)))</f>
        <v>0</v>
      </c>
      <c r="AZ390" s="79">
        <f>IF(BA$1="Rejected",AS390,IF(BC390="",AS390,SUM(AS390,BC390)))</f>
        <v>0</v>
      </c>
      <c r="BA390" s="79">
        <f t="shared" si="660"/>
        <v>0</v>
      </c>
      <c r="BB390" s="43"/>
      <c r="BC390" s="43"/>
      <c r="BD390" s="150"/>
      <c r="BE390" s="320"/>
      <c r="BF390" s="79">
        <f>IF(BH$1="Rejected",AY390,IF(BI390="",AY390,SUM(AY390,BI390)))</f>
        <v>0</v>
      </c>
      <c r="BG390" s="79">
        <f>IF(BH$1="Rejected",AZ390,IF(BJ390="",AZ390,SUM(AZ390,BJ390)))</f>
        <v>0</v>
      </c>
      <c r="BH390" s="79">
        <f t="shared" si="661"/>
        <v>0</v>
      </c>
      <c r="BI390" s="43"/>
      <c r="BJ390" s="43"/>
      <c r="BK390" s="150"/>
      <c r="BL390" s="320"/>
      <c r="BM390" s="79">
        <f>IF(BO$1="Rejected",BF390,IF(BP390="",BF390,SUM(BF390,BP390)))</f>
        <v>0</v>
      </c>
      <c r="BN390" s="79">
        <f>IF(BO$1="Rejected",BG390,IF(BQ390="",BG390,SUM(BG390,BQ390)))</f>
        <v>0</v>
      </c>
      <c r="BO390" s="79">
        <f t="shared" si="662"/>
        <v>0</v>
      </c>
      <c r="BP390" s="43"/>
      <c r="BQ390" s="43"/>
      <c r="BR390" s="150"/>
      <c r="BS390" s="320"/>
      <c r="BT390" s="79">
        <f>IF(BV$1="Rejected",BM390,IF(BW390="",BM390,SUM(BM390,BW390)))</f>
        <v>0</v>
      </c>
      <c r="BU390" s="79">
        <f>IF(BV$1="Rejected",BN390,IF(BX390="",BN390,SUM(BN390,BX390)))</f>
        <v>0</v>
      </c>
      <c r="BV390" s="79">
        <f t="shared" si="663"/>
        <v>0</v>
      </c>
      <c r="BW390" s="43"/>
      <c r="BX390" s="43"/>
      <c r="BY390" s="150"/>
      <c r="BZ390" s="320"/>
      <c r="CA390" s="79">
        <f>IF(CC$1="Rejected",BT390,IF(CD390="",BT390,SUM(BT390,CD390)))</f>
        <v>0</v>
      </c>
      <c r="CB390" s="79">
        <f>IF(CC$1="Rejected",BU390,IF(CE390="",BU390,SUM(BU390,CE390)))</f>
        <v>0</v>
      </c>
      <c r="CC390" s="79">
        <f t="shared" si="664"/>
        <v>0</v>
      </c>
      <c r="CD390" s="43"/>
      <c r="CE390" s="43"/>
      <c r="CF390" s="150"/>
      <c r="CG390" s="320"/>
      <c r="CH390" s="79">
        <f>IF(CJ$1="Rejected",CA390,IF(CK390="",CA390,SUM(CA390,CK390)))</f>
        <v>0</v>
      </c>
      <c r="CI390" s="79">
        <f>IF(CJ$1="Rejected",CB390,IF(CL390="",CB390,SUM(CB390,CL390)))</f>
        <v>0</v>
      </c>
      <c r="CJ390" s="79">
        <f t="shared" si="665"/>
        <v>0</v>
      </c>
      <c r="CK390" s="43"/>
      <c r="CL390" s="43"/>
      <c r="CM390" s="150"/>
      <c r="CN390" s="320"/>
      <c r="CO390" s="79">
        <f>IF(CQ$1="Rejected",CH390,IF(CR390="",CH390,SUM(CH390,CR390)))</f>
        <v>0</v>
      </c>
      <c r="CP390" s="79">
        <f>IF(CQ$1="Rejected",CI390,IF(CS390="",CI390,SUM(CI390,CS390)))</f>
        <v>0</v>
      </c>
      <c r="CQ390" s="79">
        <f t="shared" si="666"/>
        <v>0</v>
      </c>
      <c r="CR390" s="43"/>
      <c r="CS390" s="43"/>
      <c r="CT390" s="150"/>
      <c r="CU390" s="320"/>
      <c r="CV390" s="79">
        <f>IF(CX$1="Rejected",CO390,IF(CY390="",CO390,SUM(CO390,CY390)))</f>
        <v>0</v>
      </c>
      <c r="CW390" s="79">
        <f>IF(CX$1="Rejected",CP390,IF(CZ390="",CP390,SUM(CP390,CZ390)))</f>
        <v>0</v>
      </c>
      <c r="CX390" s="79">
        <f t="shared" si="667"/>
        <v>0</v>
      </c>
      <c r="CY390" s="43"/>
      <c r="CZ390" s="43"/>
      <c r="DA390" s="150"/>
      <c r="DB390" s="320"/>
      <c r="DC390" s="79">
        <f>IF(DE$1="Rejected",CV390,IF(DF390="",CV390,SUM(CV390,DF390)))</f>
        <v>0</v>
      </c>
      <c r="DD390" s="79">
        <f>IF(DE$1="Rejected",CW390,IF(DG390="",CW390,SUM(CW390,DG390)))</f>
        <v>0</v>
      </c>
      <c r="DE390" s="79">
        <f t="shared" si="668"/>
        <v>0</v>
      </c>
      <c r="DF390" s="43"/>
      <c r="DG390" s="43"/>
      <c r="DH390" s="150"/>
      <c r="DI390" s="320"/>
      <c r="DJ390" s="79">
        <f>IF(DL$1="Rejected",DC390,IF(DM390="",DC390,SUM(DC390,DM390)))</f>
        <v>0</v>
      </c>
      <c r="DK390" s="79">
        <f>IF(DL$1="Rejected",DD390,IF(DN390="",DD390,SUM(DD390,DN390)))</f>
        <v>0</v>
      </c>
      <c r="DL390" s="79">
        <f t="shared" si="669"/>
        <v>0</v>
      </c>
      <c r="DM390" s="43"/>
      <c r="DN390" s="43"/>
      <c r="DO390" s="150"/>
      <c r="DP390" s="320"/>
      <c r="DQ390" s="79">
        <f>IF(DS$1="Rejected",DJ390,IF(DT390="",DJ390,SUM(DJ390,DT390)))</f>
        <v>0</v>
      </c>
      <c r="DR390" s="79">
        <f>IF(DS$1="Rejected",DK390,IF(DU390="",DK390,SUM(DK390,DU390)))</f>
        <v>0</v>
      </c>
      <c r="DS390" s="79">
        <f t="shared" si="670"/>
        <v>0</v>
      </c>
      <c r="DT390" s="43"/>
      <c r="DU390" s="43"/>
      <c r="DV390" s="150"/>
    </row>
    <row r="391" spans="1:126" x14ac:dyDescent="0.2">
      <c r="A391" s="75" t="s">
        <v>154</v>
      </c>
      <c r="B391" s="62"/>
      <c r="C391" s="77">
        <f>SUM(C388:C390)</f>
        <v>0</v>
      </c>
      <c r="D391" s="77">
        <f>SUM(D388:D390)</f>
        <v>0</v>
      </c>
      <c r="E391" s="77">
        <f>SUM(E388:E390)</f>
        <v>0</v>
      </c>
      <c r="F391" s="150"/>
      <c r="G391" s="22"/>
      <c r="H391" s="320" t="s">
        <v>323</v>
      </c>
      <c r="I391" s="73">
        <f>IF(I$1="","",SUMIF($O388:$O390,MID($H391,3,10),I388:I390))</f>
        <v>0</v>
      </c>
      <c r="J391" s="73">
        <f>IF(I$1="","",SUMIF($O388:$O390,MID($H391,3,10),J388:J390))</f>
        <v>0</v>
      </c>
      <c r="K391" s="77">
        <f t="shared" si="654"/>
        <v>0</v>
      </c>
      <c r="L391" s="464">
        <f>IF(I$1="","",SUMIF($O388:$O390,MID($H391,3,10),L388:L390))</f>
        <v>0</v>
      </c>
      <c r="M391" s="464">
        <f>IF(I$1="","",SUMIF($O388:$O390,MID($H391,3,10),M388:M390))</f>
        <v>0</v>
      </c>
      <c r="N391" s="150"/>
      <c r="O391" s="320" t="str">
        <f t="shared" si="553"/>
        <v>L</v>
      </c>
      <c r="P391" s="73">
        <f>IF(P$1="","",SUMIF($O388:$O390,MID($H391,3,10),P388:P390))</f>
        <v>0</v>
      </c>
      <c r="Q391" s="73">
        <f>IF(P$1="","",SUMIF($O388:$O390,MID($H391,3,10),Q388:Q390))</f>
        <v>0</v>
      </c>
      <c r="R391" s="77">
        <f t="shared" si="655"/>
        <v>0</v>
      </c>
      <c r="S391" s="464">
        <f>IF(P$1="","",SUMIF($O388:$O390,MID($H391,3,10),S388:S390))</f>
        <v>0</v>
      </c>
      <c r="T391" s="464">
        <f>IF(P$1="","",SUMIF($O388:$O390,MID($H391,3,10),T388:T390))</f>
        <v>0</v>
      </c>
      <c r="U391" s="150"/>
      <c r="V391" s="320"/>
      <c r="W391" s="73">
        <f>IF(W$1="","",SUMIF($O388:$O390,MID($H391,3,10),W388:W390))</f>
        <v>0</v>
      </c>
      <c r="X391" s="73">
        <f>IF(W$1="","",SUMIF($O388:$O390,MID($H391,3,10),X388:X390))</f>
        <v>0</v>
      </c>
      <c r="Y391" s="77">
        <f t="shared" si="656"/>
        <v>0</v>
      </c>
      <c r="Z391" s="464">
        <f>IF(W$1="","",SUMIF($O388:$O390,MID($H391,3,10),Z388:Z390))</f>
        <v>0</v>
      </c>
      <c r="AA391" s="464">
        <f>IF(W$1="","",SUMIF($O388:$O390,MID($H391,3,10),AA388:AA390))</f>
        <v>0</v>
      </c>
      <c r="AB391" s="150"/>
      <c r="AC391" s="320"/>
      <c r="AD391" s="73">
        <f>IF(AD$1="","",SUMIF($O388:$O390,MID($H391,3,10),AD388:AD390))</f>
        <v>0</v>
      </c>
      <c r="AE391" s="73">
        <f>IF(AD$1="","",SUMIF($O388:$O390,MID($H391,3,10),AE388:AE390))</f>
        <v>0</v>
      </c>
      <c r="AF391" s="77">
        <f t="shared" si="657"/>
        <v>0</v>
      </c>
      <c r="AG391" s="464">
        <f>IF(AD$1="","",SUMIF($O388:$O390,MID($H391,3,10),AG388:AG390))</f>
        <v>0</v>
      </c>
      <c r="AH391" s="464">
        <f>IF(AD$1="","",SUMIF($O388:$O390,MID($H391,3,10),AH388:AH390))</f>
        <v>0</v>
      </c>
      <c r="AI391" s="150"/>
      <c r="AJ391" s="320"/>
      <c r="AK391" s="73">
        <f>IF(AK$1="","",SUMIF($O388:$O390,MID($H391,3,10),AK388:AK390))</f>
        <v>0</v>
      </c>
      <c r="AL391" s="73">
        <f>IF(AK$1="","",SUMIF($O388:$O390,MID($H391,3,10),AL388:AL390))</f>
        <v>0</v>
      </c>
      <c r="AM391" s="77">
        <f t="shared" si="658"/>
        <v>0</v>
      </c>
      <c r="AN391" s="464">
        <f>IF(AK$1="","",SUMIF($O388:$O390,MID($H391,3,10),AN388:AN390))</f>
        <v>0</v>
      </c>
      <c r="AO391" s="464">
        <f>IF(AK$1="","",SUMIF($O388:$O390,MID($H391,3,10),AO388:AO390))</f>
        <v>0</v>
      </c>
      <c r="AP391" s="150"/>
      <c r="AQ391" s="320"/>
      <c r="AR391" s="73">
        <f>IF(AR$1="","",SUMIF($O388:$O390,MID($H391,3,10),AR388:AR390))</f>
        <v>0</v>
      </c>
      <c r="AS391" s="73">
        <f>IF(AR$1="","",SUMIF($O388:$O390,MID($H391,3,10),AS388:AS390))</f>
        <v>0</v>
      </c>
      <c r="AT391" s="77">
        <f t="shared" si="659"/>
        <v>0</v>
      </c>
      <c r="AU391" s="464">
        <f>IF(AR$1="","",SUMIF($O388:$O390,MID($H391,3,10),AU388:AU390))</f>
        <v>0</v>
      </c>
      <c r="AV391" s="464">
        <f>IF(AR$1="","",SUMIF($O388:$O390,MID($H391,3,10),AV388:AV390))</f>
        <v>0</v>
      </c>
      <c r="AW391" s="150"/>
      <c r="AX391" s="320"/>
      <c r="AY391" s="73">
        <f>IF(AY$1="","",SUMIF($O388:$O390,MID($H391,3,10),AY388:AY390))</f>
        <v>0</v>
      </c>
      <c r="AZ391" s="73">
        <f>IF(AY$1="","",SUMIF($O388:$O390,MID($H391,3,10),AZ388:AZ390))</f>
        <v>0</v>
      </c>
      <c r="BA391" s="77">
        <f t="shared" si="660"/>
        <v>0</v>
      </c>
      <c r="BB391" s="464">
        <f>IF(AY$1="","",SUMIF($O388:$O390,MID($H391,3,10),BB388:BB390))</f>
        <v>0</v>
      </c>
      <c r="BC391" s="464">
        <f>IF(AY$1="","",SUMIF($O388:$O390,MID($H391,3,10),BC388:BC390))</f>
        <v>0</v>
      </c>
      <c r="BD391" s="150"/>
      <c r="BE391" s="320"/>
      <c r="BF391" s="73">
        <f>IF(BF$1="","",SUMIF($O388:$O390,MID($H391,3,10),BF388:BF390))</f>
        <v>0</v>
      </c>
      <c r="BG391" s="73">
        <f>IF(BF$1="","",SUMIF($O388:$O390,MID($H391,3,10),BG388:BG390))</f>
        <v>0</v>
      </c>
      <c r="BH391" s="77">
        <f t="shared" si="661"/>
        <v>0</v>
      </c>
      <c r="BI391" s="464">
        <f>IF(BF$1="","",SUMIF($O388:$O390,MID($H391,3,10),BI388:BI390))</f>
        <v>0</v>
      </c>
      <c r="BJ391" s="464">
        <f>IF(BF$1="","",SUMIF($O388:$O390,MID($H391,3,10),BJ388:BJ390))</f>
        <v>0</v>
      </c>
      <c r="BK391" s="150"/>
      <c r="BL391" s="320"/>
      <c r="BM391" s="73">
        <f>IF(BM$1="","",SUMIF($O388:$O390,MID($H391,3,10),BM388:BM390))</f>
        <v>0</v>
      </c>
      <c r="BN391" s="73">
        <f>IF(BM$1="","",SUMIF($O388:$O390,MID($H391,3,10),BN388:BN390))</f>
        <v>0</v>
      </c>
      <c r="BO391" s="77">
        <f t="shared" si="662"/>
        <v>0</v>
      </c>
      <c r="BP391" s="464">
        <f>IF(BM$1="","",SUMIF($O388:$O390,MID($H391,3,10),BP388:BP390))</f>
        <v>0</v>
      </c>
      <c r="BQ391" s="464">
        <f>IF(BM$1="","",SUMIF($O388:$O390,MID($H391,3,10),BQ388:BQ390))</f>
        <v>0</v>
      </c>
      <c r="BR391" s="150"/>
      <c r="BS391" s="320"/>
      <c r="BT391" s="73">
        <f>IF(BT$1="","",SUMIF($O388:$O390,MID($H391,3,10),BT388:BT390))</f>
        <v>0</v>
      </c>
      <c r="BU391" s="73">
        <f>IF(BT$1="","",SUMIF($O388:$O390,MID($H391,3,10),BU388:BU390))</f>
        <v>0</v>
      </c>
      <c r="BV391" s="77">
        <f t="shared" si="663"/>
        <v>0</v>
      </c>
      <c r="BW391" s="464">
        <f>IF(BT$1="","",SUMIF($O388:$O390,MID($H391,3,10),BW388:BW390))</f>
        <v>0</v>
      </c>
      <c r="BX391" s="464">
        <f>IF(BT$1="","",SUMIF($O388:$O390,MID($H391,3,10),BX388:BX390))</f>
        <v>0</v>
      </c>
      <c r="BY391" s="150"/>
      <c r="BZ391" s="320"/>
      <c r="CA391" s="73">
        <f>IF(CA$1="","",SUMIF($O388:$O390,MID($H391,3,10),CA388:CA390))</f>
        <v>0</v>
      </c>
      <c r="CB391" s="73">
        <f>IF(CA$1="","",SUMIF($O388:$O390,MID($H391,3,10),CB388:CB390))</f>
        <v>0</v>
      </c>
      <c r="CC391" s="77">
        <f t="shared" si="664"/>
        <v>0</v>
      </c>
      <c r="CD391" s="464">
        <f>IF(CA$1="","",SUMIF($O388:$O390,MID($H391,3,10),CD388:CD390))</f>
        <v>0</v>
      </c>
      <c r="CE391" s="464">
        <f>IF(CA$1="","",SUMIF($O388:$O390,MID($H391,3,10),CE388:CE390))</f>
        <v>0</v>
      </c>
      <c r="CF391" s="150"/>
      <c r="CG391" s="320"/>
      <c r="CH391" s="73">
        <f>IF(CH$1="","",SUMIF($O388:$O390,MID($H391,3,10),CH388:CH390))</f>
        <v>0</v>
      </c>
      <c r="CI391" s="73">
        <f>IF(CH$1="","",SUMIF($O388:$O390,MID($H391,3,10),CI388:CI390))</f>
        <v>0</v>
      </c>
      <c r="CJ391" s="77">
        <f t="shared" si="665"/>
        <v>0</v>
      </c>
      <c r="CK391" s="464">
        <f>IF(CH$1="","",SUMIF($O388:$O390,MID($H391,3,10),CK388:CK390))</f>
        <v>0</v>
      </c>
      <c r="CL391" s="464">
        <f>IF(CH$1="","",SUMIF($O388:$O390,MID($H391,3,10),CL388:CL390))</f>
        <v>0</v>
      </c>
      <c r="CM391" s="150"/>
      <c r="CN391" s="320"/>
      <c r="CO391" s="73">
        <f>IF(CO$1="","",SUMIF($O388:$O390,MID($H391,3,10),CO388:CO390))</f>
        <v>0</v>
      </c>
      <c r="CP391" s="73">
        <f>IF(CO$1="","",SUMIF($O388:$O390,MID($H391,3,10),CP388:CP390))</f>
        <v>0</v>
      </c>
      <c r="CQ391" s="77">
        <f t="shared" si="666"/>
        <v>0</v>
      </c>
      <c r="CR391" s="464">
        <f>IF(CO$1="","",SUMIF($O388:$O390,MID($H391,3,10),CR388:CR390))</f>
        <v>0</v>
      </c>
      <c r="CS391" s="464">
        <f>IF(CO$1="","",SUMIF($O388:$O390,MID($H391,3,10),CS388:CS390))</f>
        <v>0</v>
      </c>
      <c r="CT391" s="150"/>
      <c r="CU391" s="320"/>
      <c r="CV391" s="73">
        <f>IF(CV$1="","",SUMIF($O388:$O390,MID($H391,3,10),CV388:CV390))</f>
        <v>0</v>
      </c>
      <c r="CW391" s="73">
        <f>IF(CV$1="","",SUMIF($O388:$O390,MID($H391,3,10),CW388:CW390))</f>
        <v>0</v>
      </c>
      <c r="CX391" s="77">
        <f t="shared" si="667"/>
        <v>0</v>
      </c>
      <c r="CY391" s="464">
        <f>IF(CV$1="","",SUMIF($O388:$O390,MID($H391,3,10),CY388:CY390))</f>
        <v>0</v>
      </c>
      <c r="CZ391" s="464">
        <f>IF(CV$1="","",SUMIF($O388:$O390,MID($H391,3,10),CZ388:CZ390))</f>
        <v>0</v>
      </c>
      <c r="DA391" s="150"/>
      <c r="DB391" s="320"/>
      <c r="DC391" s="73">
        <f>IF(DC$1="","",SUMIF($O388:$O390,MID($H391,3,10),DC388:DC390))</f>
        <v>0</v>
      </c>
      <c r="DD391" s="73">
        <f>IF(DC$1="","",SUMIF($O388:$O390,MID($H391,3,10),DD388:DD390))</f>
        <v>0</v>
      </c>
      <c r="DE391" s="77">
        <f t="shared" si="668"/>
        <v>0</v>
      </c>
      <c r="DF391" s="464">
        <f>IF(DC$1="","",SUMIF($O388:$O390,MID($H391,3,10),DF388:DF390))</f>
        <v>0</v>
      </c>
      <c r="DG391" s="464">
        <f>IF(DC$1="","",SUMIF($O388:$O390,MID($H391,3,10),DG388:DG390))</f>
        <v>0</v>
      </c>
      <c r="DH391" s="150"/>
      <c r="DI391" s="320"/>
      <c r="DJ391" s="73">
        <f>IF(DJ$1="","",SUMIF($O388:$O390,MID($H391,3,10),DJ388:DJ390))</f>
        <v>0</v>
      </c>
      <c r="DK391" s="73">
        <f>IF(DJ$1="","",SUMIF($O388:$O390,MID($H391,3,10),DK388:DK390))</f>
        <v>0</v>
      </c>
      <c r="DL391" s="77">
        <f t="shared" si="669"/>
        <v>0</v>
      </c>
      <c r="DM391" s="464">
        <f>IF(DJ$1="","",SUMIF($O388:$O390,MID($H391,3,10),DM388:DM390))</f>
        <v>0</v>
      </c>
      <c r="DN391" s="464">
        <f>IF(DJ$1="","",SUMIF($O388:$O390,MID($H391,3,10),DN388:DN390))</f>
        <v>0</v>
      </c>
      <c r="DO391" s="150"/>
      <c r="DP391" s="320"/>
      <c r="DQ391" s="73">
        <f>IF(DQ$1="","",SUMIF($O388:$O390,MID($H391,3,10),DQ388:DQ390))</f>
        <v>0</v>
      </c>
      <c r="DR391" s="73">
        <f>IF(DQ$1="","",SUMIF($O388:$O390,MID($H391,3,10),DR388:DR390))</f>
        <v>0</v>
      </c>
      <c r="DS391" s="77">
        <f t="shared" si="670"/>
        <v>0</v>
      </c>
      <c r="DT391" s="464">
        <f>IF(DQ$1="","",SUMIF($O388:$O390,MID($H391,3,10),DT388:DT390))</f>
        <v>0</v>
      </c>
      <c r="DU391" s="464">
        <f>IF(DQ$1="","",SUMIF($O388:$O390,MID($H391,3,10),DU388:DU390))</f>
        <v>0</v>
      </c>
      <c r="DV391" s="150"/>
    </row>
    <row r="392" spans="1:126" ht="13.5" thickBot="1" x14ac:dyDescent="0.25">
      <c r="A392" s="64" t="s">
        <v>430</v>
      </c>
      <c r="B392" s="64"/>
      <c r="C392" s="77">
        <f>SUM(C348,C386,C391)</f>
        <v>0</v>
      </c>
      <c r="D392" s="77">
        <f>SUM(D348,D386,D391)</f>
        <v>0</v>
      </c>
      <c r="E392" s="77">
        <f>SUM(E348,E386,E391)</f>
        <v>0</v>
      </c>
      <c r="F392" s="150"/>
      <c r="G392" s="22"/>
      <c r="H392" s="320" t="s">
        <v>300</v>
      </c>
      <c r="I392" s="72">
        <f>IF(I$1="","",SUM(I348,I386,I391))</f>
        <v>0</v>
      </c>
      <c r="J392" s="72">
        <f>IF(I$1="","",SUM(J348,J386,J391))</f>
        <v>0</v>
      </c>
      <c r="K392" s="72">
        <f t="shared" si="654"/>
        <v>0</v>
      </c>
      <c r="L392" s="72">
        <f>IF(I$1="","",SUM(L348,L386,L391))</f>
        <v>0</v>
      </c>
      <c r="M392" s="72">
        <f>IF(I$1="","",SUM(M348,M386,M391))</f>
        <v>0</v>
      </c>
      <c r="N392" s="86"/>
      <c r="O392" s="320" t="str">
        <f t="shared" si="553"/>
        <v>LT</v>
      </c>
      <c r="P392" s="72">
        <f>IF(P$1="","",SUM(P348,P386,P391))</f>
        <v>0</v>
      </c>
      <c r="Q392" s="72">
        <f>IF(P$1="","",SUM(Q348,Q386,Q391))</f>
        <v>0</v>
      </c>
      <c r="R392" s="72">
        <f t="shared" si="655"/>
        <v>0</v>
      </c>
      <c r="S392" s="72">
        <f>IF(P$1="","",SUM(S348,S386,S391))</f>
        <v>0</v>
      </c>
      <c r="T392" s="72">
        <f>IF(P$1="","",SUM(T348,T386,T391))</f>
        <v>0</v>
      </c>
      <c r="U392" s="86"/>
      <c r="V392" s="320"/>
      <c r="W392" s="72">
        <f>IF(W$1="","",SUM(W348,W386,W391))</f>
        <v>0</v>
      </c>
      <c r="X392" s="72">
        <f>IF(W$1="","",SUM(X348,X386,X391))</f>
        <v>0</v>
      </c>
      <c r="Y392" s="72">
        <f t="shared" si="656"/>
        <v>0</v>
      </c>
      <c r="Z392" s="72">
        <f>IF(W$1="","",SUM(Z348,Z386,Z391))</f>
        <v>0</v>
      </c>
      <c r="AA392" s="72">
        <f>IF(W$1="","",SUM(AA348,AA386,AA391))</f>
        <v>0</v>
      </c>
      <c r="AB392" s="86"/>
      <c r="AC392" s="320"/>
      <c r="AD392" s="72">
        <f>IF(AD$1="","",SUM(AD348,AD386,AD391))</f>
        <v>0</v>
      </c>
      <c r="AE392" s="72">
        <f>IF(AD$1="","",SUM(AE348,AE386,AE391))</f>
        <v>0</v>
      </c>
      <c r="AF392" s="72">
        <f t="shared" si="657"/>
        <v>0</v>
      </c>
      <c r="AG392" s="72">
        <f>IF(AD$1="","",SUM(AG348,AG386,AG391))</f>
        <v>0</v>
      </c>
      <c r="AH392" s="72">
        <f>IF(AD$1="","",SUM(AH348,AH386,AH391))</f>
        <v>0</v>
      </c>
      <c r="AI392" s="86"/>
      <c r="AJ392" s="320"/>
      <c r="AK392" s="72">
        <f>IF(AK$1="","",SUM(AK348,AK386,AK391))</f>
        <v>0</v>
      </c>
      <c r="AL392" s="72">
        <f>IF(AK$1="","",SUM(AL348,AL386,AL391))</f>
        <v>0</v>
      </c>
      <c r="AM392" s="72">
        <f t="shared" si="658"/>
        <v>0</v>
      </c>
      <c r="AN392" s="72">
        <f>IF(AK$1="","",SUM(AN348,AN386,AN391))</f>
        <v>0</v>
      </c>
      <c r="AO392" s="72">
        <f>IF(AK$1="","",SUM(AO348,AO386,AO391))</f>
        <v>0</v>
      </c>
      <c r="AP392" s="86"/>
      <c r="AQ392" s="320"/>
      <c r="AR392" s="72">
        <f>IF(AR$1="","",SUM(AR348,AR386,AR391))</f>
        <v>0</v>
      </c>
      <c r="AS392" s="72">
        <f>IF(AR$1="","",SUM(AS348,AS386,AS391))</f>
        <v>0</v>
      </c>
      <c r="AT392" s="72">
        <f t="shared" si="659"/>
        <v>0</v>
      </c>
      <c r="AU392" s="72">
        <f>IF(AR$1="","",SUM(AU348,AU386,AU391))</f>
        <v>0</v>
      </c>
      <c r="AV392" s="72">
        <f>IF(AR$1="","",SUM(AV348,AV386,AV391))</f>
        <v>0</v>
      </c>
      <c r="AW392" s="86"/>
      <c r="AX392" s="320"/>
      <c r="AY392" s="72">
        <f>IF(AY$1="","",SUM(AY348,AY386,AY391))</f>
        <v>0</v>
      </c>
      <c r="AZ392" s="72">
        <f>IF(AY$1="","",SUM(AZ348,AZ386,AZ391))</f>
        <v>0</v>
      </c>
      <c r="BA392" s="72">
        <f t="shared" si="660"/>
        <v>0</v>
      </c>
      <c r="BB392" s="72">
        <f>IF(AY$1="","",SUM(BB348,BB386,BB391))</f>
        <v>0</v>
      </c>
      <c r="BC392" s="72">
        <f>IF(AY$1="","",SUM(BC348,BC386,BC391))</f>
        <v>0</v>
      </c>
      <c r="BD392" s="86"/>
      <c r="BE392" s="320"/>
      <c r="BF392" s="72">
        <f>IF(BF$1="","",SUM(BF348,BF386,BF391))</f>
        <v>0</v>
      </c>
      <c r="BG392" s="72">
        <f>IF(BF$1="","",SUM(BG348,BG386,BG391))</f>
        <v>0</v>
      </c>
      <c r="BH392" s="72">
        <f t="shared" si="661"/>
        <v>0</v>
      </c>
      <c r="BI392" s="72">
        <f>IF(BF$1="","",SUM(BI348,BI386,BI391))</f>
        <v>0</v>
      </c>
      <c r="BJ392" s="72">
        <f>IF(BF$1="","",SUM(BJ348,BJ386,BJ391))</f>
        <v>0</v>
      </c>
      <c r="BK392" s="86"/>
      <c r="BL392" s="320"/>
      <c r="BM392" s="72">
        <f>IF(BM$1="","",SUM(BM348,BM386,BM391))</f>
        <v>0</v>
      </c>
      <c r="BN392" s="72">
        <f>IF(BM$1="","",SUM(BN348,BN386,BN391))</f>
        <v>0</v>
      </c>
      <c r="BO392" s="72">
        <f t="shared" si="662"/>
        <v>0</v>
      </c>
      <c r="BP392" s="72">
        <f>IF(BM$1="","",SUM(BP348,BP386,BP391))</f>
        <v>0</v>
      </c>
      <c r="BQ392" s="72">
        <f>IF(BM$1="","",SUM(BQ348,BQ386,BQ391))</f>
        <v>0</v>
      </c>
      <c r="BR392" s="86"/>
      <c r="BS392" s="320"/>
      <c r="BT392" s="72">
        <f>IF(BT$1="","",SUM(BT348,BT386,BT391))</f>
        <v>0</v>
      </c>
      <c r="BU392" s="72">
        <f>IF(BT$1="","",SUM(BU348,BU386,BU391))</f>
        <v>0</v>
      </c>
      <c r="BV392" s="72">
        <f t="shared" si="663"/>
        <v>0</v>
      </c>
      <c r="BW392" s="72">
        <f>IF(BT$1="","",SUM(BW348,BW386,BW391))</f>
        <v>0</v>
      </c>
      <c r="BX392" s="72">
        <f>IF(BT$1="","",SUM(BX348,BX386,BX391))</f>
        <v>0</v>
      </c>
      <c r="BY392" s="86"/>
      <c r="BZ392" s="320"/>
      <c r="CA392" s="72">
        <f>IF(CA$1="","",SUM(CA348,CA386,CA391))</f>
        <v>0</v>
      </c>
      <c r="CB392" s="72">
        <f>IF(CA$1="","",SUM(CB348,CB386,CB391))</f>
        <v>0</v>
      </c>
      <c r="CC392" s="72">
        <f t="shared" si="664"/>
        <v>0</v>
      </c>
      <c r="CD392" s="72">
        <f>IF(CA$1="","",SUM(CD348,CD386,CD391))</f>
        <v>0</v>
      </c>
      <c r="CE392" s="72">
        <f>IF(CA$1="","",SUM(CE348,CE386,CE391))</f>
        <v>0</v>
      </c>
      <c r="CF392" s="86"/>
      <c r="CG392" s="320"/>
      <c r="CH392" s="72">
        <f>IF(CH$1="","",SUM(CH348,CH386,CH391))</f>
        <v>0</v>
      </c>
      <c r="CI392" s="72">
        <f>IF(CH$1="","",SUM(CI348,CI386,CI391))</f>
        <v>0</v>
      </c>
      <c r="CJ392" s="72">
        <f t="shared" si="665"/>
        <v>0</v>
      </c>
      <c r="CK392" s="72">
        <f>IF(CH$1="","",SUM(CK348,CK386,CK391))</f>
        <v>0</v>
      </c>
      <c r="CL392" s="72">
        <f>IF(CH$1="","",SUM(CL348,CL386,CL391))</f>
        <v>0</v>
      </c>
      <c r="CM392" s="86"/>
      <c r="CN392" s="320"/>
      <c r="CO392" s="72">
        <f>IF(CO$1="","",SUM(CO348,CO386,CO391))</f>
        <v>0</v>
      </c>
      <c r="CP392" s="72">
        <f>IF(CO$1="","",SUM(CP348,CP386,CP391))</f>
        <v>0</v>
      </c>
      <c r="CQ392" s="72">
        <f t="shared" si="666"/>
        <v>0</v>
      </c>
      <c r="CR392" s="72">
        <f>IF(CO$1="","",SUM(CR348,CR386,CR391))</f>
        <v>0</v>
      </c>
      <c r="CS392" s="72">
        <f>IF(CO$1="","",SUM(CS348,CS386,CS391))</f>
        <v>0</v>
      </c>
      <c r="CT392" s="86"/>
      <c r="CU392" s="320"/>
      <c r="CV392" s="72">
        <f>IF(CV$1="","",SUM(CV348,CV386,CV391))</f>
        <v>0</v>
      </c>
      <c r="CW392" s="72">
        <f>IF(CV$1="","",SUM(CW348,CW386,CW391))</f>
        <v>0</v>
      </c>
      <c r="CX392" s="72">
        <f t="shared" si="667"/>
        <v>0</v>
      </c>
      <c r="CY392" s="72">
        <f>IF(CV$1="","",SUM(CY348,CY386,CY391))</f>
        <v>0</v>
      </c>
      <c r="CZ392" s="72">
        <f>IF(CV$1="","",SUM(CZ348,CZ386,CZ391))</f>
        <v>0</v>
      </c>
      <c r="DA392" s="86"/>
      <c r="DB392" s="320"/>
      <c r="DC392" s="72">
        <f>IF(DC$1="","",SUM(DC348,DC386,DC391))</f>
        <v>0</v>
      </c>
      <c r="DD392" s="72">
        <f>IF(DC$1="","",SUM(DD348,DD386,DD391))</f>
        <v>0</v>
      </c>
      <c r="DE392" s="72">
        <f t="shared" si="668"/>
        <v>0</v>
      </c>
      <c r="DF392" s="72">
        <f>IF(DC$1="","",SUM(DF348,DF386,DF391))</f>
        <v>0</v>
      </c>
      <c r="DG392" s="72">
        <f>IF(DC$1="","",SUM(DG348,DG386,DG391))</f>
        <v>0</v>
      </c>
      <c r="DH392" s="86"/>
      <c r="DI392" s="320"/>
      <c r="DJ392" s="72">
        <f>IF(DJ$1="","",SUM(DJ348,DJ386,DJ391))</f>
        <v>0</v>
      </c>
      <c r="DK392" s="72">
        <f>IF(DJ$1="","",SUM(DK348,DK386,DK391))</f>
        <v>0</v>
      </c>
      <c r="DL392" s="72">
        <f t="shared" si="669"/>
        <v>0</v>
      </c>
      <c r="DM392" s="72">
        <f>IF(DJ$1="","",SUM(DM348,DM386,DM391))</f>
        <v>0</v>
      </c>
      <c r="DN392" s="72">
        <f>IF(DJ$1="","",SUM(DN348,DN386,DN391))</f>
        <v>0</v>
      </c>
      <c r="DO392" s="86"/>
      <c r="DP392" s="320"/>
      <c r="DQ392" s="72">
        <f>IF(DQ$1="","",SUM(DQ348,DQ386,DQ391))</f>
        <v>0</v>
      </c>
      <c r="DR392" s="72">
        <f>IF(DQ$1="","",SUM(DR348,DR386,DR391))</f>
        <v>0</v>
      </c>
      <c r="DS392" s="72">
        <f t="shared" si="670"/>
        <v>0</v>
      </c>
      <c r="DT392" s="72">
        <f>IF(DQ$1="","",SUM(DT348,DT386,DT391))</f>
        <v>0</v>
      </c>
      <c r="DU392" s="72">
        <f>IF(DQ$1="","",SUM(DU348,DU386,DU391))</f>
        <v>0</v>
      </c>
      <c r="DV392" s="86"/>
    </row>
    <row r="393" spans="1:126" ht="15" x14ac:dyDescent="0.2">
      <c r="A393" s="317" t="s">
        <v>328</v>
      </c>
      <c r="B393" s="546"/>
      <c r="C393" s="293">
        <f>SUMIF($H4:$H393,MID($H393,3,10),C4:C393)</f>
        <v>0</v>
      </c>
      <c r="D393" s="313">
        <f>SUMIF($H4:$H393,MID($H393,3,10),D4:D393)</f>
        <v>0</v>
      </c>
      <c r="E393" s="313">
        <f>SUMIF($H4:$H393,MID($H393,3,10),E4:E393)</f>
        <v>0</v>
      </c>
      <c r="F393" s="314"/>
      <c r="G393" s="22"/>
      <c r="H393" s="320" t="s">
        <v>326</v>
      </c>
      <c r="I393" s="296">
        <f>IF(I$1="","",SUMIF($H$5:$H$392,MID($H393,3,10),I5:I392))</f>
        <v>0</v>
      </c>
      <c r="J393" s="296">
        <f>IF(J$1="","",SUMIF($H5:$H392,MID($H393,3,10),J5:J392))</f>
        <v>0</v>
      </c>
      <c r="K393" s="439">
        <f t="shared" si="654"/>
        <v>0</v>
      </c>
      <c r="L393" s="474">
        <f>IF(I$1="","",SUMIF($H4:$H393,MID($H393,3,10),L4:L393))</f>
        <v>0</v>
      </c>
      <c r="M393" s="474">
        <f>IF(I$1="","",SUMIF($H4:$H393,MID($H393,3,10),M4:M393))</f>
        <v>0</v>
      </c>
      <c r="N393" s="314"/>
      <c r="O393" s="320"/>
      <c r="P393" s="296">
        <f>IF(P$1="","",SUMIF($H$5:$H$392,MID($H393,3,10),P5:P392))</f>
        <v>0</v>
      </c>
      <c r="Q393" s="296">
        <f>IF(Q$1="","",SUMIF($H5:$H392,MID($H393,3,10),Q5:Q392))</f>
        <v>0</v>
      </c>
      <c r="R393" s="293">
        <f t="shared" si="655"/>
        <v>0</v>
      </c>
      <c r="S393" s="479">
        <f>IF(P$1="","",SUMIF($H4:$H393,MID($H393,3,10),S4:S393))</f>
        <v>0</v>
      </c>
      <c r="T393" s="479">
        <f>IF(P$1="","",SUMIF($H4:$H393,MID($H393,3,10),T4:T393))</f>
        <v>0</v>
      </c>
      <c r="U393" s="314"/>
      <c r="V393" s="320"/>
      <c r="W393" s="296">
        <f>IF(W$1="","",SUMIF($H$5:$H$392,MID($H393,3,10),W5:W392))</f>
        <v>0</v>
      </c>
      <c r="X393" s="296">
        <f>IF(X$1="","",SUMIF($H5:$H392,MID($H393,3,10),X5:X392))</f>
        <v>0</v>
      </c>
      <c r="Y393" s="293">
        <f t="shared" si="656"/>
        <v>0</v>
      </c>
      <c r="Z393" s="479">
        <f>IF(W$1="","",SUMIF($H4:$H393,MID($H393,3,10),Z4:Z393))</f>
        <v>0</v>
      </c>
      <c r="AA393" s="479">
        <f>IF(W$1="","",SUMIF($H4:$H393,MID($H393,3,10),AA4:AA393))</f>
        <v>0</v>
      </c>
      <c r="AB393" s="405"/>
      <c r="AC393" s="320"/>
      <c r="AD393" s="296">
        <f>IF(AD$1="","",SUMIF($H$5:$H$392,MID($H393,3,10),AD5:AD392))</f>
        <v>0</v>
      </c>
      <c r="AE393" s="296">
        <f>IF(AE$1="","",SUMIF($H5:$H392,MID($H393,3,10),AE5:AE392))</f>
        <v>0</v>
      </c>
      <c r="AF393" s="293">
        <f t="shared" si="657"/>
        <v>0</v>
      </c>
      <c r="AG393" s="479">
        <f>IF(AD$1="","",SUMIF($H4:$H393,MID($H393,3,10),AG4:AG393))</f>
        <v>0</v>
      </c>
      <c r="AH393" s="479">
        <f>IF(AD$1="","",SUMIF($H4:$H393,MID($H393,3,10),AH4:AH393))</f>
        <v>0</v>
      </c>
      <c r="AI393" s="405"/>
      <c r="AJ393" s="320"/>
      <c r="AK393" s="296">
        <f>IF(AK$1="","",SUMIF($H$5:$H$392,MID($H393,3,10),AK5:AK392))</f>
        <v>0</v>
      </c>
      <c r="AL393" s="296">
        <f>IF(AL$1="","",SUMIF($H5:$H392,MID($H393,3,10),AL5:AL392))</f>
        <v>0</v>
      </c>
      <c r="AM393" s="293">
        <f t="shared" si="658"/>
        <v>0</v>
      </c>
      <c r="AN393" s="479">
        <f>IF(AK$1="","",SUMIF($H4:$H393,MID($H393,3,10),AN4:AN393))</f>
        <v>0</v>
      </c>
      <c r="AO393" s="479">
        <f>IF(AK$1="","",SUMIF($H4:$H393,MID($H393,3,10),AO4:AO393))</f>
        <v>0</v>
      </c>
      <c r="AP393" s="405"/>
      <c r="AQ393" s="320"/>
      <c r="AR393" s="296">
        <f>IF(AR$1="","",SUMIF($H$5:$H$392,MID($H393,3,10),AR5:AR392))</f>
        <v>0</v>
      </c>
      <c r="AS393" s="296">
        <f>IF(AS$1="","",SUMIF($H5:$H392,MID($H393,3,10),AS5:AS392))</f>
        <v>0</v>
      </c>
      <c r="AT393" s="293">
        <f t="shared" si="659"/>
        <v>0</v>
      </c>
      <c r="AU393" s="479">
        <f>IF(AR$1="","",SUMIF($H4:$H393,MID($H393,3,10),AU4:AU393))</f>
        <v>0</v>
      </c>
      <c r="AV393" s="479">
        <f>IF(AR$1="","",SUMIF($H4:$H393,MID($H393,3,10),AV4:AV393))</f>
        <v>0</v>
      </c>
      <c r="AW393" s="405"/>
      <c r="AX393" s="320"/>
      <c r="AY393" s="296">
        <f>IF(AY$1="","",SUMIF($H$5:$H$392,MID($H393,3,10),AY5:AY392))</f>
        <v>0</v>
      </c>
      <c r="AZ393" s="296">
        <f>IF(AZ$1="","",SUMIF($H5:$H392,MID($H393,3,10),AZ5:AZ392))</f>
        <v>0</v>
      </c>
      <c r="BA393" s="293">
        <f t="shared" si="660"/>
        <v>0</v>
      </c>
      <c r="BB393" s="479">
        <f>IF(AY$1="","",SUMIF($H4:$H393,MID($H393,3,10),BB4:BB393))</f>
        <v>0</v>
      </c>
      <c r="BC393" s="479">
        <f>IF(AY$1="","",SUMIF($H4:$H393,MID($H393,3,10),BC4:BC393))</f>
        <v>0</v>
      </c>
      <c r="BD393" s="405"/>
      <c r="BE393" s="320"/>
      <c r="BF393" s="296">
        <f>IF(BF$1="","",SUMIF($H$5:$H$392,MID($H393,3,10),BF5:BF392))</f>
        <v>0</v>
      </c>
      <c r="BG393" s="296">
        <f>IF(BG$1="","",SUMIF($H5:$H392,MID($H393,3,10),BG5:BG392))</f>
        <v>0</v>
      </c>
      <c r="BH393" s="293">
        <f t="shared" si="661"/>
        <v>0</v>
      </c>
      <c r="BI393" s="479">
        <f>IF(BF$1="","",SUMIF($H4:$H393,MID($H393,3,10),BI4:BI393))</f>
        <v>0</v>
      </c>
      <c r="BJ393" s="479">
        <f>IF(BF$1="","",SUMIF($H4:$H393,MID($H393,3,10),BJ4:BJ393))</f>
        <v>0</v>
      </c>
      <c r="BK393" s="405"/>
      <c r="BL393" s="320"/>
      <c r="BM393" s="296">
        <f>IF(BM$1="","",SUMIF($H$5:$H$392,MID($H393,3,10),BM5:BM392))</f>
        <v>0</v>
      </c>
      <c r="BN393" s="296">
        <f>IF(BN$1="","",SUMIF($H5:$H392,MID($H393,3,10),BN5:BN392))</f>
        <v>0</v>
      </c>
      <c r="BO393" s="293">
        <f t="shared" si="662"/>
        <v>0</v>
      </c>
      <c r="BP393" s="479">
        <f>IF(BM$1="","",SUMIF($H4:$H393,MID($H393,3,10),BP4:BP393))</f>
        <v>0</v>
      </c>
      <c r="BQ393" s="479">
        <f>IF(BM$1="","",SUMIF($H4:$H393,MID($H393,3,10),BQ4:BQ393))</f>
        <v>0</v>
      </c>
      <c r="BR393" s="405"/>
      <c r="BS393" s="320"/>
      <c r="BT393" s="296">
        <f>IF(BT$1="","",SUMIF($H$5:$H$392,MID($H393,3,10),BT5:BT392))</f>
        <v>0</v>
      </c>
      <c r="BU393" s="296">
        <f>IF(BU$1="","",SUMIF($H5:$H392,MID($H393,3,10),BU5:BU392))</f>
        <v>0</v>
      </c>
      <c r="BV393" s="293">
        <f t="shared" si="663"/>
        <v>0</v>
      </c>
      <c r="BW393" s="479">
        <f>IF(BT$1="","",SUMIF($H4:$H393,MID($H393,3,10),BW4:BW393))</f>
        <v>0</v>
      </c>
      <c r="BX393" s="479">
        <f>IF(BT$1="","",SUMIF($H4:$H393,MID($H393,3,10),BX4:BX393))</f>
        <v>0</v>
      </c>
      <c r="BY393" s="405"/>
      <c r="BZ393" s="320"/>
      <c r="CA393" s="296">
        <f>IF(CA$1="","",SUMIF($H$5:$H$392,MID($H393,3,10),CA5:CA392))</f>
        <v>0</v>
      </c>
      <c r="CB393" s="296">
        <f>IF(CB$1="","",SUMIF($H5:$H392,MID($H393,3,10),CB5:CB392))</f>
        <v>0</v>
      </c>
      <c r="CC393" s="293">
        <f t="shared" si="664"/>
        <v>0</v>
      </c>
      <c r="CD393" s="479">
        <f>IF(CA$1="","",SUMIF($H4:$H393,MID($H393,3,10),CD4:CD393))</f>
        <v>0</v>
      </c>
      <c r="CE393" s="479">
        <f>IF(CA$1="","",SUMIF($H4:$H393,MID($H393,3,10),CE4:CE393))</f>
        <v>0</v>
      </c>
      <c r="CF393" s="405"/>
      <c r="CG393" s="320"/>
      <c r="CH393" s="296">
        <f>IF(CH$1="","",SUMIF($H$5:$H$392,MID($H393,3,10),CH5:CH392))</f>
        <v>0</v>
      </c>
      <c r="CI393" s="296">
        <f>IF(CI$1="","",SUMIF($H5:$H392,MID($H393,3,10),CI5:CI392))</f>
        <v>0</v>
      </c>
      <c r="CJ393" s="293">
        <f t="shared" si="665"/>
        <v>0</v>
      </c>
      <c r="CK393" s="479">
        <f>IF(CH$1="","",SUMIF($H4:$H393,MID($H393,3,10),CK4:CK393))</f>
        <v>0</v>
      </c>
      <c r="CL393" s="479">
        <f>IF(CH$1="","",SUMIF($H4:$H393,MID($H393,3,10),CL4:CL393))</f>
        <v>0</v>
      </c>
      <c r="CM393" s="405"/>
      <c r="CN393" s="320"/>
      <c r="CO393" s="296">
        <f>IF(CO$1="","",SUMIF($H$5:$H$392,MID($H393,3,10),CO5:CO392))</f>
        <v>0</v>
      </c>
      <c r="CP393" s="296">
        <f>IF(CP$1="","",SUMIF($H5:$H392,MID($H393,3,10),CP5:CP392))</f>
        <v>0</v>
      </c>
      <c r="CQ393" s="293">
        <f t="shared" si="666"/>
        <v>0</v>
      </c>
      <c r="CR393" s="479">
        <f>IF(CO$1="","",SUMIF($H4:$H393,MID($H393,3,10),CR4:CR393))</f>
        <v>0</v>
      </c>
      <c r="CS393" s="479">
        <f>IF(CO$1="","",SUMIF($H4:$H393,MID($H393,3,10),CS4:CS393))</f>
        <v>0</v>
      </c>
      <c r="CT393" s="405"/>
      <c r="CU393" s="320"/>
      <c r="CV393" s="296">
        <f>IF(CV$1="","",SUMIF($H$5:$H$392,MID($H393,3,10),CV5:CV392))</f>
        <v>0</v>
      </c>
      <c r="CW393" s="296">
        <f>IF(CW$1="","",SUMIF($H5:$H392,MID($H393,3,10),CW5:CW392))</f>
        <v>0</v>
      </c>
      <c r="CX393" s="293">
        <f t="shared" si="667"/>
        <v>0</v>
      </c>
      <c r="CY393" s="479">
        <f>IF(CV$1="","",SUMIF($H4:$H393,MID($H393,3,10),CY4:CY393))</f>
        <v>0</v>
      </c>
      <c r="CZ393" s="479">
        <f>IF(CV$1="","",SUMIF($H4:$H393,MID($H393,3,10),CZ4:CZ393))</f>
        <v>0</v>
      </c>
      <c r="DA393" s="405"/>
      <c r="DB393" s="320"/>
      <c r="DC393" s="296">
        <f>IF(DC$1="","",SUMIF($H$5:$H$392,MID($H393,3,10),DC5:DC392))</f>
        <v>0</v>
      </c>
      <c r="DD393" s="296">
        <f>IF(DD$1="","",SUMIF($H5:$H392,MID($H393,3,10),DD5:DD392))</f>
        <v>0</v>
      </c>
      <c r="DE393" s="293">
        <f t="shared" si="668"/>
        <v>0</v>
      </c>
      <c r="DF393" s="479">
        <f>IF(DC$1="","",SUMIF($H4:$H393,MID($H393,3,10),DF4:DF393))</f>
        <v>0</v>
      </c>
      <c r="DG393" s="479">
        <f>IF(DC$1="","",SUMIF($H4:$H393,MID($H393,3,10),DG4:DG393))</f>
        <v>0</v>
      </c>
      <c r="DH393" s="405"/>
      <c r="DI393" s="320"/>
      <c r="DJ393" s="296">
        <f>IF(DJ$1="","",SUMIF($H$5:$H$392,MID($H393,3,10),DJ5:DJ392))</f>
        <v>0</v>
      </c>
      <c r="DK393" s="296">
        <f>IF(DK$1="","",SUMIF($H5:$H392,MID($H393,3,10),DK5:DK392))</f>
        <v>0</v>
      </c>
      <c r="DL393" s="293">
        <f t="shared" si="669"/>
        <v>0</v>
      </c>
      <c r="DM393" s="479">
        <f>IF(DJ$1="","",SUMIF($H4:$H393,MID($H393,3,10),DM4:DM393))</f>
        <v>0</v>
      </c>
      <c r="DN393" s="479">
        <f>IF(DJ$1="","",SUMIF($H4:$H393,MID($H393,3,10),DN4:DN393))</f>
        <v>0</v>
      </c>
      <c r="DO393" s="405"/>
      <c r="DP393" s="320"/>
      <c r="DQ393" s="296">
        <f>IF(DQ$1="","",SUMIF($H$5:$H$392,MID($H393,3,10),DQ5:DQ392))</f>
        <v>0</v>
      </c>
      <c r="DR393" s="296">
        <f>IF(DR$1="","",SUMIF($H5:$H392,MID($H393,3,10),DR5:DR392))</f>
        <v>0</v>
      </c>
      <c r="DS393" s="293">
        <f t="shared" si="670"/>
        <v>0</v>
      </c>
      <c r="DT393" s="479">
        <f>IF(DQ$1="","",SUMIF($H4:$H393,MID($H393,3,10),DT4:DT393))</f>
        <v>0</v>
      </c>
      <c r="DU393" s="479">
        <f>IF(DQ$1="","",SUMIF($H4:$H393,MID($H393,3,10),DU4:DU393))</f>
        <v>0</v>
      </c>
      <c r="DV393" s="405"/>
    </row>
    <row r="394" spans="1:126" ht="15" x14ac:dyDescent="0.2">
      <c r="A394" s="318" t="s">
        <v>329</v>
      </c>
      <c r="B394" s="546"/>
      <c r="C394" s="315">
        <f t="shared" ref="C394:E395" si="671">SUMIF($H5:$H393,MID($H394,3,10),C5:C393)</f>
        <v>0</v>
      </c>
      <c r="D394" s="315">
        <f t="shared" si="671"/>
        <v>0</v>
      </c>
      <c r="E394" s="315">
        <f t="shared" si="671"/>
        <v>0</v>
      </c>
      <c r="F394" s="316"/>
      <c r="G394" s="22"/>
      <c r="H394" s="320" t="s">
        <v>327</v>
      </c>
      <c r="I394" s="296">
        <f>IF(I$1="","",SUMIF($H5:$H392,MID($H394,3,10),I5:I392))</f>
        <v>0</v>
      </c>
      <c r="J394" s="296">
        <f>IF(J$1="","",SUMIF($H5:$H392,MID($H394,3,10),J5:J392))</f>
        <v>0</v>
      </c>
      <c r="K394" s="91">
        <f t="shared" si="654"/>
        <v>0</v>
      </c>
      <c r="L394" s="475">
        <f>IF(I$1="","",SUMIF($H4:$H393,MID($H394,3,10),L4:L393))</f>
        <v>0</v>
      </c>
      <c r="M394" s="475">
        <f>IF(I$1="","",SUMIF($H4:$H393,MID($H394,3,10),M4:M393))</f>
        <v>0</v>
      </c>
      <c r="N394" s="314"/>
      <c r="O394" s="320"/>
      <c r="P394" s="296">
        <f>IF(P$1="","",SUMIF($H5:$H392,MID($H394,3,10),P5:P392))</f>
        <v>0</v>
      </c>
      <c r="Q394" s="296">
        <f>IF(Q$1="","",SUMIF($H5:$H392,MID($H394,3,10),Q5:Q392))</f>
        <v>0</v>
      </c>
      <c r="R394" s="296">
        <f t="shared" si="655"/>
        <v>0</v>
      </c>
      <c r="S394" s="479">
        <f>IF(P$1="","",SUMIF($H4:$H393,MID($H394,3,10),S4:S393))</f>
        <v>0</v>
      </c>
      <c r="T394" s="480">
        <f>IF(P$1="","",SUMIF($H4:$H393,MID($H394,3,10),T4:T393))</f>
        <v>0</v>
      </c>
      <c r="U394" s="314"/>
      <c r="V394" s="320"/>
      <c r="W394" s="296">
        <f>IF(W$1="","",SUMIF($H5:$H392,MID($H394,3,10),W5:W392))</f>
        <v>0</v>
      </c>
      <c r="X394" s="296">
        <f>IF(X$1="","",SUMIF($H5:$H392,MID($H394,3,10),X5:X392))</f>
        <v>0</v>
      </c>
      <c r="Y394" s="296">
        <f t="shared" si="656"/>
        <v>0</v>
      </c>
      <c r="Z394" s="480">
        <f>IF(W$1="","",SUMIF($H4:$H393,MID($H394,3,10),Z4:Z393))</f>
        <v>0</v>
      </c>
      <c r="AA394" s="480">
        <f>IF(W$1="","",SUMIF($H4:$H393,MID($H394,3,10),AA4:AA393))</f>
        <v>0</v>
      </c>
      <c r="AB394" s="62"/>
      <c r="AC394" s="320"/>
      <c r="AD394" s="296">
        <f>IF(AD$1="","",SUMIF($H5:$H392,MID($H394,3,10),AD5:AD392))</f>
        <v>0</v>
      </c>
      <c r="AE394" s="296">
        <f>IF(AE$1="","",SUMIF($H5:$H392,MID($H394,3,10),AE5:AE392))</f>
        <v>0</v>
      </c>
      <c r="AF394" s="296">
        <f t="shared" si="657"/>
        <v>0</v>
      </c>
      <c r="AG394" s="480">
        <f>IF(AD$1="","",SUMIF($H4:$H393,MID($H394,3,10),AG4:AG393))</f>
        <v>0</v>
      </c>
      <c r="AH394" s="480">
        <f>IF(AD$1="","",SUMIF($H4:$H393,MID($H394,3,10),AH4:AH393))</f>
        <v>0</v>
      </c>
      <c r="AI394" s="62"/>
      <c r="AJ394" s="320"/>
      <c r="AK394" s="296">
        <f>IF(AK$1="","",SUMIF($H5:$H392,MID($H394,3,10),AK5:AK392))</f>
        <v>0</v>
      </c>
      <c r="AL394" s="296">
        <f>IF(AL$1="","",SUMIF($H5:$H392,MID($H394,3,10),AL5:AL392))</f>
        <v>0</v>
      </c>
      <c r="AM394" s="296">
        <f t="shared" si="658"/>
        <v>0</v>
      </c>
      <c r="AN394" s="480">
        <f>IF(AK$1="","",SUMIF($H4:$H393,MID($H394,3,10),AN4:AN393))</f>
        <v>0</v>
      </c>
      <c r="AO394" s="480">
        <f>IF(AK$1="","",SUMIF($H4:$H393,MID($H394,3,10),AO4:AO393))</f>
        <v>0</v>
      </c>
      <c r="AP394" s="62"/>
      <c r="AQ394" s="320"/>
      <c r="AR394" s="296">
        <f>IF(AR$1="","",SUMIF($H5:$H392,MID($H394,3,10),AR5:AR392))</f>
        <v>0</v>
      </c>
      <c r="AS394" s="296">
        <f>IF(AS$1="","",SUMIF($H5:$H392,MID($H394,3,10),AS5:AS392))</f>
        <v>0</v>
      </c>
      <c r="AT394" s="296">
        <f t="shared" si="659"/>
        <v>0</v>
      </c>
      <c r="AU394" s="480">
        <f>IF(AR$1="","",SUMIF($H4:$H393,MID($H394,3,10),AU4:AU393))</f>
        <v>0</v>
      </c>
      <c r="AV394" s="480">
        <f>IF(AR$1="","",SUMIF($H4:$H393,MID($H394,3,10),AV4:AV393))</f>
        <v>0</v>
      </c>
      <c r="AW394" s="62"/>
      <c r="AX394" s="320"/>
      <c r="AY394" s="296">
        <f>IF(AY$1="","",SUMIF($H5:$H392,MID($H394,3,10),AY5:AY392))</f>
        <v>0</v>
      </c>
      <c r="AZ394" s="296">
        <f>IF(AZ$1="","",SUMIF($H5:$H392,MID($H394,3,10),AZ5:AZ392))</f>
        <v>0</v>
      </c>
      <c r="BA394" s="296">
        <f t="shared" si="660"/>
        <v>0</v>
      </c>
      <c r="BB394" s="480">
        <f>IF(AY$1="","",SUMIF($H4:$H393,MID($H394,3,10),BB4:BB393))</f>
        <v>0</v>
      </c>
      <c r="BC394" s="480">
        <f>IF(AY$1="","",SUMIF($H4:$H393,MID($H394,3,10),BC4:BC393))</f>
        <v>0</v>
      </c>
      <c r="BD394" s="62"/>
      <c r="BE394" s="320"/>
      <c r="BF394" s="296">
        <f>IF(BF$1="","",SUMIF($H5:$H392,MID($H394,3,10),BF5:BF392))</f>
        <v>0</v>
      </c>
      <c r="BG394" s="296">
        <f>IF(BG$1="","",SUMIF($H5:$H392,MID($H394,3,10),BG5:BG392))</f>
        <v>0</v>
      </c>
      <c r="BH394" s="296">
        <f t="shared" si="661"/>
        <v>0</v>
      </c>
      <c r="BI394" s="480">
        <f>IF(BF$1="","",SUMIF($H4:$H393,MID($H394,3,10),BI4:BI393))</f>
        <v>0</v>
      </c>
      <c r="BJ394" s="480">
        <f>IF(BF$1="","",SUMIF($H4:$H393,MID($H394,3,10),BJ4:BJ393))</f>
        <v>0</v>
      </c>
      <c r="BK394" s="62"/>
      <c r="BL394" s="320"/>
      <c r="BM394" s="296">
        <f>IF(BM$1="","",SUMIF($H5:$H392,MID($H394,3,10),BM5:BM392))</f>
        <v>0</v>
      </c>
      <c r="BN394" s="296">
        <f>IF(BN$1="","",SUMIF($H5:$H392,MID($H394,3,10),BN5:BN392))</f>
        <v>0</v>
      </c>
      <c r="BO394" s="296">
        <f t="shared" si="662"/>
        <v>0</v>
      </c>
      <c r="BP394" s="480">
        <f>IF(BM$1="","",SUMIF($H4:$H393,MID($H394,3,10),BP4:BP393))</f>
        <v>0</v>
      </c>
      <c r="BQ394" s="480">
        <f>IF(BM$1="","",SUMIF($H4:$H393,MID($H394,3,10),BQ4:BQ393))</f>
        <v>0</v>
      </c>
      <c r="BR394" s="62"/>
      <c r="BS394" s="320"/>
      <c r="BT394" s="296">
        <f>IF(BT$1="","",SUMIF($H5:$H392,MID($H394,3,10),BT5:BT392))</f>
        <v>0</v>
      </c>
      <c r="BU394" s="296">
        <f>IF(BU$1="","",SUMIF($H5:$H392,MID($H394,3,10),BU5:BU392))</f>
        <v>0</v>
      </c>
      <c r="BV394" s="296">
        <f t="shared" si="663"/>
        <v>0</v>
      </c>
      <c r="BW394" s="480">
        <f>IF(BT$1="","",SUMIF($H4:$H393,MID($H394,3,10),BW4:BW393))</f>
        <v>0</v>
      </c>
      <c r="BX394" s="480">
        <f>IF(BT$1="","",SUMIF($H4:$H393,MID($H394,3,10),BX4:BX393))</f>
        <v>0</v>
      </c>
      <c r="BY394" s="62"/>
      <c r="BZ394" s="320"/>
      <c r="CA394" s="296">
        <f>IF(CA$1="","",SUMIF($H5:$H392,MID($H394,3,10),CA5:CA392))</f>
        <v>0</v>
      </c>
      <c r="CB394" s="296">
        <f>IF(CB$1="","",SUMIF($H5:$H392,MID($H394,3,10),CB5:CB392))</f>
        <v>0</v>
      </c>
      <c r="CC394" s="296">
        <f t="shared" si="664"/>
        <v>0</v>
      </c>
      <c r="CD394" s="480">
        <f>IF(CA$1="","",SUMIF($H4:$H393,MID($H394,3,10),CD4:CD393))</f>
        <v>0</v>
      </c>
      <c r="CE394" s="480">
        <f>IF(CA$1="","",SUMIF($H4:$H393,MID($H394,3,10),CE4:CE393))</f>
        <v>0</v>
      </c>
      <c r="CF394" s="62"/>
      <c r="CG394" s="320"/>
      <c r="CH394" s="296">
        <f>IF(CH$1="","",SUMIF($H5:$H392,MID($H394,3,10),CH5:CH392))</f>
        <v>0</v>
      </c>
      <c r="CI394" s="296">
        <f>IF(CI$1="","",SUMIF($H5:$H392,MID($H394,3,10),CI5:CI392))</f>
        <v>0</v>
      </c>
      <c r="CJ394" s="296">
        <f t="shared" si="665"/>
        <v>0</v>
      </c>
      <c r="CK394" s="480">
        <f>IF(CH$1="","",SUMIF($H4:$H393,MID($H394,3,10),CK4:CK393))</f>
        <v>0</v>
      </c>
      <c r="CL394" s="480">
        <f>IF(CH$1="","",SUMIF($H4:$H393,MID($H394,3,10),CL4:CL393))</f>
        <v>0</v>
      </c>
      <c r="CM394" s="62"/>
      <c r="CN394" s="320"/>
      <c r="CO394" s="296">
        <f>IF(CO$1="","",SUMIF($H5:$H392,MID($H394,3,10),CO5:CO392))</f>
        <v>0</v>
      </c>
      <c r="CP394" s="296">
        <f>IF(CP$1="","",SUMIF($H5:$H392,MID($H394,3,10),CP5:CP392))</f>
        <v>0</v>
      </c>
      <c r="CQ394" s="296">
        <f t="shared" si="666"/>
        <v>0</v>
      </c>
      <c r="CR394" s="480">
        <f>IF(CO$1="","",SUMIF($H4:$H393,MID($H394,3,10),CR4:CR393))</f>
        <v>0</v>
      </c>
      <c r="CS394" s="480">
        <f>IF(CO$1="","",SUMIF($H4:$H393,MID($H394,3,10),CS4:CS393))</f>
        <v>0</v>
      </c>
      <c r="CT394" s="62"/>
      <c r="CU394" s="320"/>
      <c r="CV394" s="296">
        <f>IF(CV$1="","",SUMIF($H5:$H392,MID($H394,3,10),CV5:CV392))</f>
        <v>0</v>
      </c>
      <c r="CW394" s="296">
        <f>IF(CW$1="","",SUMIF($H5:$H392,MID($H394,3,10),CW5:CW392))</f>
        <v>0</v>
      </c>
      <c r="CX394" s="296">
        <f t="shared" si="667"/>
        <v>0</v>
      </c>
      <c r="CY394" s="480">
        <f>IF(CV$1="","",SUMIF($H4:$H393,MID($H394,3,10),CY4:CY393))</f>
        <v>0</v>
      </c>
      <c r="CZ394" s="480">
        <f>IF(CV$1="","",SUMIF($H4:$H393,MID($H394,3,10),CZ4:CZ393))</f>
        <v>0</v>
      </c>
      <c r="DA394" s="62"/>
      <c r="DB394" s="320"/>
      <c r="DC394" s="296">
        <f>IF(DC$1="","",SUMIF($H5:$H392,MID($H394,3,10),DC5:DC392))</f>
        <v>0</v>
      </c>
      <c r="DD394" s="296">
        <f>IF(DD$1="","",SUMIF($H5:$H392,MID($H394,3,10),DD5:DD392))</f>
        <v>0</v>
      </c>
      <c r="DE394" s="296">
        <f t="shared" si="668"/>
        <v>0</v>
      </c>
      <c r="DF394" s="480">
        <f>IF(DC$1="","",SUMIF($H4:$H393,MID($H394,3,10),DF4:DF393))</f>
        <v>0</v>
      </c>
      <c r="DG394" s="480">
        <f>IF(DC$1="","",SUMIF($H4:$H393,MID($H394,3,10),DG4:DG393))</f>
        <v>0</v>
      </c>
      <c r="DH394" s="62"/>
      <c r="DI394" s="320"/>
      <c r="DJ394" s="296">
        <f>IF(DJ$1="","",SUMIF($H5:$H392,MID($H394,3,10),DJ5:DJ392))</f>
        <v>0</v>
      </c>
      <c r="DK394" s="296">
        <f>IF(DK$1="","",SUMIF($H5:$H392,MID($H394,3,10),DK5:DK392))</f>
        <v>0</v>
      </c>
      <c r="DL394" s="296">
        <f t="shared" si="669"/>
        <v>0</v>
      </c>
      <c r="DM394" s="480">
        <f>IF(DJ$1="","",SUMIF($H4:$H393,MID($H394,3,10),DM4:DM393))</f>
        <v>0</v>
      </c>
      <c r="DN394" s="480">
        <f>IF(DJ$1="","",SUMIF($H4:$H393,MID($H394,3,10),DN4:DN393))</f>
        <v>0</v>
      </c>
      <c r="DO394" s="62"/>
      <c r="DP394" s="320"/>
      <c r="DQ394" s="296">
        <f>IF(DQ$1="","",SUMIF($H5:$H392,MID($H394,3,10),DQ5:DQ392))</f>
        <v>0</v>
      </c>
      <c r="DR394" s="296">
        <f>IF(DR$1="","",SUMIF($H5:$H392,MID($H394,3,10),DR5:DR392))</f>
        <v>0</v>
      </c>
      <c r="DS394" s="296">
        <f t="shared" si="670"/>
        <v>0</v>
      </c>
      <c r="DT394" s="480">
        <f>IF(DQ$1="","",SUMIF($H4:$H393,MID($H394,3,10),DT4:DT393))</f>
        <v>0</v>
      </c>
      <c r="DU394" s="480">
        <f>IF(DQ$1="","",SUMIF($H4:$H393,MID($H394,3,10),DU4:DU393))</f>
        <v>0</v>
      </c>
      <c r="DV394" s="62"/>
    </row>
    <row r="395" spans="1:126" ht="15" x14ac:dyDescent="0.2">
      <c r="A395" s="318" t="s">
        <v>330</v>
      </c>
      <c r="B395" s="546"/>
      <c r="C395" s="315">
        <f t="shared" si="671"/>
        <v>0</v>
      </c>
      <c r="D395" s="315">
        <f t="shared" si="671"/>
        <v>0</v>
      </c>
      <c r="E395" s="315">
        <f t="shared" si="671"/>
        <v>0</v>
      </c>
      <c r="F395" s="316"/>
      <c r="G395" s="22"/>
      <c r="H395" s="320" t="s">
        <v>325</v>
      </c>
      <c r="I395" s="296">
        <f>IF(I$1="","",SUMIF($H5:$H392,MID($H395,3,10),I5:I392))</f>
        <v>0</v>
      </c>
      <c r="J395" s="296">
        <f>IF(J$1="","",SUMIF($H5:$H392,MID($H395,3,10),J5:J392))</f>
        <v>0</v>
      </c>
      <c r="K395" s="91">
        <f t="shared" si="654"/>
        <v>0</v>
      </c>
      <c r="L395" s="475">
        <f>IF(I$1="","",SUMIF($H4:$H394,MID($H395,3,10),L4:L394))</f>
        <v>0</v>
      </c>
      <c r="M395" s="475">
        <f>IF(I$1="","",SUMIF($H4:$H394,MID($H395,3,10),M4:M394))</f>
        <v>0</v>
      </c>
      <c r="N395" s="314"/>
      <c r="O395" s="320"/>
      <c r="P395" s="296">
        <f>IF(P$1="","",SUMIF($H5:$H392,MID($H395,3,10),P5:P392))</f>
        <v>0</v>
      </c>
      <c r="Q395" s="296">
        <f>IF(Q$1="","",SUMIF($H5:$H392,MID($H395,3,10),Q5:Q392))</f>
        <v>0</v>
      </c>
      <c r="R395" s="296">
        <f t="shared" si="655"/>
        <v>0</v>
      </c>
      <c r="S395" s="479">
        <f>IF(P$1="","",SUMIF($H4:$H394,MID($H395,3,10),S4:S394))</f>
        <v>0</v>
      </c>
      <c r="T395" s="480">
        <f>IF(P$1="","",SUMIF($H4:$H394,MID($H395,3,10),T4:T394))</f>
        <v>0</v>
      </c>
      <c r="U395" s="314"/>
      <c r="V395" s="320"/>
      <c r="W395" s="296">
        <f>IF(W$1="","",SUMIF($H5:$H392,MID($H395,3,10),W5:W392))</f>
        <v>0</v>
      </c>
      <c r="X395" s="296">
        <f>IF(X$1="","",SUMIF($H5:$H392,MID($H395,3,10),X5:X392))</f>
        <v>0</v>
      </c>
      <c r="Y395" s="296">
        <f t="shared" si="656"/>
        <v>0</v>
      </c>
      <c r="Z395" s="480">
        <f>IF(W$1="","",SUMIF($H4:$H394,MID($H395,3,10),Z4:Z394))</f>
        <v>0</v>
      </c>
      <c r="AA395" s="480">
        <f>IF(W$1="","",SUMIF($H4:$H394,MID($H395,3,10),AA4:AA394))</f>
        <v>0</v>
      </c>
      <c r="AB395" s="62"/>
      <c r="AC395" s="320"/>
      <c r="AD395" s="296">
        <f>IF(AD$1="","",SUMIF($H5:$H392,MID($H395,3,10),AD5:AD392))</f>
        <v>0</v>
      </c>
      <c r="AE395" s="296">
        <f>IF(AE$1="","",SUMIF($H5:$H392,MID($H395,3,10),AE5:AE392))</f>
        <v>0</v>
      </c>
      <c r="AF395" s="296">
        <f t="shared" si="657"/>
        <v>0</v>
      </c>
      <c r="AG395" s="480">
        <f>IF(AD$1="","",SUMIF($H4:$H394,MID($H395,3,10),AG4:AG394))</f>
        <v>0</v>
      </c>
      <c r="AH395" s="480">
        <f>IF(AD$1="","",SUMIF($H4:$H394,MID($H395,3,10),AH4:AH394))</f>
        <v>0</v>
      </c>
      <c r="AI395" s="62"/>
      <c r="AJ395" s="320"/>
      <c r="AK395" s="296">
        <f>IF(AK$1="","",SUMIF($H5:$H392,MID($H395,3,10),AK5:AK392))</f>
        <v>0</v>
      </c>
      <c r="AL395" s="296">
        <f>IF(AL$1="","",SUMIF($H5:$H392,MID($H395,3,10),AL5:AL392))</f>
        <v>0</v>
      </c>
      <c r="AM395" s="296">
        <f t="shared" si="658"/>
        <v>0</v>
      </c>
      <c r="AN395" s="480">
        <f>IF(AK$1="","",SUMIF($H4:$H394,MID($H395,3,10),AN4:AN394))</f>
        <v>0</v>
      </c>
      <c r="AO395" s="480">
        <f>IF(AK$1="","",SUMIF($H4:$H394,MID($H395,3,10),AO4:AO394))</f>
        <v>0</v>
      </c>
      <c r="AP395" s="62"/>
      <c r="AQ395" s="320"/>
      <c r="AR395" s="296">
        <f>IF(AR$1="","",SUMIF($H5:$H392,MID($H395,3,10),AR5:AR392))</f>
        <v>0</v>
      </c>
      <c r="AS395" s="296">
        <f>IF(AS$1="","",SUMIF($H5:$H392,MID($H395,3,10),AS5:AS392))</f>
        <v>0</v>
      </c>
      <c r="AT395" s="296">
        <f t="shared" si="659"/>
        <v>0</v>
      </c>
      <c r="AU395" s="480">
        <f>IF(AR$1="","",SUMIF($H4:$H394,MID($H395,3,10),AU4:AU394))</f>
        <v>0</v>
      </c>
      <c r="AV395" s="480">
        <f>IF(AR$1="","",SUMIF($H4:$H394,MID($H395,3,10),AV4:AV394))</f>
        <v>0</v>
      </c>
      <c r="AW395" s="62"/>
      <c r="AX395" s="320"/>
      <c r="AY395" s="296">
        <f>IF(AY$1="","",SUMIF($H5:$H392,MID($H395,3,10),AY5:AY392))</f>
        <v>0</v>
      </c>
      <c r="AZ395" s="296">
        <f>IF(AZ$1="","",SUMIF($H5:$H392,MID($H395,3,10),AZ5:AZ392))</f>
        <v>0</v>
      </c>
      <c r="BA395" s="296">
        <f t="shared" si="660"/>
        <v>0</v>
      </c>
      <c r="BB395" s="480">
        <f>IF(AY$1="","",SUMIF($H4:$H394,MID($H395,3,10),BB4:BB394))</f>
        <v>0</v>
      </c>
      <c r="BC395" s="480">
        <f>IF(AY$1="","",SUMIF($H4:$H394,MID($H395,3,10),BC4:BC394))</f>
        <v>0</v>
      </c>
      <c r="BD395" s="62"/>
      <c r="BE395" s="320"/>
      <c r="BF395" s="296">
        <f>IF(BF$1="","",SUMIF($H5:$H392,MID($H395,3,10),BF5:BF392))</f>
        <v>0</v>
      </c>
      <c r="BG395" s="296">
        <f>IF(BG$1="","",SUMIF($H5:$H392,MID($H395,3,10),BG5:BG392))</f>
        <v>0</v>
      </c>
      <c r="BH395" s="296">
        <f t="shared" si="661"/>
        <v>0</v>
      </c>
      <c r="BI395" s="480">
        <f>IF(BF$1="","",SUMIF($H4:$H394,MID($H395,3,10),BI4:BI394))</f>
        <v>0</v>
      </c>
      <c r="BJ395" s="480">
        <f>IF(BF$1="","",SUMIF($H4:$H394,MID($H395,3,10),BJ4:BJ394))</f>
        <v>0</v>
      </c>
      <c r="BK395" s="62"/>
      <c r="BL395" s="320"/>
      <c r="BM395" s="296">
        <f>IF(BM$1="","",SUMIF($H5:$H392,MID($H395,3,10),BM5:BM392))</f>
        <v>0</v>
      </c>
      <c r="BN395" s="296">
        <f>IF(BN$1="","",SUMIF($H5:$H392,MID($H395,3,10),BN5:BN392))</f>
        <v>0</v>
      </c>
      <c r="BO395" s="296">
        <f t="shared" si="662"/>
        <v>0</v>
      </c>
      <c r="BP395" s="480">
        <f>IF(BM$1="","",SUMIF($H4:$H394,MID($H395,3,10),BP4:BP394))</f>
        <v>0</v>
      </c>
      <c r="BQ395" s="480">
        <f>IF(BM$1="","",SUMIF($H4:$H394,MID($H395,3,10),BQ4:BQ394))</f>
        <v>0</v>
      </c>
      <c r="BR395" s="62"/>
      <c r="BS395" s="320"/>
      <c r="BT395" s="296">
        <f>IF(BT$1="","",SUMIF($H5:$H392,MID($H395,3,10),BT5:BT392))</f>
        <v>0</v>
      </c>
      <c r="BU395" s="296">
        <f>IF(BU$1="","",SUMIF($H5:$H392,MID($H395,3,10),BU5:BU392))</f>
        <v>0</v>
      </c>
      <c r="BV395" s="296">
        <f t="shared" si="663"/>
        <v>0</v>
      </c>
      <c r="BW395" s="480">
        <f>IF(BT$1="","",SUMIF($H4:$H394,MID($H395,3,10),BW4:BW394))</f>
        <v>0</v>
      </c>
      <c r="BX395" s="480">
        <f>IF(BT$1="","",SUMIF($H4:$H394,MID($H395,3,10),BX4:BX394))</f>
        <v>0</v>
      </c>
      <c r="BY395" s="62"/>
      <c r="BZ395" s="320"/>
      <c r="CA395" s="296">
        <f>IF(CA$1="","",SUMIF($H5:$H392,MID($H395,3,10),CA5:CA392))</f>
        <v>0</v>
      </c>
      <c r="CB395" s="296">
        <f>IF(CB$1="","",SUMIF($H5:$H392,MID($H395,3,10),CB5:CB392))</f>
        <v>0</v>
      </c>
      <c r="CC395" s="296">
        <f t="shared" si="664"/>
        <v>0</v>
      </c>
      <c r="CD395" s="480">
        <f>IF(CA$1="","",SUMIF($H4:$H394,MID($H395,3,10),CD4:CD394))</f>
        <v>0</v>
      </c>
      <c r="CE395" s="480">
        <f>IF(CA$1="","",SUMIF($H4:$H394,MID($H395,3,10),CE4:CE394))</f>
        <v>0</v>
      </c>
      <c r="CF395" s="62"/>
      <c r="CG395" s="320"/>
      <c r="CH395" s="296">
        <f>IF(CH$1="","",SUMIF($H5:$H392,MID($H395,3,10),CH5:CH392))</f>
        <v>0</v>
      </c>
      <c r="CI395" s="296">
        <f>IF(CI$1="","",SUMIF($H5:$H392,MID($H395,3,10),CI5:CI392))</f>
        <v>0</v>
      </c>
      <c r="CJ395" s="296">
        <f t="shared" si="665"/>
        <v>0</v>
      </c>
      <c r="CK395" s="480">
        <f>IF(CH$1="","",SUMIF($H4:$H394,MID($H395,3,10),CK4:CK394))</f>
        <v>0</v>
      </c>
      <c r="CL395" s="480">
        <f>IF(CH$1="","",SUMIF($H4:$H394,MID($H395,3,10),CL4:CL394))</f>
        <v>0</v>
      </c>
      <c r="CM395" s="62"/>
      <c r="CN395" s="320"/>
      <c r="CO395" s="296">
        <f>IF(CO$1="","",SUMIF($H5:$H392,MID($H395,3,10),CO5:CO392))</f>
        <v>0</v>
      </c>
      <c r="CP395" s="296">
        <f>IF(CP$1="","",SUMIF($H5:$H392,MID($H395,3,10),CP5:CP392))</f>
        <v>0</v>
      </c>
      <c r="CQ395" s="296">
        <f t="shared" si="666"/>
        <v>0</v>
      </c>
      <c r="CR395" s="480">
        <f>IF(CO$1="","",SUMIF($H4:$H394,MID($H395,3,10),CR4:CR394))</f>
        <v>0</v>
      </c>
      <c r="CS395" s="480">
        <f>IF(CO$1="","",SUMIF($H4:$H394,MID($H395,3,10),CS4:CS394))</f>
        <v>0</v>
      </c>
      <c r="CT395" s="62"/>
      <c r="CU395" s="320"/>
      <c r="CV395" s="296">
        <f>IF(CV$1="","",SUMIF($H5:$H392,MID($H395,3,10),CV5:CV392))</f>
        <v>0</v>
      </c>
      <c r="CW395" s="296">
        <f>IF(CW$1="","",SUMIF($H5:$H392,MID($H395,3,10),CW5:CW392))</f>
        <v>0</v>
      </c>
      <c r="CX395" s="296">
        <f t="shared" si="667"/>
        <v>0</v>
      </c>
      <c r="CY395" s="480">
        <f>IF(CV$1="","",SUMIF($H4:$H394,MID($H395,3,10),CY4:CY394))</f>
        <v>0</v>
      </c>
      <c r="CZ395" s="480">
        <f>IF(CV$1="","",SUMIF($H4:$H394,MID($H395,3,10),CZ4:CZ394))</f>
        <v>0</v>
      </c>
      <c r="DA395" s="62"/>
      <c r="DB395" s="320"/>
      <c r="DC395" s="296">
        <f>IF(DC$1="","",SUMIF($H5:$H392,MID($H395,3,10),DC5:DC392))</f>
        <v>0</v>
      </c>
      <c r="DD395" s="296">
        <f>IF(DD$1="","",SUMIF($H5:$H392,MID($H395,3,10),DD5:DD392))</f>
        <v>0</v>
      </c>
      <c r="DE395" s="296">
        <f t="shared" si="668"/>
        <v>0</v>
      </c>
      <c r="DF395" s="480">
        <f>IF(DC$1="","",SUMIF($H4:$H394,MID($H395,3,10),DF4:DF394))</f>
        <v>0</v>
      </c>
      <c r="DG395" s="480">
        <f>IF(DC$1="","",SUMIF($H4:$H394,MID($H395,3,10),DG4:DG394))</f>
        <v>0</v>
      </c>
      <c r="DH395" s="62"/>
      <c r="DI395" s="320"/>
      <c r="DJ395" s="296">
        <f>IF(DJ$1="","",SUMIF($H5:$H392,MID($H395,3,10),DJ5:DJ392))</f>
        <v>0</v>
      </c>
      <c r="DK395" s="296">
        <f>IF(DK$1="","",SUMIF($H5:$H392,MID($H395,3,10),DK5:DK392))</f>
        <v>0</v>
      </c>
      <c r="DL395" s="296">
        <f t="shared" si="669"/>
        <v>0</v>
      </c>
      <c r="DM395" s="480">
        <f>IF(DJ$1="","",SUMIF($H4:$H394,MID($H395,3,10),DM4:DM394))</f>
        <v>0</v>
      </c>
      <c r="DN395" s="480">
        <f>IF(DJ$1="","",SUMIF($H4:$H394,MID($H395,3,10),DN4:DN394))</f>
        <v>0</v>
      </c>
      <c r="DO395" s="62"/>
      <c r="DP395" s="320"/>
      <c r="DQ395" s="296">
        <f>IF(DQ$1="","",SUMIF($H5:$H392,MID($H395,3,10),DQ5:DQ392))</f>
        <v>0</v>
      </c>
      <c r="DR395" s="296">
        <f>IF(DR$1="","",SUMIF($H5:$H392,MID($H395,3,10),DR5:DR392))</f>
        <v>0</v>
      </c>
      <c r="DS395" s="296">
        <f t="shared" si="670"/>
        <v>0</v>
      </c>
      <c r="DT395" s="480">
        <f>IF(DQ$1="","",SUMIF($H4:$H394,MID($H395,3,10),DT4:DT394))</f>
        <v>0</v>
      </c>
      <c r="DU395" s="480">
        <f>IF(DQ$1="","",SUMIF($H4:$H394,MID($H395,3,10),DU4:DU394))</f>
        <v>0</v>
      </c>
      <c r="DV395" s="62"/>
    </row>
    <row r="396" spans="1:126" ht="15.75" thickBot="1" x14ac:dyDescent="0.25">
      <c r="A396" s="319" t="s">
        <v>175</v>
      </c>
      <c r="B396" s="547"/>
      <c r="C396" s="91">
        <f>SUMIF($H5:$H395,MID($H396,3,10),C5:C395)</f>
        <v>0</v>
      </c>
      <c r="D396" s="91">
        <f>SUMIF($H5:$H395,MID($H396,3,10),D5:D395)</f>
        <v>0</v>
      </c>
      <c r="E396" s="91">
        <f>SUM(E393:E395)</f>
        <v>0</v>
      </c>
      <c r="F396" s="87"/>
      <c r="H396" s="320" t="s">
        <v>324</v>
      </c>
      <c r="I396" s="290">
        <f>IF(I$1="","",SUM(I393:I395))</f>
        <v>0</v>
      </c>
      <c r="J396" s="290">
        <f>IF(J$1="","",SUM(J393:J395))</f>
        <v>0</v>
      </c>
      <c r="K396" s="290">
        <f>SUM(K393:K395)</f>
        <v>0</v>
      </c>
      <c r="L396" s="475">
        <f>IF(I$1="","",SUMIF($H4:$H395,MID($H396,3,10),L4:L395))</f>
        <v>0</v>
      </c>
      <c r="M396" s="475">
        <f>IF(I$1="","",SUMIF($H4:$H395,MID($H396,3,10),M4:M395))</f>
        <v>0</v>
      </c>
      <c r="N396" s="314"/>
      <c r="O396" s="320"/>
      <c r="P396" s="290">
        <f>IF(P$1="","",SUM(P393:P395))</f>
        <v>0</v>
      </c>
      <c r="Q396" s="290">
        <f>IF(Q$1="","",SUM(Q393:Q395))</f>
        <v>0</v>
      </c>
      <c r="R396" s="290">
        <f>SUM(R393:R395)</f>
        <v>0</v>
      </c>
      <c r="S396" s="475">
        <f>IF(P$1="","",SUMIF($H4:$H395,MID($H396,3,10),S4:S395))</f>
        <v>0</v>
      </c>
      <c r="T396" s="481">
        <f>IF(P$1="","",SUMIF($H4:$H395,MID($H396,3,10),T4:T395))</f>
        <v>0</v>
      </c>
      <c r="U396" s="314"/>
      <c r="V396" s="320"/>
      <c r="W396" s="290">
        <f>IF(W$1="","",SUM(W393:W395))</f>
        <v>0</v>
      </c>
      <c r="X396" s="290">
        <f>IF(X$1="","",SUM(X393:X395))</f>
        <v>0</v>
      </c>
      <c r="Y396" s="290">
        <f>SUM(Y393:Y395)</f>
        <v>0</v>
      </c>
      <c r="Z396" s="475">
        <f>SUM(Z393:Z395)</f>
        <v>0</v>
      </c>
      <c r="AA396" s="475">
        <f>SUM(AA393:AA395)</f>
        <v>0</v>
      </c>
      <c r="AB396" s="406"/>
      <c r="AC396" s="320"/>
      <c r="AD396" s="290">
        <f>IF(AD$1="","",SUM(AD393:AD395))</f>
        <v>0</v>
      </c>
      <c r="AE396" s="290">
        <f>IF(AE$1="","",SUM(AE393:AE395))</f>
        <v>0</v>
      </c>
      <c r="AF396" s="290">
        <f>SUM(AF393:AF395)</f>
        <v>0</v>
      </c>
      <c r="AG396" s="475">
        <f>SUM(AG393:AG395)</f>
        <v>0</v>
      </c>
      <c r="AH396" s="475">
        <f>SUM(AH393:AH395)</f>
        <v>0</v>
      </c>
      <c r="AI396" s="406"/>
      <c r="AJ396" s="320"/>
      <c r="AK396" s="290">
        <f>IF(AK$1="","",SUM(AK393:AK395))</f>
        <v>0</v>
      </c>
      <c r="AL396" s="290">
        <f>IF(AL$1="","",SUM(AL393:AL395))</f>
        <v>0</v>
      </c>
      <c r="AM396" s="290">
        <f>SUM(AM393:AM395)</f>
        <v>0</v>
      </c>
      <c r="AN396" s="475">
        <f>SUM(AN393:AN395)</f>
        <v>0</v>
      </c>
      <c r="AO396" s="475">
        <f>SUM(AO393:AO395)</f>
        <v>0</v>
      </c>
      <c r="AP396" s="406"/>
      <c r="AQ396" s="320"/>
      <c r="AR396" s="290">
        <f>IF(AR$1="","",SUM(AR393:AR395))</f>
        <v>0</v>
      </c>
      <c r="AS396" s="290">
        <f>IF(AS$1="","",SUM(AS393:AS395))</f>
        <v>0</v>
      </c>
      <c r="AT396" s="290">
        <f>SUM(AT393:AT395)</f>
        <v>0</v>
      </c>
      <c r="AU396" s="475">
        <f>SUM(AU393:AU395)</f>
        <v>0</v>
      </c>
      <c r="AV396" s="475">
        <f>SUM(AV393:AV395)</f>
        <v>0</v>
      </c>
      <c r="AW396" s="406"/>
      <c r="AX396" s="320"/>
      <c r="AY396" s="290">
        <f>IF(AY$1="","",SUM(AY393:AY395))</f>
        <v>0</v>
      </c>
      <c r="AZ396" s="290">
        <f>IF(AZ$1="","",SUM(AZ393:AZ395))</f>
        <v>0</v>
      </c>
      <c r="BA396" s="290">
        <f>SUM(BA393:BA395)</f>
        <v>0</v>
      </c>
      <c r="BB396" s="475">
        <f>SUM(BB393:BB395)</f>
        <v>0</v>
      </c>
      <c r="BC396" s="475">
        <f>SUM(BC393:BC395)</f>
        <v>0</v>
      </c>
      <c r="BD396" s="406"/>
      <c r="BE396" s="320"/>
      <c r="BF396" s="290">
        <f>IF(BF$1="","",SUM(BF393:BF395))</f>
        <v>0</v>
      </c>
      <c r="BG396" s="290">
        <f>IF(BG$1="","",SUM(BG393:BG395))</f>
        <v>0</v>
      </c>
      <c r="BH396" s="290">
        <f>SUM(BH393:BH395)</f>
        <v>0</v>
      </c>
      <c r="BI396" s="475">
        <f>SUM(BI393:BI395)</f>
        <v>0</v>
      </c>
      <c r="BJ396" s="475">
        <f>SUM(BJ393:BJ395)</f>
        <v>0</v>
      </c>
      <c r="BK396" s="406"/>
      <c r="BL396" s="320"/>
      <c r="BM396" s="290">
        <f>IF(BM$1="","",SUM(BM393:BM395))</f>
        <v>0</v>
      </c>
      <c r="BN396" s="290">
        <f>IF(BN$1="","",SUM(BN393:BN395))</f>
        <v>0</v>
      </c>
      <c r="BO396" s="290">
        <f>SUM(BO393:BO395)</f>
        <v>0</v>
      </c>
      <c r="BP396" s="475">
        <f>SUM(BP393:BP395)</f>
        <v>0</v>
      </c>
      <c r="BQ396" s="475">
        <f>SUM(BQ393:BQ395)</f>
        <v>0</v>
      </c>
      <c r="BR396" s="406"/>
      <c r="BS396" s="320"/>
      <c r="BT396" s="290">
        <f>IF(BT$1="","",SUM(BT393:BT395))</f>
        <v>0</v>
      </c>
      <c r="BU396" s="290">
        <f>IF(BU$1="","",SUM(BU393:BU395))</f>
        <v>0</v>
      </c>
      <c r="BV396" s="290">
        <f>SUM(BV393:BV395)</f>
        <v>0</v>
      </c>
      <c r="BW396" s="475">
        <f>SUM(BW393:BW395)</f>
        <v>0</v>
      </c>
      <c r="BX396" s="475">
        <f>SUM(BX393:BX395)</f>
        <v>0</v>
      </c>
      <c r="BY396" s="406"/>
      <c r="BZ396" s="320"/>
      <c r="CA396" s="290">
        <f>IF(CA$1="","",SUM(CA393:CA395))</f>
        <v>0</v>
      </c>
      <c r="CB396" s="290">
        <f>IF(CB$1="","",SUM(CB393:CB395))</f>
        <v>0</v>
      </c>
      <c r="CC396" s="290">
        <f>SUM(CC393:CC395)</f>
        <v>0</v>
      </c>
      <c r="CD396" s="475">
        <f>SUM(CD393:CD395)</f>
        <v>0</v>
      </c>
      <c r="CE396" s="475">
        <f>SUM(CE393:CE395)</f>
        <v>0</v>
      </c>
      <c r="CF396" s="406"/>
      <c r="CG396" s="320"/>
      <c r="CH396" s="290">
        <f>IF(CH$1="","",SUM(CH393:CH395))</f>
        <v>0</v>
      </c>
      <c r="CI396" s="290">
        <f>IF(CI$1="","",SUM(CI393:CI395))</f>
        <v>0</v>
      </c>
      <c r="CJ396" s="290">
        <f>SUM(CJ393:CJ395)</f>
        <v>0</v>
      </c>
      <c r="CK396" s="475">
        <f>SUM(CK393:CK395)</f>
        <v>0</v>
      </c>
      <c r="CL396" s="475">
        <f>SUM(CL393:CL395)</f>
        <v>0</v>
      </c>
      <c r="CM396" s="406"/>
      <c r="CN396" s="320"/>
      <c r="CO396" s="290">
        <f>IF(CO$1="","",SUM(CO393:CO395))</f>
        <v>0</v>
      </c>
      <c r="CP396" s="290">
        <f>IF(CP$1="","",SUM(CP393:CP395))</f>
        <v>0</v>
      </c>
      <c r="CQ396" s="290">
        <f>SUM(CQ393:CQ395)</f>
        <v>0</v>
      </c>
      <c r="CR396" s="475">
        <f>SUM(CR393:CR395)</f>
        <v>0</v>
      </c>
      <c r="CS396" s="475">
        <f>SUM(CS393:CS395)</f>
        <v>0</v>
      </c>
      <c r="CT396" s="406"/>
      <c r="CU396" s="320"/>
      <c r="CV396" s="290">
        <f>IF(CV$1="","",SUM(CV393:CV395))</f>
        <v>0</v>
      </c>
      <c r="CW396" s="290">
        <f>IF(CW$1="","",SUM(CW393:CW395))</f>
        <v>0</v>
      </c>
      <c r="CX396" s="290">
        <f>SUM(CX393:CX395)</f>
        <v>0</v>
      </c>
      <c r="CY396" s="475">
        <f>SUM(CY393:CY395)</f>
        <v>0</v>
      </c>
      <c r="CZ396" s="475">
        <f>SUM(CZ393:CZ395)</f>
        <v>0</v>
      </c>
      <c r="DA396" s="406"/>
      <c r="DB396" s="320"/>
      <c r="DC396" s="290">
        <f>IF(DC$1="","",SUM(DC393:DC395))</f>
        <v>0</v>
      </c>
      <c r="DD396" s="290">
        <f>IF(DD$1="","",SUM(DD393:DD395))</f>
        <v>0</v>
      </c>
      <c r="DE396" s="290">
        <f>SUM(DE393:DE395)</f>
        <v>0</v>
      </c>
      <c r="DF396" s="475">
        <f>SUM(DF393:DF395)</f>
        <v>0</v>
      </c>
      <c r="DG396" s="475">
        <f>SUM(DG393:DG395)</f>
        <v>0</v>
      </c>
      <c r="DH396" s="406"/>
      <c r="DI396" s="320"/>
      <c r="DJ396" s="290">
        <f>IF(DJ$1="","",SUM(DJ393:DJ395))</f>
        <v>0</v>
      </c>
      <c r="DK396" s="290">
        <f>IF(DK$1="","",SUM(DK393:DK395))</f>
        <v>0</v>
      </c>
      <c r="DL396" s="290">
        <f>SUM(DL393:DL395)</f>
        <v>0</v>
      </c>
      <c r="DM396" s="475">
        <f>SUM(DM393:DM395)</f>
        <v>0</v>
      </c>
      <c r="DN396" s="475">
        <f>SUM(DN393:DN395)</f>
        <v>0</v>
      </c>
      <c r="DO396" s="406"/>
      <c r="DP396" s="320"/>
      <c r="DQ396" s="290">
        <f>IF(DQ$1="","",SUM(DQ393:DQ395))</f>
        <v>0</v>
      </c>
      <c r="DR396" s="290">
        <f>IF(DR$1="","",SUM(DR393:DR395))</f>
        <v>0</v>
      </c>
      <c r="DS396" s="290">
        <f>SUM(DS393:DS395)</f>
        <v>0</v>
      </c>
      <c r="DT396" s="475">
        <f>SUM(DT393:DT395)</f>
        <v>0</v>
      </c>
      <c r="DU396" s="475">
        <f>SUM(DU393:DU395)</f>
        <v>0</v>
      </c>
      <c r="DV396" s="406"/>
    </row>
    <row r="397" spans="1:126" ht="15" customHeight="1" x14ac:dyDescent="0.2"/>
    <row r="398" spans="1:126" ht="15" customHeight="1" x14ac:dyDescent="0.2"/>
    <row r="399" spans="1:126" ht="15" customHeight="1" x14ac:dyDescent="0.2"/>
    <row r="400" spans="1:126" ht="15" customHeight="1" x14ac:dyDescent="0.2">
      <c r="K400" s="550"/>
    </row>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75" customHeight="1" x14ac:dyDescent="0.2"/>
    <row r="493" ht="15.75" customHeight="1" x14ac:dyDescent="0.2"/>
    <row r="494" ht="15.75" customHeight="1" x14ac:dyDescent="0.2"/>
    <row r="495" ht="15.75" customHeight="1" x14ac:dyDescent="0.2"/>
  </sheetData>
  <sheetProtection algorithmName="SHA-512" hashValue="1pXoemQ0m/cStG5F1fH2O7IeFni83vV/treMsH4vVFRd7pC30NBW2IzkknNA0CzO8TnBxwx727NlmJuYdiQjdQ==" saltValue="H0n2k9sWAAAme5/fD7L2aA==" spinCount="100000" sheet="1" objects="1" scenarios="1" formatCells="0" formatColumns="0" formatRows="0" insertColumns="0" insertRows="0"/>
  <mergeCells count="128">
    <mergeCell ref="DT328:DV328"/>
    <mergeCell ref="DT3:DV3"/>
    <mergeCell ref="DT68:DV68"/>
    <mergeCell ref="DT133:DV133"/>
    <mergeCell ref="DT198:DV198"/>
    <mergeCell ref="DT263:DV263"/>
    <mergeCell ref="DF328:DH328"/>
    <mergeCell ref="DM3:DO3"/>
    <mergeCell ref="DM68:DO68"/>
    <mergeCell ref="DM133:DO133"/>
    <mergeCell ref="DM198:DO198"/>
    <mergeCell ref="DM263:DO263"/>
    <mergeCell ref="DM328:DO328"/>
    <mergeCell ref="DF3:DH3"/>
    <mergeCell ref="DF68:DH68"/>
    <mergeCell ref="DF133:DH133"/>
    <mergeCell ref="DF198:DH198"/>
    <mergeCell ref="DF263:DH263"/>
    <mergeCell ref="CR328:CT328"/>
    <mergeCell ref="CY3:DA3"/>
    <mergeCell ref="CY68:DA68"/>
    <mergeCell ref="CY133:DA133"/>
    <mergeCell ref="CY198:DA198"/>
    <mergeCell ref="CY263:DA263"/>
    <mergeCell ref="CY328:DA328"/>
    <mergeCell ref="CR3:CT3"/>
    <mergeCell ref="CR68:CT68"/>
    <mergeCell ref="CR133:CT133"/>
    <mergeCell ref="CR198:CT198"/>
    <mergeCell ref="CR263:CT263"/>
    <mergeCell ref="CD328:CF328"/>
    <mergeCell ref="CK3:CM3"/>
    <mergeCell ref="CK68:CM68"/>
    <mergeCell ref="CK133:CM133"/>
    <mergeCell ref="CK198:CM198"/>
    <mergeCell ref="CK263:CM263"/>
    <mergeCell ref="CK328:CM328"/>
    <mergeCell ref="CD3:CF3"/>
    <mergeCell ref="CD68:CF68"/>
    <mergeCell ref="CD133:CF133"/>
    <mergeCell ref="CD198:CF198"/>
    <mergeCell ref="CD263:CF263"/>
    <mergeCell ref="BP328:BR328"/>
    <mergeCell ref="BW3:BY3"/>
    <mergeCell ref="BW68:BY68"/>
    <mergeCell ref="BW133:BY133"/>
    <mergeCell ref="BW198:BY198"/>
    <mergeCell ref="BW263:BY263"/>
    <mergeCell ref="BW328:BY328"/>
    <mergeCell ref="BP3:BR3"/>
    <mergeCell ref="BP68:BR68"/>
    <mergeCell ref="BP133:BR133"/>
    <mergeCell ref="BP198:BR198"/>
    <mergeCell ref="BP263:BR263"/>
    <mergeCell ref="BB328:BD328"/>
    <mergeCell ref="BI3:BK3"/>
    <mergeCell ref="BI68:BK68"/>
    <mergeCell ref="BI133:BK133"/>
    <mergeCell ref="BI198:BK198"/>
    <mergeCell ref="BI263:BK263"/>
    <mergeCell ref="BI328:BK328"/>
    <mergeCell ref="BB3:BD3"/>
    <mergeCell ref="BB68:BD68"/>
    <mergeCell ref="BB133:BD133"/>
    <mergeCell ref="BB198:BD198"/>
    <mergeCell ref="BB263:BD263"/>
    <mergeCell ref="AN328:AP328"/>
    <mergeCell ref="AU3:AW3"/>
    <mergeCell ref="AU68:AW68"/>
    <mergeCell ref="AU133:AW133"/>
    <mergeCell ref="AU198:AW198"/>
    <mergeCell ref="AU263:AW263"/>
    <mergeCell ref="AU328:AW328"/>
    <mergeCell ref="AN3:AP3"/>
    <mergeCell ref="AN68:AP68"/>
    <mergeCell ref="AN133:AP133"/>
    <mergeCell ref="AN198:AP198"/>
    <mergeCell ref="AN263:AP263"/>
    <mergeCell ref="Z328:AB328"/>
    <mergeCell ref="AG3:AI3"/>
    <mergeCell ref="AG68:AI68"/>
    <mergeCell ref="AG133:AI133"/>
    <mergeCell ref="AG198:AI198"/>
    <mergeCell ref="AG263:AI263"/>
    <mergeCell ref="AG328:AI328"/>
    <mergeCell ref="Z3:AB3"/>
    <mergeCell ref="Z68:AB68"/>
    <mergeCell ref="Z133:AB133"/>
    <mergeCell ref="Z198:AB198"/>
    <mergeCell ref="Z263:AB263"/>
    <mergeCell ref="L328:N328"/>
    <mergeCell ref="S3:U3"/>
    <mergeCell ref="S68:U68"/>
    <mergeCell ref="S133:U133"/>
    <mergeCell ref="S198:U198"/>
    <mergeCell ref="S263:U263"/>
    <mergeCell ref="S328:U328"/>
    <mergeCell ref="L3:N3"/>
    <mergeCell ref="L68:N68"/>
    <mergeCell ref="L133:N133"/>
    <mergeCell ref="L198:N198"/>
    <mergeCell ref="L263:N263"/>
    <mergeCell ref="A1:F1"/>
    <mergeCell ref="A2:B2"/>
    <mergeCell ref="A68:F68"/>
    <mergeCell ref="A4:F4"/>
    <mergeCell ref="A24:F24"/>
    <mergeCell ref="A62:F62"/>
    <mergeCell ref="A69:F69"/>
    <mergeCell ref="A3:F3"/>
    <mergeCell ref="A127:F127"/>
    <mergeCell ref="A263:F263"/>
    <mergeCell ref="A349:F349"/>
    <mergeCell ref="A387:F387"/>
    <mergeCell ref="A264:F264"/>
    <mergeCell ref="A284:F284"/>
    <mergeCell ref="A322:F322"/>
    <mergeCell ref="A328:F328"/>
    <mergeCell ref="A329:F329"/>
    <mergeCell ref="A89:F89"/>
    <mergeCell ref="A198:F198"/>
    <mergeCell ref="A199:F199"/>
    <mergeCell ref="A219:F219"/>
    <mergeCell ref="A257:F257"/>
    <mergeCell ref="A133:F133"/>
    <mergeCell ref="A134:F134"/>
    <mergeCell ref="A154:F154"/>
    <mergeCell ref="A192:F192"/>
  </mergeCells>
  <conditionalFormatting sqref="I5:K396">
    <cfRule type="expression" dxfId="360" priority="4400">
      <formula>I5&lt;&gt;C5</formula>
    </cfRule>
  </conditionalFormatting>
  <conditionalFormatting sqref="P5:R396">
    <cfRule type="expression" dxfId="359" priority="4369">
      <formula>P5&lt;&gt;I5</formula>
    </cfRule>
  </conditionalFormatting>
  <conditionalFormatting sqref="W5:Y396">
    <cfRule type="expression" dxfId="358" priority="4353">
      <formula>W5&lt;&gt;P5</formula>
    </cfRule>
  </conditionalFormatting>
  <conditionalFormatting sqref="C393">
    <cfRule type="expression" dxfId="357" priority="5090">
      <formula>C393&lt;&gt;#REF!</formula>
    </cfRule>
  </conditionalFormatting>
  <conditionalFormatting sqref="AD5:AF396">
    <cfRule type="expression" dxfId="356" priority="1665">
      <formula>AD5&lt;&gt;W5</formula>
    </cfRule>
  </conditionalFormatting>
  <conditionalFormatting sqref="K1">
    <cfRule type="containsText" dxfId="355" priority="643" operator="containsText" text="Rejected">
      <formula>NOT(ISERROR(SEARCH("Rejected",K1)))</formula>
    </cfRule>
  </conditionalFormatting>
  <conditionalFormatting sqref="R1">
    <cfRule type="containsText" dxfId="354" priority="642" operator="containsText" text="Rejected">
      <formula>NOT(ISERROR(SEARCH("Rejected",R1)))</formula>
    </cfRule>
  </conditionalFormatting>
  <conditionalFormatting sqref="Y1">
    <cfRule type="containsText" dxfId="353" priority="641" operator="containsText" text="Rejected">
      <formula>NOT(ISERROR(SEARCH("Rejected",Y1)))</formula>
    </cfRule>
  </conditionalFormatting>
  <conditionalFormatting sqref="AF1">
    <cfRule type="containsText" dxfId="352" priority="640" operator="containsText" text="Rejected">
      <formula>NOT(ISERROR(SEARCH("Rejected",AF1)))</formula>
    </cfRule>
  </conditionalFormatting>
  <conditionalFormatting sqref="AK5:AM396">
    <cfRule type="expression" dxfId="351" priority="590">
      <formula>AK5&lt;&gt;AD5</formula>
    </cfRule>
  </conditionalFormatting>
  <conditionalFormatting sqref="AM1">
    <cfRule type="containsText" dxfId="350" priority="563" operator="containsText" text="Rejected">
      <formula>NOT(ISERROR(SEARCH("Rejected",AM1)))</formula>
    </cfRule>
  </conditionalFormatting>
  <conditionalFormatting sqref="AR5:AT396">
    <cfRule type="expression" dxfId="349" priority="557">
      <formula>AR5&lt;&gt;AK5</formula>
    </cfRule>
  </conditionalFormatting>
  <conditionalFormatting sqref="AT1">
    <cfRule type="containsText" dxfId="348" priority="530" operator="containsText" text="Rejected">
      <formula>NOT(ISERROR(SEARCH("Rejected",AT1)))</formula>
    </cfRule>
  </conditionalFormatting>
  <conditionalFormatting sqref="AY5:BA396">
    <cfRule type="expression" dxfId="347" priority="524">
      <formula>AY5&lt;&gt;AR5</formula>
    </cfRule>
  </conditionalFormatting>
  <conditionalFormatting sqref="BA1">
    <cfRule type="containsText" dxfId="346" priority="497" operator="containsText" text="Rejected">
      <formula>NOT(ISERROR(SEARCH("Rejected",BA1)))</formula>
    </cfRule>
  </conditionalFormatting>
  <conditionalFormatting sqref="BF5:BH396">
    <cfRule type="expression" dxfId="345" priority="491">
      <formula>BF5&lt;&gt;AY5</formula>
    </cfRule>
  </conditionalFormatting>
  <conditionalFormatting sqref="BH1">
    <cfRule type="containsText" dxfId="344" priority="464" operator="containsText" text="Rejected">
      <formula>NOT(ISERROR(SEARCH("Rejected",BH1)))</formula>
    </cfRule>
  </conditionalFormatting>
  <conditionalFormatting sqref="BM5:BO396">
    <cfRule type="expression" dxfId="343" priority="458">
      <formula>BM5&lt;&gt;BF5</formula>
    </cfRule>
  </conditionalFormatting>
  <conditionalFormatting sqref="BO1">
    <cfRule type="containsText" dxfId="342" priority="431" operator="containsText" text="Rejected">
      <formula>NOT(ISERROR(SEARCH("Rejected",BO1)))</formula>
    </cfRule>
  </conditionalFormatting>
  <conditionalFormatting sqref="BT5:BV396">
    <cfRule type="expression" dxfId="341" priority="425">
      <formula>BT5&lt;&gt;BM5</formula>
    </cfRule>
  </conditionalFormatting>
  <conditionalFormatting sqref="BV1">
    <cfRule type="containsText" dxfId="340" priority="398" operator="containsText" text="Rejected">
      <formula>NOT(ISERROR(SEARCH("Rejected",BV1)))</formula>
    </cfRule>
  </conditionalFormatting>
  <conditionalFormatting sqref="CA5:CC396">
    <cfRule type="expression" dxfId="339" priority="392">
      <formula>CA5&lt;&gt;BT5</formula>
    </cfRule>
  </conditionalFormatting>
  <conditionalFormatting sqref="CC1">
    <cfRule type="containsText" dxfId="338" priority="365" operator="containsText" text="Rejected">
      <formula>NOT(ISERROR(SEARCH("Rejected",CC1)))</formula>
    </cfRule>
  </conditionalFormatting>
  <conditionalFormatting sqref="CH5:CJ396">
    <cfRule type="expression" dxfId="337" priority="359">
      <formula>CH5&lt;&gt;CA5</formula>
    </cfRule>
  </conditionalFormatting>
  <conditionalFormatting sqref="CJ1">
    <cfRule type="containsText" dxfId="336" priority="332" operator="containsText" text="Rejected">
      <formula>NOT(ISERROR(SEARCH("Rejected",CJ1)))</formula>
    </cfRule>
  </conditionalFormatting>
  <conditionalFormatting sqref="CO5:CQ396">
    <cfRule type="expression" dxfId="335" priority="326">
      <formula>CO5&lt;&gt;CH5</formula>
    </cfRule>
  </conditionalFormatting>
  <conditionalFormatting sqref="CQ1">
    <cfRule type="containsText" dxfId="334" priority="299" operator="containsText" text="Rejected">
      <formula>NOT(ISERROR(SEARCH("Rejected",CQ1)))</formula>
    </cfRule>
  </conditionalFormatting>
  <conditionalFormatting sqref="CV5:CX396">
    <cfRule type="expression" dxfId="333" priority="293">
      <formula>CV5&lt;&gt;CO5</formula>
    </cfRule>
  </conditionalFormatting>
  <conditionalFormatting sqref="CX1">
    <cfRule type="containsText" dxfId="332" priority="266" operator="containsText" text="Rejected">
      <formula>NOT(ISERROR(SEARCH("Rejected",CX1)))</formula>
    </cfRule>
  </conditionalFormatting>
  <conditionalFormatting sqref="DC5:DE396">
    <cfRule type="expression" dxfId="331" priority="260">
      <formula>DC5&lt;&gt;CV5</formula>
    </cfRule>
  </conditionalFormatting>
  <conditionalFormatting sqref="DE1">
    <cfRule type="containsText" dxfId="330" priority="233" operator="containsText" text="Rejected">
      <formula>NOT(ISERROR(SEARCH("Rejected",DE1)))</formula>
    </cfRule>
  </conditionalFormatting>
  <conditionalFormatting sqref="DJ5:DL396">
    <cfRule type="expression" dxfId="329" priority="227">
      <formula>DJ5&lt;&gt;DC5</formula>
    </cfRule>
  </conditionalFormatting>
  <conditionalFormatting sqref="DQ5:DS396">
    <cfRule type="expression" dxfId="328" priority="154">
      <formula>DQ5&lt;&gt;DJ5</formula>
    </cfRule>
  </conditionalFormatting>
  <conditionalFormatting sqref="DL1">
    <cfRule type="containsText" dxfId="327" priority="40" operator="containsText" text="Rejected">
      <formula>NOT(ISERROR(SEARCH("Rejected",DL1)))</formula>
    </cfRule>
  </conditionalFormatting>
  <conditionalFormatting sqref="DS1">
    <cfRule type="containsText" dxfId="326" priority="39" operator="containsText" text="Rejected">
      <formula>NOT(ISERROR(SEARCH("Rejected",DS1)))</formula>
    </cfRule>
  </conditionalFormatting>
  <pageMargins left="0.7" right="0.7" top="0.47" bottom="0.75" header="0.3" footer="0.3"/>
  <pageSetup paperSize="17" firstPageNumber="2" fitToHeight="0" orientation="landscape" r:id="rId1"/>
  <headerFooter alignWithMargins="0">
    <oddFooter xml:space="preserve">&amp;L&amp;"Arial,Bold"&amp;9Confidential&amp;10 &amp;C&amp;9&amp;F
&amp;A&amp;R&amp;9&amp;P of &amp;N 
</oddFooter>
  </headerFooter>
  <rowBreaks count="1" manualBreakCount="1">
    <brk id="67"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E"/>
  <dimension ref="A1:DV454"/>
  <sheetViews>
    <sheetView topLeftCell="A28" zoomScale="80" zoomScaleNormal="80" zoomScaleSheetLayoutView="80" workbookViewId="0">
      <pane xSplit="1" topLeftCell="AR1" activePane="topRight" state="frozen"/>
      <selection activeCell="G50" sqref="G50"/>
      <selection pane="topRight" activeCell="BC26" sqref="BC26"/>
    </sheetView>
  </sheetViews>
  <sheetFormatPr defaultRowHeight="14.25" customHeight="1" outlineLevelRow="1" outlineLevelCol="1" x14ac:dyDescent="0.2"/>
  <cols>
    <col min="1" max="1" width="34.140625" style="6" bestFit="1" customWidth="1"/>
    <col min="2" max="2" width="42.85546875" style="6" customWidth="1"/>
    <col min="3" max="3" width="15.85546875" style="6" customWidth="1"/>
    <col min="4" max="4" width="15.140625" style="6" customWidth="1"/>
    <col min="5" max="5" width="16.28515625" style="6" customWidth="1"/>
    <col min="6" max="6" width="26.7109375" style="6" customWidth="1"/>
    <col min="7" max="7" width="25.85546875" style="6" customWidth="1"/>
    <col min="8" max="8" width="9.140625" style="321" bestFit="1" customWidth="1" outlineLevel="1"/>
    <col min="9" max="11" width="16.42578125" style="6" customWidth="1" outlineLevel="1"/>
    <col min="12" max="12" width="17.42578125" style="487" bestFit="1" customWidth="1"/>
    <col min="13" max="13" width="20.7109375" style="487" bestFit="1" customWidth="1"/>
    <col min="14" max="14" width="33" style="6" bestFit="1" customWidth="1"/>
    <col min="15" max="15" width="5.140625" style="321" customWidth="1" outlineLevel="1"/>
    <col min="16" max="18" width="16.42578125" style="6" customWidth="1" outlineLevel="1"/>
    <col min="19" max="19" width="17.42578125" style="487" bestFit="1" customWidth="1"/>
    <col min="20" max="20" width="20.140625" style="487" bestFit="1" customWidth="1"/>
    <col min="21" max="21" width="33" style="6" bestFit="1" customWidth="1"/>
    <col min="22" max="22" width="3.42578125" style="321" customWidth="1" outlineLevel="1"/>
    <col min="23" max="25" width="16.42578125" style="6" customWidth="1" outlineLevel="1"/>
    <col min="26" max="27" width="16.42578125" style="487" customWidth="1"/>
    <col min="28" max="28" width="33" style="6" bestFit="1" customWidth="1"/>
    <col min="29" max="29" width="3.42578125" style="321" customWidth="1" outlineLevel="1"/>
    <col min="30" max="32" width="16.42578125" style="6" customWidth="1" outlineLevel="1"/>
    <col min="33" max="34" width="16.42578125" style="487" customWidth="1"/>
    <col min="35" max="35" width="33" style="6" bestFit="1" customWidth="1"/>
    <col min="36" max="36" width="3.42578125" style="321" customWidth="1" outlineLevel="1"/>
    <col min="37" max="39" width="16.42578125" style="6" customWidth="1" outlineLevel="1"/>
    <col min="40" max="41" width="16.42578125" style="487" customWidth="1"/>
    <col min="42" max="42" width="33" style="6" bestFit="1" customWidth="1"/>
    <col min="43" max="43" width="3.42578125" style="321" customWidth="1" outlineLevel="1"/>
    <col min="44" max="46" width="16.42578125" style="6" customWidth="1" outlineLevel="1"/>
    <col min="47" max="48" width="16.42578125" style="487" customWidth="1"/>
    <col min="49" max="49" width="33" style="6" bestFit="1" customWidth="1"/>
    <col min="50" max="50" width="3.42578125" style="321" customWidth="1" outlineLevel="1"/>
    <col min="51" max="53" width="16.42578125" style="6" customWidth="1" outlineLevel="1"/>
    <col min="54" max="55" width="16.42578125" style="487" customWidth="1"/>
    <col min="56" max="56" width="33" style="6" bestFit="1" customWidth="1"/>
    <col min="57" max="57" width="3.42578125" style="321" customWidth="1" outlineLevel="1"/>
    <col min="58" max="60" width="16.42578125" style="6" customWidth="1" outlineLevel="1"/>
    <col min="61" max="62" width="16.42578125" style="487" customWidth="1"/>
    <col min="63" max="63" width="33" style="6" bestFit="1" customWidth="1"/>
    <col min="64" max="64" width="3.42578125" style="321" customWidth="1" outlineLevel="1"/>
    <col min="65" max="67" width="16.42578125" style="6" customWidth="1" outlineLevel="1"/>
    <col min="68" max="69" width="16.42578125" style="487" customWidth="1"/>
    <col min="70" max="70" width="33" style="6" bestFit="1" customWidth="1"/>
    <col min="71" max="71" width="3.42578125" style="321" customWidth="1" outlineLevel="1"/>
    <col min="72" max="74" width="16.42578125" style="6" customWidth="1" outlineLevel="1"/>
    <col min="75" max="76" width="16.42578125" style="487" customWidth="1"/>
    <col min="77" max="77" width="33" style="6" bestFit="1" customWidth="1"/>
    <col min="78" max="78" width="3.42578125" style="321" customWidth="1" outlineLevel="1"/>
    <col min="79" max="81" width="16.42578125" style="6" customWidth="1" outlineLevel="1"/>
    <col min="82" max="83" width="16.42578125" style="487" customWidth="1"/>
    <col min="84" max="84" width="33" style="6" bestFit="1" customWidth="1"/>
    <col min="85" max="85" width="3.42578125" style="321" customWidth="1" outlineLevel="1"/>
    <col min="86" max="88" width="16.42578125" style="6" customWidth="1" outlineLevel="1"/>
    <col min="89" max="90" width="16.42578125" style="487" customWidth="1"/>
    <col min="91" max="91" width="33" style="6" bestFit="1" customWidth="1"/>
    <col min="92" max="92" width="3.42578125" style="321" customWidth="1" outlineLevel="1"/>
    <col min="93" max="95" width="16.42578125" style="6" customWidth="1" outlineLevel="1"/>
    <col min="96" max="97" width="16.42578125" style="487" customWidth="1"/>
    <col min="98" max="98" width="33" style="6" bestFit="1" customWidth="1"/>
    <col min="99" max="99" width="3.42578125" style="321" customWidth="1" outlineLevel="1"/>
    <col min="100" max="102" width="16.42578125" style="6" customWidth="1" outlineLevel="1"/>
    <col min="103" max="104" width="16.42578125" style="487" customWidth="1"/>
    <col min="105" max="105" width="33" style="6" bestFit="1" customWidth="1"/>
    <col min="106" max="106" width="3.42578125" style="321" customWidth="1" outlineLevel="1"/>
    <col min="107" max="109" width="16.42578125" style="6" customWidth="1" outlineLevel="1"/>
    <col min="110" max="111" width="16.42578125" style="487" customWidth="1"/>
    <col min="112" max="112" width="33" style="6" bestFit="1" customWidth="1"/>
    <col min="113" max="113" width="3.42578125" style="321" customWidth="1" outlineLevel="1"/>
    <col min="114" max="116" width="16.42578125" style="6" customWidth="1" outlineLevel="1"/>
    <col min="117" max="118" width="16.42578125" style="487" customWidth="1"/>
    <col min="119" max="119" width="33" style="6" bestFit="1" customWidth="1"/>
    <col min="120" max="120" width="3.42578125" style="321" customWidth="1" outlineLevel="1"/>
    <col min="121" max="123" width="16.42578125" style="6" customWidth="1" outlineLevel="1"/>
    <col min="124" max="125" width="16.42578125" style="487" customWidth="1"/>
    <col min="126" max="126" width="33" style="6" bestFit="1" customWidth="1"/>
    <col min="127" max="16384" width="9.140625" style="6"/>
  </cols>
  <sheetData>
    <row r="1" spans="1:126" ht="27.75" customHeight="1" x14ac:dyDescent="0.2">
      <c r="A1" s="727" t="s">
        <v>206</v>
      </c>
      <c r="B1" s="728"/>
      <c r="C1" s="728"/>
      <c r="D1" s="728"/>
      <c r="E1" s="728"/>
      <c r="F1" s="729"/>
      <c r="G1" s="18"/>
      <c r="H1" s="307">
        <f>'Sum 1'!G2</f>
        <v>1</v>
      </c>
      <c r="I1" s="307" t="str">
        <f>IF('Sum 1'!H2="","",'Sum 1'!H2)</f>
        <v>PCP</v>
      </c>
      <c r="J1" s="482" t="str">
        <f>I1&amp; " #" &amp;H1</f>
        <v>PCP #1</v>
      </c>
      <c r="K1" s="483">
        <f>'PCP 0'!$L7</f>
        <v>0</v>
      </c>
      <c r="L1" s="482" t="str">
        <f>I1&amp;" # " &amp;H1</f>
        <v>PCP # 1</v>
      </c>
      <c r="M1" s="484"/>
      <c r="N1" s="236"/>
      <c r="O1" s="237">
        <f>'Sum 1'!O2</f>
        <v>2</v>
      </c>
      <c r="P1" s="307" t="str">
        <f>IF('Sum 1'!P2="","",'Sum 1'!P2)</f>
        <v>PCP</v>
      </c>
      <c r="Q1" s="482" t="str">
        <f>P1&amp; " #" &amp;O1</f>
        <v>PCP #2</v>
      </c>
      <c r="R1" s="483">
        <f>'PCP 0'!$L8</f>
        <v>0</v>
      </c>
      <c r="S1" s="482" t="str">
        <f>P1&amp;" # " &amp;O1</f>
        <v>PCP # 2</v>
      </c>
      <c r="T1" s="484"/>
      <c r="U1" s="236"/>
      <c r="V1" s="237">
        <f>'Sum 1'!W2</f>
        <v>3</v>
      </c>
      <c r="W1" s="307" t="str">
        <f>IF('Sum 1'!X2="","",'Sum 1'!X2)</f>
        <v>PCP</v>
      </c>
      <c r="X1" s="482" t="str">
        <f>W1&amp; " #" &amp;V1</f>
        <v>PCP #3</v>
      </c>
      <c r="Y1" s="483">
        <f>'PCP 0'!$L9</f>
        <v>0</v>
      </c>
      <c r="Z1" s="482" t="str">
        <f>W1&amp;" # " &amp;V1</f>
        <v>PCP # 3</v>
      </c>
      <c r="AA1" s="484"/>
      <c r="AB1" s="236"/>
      <c r="AC1" s="237">
        <f>'Sum 1'!AE2</f>
        <v>4</v>
      </c>
      <c r="AD1" s="307" t="str">
        <f>IF('Sum 1'!AF2="","",'Sum 1'!AF2)</f>
        <v>PCP</v>
      </c>
      <c r="AE1" s="482" t="str">
        <f>AD1&amp; " #" &amp;AC1</f>
        <v>PCP #4</v>
      </c>
      <c r="AF1" s="483">
        <f>'PCP 0'!$L10</f>
        <v>0</v>
      </c>
      <c r="AG1" s="482" t="str">
        <f>AD1&amp;" # " &amp;AC1</f>
        <v>PCP # 4</v>
      </c>
      <c r="AH1" s="484"/>
      <c r="AI1" s="236"/>
      <c r="AJ1" s="237">
        <f>'Sum 1'!AM2</f>
        <v>5</v>
      </c>
      <c r="AK1" s="307" t="str">
        <f>IF('Sum 1'!AN2="","",'Sum 1'!AN2)</f>
        <v>PCP</v>
      </c>
      <c r="AL1" s="482" t="str">
        <f>AK1&amp; " #" &amp;AJ1</f>
        <v>PCP #5</v>
      </c>
      <c r="AM1" s="483">
        <f>'PCP 0'!$L11</f>
        <v>0</v>
      </c>
      <c r="AN1" s="482" t="str">
        <f>AK1&amp;" # " &amp;AJ1</f>
        <v>PCP # 5</v>
      </c>
      <c r="AO1" s="484"/>
      <c r="AP1" s="236"/>
      <c r="AQ1" s="237">
        <f>'Sum 1'!AU2</f>
        <v>6</v>
      </c>
      <c r="AR1" s="307" t="str">
        <f>IF('Sum 1'!AV2="","",'Sum 1'!AV2)</f>
        <v>PCP</v>
      </c>
      <c r="AS1" s="482" t="str">
        <f>AR1&amp; " #" &amp;AQ1</f>
        <v>PCP #6</v>
      </c>
      <c r="AT1" s="483">
        <f>'PCP 0'!$L12</f>
        <v>0</v>
      </c>
      <c r="AU1" s="482" t="str">
        <f>AR1&amp;" # " &amp;AQ1</f>
        <v>PCP # 6</v>
      </c>
      <c r="AV1" s="484"/>
      <c r="AW1" s="236"/>
      <c r="AX1" s="237">
        <f>'Sum 1'!BC2</f>
        <v>7</v>
      </c>
      <c r="AY1" s="307" t="str">
        <f>IF('Sum 1'!BD2="","",'Sum 1'!BD2)</f>
        <v>PCP</v>
      </c>
      <c r="AZ1" s="482" t="str">
        <f>AY1&amp; " #" &amp;AX1</f>
        <v>PCP #7</v>
      </c>
      <c r="BA1" s="483">
        <f>'PCP 0'!$L13</f>
        <v>0</v>
      </c>
      <c r="BB1" s="482" t="str">
        <f>AY1&amp;" # " &amp;AX1</f>
        <v>PCP # 7</v>
      </c>
      <c r="BC1" s="484"/>
      <c r="BD1" s="236"/>
      <c r="BE1" s="237">
        <f>'Sum 1'!BK2</f>
        <v>8</v>
      </c>
      <c r="BF1" s="307" t="str">
        <f>IF('Sum 1'!BL2="","",'Sum 1'!BL2)</f>
        <v>PCP</v>
      </c>
      <c r="BG1" s="482" t="str">
        <f>BF1&amp; " #" &amp;BE1</f>
        <v>PCP #8</v>
      </c>
      <c r="BH1" s="483">
        <f>'PCP 0'!$L14</f>
        <v>0</v>
      </c>
      <c r="BI1" s="482" t="str">
        <f>BF1&amp;" # " &amp;BE1</f>
        <v>PCP # 8</v>
      </c>
      <c r="BJ1" s="484"/>
      <c r="BK1" s="236"/>
      <c r="BL1" s="237">
        <f>'Sum 1'!BS2</f>
        <v>9</v>
      </c>
      <c r="BM1" s="307" t="str">
        <f>IF('Sum 1'!BT2="","",'Sum 1'!BT2)</f>
        <v>PCP</v>
      </c>
      <c r="BN1" s="482" t="str">
        <f>BM1&amp; " #" &amp;BL1</f>
        <v>PCP #9</v>
      </c>
      <c r="BO1" s="483">
        <f>'PCP 0'!$L15</f>
        <v>0</v>
      </c>
      <c r="BP1" s="482" t="str">
        <f>BM1&amp;" # " &amp;BL1</f>
        <v>PCP # 9</v>
      </c>
      <c r="BQ1" s="484"/>
      <c r="BR1" s="236"/>
      <c r="BS1" s="237">
        <f>'Sum 1'!CA2</f>
        <v>10</v>
      </c>
      <c r="BT1" s="307" t="str">
        <f>IF('Sum 1'!CB2="","",'Sum 1'!CB2)</f>
        <v>PCP</v>
      </c>
      <c r="BU1" s="482" t="str">
        <f>BT1&amp; " #" &amp;BS1</f>
        <v>PCP #10</v>
      </c>
      <c r="BV1" s="483">
        <f>'PCP 0'!$L16</f>
        <v>0</v>
      </c>
      <c r="BW1" s="482" t="str">
        <f>BT1&amp;" # " &amp;BS1</f>
        <v>PCP # 10</v>
      </c>
      <c r="BX1" s="484"/>
      <c r="BY1" s="236"/>
      <c r="BZ1" s="237">
        <f>'Sum 1'!CI2</f>
        <v>11</v>
      </c>
      <c r="CA1" s="307" t="str">
        <f>IF('Sum 1'!CJ2="","",'Sum 1'!CJ2)</f>
        <v>PCP</v>
      </c>
      <c r="CB1" s="482" t="str">
        <f>CA1&amp; " #" &amp;BZ1</f>
        <v>PCP #11</v>
      </c>
      <c r="CC1" s="483">
        <f>'PCP 0'!$L17</f>
        <v>0</v>
      </c>
      <c r="CD1" s="482" t="str">
        <f>CA1&amp;" # " &amp;BZ1</f>
        <v>PCP # 11</v>
      </c>
      <c r="CE1" s="484"/>
      <c r="CF1" s="236"/>
      <c r="CG1" s="237">
        <f>'Sum 1'!CQ2</f>
        <v>12</v>
      </c>
      <c r="CH1" s="307" t="str">
        <f>IF('Sum 1'!CR2="","",'Sum 1'!CR2)</f>
        <v>PCP</v>
      </c>
      <c r="CI1" s="482" t="str">
        <f>CH1&amp; " #" &amp;CG1</f>
        <v>PCP #12</v>
      </c>
      <c r="CJ1" s="483">
        <f>'PCP 0'!$L18</f>
        <v>0</v>
      </c>
      <c r="CK1" s="482" t="str">
        <f>CH1&amp;" # " &amp;CG1</f>
        <v>PCP # 12</v>
      </c>
      <c r="CL1" s="484"/>
      <c r="CM1" s="236"/>
      <c r="CN1" s="237">
        <f>'Sum 1'!CY2</f>
        <v>13</v>
      </c>
      <c r="CO1" s="307" t="str">
        <f>IF('Sum 1'!CZ2="","",'Sum 1'!CZ2)</f>
        <v>Final Cost Report</v>
      </c>
      <c r="CP1" s="482" t="str">
        <f>CO1&amp; " #" &amp;CN1</f>
        <v>Final Cost Report #13</v>
      </c>
      <c r="CQ1" s="483">
        <f>'PCP 0'!$L19</f>
        <v>0</v>
      </c>
      <c r="CR1" s="482" t="str">
        <f>CO1&amp;" # " &amp;CN1</f>
        <v>Final Cost Report # 13</v>
      </c>
      <c r="CS1" s="484"/>
      <c r="CT1" s="236"/>
      <c r="CU1" s="237">
        <f>'Sum 1'!DG2</f>
        <v>14</v>
      </c>
      <c r="CV1" s="307" t="str">
        <f>IF('Sum 1'!DH2="","",'Sum 1'!DH2)</f>
        <v>PCP</v>
      </c>
      <c r="CW1" s="482" t="str">
        <f>CV1&amp; " #" &amp;CU1</f>
        <v>PCP #14</v>
      </c>
      <c r="CX1" s="483">
        <f>'PCP 0'!$L20</f>
        <v>0</v>
      </c>
      <c r="CY1" s="482" t="str">
        <f>CV1&amp;" # " &amp;CU1</f>
        <v>PCP # 14</v>
      </c>
      <c r="CZ1" s="484"/>
      <c r="DA1" s="236"/>
      <c r="DB1" s="237">
        <f>'Sum 1'!DO2</f>
        <v>15</v>
      </c>
      <c r="DC1" s="307" t="str">
        <f>IF('Sum 1'!DP2="","",'Sum 1'!DP2)</f>
        <v>PCP</v>
      </c>
      <c r="DD1" s="482" t="str">
        <f>DC1&amp; " #" &amp;DB1</f>
        <v>PCP #15</v>
      </c>
      <c r="DE1" s="483">
        <f>'PCP 0'!$L21</f>
        <v>0</v>
      </c>
      <c r="DF1" s="482" t="str">
        <f>DC1&amp;" # " &amp;DB1</f>
        <v>PCP # 15</v>
      </c>
      <c r="DG1" s="484"/>
      <c r="DH1" s="236"/>
      <c r="DI1" s="237">
        <f>'Sum 1'!DW2</f>
        <v>16</v>
      </c>
      <c r="DJ1" s="307" t="str">
        <f>IF('Sum 1'!DX2="","",'Sum 1'!DX2)</f>
        <v>PCP</v>
      </c>
      <c r="DK1" s="482" t="str">
        <f>DJ1&amp; " #" &amp;DI1</f>
        <v>PCP #16</v>
      </c>
      <c r="DL1" s="483">
        <f>'PCP 0'!$L22</f>
        <v>0</v>
      </c>
      <c r="DM1" s="482" t="str">
        <f>DJ1&amp;" # " &amp;DI1</f>
        <v>PCP # 16</v>
      </c>
      <c r="DN1" s="484"/>
      <c r="DO1" s="236"/>
      <c r="DP1" s="237">
        <f>'Sum 1'!EE2</f>
        <v>17</v>
      </c>
      <c r="DQ1" s="307" t="str">
        <f>IF('Sum 1'!EF2="","",'Sum 1'!EF2)</f>
        <v>PCP</v>
      </c>
      <c r="DR1" s="482" t="str">
        <f>DQ1&amp; " #" &amp;DP1</f>
        <v>PCP #17</v>
      </c>
      <c r="DS1" s="483">
        <f>'PCP 0'!$L23</f>
        <v>0</v>
      </c>
      <c r="DT1" s="482" t="str">
        <f>DQ1&amp;" # " &amp;DP1</f>
        <v>PCP # 17</v>
      </c>
      <c r="DU1" s="484"/>
      <c r="DV1" s="236"/>
    </row>
    <row r="2" spans="1:126" s="7" customFormat="1" ht="14.25" customHeight="1" thickBot="1" x14ac:dyDescent="0.25">
      <c r="A2" s="738"/>
      <c r="B2" s="739"/>
      <c r="C2" s="116" t="s">
        <v>67</v>
      </c>
      <c r="D2" s="116" t="s">
        <v>489</v>
      </c>
      <c r="E2" s="116" t="s">
        <v>0</v>
      </c>
      <c r="F2" s="117" t="s">
        <v>66</v>
      </c>
      <c r="G2" s="23"/>
      <c r="H2" s="237"/>
      <c r="I2" s="260" t="str">
        <f>C2</f>
        <v>SYSTEM</v>
      </c>
      <c r="J2" s="260" t="str">
        <f>D2</f>
        <v>PARTICIPANT</v>
      </c>
      <c r="K2" s="260" t="str">
        <f>E2</f>
        <v>TOTAL</v>
      </c>
      <c r="L2" s="423" t="s">
        <v>406</v>
      </c>
      <c r="M2" s="423" t="s">
        <v>490</v>
      </c>
      <c r="N2" s="261" t="s">
        <v>295</v>
      </c>
      <c r="O2" s="237"/>
      <c r="P2" s="260" t="str">
        <f>I2</f>
        <v>SYSTEM</v>
      </c>
      <c r="Q2" s="260" t="str">
        <f>J2</f>
        <v>PARTICIPANT</v>
      </c>
      <c r="R2" s="260" t="str">
        <f>K2</f>
        <v>TOTAL</v>
      </c>
      <c r="S2" s="423" t="s">
        <v>406</v>
      </c>
      <c r="T2" s="423" t="s">
        <v>490</v>
      </c>
      <c r="U2" s="261" t="s">
        <v>295</v>
      </c>
      <c r="V2" s="237"/>
      <c r="W2" s="260" t="str">
        <f>P2</f>
        <v>SYSTEM</v>
      </c>
      <c r="X2" s="260" t="str">
        <f>Q2</f>
        <v>PARTICIPANT</v>
      </c>
      <c r="Y2" s="260" t="str">
        <f>R2</f>
        <v>TOTAL</v>
      </c>
      <c r="Z2" s="423" t="s">
        <v>406</v>
      </c>
      <c r="AA2" s="423" t="s">
        <v>490</v>
      </c>
      <c r="AB2" s="261" t="s">
        <v>295</v>
      </c>
      <c r="AC2" s="237"/>
      <c r="AD2" s="260" t="str">
        <f>W2</f>
        <v>SYSTEM</v>
      </c>
      <c r="AE2" s="260" t="str">
        <f>X2</f>
        <v>PARTICIPANT</v>
      </c>
      <c r="AF2" s="260" t="str">
        <f>Y2</f>
        <v>TOTAL</v>
      </c>
      <c r="AG2" s="423" t="s">
        <v>406</v>
      </c>
      <c r="AH2" s="423" t="s">
        <v>490</v>
      </c>
      <c r="AI2" s="261" t="s">
        <v>295</v>
      </c>
      <c r="AJ2" s="237"/>
      <c r="AK2" s="260" t="str">
        <f>AD2</f>
        <v>SYSTEM</v>
      </c>
      <c r="AL2" s="260" t="str">
        <f>AE2</f>
        <v>PARTICIPANT</v>
      </c>
      <c r="AM2" s="260" t="str">
        <f>AF2</f>
        <v>TOTAL</v>
      </c>
      <c r="AN2" s="423" t="s">
        <v>406</v>
      </c>
      <c r="AO2" s="423" t="s">
        <v>490</v>
      </c>
      <c r="AP2" s="261" t="s">
        <v>295</v>
      </c>
      <c r="AQ2" s="237"/>
      <c r="AR2" s="260" t="str">
        <f>AK2</f>
        <v>SYSTEM</v>
      </c>
      <c r="AS2" s="260" t="str">
        <f>AL2</f>
        <v>PARTICIPANT</v>
      </c>
      <c r="AT2" s="260" t="str">
        <f>AM2</f>
        <v>TOTAL</v>
      </c>
      <c r="AU2" s="423" t="s">
        <v>406</v>
      </c>
      <c r="AV2" s="423" t="s">
        <v>490</v>
      </c>
      <c r="AW2" s="261" t="s">
        <v>295</v>
      </c>
      <c r="AX2" s="237"/>
      <c r="AY2" s="260" t="str">
        <f>AR2</f>
        <v>SYSTEM</v>
      </c>
      <c r="AZ2" s="260" t="str">
        <f>AS2</f>
        <v>PARTICIPANT</v>
      </c>
      <c r="BA2" s="260" t="str">
        <f>AT2</f>
        <v>TOTAL</v>
      </c>
      <c r="BB2" s="423" t="s">
        <v>406</v>
      </c>
      <c r="BC2" s="423" t="s">
        <v>490</v>
      </c>
      <c r="BD2" s="261" t="s">
        <v>295</v>
      </c>
      <c r="BE2" s="237"/>
      <c r="BF2" s="260" t="str">
        <f>AY2</f>
        <v>SYSTEM</v>
      </c>
      <c r="BG2" s="260" t="str">
        <f>AZ2</f>
        <v>PARTICIPANT</v>
      </c>
      <c r="BH2" s="260" t="str">
        <f>BA2</f>
        <v>TOTAL</v>
      </c>
      <c r="BI2" s="423" t="s">
        <v>406</v>
      </c>
      <c r="BJ2" s="423" t="s">
        <v>490</v>
      </c>
      <c r="BK2" s="261" t="s">
        <v>295</v>
      </c>
      <c r="BL2" s="237"/>
      <c r="BM2" s="260" t="str">
        <f>BF2</f>
        <v>SYSTEM</v>
      </c>
      <c r="BN2" s="260" t="str">
        <f>BG2</f>
        <v>PARTICIPANT</v>
      </c>
      <c r="BO2" s="260" t="str">
        <f>BH2</f>
        <v>TOTAL</v>
      </c>
      <c r="BP2" s="423" t="s">
        <v>406</v>
      </c>
      <c r="BQ2" s="423" t="s">
        <v>490</v>
      </c>
      <c r="BR2" s="261" t="s">
        <v>295</v>
      </c>
      <c r="BS2" s="237"/>
      <c r="BT2" s="260" t="str">
        <f>BM2</f>
        <v>SYSTEM</v>
      </c>
      <c r="BU2" s="260" t="str">
        <f>BN2</f>
        <v>PARTICIPANT</v>
      </c>
      <c r="BV2" s="260" t="str">
        <f>BO2</f>
        <v>TOTAL</v>
      </c>
      <c r="BW2" s="423" t="s">
        <v>406</v>
      </c>
      <c r="BX2" s="423" t="s">
        <v>490</v>
      </c>
      <c r="BY2" s="261" t="s">
        <v>295</v>
      </c>
      <c r="BZ2" s="237"/>
      <c r="CA2" s="260" t="str">
        <f>BT2</f>
        <v>SYSTEM</v>
      </c>
      <c r="CB2" s="260" t="str">
        <f>BU2</f>
        <v>PARTICIPANT</v>
      </c>
      <c r="CC2" s="260" t="str">
        <f>BV2</f>
        <v>TOTAL</v>
      </c>
      <c r="CD2" s="423" t="s">
        <v>406</v>
      </c>
      <c r="CE2" s="423" t="s">
        <v>490</v>
      </c>
      <c r="CF2" s="261" t="s">
        <v>295</v>
      </c>
      <c r="CG2" s="237"/>
      <c r="CH2" s="260" t="str">
        <f>CA2</f>
        <v>SYSTEM</v>
      </c>
      <c r="CI2" s="260" t="str">
        <f>CB2</f>
        <v>PARTICIPANT</v>
      </c>
      <c r="CJ2" s="260" t="str">
        <f>CC2</f>
        <v>TOTAL</v>
      </c>
      <c r="CK2" s="423" t="s">
        <v>406</v>
      </c>
      <c r="CL2" s="423" t="s">
        <v>490</v>
      </c>
      <c r="CM2" s="261" t="s">
        <v>295</v>
      </c>
      <c r="CN2" s="237"/>
      <c r="CO2" s="260" t="str">
        <f>CH2</f>
        <v>SYSTEM</v>
      </c>
      <c r="CP2" s="260" t="str">
        <f>CI2</f>
        <v>PARTICIPANT</v>
      </c>
      <c r="CQ2" s="260" t="str">
        <f>CJ2</f>
        <v>TOTAL</v>
      </c>
      <c r="CR2" s="423" t="s">
        <v>406</v>
      </c>
      <c r="CS2" s="423" t="s">
        <v>490</v>
      </c>
      <c r="CT2" s="261" t="s">
        <v>295</v>
      </c>
      <c r="CU2" s="237"/>
      <c r="CV2" s="260" t="str">
        <f>CO2</f>
        <v>SYSTEM</v>
      </c>
      <c r="CW2" s="260" t="str">
        <f>CP2</f>
        <v>PARTICIPANT</v>
      </c>
      <c r="CX2" s="260" t="str">
        <f>CQ2</f>
        <v>TOTAL</v>
      </c>
      <c r="CY2" s="423" t="s">
        <v>406</v>
      </c>
      <c r="CZ2" s="423" t="s">
        <v>490</v>
      </c>
      <c r="DA2" s="261" t="s">
        <v>295</v>
      </c>
      <c r="DB2" s="237"/>
      <c r="DC2" s="260" t="str">
        <f>CV2</f>
        <v>SYSTEM</v>
      </c>
      <c r="DD2" s="260" t="str">
        <f>CW2</f>
        <v>PARTICIPANT</v>
      </c>
      <c r="DE2" s="260" t="str">
        <f>CX2</f>
        <v>TOTAL</v>
      </c>
      <c r="DF2" s="423" t="s">
        <v>406</v>
      </c>
      <c r="DG2" s="423" t="s">
        <v>490</v>
      </c>
      <c r="DH2" s="261" t="s">
        <v>295</v>
      </c>
      <c r="DI2" s="237"/>
      <c r="DJ2" s="260" t="str">
        <f>DC2</f>
        <v>SYSTEM</v>
      </c>
      <c r="DK2" s="260" t="str">
        <f>DD2</f>
        <v>PARTICIPANT</v>
      </c>
      <c r="DL2" s="260" t="str">
        <f>DE2</f>
        <v>TOTAL</v>
      </c>
      <c r="DM2" s="423" t="s">
        <v>406</v>
      </c>
      <c r="DN2" s="423" t="s">
        <v>490</v>
      </c>
      <c r="DO2" s="261" t="s">
        <v>295</v>
      </c>
      <c r="DP2" s="237"/>
      <c r="DQ2" s="260" t="str">
        <f>DJ2</f>
        <v>SYSTEM</v>
      </c>
      <c r="DR2" s="260" t="str">
        <f>DK2</f>
        <v>PARTICIPANT</v>
      </c>
      <c r="DS2" s="260" t="str">
        <f>DL2</f>
        <v>TOTAL</v>
      </c>
      <c r="DT2" s="423" t="s">
        <v>406</v>
      </c>
      <c r="DU2" s="423" t="s">
        <v>490</v>
      </c>
      <c r="DV2" s="261" t="s">
        <v>295</v>
      </c>
    </row>
    <row r="3" spans="1:126" s="7" customFormat="1" ht="18" customHeight="1" x14ac:dyDescent="0.25">
      <c r="A3" s="721" t="s">
        <v>188</v>
      </c>
      <c r="B3" s="722"/>
      <c r="C3" s="722"/>
      <c r="D3" s="722"/>
      <c r="E3" s="722"/>
      <c r="F3" s="723"/>
      <c r="G3" s="23"/>
      <c r="H3" s="320"/>
      <c r="I3" s="457" t="str">
        <f>IF(I$1="","",IF(SUM(C3)=0,"",C3))</f>
        <v/>
      </c>
      <c r="J3" s="458" t="str">
        <f>IF(I$1="","",IF(SUM(D3)=0,"",D3))</f>
        <v/>
      </c>
      <c r="K3" s="459"/>
      <c r="L3" s="740" t="str">
        <f>$A3</f>
        <v>Substation &lt; Name, # &gt;</v>
      </c>
      <c r="M3" s="741"/>
      <c r="N3" s="741"/>
      <c r="O3" s="320"/>
      <c r="P3" s="457" t="str">
        <f>IF(P$1="","",IF(SUM(I3)=0,"",I3))</f>
        <v/>
      </c>
      <c r="Q3" s="458" t="str">
        <f>IF(P$1="","",IF(SUM(J3)=0,"",J3))</f>
        <v/>
      </c>
      <c r="R3" s="459"/>
      <c r="S3" s="740" t="str">
        <f>$A3</f>
        <v>Substation &lt; Name, # &gt;</v>
      </c>
      <c r="T3" s="741"/>
      <c r="U3" s="741"/>
      <c r="V3" s="320"/>
      <c r="W3" s="457" t="str">
        <f>IF(W$1="","",IF(SUM(P3)=0,"",P3))</f>
        <v/>
      </c>
      <c r="X3" s="458" t="str">
        <f>IF(W$1="","",IF(SUM(Q3)=0,"",Q3))</f>
        <v/>
      </c>
      <c r="Y3" s="309"/>
      <c r="Z3" s="740" t="str">
        <f>$A3</f>
        <v>Substation &lt; Name, # &gt;</v>
      </c>
      <c r="AA3" s="741"/>
      <c r="AB3" s="741"/>
      <c r="AC3" s="320"/>
      <c r="AD3" s="457" t="str">
        <f>IF(AD$1="","",IF(SUM(W3)=0,"",W3))</f>
        <v/>
      </c>
      <c r="AE3" s="458" t="str">
        <f>IF(AD$1="","",IF(SUM(X3)=0,"",X3))</f>
        <v/>
      </c>
      <c r="AF3" s="309"/>
      <c r="AG3" s="740" t="str">
        <f>$A3</f>
        <v>Substation &lt; Name, # &gt;</v>
      </c>
      <c r="AH3" s="741"/>
      <c r="AI3" s="741"/>
      <c r="AJ3" s="320"/>
      <c r="AK3" s="457" t="str">
        <f>IF(AK$1="","",IF(SUM(AD3)=0,"",AD3))</f>
        <v/>
      </c>
      <c r="AL3" s="458" t="str">
        <f>IF(AK$1="","",IF(SUM(AE3)=0,"",AE3))</f>
        <v/>
      </c>
      <c r="AM3" s="309"/>
      <c r="AN3" s="740" t="str">
        <f>$A3</f>
        <v>Substation &lt; Name, # &gt;</v>
      </c>
      <c r="AO3" s="741"/>
      <c r="AP3" s="741"/>
      <c r="AQ3" s="320"/>
      <c r="AR3" s="457" t="str">
        <f>IF(AR$1="","",IF(SUM(AK3)=0,"",AK3))</f>
        <v/>
      </c>
      <c r="AS3" s="458" t="str">
        <f>IF(AR$1="","",IF(SUM(AL3)=0,"",AL3))</f>
        <v/>
      </c>
      <c r="AT3" s="309"/>
      <c r="AU3" s="740" t="str">
        <f>$A3</f>
        <v>Substation &lt; Name, # &gt;</v>
      </c>
      <c r="AV3" s="741"/>
      <c r="AW3" s="741"/>
      <c r="AX3" s="320"/>
      <c r="AY3" s="457" t="str">
        <f>IF(AY$1="","",IF(SUM(AR3)=0,"",AR3))</f>
        <v/>
      </c>
      <c r="AZ3" s="458" t="str">
        <f>IF(AY$1="","",IF(SUM(AS3)=0,"",AS3))</f>
        <v/>
      </c>
      <c r="BA3" s="309"/>
      <c r="BB3" s="740" t="str">
        <f>$A3</f>
        <v>Substation &lt; Name, # &gt;</v>
      </c>
      <c r="BC3" s="741"/>
      <c r="BD3" s="741"/>
      <c r="BE3" s="320"/>
      <c r="BF3" s="457" t="str">
        <f>IF(BF$1="","",IF(SUM(AY3)=0,"",AY3))</f>
        <v/>
      </c>
      <c r="BG3" s="458" t="str">
        <f>IF(BF$1="","",IF(SUM(AZ3)=0,"",AZ3))</f>
        <v/>
      </c>
      <c r="BH3" s="309"/>
      <c r="BI3" s="740" t="str">
        <f>$A3</f>
        <v>Substation &lt; Name, # &gt;</v>
      </c>
      <c r="BJ3" s="741"/>
      <c r="BK3" s="741"/>
      <c r="BL3" s="320"/>
      <c r="BM3" s="457" t="str">
        <f>IF(BM$1="","",IF(SUM(BF3)=0,"",BF3))</f>
        <v/>
      </c>
      <c r="BN3" s="458" t="str">
        <f>IF(BM$1="","",IF(SUM(BG3)=0,"",BG3))</f>
        <v/>
      </c>
      <c r="BO3" s="309"/>
      <c r="BP3" s="740" t="str">
        <f>$A3</f>
        <v>Substation &lt; Name, # &gt;</v>
      </c>
      <c r="BQ3" s="741"/>
      <c r="BR3" s="741"/>
      <c r="BS3" s="320"/>
      <c r="BT3" s="457" t="str">
        <f>IF(BT$1="","",IF(SUM(BM3)=0,"",BM3))</f>
        <v/>
      </c>
      <c r="BU3" s="458" t="str">
        <f>IF(BT$1="","",IF(SUM(BN3)=0,"",BN3))</f>
        <v/>
      </c>
      <c r="BV3" s="309"/>
      <c r="BW3" s="740" t="str">
        <f>$A3</f>
        <v>Substation &lt; Name, # &gt;</v>
      </c>
      <c r="BX3" s="741"/>
      <c r="BY3" s="741"/>
      <c r="BZ3" s="320"/>
      <c r="CA3" s="457" t="str">
        <f>IF(CA$1="","",IF(SUM(BT3)=0,"",BT3))</f>
        <v/>
      </c>
      <c r="CB3" s="458" t="str">
        <f>IF(CA$1="","",IF(SUM(BU3)=0,"",BU3))</f>
        <v/>
      </c>
      <c r="CC3" s="309"/>
      <c r="CD3" s="740" t="str">
        <f>$A3</f>
        <v>Substation &lt; Name, # &gt;</v>
      </c>
      <c r="CE3" s="741"/>
      <c r="CF3" s="741"/>
      <c r="CG3" s="320"/>
      <c r="CH3" s="457" t="str">
        <f>IF(CH$1="","",IF(SUM(CA3)=0,"",CA3))</f>
        <v/>
      </c>
      <c r="CI3" s="458" t="str">
        <f>IF(CH$1="","",IF(SUM(CB3)=0,"",CB3))</f>
        <v/>
      </c>
      <c r="CJ3" s="309"/>
      <c r="CK3" s="740" t="str">
        <f>$A3</f>
        <v>Substation &lt; Name, # &gt;</v>
      </c>
      <c r="CL3" s="741"/>
      <c r="CM3" s="741"/>
      <c r="CN3" s="320"/>
      <c r="CO3" s="457" t="str">
        <f>IF(CO$1="","",IF(SUM(CH3)=0,"",CH3))</f>
        <v/>
      </c>
      <c r="CP3" s="458" t="str">
        <f>IF(CO$1="","",IF(SUM(CI3)=0,"",CI3))</f>
        <v/>
      </c>
      <c r="CQ3" s="309"/>
      <c r="CR3" s="740" t="str">
        <f>$A3</f>
        <v>Substation &lt; Name, # &gt;</v>
      </c>
      <c r="CS3" s="741"/>
      <c r="CT3" s="741"/>
      <c r="CU3" s="320"/>
      <c r="CV3" s="457" t="str">
        <f>IF(CV$1="","",IF(SUM(CO3)=0,"",CO3))</f>
        <v/>
      </c>
      <c r="CW3" s="458" t="str">
        <f>IF(CV$1="","",IF(SUM(CP3)=0,"",CP3))</f>
        <v/>
      </c>
      <c r="CX3" s="309"/>
      <c r="CY3" s="740" t="str">
        <f>$A3</f>
        <v>Substation &lt; Name, # &gt;</v>
      </c>
      <c r="CZ3" s="741"/>
      <c r="DA3" s="741"/>
      <c r="DB3" s="320"/>
      <c r="DC3" s="457" t="str">
        <f>IF(DC$1="","",IF(SUM(CV3)=0,"",CV3))</f>
        <v/>
      </c>
      <c r="DD3" s="458" t="str">
        <f>IF(DC$1="","",IF(SUM(CW3)=0,"",CW3))</f>
        <v/>
      </c>
      <c r="DE3" s="309"/>
      <c r="DF3" s="740" t="str">
        <f>$A3</f>
        <v>Substation &lt; Name, # &gt;</v>
      </c>
      <c r="DG3" s="741"/>
      <c r="DH3" s="741"/>
      <c r="DI3" s="320"/>
      <c r="DJ3" s="457" t="str">
        <f>IF(DJ$1="","",IF(SUM(DC3)=0,"",DC3))</f>
        <v/>
      </c>
      <c r="DK3" s="458" t="str">
        <f>IF(DJ$1="","",IF(SUM(DD3)=0,"",DD3))</f>
        <v/>
      </c>
      <c r="DL3" s="309"/>
      <c r="DM3" s="740" t="str">
        <f>$A3</f>
        <v>Substation &lt; Name, # &gt;</v>
      </c>
      <c r="DN3" s="741"/>
      <c r="DO3" s="741"/>
      <c r="DP3" s="320"/>
      <c r="DQ3" s="457" t="str">
        <f>IF(DQ$1="","",IF(SUM(DJ3)=0,"",DJ3))</f>
        <v/>
      </c>
      <c r="DR3" s="458" t="str">
        <f>IF(DQ$1="","",IF(SUM(DK3)=0,"",DK3))</f>
        <v/>
      </c>
      <c r="DS3" s="309"/>
      <c r="DT3" s="740" t="str">
        <f>$A3</f>
        <v>Substation &lt; Name, # &gt;</v>
      </c>
      <c r="DU3" s="741"/>
      <c r="DV3" s="741"/>
    </row>
    <row r="4" spans="1:126" ht="14.25" customHeight="1" x14ac:dyDescent="0.2">
      <c r="A4" s="735" t="s">
        <v>79</v>
      </c>
      <c r="B4" s="736"/>
      <c r="C4" s="736"/>
      <c r="D4" s="736"/>
      <c r="E4" s="736"/>
      <c r="F4" s="737"/>
      <c r="G4" s="18"/>
      <c r="H4" s="320"/>
      <c r="I4" s="460"/>
      <c r="J4" s="461"/>
      <c r="K4" s="461"/>
      <c r="L4" s="477"/>
      <c r="M4" s="477"/>
      <c r="N4" s="312"/>
      <c r="O4" s="320"/>
      <c r="P4" s="460"/>
      <c r="Q4" s="461"/>
      <c r="R4" s="461"/>
      <c r="S4" s="477"/>
      <c r="T4" s="477"/>
      <c r="U4" s="312"/>
      <c r="V4" s="320"/>
      <c r="W4" s="460"/>
      <c r="X4" s="461"/>
      <c r="Y4" s="311"/>
      <c r="Z4" s="477" t="str">
        <f ca="1">IF(W$1="","",IF(Y4="","",Y4-INDIRECT("R[0]C"&amp;Y$3,FALSE)))</f>
        <v/>
      </c>
      <c r="AA4" s="477"/>
      <c r="AB4" s="312"/>
      <c r="AC4" s="320"/>
      <c r="AD4" s="460"/>
      <c r="AE4" s="461"/>
      <c r="AF4" s="311"/>
      <c r="AG4" s="477"/>
      <c r="AH4" s="477"/>
      <c r="AI4" s="312"/>
      <c r="AJ4" s="320"/>
      <c r="AK4" s="460"/>
      <c r="AL4" s="461"/>
      <c r="AM4" s="311"/>
      <c r="AN4" s="477" t="str">
        <f ca="1">IF(AK$1="","",IF(AM4="","",AM4-INDIRECT("R[0]C"&amp;AM$3,FALSE)))</f>
        <v/>
      </c>
      <c r="AO4" s="477"/>
      <c r="AP4" s="312"/>
      <c r="AQ4" s="320"/>
      <c r="AR4" s="460"/>
      <c r="AS4" s="461"/>
      <c r="AT4" s="311"/>
      <c r="AU4" s="477" t="str">
        <f ca="1">IF(AR$1="","",IF(AT4="","",AT4-INDIRECT("R[0]C"&amp;AT$3,FALSE)))</f>
        <v/>
      </c>
      <c r="AV4" s="477"/>
      <c r="AW4" s="312"/>
      <c r="AX4" s="320"/>
      <c r="AY4" s="460"/>
      <c r="AZ4" s="461"/>
      <c r="BA4" s="311"/>
      <c r="BB4" s="477" t="str">
        <f ca="1">IF(AY$1="","",IF(BA4="","",BA4-INDIRECT("R[0]C"&amp;BA$3,FALSE)))</f>
        <v/>
      </c>
      <c r="BC4" s="477"/>
      <c r="BD4" s="312"/>
      <c r="BE4" s="320"/>
      <c r="BF4" s="460"/>
      <c r="BG4" s="461"/>
      <c r="BH4" s="311"/>
      <c r="BI4" s="477"/>
      <c r="BJ4" s="477"/>
      <c r="BK4" s="312"/>
      <c r="BL4" s="320"/>
      <c r="BM4" s="460"/>
      <c r="BN4" s="461"/>
      <c r="BO4" s="311"/>
      <c r="BP4" s="477"/>
      <c r="BQ4" s="477"/>
      <c r="BR4" s="312"/>
      <c r="BS4" s="320"/>
      <c r="BT4" s="460"/>
      <c r="BU4" s="461"/>
      <c r="BV4" s="311"/>
      <c r="BW4" s="477"/>
      <c r="BX4" s="477"/>
      <c r="BY4" s="312"/>
      <c r="BZ4" s="320"/>
      <c r="CA4" s="460"/>
      <c r="CB4" s="461"/>
      <c r="CC4" s="311"/>
      <c r="CD4" s="477"/>
      <c r="CE4" s="477"/>
      <c r="CF4" s="312"/>
      <c r="CG4" s="320"/>
      <c r="CH4" s="460"/>
      <c r="CI4" s="461"/>
      <c r="CJ4" s="311"/>
      <c r="CK4" s="477"/>
      <c r="CL4" s="477"/>
      <c r="CM4" s="312"/>
      <c r="CN4" s="320"/>
      <c r="CO4" s="460"/>
      <c r="CP4" s="461"/>
      <c r="CQ4" s="311"/>
      <c r="CR4" s="477"/>
      <c r="CS4" s="477"/>
      <c r="CT4" s="312"/>
      <c r="CU4" s="320"/>
      <c r="CV4" s="460"/>
      <c r="CW4" s="461"/>
      <c r="CX4" s="311"/>
      <c r="CY4" s="477"/>
      <c r="CZ4" s="477"/>
      <c r="DA4" s="312"/>
      <c r="DB4" s="320"/>
      <c r="DC4" s="460"/>
      <c r="DD4" s="461"/>
      <c r="DE4" s="311"/>
      <c r="DF4" s="477"/>
      <c r="DG4" s="477"/>
      <c r="DH4" s="312"/>
      <c r="DI4" s="320"/>
      <c r="DJ4" s="460"/>
      <c r="DK4" s="461"/>
      <c r="DL4" s="311"/>
      <c r="DM4" s="477"/>
      <c r="DN4" s="477"/>
      <c r="DO4" s="312"/>
      <c r="DP4" s="320"/>
      <c r="DQ4" s="460"/>
      <c r="DR4" s="461"/>
      <c r="DS4" s="311"/>
      <c r="DT4" s="477"/>
      <c r="DU4" s="477"/>
      <c r="DV4" s="312"/>
    </row>
    <row r="5" spans="1:126" ht="12.75" x14ac:dyDescent="0.2">
      <c r="A5" s="100" t="s">
        <v>100</v>
      </c>
      <c r="B5" s="165"/>
      <c r="C5" s="101">
        <f>SUMIF($H6:$H21,MID($H5,3,10),C6:C21)</f>
        <v>0</v>
      </c>
      <c r="D5" s="101">
        <f>SUMIF($H6:$H21,MID($H5,3,10),D6:D21)</f>
        <v>0</v>
      </c>
      <c r="E5" s="101">
        <f t="shared" ref="E5:E34" si="0">SUM(C5:D5)</f>
        <v>0</v>
      </c>
      <c r="F5" s="147"/>
      <c r="G5" s="18"/>
      <c r="H5" s="320" t="s">
        <v>337</v>
      </c>
      <c r="I5" s="77">
        <f t="shared" ref="I5:I33" si="1">IF(K$1="Rejected",C5,IF(L5="",C5,SUM(C5,L5)))</f>
        <v>0</v>
      </c>
      <c r="J5" s="77">
        <f t="shared" ref="J5:J33" si="2">IF(K$1="Rejected",D5,IF(M5="",D5,SUM(D5,M5)))</f>
        <v>0</v>
      </c>
      <c r="K5" s="101">
        <f>IF(I$1="","",SUM(I5:J5))</f>
        <v>0</v>
      </c>
      <c r="L5" s="432">
        <f>IF(I$1="","",SUMIF($H6:$H21,MID($H5,3,10),L6:L21))</f>
        <v>0</v>
      </c>
      <c r="M5" s="432">
        <f>IF(I$1="","",SUMIF($H6:$H21,MID($H5,3,10),M6:M21))</f>
        <v>0</v>
      </c>
      <c r="N5" s="259"/>
      <c r="O5" s="320" t="str">
        <f t="shared" ref="O5:O68" si="3">IF(LEFT($H5,2)="s_",MID($H5,3,LEN($H5)-3),$H5)</f>
        <v>SM</v>
      </c>
      <c r="P5" s="77">
        <f t="shared" ref="P5:P33" si="4">IF(R$1="Rejected",I5,IF(S5="",I5,SUM(I5,S5)))</f>
        <v>0</v>
      </c>
      <c r="Q5" s="77">
        <f t="shared" ref="Q5:Q33" si="5">IF(R$1="Rejected",J5,IF(T5="",J5,SUM(J5,T5)))</f>
        <v>0</v>
      </c>
      <c r="R5" s="101">
        <f t="shared" ref="R5:R10" si="6">IF(P$1="","",SUM(P5:Q5))</f>
        <v>0</v>
      </c>
      <c r="S5" s="432">
        <f>IF(P$1="","",SUMIF($H6:$H21,MID($H5,3,10),S6:S21))</f>
        <v>0</v>
      </c>
      <c r="T5" s="432">
        <f>IF(P$1="","",SUMIF($H6:$H21,MID($H5,3,10),T6:T21))</f>
        <v>0</v>
      </c>
      <c r="U5" s="259"/>
      <c r="V5" s="320"/>
      <c r="W5" s="77">
        <f t="shared" ref="W5:W33" si="7">IF(Y$1="Rejected",P5,IF(Z5="",P5,SUM(P5,Z5)))</f>
        <v>0</v>
      </c>
      <c r="X5" s="77">
        <f t="shared" ref="X5:X33" si="8">IF(Y$1="Rejected",Q5,IF(AA5="",Q5,SUM(Q5,AA5)))</f>
        <v>0</v>
      </c>
      <c r="Y5" s="101">
        <f t="shared" ref="Y5:Y37" si="9">IF(W$1="","",SUM(W5:X5))</f>
        <v>0</v>
      </c>
      <c r="Z5" s="432">
        <f>IF(W$1="","",SUMIF($H6:$H21,MID($H5,3,10),Z6:Z21))</f>
        <v>0</v>
      </c>
      <c r="AA5" s="432">
        <f>IF(W$1="","",SUMIF($H6:$H21,MID($H5,3,10),AA6:AA21))</f>
        <v>0</v>
      </c>
      <c r="AB5" s="259"/>
      <c r="AC5" s="320"/>
      <c r="AD5" s="77">
        <f t="shared" ref="AD5:AD33" si="10">IF(AF$1="Rejected",W5,IF(AG5="",W5,SUM(W5,AG5)))</f>
        <v>0</v>
      </c>
      <c r="AE5" s="77">
        <f t="shared" ref="AE5:AE33" si="11">IF(AF$1="Rejected",X5,IF(AH5="",X5,SUM(X5,AH5)))</f>
        <v>0</v>
      </c>
      <c r="AF5" s="101">
        <f t="shared" ref="AF5:AF37" si="12">IF(AD$1="","",SUM(AD5:AE5))</f>
        <v>0</v>
      </c>
      <c r="AG5" s="432">
        <f>IF(AD$1="","",SUMIF($H6:$H21,MID($H5,3,10),AG6:AG21))</f>
        <v>0</v>
      </c>
      <c r="AH5" s="432">
        <f>IF(AD$1="","",SUMIF($H6:$H21,MID($H5,3,10),AH6:AH21))</f>
        <v>0</v>
      </c>
      <c r="AI5" s="259"/>
      <c r="AJ5" s="320"/>
      <c r="AK5" s="77">
        <f t="shared" ref="AK5:AK33" si="13">IF(AM$1="Rejected",AD5,IF(AN5="",AD5,SUM(AD5,AN5)))</f>
        <v>0</v>
      </c>
      <c r="AL5" s="77">
        <f t="shared" ref="AL5:AL33" si="14">IF(AM$1="Rejected",AE5,IF(AO5="",AE5,SUM(AE5,AO5)))</f>
        <v>0</v>
      </c>
      <c r="AM5" s="101">
        <f t="shared" ref="AM5:AM37" si="15">IF(AK$1="","",SUM(AK5:AL5))</f>
        <v>0</v>
      </c>
      <c r="AN5" s="432">
        <f>IF(AK$1="","",SUMIF($H6:$H21,MID($H5,3,10),AN6:AN21))</f>
        <v>0</v>
      </c>
      <c r="AO5" s="432">
        <f>IF(AK$1="","",SUMIF($H6:$H21,MID($H5,3,10),AO6:AO21))</f>
        <v>0</v>
      </c>
      <c r="AP5" s="259"/>
      <c r="AQ5" s="320"/>
      <c r="AR5" s="77">
        <f t="shared" ref="AR5:AR33" si="16">IF(AT$1="Rejected",AK5,IF(AU5="",AK5,SUM(AK5,AU5)))</f>
        <v>0</v>
      </c>
      <c r="AS5" s="77">
        <f t="shared" ref="AS5:AS33" si="17">IF(AT$1="Rejected",AL5,IF(AV5="",AL5,SUM(AL5,AV5)))</f>
        <v>0</v>
      </c>
      <c r="AT5" s="101">
        <f t="shared" ref="AT5:AT37" si="18">IF(AR$1="","",SUM(AR5:AS5))</f>
        <v>0</v>
      </c>
      <c r="AU5" s="432">
        <f>IF(AR$1="","",SUMIF($H6:$H21,MID($H5,3,10),AU6:AU21))</f>
        <v>0</v>
      </c>
      <c r="AV5" s="432">
        <f>IF(AR$1="","",SUMIF($H6:$H21,MID($H5,3,10),AV6:AV21))</f>
        <v>0</v>
      </c>
      <c r="AW5" s="259"/>
      <c r="AX5" s="320"/>
      <c r="AY5" s="77">
        <f t="shared" ref="AY5:AY33" si="19">IF(BA$1="Rejected",AR5,IF(BB5="",AR5,SUM(AR5,BB5)))</f>
        <v>0</v>
      </c>
      <c r="AZ5" s="77">
        <f t="shared" ref="AZ5:AZ33" si="20">IF(BA$1="Rejected",AS5,IF(BC5="",AS5,SUM(AS5,BC5)))</f>
        <v>0</v>
      </c>
      <c r="BA5" s="101">
        <f t="shared" ref="BA5:BA37" si="21">IF(AY$1="","",SUM(AY5:AZ5))</f>
        <v>0</v>
      </c>
      <c r="BB5" s="432">
        <f>IF(AY$1="","",SUMIF($H6:$H21,MID($H5,3,10),BB6:BB21))</f>
        <v>0</v>
      </c>
      <c r="BC5" s="432">
        <f>IF(AY$1="","",SUMIF($H6:$H21,MID($H5,3,10),BC6:BC21))</f>
        <v>0</v>
      </c>
      <c r="BD5" s="259"/>
      <c r="BE5" s="320"/>
      <c r="BF5" s="77">
        <f t="shared" ref="BF5:BF33" si="22">IF(BH$1="Rejected",AY5,IF(BI5="",AY5,SUM(AY5,BI5)))</f>
        <v>0</v>
      </c>
      <c r="BG5" s="77">
        <f t="shared" ref="BG5:BG33" si="23">IF(BH$1="Rejected",AZ5,IF(BJ5="",AZ5,SUM(AZ5,BJ5)))</f>
        <v>0</v>
      </c>
      <c r="BH5" s="101">
        <f t="shared" ref="BH5:BH37" si="24">IF(BF$1="","",SUM(BF5:BG5))</f>
        <v>0</v>
      </c>
      <c r="BI5" s="432">
        <f>IF(BF$1="","",SUMIF($H6:$H21,MID($H5,3,10),BI6:BI21))</f>
        <v>0</v>
      </c>
      <c r="BJ5" s="432">
        <f>IF(BF$1="","",SUMIF($H6:$H21,MID($H5,3,10),BJ6:BJ21))</f>
        <v>0</v>
      </c>
      <c r="BK5" s="259"/>
      <c r="BL5" s="320"/>
      <c r="BM5" s="77">
        <f t="shared" ref="BM5:BM33" si="25">IF(BO$1="Rejected",BF5,IF(BP5="",BF5,SUM(BF5,BP5)))</f>
        <v>0</v>
      </c>
      <c r="BN5" s="77">
        <f t="shared" ref="BN5:BN33" si="26">IF(BO$1="Rejected",BG5,IF(BQ5="",BG5,SUM(BG5,BQ5)))</f>
        <v>0</v>
      </c>
      <c r="BO5" s="101">
        <f t="shared" ref="BO5:BO37" si="27">IF(BM$1="","",SUM(BM5:BN5))</f>
        <v>0</v>
      </c>
      <c r="BP5" s="432">
        <f>IF(BM$1="","",SUMIF($H6:$H21,MID($H5,3,10),BP6:BP21))</f>
        <v>0</v>
      </c>
      <c r="BQ5" s="432">
        <f>IF(BM$1="","",SUMIF($H6:$H21,MID($H5,3,10),BQ6:BQ21))</f>
        <v>0</v>
      </c>
      <c r="BR5" s="259"/>
      <c r="BS5" s="320"/>
      <c r="BT5" s="77">
        <f t="shared" ref="BT5:BT33" si="28">IF(BV$1="Rejected",BM5,IF(BW5="",BM5,SUM(BM5,BW5)))</f>
        <v>0</v>
      </c>
      <c r="BU5" s="77">
        <f t="shared" ref="BU5:BU33" si="29">IF(BV$1="Rejected",BN5,IF(BX5="",BN5,SUM(BN5,BX5)))</f>
        <v>0</v>
      </c>
      <c r="BV5" s="101">
        <f t="shared" ref="BV5:BV37" si="30">IF(BT$1="","",SUM(BT5:BU5))</f>
        <v>0</v>
      </c>
      <c r="BW5" s="432">
        <f>IF(BT$1="","",SUMIF($H6:$H21,MID($H5,3,10),BW6:BW21))</f>
        <v>0</v>
      </c>
      <c r="BX5" s="432">
        <f>IF(BT$1="","",SUMIF($H6:$H21,MID($H5,3,10),BX6:BX21))</f>
        <v>0</v>
      </c>
      <c r="BY5" s="259"/>
      <c r="BZ5" s="320"/>
      <c r="CA5" s="77">
        <f t="shared" ref="CA5:CA33" si="31">IF(CC$1="Rejected",BT5,IF(CD5="",BT5,SUM(BT5,CD5)))</f>
        <v>0</v>
      </c>
      <c r="CB5" s="77">
        <f t="shared" ref="CB5:CB33" si="32">IF(CC$1="Rejected",BU5,IF(CE5="",BU5,SUM(BU5,CE5)))</f>
        <v>0</v>
      </c>
      <c r="CC5" s="101">
        <f t="shared" ref="CC5:CC37" si="33">IF(CA$1="","",SUM(CA5:CB5))</f>
        <v>0</v>
      </c>
      <c r="CD5" s="432">
        <f>IF(CA$1="","",SUMIF($H6:$H21,MID($H5,3,10),CD6:CD21))</f>
        <v>0</v>
      </c>
      <c r="CE5" s="432">
        <f>IF(CA$1="","",SUMIF($H6:$H21,MID($H5,3,10),CE6:CE21))</f>
        <v>0</v>
      </c>
      <c r="CF5" s="259"/>
      <c r="CG5" s="320"/>
      <c r="CH5" s="77">
        <f t="shared" ref="CH5:CH33" si="34">IF(CJ$1="Rejected",CA5,IF(CK5="",CA5,SUM(CA5,CK5)))</f>
        <v>0</v>
      </c>
      <c r="CI5" s="77">
        <f t="shared" ref="CI5:CI33" si="35">IF(CJ$1="Rejected",CB5,IF(CL5="",CB5,SUM(CB5,CL5)))</f>
        <v>0</v>
      </c>
      <c r="CJ5" s="101">
        <f t="shared" ref="CJ5:CJ37" si="36">IF(CH$1="","",SUM(CH5:CI5))</f>
        <v>0</v>
      </c>
      <c r="CK5" s="432">
        <f>IF(CH$1="","",SUMIF($H6:$H21,MID($H5,3,10),CK6:CK21))</f>
        <v>0</v>
      </c>
      <c r="CL5" s="432">
        <f>IF(CH$1="","",SUMIF($H6:$H21,MID($H5,3,10),CL6:CL21))</f>
        <v>0</v>
      </c>
      <c r="CM5" s="259"/>
      <c r="CN5" s="320"/>
      <c r="CO5" s="77">
        <f t="shared" ref="CO5:CO33" si="37">IF(CQ$1="Rejected",CH5,IF(CR5="",CH5,SUM(CH5,CR5)))</f>
        <v>0</v>
      </c>
      <c r="CP5" s="77">
        <f t="shared" ref="CP5:CP33" si="38">IF(CQ$1="Rejected",CI5,IF(CS5="",CI5,SUM(CI5,CS5)))</f>
        <v>0</v>
      </c>
      <c r="CQ5" s="101">
        <f t="shared" ref="CQ5:CQ37" si="39">IF(CO$1="","",SUM(CO5:CP5))</f>
        <v>0</v>
      </c>
      <c r="CR5" s="432">
        <f>IF(CO$1="","",SUMIF($H6:$H21,MID($H5,3,10),CR6:CR21))</f>
        <v>0</v>
      </c>
      <c r="CS5" s="432">
        <f>IF(CO$1="","",SUMIF($H6:$H21,MID($H5,3,10),CS6:CS21))</f>
        <v>0</v>
      </c>
      <c r="CT5" s="259"/>
      <c r="CU5" s="320"/>
      <c r="CV5" s="77">
        <f t="shared" ref="CV5:CV33" si="40">IF(CX$1="Rejected",CO5,IF(CY5="",CO5,SUM(CO5,CY5)))</f>
        <v>0</v>
      </c>
      <c r="CW5" s="77">
        <f t="shared" ref="CW5:CW33" si="41">IF(CX$1="Rejected",CP5,IF(CZ5="",CP5,SUM(CP5,CZ5)))</f>
        <v>0</v>
      </c>
      <c r="CX5" s="101">
        <f t="shared" ref="CX5:CX37" si="42">IF(CV$1="","",SUM(CV5:CW5))</f>
        <v>0</v>
      </c>
      <c r="CY5" s="432">
        <f>IF(CV$1="","",SUMIF($H6:$H21,MID($H5,3,10),CY6:CY21))</f>
        <v>0</v>
      </c>
      <c r="CZ5" s="432">
        <f>IF(CV$1="","",SUMIF($H6:$H21,MID($H5,3,10),CZ6:CZ21))</f>
        <v>0</v>
      </c>
      <c r="DA5" s="259"/>
      <c r="DB5" s="320"/>
      <c r="DC5" s="77">
        <f t="shared" ref="DC5:DC33" si="43">IF(DE$1="Rejected",CV5,IF(DF5="",CV5,SUM(CV5,DF5)))</f>
        <v>0</v>
      </c>
      <c r="DD5" s="77">
        <f t="shared" ref="DD5:DD33" si="44">IF(DE$1="Rejected",CW5,IF(DG5="",CW5,SUM(CW5,DG5)))</f>
        <v>0</v>
      </c>
      <c r="DE5" s="101">
        <f t="shared" ref="DE5:DE37" si="45">IF(DC$1="","",SUM(DC5:DD5))</f>
        <v>0</v>
      </c>
      <c r="DF5" s="432">
        <f>IF(DC$1="","",SUMIF($H6:$H21,MID($H5,3,10),DF6:DF21))</f>
        <v>0</v>
      </c>
      <c r="DG5" s="432">
        <f>IF(DC$1="","",SUMIF($H6:$H21,MID($H5,3,10),DG6:DG21))</f>
        <v>0</v>
      </c>
      <c r="DH5" s="259"/>
      <c r="DI5" s="320"/>
      <c r="DJ5" s="77">
        <f t="shared" ref="DJ5:DJ33" si="46">IF(DL$1="Rejected",DC5,IF(DM5="",DC5,SUM(DC5,DM5)))</f>
        <v>0</v>
      </c>
      <c r="DK5" s="77">
        <f t="shared" ref="DK5:DK33" si="47">IF(DL$1="Rejected",DD5,IF(DN5="",DD5,SUM(DD5,DN5)))</f>
        <v>0</v>
      </c>
      <c r="DL5" s="101">
        <f t="shared" ref="DL5:DL37" si="48">IF(DJ$1="","",SUM(DJ5:DK5))</f>
        <v>0</v>
      </c>
      <c r="DM5" s="432">
        <f>IF(DJ$1="","",SUMIF($H6:$H21,MID($H5,3,10),DM6:DM21))</f>
        <v>0</v>
      </c>
      <c r="DN5" s="432">
        <f>IF(DJ$1="","",SUMIF($H6:$H21,MID($H5,3,10),DN6:DN21))</f>
        <v>0</v>
      </c>
      <c r="DO5" s="259"/>
      <c r="DP5" s="320"/>
      <c r="DQ5" s="77">
        <f t="shared" ref="DQ5:DQ33" si="49">IF(DS$1="Rejected",DJ5,IF(DT5="",DJ5,SUM(DJ5,DT5)))</f>
        <v>0</v>
      </c>
      <c r="DR5" s="77">
        <f t="shared" ref="DR5:DR33" si="50">IF(DS$1="Rejected",DK5,IF(DU5="",DK5,SUM(DK5,DU5)))</f>
        <v>0</v>
      </c>
      <c r="DS5" s="101">
        <f t="shared" ref="DS5:DS37" si="51">IF(DQ$1="","",SUM(DQ5:DR5))</f>
        <v>0</v>
      </c>
      <c r="DT5" s="432">
        <f>IF(DQ$1="","",SUMIF($H6:$H21,MID($H5,3,10),DT6:DT21))</f>
        <v>0</v>
      </c>
      <c r="DU5" s="432">
        <f>IF(DQ$1="","",SUMIF($H6:$H21,MID($H5,3,10),DU6:DU21))</f>
        <v>0</v>
      </c>
      <c r="DV5" s="259"/>
    </row>
    <row r="6" spans="1:126" outlineLevel="1" x14ac:dyDescent="0.25">
      <c r="A6" s="92" t="s">
        <v>97</v>
      </c>
      <c r="B6" s="166" t="s">
        <v>92</v>
      </c>
      <c r="C6" s="50"/>
      <c r="D6" s="51"/>
      <c r="E6" s="102">
        <f t="shared" si="0"/>
        <v>0</v>
      </c>
      <c r="F6" s="216"/>
      <c r="G6" s="18"/>
      <c r="H6" s="322" t="s">
        <v>336</v>
      </c>
      <c r="I6" s="79">
        <f t="shared" si="1"/>
        <v>0</v>
      </c>
      <c r="J6" s="79">
        <f t="shared" si="2"/>
        <v>0</v>
      </c>
      <c r="K6" s="102">
        <f>IF(I$1="","",SUM(I6:J6))</f>
        <v>0</v>
      </c>
      <c r="L6" s="535"/>
      <c r="M6" s="535"/>
      <c r="N6" s="407"/>
      <c r="O6" s="322" t="str">
        <f t="shared" si="3"/>
        <v>SME</v>
      </c>
      <c r="P6" s="79">
        <f t="shared" si="4"/>
        <v>0</v>
      </c>
      <c r="Q6" s="79">
        <f t="shared" si="5"/>
        <v>0</v>
      </c>
      <c r="R6" s="102">
        <f t="shared" si="6"/>
        <v>0</v>
      </c>
      <c r="S6" s="535"/>
      <c r="T6" s="535"/>
      <c r="U6" s="407"/>
      <c r="V6" s="322"/>
      <c r="W6" s="79">
        <f t="shared" si="7"/>
        <v>0</v>
      </c>
      <c r="X6" s="79">
        <f t="shared" si="8"/>
        <v>0</v>
      </c>
      <c r="Y6" s="102">
        <f t="shared" si="9"/>
        <v>0</v>
      </c>
      <c r="Z6" s="535"/>
      <c r="AA6" s="535"/>
      <c r="AB6" s="407"/>
      <c r="AC6" s="322"/>
      <c r="AD6" s="79">
        <f t="shared" si="10"/>
        <v>0</v>
      </c>
      <c r="AE6" s="79">
        <f t="shared" si="11"/>
        <v>0</v>
      </c>
      <c r="AF6" s="102">
        <f t="shared" si="12"/>
        <v>0</v>
      </c>
      <c r="AG6" s="535"/>
      <c r="AH6" s="535"/>
      <c r="AI6" s="407"/>
      <c r="AJ6" s="322"/>
      <c r="AK6" s="79">
        <f t="shared" si="13"/>
        <v>0</v>
      </c>
      <c r="AL6" s="79">
        <f t="shared" si="14"/>
        <v>0</v>
      </c>
      <c r="AM6" s="102">
        <f t="shared" si="15"/>
        <v>0</v>
      </c>
      <c r="AN6" s="535"/>
      <c r="AO6" s="535"/>
      <c r="AP6" s="407"/>
      <c r="AQ6" s="322"/>
      <c r="AR6" s="79">
        <f t="shared" si="16"/>
        <v>0</v>
      </c>
      <c r="AS6" s="79">
        <f t="shared" si="17"/>
        <v>0</v>
      </c>
      <c r="AT6" s="102">
        <f t="shared" si="18"/>
        <v>0</v>
      </c>
      <c r="AU6" s="535"/>
      <c r="AV6" s="535"/>
      <c r="AW6" s="407"/>
      <c r="AX6" s="322"/>
      <c r="AY6" s="79">
        <f t="shared" si="19"/>
        <v>0</v>
      </c>
      <c r="AZ6" s="79">
        <f t="shared" si="20"/>
        <v>0</v>
      </c>
      <c r="BA6" s="102">
        <f t="shared" si="21"/>
        <v>0</v>
      </c>
      <c r="BB6" s="535"/>
      <c r="BC6" s="535"/>
      <c r="BD6" s="407"/>
      <c r="BE6" s="322"/>
      <c r="BF6" s="79">
        <f t="shared" si="22"/>
        <v>0</v>
      </c>
      <c r="BG6" s="79">
        <f t="shared" si="23"/>
        <v>0</v>
      </c>
      <c r="BH6" s="102">
        <f t="shared" si="24"/>
        <v>0</v>
      </c>
      <c r="BI6" s="535"/>
      <c r="BJ6" s="535"/>
      <c r="BK6" s="407"/>
      <c r="BL6" s="322"/>
      <c r="BM6" s="79">
        <f t="shared" si="25"/>
        <v>0</v>
      </c>
      <c r="BN6" s="79">
        <f t="shared" si="26"/>
        <v>0</v>
      </c>
      <c r="BO6" s="102">
        <f t="shared" si="27"/>
        <v>0</v>
      </c>
      <c r="BP6" s="535"/>
      <c r="BQ6" s="535"/>
      <c r="BR6" s="407"/>
      <c r="BS6" s="322"/>
      <c r="BT6" s="79">
        <f t="shared" si="28"/>
        <v>0</v>
      </c>
      <c r="BU6" s="79">
        <f t="shared" si="29"/>
        <v>0</v>
      </c>
      <c r="BV6" s="102">
        <f t="shared" si="30"/>
        <v>0</v>
      </c>
      <c r="BW6" s="535"/>
      <c r="BX6" s="535"/>
      <c r="BY6" s="407"/>
      <c r="BZ6" s="322"/>
      <c r="CA6" s="79">
        <f t="shared" si="31"/>
        <v>0</v>
      </c>
      <c r="CB6" s="79">
        <f t="shared" si="32"/>
        <v>0</v>
      </c>
      <c r="CC6" s="102">
        <f t="shared" si="33"/>
        <v>0</v>
      </c>
      <c r="CD6" s="535"/>
      <c r="CE6" s="535"/>
      <c r="CF6" s="407"/>
      <c r="CG6" s="322"/>
      <c r="CH6" s="79">
        <f t="shared" si="34"/>
        <v>0</v>
      </c>
      <c r="CI6" s="79">
        <f t="shared" si="35"/>
        <v>0</v>
      </c>
      <c r="CJ6" s="102">
        <f t="shared" si="36"/>
        <v>0</v>
      </c>
      <c r="CK6" s="535"/>
      <c r="CL6" s="535"/>
      <c r="CM6" s="407"/>
      <c r="CN6" s="322"/>
      <c r="CO6" s="79">
        <f t="shared" si="37"/>
        <v>0</v>
      </c>
      <c r="CP6" s="79">
        <f t="shared" si="38"/>
        <v>0</v>
      </c>
      <c r="CQ6" s="102">
        <f t="shared" si="39"/>
        <v>0</v>
      </c>
      <c r="CR6" s="535"/>
      <c r="CS6" s="535"/>
      <c r="CT6" s="407"/>
      <c r="CU6" s="322"/>
      <c r="CV6" s="79">
        <f t="shared" si="40"/>
        <v>0</v>
      </c>
      <c r="CW6" s="79">
        <f t="shared" si="41"/>
        <v>0</v>
      </c>
      <c r="CX6" s="102">
        <f t="shared" si="42"/>
        <v>0</v>
      </c>
      <c r="CY6" s="535"/>
      <c r="CZ6" s="535"/>
      <c r="DA6" s="407"/>
      <c r="DB6" s="322"/>
      <c r="DC6" s="79">
        <f t="shared" si="43"/>
        <v>0</v>
      </c>
      <c r="DD6" s="79">
        <f t="shared" si="44"/>
        <v>0</v>
      </c>
      <c r="DE6" s="102">
        <f t="shared" si="45"/>
        <v>0</v>
      </c>
      <c r="DF6" s="535"/>
      <c r="DG6" s="535"/>
      <c r="DH6" s="407"/>
      <c r="DI6" s="322"/>
      <c r="DJ6" s="79">
        <f t="shared" si="46"/>
        <v>0</v>
      </c>
      <c r="DK6" s="79">
        <f t="shared" si="47"/>
        <v>0</v>
      </c>
      <c r="DL6" s="102">
        <f t="shared" si="48"/>
        <v>0</v>
      </c>
      <c r="DM6" s="535"/>
      <c r="DN6" s="535"/>
      <c r="DO6" s="407"/>
      <c r="DP6" s="322"/>
      <c r="DQ6" s="79">
        <f t="shared" si="49"/>
        <v>0</v>
      </c>
      <c r="DR6" s="79">
        <f t="shared" si="50"/>
        <v>0</v>
      </c>
      <c r="DS6" s="102">
        <f t="shared" si="51"/>
        <v>0</v>
      </c>
      <c r="DT6" s="535"/>
      <c r="DU6" s="535"/>
      <c r="DV6" s="407"/>
    </row>
    <row r="7" spans="1:126" ht="12.75" outlineLevel="1" x14ac:dyDescent="0.2">
      <c r="A7" s="92" t="s">
        <v>97</v>
      </c>
      <c r="B7" s="166" t="s">
        <v>92</v>
      </c>
      <c r="C7" s="50"/>
      <c r="D7" s="51"/>
      <c r="E7" s="102">
        <f t="shared" si="0"/>
        <v>0</v>
      </c>
      <c r="F7" s="163"/>
      <c r="H7" s="322" t="s">
        <v>336</v>
      </c>
      <c r="I7" s="79">
        <f t="shared" si="1"/>
        <v>0</v>
      </c>
      <c r="J7" s="79">
        <f t="shared" si="2"/>
        <v>0</v>
      </c>
      <c r="K7" s="102">
        <f t="shared" ref="K7:K21" si="52">IF(I$1="","",SUM(I7:J7))</f>
        <v>0</v>
      </c>
      <c r="L7" s="535"/>
      <c r="M7" s="535"/>
      <c r="N7" s="407"/>
      <c r="O7" s="322" t="str">
        <f t="shared" si="3"/>
        <v>SME</v>
      </c>
      <c r="P7" s="79">
        <f t="shared" si="4"/>
        <v>0</v>
      </c>
      <c r="Q7" s="79">
        <f t="shared" si="5"/>
        <v>0</v>
      </c>
      <c r="R7" s="102">
        <f t="shared" si="6"/>
        <v>0</v>
      </c>
      <c r="S7" s="535"/>
      <c r="T7" s="535"/>
      <c r="U7" s="407"/>
      <c r="V7" s="322"/>
      <c r="W7" s="79">
        <f t="shared" si="7"/>
        <v>0</v>
      </c>
      <c r="X7" s="79">
        <f t="shared" si="8"/>
        <v>0</v>
      </c>
      <c r="Y7" s="102">
        <f t="shared" si="9"/>
        <v>0</v>
      </c>
      <c r="Z7" s="535"/>
      <c r="AA7" s="535"/>
      <c r="AB7" s="407"/>
      <c r="AC7" s="322"/>
      <c r="AD7" s="79">
        <f t="shared" si="10"/>
        <v>0</v>
      </c>
      <c r="AE7" s="79">
        <f t="shared" si="11"/>
        <v>0</v>
      </c>
      <c r="AF7" s="102">
        <f t="shared" si="12"/>
        <v>0</v>
      </c>
      <c r="AG7" s="535"/>
      <c r="AH7" s="535"/>
      <c r="AI7" s="407"/>
      <c r="AJ7" s="322"/>
      <c r="AK7" s="79">
        <f t="shared" si="13"/>
        <v>0</v>
      </c>
      <c r="AL7" s="79">
        <f t="shared" si="14"/>
        <v>0</v>
      </c>
      <c r="AM7" s="102">
        <f t="shared" si="15"/>
        <v>0</v>
      </c>
      <c r="AN7" s="535"/>
      <c r="AO7" s="535"/>
      <c r="AP7" s="407"/>
      <c r="AQ7" s="322"/>
      <c r="AR7" s="79">
        <f t="shared" si="16"/>
        <v>0</v>
      </c>
      <c r="AS7" s="79">
        <f t="shared" si="17"/>
        <v>0</v>
      </c>
      <c r="AT7" s="102">
        <f t="shared" si="18"/>
        <v>0</v>
      </c>
      <c r="AU7" s="535"/>
      <c r="AV7" s="535"/>
      <c r="AW7" s="407"/>
      <c r="AX7" s="322"/>
      <c r="AY7" s="79">
        <f t="shared" si="19"/>
        <v>0</v>
      </c>
      <c r="AZ7" s="79">
        <f t="shared" si="20"/>
        <v>0</v>
      </c>
      <c r="BA7" s="102">
        <f t="shared" si="21"/>
        <v>0</v>
      </c>
      <c r="BB7" s="535"/>
      <c r="BC7" s="535"/>
      <c r="BD7" s="407"/>
      <c r="BE7" s="322"/>
      <c r="BF7" s="79">
        <f t="shared" si="22"/>
        <v>0</v>
      </c>
      <c r="BG7" s="79">
        <f t="shared" si="23"/>
        <v>0</v>
      </c>
      <c r="BH7" s="102">
        <f t="shared" si="24"/>
        <v>0</v>
      </c>
      <c r="BI7" s="535"/>
      <c r="BJ7" s="535"/>
      <c r="BK7" s="407"/>
      <c r="BL7" s="322"/>
      <c r="BM7" s="79">
        <f t="shared" si="25"/>
        <v>0</v>
      </c>
      <c r="BN7" s="79">
        <f t="shared" si="26"/>
        <v>0</v>
      </c>
      <c r="BO7" s="102">
        <f t="shared" si="27"/>
        <v>0</v>
      </c>
      <c r="BP7" s="535"/>
      <c r="BQ7" s="535"/>
      <c r="BR7" s="407"/>
      <c r="BS7" s="322"/>
      <c r="BT7" s="79">
        <f t="shared" si="28"/>
        <v>0</v>
      </c>
      <c r="BU7" s="79">
        <f t="shared" si="29"/>
        <v>0</v>
      </c>
      <c r="BV7" s="102">
        <f t="shared" si="30"/>
        <v>0</v>
      </c>
      <c r="BW7" s="535"/>
      <c r="BX7" s="535"/>
      <c r="BY7" s="407"/>
      <c r="BZ7" s="322"/>
      <c r="CA7" s="79">
        <f t="shared" si="31"/>
        <v>0</v>
      </c>
      <c r="CB7" s="79">
        <f t="shared" si="32"/>
        <v>0</v>
      </c>
      <c r="CC7" s="102">
        <f t="shared" si="33"/>
        <v>0</v>
      </c>
      <c r="CD7" s="535"/>
      <c r="CE7" s="535"/>
      <c r="CF7" s="407"/>
      <c r="CG7" s="322"/>
      <c r="CH7" s="79">
        <f t="shared" si="34"/>
        <v>0</v>
      </c>
      <c r="CI7" s="79">
        <f t="shared" si="35"/>
        <v>0</v>
      </c>
      <c r="CJ7" s="102">
        <f t="shared" si="36"/>
        <v>0</v>
      </c>
      <c r="CK7" s="535"/>
      <c r="CL7" s="535"/>
      <c r="CM7" s="407"/>
      <c r="CN7" s="322"/>
      <c r="CO7" s="79">
        <f t="shared" si="37"/>
        <v>0</v>
      </c>
      <c r="CP7" s="79">
        <f t="shared" si="38"/>
        <v>0</v>
      </c>
      <c r="CQ7" s="102">
        <f t="shared" si="39"/>
        <v>0</v>
      </c>
      <c r="CR7" s="535"/>
      <c r="CS7" s="535"/>
      <c r="CT7" s="407"/>
      <c r="CU7" s="322"/>
      <c r="CV7" s="79">
        <f t="shared" si="40"/>
        <v>0</v>
      </c>
      <c r="CW7" s="79">
        <f t="shared" si="41"/>
        <v>0</v>
      </c>
      <c r="CX7" s="102">
        <f t="shared" si="42"/>
        <v>0</v>
      </c>
      <c r="CY7" s="535"/>
      <c r="CZ7" s="535"/>
      <c r="DA7" s="407"/>
      <c r="DB7" s="322"/>
      <c r="DC7" s="79">
        <f t="shared" si="43"/>
        <v>0</v>
      </c>
      <c r="DD7" s="79">
        <f t="shared" si="44"/>
        <v>0</v>
      </c>
      <c r="DE7" s="102">
        <f t="shared" si="45"/>
        <v>0</v>
      </c>
      <c r="DF7" s="535"/>
      <c r="DG7" s="535"/>
      <c r="DH7" s="407"/>
      <c r="DI7" s="322"/>
      <c r="DJ7" s="79">
        <f t="shared" si="46"/>
        <v>0</v>
      </c>
      <c r="DK7" s="79">
        <f t="shared" si="47"/>
        <v>0</v>
      </c>
      <c r="DL7" s="102">
        <f t="shared" si="48"/>
        <v>0</v>
      </c>
      <c r="DM7" s="535"/>
      <c r="DN7" s="535"/>
      <c r="DO7" s="407"/>
      <c r="DP7" s="322"/>
      <c r="DQ7" s="79">
        <f t="shared" si="49"/>
        <v>0</v>
      </c>
      <c r="DR7" s="79">
        <f t="shared" si="50"/>
        <v>0</v>
      </c>
      <c r="DS7" s="102">
        <f t="shared" si="51"/>
        <v>0</v>
      </c>
      <c r="DT7" s="535"/>
      <c r="DU7" s="535"/>
      <c r="DV7" s="407"/>
    </row>
    <row r="8" spans="1:126" ht="12.75" outlineLevel="1" x14ac:dyDescent="0.2">
      <c r="A8" s="92" t="s">
        <v>98</v>
      </c>
      <c r="B8" s="166" t="s">
        <v>93</v>
      </c>
      <c r="C8" s="52"/>
      <c r="D8" s="51"/>
      <c r="E8" s="102">
        <f t="shared" si="0"/>
        <v>0</v>
      </c>
      <c r="F8" s="163"/>
      <c r="G8" s="18" t="s">
        <v>189</v>
      </c>
      <c r="H8" s="322" t="s">
        <v>336</v>
      </c>
      <c r="I8" s="79">
        <f t="shared" si="1"/>
        <v>0</v>
      </c>
      <c r="J8" s="79">
        <f t="shared" si="2"/>
        <v>0</v>
      </c>
      <c r="K8" s="102">
        <f t="shared" si="52"/>
        <v>0</v>
      </c>
      <c r="L8" s="535"/>
      <c r="M8" s="535"/>
      <c r="N8" s="407"/>
      <c r="O8" s="322" t="str">
        <f t="shared" si="3"/>
        <v>SME</v>
      </c>
      <c r="P8" s="79">
        <f t="shared" si="4"/>
        <v>0</v>
      </c>
      <c r="Q8" s="79">
        <f t="shared" si="5"/>
        <v>0</v>
      </c>
      <c r="R8" s="102">
        <f t="shared" si="6"/>
        <v>0</v>
      </c>
      <c r="S8" s="535"/>
      <c r="T8" s="535"/>
      <c r="U8" s="407"/>
      <c r="V8" s="322"/>
      <c r="W8" s="79">
        <f t="shared" si="7"/>
        <v>0</v>
      </c>
      <c r="X8" s="79">
        <f t="shared" si="8"/>
        <v>0</v>
      </c>
      <c r="Y8" s="102">
        <f t="shared" si="9"/>
        <v>0</v>
      </c>
      <c r="Z8" s="535"/>
      <c r="AA8" s="535"/>
      <c r="AB8" s="407"/>
      <c r="AC8" s="322"/>
      <c r="AD8" s="79">
        <f t="shared" si="10"/>
        <v>0</v>
      </c>
      <c r="AE8" s="79">
        <f t="shared" si="11"/>
        <v>0</v>
      </c>
      <c r="AF8" s="102">
        <f t="shared" si="12"/>
        <v>0</v>
      </c>
      <c r="AG8" s="535"/>
      <c r="AH8" s="535"/>
      <c r="AI8" s="407"/>
      <c r="AJ8" s="322"/>
      <c r="AK8" s="79">
        <f t="shared" si="13"/>
        <v>0</v>
      </c>
      <c r="AL8" s="79">
        <f t="shared" si="14"/>
        <v>0</v>
      </c>
      <c r="AM8" s="102">
        <f t="shared" si="15"/>
        <v>0</v>
      </c>
      <c r="AN8" s="535"/>
      <c r="AO8" s="535"/>
      <c r="AP8" s="407"/>
      <c r="AQ8" s="322"/>
      <c r="AR8" s="79">
        <f t="shared" si="16"/>
        <v>0</v>
      </c>
      <c r="AS8" s="79">
        <f t="shared" si="17"/>
        <v>0</v>
      </c>
      <c r="AT8" s="102">
        <f t="shared" si="18"/>
        <v>0</v>
      </c>
      <c r="AU8" s="535"/>
      <c r="AV8" s="535"/>
      <c r="AW8" s="407"/>
      <c r="AX8" s="322"/>
      <c r="AY8" s="79">
        <f t="shared" si="19"/>
        <v>0</v>
      </c>
      <c r="AZ8" s="79">
        <f t="shared" si="20"/>
        <v>0</v>
      </c>
      <c r="BA8" s="102">
        <f t="shared" si="21"/>
        <v>0</v>
      </c>
      <c r="BB8" s="535"/>
      <c r="BC8" s="535"/>
      <c r="BD8" s="407"/>
      <c r="BE8" s="322"/>
      <c r="BF8" s="79">
        <f t="shared" si="22"/>
        <v>0</v>
      </c>
      <c r="BG8" s="79">
        <f t="shared" si="23"/>
        <v>0</v>
      </c>
      <c r="BH8" s="102">
        <f t="shared" si="24"/>
        <v>0</v>
      </c>
      <c r="BI8" s="535"/>
      <c r="BJ8" s="535"/>
      <c r="BK8" s="407"/>
      <c r="BL8" s="322"/>
      <c r="BM8" s="79">
        <f t="shared" si="25"/>
        <v>0</v>
      </c>
      <c r="BN8" s="79">
        <f t="shared" si="26"/>
        <v>0</v>
      </c>
      <c r="BO8" s="102">
        <f t="shared" si="27"/>
        <v>0</v>
      </c>
      <c r="BP8" s="535"/>
      <c r="BQ8" s="535"/>
      <c r="BR8" s="407"/>
      <c r="BS8" s="322"/>
      <c r="BT8" s="79">
        <f t="shared" si="28"/>
        <v>0</v>
      </c>
      <c r="BU8" s="79">
        <f t="shared" si="29"/>
        <v>0</v>
      </c>
      <c r="BV8" s="102">
        <f t="shared" si="30"/>
        <v>0</v>
      </c>
      <c r="BW8" s="535"/>
      <c r="BX8" s="535"/>
      <c r="BY8" s="407"/>
      <c r="BZ8" s="322"/>
      <c r="CA8" s="79">
        <f t="shared" si="31"/>
        <v>0</v>
      </c>
      <c r="CB8" s="79">
        <f t="shared" si="32"/>
        <v>0</v>
      </c>
      <c r="CC8" s="102">
        <f t="shared" si="33"/>
        <v>0</v>
      </c>
      <c r="CD8" s="535"/>
      <c r="CE8" s="535"/>
      <c r="CF8" s="407"/>
      <c r="CG8" s="322"/>
      <c r="CH8" s="79">
        <f t="shared" si="34"/>
        <v>0</v>
      </c>
      <c r="CI8" s="79">
        <f t="shared" si="35"/>
        <v>0</v>
      </c>
      <c r="CJ8" s="102">
        <f t="shared" si="36"/>
        <v>0</v>
      </c>
      <c r="CK8" s="535"/>
      <c r="CL8" s="535"/>
      <c r="CM8" s="407"/>
      <c r="CN8" s="322"/>
      <c r="CO8" s="79">
        <f t="shared" si="37"/>
        <v>0</v>
      </c>
      <c r="CP8" s="79">
        <f t="shared" si="38"/>
        <v>0</v>
      </c>
      <c r="CQ8" s="102">
        <f t="shared" si="39"/>
        <v>0</v>
      </c>
      <c r="CR8" s="535"/>
      <c r="CS8" s="535"/>
      <c r="CT8" s="407"/>
      <c r="CU8" s="322"/>
      <c r="CV8" s="79">
        <f t="shared" si="40"/>
        <v>0</v>
      </c>
      <c r="CW8" s="79">
        <f t="shared" si="41"/>
        <v>0</v>
      </c>
      <c r="CX8" s="102">
        <f t="shared" si="42"/>
        <v>0</v>
      </c>
      <c r="CY8" s="535"/>
      <c r="CZ8" s="535"/>
      <c r="DA8" s="407"/>
      <c r="DB8" s="322"/>
      <c r="DC8" s="79">
        <f t="shared" si="43"/>
        <v>0</v>
      </c>
      <c r="DD8" s="79">
        <f t="shared" si="44"/>
        <v>0</v>
      </c>
      <c r="DE8" s="102">
        <f t="shared" si="45"/>
        <v>0</v>
      </c>
      <c r="DF8" s="535"/>
      <c r="DG8" s="535"/>
      <c r="DH8" s="407"/>
      <c r="DI8" s="322"/>
      <c r="DJ8" s="79">
        <f t="shared" si="46"/>
        <v>0</v>
      </c>
      <c r="DK8" s="79">
        <f t="shared" si="47"/>
        <v>0</v>
      </c>
      <c r="DL8" s="102">
        <f t="shared" si="48"/>
        <v>0</v>
      </c>
      <c r="DM8" s="535"/>
      <c r="DN8" s="535"/>
      <c r="DO8" s="407"/>
      <c r="DP8" s="322"/>
      <c r="DQ8" s="79">
        <f t="shared" si="49"/>
        <v>0</v>
      </c>
      <c r="DR8" s="79">
        <f t="shared" si="50"/>
        <v>0</v>
      </c>
      <c r="DS8" s="102">
        <f t="shared" si="51"/>
        <v>0</v>
      </c>
      <c r="DT8" s="535"/>
      <c r="DU8" s="535"/>
      <c r="DV8" s="407"/>
    </row>
    <row r="9" spans="1:126" ht="12.75" outlineLevel="1" x14ac:dyDescent="0.2">
      <c r="A9" s="92" t="s">
        <v>98</v>
      </c>
      <c r="B9" s="166" t="s">
        <v>93</v>
      </c>
      <c r="C9" s="50"/>
      <c r="D9" s="51"/>
      <c r="E9" s="102">
        <f t="shared" si="0"/>
        <v>0</v>
      </c>
      <c r="F9" s="163"/>
      <c r="G9" s="8" t="s">
        <v>36</v>
      </c>
      <c r="H9" s="322" t="s">
        <v>336</v>
      </c>
      <c r="I9" s="79">
        <f t="shared" si="1"/>
        <v>0</v>
      </c>
      <c r="J9" s="79">
        <f t="shared" si="2"/>
        <v>0</v>
      </c>
      <c r="K9" s="102">
        <f t="shared" si="52"/>
        <v>0</v>
      </c>
      <c r="L9" s="535"/>
      <c r="M9" s="535"/>
      <c r="N9" s="407"/>
      <c r="O9" s="322" t="str">
        <f t="shared" si="3"/>
        <v>SME</v>
      </c>
      <c r="P9" s="79">
        <f t="shared" si="4"/>
        <v>0</v>
      </c>
      <c r="Q9" s="79">
        <f t="shared" si="5"/>
        <v>0</v>
      </c>
      <c r="R9" s="102">
        <f t="shared" si="6"/>
        <v>0</v>
      </c>
      <c r="S9" s="535"/>
      <c r="T9" s="535"/>
      <c r="U9" s="407"/>
      <c r="V9" s="322"/>
      <c r="W9" s="79">
        <f t="shared" si="7"/>
        <v>0</v>
      </c>
      <c r="X9" s="79">
        <f t="shared" si="8"/>
        <v>0</v>
      </c>
      <c r="Y9" s="102">
        <f t="shared" si="9"/>
        <v>0</v>
      </c>
      <c r="Z9" s="535"/>
      <c r="AA9" s="535"/>
      <c r="AB9" s="407"/>
      <c r="AC9" s="322"/>
      <c r="AD9" s="79">
        <f t="shared" si="10"/>
        <v>0</v>
      </c>
      <c r="AE9" s="79">
        <f t="shared" si="11"/>
        <v>0</v>
      </c>
      <c r="AF9" s="102">
        <f t="shared" si="12"/>
        <v>0</v>
      </c>
      <c r="AG9" s="535"/>
      <c r="AH9" s="535"/>
      <c r="AI9" s="407"/>
      <c r="AJ9" s="322"/>
      <c r="AK9" s="79">
        <f t="shared" si="13"/>
        <v>0</v>
      </c>
      <c r="AL9" s="79">
        <f t="shared" si="14"/>
        <v>0</v>
      </c>
      <c r="AM9" s="102">
        <f t="shared" si="15"/>
        <v>0</v>
      </c>
      <c r="AN9" s="535"/>
      <c r="AO9" s="535"/>
      <c r="AP9" s="407"/>
      <c r="AQ9" s="322"/>
      <c r="AR9" s="79">
        <f t="shared" si="16"/>
        <v>0</v>
      </c>
      <c r="AS9" s="79">
        <f t="shared" si="17"/>
        <v>0</v>
      </c>
      <c r="AT9" s="102">
        <f t="shared" si="18"/>
        <v>0</v>
      </c>
      <c r="AU9" s="535"/>
      <c r="AV9" s="535"/>
      <c r="AW9" s="407"/>
      <c r="AX9" s="322"/>
      <c r="AY9" s="79">
        <f t="shared" si="19"/>
        <v>0</v>
      </c>
      <c r="AZ9" s="79">
        <f t="shared" si="20"/>
        <v>0</v>
      </c>
      <c r="BA9" s="102">
        <f t="shared" si="21"/>
        <v>0</v>
      </c>
      <c r="BB9" s="535"/>
      <c r="BC9" s="535"/>
      <c r="BD9" s="407"/>
      <c r="BE9" s="322"/>
      <c r="BF9" s="79">
        <f t="shared" si="22"/>
        <v>0</v>
      </c>
      <c r="BG9" s="79">
        <f t="shared" si="23"/>
        <v>0</v>
      </c>
      <c r="BH9" s="102">
        <f t="shared" si="24"/>
        <v>0</v>
      </c>
      <c r="BI9" s="535"/>
      <c r="BJ9" s="535"/>
      <c r="BK9" s="407"/>
      <c r="BL9" s="322"/>
      <c r="BM9" s="79">
        <f t="shared" si="25"/>
        <v>0</v>
      </c>
      <c r="BN9" s="79">
        <f t="shared" si="26"/>
        <v>0</v>
      </c>
      <c r="BO9" s="102">
        <f t="shared" si="27"/>
        <v>0</v>
      </c>
      <c r="BP9" s="535"/>
      <c r="BQ9" s="535"/>
      <c r="BR9" s="407"/>
      <c r="BS9" s="322"/>
      <c r="BT9" s="79">
        <f t="shared" si="28"/>
        <v>0</v>
      </c>
      <c r="BU9" s="79">
        <f t="shared" si="29"/>
        <v>0</v>
      </c>
      <c r="BV9" s="102">
        <f t="shared" si="30"/>
        <v>0</v>
      </c>
      <c r="BW9" s="535"/>
      <c r="BX9" s="535"/>
      <c r="BY9" s="407"/>
      <c r="BZ9" s="322"/>
      <c r="CA9" s="79">
        <f t="shared" si="31"/>
        <v>0</v>
      </c>
      <c r="CB9" s="79">
        <f t="shared" si="32"/>
        <v>0</v>
      </c>
      <c r="CC9" s="102">
        <f t="shared" si="33"/>
        <v>0</v>
      </c>
      <c r="CD9" s="535"/>
      <c r="CE9" s="535"/>
      <c r="CF9" s="407"/>
      <c r="CG9" s="322"/>
      <c r="CH9" s="79">
        <f t="shared" si="34"/>
        <v>0</v>
      </c>
      <c r="CI9" s="79">
        <f t="shared" si="35"/>
        <v>0</v>
      </c>
      <c r="CJ9" s="102">
        <f t="shared" si="36"/>
        <v>0</v>
      </c>
      <c r="CK9" s="535"/>
      <c r="CL9" s="535"/>
      <c r="CM9" s="407"/>
      <c r="CN9" s="322"/>
      <c r="CO9" s="79">
        <f t="shared" si="37"/>
        <v>0</v>
      </c>
      <c r="CP9" s="79">
        <f t="shared" si="38"/>
        <v>0</v>
      </c>
      <c r="CQ9" s="102">
        <f t="shared" si="39"/>
        <v>0</v>
      </c>
      <c r="CR9" s="535"/>
      <c r="CS9" s="535"/>
      <c r="CT9" s="407"/>
      <c r="CU9" s="322"/>
      <c r="CV9" s="79">
        <f t="shared" si="40"/>
        <v>0</v>
      </c>
      <c r="CW9" s="79">
        <f t="shared" si="41"/>
        <v>0</v>
      </c>
      <c r="CX9" s="102">
        <f t="shared" si="42"/>
        <v>0</v>
      </c>
      <c r="CY9" s="535"/>
      <c r="CZ9" s="535"/>
      <c r="DA9" s="407"/>
      <c r="DB9" s="322"/>
      <c r="DC9" s="79">
        <f t="shared" si="43"/>
        <v>0</v>
      </c>
      <c r="DD9" s="79">
        <f t="shared" si="44"/>
        <v>0</v>
      </c>
      <c r="DE9" s="102">
        <f t="shared" si="45"/>
        <v>0</v>
      </c>
      <c r="DF9" s="535"/>
      <c r="DG9" s="535"/>
      <c r="DH9" s="407"/>
      <c r="DI9" s="322"/>
      <c r="DJ9" s="79">
        <f t="shared" si="46"/>
        <v>0</v>
      </c>
      <c r="DK9" s="79">
        <f t="shared" si="47"/>
        <v>0</v>
      </c>
      <c r="DL9" s="102">
        <f t="shared" si="48"/>
        <v>0</v>
      </c>
      <c r="DM9" s="535"/>
      <c r="DN9" s="535"/>
      <c r="DO9" s="407"/>
      <c r="DP9" s="322"/>
      <c r="DQ9" s="79">
        <f t="shared" si="49"/>
        <v>0</v>
      </c>
      <c r="DR9" s="79">
        <f t="shared" si="50"/>
        <v>0</v>
      </c>
      <c r="DS9" s="102">
        <f t="shared" si="51"/>
        <v>0</v>
      </c>
      <c r="DT9" s="535"/>
      <c r="DU9" s="535"/>
      <c r="DV9" s="407"/>
    </row>
    <row r="10" spans="1:126" ht="12.75" outlineLevel="1" x14ac:dyDescent="0.2">
      <c r="A10" s="92" t="s">
        <v>98</v>
      </c>
      <c r="B10" s="166" t="s">
        <v>93</v>
      </c>
      <c r="C10" s="52"/>
      <c r="D10" s="51"/>
      <c r="E10" s="102">
        <f t="shared" si="0"/>
        <v>0</v>
      </c>
      <c r="F10" s="163"/>
      <c r="G10" s="18"/>
      <c r="H10" s="322" t="s">
        <v>336</v>
      </c>
      <c r="I10" s="79">
        <f t="shared" si="1"/>
        <v>0</v>
      </c>
      <c r="J10" s="79">
        <f t="shared" si="2"/>
        <v>0</v>
      </c>
      <c r="K10" s="102">
        <f t="shared" si="52"/>
        <v>0</v>
      </c>
      <c r="L10" s="535"/>
      <c r="M10" s="535"/>
      <c r="N10" s="407"/>
      <c r="O10" s="322" t="str">
        <f t="shared" si="3"/>
        <v>SME</v>
      </c>
      <c r="P10" s="79">
        <f t="shared" si="4"/>
        <v>0</v>
      </c>
      <c r="Q10" s="79">
        <f t="shared" si="5"/>
        <v>0</v>
      </c>
      <c r="R10" s="102">
        <f t="shared" si="6"/>
        <v>0</v>
      </c>
      <c r="S10" s="535"/>
      <c r="T10" s="535"/>
      <c r="U10" s="407"/>
      <c r="V10" s="322"/>
      <c r="W10" s="79">
        <f t="shared" si="7"/>
        <v>0</v>
      </c>
      <c r="X10" s="79">
        <f t="shared" si="8"/>
        <v>0</v>
      </c>
      <c r="Y10" s="102">
        <f t="shared" si="9"/>
        <v>0</v>
      </c>
      <c r="Z10" s="535"/>
      <c r="AA10" s="535"/>
      <c r="AB10" s="407"/>
      <c r="AC10" s="322"/>
      <c r="AD10" s="79">
        <f t="shared" si="10"/>
        <v>0</v>
      </c>
      <c r="AE10" s="79">
        <f t="shared" si="11"/>
        <v>0</v>
      </c>
      <c r="AF10" s="102">
        <f t="shared" si="12"/>
        <v>0</v>
      </c>
      <c r="AG10" s="535"/>
      <c r="AH10" s="535"/>
      <c r="AI10" s="407"/>
      <c r="AJ10" s="322"/>
      <c r="AK10" s="79">
        <f t="shared" si="13"/>
        <v>0</v>
      </c>
      <c r="AL10" s="79">
        <f t="shared" si="14"/>
        <v>0</v>
      </c>
      <c r="AM10" s="102">
        <f t="shared" si="15"/>
        <v>0</v>
      </c>
      <c r="AN10" s="535"/>
      <c r="AO10" s="535"/>
      <c r="AP10" s="407"/>
      <c r="AQ10" s="322"/>
      <c r="AR10" s="79">
        <f t="shared" si="16"/>
        <v>0</v>
      </c>
      <c r="AS10" s="79">
        <f t="shared" si="17"/>
        <v>0</v>
      </c>
      <c r="AT10" s="102">
        <f t="shared" si="18"/>
        <v>0</v>
      </c>
      <c r="AU10" s="535"/>
      <c r="AV10" s="535"/>
      <c r="AW10" s="407"/>
      <c r="AX10" s="322"/>
      <c r="AY10" s="79">
        <f t="shared" si="19"/>
        <v>0</v>
      </c>
      <c r="AZ10" s="79">
        <f t="shared" si="20"/>
        <v>0</v>
      </c>
      <c r="BA10" s="102">
        <f t="shared" si="21"/>
        <v>0</v>
      </c>
      <c r="BB10" s="535"/>
      <c r="BC10" s="535"/>
      <c r="BD10" s="407"/>
      <c r="BE10" s="322"/>
      <c r="BF10" s="79">
        <f t="shared" si="22"/>
        <v>0</v>
      </c>
      <c r="BG10" s="79">
        <f t="shared" si="23"/>
        <v>0</v>
      </c>
      <c r="BH10" s="102">
        <f t="shared" si="24"/>
        <v>0</v>
      </c>
      <c r="BI10" s="535"/>
      <c r="BJ10" s="535"/>
      <c r="BK10" s="407"/>
      <c r="BL10" s="322"/>
      <c r="BM10" s="79">
        <f t="shared" si="25"/>
        <v>0</v>
      </c>
      <c r="BN10" s="79">
        <f t="shared" si="26"/>
        <v>0</v>
      </c>
      <c r="BO10" s="102">
        <f t="shared" si="27"/>
        <v>0</v>
      </c>
      <c r="BP10" s="535"/>
      <c r="BQ10" s="535"/>
      <c r="BR10" s="407"/>
      <c r="BS10" s="322"/>
      <c r="BT10" s="79">
        <f t="shared" si="28"/>
        <v>0</v>
      </c>
      <c r="BU10" s="79">
        <f t="shared" si="29"/>
        <v>0</v>
      </c>
      <c r="BV10" s="102">
        <f t="shared" si="30"/>
        <v>0</v>
      </c>
      <c r="BW10" s="535"/>
      <c r="BX10" s="535"/>
      <c r="BY10" s="407"/>
      <c r="BZ10" s="322"/>
      <c r="CA10" s="79">
        <f t="shared" si="31"/>
        <v>0</v>
      </c>
      <c r="CB10" s="79">
        <f t="shared" si="32"/>
        <v>0</v>
      </c>
      <c r="CC10" s="102">
        <f t="shared" si="33"/>
        <v>0</v>
      </c>
      <c r="CD10" s="535"/>
      <c r="CE10" s="535"/>
      <c r="CF10" s="407"/>
      <c r="CG10" s="322"/>
      <c r="CH10" s="79">
        <f t="shared" si="34"/>
        <v>0</v>
      </c>
      <c r="CI10" s="79">
        <f t="shared" si="35"/>
        <v>0</v>
      </c>
      <c r="CJ10" s="102">
        <f t="shared" si="36"/>
        <v>0</v>
      </c>
      <c r="CK10" s="535"/>
      <c r="CL10" s="535"/>
      <c r="CM10" s="407"/>
      <c r="CN10" s="322"/>
      <c r="CO10" s="79">
        <f t="shared" si="37"/>
        <v>0</v>
      </c>
      <c r="CP10" s="79">
        <f t="shared" si="38"/>
        <v>0</v>
      </c>
      <c r="CQ10" s="102">
        <f t="shared" si="39"/>
        <v>0</v>
      </c>
      <c r="CR10" s="535"/>
      <c r="CS10" s="535"/>
      <c r="CT10" s="407"/>
      <c r="CU10" s="322"/>
      <c r="CV10" s="79">
        <f t="shared" si="40"/>
        <v>0</v>
      </c>
      <c r="CW10" s="79">
        <f t="shared" si="41"/>
        <v>0</v>
      </c>
      <c r="CX10" s="102">
        <f t="shared" si="42"/>
        <v>0</v>
      </c>
      <c r="CY10" s="535"/>
      <c r="CZ10" s="535"/>
      <c r="DA10" s="407"/>
      <c r="DB10" s="322"/>
      <c r="DC10" s="79">
        <f t="shared" si="43"/>
        <v>0</v>
      </c>
      <c r="DD10" s="79">
        <f t="shared" si="44"/>
        <v>0</v>
      </c>
      <c r="DE10" s="102">
        <f t="shared" si="45"/>
        <v>0</v>
      </c>
      <c r="DF10" s="535"/>
      <c r="DG10" s="535"/>
      <c r="DH10" s="407"/>
      <c r="DI10" s="322"/>
      <c r="DJ10" s="79">
        <f t="shared" si="46"/>
        <v>0</v>
      </c>
      <c r="DK10" s="79">
        <f t="shared" si="47"/>
        <v>0</v>
      </c>
      <c r="DL10" s="102">
        <f t="shared" si="48"/>
        <v>0</v>
      </c>
      <c r="DM10" s="535"/>
      <c r="DN10" s="535"/>
      <c r="DO10" s="407"/>
      <c r="DP10" s="322"/>
      <c r="DQ10" s="79">
        <f t="shared" si="49"/>
        <v>0</v>
      </c>
      <c r="DR10" s="79">
        <f t="shared" si="50"/>
        <v>0</v>
      </c>
      <c r="DS10" s="102">
        <f t="shared" si="51"/>
        <v>0</v>
      </c>
      <c r="DT10" s="535"/>
      <c r="DU10" s="535"/>
      <c r="DV10" s="407"/>
    </row>
    <row r="11" spans="1:126" ht="12.75" outlineLevel="1" x14ac:dyDescent="0.2">
      <c r="A11" s="92" t="s">
        <v>28</v>
      </c>
      <c r="B11" s="166" t="s">
        <v>92</v>
      </c>
      <c r="C11" s="50"/>
      <c r="D11" s="51"/>
      <c r="E11" s="102">
        <f t="shared" si="0"/>
        <v>0</v>
      </c>
      <c r="F11" s="163"/>
      <c r="G11" s="18"/>
      <c r="H11" s="322" t="s">
        <v>336</v>
      </c>
      <c r="I11" s="79">
        <f t="shared" si="1"/>
        <v>0</v>
      </c>
      <c r="J11" s="79">
        <f t="shared" si="2"/>
        <v>0</v>
      </c>
      <c r="K11" s="102">
        <f t="shared" si="52"/>
        <v>0</v>
      </c>
      <c r="L11" s="535"/>
      <c r="M11" s="535"/>
      <c r="N11" s="407"/>
      <c r="O11" s="322" t="str">
        <f t="shared" si="3"/>
        <v>SME</v>
      </c>
      <c r="P11" s="79">
        <f t="shared" si="4"/>
        <v>0</v>
      </c>
      <c r="Q11" s="79">
        <f t="shared" si="5"/>
        <v>0</v>
      </c>
      <c r="R11" s="102">
        <f t="shared" ref="R11:R20" si="53">IF(P$1="","",SUM(P11:Q11))</f>
        <v>0</v>
      </c>
      <c r="S11" s="535"/>
      <c r="T11" s="535"/>
      <c r="U11" s="407"/>
      <c r="V11" s="322"/>
      <c r="W11" s="79">
        <f t="shared" si="7"/>
        <v>0</v>
      </c>
      <c r="X11" s="79">
        <f t="shared" si="8"/>
        <v>0</v>
      </c>
      <c r="Y11" s="102">
        <f t="shared" si="9"/>
        <v>0</v>
      </c>
      <c r="Z11" s="535"/>
      <c r="AA11" s="535"/>
      <c r="AB11" s="407"/>
      <c r="AC11" s="322"/>
      <c r="AD11" s="79">
        <f t="shared" si="10"/>
        <v>0</v>
      </c>
      <c r="AE11" s="79">
        <f t="shared" si="11"/>
        <v>0</v>
      </c>
      <c r="AF11" s="102">
        <f t="shared" si="12"/>
        <v>0</v>
      </c>
      <c r="AG11" s="535"/>
      <c r="AH11" s="535"/>
      <c r="AI11" s="407"/>
      <c r="AJ11" s="322"/>
      <c r="AK11" s="79">
        <f t="shared" si="13"/>
        <v>0</v>
      </c>
      <c r="AL11" s="79">
        <f t="shared" si="14"/>
        <v>0</v>
      </c>
      <c r="AM11" s="102">
        <f t="shared" si="15"/>
        <v>0</v>
      </c>
      <c r="AN11" s="535"/>
      <c r="AO11" s="535"/>
      <c r="AP11" s="407"/>
      <c r="AQ11" s="322"/>
      <c r="AR11" s="79">
        <f t="shared" si="16"/>
        <v>0</v>
      </c>
      <c r="AS11" s="79">
        <f t="shared" si="17"/>
        <v>0</v>
      </c>
      <c r="AT11" s="102">
        <f t="shared" si="18"/>
        <v>0</v>
      </c>
      <c r="AU11" s="535"/>
      <c r="AV11" s="535"/>
      <c r="AW11" s="407"/>
      <c r="AX11" s="322"/>
      <c r="AY11" s="79">
        <f t="shared" si="19"/>
        <v>0</v>
      </c>
      <c r="AZ11" s="79">
        <f t="shared" si="20"/>
        <v>0</v>
      </c>
      <c r="BA11" s="102">
        <f t="shared" si="21"/>
        <v>0</v>
      </c>
      <c r="BB11" s="535"/>
      <c r="BC11" s="535"/>
      <c r="BD11" s="407"/>
      <c r="BE11" s="322"/>
      <c r="BF11" s="79">
        <f t="shared" si="22"/>
        <v>0</v>
      </c>
      <c r="BG11" s="79">
        <f t="shared" si="23"/>
        <v>0</v>
      </c>
      <c r="BH11" s="102">
        <f t="shared" si="24"/>
        <v>0</v>
      </c>
      <c r="BI11" s="535"/>
      <c r="BJ11" s="535"/>
      <c r="BK11" s="407"/>
      <c r="BL11" s="322"/>
      <c r="BM11" s="79">
        <f t="shared" si="25"/>
        <v>0</v>
      </c>
      <c r="BN11" s="79">
        <f t="shared" si="26"/>
        <v>0</v>
      </c>
      <c r="BO11" s="102">
        <f t="shared" si="27"/>
        <v>0</v>
      </c>
      <c r="BP11" s="535"/>
      <c r="BQ11" s="535"/>
      <c r="BR11" s="407"/>
      <c r="BS11" s="322"/>
      <c r="BT11" s="79">
        <f t="shared" si="28"/>
        <v>0</v>
      </c>
      <c r="BU11" s="79">
        <f t="shared" si="29"/>
        <v>0</v>
      </c>
      <c r="BV11" s="102">
        <f t="shared" si="30"/>
        <v>0</v>
      </c>
      <c r="BW11" s="535"/>
      <c r="BX11" s="535"/>
      <c r="BY11" s="407"/>
      <c r="BZ11" s="322"/>
      <c r="CA11" s="79">
        <f t="shared" si="31"/>
        <v>0</v>
      </c>
      <c r="CB11" s="79">
        <f t="shared" si="32"/>
        <v>0</v>
      </c>
      <c r="CC11" s="102">
        <f t="shared" si="33"/>
        <v>0</v>
      </c>
      <c r="CD11" s="535"/>
      <c r="CE11" s="535"/>
      <c r="CF11" s="407"/>
      <c r="CG11" s="322"/>
      <c r="CH11" s="79">
        <f t="shared" si="34"/>
        <v>0</v>
      </c>
      <c r="CI11" s="79">
        <f t="shared" si="35"/>
        <v>0</v>
      </c>
      <c r="CJ11" s="102">
        <f t="shared" si="36"/>
        <v>0</v>
      </c>
      <c r="CK11" s="535"/>
      <c r="CL11" s="535"/>
      <c r="CM11" s="407"/>
      <c r="CN11" s="322"/>
      <c r="CO11" s="79">
        <f t="shared" si="37"/>
        <v>0</v>
      </c>
      <c r="CP11" s="79">
        <f t="shared" si="38"/>
        <v>0</v>
      </c>
      <c r="CQ11" s="102">
        <f t="shared" si="39"/>
        <v>0</v>
      </c>
      <c r="CR11" s="535"/>
      <c r="CS11" s="535"/>
      <c r="CT11" s="407"/>
      <c r="CU11" s="322"/>
      <c r="CV11" s="79">
        <f t="shared" si="40"/>
        <v>0</v>
      </c>
      <c r="CW11" s="79">
        <f t="shared" si="41"/>
        <v>0</v>
      </c>
      <c r="CX11" s="102">
        <f t="shared" si="42"/>
        <v>0</v>
      </c>
      <c r="CY11" s="535"/>
      <c r="CZ11" s="535"/>
      <c r="DA11" s="407"/>
      <c r="DB11" s="322"/>
      <c r="DC11" s="79">
        <f t="shared" si="43"/>
        <v>0</v>
      </c>
      <c r="DD11" s="79">
        <f t="shared" si="44"/>
        <v>0</v>
      </c>
      <c r="DE11" s="102">
        <f t="shared" si="45"/>
        <v>0</v>
      </c>
      <c r="DF11" s="535"/>
      <c r="DG11" s="535"/>
      <c r="DH11" s="407"/>
      <c r="DI11" s="322"/>
      <c r="DJ11" s="79">
        <f t="shared" si="46"/>
        <v>0</v>
      </c>
      <c r="DK11" s="79">
        <f t="shared" si="47"/>
        <v>0</v>
      </c>
      <c r="DL11" s="102">
        <f t="shared" si="48"/>
        <v>0</v>
      </c>
      <c r="DM11" s="535"/>
      <c r="DN11" s="535"/>
      <c r="DO11" s="407"/>
      <c r="DP11" s="322"/>
      <c r="DQ11" s="79">
        <f t="shared" si="49"/>
        <v>0</v>
      </c>
      <c r="DR11" s="79">
        <f t="shared" si="50"/>
        <v>0</v>
      </c>
      <c r="DS11" s="102">
        <f t="shared" si="51"/>
        <v>0</v>
      </c>
      <c r="DT11" s="535"/>
      <c r="DU11" s="535"/>
      <c r="DV11" s="407"/>
    </row>
    <row r="12" spans="1:126" ht="12.75" outlineLevel="1" x14ac:dyDescent="0.2">
      <c r="A12" s="92" t="s">
        <v>9</v>
      </c>
      <c r="B12" s="166" t="s">
        <v>92</v>
      </c>
      <c r="C12" s="52"/>
      <c r="D12" s="51"/>
      <c r="E12" s="102">
        <f t="shared" si="0"/>
        <v>0</v>
      </c>
      <c r="F12" s="163"/>
      <c r="G12" s="18"/>
      <c r="H12" s="322" t="s">
        <v>336</v>
      </c>
      <c r="I12" s="79">
        <f t="shared" si="1"/>
        <v>0</v>
      </c>
      <c r="J12" s="79">
        <f t="shared" si="2"/>
        <v>0</v>
      </c>
      <c r="K12" s="102">
        <f t="shared" si="52"/>
        <v>0</v>
      </c>
      <c r="L12" s="535"/>
      <c r="M12" s="535"/>
      <c r="N12" s="407"/>
      <c r="O12" s="322" t="str">
        <f t="shared" si="3"/>
        <v>SME</v>
      </c>
      <c r="P12" s="79">
        <f t="shared" si="4"/>
        <v>0</v>
      </c>
      <c r="Q12" s="79">
        <f t="shared" si="5"/>
        <v>0</v>
      </c>
      <c r="R12" s="102">
        <f t="shared" si="53"/>
        <v>0</v>
      </c>
      <c r="S12" s="535"/>
      <c r="T12" s="535"/>
      <c r="U12" s="407"/>
      <c r="V12" s="322"/>
      <c r="W12" s="79">
        <f t="shared" si="7"/>
        <v>0</v>
      </c>
      <c r="X12" s="79">
        <f t="shared" si="8"/>
        <v>0</v>
      </c>
      <c r="Y12" s="102">
        <f t="shared" si="9"/>
        <v>0</v>
      </c>
      <c r="Z12" s="535"/>
      <c r="AA12" s="535"/>
      <c r="AB12" s="407"/>
      <c r="AC12" s="322"/>
      <c r="AD12" s="79">
        <f t="shared" si="10"/>
        <v>0</v>
      </c>
      <c r="AE12" s="79">
        <f t="shared" si="11"/>
        <v>0</v>
      </c>
      <c r="AF12" s="102">
        <f t="shared" si="12"/>
        <v>0</v>
      </c>
      <c r="AG12" s="535"/>
      <c r="AH12" s="535"/>
      <c r="AI12" s="407"/>
      <c r="AJ12" s="322"/>
      <c r="AK12" s="79">
        <f t="shared" si="13"/>
        <v>0</v>
      </c>
      <c r="AL12" s="79">
        <f t="shared" si="14"/>
        <v>0</v>
      </c>
      <c r="AM12" s="102">
        <f t="shared" si="15"/>
        <v>0</v>
      </c>
      <c r="AN12" s="535"/>
      <c r="AO12" s="535"/>
      <c r="AP12" s="407"/>
      <c r="AQ12" s="322"/>
      <c r="AR12" s="79">
        <f t="shared" si="16"/>
        <v>0</v>
      </c>
      <c r="AS12" s="79">
        <f t="shared" si="17"/>
        <v>0</v>
      </c>
      <c r="AT12" s="102">
        <f t="shared" si="18"/>
        <v>0</v>
      </c>
      <c r="AU12" s="535"/>
      <c r="AV12" s="535"/>
      <c r="AW12" s="407"/>
      <c r="AX12" s="322"/>
      <c r="AY12" s="79">
        <f t="shared" si="19"/>
        <v>0</v>
      </c>
      <c r="AZ12" s="79">
        <f t="shared" si="20"/>
        <v>0</v>
      </c>
      <c r="BA12" s="102">
        <f t="shared" si="21"/>
        <v>0</v>
      </c>
      <c r="BB12" s="535"/>
      <c r="BC12" s="535"/>
      <c r="BD12" s="407"/>
      <c r="BE12" s="322"/>
      <c r="BF12" s="79">
        <f t="shared" si="22"/>
        <v>0</v>
      </c>
      <c r="BG12" s="79">
        <f t="shared" si="23"/>
        <v>0</v>
      </c>
      <c r="BH12" s="102">
        <f t="shared" si="24"/>
        <v>0</v>
      </c>
      <c r="BI12" s="535"/>
      <c r="BJ12" s="535"/>
      <c r="BK12" s="407"/>
      <c r="BL12" s="322"/>
      <c r="BM12" s="79">
        <f t="shared" si="25"/>
        <v>0</v>
      </c>
      <c r="BN12" s="79">
        <f t="shared" si="26"/>
        <v>0</v>
      </c>
      <c r="BO12" s="102">
        <f t="shared" si="27"/>
        <v>0</v>
      </c>
      <c r="BP12" s="535"/>
      <c r="BQ12" s="535"/>
      <c r="BR12" s="407"/>
      <c r="BS12" s="322"/>
      <c r="BT12" s="79">
        <f t="shared" si="28"/>
        <v>0</v>
      </c>
      <c r="BU12" s="79">
        <f t="shared" si="29"/>
        <v>0</v>
      </c>
      <c r="BV12" s="102">
        <f t="shared" si="30"/>
        <v>0</v>
      </c>
      <c r="BW12" s="535"/>
      <c r="BX12" s="535"/>
      <c r="BY12" s="407"/>
      <c r="BZ12" s="322"/>
      <c r="CA12" s="79">
        <f t="shared" si="31"/>
        <v>0</v>
      </c>
      <c r="CB12" s="79">
        <f t="shared" si="32"/>
        <v>0</v>
      </c>
      <c r="CC12" s="102">
        <f t="shared" si="33"/>
        <v>0</v>
      </c>
      <c r="CD12" s="535"/>
      <c r="CE12" s="535"/>
      <c r="CF12" s="407"/>
      <c r="CG12" s="322"/>
      <c r="CH12" s="79">
        <f t="shared" si="34"/>
        <v>0</v>
      </c>
      <c r="CI12" s="79">
        <f t="shared" si="35"/>
        <v>0</v>
      </c>
      <c r="CJ12" s="102">
        <f t="shared" si="36"/>
        <v>0</v>
      </c>
      <c r="CK12" s="535"/>
      <c r="CL12" s="535"/>
      <c r="CM12" s="407"/>
      <c r="CN12" s="322"/>
      <c r="CO12" s="79">
        <f t="shared" si="37"/>
        <v>0</v>
      </c>
      <c r="CP12" s="79">
        <f t="shared" si="38"/>
        <v>0</v>
      </c>
      <c r="CQ12" s="102">
        <f t="shared" si="39"/>
        <v>0</v>
      </c>
      <c r="CR12" s="535"/>
      <c r="CS12" s="535"/>
      <c r="CT12" s="407"/>
      <c r="CU12" s="322"/>
      <c r="CV12" s="79">
        <f t="shared" si="40"/>
        <v>0</v>
      </c>
      <c r="CW12" s="79">
        <f t="shared" si="41"/>
        <v>0</v>
      </c>
      <c r="CX12" s="102">
        <f t="shared" si="42"/>
        <v>0</v>
      </c>
      <c r="CY12" s="535"/>
      <c r="CZ12" s="535"/>
      <c r="DA12" s="407"/>
      <c r="DB12" s="322"/>
      <c r="DC12" s="79">
        <f t="shared" si="43"/>
        <v>0</v>
      </c>
      <c r="DD12" s="79">
        <f t="shared" si="44"/>
        <v>0</v>
      </c>
      <c r="DE12" s="102">
        <f t="shared" si="45"/>
        <v>0</v>
      </c>
      <c r="DF12" s="535"/>
      <c r="DG12" s="535"/>
      <c r="DH12" s="407"/>
      <c r="DI12" s="322"/>
      <c r="DJ12" s="79">
        <f t="shared" si="46"/>
        <v>0</v>
      </c>
      <c r="DK12" s="79">
        <f t="shared" si="47"/>
        <v>0</v>
      </c>
      <c r="DL12" s="102">
        <f t="shared" si="48"/>
        <v>0</v>
      </c>
      <c r="DM12" s="535"/>
      <c r="DN12" s="535"/>
      <c r="DO12" s="407"/>
      <c r="DP12" s="322"/>
      <c r="DQ12" s="79">
        <f t="shared" si="49"/>
        <v>0</v>
      </c>
      <c r="DR12" s="79">
        <f t="shared" si="50"/>
        <v>0</v>
      </c>
      <c r="DS12" s="102">
        <f t="shared" si="51"/>
        <v>0</v>
      </c>
      <c r="DT12" s="535"/>
      <c r="DU12" s="535"/>
      <c r="DV12" s="407"/>
    </row>
    <row r="13" spans="1:126" ht="12.75" outlineLevel="1" x14ac:dyDescent="0.2">
      <c r="A13" s="154" t="s">
        <v>291</v>
      </c>
      <c r="B13" s="166" t="s">
        <v>94</v>
      </c>
      <c r="C13" s="50"/>
      <c r="D13" s="51"/>
      <c r="E13" s="102">
        <f t="shared" si="0"/>
        <v>0</v>
      </c>
      <c r="F13" s="163"/>
      <c r="G13" s="18" t="s">
        <v>292</v>
      </c>
      <c r="H13" s="322" t="s">
        <v>336</v>
      </c>
      <c r="I13" s="79">
        <f t="shared" si="1"/>
        <v>0</v>
      </c>
      <c r="J13" s="79">
        <f t="shared" si="2"/>
        <v>0</v>
      </c>
      <c r="K13" s="102">
        <f t="shared" si="52"/>
        <v>0</v>
      </c>
      <c r="L13" s="535"/>
      <c r="M13" s="535"/>
      <c r="N13" s="407"/>
      <c r="O13" s="322" t="str">
        <f t="shared" si="3"/>
        <v>SME</v>
      </c>
      <c r="P13" s="79">
        <f t="shared" si="4"/>
        <v>0</v>
      </c>
      <c r="Q13" s="79">
        <f t="shared" si="5"/>
        <v>0</v>
      </c>
      <c r="R13" s="102">
        <f t="shared" si="53"/>
        <v>0</v>
      </c>
      <c r="S13" s="535"/>
      <c r="T13" s="535"/>
      <c r="U13" s="407"/>
      <c r="V13" s="322"/>
      <c r="W13" s="79">
        <f t="shared" si="7"/>
        <v>0</v>
      </c>
      <c r="X13" s="79">
        <f t="shared" si="8"/>
        <v>0</v>
      </c>
      <c r="Y13" s="102">
        <f t="shared" si="9"/>
        <v>0</v>
      </c>
      <c r="Z13" s="535"/>
      <c r="AA13" s="535"/>
      <c r="AB13" s="407"/>
      <c r="AC13" s="322"/>
      <c r="AD13" s="79">
        <f t="shared" si="10"/>
        <v>0</v>
      </c>
      <c r="AE13" s="79">
        <f t="shared" si="11"/>
        <v>0</v>
      </c>
      <c r="AF13" s="102">
        <f t="shared" si="12"/>
        <v>0</v>
      </c>
      <c r="AG13" s="535"/>
      <c r="AH13" s="535"/>
      <c r="AI13" s="407"/>
      <c r="AJ13" s="322"/>
      <c r="AK13" s="79">
        <f t="shared" si="13"/>
        <v>0</v>
      </c>
      <c r="AL13" s="79">
        <f t="shared" si="14"/>
        <v>0</v>
      </c>
      <c r="AM13" s="102">
        <f t="shared" si="15"/>
        <v>0</v>
      </c>
      <c r="AN13" s="535"/>
      <c r="AO13" s="535"/>
      <c r="AP13" s="407"/>
      <c r="AQ13" s="322"/>
      <c r="AR13" s="79">
        <f t="shared" si="16"/>
        <v>0</v>
      </c>
      <c r="AS13" s="79">
        <f t="shared" si="17"/>
        <v>0</v>
      </c>
      <c r="AT13" s="102">
        <f t="shared" si="18"/>
        <v>0</v>
      </c>
      <c r="AU13" s="535"/>
      <c r="AV13" s="535"/>
      <c r="AW13" s="407"/>
      <c r="AX13" s="322"/>
      <c r="AY13" s="79">
        <f t="shared" si="19"/>
        <v>0</v>
      </c>
      <c r="AZ13" s="79">
        <f t="shared" si="20"/>
        <v>0</v>
      </c>
      <c r="BA13" s="102">
        <f t="shared" si="21"/>
        <v>0</v>
      </c>
      <c r="BB13" s="535"/>
      <c r="BC13" s="535"/>
      <c r="BD13" s="407"/>
      <c r="BE13" s="322"/>
      <c r="BF13" s="79">
        <f t="shared" si="22"/>
        <v>0</v>
      </c>
      <c r="BG13" s="79">
        <f t="shared" si="23"/>
        <v>0</v>
      </c>
      <c r="BH13" s="102">
        <f t="shared" si="24"/>
        <v>0</v>
      </c>
      <c r="BI13" s="535"/>
      <c r="BJ13" s="535"/>
      <c r="BK13" s="407"/>
      <c r="BL13" s="322"/>
      <c r="BM13" s="79">
        <f t="shared" si="25"/>
        <v>0</v>
      </c>
      <c r="BN13" s="79">
        <f t="shared" si="26"/>
        <v>0</v>
      </c>
      <c r="BO13" s="102">
        <f t="shared" si="27"/>
        <v>0</v>
      </c>
      <c r="BP13" s="535"/>
      <c r="BQ13" s="535"/>
      <c r="BR13" s="407"/>
      <c r="BS13" s="322"/>
      <c r="BT13" s="79">
        <f t="shared" si="28"/>
        <v>0</v>
      </c>
      <c r="BU13" s="79">
        <f t="shared" si="29"/>
        <v>0</v>
      </c>
      <c r="BV13" s="102">
        <f t="shared" si="30"/>
        <v>0</v>
      </c>
      <c r="BW13" s="535"/>
      <c r="BX13" s="535"/>
      <c r="BY13" s="407"/>
      <c r="BZ13" s="322"/>
      <c r="CA13" s="79">
        <f t="shared" si="31"/>
        <v>0</v>
      </c>
      <c r="CB13" s="79">
        <f t="shared" si="32"/>
        <v>0</v>
      </c>
      <c r="CC13" s="102">
        <f t="shared" si="33"/>
        <v>0</v>
      </c>
      <c r="CD13" s="535"/>
      <c r="CE13" s="535"/>
      <c r="CF13" s="407"/>
      <c r="CG13" s="322"/>
      <c r="CH13" s="79">
        <f t="shared" si="34"/>
        <v>0</v>
      </c>
      <c r="CI13" s="79">
        <f t="shared" si="35"/>
        <v>0</v>
      </c>
      <c r="CJ13" s="102">
        <f t="shared" si="36"/>
        <v>0</v>
      </c>
      <c r="CK13" s="535"/>
      <c r="CL13" s="535"/>
      <c r="CM13" s="407"/>
      <c r="CN13" s="322"/>
      <c r="CO13" s="79">
        <f t="shared" si="37"/>
        <v>0</v>
      </c>
      <c r="CP13" s="79">
        <f t="shared" si="38"/>
        <v>0</v>
      </c>
      <c r="CQ13" s="102">
        <f t="shared" si="39"/>
        <v>0</v>
      </c>
      <c r="CR13" s="535"/>
      <c r="CS13" s="535"/>
      <c r="CT13" s="407"/>
      <c r="CU13" s="322"/>
      <c r="CV13" s="79">
        <f t="shared" si="40"/>
        <v>0</v>
      </c>
      <c r="CW13" s="79">
        <f t="shared" si="41"/>
        <v>0</v>
      </c>
      <c r="CX13" s="102">
        <f t="shared" si="42"/>
        <v>0</v>
      </c>
      <c r="CY13" s="535"/>
      <c r="CZ13" s="535"/>
      <c r="DA13" s="407"/>
      <c r="DB13" s="322"/>
      <c r="DC13" s="79">
        <f t="shared" si="43"/>
        <v>0</v>
      </c>
      <c r="DD13" s="79">
        <f t="shared" si="44"/>
        <v>0</v>
      </c>
      <c r="DE13" s="102">
        <f t="shared" si="45"/>
        <v>0</v>
      </c>
      <c r="DF13" s="535"/>
      <c r="DG13" s="535"/>
      <c r="DH13" s="407"/>
      <c r="DI13" s="322"/>
      <c r="DJ13" s="79">
        <f t="shared" si="46"/>
        <v>0</v>
      </c>
      <c r="DK13" s="79">
        <f t="shared" si="47"/>
        <v>0</v>
      </c>
      <c r="DL13" s="102">
        <f t="shared" si="48"/>
        <v>0</v>
      </c>
      <c r="DM13" s="535"/>
      <c r="DN13" s="535"/>
      <c r="DO13" s="407"/>
      <c r="DP13" s="322"/>
      <c r="DQ13" s="79">
        <f t="shared" si="49"/>
        <v>0</v>
      </c>
      <c r="DR13" s="79">
        <f t="shared" si="50"/>
        <v>0</v>
      </c>
      <c r="DS13" s="102">
        <f t="shared" si="51"/>
        <v>0</v>
      </c>
      <c r="DT13" s="535"/>
      <c r="DU13" s="535"/>
      <c r="DV13" s="407"/>
    </row>
    <row r="14" spans="1:126" ht="12.75" outlineLevel="1" x14ac:dyDescent="0.2">
      <c r="A14" s="92" t="s">
        <v>95</v>
      </c>
      <c r="B14" s="166" t="s">
        <v>91</v>
      </c>
      <c r="C14" s="52"/>
      <c r="D14" s="51"/>
      <c r="E14" s="102">
        <f t="shared" si="0"/>
        <v>0</v>
      </c>
      <c r="F14" s="163"/>
      <c r="G14" s="18"/>
      <c r="H14" s="322" t="s">
        <v>336</v>
      </c>
      <c r="I14" s="79">
        <f t="shared" si="1"/>
        <v>0</v>
      </c>
      <c r="J14" s="79">
        <f t="shared" si="2"/>
        <v>0</v>
      </c>
      <c r="K14" s="102">
        <f t="shared" si="52"/>
        <v>0</v>
      </c>
      <c r="L14" s="535"/>
      <c r="M14" s="535"/>
      <c r="N14" s="407"/>
      <c r="O14" s="322" t="str">
        <f t="shared" si="3"/>
        <v>SME</v>
      </c>
      <c r="P14" s="79">
        <f t="shared" si="4"/>
        <v>0</v>
      </c>
      <c r="Q14" s="79">
        <f t="shared" si="5"/>
        <v>0</v>
      </c>
      <c r="R14" s="102">
        <f t="shared" si="53"/>
        <v>0</v>
      </c>
      <c r="S14" s="535"/>
      <c r="T14" s="535"/>
      <c r="U14" s="407"/>
      <c r="V14" s="322"/>
      <c r="W14" s="79">
        <f t="shared" si="7"/>
        <v>0</v>
      </c>
      <c r="X14" s="79">
        <f t="shared" si="8"/>
        <v>0</v>
      </c>
      <c r="Y14" s="102">
        <f t="shared" si="9"/>
        <v>0</v>
      </c>
      <c r="Z14" s="535"/>
      <c r="AA14" s="535"/>
      <c r="AB14" s="407"/>
      <c r="AC14" s="322"/>
      <c r="AD14" s="79">
        <f t="shared" si="10"/>
        <v>0</v>
      </c>
      <c r="AE14" s="79">
        <f t="shared" si="11"/>
        <v>0</v>
      </c>
      <c r="AF14" s="102">
        <f t="shared" si="12"/>
        <v>0</v>
      </c>
      <c r="AG14" s="535"/>
      <c r="AH14" s="535"/>
      <c r="AI14" s="407"/>
      <c r="AJ14" s="322"/>
      <c r="AK14" s="79">
        <f t="shared" si="13"/>
        <v>0</v>
      </c>
      <c r="AL14" s="79">
        <f t="shared" si="14"/>
        <v>0</v>
      </c>
      <c r="AM14" s="102">
        <f t="shared" si="15"/>
        <v>0</v>
      </c>
      <c r="AN14" s="535"/>
      <c r="AO14" s="535"/>
      <c r="AP14" s="407"/>
      <c r="AQ14" s="322"/>
      <c r="AR14" s="79">
        <f t="shared" si="16"/>
        <v>0</v>
      </c>
      <c r="AS14" s="79">
        <f t="shared" si="17"/>
        <v>0</v>
      </c>
      <c r="AT14" s="102">
        <f t="shared" si="18"/>
        <v>0</v>
      </c>
      <c r="AU14" s="535"/>
      <c r="AV14" s="535"/>
      <c r="AW14" s="407"/>
      <c r="AX14" s="322"/>
      <c r="AY14" s="79">
        <f t="shared" si="19"/>
        <v>0</v>
      </c>
      <c r="AZ14" s="79">
        <f t="shared" si="20"/>
        <v>0</v>
      </c>
      <c r="BA14" s="102">
        <f t="shared" si="21"/>
        <v>0</v>
      </c>
      <c r="BB14" s="535"/>
      <c r="BC14" s="535"/>
      <c r="BD14" s="407"/>
      <c r="BE14" s="322"/>
      <c r="BF14" s="79">
        <f t="shared" si="22"/>
        <v>0</v>
      </c>
      <c r="BG14" s="79">
        <f t="shared" si="23"/>
        <v>0</v>
      </c>
      <c r="BH14" s="102">
        <f t="shared" si="24"/>
        <v>0</v>
      </c>
      <c r="BI14" s="535"/>
      <c r="BJ14" s="535"/>
      <c r="BK14" s="407"/>
      <c r="BL14" s="322"/>
      <c r="BM14" s="79">
        <f t="shared" si="25"/>
        <v>0</v>
      </c>
      <c r="BN14" s="79">
        <f t="shared" si="26"/>
        <v>0</v>
      </c>
      <c r="BO14" s="102">
        <f t="shared" si="27"/>
        <v>0</v>
      </c>
      <c r="BP14" s="535"/>
      <c r="BQ14" s="535"/>
      <c r="BR14" s="407"/>
      <c r="BS14" s="322"/>
      <c r="BT14" s="79">
        <f t="shared" si="28"/>
        <v>0</v>
      </c>
      <c r="BU14" s="79">
        <f t="shared" si="29"/>
        <v>0</v>
      </c>
      <c r="BV14" s="102">
        <f t="shared" si="30"/>
        <v>0</v>
      </c>
      <c r="BW14" s="535"/>
      <c r="BX14" s="535"/>
      <c r="BY14" s="407"/>
      <c r="BZ14" s="322"/>
      <c r="CA14" s="79">
        <f t="shared" si="31"/>
        <v>0</v>
      </c>
      <c r="CB14" s="79">
        <f t="shared" si="32"/>
        <v>0</v>
      </c>
      <c r="CC14" s="102">
        <f t="shared" si="33"/>
        <v>0</v>
      </c>
      <c r="CD14" s="535"/>
      <c r="CE14" s="535"/>
      <c r="CF14" s="407"/>
      <c r="CG14" s="322"/>
      <c r="CH14" s="79">
        <f t="shared" si="34"/>
        <v>0</v>
      </c>
      <c r="CI14" s="79">
        <f t="shared" si="35"/>
        <v>0</v>
      </c>
      <c r="CJ14" s="102">
        <f t="shared" si="36"/>
        <v>0</v>
      </c>
      <c r="CK14" s="535"/>
      <c r="CL14" s="535"/>
      <c r="CM14" s="407"/>
      <c r="CN14" s="322"/>
      <c r="CO14" s="79">
        <f t="shared" si="37"/>
        <v>0</v>
      </c>
      <c r="CP14" s="79">
        <f t="shared" si="38"/>
        <v>0</v>
      </c>
      <c r="CQ14" s="102">
        <f t="shared" si="39"/>
        <v>0</v>
      </c>
      <c r="CR14" s="535"/>
      <c r="CS14" s="535"/>
      <c r="CT14" s="407"/>
      <c r="CU14" s="322"/>
      <c r="CV14" s="79">
        <f t="shared" si="40"/>
        <v>0</v>
      </c>
      <c r="CW14" s="79">
        <f t="shared" si="41"/>
        <v>0</v>
      </c>
      <c r="CX14" s="102">
        <f t="shared" si="42"/>
        <v>0</v>
      </c>
      <c r="CY14" s="535"/>
      <c r="CZ14" s="535"/>
      <c r="DA14" s="407"/>
      <c r="DB14" s="322"/>
      <c r="DC14" s="79">
        <f t="shared" si="43"/>
        <v>0</v>
      </c>
      <c r="DD14" s="79">
        <f t="shared" si="44"/>
        <v>0</v>
      </c>
      <c r="DE14" s="102">
        <f t="shared" si="45"/>
        <v>0</v>
      </c>
      <c r="DF14" s="535"/>
      <c r="DG14" s="535"/>
      <c r="DH14" s="407"/>
      <c r="DI14" s="322"/>
      <c r="DJ14" s="79">
        <f t="shared" si="46"/>
        <v>0</v>
      </c>
      <c r="DK14" s="79">
        <f t="shared" si="47"/>
        <v>0</v>
      </c>
      <c r="DL14" s="102">
        <f t="shared" si="48"/>
        <v>0</v>
      </c>
      <c r="DM14" s="535"/>
      <c r="DN14" s="535"/>
      <c r="DO14" s="407"/>
      <c r="DP14" s="322"/>
      <c r="DQ14" s="79">
        <f t="shared" si="49"/>
        <v>0</v>
      </c>
      <c r="DR14" s="79">
        <f t="shared" si="50"/>
        <v>0</v>
      </c>
      <c r="DS14" s="102">
        <f t="shared" si="51"/>
        <v>0</v>
      </c>
      <c r="DT14" s="535"/>
      <c r="DU14" s="535"/>
      <c r="DV14" s="407"/>
    </row>
    <row r="15" spans="1:126" ht="12.75" outlineLevel="1" x14ac:dyDescent="0.2">
      <c r="A15" s="92" t="s">
        <v>95</v>
      </c>
      <c r="B15" s="166" t="s">
        <v>91</v>
      </c>
      <c r="C15" s="50"/>
      <c r="D15" s="51"/>
      <c r="E15" s="102">
        <f t="shared" si="0"/>
        <v>0</v>
      </c>
      <c r="F15" s="163"/>
      <c r="G15" s="18"/>
      <c r="H15" s="322" t="s">
        <v>336</v>
      </c>
      <c r="I15" s="79">
        <f t="shared" si="1"/>
        <v>0</v>
      </c>
      <c r="J15" s="79">
        <f t="shared" si="2"/>
        <v>0</v>
      </c>
      <c r="K15" s="102">
        <f t="shared" si="52"/>
        <v>0</v>
      </c>
      <c r="L15" s="535"/>
      <c r="M15" s="535"/>
      <c r="N15" s="407"/>
      <c r="O15" s="322" t="str">
        <f t="shared" si="3"/>
        <v>SME</v>
      </c>
      <c r="P15" s="79">
        <f t="shared" si="4"/>
        <v>0</v>
      </c>
      <c r="Q15" s="79">
        <f t="shared" si="5"/>
        <v>0</v>
      </c>
      <c r="R15" s="102">
        <f t="shared" si="53"/>
        <v>0</v>
      </c>
      <c r="S15" s="535"/>
      <c r="T15" s="535"/>
      <c r="U15" s="407"/>
      <c r="V15" s="322"/>
      <c r="W15" s="79">
        <f t="shared" si="7"/>
        <v>0</v>
      </c>
      <c r="X15" s="79">
        <f t="shared" si="8"/>
        <v>0</v>
      </c>
      <c r="Y15" s="102">
        <f t="shared" si="9"/>
        <v>0</v>
      </c>
      <c r="Z15" s="535"/>
      <c r="AA15" s="535"/>
      <c r="AB15" s="407"/>
      <c r="AC15" s="322"/>
      <c r="AD15" s="79">
        <f t="shared" si="10"/>
        <v>0</v>
      </c>
      <c r="AE15" s="79">
        <f t="shared" si="11"/>
        <v>0</v>
      </c>
      <c r="AF15" s="102">
        <f t="shared" si="12"/>
        <v>0</v>
      </c>
      <c r="AG15" s="535"/>
      <c r="AH15" s="535"/>
      <c r="AI15" s="407"/>
      <c r="AJ15" s="322"/>
      <c r="AK15" s="79">
        <f t="shared" si="13"/>
        <v>0</v>
      </c>
      <c r="AL15" s="79">
        <f t="shared" si="14"/>
        <v>0</v>
      </c>
      <c r="AM15" s="102">
        <f t="shared" si="15"/>
        <v>0</v>
      </c>
      <c r="AN15" s="535"/>
      <c r="AO15" s="535"/>
      <c r="AP15" s="407"/>
      <c r="AQ15" s="322"/>
      <c r="AR15" s="79">
        <f t="shared" si="16"/>
        <v>0</v>
      </c>
      <c r="AS15" s="79">
        <f t="shared" si="17"/>
        <v>0</v>
      </c>
      <c r="AT15" s="102">
        <f t="shared" si="18"/>
        <v>0</v>
      </c>
      <c r="AU15" s="535"/>
      <c r="AV15" s="535"/>
      <c r="AW15" s="407"/>
      <c r="AX15" s="322"/>
      <c r="AY15" s="79">
        <f t="shared" si="19"/>
        <v>0</v>
      </c>
      <c r="AZ15" s="79">
        <f t="shared" si="20"/>
        <v>0</v>
      </c>
      <c r="BA15" s="102">
        <f t="shared" si="21"/>
        <v>0</v>
      </c>
      <c r="BB15" s="535"/>
      <c r="BC15" s="535"/>
      <c r="BD15" s="407"/>
      <c r="BE15" s="322"/>
      <c r="BF15" s="79">
        <f t="shared" si="22"/>
        <v>0</v>
      </c>
      <c r="BG15" s="79">
        <f t="shared" si="23"/>
        <v>0</v>
      </c>
      <c r="BH15" s="102">
        <f t="shared" si="24"/>
        <v>0</v>
      </c>
      <c r="BI15" s="535"/>
      <c r="BJ15" s="535"/>
      <c r="BK15" s="407"/>
      <c r="BL15" s="322"/>
      <c r="BM15" s="79">
        <f t="shared" si="25"/>
        <v>0</v>
      </c>
      <c r="BN15" s="79">
        <f t="shared" si="26"/>
        <v>0</v>
      </c>
      <c r="BO15" s="102">
        <f t="shared" si="27"/>
        <v>0</v>
      </c>
      <c r="BP15" s="535"/>
      <c r="BQ15" s="535"/>
      <c r="BR15" s="407"/>
      <c r="BS15" s="322"/>
      <c r="BT15" s="79">
        <f t="shared" si="28"/>
        <v>0</v>
      </c>
      <c r="BU15" s="79">
        <f t="shared" si="29"/>
        <v>0</v>
      </c>
      <c r="BV15" s="102">
        <f t="shared" si="30"/>
        <v>0</v>
      </c>
      <c r="BW15" s="535"/>
      <c r="BX15" s="535"/>
      <c r="BY15" s="407"/>
      <c r="BZ15" s="322"/>
      <c r="CA15" s="79">
        <f t="shared" si="31"/>
        <v>0</v>
      </c>
      <c r="CB15" s="79">
        <f t="shared" si="32"/>
        <v>0</v>
      </c>
      <c r="CC15" s="102">
        <f t="shared" si="33"/>
        <v>0</v>
      </c>
      <c r="CD15" s="535"/>
      <c r="CE15" s="535"/>
      <c r="CF15" s="407"/>
      <c r="CG15" s="322"/>
      <c r="CH15" s="79">
        <f t="shared" si="34"/>
        <v>0</v>
      </c>
      <c r="CI15" s="79">
        <f t="shared" si="35"/>
        <v>0</v>
      </c>
      <c r="CJ15" s="102">
        <f t="shared" si="36"/>
        <v>0</v>
      </c>
      <c r="CK15" s="535"/>
      <c r="CL15" s="535"/>
      <c r="CM15" s="407"/>
      <c r="CN15" s="322"/>
      <c r="CO15" s="79">
        <f t="shared" si="37"/>
        <v>0</v>
      </c>
      <c r="CP15" s="79">
        <f t="shared" si="38"/>
        <v>0</v>
      </c>
      <c r="CQ15" s="102">
        <f t="shared" si="39"/>
        <v>0</v>
      </c>
      <c r="CR15" s="535"/>
      <c r="CS15" s="535"/>
      <c r="CT15" s="407"/>
      <c r="CU15" s="322"/>
      <c r="CV15" s="79">
        <f t="shared" si="40"/>
        <v>0</v>
      </c>
      <c r="CW15" s="79">
        <f t="shared" si="41"/>
        <v>0</v>
      </c>
      <c r="CX15" s="102">
        <f t="shared" si="42"/>
        <v>0</v>
      </c>
      <c r="CY15" s="535"/>
      <c r="CZ15" s="535"/>
      <c r="DA15" s="407"/>
      <c r="DB15" s="322"/>
      <c r="DC15" s="79">
        <f t="shared" si="43"/>
        <v>0</v>
      </c>
      <c r="DD15" s="79">
        <f t="shared" si="44"/>
        <v>0</v>
      </c>
      <c r="DE15" s="102">
        <f t="shared" si="45"/>
        <v>0</v>
      </c>
      <c r="DF15" s="535"/>
      <c r="DG15" s="535"/>
      <c r="DH15" s="407"/>
      <c r="DI15" s="322"/>
      <c r="DJ15" s="79">
        <f t="shared" si="46"/>
        <v>0</v>
      </c>
      <c r="DK15" s="79">
        <f t="shared" si="47"/>
        <v>0</v>
      </c>
      <c r="DL15" s="102">
        <f t="shared" si="48"/>
        <v>0</v>
      </c>
      <c r="DM15" s="535"/>
      <c r="DN15" s="535"/>
      <c r="DO15" s="407"/>
      <c r="DP15" s="322"/>
      <c r="DQ15" s="79">
        <f t="shared" si="49"/>
        <v>0</v>
      </c>
      <c r="DR15" s="79">
        <f t="shared" si="50"/>
        <v>0</v>
      </c>
      <c r="DS15" s="102">
        <f t="shared" si="51"/>
        <v>0</v>
      </c>
      <c r="DT15" s="535"/>
      <c r="DU15" s="535"/>
      <c r="DV15" s="407"/>
    </row>
    <row r="16" spans="1:126" ht="12.75" outlineLevel="1" x14ac:dyDescent="0.2">
      <c r="A16" s="92" t="s">
        <v>96</v>
      </c>
      <c r="B16" s="166" t="s">
        <v>91</v>
      </c>
      <c r="C16" s="52"/>
      <c r="D16" s="51"/>
      <c r="E16" s="102">
        <f t="shared" si="0"/>
        <v>0</v>
      </c>
      <c r="F16" s="163"/>
      <c r="G16" s="18"/>
      <c r="H16" s="322" t="s">
        <v>336</v>
      </c>
      <c r="I16" s="79">
        <f t="shared" si="1"/>
        <v>0</v>
      </c>
      <c r="J16" s="79">
        <f t="shared" si="2"/>
        <v>0</v>
      </c>
      <c r="K16" s="102">
        <f t="shared" si="52"/>
        <v>0</v>
      </c>
      <c r="L16" s="535"/>
      <c r="M16" s="535"/>
      <c r="N16" s="407"/>
      <c r="O16" s="322" t="str">
        <f t="shared" si="3"/>
        <v>SME</v>
      </c>
      <c r="P16" s="79">
        <f t="shared" si="4"/>
        <v>0</v>
      </c>
      <c r="Q16" s="79">
        <f t="shared" si="5"/>
        <v>0</v>
      </c>
      <c r="R16" s="102">
        <f t="shared" si="53"/>
        <v>0</v>
      </c>
      <c r="S16" s="535"/>
      <c r="T16" s="535"/>
      <c r="U16" s="407"/>
      <c r="V16" s="322"/>
      <c r="W16" s="79">
        <f t="shared" si="7"/>
        <v>0</v>
      </c>
      <c r="X16" s="79">
        <f t="shared" si="8"/>
        <v>0</v>
      </c>
      <c r="Y16" s="102">
        <f t="shared" si="9"/>
        <v>0</v>
      </c>
      <c r="Z16" s="535"/>
      <c r="AA16" s="535"/>
      <c r="AB16" s="407"/>
      <c r="AC16" s="322"/>
      <c r="AD16" s="79">
        <f t="shared" si="10"/>
        <v>0</v>
      </c>
      <c r="AE16" s="79">
        <f t="shared" si="11"/>
        <v>0</v>
      </c>
      <c r="AF16" s="102">
        <f t="shared" si="12"/>
        <v>0</v>
      </c>
      <c r="AG16" s="535"/>
      <c r="AH16" s="535"/>
      <c r="AI16" s="407"/>
      <c r="AJ16" s="322"/>
      <c r="AK16" s="79">
        <f t="shared" si="13"/>
        <v>0</v>
      </c>
      <c r="AL16" s="79">
        <f t="shared" si="14"/>
        <v>0</v>
      </c>
      <c r="AM16" s="102">
        <f t="shared" si="15"/>
        <v>0</v>
      </c>
      <c r="AN16" s="535"/>
      <c r="AO16" s="535"/>
      <c r="AP16" s="407"/>
      <c r="AQ16" s="322"/>
      <c r="AR16" s="79">
        <f t="shared" si="16"/>
        <v>0</v>
      </c>
      <c r="AS16" s="79">
        <f t="shared" si="17"/>
        <v>0</v>
      </c>
      <c r="AT16" s="102">
        <f t="shared" si="18"/>
        <v>0</v>
      </c>
      <c r="AU16" s="535"/>
      <c r="AV16" s="535"/>
      <c r="AW16" s="407"/>
      <c r="AX16" s="322"/>
      <c r="AY16" s="79">
        <f t="shared" si="19"/>
        <v>0</v>
      </c>
      <c r="AZ16" s="79">
        <f t="shared" si="20"/>
        <v>0</v>
      </c>
      <c r="BA16" s="102">
        <f t="shared" si="21"/>
        <v>0</v>
      </c>
      <c r="BB16" s="535"/>
      <c r="BC16" s="535"/>
      <c r="BD16" s="407"/>
      <c r="BE16" s="322"/>
      <c r="BF16" s="79">
        <f t="shared" si="22"/>
        <v>0</v>
      </c>
      <c r="BG16" s="79">
        <f t="shared" si="23"/>
        <v>0</v>
      </c>
      <c r="BH16" s="102">
        <f t="shared" si="24"/>
        <v>0</v>
      </c>
      <c r="BI16" s="535"/>
      <c r="BJ16" s="535"/>
      <c r="BK16" s="407"/>
      <c r="BL16" s="322"/>
      <c r="BM16" s="79">
        <f t="shared" si="25"/>
        <v>0</v>
      </c>
      <c r="BN16" s="79">
        <f t="shared" si="26"/>
        <v>0</v>
      </c>
      <c r="BO16" s="102">
        <f t="shared" si="27"/>
        <v>0</v>
      </c>
      <c r="BP16" s="535"/>
      <c r="BQ16" s="535"/>
      <c r="BR16" s="407"/>
      <c r="BS16" s="322"/>
      <c r="BT16" s="79">
        <f t="shared" si="28"/>
        <v>0</v>
      </c>
      <c r="BU16" s="79">
        <f t="shared" si="29"/>
        <v>0</v>
      </c>
      <c r="BV16" s="102">
        <f t="shared" si="30"/>
        <v>0</v>
      </c>
      <c r="BW16" s="535"/>
      <c r="BX16" s="535"/>
      <c r="BY16" s="407"/>
      <c r="BZ16" s="322"/>
      <c r="CA16" s="79">
        <f t="shared" si="31"/>
        <v>0</v>
      </c>
      <c r="CB16" s="79">
        <f t="shared" si="32"/>
        <v>0</v>
      </c>
      <c r="CC16" s="102">
        <f t="shared" si="33"/>
        <v>0</v>
      </c>
      <c r="CD16" s="535"/>
      <c r="CE16" s="535"/>
      <c r="CF16" s="407"/>
      <c r="CG16" s="322"/>
      <c r="CH16" s="79">
        <f t="shared" si="34"/>
        <v>0</v>
      </c>
      <c r="CI16" s="79">
        <f t="shared" si="35"/>
        <v>0</v>
      </c>
      <c r="CJ16" s="102">
        <f t="shared" si="36"/>
        <v>0</v>
      </c>
      <c r="CK16" s="535"/>
      <c r="CL16" s="535"/>
      <c r="CM16" s="407"/>
      <c r="CN16" s="322"/>
      <c r="CO16" s="79">
        <f t="shared" si="37"/>
        <v>0</v>
      </c>
      <c r="CP16" s="79">
        <f t="shared" si="38"/>
        <v>0</v>
      </c>
      <c r="CQ16" s="102">
        <f t="shared" si="39"/>
        <v>0</v>
      </c>
      <c r="CR16" s="535"/>
      <c r="CS16" s="535"/>
      <c r="CT16" s="407"/>
      <c r="CU16" s="322"/>
      <c r="CV16" s="79">
        <f t="shared" si="40"/>
        <v>0</v>
      </c>
      <c r="CW16" s="79">
        <f t="shared" si="41"/>
        <v>0</v>
      </c>
      <c r="CX16" s="102">
        <f t="shared" si="42"/>
        <v>0</v>
      </c>
      <c r="CY16" s="535"/>
      <c r="CZ16" s="535"/>
      <c r="DA16" s="407"/>
      <c r="DB16" s="322"/>
      <c r="DC16" s="79">
        <f t="shared" si="43"/>
        <v>0</v>
      </c>
      <c r="DD16" s="79">
        <f t="shared" si="44"/>
        <v>0</v>
      </c>
      <c r="DE16" s="102">
        <f t="shared" si="45"/>
        <v>0</v>
      </c>
      <c r="DF16" s="535"/>
      <c r="DG16" s="535"/>
      <c r="DH16" s="407"/>
      <c r="DI16" s="322"/>
      <c r="DJ16" s="79">
        <f t="shared" si="46"/>
        <v>0</v>
      </c>
      <c r="DK16" s="79">
        <f t="shared" si="47"/>
        <v>0</v>
      </c>
      <c r="DL16" s="102">
        <f t="shared" si="48"/>
        <v>0</v>
      </c>
      <c r="DM16" s="535"/>
      <c r="DN16" s="535"/>
      <c r="DO16" s="407"/>
      <c r="DP16" s="322"/>
      <c r="DQ16" s="79">
        <f t="shared" si="49"/>
        <v>0</v>
      </c>
      <c r="DR16" s="79">
        <f t="shared" si="50"/>
        <v>0</v>
      </c>
      <c r="DS16" s="102">
        <f t="shared" si="51"/>
        <v>0</v>
      </c>
      <c r="DT16" s="535"/>
      <c r="DU16" s="535"/>
      <c r="DV16" s="407"/>
    </row>
    <row r="17" spans="1:126" ht="12.75" outlineLevel="1" x14ac:dyDescent="0.2">
      <c r="A17" s="92" t="s">
        <v>96</v>
      </c>
      <c r="B17" s="166" t="s">
        <v>91</v>
      </c>
      <c r="C17" s="50"/>
      <c r="D17" s="51"/>
      <c r="E17" s="102">
        <f t="shared" si="0"/>
        <v>0</v>
      </c>
      <c r="F17" s="163"/>
      <c r="G17" s="18"/>
      <c r="H17" s="322" t="s">
        <v>336</v>
      </c>
      <c r="I17" s="79">
        <f t="shared" si="1"/>
        <v>0</v>
      </c>
      <c r="J17" s="79">
        <f t="shared" si="2"/>
        <v>0</v>
      </c>
      <c r="K17" s="102">
        <f t="shared" si="52"/>
        <v>0</v>
      </c>
      <c r="L17" s="535"/>
      <c r="M17" s="535"/>
      <c r="N17" s="407"/>
      <c r="O17" s="322" t="str">
        <f t="shared" si="3"/>
        <v>SME</v>
      </c>
      <c r="P17" s="79">
        <f t="shared" si="4"/>
        <v>0</v>
      </c>
      <c r="Q17" s="79">
        <f t="shared" si="5"/>
        <v>0</v>
      </c>
      <c r="R17" s="102">
        <f t="shared" si="53"/>
        <v>0</v>
      </c>
      <c r="S17" s="535"/>
      <c r="T17" s="535"/>
      <c r="U17" s="407"/>
      <c r="V17" s="322"/>
      <c r="W17" s="79">
        <f t="shared" si="7"/>
        <v>0</v>
      </c>
      <c r="X17" s="79">
        <f t="shared" si="8"/>
        <v>0</v>
      </c>
      <c r="Y17" s="102">
        <f t="shared" si="9"/>
        <v>0</v>
      </c>
      <c r="Z17" s="535"/>
      <c r="AA17" s="535"/>
      <c r="AB17" s="407"/>
      <c r="AC17" s="322"/>
      <c r="AD17" s="79">
        <f t="shared" si="10"/>
        <v>0</v>
      </c>
      <c r="AE17" s="79">
        <f t="shared" si="11"/>
        <v>0</v>
      </c>
      <c r="AF17" s="102">
        <f t="shared" si="12"/>
        <v>0</v>
      </c>
      <c r="AG17" s="535"/>
      <c r="AH17" s="535"/>
      <c r="AI17" s="407"/>
      <c r="AJ17" s="322"/>
      <c r="AK17" s="79">
        <f t="shared" si="13"/>
        <v>0</v>
      </c>
      <c r="AL17" s="79">
        <f t="shared" si="14"/>
        <v>0</v>
      </c>
      <c r="AM17" s="102">
        <f t="shared" si="15"/>
        <v>0</v>
      </c>
      <c r="AN17" s="535"/>
      <c r="AO17" s="535"/>
      <c r="AP17" s="407"/>
      <c r="AQ17" s="322"/>
      <c r="AR17" s="79">
        <f t="shared" si="16"/>
        <v>0</v>
      </c>
      <c r="AS17" s="79">
        <f t="shared" si="17"/>
        <v>0</v>
      </c>
      <c r="AT17" s="102">
        <f t="shared" si="18"/>
        <v>0</v>
      </c>
      <c r="AU17" s="535"/>
      <c r="AV17" s="535"/>
      <c r="AW17" s="407"/>
      <c r="AX17" s="322"/>
      <c r="AY17" s="79">
        <f t="shared" si="19"/>
        <v>0</v>
      </c>
      <c r="AZ17" s="79">
        <f t="shared" si="20"/>
        <v>0</v>
      </c>
      <c r="BA17" s="102">
        <f t="shared" si="21"/>
        <v>0</v>
      </c>
      <c r="BB17" s="535"/>
      <c r="BC17" s="535"/>
      <c r="BD17" s="407"/>
      <c r="BE17" s="322"/>
      <c r="BF17" s="79">
        <f t="shared" si="22"/>
        <v>0</v>
      </c>
      <c r="BG17" s="79">
        <f t="shared" si="23"/>
        <v>0</v>
      </c>
      <c r="BH17" s="102">
        <f t="shared" si="24"/>
        <v>0</v>
      </c>
      <c r="BI17" s="535"/>
      <c r="BJ17" s="535"/>
      <c r="BK17" s="407"/>
      <c r="BL17" s="322"/>
      <c r="BM17" s="79">
        <f t="shared" si="25"/>
        <v>0</v>
      </c>
      <c r="BN17" s="79">
        <f t="shared" si="26"/>
        <v>0</v>
      </c>
      <c r="BO17" s="102">
        <f t="shared" si="27"/>
        <v>0</v>
      </c>
      <c r="BP17" s="535"/>
      <c r="BQ17" s="535"/>
      <c r="BR17" s="407"/>
      <c r="BS17" s="322"/>
      <c r="BT17" s="79">
        <f t="shared" si="28"/>
        <v>0</v>
      </c>
      <c r="BU17" s="79">
        <f t="shared" si="29"/>
        <v>0</v>
      </c>
      <c r="BV17" s="102">
        <f t="shared" si="30"/>
        <v>0</v>
      </c>
      <c r="BW17" s="535"/>
      <c r="BX17" s="535"/>
      <c r="BY17" s="407"/>
      <c r="BZ17" s="322"/>
      <c r="CA17" s="79">
        <f t="shared" si="31"/>
        <v>0</v>
      </c>
      <c r="CB17" s="79">
        <f t="shared" si="32"/>
        <v>0</v>
      </c>
      <c r="CC17" s="102">
        <f t="shared" si="33"/>
        <v>0</v>
      </c>
      <c r="CD17" s="535"/>
      <c r="CE17" s="535"/>
      <c r="CF17" s="407"/>
      <c r="CG17" s="322"/>
      <c r="CH17" s="79">
        <f t="shared" si="34"/>
        <v>0</v>
      </c>
      <c r="CI17" s="79">
        <f t="shared" si="35"/>
        <v>0</v>
      </c>
      <c r="CJ17" s="102">
        <f t="shared" si="36"/>
        <v>0</v>
      </c>
      <c r="CK17" s="535"/>
      <c r="CL17" s="535"/>
      <c r="CM17" s="407"/>
      <c r="CN17" s="322"/>
      <c r="CO17" s="79">
        <f t="shared" si="37"/>
        <v>0</v>
      </c>
      <c r="CP17" s="79">
        <f t="shared" si="38"/>
        <v>0</v>
      </c>
      <c r="CQ17" s="102">
        <f t="shared" si="39"/>
        <v>0</v>
      </c>
      <c r="CR17" s="535"/>
      <c r="CS17" s="535"/>
      <c r="CT17" s="407"/>
      <c r="CU17" s="322"/>
      <c r="CV17" s="79">
        <f t="shared" si="40"/>
        <v>0</v>
      </c>
      <c r="CW17" s="79">
        <f t="shared" si="41"/>
        <v>0</v>
      </c>
      <c r="CX17" s="102">
        <f t="shared" si="42"/>
        <v>0</v>
      </c>
      <c r="CY17" s="535"/>
      <c r="CZ17" s="535"/>
      <c r="DA17" s="407"/>
      <c r="DB17" s="322"/>
      <c r="DC17" s="79">
        <f t="shared" si="43"/>
        <v>0</v>
      </c>
      <c r="DD17" s="79">
        <f t="shared" si="44"/>
        <v>0</v>
      </c>
      <c r="DE17" s="102">
        <f t="shared" si="45"/>
        <v>0</v>
      </c>
      <c r="DF17" s="535"/>
      <c r="DG17" s="535"/>
      <c r="DH17" s="407"/>
      <c r="DI17" s="322"/>
      <c r="DJ17" s="79">
        <f t="shared" si="46"/>
        <v>0</v>
      </c>
      <c r="DK17" s="79">
        <f t="shared" si="47"/>
        <v>0</v>
      </c>
      <c r="DL17" s="102">
        <f t="shared" si="48"/>
        <v>0</v>
      </c>
      <c r="DM17" s="535"/>
      <c r="DN17" s="535"/>
      <c r="DO17" s="407"/>
      <c r="DP17" s="322"/>
      <c r="DQ17" s="79">
        <f t="shared" si="49"/>
        <v>0</v>
      </c>
      <c r="DR17" s="79">
        <f t="shared" si="50"/>
        <v>0</v>
      </c>
      <c r="DS17" s="102">
        <f t="shared" si="51"/>
        <v>0</v>
      </c>
      <c r="DT17" s="535"/>
      <c r="DU17" s="535"/>
      <c r="DV17" s="407"/>
    </row>
    <row r="18" spans="1:126" ht="12.75" outlineLevel="1" x14ac:dyDescent="0.2">
      <c r="A18" s="92" t="s">
        <v>99</v>
      </c>
      <c r="B18" s="166" t="s">
        <v>92</v>
      </c>
      <c r="C18" s="52"/>
      <c r="D18" s="51"/>
      <c r="E18" s="102">
        <f t="shared" si="0"/>
        <v>0</v>
      </c>
      <c r="F18" s="163"/>
      <c r="G18" s="18"/>
      <c r="H18" s="322" t="s">
        <v>336</v>
      </c>
      <c r="I18" s="79">
        <f t="shared" si="1"/>
        <v>0</v>
      </c>
      <c r="J18" s="79">
        <f t="shared" si="2"/>
        <v>0</v>
      </c>
      <c r="K18" s="102">
        <f t="shared" si="52"/>
        <v>0</v>
      </c>
      <c r="L18" s="535"/>
      <c r="M18" s="535"/>
      <c r="N18" s="407"/>
      <c r="O18" s="322" t="str">
        <f t="shared" si="3"/>
        <v>SME</v>
      </c>
      <c r="P18" s="79">
        <f t="shared" si="4"/>
        <v>0</v>
      </c>
      <c r="Q18" s="79">
        <f t="shared" si="5"/>
        <v>0</v>
      </c>
      <c r="R18" s="102">
        <f t="shared" si="53"/>
        <v>0</v>
      </c>
      <c r="S18" s="535"/>
      <c r="T18" s="535"/>
      <c r="U18" s="407"/>
      <c r="V18" s="322"/>
      <c r="W18" s="79">
        <f t="shared" si="7"/>
        <v>0</v>
      </c>
      <c r="X18" s="79">
        <f t="shared" si="8"/>
        <v>0</v>
      </c>
      <c r="Y18" s="102">
        <f t="shared" si="9"/>
        <v>0</v>
      </c>
      <c r="Z18" s="535"/>
      <c r="AA18" s="535"/>
      <c r="AB18" s="407"/>
      <c r="AC18" s="322"/>
      <c r="AD18" s="79">
        <f t="shared" si="10"/>
        <v>0</v>
      </c>
      <c r="AE18" s="79">
        <f t="shared" si="11"/>
        <v>0</v>
      </c>
      <c r="AF18" s="102">
        <f t="shared" si="12"/>
        <v>0</v>
      </c>
      <c r="AG18" s="535"/>
      <c r="AH18" s="535"/>
      <c r="AI18" s="407"/>
      <c r="AJ18" s="322"/>
      <c r="AK18" s="79">
        <f t="shared" si="13"/>
        <v>0</v>
      </c>
      <c r="AL18" s="79">
        <f t="shared" si="14"/>
        <v>0</v>
      </c>
      <c r="AM18" s="102">
        <f t="shared" si="15"/>
        <v>0</v>
      </c>
      <c r="AN18" s="535"/>
      <c r="AO18" s="535"/>
      <c r="AP18" s="407"/>
      <c r="AQ18" s="322"/>
      <c r="AR18" s="79">
        <f t="shared" si="16"/>
        <v>0</v>
      </c>
      <c r="AS18" s="79">
        <f t="shared" si="17"/>
        <v>0</v>
      </c>
      <c r="AT18" s="102">
        <f t="shared" si="18"/>
        <v>0</v>
      </c>
      <c r="AU18" s="535"/>
      <c r="AV18" s="535"/>
      <c r="AW18" s="407"/>
      <c r="AX18" s="322"/>
      <c r="AY18" s="79">
        <f t="shared" si="19"/>
        <v>0</v>
      </c>
      <c r="AZ18" s="79">
        <f t="shared" si="20"/>
        <v>0</v>
      </c>
      <c r="BA18" s="102">
        <f t="shared" si="21"/>
        <v>0</v>
      </c>
      <c r="BB18" s="535"/>
      <c r="BC18" s="535"/>
      <c r="BD18" s="407"/>
      <c r="BE18" s="322"/>
      <c r="BF18" s="79">
        <f t="shared" si="22"/>
        <v>0</v>
      </c>
      <c r="BG18" s="79">
        <f t="shared" si="23"/>
        <v>0</v>
      </c>
      <c r="BH18" s="102">
        <f t="shared" si="24"/>
        <v>0</v>
      </c>
      <c r="BI18" s="535"/>
      <c r="BJ18" s="535"/>
      <c r="BK18" s="407"/>
      <c r="BL18" s="322"/>
      <c r="BM18" s="79">
        <f t="shared" si="25"/>
        <v>0</v>
      </c>
      <c r="BN18" s="79">
        <f t="shared" si="26"/>
        <v>0</v>
      </c>
      <c r="BO18" s="102">
        <f t="shared" si="27"/>
        <v>0</v>
      </c>
      <c r="BP18" s="535"/>
      <c r="BQ18" s="535"/>
      <c r="BR18" s="407"/>
      <c r="BS18" s="322"/>
      <c r="BT18" s="79">
        <f t="shared" si="28"/>
        <v>0</v>
      </c>
      <c r="BU18" s="79">
        <f t="shared" si="29"/>
        <v>0</v>
      </c>
      <c r="BV18" s="102">
        <f t="shared" si="30"/>
        <v>0</v>
      </c>
      <c r="BW18" s="535"/>
      <c r="BX18" s="535"/>
      <c r="BY18" s="407"/>
      <c r="BZ18" s="322"/>
      <c r="CA18" s="79">
        <f t="shared" si="31"/>
        <v>0</v>
      </c>
      <c r="CB18" s="79">
        <f t="shared" si="32"/>
        <v>0</v>
      </c>
      <c r="CC18" s="102">
        <f t="shared" si="33"/>
        <v>0</v>
      </c>
      <c r="CD18" s="535"/>
      <c r="CE18" s="535"/>
      <c r="CF18" s="407"/>
      <c r="CG18" s="322"/>
      <c r="CH18" s="79">
        <f t="shared" si="34"/>
        <v>0</v>
      </c>
      <c r="CI18" s="79">
        <f t="shared" si="35"/>
        <v>0</v>
      </c>
      <c r="CJ18" s="102">
        <f t="shared" si="36"/>
        <v>0</v>
      </c>
      <c r="CK18" s="535"/>
      <c r="CL18" s="535"/>
      <c r="CM18" s="407"/>
      <c r="CN18" s="322"/>
      <c r="CO18" s="79">
        <f t="shared" si="37"/>
        <v>0</v>
      </c>
      <c r="CP18" s="79">
        <f t="shared" si="38"/>
        <v>0</v>
      </c>
      <c r="CQ18" s="102">
        <f t="shared" si="39"/>
        <v>0</v>
      </c>
      <c r="CR18" s="535"/>
      <c r="CS18" s="535"/>
      <c r="CT18" s="407"/>
      <c r="CU18" s="322"/>
      <c r="CV18" s="79">
        <f t="shared" si="40"/>
        <v>0</v>
      </c>
      <c r="CW18" s="79">
        <f t="shared" si="41"/>
        <v>0</v>
      </c>
      <c r="CX18" s="102">
        <f t="shared" si="42"/>
        <v>0</v>
      </c>
      <c r="CY18" s="535"/>
      <c r="CZ18" s="535"/>
      <c r="DA18" s="407"/>
      <c r="DB18" s="322"/>
      <c r="DC18" s="79">
        <f t="shared" si="43"/>
        <v>0</v>
      </c>
      <c r="DD18" s="79">
        <f t="shared" si="44"/>
        <v>0</v>
      </c>
      <c r="DE18" s="102">
        <f t="shared" si="45"/>
        <v>0</v>
      </c>
      <c r="DF18" s="535"/>
      <c r="DG18" s="535"/>
      <c r="DH18" s="407"/>
      <c r="DI18" s="322"/>
      <c r="DJ18" s="79">
        <f t="shared" si="46"/>
        <v>0</v>
      </c>
      <c r="DK18" s="79">
        <f t="shared" si="47"/>
        <v>0</v>
      </c>
      <c r="DL18" s="102">
        <f t="shared" si="48"/>
        <v>0</v>
      </c>
      <c r="DM18" s="535"/>
      <c r="DN18" s="535"/>
      <c r="DO18" s="407"/>
      <c r="DP18" s="322"/>
      <c r="DQ18" s="79">
        <f t="shared" si="49"/>
        <v>0</v>
      </c>
      <c r="DR18" s="79">
        <f t="shared" si="50"/>
        <v>0</v>
      </c>
      <c r="DS18" s="102">
        <f t="shared" si="51"/>
        <v>0</v>
      </c>
      <c r="DT18" s="535"/>
      <c r="DU18" s="535"/>
      <c r="DV18" s="407"/>
    </row>
    <row r="19" spans="1:126" ht="12.75" outlineLevel="1" x14ac:dyDescent="0.2">
      <c r="A19" s="92" t="s">
        <v>99</v>
      </c>
      <c r="B19" s="166" t="s">
        <v>92</v>
      </c>
      <c r="C19" s="50"/>
      <c r="D19" s="51"/>
      <c r="E19" s="102">
        <f t="shared" si="0"/>
        <v>0</v>
      </c>
      <c r="F19" s="163"/>
      <c r="G19" s="18"/>
      <c r="H19" s="322" t="s">
        <v>336</v>
      </c>
      <c r="I19" s="79">
        <f t="shared" si="1"/>
        <v>0</v>
      </c>
      <c r="J19" s="79">
        <f t="shared" si="2"/>
        <v>0</v>
      </c>
      <c r="K19" s="102">
        <f t="shared" si="52"/>
        <v>0</v>
      </c>
      <c r="L19" s="535"/>
      <c r="M19" s="535"/>
      <c r="N19" s="407"/>
      <c r="O19" s="322" t="str">
        <f t="shared" si="3"/>
        <v>SME</v>
      </c>
      <c r="P19" s="79">
        <f t="shared" si="4"/>
        <v>0</v>
      </c>
      <c r="Q19" s="79">
        <f t="shared" si="5"/>
        <v>0</v>
      </c>
      <c r="R19" s="102">
        <f t="shared" si="53"/>
        <v>0</v>
      </c>
      <c r="S19" s="535"/>
      <c r="T19" s="535"/>
      <c r="U19" s="407"/>
      <c r="V19" s="322"/>
      <c r="W19" s="79">
        <f t="shared" si="7"/>
        <v>0</v>
      </c>
      <c r="X19" s="79">
        <f t="shared" si="8"/>
        <v>0</v>
      </c>
      <c r="Y19" s="102">
        <f t="shared" si="9"/>
        <v>0</v>
      </c>
      <c r="Z19" s="535"/>
      <c r="AA19" s="535"/>
      <c r="AB19" s="407"/>
      <c r="AC19" s="322"/>
      <c r="AD19" s="79">
        <f t="shared" si="10"/>
        <v>0</v>
      </c>
      <c r="AE19" s="79">
        <f t="shared" si="11"/>
        <v>0</v>
      </c>
      <c r="AF19" s="102">
        <f t="shared" si="12"/>
        <v>0</v>
      </c>
      <c r="AG19" s="535"/>
      <c r="AH19" s="535"/>
      <c r="AI19" s="407"/>
      <c r="AJ19" s="322"/>
      <c r="AK19" s="79">
        <f t="shared" si="13"/>
        <v>0</v>
      </c>
      <c r="AL19" s="79">
        <f t="shared" si="14"/>
        <v>0</v>
      </c>
      <c r="AM19" s="102">
        <f t="shared" si="15"/>
        <v>0</v>
      </c>
      <c r="AN19" s="535"/>
      <c r="AO19" s="535"/>
      <c r="AP19" s="407"/>
      <c r="AQ19" s="322"/>
      <c r="AR19" s="79">
        <f t="shared" si="16"/>
        <v>0</v>
      </c>
      <c r="AS19" s="79">
        <f t="shared" si="17"/>
        <v>0</v>
      </c>
      <c r="AT19" s="102">
        <f t="shared" si="18"/>
        <v>0</v>
      </c>
      <c r="AU19" s="535"/>
      <c r="AV19" s="535"/>
      <c r="AW19" s="407"/>
      <c r="AX19" s="322"/>
      <c r="AY19" s="79">
        <f t="shared" si="19"/>
        <v>0</v>
      </c>
      <c r="AZ19" s="79">
        <f t="shared" si="20"/>
        <v>0</v>
      </c>
      <c r="BA19" s="102">
        <f t="shared" si="21"/>
        <v>0</v>
      </c>
      <c r="BB19" s="535"/>
      <c r="BC19" s="535"/>
      <c r="BD19" s="407"/>
      <c r="BE19" s="322"/>
      <c r="BF19" s="79">
        <f t="shared" si="22"/>
        <v>0</v>
      </c>
      <c r="BG19" s="79">
        <f t="shared" si="23"/>
        <v>0</v>
      </c>
      <c r="BH19" s="102">
        <f t="shared" si="24"/>
        <v>0</v>
      </c>
      <c r="BI19" s="535"/>
      <c r="BJ19" s="535"/>
      <c r="BK19" s="407"/>
      <c r="BL19" s="322"/>
      <c r="BM19" s="79">
        <f t="shared" si="25"/>
        <v>0</v>
      </c>
      <c r="BN19" s="79">
        <f t="shared" si="26"/>
        <v>0</v>
      </c>
      <c r="BO19" s="102">
        <f t="shared" si="27"/>
        <v>0</v>
      </c>
      <c r="BP19" s="535"/>
      <c r="BQ19" s="535"/>
      <c r="BR19" s="407"/>
      <c r="BS19" s="322"/>
      <c r="BT19" s="79">
        <f t="shared" si="28"/>
        <v>0</v>
      </c>
      <c r="BU19" s="79">
        <f t="shared" si="29"/>
        <v>0</v>
      </c>
      <c r="BV19" s="102">
        <f t="shared" si="30"/>
        <v>0</v>
      </c>
      <c r="BW19" s="535"/>
      <c r="BX19" s="535"/>
      <c r="BY19" s="407"/>
      <c r="BZ19" s="322"/>
      <c r="CA19" s="79">
        <f t="shared" si="31"/>
        <v>0</v>
      </c>
      <c r="CB19" s="79">
        <f t="shared" si="32"/>
        <v>0</v>
      </c>
      <c r="CC19" s="102">
        <f t="shared" si="33"/>
        <v>0</v>
      </c>
      <c r="CD19" s="535"/>
      <c r="CE19" s="535"/>
      <c r="CF19" s="407"/>
      <c r="CG19" s="322"/>
      <c r="CH19" s="79">
        <f t="shared" si="34"/>
        <v>0</v>
      </c>
      <c r="CI19" s="79">
        <f t="shared" si="35"/>
        <v>0</v>
      </c>
      <c r="CJ19" s="102">
        <f t="shared" si="36"/>
        <v>0</v>
      </c>
      <c r="CK19" s="535"/>
      <c r="CL19" s="535"/>
      <c r="CM19" s="407"/>
      <c r="CN19" s="322"/>
      <c r="CO19" s="79">
        <f t="shared" si="37"/>
        <v>0</v>
      </c>
      <c r="CP19" s="79">
        <f t="shared" si="38"/>
        <v>0</v>
      </c>
      <c r="CQ19" s="102">
        <f t="shared" si="39"/>
        <v>0</v>
      </c>
      <c r="CR19" s="535"/>
      <c r="CS19" s="535"/>
      <c r="CT19" s="407"/>
      <c r="CU19" s="322"/>
      <c r="CV19" s="79">
        <f t="shared" si="40"/>
        <v>0</v>
      </c>
      <c r="CW19" s="79">
        <f t="shared" si="41"/>
        <v>0</v>
      </c>
      <c r="CX19" s="102">
        <f t="shared" si="42"/>
        <v>0</v>
      </c>
      <c r="CY19" s="535"/>
      <c r="CZ19" s="535"/>
      <c r="DA19" s="407"/>
      <c r="DB19" s="322"/>
      <c r="DC19" s="79">
        <f t="shared" si="43"/>
        <v>0</v>
      </c>
      <c r="DD19" s="79">
        <f t="shared" si="44"/>
        <v>0</v>
      </c>
      <c r="DE19" s="102">
        <f t="shared" si="45"/>
        <v>0</v>
      </c>
      <c r="DF19" s="535"/>
      <c r="DG19" s="535"/>
      <c r="DH19" s="407"/>
      <c r="DI19" s="322"/>
      <c r="DJ19" s="79">
        <f t="shared" si="46"/>
        <v>0</v>
      </c>
      <c r="DK19" s="79">
        <f t="shared" si="47"/>
        <v>0</v>
      </c>
      <c r="DL19" s="102">
        <f t="shared" si="48"/>
        <v>0</v>
      </c>
      <c r="DM19" s="535"/>
      <c r="DN19" s="535"/>
      <c r="DO19" s="407"/>
      <c r="DP19" s="322"/>
      <c r="DQ19" s="79">
        <f t="shared" si="49"/>
        <v>0</v>
      </c>
      <c r="DR19" s="79">
        <f t="shared" si="50"/>
        <v>0</v>
      </c>
      <c r="DS19" s="102">
        <f t="shared" si="51"/>
        <v>0</v>
      </c>
      <c r="DT19" s="535"/>
      <c r="DU19" s="535"/>
      <c r="DV19" s="407"/>
    </row>
    <row r="20" spans="1:126" ht="12.75" outlineLevel="1" x14ac:dyDescent="0.2">
      <c r="A20" s="92" t="s">
        <v>99</v>
      </c>
      <c r="B20" s="166" t="s">
        <v>92</v>
      </c>
      <c r="C20" s="52"/>
      <c r="D20" s="51"/>
      <c r="E20" s="102">
        <f t="shared" si="0"/>
        <v>0</v>
      </c>
      <c r="F20" s="163"/>
      <c r="G20" s="18"/>
      <c r="H20" s="322" t="s">
        <v>336</v>
      </c>
      <c r="I20" s="79">
        <f t="shared" si="1"/>
        <v>0</v>
      </c>
      <c r="J20" s="79">
        <f t="shared" si="2"/>
        <v>0</v>
      </c>
      <c r="K20" s="102">
        <f t="shared" si="52"/>
        <v>0</v>
      </c>
      <c r="L20" s="535"/>
      <c r="M20" s="535"/>
      <c r="N20" s="407"/>
      <c r="O20" s="322" t="str">
        <f t="shared" si="3"/>
        <v>SME</v>
      </c>
      <c r="P20" s="79">
        <f t="shared" si="4"/>
        <v>0</v>
      </c>
      <c r="Q20" s="79">
        <f t="shared" si="5"/>
        <v>0</v>
      </c>
      <c r="R20" s="102">
        <f t="shared" si="53"/>
        <v>0</v>
      </c>
      <c r="S20" s="535"/>
      <c r="T20" s="535"/>
      <c r="U20" s="407"/>
      <c r="V20" s="322"/>
      <c r="W20" s="79">
        <f t="shared" si="7"/>
        <v>0</v>
      </c>
      <c r="X20" s="79">
        <f t="shared" si="8"/>
        <v>0</v>
      </c>
      <c r="Y20" s="102">
        <f t="shared" si="9"/>
        <v>0</v>
      </c>
      <c r="Z20" s="535"/>
      <c r="AA20" s="535"/>
      <c r="AB20" s="407"/>
      <c r="AC20" s="322"/>
      <c r="AD20" s="79">
        <f t="shared" si="10"/>
        <v>0</v>
      </c>
      <c r="AE20" s="79">
        <f t="shared" si="11"/>
        <v>0</v>
      </c>
      <c r="AF20" s="102">
        <f t="shared" si="12"/>
        <v>0</v>
      </c>
      <c r="AG20" s="535"/>
      <c r="AH20" s="535"/>
      <c r="AI20" s="407"/>
      <c r="AJ20" s="322"/>
      <c r="AK20" s="79">
        <f t="shared" si="13"/>
        <v>0</v>
      </c>
      <c r="AL20" s="79">
        <f t="shared" si="14"/>
        <v>0</v>
      </c>
      <c r="AM20" s="102">
        <f t="shared" si="15"/>
        <v>0</v>
      </c>
      <c r="AN20" s="535"/>
      <c r="AO20" s="535"/>
      <c r="AP20" s="407"/>
      <c r="AQ20" s="322"/>
      <c r="AR20" s="79">
        <f t="shared" si="16"/>
        <v>0</v>
      </c>
      <c r="AS20" s="79">
        <f t="shared" si="17"/>
        <v>0</v>
      </c>
      <c r="AT20" s="102">
        <f t="shared" si="18"/>
        <v>0</v>
      </c>
      <c r="AU20" s="535"/>
      <c r="AV20" s="535"/>
      <c r="AW20" s="407"/>
      <c r="AX20" s="322"/>
      <c r="AY20" s="79">
        <f t="shared" si="19"/>
        <v>0</v>
      </c>
      <c r="AZ20" s="79">
        <f t="shared" si="20"/>
        <v>0</v>
      </c>
      <c r="BA20" s="102">
        <f t="shared" si="21"/>
        <v>0</v>
      </c>
      <c r="BB20" s="535"/>
      <c r="BC20" s="535"/>
      <c r="BD20" s="407"/>
      <c r="BE20" s="322"/>
      <c r="BF20" s="79">
        <f t="shared" si="22"/>
        <v>0</v>
      </c>
      <c r="BG20" s="79">
        <f t="shared" si="23"/>
        <v>0</v>
      </c>
      <c r="BH20" s="102">
        <f t="shared" si="24"/>
        <v>0</v>
      </c>
      <c r="BI20" s="535"/>
      <c r="BJ20" s="535"/>
      <c r="BK20" s="407"/>
      <c r="BL20" s="322"/>
      <c r="BM20" s="79">
        <f t="shared" si="25"/>
        <v>0</v>
      </c>
      <c r="BN20" s="79">
        <f t="shared" si="26"/>
        <v>0</v>
      </c>
      <c r="BO20" s="102">
        <f t="shared" si="27"/>
        <v>0</v>
      </c>
      <c r="BP20" s="535"/>
      <c r="BQ20" s="535"/>
      <c r="BR20" s="407"/>
      <c r="BS20" s="322"/>
      <c r="BT20" s="79">
        <f t="shared" si="28"/>
        <v>0</v>
      </c>
      <c r="BU20" s="79">
        <f t="shared" si="29"/>
        <v>0</v>
      </c>
      <c r="BV20" s="102">
        <f t="shared" si="30"/>
        <v>0</v>
      </c>
      <c r="BW20" s="535"/>
      <c r="BX20" s="535"/>
      <c r="BY20" s="407"/>
      <c r="BZ20" s="322"/>
      <c r="CA20" s="79">
        <f t="shared" si="31"/>
        <v>0</v>
      </c>
      <c r="CB20" s="79">
        <f t="shared" si="32"/>
        <v>0</v>
      </c>
      <c r="CC20" s="102">
        <f t="shared" si="33"/>
        <v>0</v>
      </c>
      <c r="CD20" s="535"/>
      <c r="CE20" s="535"/>
      <c r="CF20" s="407"/>
      <c r="CG20" s="322"/>
      <c r="CH20" s="79">
        <f t="shared" si="34"/>
        <v>0</v>
      </c>
      <c r="CI20" s="79">
        <f t="shared" si="35"/>
        <v>0</v>
      </c>
      <c r="CJ20" s="102">
        <f t="shared" si="36"/>
        <v>0</v>
      </c>
      <c r="CK20" s="535"/>
      <c r="CL20" s="535"/>
      <c r="CM20" s="407"/>
      <c r="CN20" s="322"/>
      <c r="CO20" s="79">
        <f t="shared" si="37"/>
        <v>0</v>
      </c>
      <c r="CP20" s="79">
        <f t="shared" si="38"/>
        <v>0</v>
      </c>
      <c r="CQ20" s="102">
        <f t="shared" si="39"/>
        <v>0</v>
      </c>
      <c r="CR20" s="535"/>
      <c r="CS20" s="535"/>
      <c r="CT20" s="407"/>
      <c r="CU20" s="322"/>
      <c r="CV20" s="79">
        <f t="shared" si="40"/>
        <v>0</v>
      </c>
      <c r="CW20" s="79">
        <f t="shared" si="41"/>
        <v>0</v>
      </c>
      <c r="CX20" s="102">
        <f t="shared" si="42"/>
        <v>0</v>
      </c>
      <c r="CY20" s="535"/>
      <c r="CZ20" s="535"/>
      <c r="DA20" s="407"/>
      <c r="DB20" s="322"/>
      <c r="DC20" s="79">
        <f t="shared" si="43"/>
        <v>0</v>
      </c>
      <c r="DD20" s="79">
        <f t="shared" si="44"/>
        <v>0</v>
      </c>
      <c r="DE20" s="102">
        <f t="shared" si="45"/>
        <v>0</v>
      </c>
      <c r="DF20" s="535"/>
      <c r="DG20" s="535"/>
      <c r="DH20" s="407"/>
      <c r="DI20" s="322"/>
      <c r="DJ20" s="79">
        <f t="shared" si="46"/>
        <v>0</v>
      </c>
      <c r="DK20" s="79">
        <f t="shared" si="47"/>
        <v>0</v>
      </c>
      <c r="DL20" s="102">
        <f t="shared" si="48"/>
        <v>0</v>
      </c>
      <c r="DM20" s="535"/>
      <c r="DN20" s="535"/>
      <c r="DO20" s="407"/>
      <c r="DP20" s="322"/>
      <c r="DQ20" s="79">
        <f t="shared" si="49"/>
        <v>0</v>
      </c>
      <c r="DR20" s="79">
        <f t="shared" si="50"/>
        <v>0</v>
      </c>
      <c r="DS20" s="102">
        <f t="shared" si="51"/>
        <v>0</v>
      </c>
      <c r="DT20" s="535"/>
      <c r="DU20" s="535"/>
      <c r="DV20" s="407"/>
    </row>
    <row r="21" spans="1:126" ht="12.75" outlineLevel="1" x14ac:dyDescent="0.2">
      <c r="A21" s="104" t="s">
        <v>15</v>
      </c>
      <c r="B21" s="162"/>
      <c r="C21" s="103">
        <f>SUMIF($H22:$H29,MID($H21,3,10),C22:C29)</f>
        <v>0</v>
      </c>
      <c r="D21" s="103">
        <f>SUMIF($H22:$H29,MID($H21,3,10),D22:D29)</f>
        <v>0</v>
      </c>
      <c r="E21" s="103">
        <f t="shared" si="0"/>
        <v>0</v>
      </c>
      <c r="F21" s="163"/>
      <c r="G21" s="18"/>
      <c r="H21" s="323" t="s">
        <v>339</v>
      </c>
      <c r="I21" s="77">
        <f t="shared" si="1"/>
        <v>0</v>
      </c>
      <c r="J21" s="77">
        <f t="shared" si="2"/>
        <v>0</v>
      </c>
      <c r="K21" s="101">
        <f t="shared" si="52"/>
        <v>0</v>
      </c>
      <c r="L21" s="488">
        <f>IF(I$1="","",SUMIF($H22:$H29,MID($H21,3,10),L22:L29))</f>
        <v>0</v>
      </c>
      <c r="M21" s="488">
        <f>IF(I$1="","",SUMIF($H22:$H29,MID($H21,3,10),M22:M29))</f>
        <v>0</v>
      </c>
      <c r="N21" s="407"/>
      <c r="O21" s="322" t="str">
        <f t="shared" si="3"/>
        <v>SM</v>
      </c>
      <c r="P21" s="77">
        <f t="shared" si="4"/>
        <v>0</v>
      </c>
      <c r="Q21" s="77">
        <f t="shared" si="5"/>
        <v>0</v>
      </c>
      <c r="R21" s="101">
        <f t="shared" ref="R21:R28" si="54">IF(P$1="","",SUM(P21:Q21))</f>
        <v>0</v>
      </c>
      <c r="S21" s="488">
        <f>IF(P$1="","",SUMIF($H22:$H29,MID($H21,3,10),S22:S29))</f>
        <v>0</v>
      </c>
      <c r="T21" s="488">
        <f>IF(P$1="","",SUMIF($H22:$H29,MID($H21,3,10),T22:T29))</f>
        <v>0</v>
      </c>
      <c r="U21" s="407"/>
      <c r="V21" s="322"/>
      <c r="W21" s="77">
        <f t="shared" si="7"/>
        <v>0</v>
      </c>
      <c r="X21" s="77">
        <f t="shared" si="8"/>
        <v>0</v>
      </c>
      <c r="Y21" s="101">
        <f t="shared" si="9"/>
        <v>0</v>
      </c>
      <c r="Z21" s="488">
        <f>IF(W$1="","",SUMIF($H22:$H29,MID($H21,3,10),Z22:Z29))</f>
        <v>0</v>
      </c>
      <c r="AA21" s="488">
        <f>IF(W$1="","",SUMIF($H22:$H29,MID($H21,3,10),AA22:AA29))</f>
        <v>0</v>
      </c>
      <c r="AB21" s="407"/>
      <c r="AC21" s="322"/>
      <c r="AD21" s="77">
        <f t="shared" si="10"/>
        <v>0</v>
      </c>
      <c r="AE21" s="77">
        <f t="shared" si="11"/>
        <v>0</v>
      </c>
      <c r="AF21" s="101">
        <f t="shared" si="12"/>
        <v>0</v>
      </c>
      <c r="AG21" s="488">
        <f>IF(AD$1="","",SUMIF($H22:$H29,MID($H21,3,10),AG22:AG29))</f>
        <v>0</v>
      </c>
      <c r="AH21" s="488">
        <f>IF(AD$1="","",SUMIF($H22:$H29,MID($H21,3,10),AH22:AH29))</f>
        <v>0</v>
      </c>
      <c r="AI21" s="407"/>
      <c r="AJ21" s="322"/>
      <c r="AK21" s="77">
        <f t="shared" si="13"/>
        <v>0</v>
      </c>
      <c r="AL21" s="77">
        <f t="shared" si="14"/>
        <v>0</v>
      </c>
      <c r="AM21" s="101">
        <f t="shared" si="15"/>
        <v>0</v>
      </c>
      <c r="AN21" s="488">
        <f>IF(AK$1="","",SUMIF($H22:$H29,MID($H21,3,10),AN22:AN29))</f>
        <v>0</v>
      </c>
      <c r="AO21" s="488">
        <f>IF(AK$1="","",SUMIF($H22:$H29,MID($H21,3,10),AO22:AO29))</f>
        <v>0</v>
      </c>
      <c r="AP21" s="407"/>
      <c r="AQ21" s="322"/>
      <c r="AR21" s="77">
        <f t="shared" si="16"/>
        <v>0</v>
      </c>
      <c r="AS21" s="77">
        <f t="shared" si="17"/>
        <v>0</v>
      </c>
      <c r="AT21" s="101">
        <f t="shared" si="18"/>
        <v>0</v>
      </c>
      <c r="AU21" s="488">
        <f>IF(AR$1="","",SUMIF($H22:$H29,MID($H21,3,10),AU22:AU29))</f>
        <v>0</v>
      </c>
      <c r="AV21" s="488">
        <f>IF(AR$1="","",SUMIF($H22:$H29,MID($H21,3,10),AV22:AV29))</f>
        <v>0</v>
      </c>
      <c r="AW21" s="407"/>
      <c r="AX21" s="322"/>
      <c r="AY21" s="77">
        <f t="shared" si="19"/>
        <v>0</v>
      </c>
      <c r="AZ21" s="77">
        <f t="shared" si="20"/>
        <v>0</v>
      </c>
      <c r="BA21" s="101">
        <f t="shared" si="21"/>
        <v>0</v>
      </c>
      <c r="BB21" s="488">
        <f>IF(AY$1="","",SUMIF($H22:$H29,MID($H21,3,10),BB22:BB29))</f>
        <v>0</v>
      </c>
      <c r="BC21" s="488">
        <f>IF(AY$1="","",SUMIF($H22:$H29,MID($H21,3,10),BC22:BC29))</f>
        <v>0</v>
      </c>
      <c r="BD21" s="407"/>
      <c r="BE21" s="322"/>
      <c r="BF21" s="77">
        <f t="shared" si="22"/>
        <v>0</v>
      </c>
      <c r="BG21" s="77">
        <f t="shared" si="23"/>
        <v>0</v>
      </c>
      <c r="BH21" s="101">
        <f t="shared" si="24"/>
        <v>0</v>
      </c>
      <c r="BI21" s="488">
        <f>IF(BF$1="","",SUMIF($H22:$H29,MID($H21,3,10),BI22:BI29))</f>
        <v>0</v>
      </c>
      <c r="BJ21" s="488">
        <f>IF(BF$1="","",SUMIF($H22:$H29,MID($H21,3,10),BJ22:BJ29))</f>
        <v>0</v>
      </c>
      <c r="BK21" s="407"/>
      <c r="BL21" s="322"/>
      <c r="BM21" s="77">
        <f t="shared" si="25"/>
        <v>0</v>
      </c>
      <c r="BN21" s="77">
        <f t="shared" si="26"/>
        <v>0</v>
      </c>
      <c r="BO21" s="101">
        <f t="shared" si="27"/>
        <v>0</v>
      </c>
      <c r="BP21" s="488">
        <f>IF(BM$1="","",SUMIF($H22:$H29,MID($H21,3,10),BP22:BP29))</f>
        <v>0</v>
      </c>
      <c r="BQ21" s="488">
        <f>IF(BM$1="","",SUMIF($H22:$H29,MID($H21,3,10),BQ22:BQ29))</f>
        <v>0</v>
      </c>
      <c r="BR21" s="407"/>
      <c r="BS21" s="322"/>
      <c r="BT21" s="77">
        <f t="shared" si="28"/>
        <v>0</v>
      </c>
      <c r="BU21" s="77">
        <f t="shared" si="29"/>
        <v>0</v>
      </c>
      <c r="BV21" s="101">
        <f t="shared" si="30"/>
        <v>0</v>
      </c>
      <c r="BW21" s="488">
        <f>IF(BT$1="","",SUMIF($H22:$H29,MID($H21,3,10),BW22:BW29))</f>
        <v>0</v>
      </c>
      <c r="BX21" s="488">
        <f>IF(BT$1="","",SUMIF($H22:$H29,MID($H21,3,10),BX22:BX29))</f>
        <v>0</v>
      </c>
      <c r="BY21" s="407"/>
      <c r="BZ21" s="322"/>
      <c r="CA21" s="77">
        <f t="shared" si="31"/>
        <v>0</v>
      </c>
      <c r="CB21" s="77">
        <f t="shared" si="32"/>
        <v>0</v>
      </c>
      <c r="CC21" s="101">
        <f t="shared" si="33"/>
        <v>0</v>
      </c>
      <c r="CD21" s="488">
        <f>IF(CA$1="","",SUMIF($H22:$H29,MID($H21,3,10),CD22:CD29))</f>
        <v>0</v>
      </c>
      <c r="CE21" s="488">
        <f>IF(CA$1="","",SUMIF($H22:$H29,MID($H21,3,10),CE22:CE29))</f>
        <v>0</v>
      </c>
      <c r="CF21" s="407"/>
      <c r="CG21" s="322"/>
      <c r="CH21" s="77">
        <f t="shared" si="34"/>
        <v>0</v>
      </c>
      <c r="CI21" s="77">
        <f t="shared" si="35"/>
        <v>0</v>
      </c>
      <c r="CJ21" s="101">
        <f t="shared" si="36"/>
        <v>0</v>
      </c>
      <c r="CK21" s="488">
        <f>IF(CH$1="","",SUMIF($H22:$H29,MID($H21,3,10),CK22:CK29))</f>
        <v>0</v>
      </c>
      <c r="CL21" s="488">
        <f>IF(CH$1="","",SUMIF($H22:$H29,MID($H21,3,10),CL22:CL29))</f>
        <v>0</v>
      </c>
      <c r="CM21" s="407"/>
      <c r="CN21" s="322"/>
      <c r="CO21" s="77">
        <f t="shared" si="37"/>
        <v>0</v>
      </c>
      <c r="CP21" s="77">
        <f t="shared" si="38"/>
        <v>0</v>
      </c>
      <c r="CQ21" s="101">
        <f t="shared" si="39"/>
        <v>0</v>
      </c>
      <c r="CR21" s="488">
        <f>IF(CO$1="","",SUMIF($H22:$H29,MID($H21,3,10),CR22:CR29))</f>
        <v>0</v>
      </c>
      <c r="CS21" s="488">
        <f>IF(CO$1="","",SUMIF($H22:$H29,MID($H21,3,10),CS22:CS29))</f>
        <v>0</v>
      </c>
      <c r="CT21" s="407"/>
      <c r="CU21" s="322"/>
      <c r="CV21" s="77">
        <f t="shared" si="40"/>
        <v>0</v>
      </c>
      <c r="CW21" s="77">
        <f t="shared" si="41"/>
        <v>0</v>
      </c>
      <c r="CX21" s="101">
        <f t="shared" si="42"/>
        <v>0</v>
      </c>
      <c r="CY21" s="488">
        <f>IF(CV$1="","",SUMIF($H22:$H29,MID($H21,3,10),CY22:CY29))</f>
        <v>0</v>
      </c>
      <c r="CZ21" s="488">
        <f>IF(CV$1="","",SUMIF($H22:$H29,MID($H21,3,10),CZ22:CZ29))</f>
        <v>0</v>
      </c>
      <c r="DA21" s="407"/>
      <c r="DB21" s="322"/>
      <c r="DC21" s="77">
        <f t="shared" si="43"/>
        <v>0</v>
      </c>
      <c r="DD21" s="77">
        <f t="shared" si="44"/>
        <v>0</v>
      </c>
      <c r="DE21" s="101">
        <f t="shared" si="45"/>
        <v>0</v>
      </c>
      <c r="DF21" s="488">
        <f>IF(DC$1="","",SUMIF($H22:$H29,MID($H21,3,10),DF22:DF29))</f>
        <v>0</v>
      </c>
      <c r="DG21" s="488">
        <f>IF(DC$1="","",SUMIF($H22:$H29,MID($H21,3,10),DG22:DG29))</f>
        <v>0</v>
      </c>
      <c r="DH21" s="407"/>
      <c r="DI21" s="322"/>
      <c r="DJ21" s="77">
        <f t="shared" si="46"/>
        <v>0</v>
      </c>
      <c r="DK21" s="77">
        <f t="shared" si="47"/>
        <v>0</v>
      </c>
      <c r="DL21" s="101">
        <f t="shared" si="48"/>
        <v>0</v>
      </c>
      <c r="DM21" s="488">
        <f>IF(DJ$1="","",SUMIF($H22:$H29,MID($H21,3,10),DM22:DM29))</f>
        <v>0</v>
      </c>
      <c r="DN21" s="488">
        <f>IF(DJ$1="","",SUMIF($H22:$H29,MID($H21,3,10),DN22:DN29))</f>
        <v>0</v>
      </c>
      <c r="DO21" s="407"/>
      <c r="DP21" s="322"/>
      <c r="DQ21" s="77">
        <f t="shared" si="49"/>
        <v>0</v>
      </c>
      <c r="DR21" s="77">
        <f t="shared" si="50"/>
        <v>0</v>
      </c>
      <c r="DS21" s="101">
        <f t="shared" si="51"/>
        <v>0</v>
      </c>
      <c r="DT21" s="488">
        <f>IF(DQ$1="","",SUMIF($H22:$H29,MID($H21,3,10),DT22:DT29))</f>
        <v>0</v>
      </c>
      <c r="DU21" s="488">
        <f>IF(DQ$1="","",SUMIF($H22:$H29,MID($H21,3,10),DU22:DU29))</f>
        <v>0</v>
      </c>
      <c r="DV21" s="407"/>
    </row>
    <row r="22" spans="1:126" ht="12.75" outlineLevel="1" x14ac:dyDescent="0.2">
      <c r="A22" s="92" t="s">
        <v>1</v>
      </c>
      <c r="B22" s="159" t="s">
        <v>105</v>
      </c>
      <c r="C22" s="53"/>
      <c r="D22" s="53"/>
      <c r="E22" s="102">
        <f t="shared" si="0"/>
        <v>0</v>
      </c>
      <c r="F22" s="147"/>
      <c r="G22" s="18" t="s">
        <v>71</v>
      </c>
      <c r="H22" s="323" t="s">
        <v>338</v>
      </c>
      <c r="I22" s="79">
        <f t="shared" si="1"/>
        <v>0</v>
      </c>
      <c r="J22" s="79">
        <f t="shared" si="2"/>
        <v>0</v>
      </c>
      <c r="K22" s="102">
        <f t="shared" ref="K22:K29" si="55">IF(I$1="","",SUM(I22:J22))</f>
        <v>0</v>
      </c>
      <c r="L22" s="535"/>
      <c r="M22" s="535"/>
      <c r="N22" s="407"/>
      <c r="O22" s="322" t="str">
        <f t="shared" si="3"/>
        <v>SMS</v>
      </c>
      <c r="P22" s="79">
        <f t="shared" si="4"/>
        <v>0</v>
      </c>
      <c r="Q22" s="79">
        <f t="shared" si="5"/>
        <v>0</v>
      </c>
      <c r="R22" s="102">
        <f t="shared" si="54"/>
        <v>0</v>
      </c>
      <c r="S22" s="535"/>
      <c r="T22" s="535"/>
      <c r="U22" s="407"/>
      <c r="V22" s="322"/>
      <c r="W22" s="79">
        <f t="shared" si="7"/>
        <v>0</v>
      </c>
      <c r="X22" s="79">
        <f t="shared" si="8"/>
        <v>0</v>
      </c>
      <c r="Y22" s="102">
        <f t="shared" si="9"/>
        <v>0</v>
      </c>
      <c r="Z22" s="535"/>
      <c r="AA22" s="535"/>
      <c r="AB22" s="407"/>
      <c r="AC22" s="322"/>
      <c r="AD22" s="79">
        <f t="shared" si="10"/>
        <v>0</v>
      </c>
      <c r="AE22" s="79">
        <f t="shared" si="11"/>
        <v>0</v>
      </c>
      <c r="AF22" s="102">
        <f t="shared" si="12"/>
        <v>0</v>
      </c>
      <c r="AG22" s="535"/>
      <c r="AH22" s="535"/>
      <c r="AI22" s="407"/>
      <c r="AJ22" s="322"/>
      <c r="AK22" s="79">
        <f t="shared" si="13"/>
        <v>0</v>
      </c>
      <c r="AL22" s="79">
        <f t="shared" si="14"/>
        <v>0</v>
      </c>
      <c r="AM22" s="102">
        <f t="shared" si="15"/>
        <v>0</v>
      </c>
      <c r="AN22" s="535"/>
      <c r="AO22" s="535"/>
      <c r="AP22" s="407"/>
      <c r="AQ22" s="322"/>
      <c r="AR22" s="79">
        <f t="shared" si="16"/>
        <v>0</v>
      </c>
      <c r="AS22" s="79">
        <f t="shared" si="17"/>
        <v>0</v>
      </c>
      <c r="AT22" s="102">
        <f t="shared" si="18"/>
        <v>0</v>
      </c>
      <c r="AU22" s="535"/>
      <c r="AV22" s="535"/>
      <c r="AW22" s="407"/>
      <c r="AX22" s="322"/>
      <c r="AY22" s="79">
        <f t="shared" si="19"/>
        <v>0</v>
      </c>
      <c r="AZ22" s="79">
        <f t="shared" si="20"/>
        <v>0</v>
      </c>
      <c r="BA22" s="102">
        <f t="shared" si="21"/>
        <v>0</v>
      </c>
      <c r="BB22" s="535"/>
      <c r="BC22" s="535"/>
      <c r="BD22" s="407"/>
      <c r="BE22" s="322"/>
      <c r="BF22" s="79">
        <f t="shared" si="22"/>
        <v>0</v>
      </c>
      <c r="BG22" s="79">
        <f t="shared" si="23"/>
        <v>0</v>
      </c>
      <c r="BH22" s="102">
        <f t="shared" si="24"/>
        <v>0</v>
      </c>
      <c r="BI22" s="535"/>
      <c r="BJ22" s="535"/>
      <c r="BK22" s="407"/>
      <c r="BL22" s="322"/>
      <c r="BM22" s="79">
        <f t="shared" si="25"/>
        <v>0</v>
      </c>
      <c r="BN22" s="79">
        <f t="shared" si="26"/>
        <v>0</v>
      </c>
      <c r="BO22" s="102">
        <f t="shared" si="27"/>
        <v>0</v>
      </c>
      <c r="BP22" s="535"/>
      <c r="BQ22" s="535"/>
      <c r="BR22" s="407"/>
      <c r="BS22" s="322"/>
      <c r="BT22" s="79">
        <f t="shared" si="28"/>
        <v>0</v>
      </c>
      <c r="BU22" s="79">
        <f t="shared" si="29"/>
        <v>0</v>
      </c>
      <c r="BV22" s="102">
        <f t="shared" si="30"/>
        <v>0</v>
      </c>
      <c r="BW22" s="535"/>
      <c r="BX22" s="535"/>
      <c r="BY22" s="407"/>
      <c r="BZ22" s="322"/>
      <c r="CA22" s="79">
        <f t="shared" si="31"/>
        <v>0</v>
      </c>
      <c r="CB22" s="79">
        <f t="shared" si="32"/>
        <v>0</v>
      </c>
      <c r="CC22" s="102">
        <f t="shared" si="33"/>
        <v>0</v>
      </c>
      <c r="CD22" s="535"/>
      <c r="CE22" s="535"/>
      <c r="CF22" s="407"/>
      <c r="CG22" s="322"/>
      <c r="CH22" s="79">
        <f t="shared" si="34"/>
        <v>0</v>
      </c>
      <c r="CI22" s="79">
        <f t="shared" si="35"/>
        <v>0</v>
      </c>
      <c r="CJ22" s="102">
        <f t="shared" si="36"/>
        <v>0</v>
      </c>
      <c r="CK22" s="535"/>
      <c r="CL22" s="535"/>
      <c r="CM22" s="407"/>
      <c r="CN22" s="322"/>
      <c r="CO22" s="79">
        <f t="shared" si="37"/>
        <v>0</v>
      </c>
      <c r="CP22" s="79">
        <f t="shared" si="38"/>
        <v>0</v>
      </c>
      <c r="CQ22" s="102">
        <f t="shared" si="39"/>
        <v>0</v>
      </c>
      <c r="CR22" s="535"/>
      <c r="CS22" s="535"/>
      <c r="CT22" s="407"/>
      <c r="CU22" s="322"/>
      <c r="CV22" s="79">
        <f t="shared" si="40"/>
        <v>0</v>
      </c>
      <c r="CW22" s="79">
        <f t="shared" si="41"/>
        <v>0</v>
      </c>
      <c r="CX22" s="102">
        <f t="shared" si="42"/>
        <v>0</v>
      </c>
      <c r="CY22" s="535"/>
      <c r="CZ22" s="535"/>
      <c r="DA22" s="407"/>
      <c r="DB22" s="322"/>
      <c r="DC22" s="79">
        <f t="shared" si="43"/>
        <v>0</v>
      </c>
      <c r="DD22" s="79">
        <f t="shared" si="44"/>
        <v>0</v>
      </c>
      <c r="DE22" s="102">
        <f t="shared" si="45"/>
        <v>0</v>
      </c>
      <c r="DF22" s="535"/>
      <c r="DG22" s="535"/>
      <c r="DH22" s="407"/>
      <c r="DI22" s="322"/>
      <c r="DJ22" s="79">
        <f t="shared" si="46"/>
        <v>0</v>
      </c>
      <c r="DK22" s="79">
        <f t="shared" si="47"/>
        <v>0</v>
      </c>
      <c r="DL22" s="102">
        <f t="shared" si="48"/>
        <v>0</v>
      </c>
      <c r="DM22" s="535"/>
      <c r="DN22" s="535"/>
      <c r="DO22" s="407"/>
      <c r="DP22" s="322"/>
      <c r="DQ22" s="79">
        <f t="shared" si="49"/>
        <v>0</v>
      </c>
      <c r="DR22" s="79">
        <f t="shared" si="50"/>
        <v>0</v>
      </c>
      <c r="DS22" s="102">
        <f t="shared" si="51"/>
        <v>0</v>
      </c>
      <c r="DT22" s="535"/>
      <c r="DU22" s="535"/>
      <c r="DV22" s="407"/>
    </row>
    <row r="23" spans="1:126" ht="12.75" outlineLevel="1" x14ac:dyDescent="0.2">
      <c r="A23" s="92" t="s">
        <v>16</v>
      </c>
      <c r="B23" s="167"/>
      <c r="C23" s="53"/>
      <c r="D23" s="53"/>
      <c r="E23" s="102">
        <f t="shared" si="0"/>
        <v>0</v>
      </c>
      <c r="F23" s="147"/>
      <c r="G23" s="18" t="s">
        <v>72</v>
      </c>
      <c r="H23" s="323" t="s">
        <v>338</v>
      </c>
      <c r="I23" s="79">
        <f t="shared" si="1"/>
        <v>0</v>
      </c>
      <c r="J23" s="79">
        <f t="shared" si="2"/>
        <v>0</v>
      </c>
      <c r="K23" s="102">
        <f t="shared" si="55"/>
        <v>0</v>
      </c>
      <c r="L23" s="535"/>
      <c r="M23" s="535"/>
      <c r="N23" s="407"/>
      <c r="O23" s="322" t="str">
        <f t="shared" si="3"/>
        <v>SMS</v>
      </c>
      <c r="P23" s="79">
        <f t="shared" si="4"/>
        <v>0</v>
      </c>
      <c r="Q23" s="79">
        <f t="shared" si="5"/>
        <v>0</v>
      </c>
      <c r="R23" s="102">
        <f t="shared" si="54"/>
        <v>0</v>
      </c>
      <c r="S23" s="535"/>
      <c r="T23" s="535"/>
      <c r="U23" s="407"/>
      <c r="V23" s="322"/>
      <c r="W23" s="79">
        <f t="shared" si="7"/>
        <v>0</v>
      </c>
      <c r="X23" s="79">
        <f t="shared" si="8"/>
        <v>0</v>
      </c>
      <c r="Y23" s="102">
        <f t="shared" si="9"/>
        <v>0</v>
      </c>
      <c r="Z23" s="535"/>
      <c r="AA23" s="535"/>
      <c r="AB23" s="407"/>
      <c r="AC23" s="322"/>
      <c r="AD23" s="79">
        <f t="shared" si="10"/>
        <v>0</v>
      </c>
      <c r="AE23" s="79">
        <f t="shared" si="11"/>
        <v>0</v>
      </c>
      <c r="AF23" s="102">
        <f t="shared" si="12"/>
        <v>0</v>
      </c>
      <c r="AG23" s="535"/>
      <c r="AH23" s="535"/>
      <c r="AI23" s="407"/>
      <c r="AJ23" s="322"/>
      <c r="AK23" s="79">
        <f t="shared" si="13"/>
        <v>0</v>
      </c>
      <c r="AL23" s="79">
        <f t="shared" si="14"/>
        <v>0</v>
      </c>
      <c r="AM23" s="102">
        <f t="shared" si="15"/>
        <v>0</v>
      </c>
      <c r="AN23" s="535"/>
      <c r="AO23" s="535"/>
      <c r="AP23" s="407"/>
      <c r="AQ23" s="322"/>
      <c r="AR23" s="79">
        <f t="shared" si="16"/>
        <v>0</v>
      </c>
      <c r="AS23" s="79">
        <f t="shared" si="17"/>
        <v>0</v>
      </c>
      <c r="AT23" s="102">
        <f t="shared" si="18"/>
        <v>0</v>
      </c>
      <c r="AU23" s="535"/>
      <c r="AV23" s="535"/>
      <c r="AW23" s="407"/>
      <c r="AX23" s="322"/>
      <c r="AY23" s="79">
        <f t="shared" si="19"/>
        <v>0</v>
      </c>
      <c r="AZ23" s="79">
        <f t="shared" si="20"/>
        <v>0</v>
      </c>
      <c r="BA23" s="102">
        <f t="shared" si="21"/>
        <v>0</v>
      </c>
      <c r="BB23" s="535"/>
      <c r="BC23" s="535"/>
      <c r="BD23" s="407"/>
      <c r="BE23" s="322"/>
      <c r="BF23" s="79">
        <f t="shared" si="22"/>
        <v>0</v>
      </c>
      <c r="BG23" s="79">
        <f t="shared" si="23"/>
        <v>0</v>
      </c>
      <c r="BH23" s="102">
        <f t="shared" si="24"/>
        <v>0</v>
      </c>
      <c r="BI23" s="535"/>
      <c r="BJ23" s="535"/>
      <c r="BK23" s="407"/>
      <c r="BL23" s="322"/>
      <c r="BM23" s="79">
        <f t="shared" si="25"/>
        <v>0</v>
      </c>
      <c r="BN23" s="79">
        <f t="shared" si="26"/>
        <v>0</v>
      </c>
      <c r="BO23" s="102">
        <f t="shared" si="27"/>
        <v>0</v>
      </c>
      <c r="BP23" s="535"/>
      <c r="BQ23" s="535"/>
      <c r="BR23" s="407"/>
      <c r="BS23" s="322"/>
      <c r="BT23" s="79">
        <f t="shared" si="28"/>
        <v>0</v>
      </c>
      <c r="BU23" s="79">
        <f t="shared" si="29"/>
        <v>0</v>
      </c>
      <c r="BV23" s="102">
        <f t="shared" si="30"/>
        <v>0</v>
      </c>
      <c r="BW23" s="535"/>
      <c r="BX23" s="535"/>
      <c r="BY23" s="407"/>
      <c r="BZ23" s="322"/>
      <c r="CA23" s="79">
        <f t="shared" si="31"/>
        <v>0</v>
      </c>
      <c r="CB23" s="79">
        <f t="shared" si="32"/>
        <v>0</v>
      </c>
      <c r="CC23" s="102">
        <f t="shared" si="33"/>
        <v>0</v>
      </c>
      <c r="CD23" s="535"/>
      <c r="CE23" s="535"/>
      <c r="CF23" s="407"/>
      <c r="CG23" s="322"/>
      <c r="CH23" s="79">
        <f t="shared" si="34"/>
        <v>0</v>
      </c>
      <c r="CI23" s="79">
        <f t="shared" si="35"/>
        <v>0</v>
      </c>
      <c r="CJ23" s="102">
        <f t="shared" si="36"/>
        <v>0</v>
      </c>
      <c r="CK23" s="535"/>
      <c r="CL23" s="535"/>
      <c r="CM23" s="407"/>
      <c r="CN23" s="322"/>
      <c r="CO23" s="79">
        <f t="shared" si="37"/>
        <v>0</v>
      </c>
      <c r="CP23" s="79">
        <f t="shared" si="38"/>
        <v>0</v>
      </c>
      <c r="CQ23" s="102">
        <f t="shared" si="39"/>
        <v>0</v>
      </c>
      <c r="CR23" s="535"/>
      <c r="CS23" s="535"/>
      <c r="CT23" s="407"/>
      <c r="CU23" s="322"/>
      <c r="CV23" s="79">
        <f t="shared" si="40"/>
        <v>0</v>
      </c>
      <c r="CW23" s="79">
        <f t="shared" si="41"/>
        <v>0</v>
      </c>
      <c r="CX23" s="102">
        <f t="shared" si="42"/>
        <v>0</v>
      </c>
      <c r="CY23" s="535"/>
      <c r="CZ23" s="535"/>
      <c r="DA23" s="407"/>
      <c r="DB23" s="322"/>
      <c r="DC23" s="79">
        <f t="shared" si="43"/>
        <v>0</v>
      </c>
      <c r="DD23" s="79">
        <f t="shared" si="44"/>
        <v>0</v>
      </c>
      <c r="DE23" s="102">
        <f t="shared" si="45"/>
        <v>0</v>
      </c>
      <c r="DF23" s="535"/>
      <c r="DG23" s="535"/>
      <c r="DH23" s="407"/>
      <c r="DI23" s="322"/>
      <c r="DJ23" s="79">
        <f t="shared" si="46"/>
        <v>0</v>
      </c>
      <c r="DK23" s="79">
        <f t="shared" si="47"/>
        <v>0</v>
      </c>
      <c r="DL23" s="102">
        <f t="shared" si="48"/>
        <v>0</v>
      </c>
      <c r="DM23" s="535"/>
      <c r="DN23" s="535"/>
      <c r="DO23" s="407"/>
      <c r="DP23" s="322"/>
      <c r="DQ23" s="79">
        <f t="shared" si="49"/>
        <v>0</v>
      </c>
      <c r="DR23" s="79">
        <f t="shared" si="50"/>
        <v>0</v>
      </c>
      <c r="DS23" s="102">
        <f t="shared" si="51"/>
        <v>0</v>
      </c>
      <c r="DT23" s="535"/>
      <c r="DU23" s="535"/>
      <c r="DV23" s="407"/>
    </row>
    <row r="24" spans="1:126" ht="12.75" outlineLevel="1" x14ac:dyDescent="0.2">
      <c r="A24" s="92" t="s">
        <v>101</v>
      </c>
      <c r="B24" s="159" t="s">
        <v>103</v>
      </c>
      <c r="C24" s="53"/>
      <c r="D24" s="53"/>
      <c r="E24" s="102">
        <f t="shared" si="0"/>
        <v>0</v>
      </c>
      <c r="F24" s="163"/>
      <c r="G24" s="18"/>
      <c r="H24" s="323" t="s">
        <v>338</v>
      </c>
      <c r="I24" s="79">
        <f t="shared" si="1"/>
        <v>0</v>
      </c>
      <c r="J24" s="79">
        <f t="shared" si="2"/>
        <v>0</v>
      </c>
      <c r="K24" s="102">
        <f t="shared" si="55"/>
        <v>0</v>
      </c>
      <c r="L24" s="535"/>
      <c r="M24" s="535"/>
      <c r="N24" s="407"/>
      <c r="O24" s="322" t="str">
        <f t="shared" si="3"/>
        <v>SMS</v>
      </c>
      <c r="P24" s="79">
        <f t="shared" si="4"/>
        <v>0</v>
      </c>
      <c r="Q24" s="79">
        <f t="shared" si="5"/>
        <v>0</v>
      </c>
      <c r="R24" s="102">
        <f t="shared" si="54"/>
        <v>0</v>
      </c>
      <c r="S24" s="535"/>
      <c r="T24" s="535"/>
      <c r="U24" s="407"/>
      <c r="V24" s="322"/>
      <c r="W24" s="79">
        <f t="shared" si="7"/>
        <v>0</v>
      </c>
      <c r="X24" s="79">
        <f t="shared" si="8"/>
        <v>0</v>
      </c>
      <c r="Y24" s="102">
        <f t="shared" si="9"/>
        <v>0</v>
      </c>
      <c r="Z24" s="535"/>
      <c r="AA24" s="535"/>
      <c r="AB24" s="407"/>
      <c r="AC24" s="322"/>
      <c r="AD24" s="79">
        <f t="shared" si="10"/>
        <v>0</v>
      </c>
      <c r="AE24" s="79">
        <f t="shared" si="11"/>
        <v>0</v>
      </c>
      <c r="AF24" s="102">
        <f t="shared" si="12"/>
        <v>0</v>
      </c>
      <c r="AG24" s="535"/>
      <c r="AH24" s="535"/>
      <c r="AI24" s="407"/>
      <c r="AJ24" s="322"/>
      <c r="AK24" s="79">
        <f t="shared" si="13"/>
        <v>0</v>
      </c>
      <c r="AL24" s="79">
        <f t="shared" si="14"/>
        <v>0</v>
      </c>
      <c r="AM24" s="102">
        <f t="shared" si="15"/>
        <v>0</v>
      </c>
      <c r="AN24" s="535"/>
      <c r="AO24" s="535"/>
      <c r="AP24" s="407"/>
      <c r="AQ24" s="322"/>
      <c r="AR24" s="79">
        <f t="shared" si="16"/>
        <v>0</v>
      </c>
      <c r="AS24" s="79">
        <f t="shared" si="17"/>
        <v>0</v>
      </c>
      <c r="AT24" s="102">
        <f t="shared" si="18"/>
        <v>0</v>
      </c>
      <c r="AU24" s="535"/>
      <c r="AV24" s="535"/>
      <c r="AW24" s="407"/>
      <c r="AX24" s="322"/>
      <c r="AY24" s="79">
        <f t="shared" si="19"/>
        <v>0</v>
      </c>
      <c r="AZ24" s="79">
        <f t="shared" si="20"/>
        <v>0</v>
      </c>
      <c r="BA24" s="102">
        <f t="shared" si="21"/>
        <v>0</v>
      </c>
      <c r="BB24" s="535"/>
      <c r="BC24" s="535"/>
      <c r="BD24" s="407"/>
      <c r="BE24" s="322"/>
      <c r="BF24" s="79">
        <f t="shared" si="22"/>
        <v>0</v>
      </c>
      <c r="BG24" s="79">
        <f t="shared" si="23"/>
        <v>0</v>
      </c>
      <c r="BH24" s="102">
        <f t="shared" si="24"/>
        <v>0</v>
      </c>
      <c r="BI24" s="535"/>
      <c r="BJ24" s="535"/>
      <c r="BK24" s="407"/>
      <c r="BL24" s="322"/>
      <c r="BM24" s="79">
        <f t="shared" si="25"/>
        <v>0</v>
      </c>
      <c r="BN24" s="79">
        <f t="shared" si="26"/>
        <v>0</v>
      </c>
      <c r="BO24" s="102">
        <f t="shared" si="27"/>
        <v>0</v>
      </c>
      <c r="BP24" s="535"/>
      <c r="BQ24" s="535"/>
      <c r="BR24" s="407"/>
      <c r="BS24" s="322"/>
      <c r="BT24" s="79">
        <f t="shared" si="28"/>
        <v>0</v>
      </c>
      <c r="BU24" s="79">
        <f t="shared" si="29"/>
        <v>0</v>
      </c>
      <c r="BV24" s="102">
        <f t="shared" si="30"/>
        <v>0</v>
      </c>
      <c r="BW24" s="535"/>
      <c r="BX24" s="535"/>
      <c r="BY24" s="407"/>
      <c r="BZ24" s="322"/>
      <c r="CA24" s="79">
        <f t="shared" si="31"/>
        <v>0</v>
      </c>
      <c r="CB24" s="79">
        <f t="shared" si="32"/>
        <v>0</v>
      </c>
      <c r="CC24" s="102">
        <f t="shared" si="33"/>
        <v>0</v>
      </c>
      <c r="CD24" s="535"/>
      <c r="CE24" s="535"/>
      <c r="CF24" s="407"/>
      <c r="CG24" s="322"/>
      <c r="CH24" s="79">
        <f t="shared" si="34"/>
        <v>0</v>
      </c>
      <c r="CI24" s="79">
        <f t="shared" si="35"/>
        <v>0</v>
      </c>
      <c r="CJ24" s="102">
        <f t="shared" si="36"/>
        <v>0</v>
      </c>
      <c r="CK24" s="535"/>
      <c r="CL24" s="535"/>
      <c r="CM24" s="407"/>
      <c r="CN24" s="322"/>
      <c r="CO24" s="79">
        <f t="shared" si="37"/>
        <v>0</v>
      </c>
      <c r="CP24" s="79">
        <f t="shared" si="38"/>
        <v>0</v>
      </c>
      <c r="CQ24" s="102">
        <f t="shared" si="39"/>
        <v>0</v>
      </c>
      <c r="CR24" s="535"/>
      <c r="CS24" s="535"/>
      <c r="CT24" s="407"/>
      <c r="CU24" s="322"/>
      <c r="CV24" s="79">
        <f t="shared" si="40"/>
        <v>0</v>
      </c>
      <c r="CW24" s="79">
        <f t="shared" si="41"/>
        <v>0</v>
      </c>
      <c r="CX24" s="102">
        <f t="shared" si="42"/>
        <v>0</v>
      </c>
      <c r="CY24" s="535"/>
      <c r="CZ24" s="535"/>
      <c r="DA24" s="407"/>
      <c r="DB24" s="322"/>
      <c r="DC24" s="79">
        <f t="shared" si="43"/>
        <v>0</v>
      </c>
      <c r="DD24" s="79">
        <f t="shared" si="44"/>
        <v>0</v>
      </c>
      <c r="DE24" s="102">
        <f t="shared" si="45"/>
        <v>0</v>
      </c>
      <c r="DF24" s="535"/>
      <c r="DG24" s="535"/>
      <c r="DH24" s="407"/>
      <c r="DI24" s="322"/>
      <c r="DJ24" s="79">
        <f t="shared" si="46"/>
        <v>0</v>
      </c>
      <c r="DK24" s="79">
        <f t="shared" si="47"/>
        <v>0</v>
      </c>
      <c r="DL24" s="102">
        <f t="shared" si="48"/>
        <v>0</v>
      </c>
      <c r="DM24" s="535"/>
      <c r="DN24" s="535"/>
      <c r="DO24" s="407"/>
      <c r="DP24" s="322"/>
      <c r="DQ24" s="79">
        <f t="shared" si="49"/>
        <v>0</v>
      </c>
      <c r="DR24" s="79">
        <f t="shared" si="50"/>
        <v>0</v>
      </c>
      <c r="DS24" s="102">
        <f t="shared" si="51"/>
        <v>0</v>
      </c>
      <c r="DT24" s="535"/>
      <c r="DU24" s="535"/>
      <c r="DV24" s="407"/>
    </row>
    <row r="25" spans="1:126" ht="12.75" outlineLevel="1" x14ac:dyDescent="0.2">
      <c r="A25" s="92" t="s">
        <v>101</v>
      </c>
      <c r="B25" s="159" t="s">
        <v>103</v>
      </c>
      <c r="C25" s="53"/>
      <c r="D25" s="53"/>
      <c r="E25" s="102">
        <f t="shared" si="0"/>
        <v>0</v>
      </c>
      <c r="F25" s="163"/>
      <c r="G25" s="18"/>
      <c r="H25" s="323" t="s">
        <v>338</v>
      </c>
      <c r="I25" s="79">
        <f t="shared" si="1"/>
        <v>0</v>
      </c>
      <c r="J25" s="79">
        <f t="shared" si="2"/>
        <v>0</v>
      </c>
      <c r="K25" s="102">
        <f t="shared" si="55"/>
        <v>0</v>
      </c>
      <c r="L25" s="535"/>
      <c r="M25" s="535"/>
      <c r="N25" s="407"/>
      <c r="O25" s="322" t="str">
        <f t="shared" si="3"/>
        <v>SMS</v>
      </c>
      <c r="P25" s="79">
        <f t="shared" si="4"/>
        <v>0</v>
      </c>
      <c r="Q25" s="79">
        <f t="shared" si="5"/>
        <v>0</v>
      </c>
      <c r="R25" s="102">
        <f t="shared" si="54"/>
        <v>0</v>
      </c>
      <c r="S25" s="535"/>
      <c r="T25" s="535"/>
      <c r="U25" s="407"/>
      <c r="V25" s="322"/>
      <c r="W25" s="79">
        <f t="shared" si="7"/>
        <v>0</v>
      </c>
      <c r="X25" s="79">
        <f t="shared" si="8"/>
        <v>0</v>
      </c>
      <c r="Y25" s="102">
        <f t="shared" si="9"/>
        <v>0</v>
      </c>
      <c r="Z25" s="535"/>
      <c r="AA25" s="535"/>
      <c r="AB25" s="407"/>
      <c r="AC25" s="322"/>
      <c r="AD25" s="79">
        <f t="shared" si="10"/>
        <v>0</v>
      </c>
      <c r="AE25" s="79">
        <f t="shared" si="11"/>
        <v>0</v>
      </c>
      <c r="AF25" s="102">
        <f t="shared" si="12"/>
        <v>0</v>
      </c>
      <c r="AG25" s="535"/>
      <c r="AH25" s="535"/>
      <c r="AI25" s="407"/>
      <c r="AJ25" s="322"/>
      <c r="AK25" s="79">
        <f t="shared" si="13"/>
        <v>0</v>
      </c>
      <c r="AL25" s="79">
        <f t="shared" si="14"/>
        <v>0</v>
      </c>
      <c r="AM25" s="102">
        <f t="shared" si="15"/>
        <v>0</v>
      </c>
      <c r="AN25" s="535"/>
      <c r="AO25" s="535"/>
      <c r="AP25" s="407"/>
      <c r="AQ25" s="322"/>
      <c r="AR25" s="79">
        <f t="shared" si="16"/>
        <v>0</v>
      </c>
      <c r="AS25" s="79">
        <f t="shared" si="17"/>
        <v>0</v>
      </c>
      <c r="AT25" s="102">
        <f t="shared" si="18"/>
        <v>0</v>
      </c>
      <c r="AU25" s="535"/>
      <c r="AV25" s="535"/>
      <c r="AW25" s="407"/>
      <c r="AX25" s="322"/>
      <c r="AY25" s="79">
        <f t="shared" si="19"/>
        <v>0</v>
      </c>
      <c r="AZ25" s="79">
        <f t="shared" si="20"/>
        <v>0</v>
      </c>
      <c r="BA25" s="102">
        <f t="shared" si="21"/>
        <v>0</v>
      </c>
      <c r="BB25" s="535"/>
      <c r="BC25" s="535"/>
      <c r="BD25" s="407"/>
      <c r="BE25" s="322"/>
      <c r="BF25" s="79">
        <f t="shared" si="22"/>
        <v>0</v>
      </c>
      <c r="BG25" s="79">
        <f t="shared" si="23"/>
        <v>0</v>
      </c>
      <c r="BH25" s="102">
        <f t="shared" si="24"/>
        <v>0</v>
      </c>
      <c r="BI25" s="535"/>
      <c r="BJ25" s="535"/>
      <c r="BK25" s="407"/>
      <c r="BL25" s="322"/>
      <c r="BM25" s="79">
        <f t="shared" si="25"/>
        <v>0</v>
      </c>
      <c r="BN25" s="79">
        <f t="shared" si="26"/>
        <v>0</v>
      </c>
      <c r="BO25" s="102">
        <f t="shared" si="27"/>
        <v>0</v>
      </c>
      <c r="BP25" s="535"/>
      <c r="BQ25" s="535"/>
      <c r="BR25" s="407"/>
      <c r="BS25" s="322"/>
      <c r="BT25" s="79">
        <f t="shared" si="28"/>
        <v>0</v>
      </c>
      <c r="BU25" s="79">
        <f t="shared" si="29"/>
        <v>0</v>
      </c>
      <c r="BV25" s="102">
        <f t="shared" si="30"/>
        <v>0</v>
      </c>
      <c r="BW25" s="535"/>
      <c r="BX25" s="535"/>
      <c r="BY25" s="407"/>
      <c r="BZ25" s="322"/>
      <c r="CA25" s="79">
        <f t="shared" si="31"/>
        <v>0</v>
      </c>
      <c r="CB25" s="79">
        <f t="shared" si="32"/>
        <v>0</v>
      </c>
      <c r="CC25" s="102">
        <f t="shared" si="33"/>
        <v>0</v>
      </c>
      <c r="CD25" s="535"/>
      <c r="CE25" s="535"/>
      <c r="CF25" s="407"/>
      <c r="CG25" s="322"/>
      <c r="CH25" s="79">
        <f t="shared" si="34"/>
        <v>0</v>
      </c>
      <c r="CI25" s="79">
        <f t="shared" si="35"/>
        <v>0</v>
      </c>
      <c r="CJ25" s="102">
        <f t="shared" si="36"/>
        <v>0</v>
      </c>
      <c r="CK25" s="535"/>
      <c r="CL25" s="535"/>
      <c r="CM25" s="407"/>
      <c r="CN25" s="322"/>
      <c r="CO25" s="79">
        <f t="shared" si="37"/>
        <v>0</v>
      </c>
      <c r="CP25" s="79">
        <f t="shared" si="38"/>
        <v>0</v>
      </c>
      <c r="CQ25" s="102">
        <f t="shared" si="39"/>
        <v>0</v>
      </c>
      <c r="CR25" s="535"/>
      <c r="CS25" s="535"/>
      <c r="CT25" s="407"/>
      <c r="CU25" s="322"/>
      <c r="CV25" s="79">
        <f t="shared" si="40"/>
        <v>0</v>
      </c>
      <c r="CW25" s="79">
        <f t="shared" si="41"/>
        <v>0</v>
      </c>
      <c r="CX25" s="102">
        <f t="shared" si="42"/>
        <v>0</v>
      </c>
      <c r="CY25" s="535"/>
      <c r="CZ25" s="535"/>
      <c r="DA25" s="407"/>
      <c r="DB25" s="322"/>
      <c r="DC25" s="79">
        <f t="shared" si="43"/>
        <v>0</v>
      </c>
      <c r="DD25" s="79">
        <f t="shared" si="44"/>
        <v>0</v>
      </c>
      <c r="DE25" s="102">
        <f t="shared" si="45"/>
        <v>0</v>
      </c>
      <c r="DF25" s="535"/>
      <c r="DG25" s="535"/>
      <c r="DH25" s="407"/>
      <c r="DI25" s="322"/>
      <c r="DJ25" s="79">
        <f t="shared" si="46"/>
        <v>0</v>
      </c>
      <c r="DK25" s="79">
        <f t="shared" si="47"/>
        <v>0</v>
      </c>
      <c r="DL25" s="102">
        <f t="shared" si="48"/>
        <v>0</v>
      </c>
      <c r="DM25" s="535"/>
      <c r="DN25" s="535"/>
      <c r="DO25" s="407"/>
      <c r="DP25" s="322"/>
      <c r="DQ25" s="79">
        <f t="shared" si="49"/>
        <v>0</v>
      </c>
      <c r="DR25" s="79">
        <f t="shared" si="50"/>
        <v>0</v>
      </c>
      <c r="DS25" s="102">
        <f t="shared" si="51"/>
        <v>0</v>
      </c>
      <c r="DT25" s="535"/>
      <c r="DU25" s="535"/>
      <c r="DV25" s="407"/>
    </row>
    <row r="26" spans="1:126" ht="12.75" outlineLevel="1" x14ac:dyDescent="0.2">
      <c r="A26" s="92" t="s">
        <v>101</v>
      </c>
      <c r="B26" s="159" t="s">
        <v>103</v>
      </c>
      <c r="C26" s="53"/>
      <c r="D26" s="53"/>
      <c r="E26" s="102">
        <f t="shared" si="0"/>
        <v>0</v>
      </c>
      <c r="F26" s="163"/>
      <c r="G26" s="18"/>
      <c r="H26" s="323" t="s">
        <v>338</v>
      </c>
      <c r="I26" s="79">
        <f t="shared" si="1"/>
        <v>0</v>
      </c>
      <c r="J26" s="79">
        <f t="shared" si="2"/>
        <v>0</v>
      </c>
      <c r="K26" s="102">
        <f t="shared" si="55"/>
        <v>0</v>
      </c>
      <c r="L26" s="535"/>
      <c r="M26" s="535"/>
      <c r="N26" s="407"/>
      <c r="O26" s="322"/>
      <c r="P26" s="79">
        <f t="shared" si="4"/>
        <v>0</v>
      </c>
      <c r="Q26" s="79">
        <f t="shared" si="5"/>
        <v>0</v>
      </c>
      <c r="R26" s="102">
        <f t="shared" si="54"/>
        <v>0</v>
      </c>
      <c r="S26" s="535"/>
      <c r="T26" s="535"/>
      <c r="U26" s="407"/>
      <c r="V26" s="322"/>
      <c r="W26" s="79">
        <f t="shared" si="7"/>
        <v>0</v>
      </c>
      <c r="X26" s="79">
        <f t="shared" si="8"/>
        <v>0</v>
      </c>
      <c r="Y26" s="102">
        <f t="shared" si="9"/>
        <v>0</v>
      </c>
      <c r="Z26" s="535"/>
      <c r="AA26" s="535"/>
      <c r="AB26" s="407"/>
      <c r="AC26" s="322"/>
      <c r="AD26" s="79">
        <f t="shared" si="10"/>
        <v>0</v>
      </c>
      <c r="AE26" s="79">
        <f t="shared" si="11"/>
        <v>0</v>
      </c>
      <c r="AF26" s="102">
        <f t="shared" si="12"/>
        <v>0</v>
      </c>
      <c r="AG26" s="535"/>
      <c r="AH26" s="535"/>
      <c r="AI26" s="407"/>
      <c r="AJ26" s="322"/>
      <c r="AK26" s="79">
        <f t="shared" si="13"/>
        <v>0</v>
      </c>
      <c r="AL26" s="79">
        <f t="shared" si="14"/>
        <v>0</v>
      </c>
      <c r="AM26" s="102">
        <f t="shared" si="15"/>
        <v>0</v>
      </c>
      <c r="AN26" s="535"/>
      <c r="AO26" s="535"/>
      <c r="AP26" s="407"/>
      <c r="AQ26" s="322"/>
      <c r="AR26" s="79">
        <f t="shared" si="16"/>
        <v>0</v>
      </c>
      <c r="AS26" s="79">
        <f t="shared" si="17"/>
        <v>0</v>
      </c>
      <c r="AT26" s="102">
        <f t="shared" si="18"/>
        <v>0</v>
      </c>
      <c r="AU26" s="535"/>
      <c r="AV26" s="535"/>
      <c r="AW26" s="407"/>
      <c r="AX26" s="322"/>
      <c r="AY26" s="79">
        <f t="shared" si="19"/>
        <v>0</v>
      </c>
      <c r="AZ26" s="79">
        <f t="shared" si="20"/>
        <v>0</v>
      </c>
      <c r="BA26" s="102">
        <f t="shared" si="21"/>
        <v>0</v>
      </c>
      <c r="BB26" s="535"/>
      <c r="BC26" s="535"/>
      <c r="BD26" s="407"/>
      <c r="BE26" s="322"/>
      <c r="BF26" s="79">
        <f t="shared" si="22"/>
        <v>0</v>
      </c>
      <c r="BG26" s="79">
        <f t="shared" si="23"/>
        <v>0</v>
      </c>
      <c r="BH26" s="102">
        <f t="shared" si="24"/>
        <v>0</v>
      </c>
      <c r="BI26" s="535"/>
      <c r="BJ26" s="535"/>
      <c r="BK26" s="407"/>
      <c r="BL26" s="322"/>
      <c r="BM26" s="79">
        <f t="shared" si="25"/>
        <v>0</v>
      </c>
      <c r="BN26" s="79">
        <f t="shared" si="26"/>
        <v>0</v>
      </c>
      <c r="BO26" s="102">
        <f t="shared" si="27"/>
        <v>0</v>
      </c>
      <c r="BP26" s="535"/>
      <c r="BQ26" s="535"/>
      <c r="BR26" s="407"/>
      <c r="BS26" s="322"/>
      <c r="BT26" s="79">
        <f t="shared" si="28"/>
        <v>0</v>
      </c>
      <c r="BU26" s="79">
        <f t="shared" si="29"/>
        <v>0</v>
      </c>
      <c r="BV26" s="102">
        <f t="shared" si="30"/>
        <v>0</v>
      </c>
      <c r="BW26" s="535"/>
      <c r="BX26" s="535"/>
      <c r="BY26" s="407"/>
      <c r="BZ26" s="322"/>
      <c r="CA26" s="79">
        <f t="shared" si="31"/>
        <v>0</v>
      </c>
      <c r="CB26" s="79">
        <f t="shared" si="32"/>
        <v>0</v>
      </c>
      <c r="CC26" s="102">
        <f t="shared" si="33"/>
        <v>0</v>
      </c>
      <c r="CD26" s="535"/>
      <c r="CE26" s="535"/>
      <c r="CF26" s="407"/>
      <c r="CG26" s="322"/>
      <c r="CH26" s="79">
        <f t="shared" si="34"/>
        <v>0</v>
      </c>
      <c r="CI26" s="79">
        <f t="shared" si="35"/>
        <v>0</v>
      </c>
      <c r="CJ26" s="102">
        <f t="shared" si="36"/>
        <v>0</v>
      </c>
      <c r="CK26" s="535"/>
      <c r="CL26" s="535"/>
      <c r="CM26" s="407"/>
      <c r="CN26" s="322"/>
      <c r="CO26" s="79">
        <f t="shared" si="37"/>
        <v>0</v>
      </c>
      <c r="CP26" s="79">
        <f t="shared" si="38"/>
        <v>0</v>
      </c>
      <c r="CQ26" s="102">
        <f t="shared" si="39"/>
        <v>0</v>
      </c>
      <c r="CR26" s="535"/>
      <c r="CS26" s="535"/>
      <c r="CT26" s="407"/>
      <c r="CU26" s="322"/>
      <c r="CV26" s="79">
        <f t="shared" si="40"/>
        <v>0</v>
      </c>
      <c r="CW26" s="79">
        <f t="shared" si="41"/>
        <v>0</v>
      </c>
      <c r="CX26" s="102">
        <f t="shared" si="42"/>
        <v>0</v>
      </c>
      <c r="CY26" s="535"/>
      <c r="CZ26" s="535"/>
      <c r="DA26" s="407"/>
      <c r="DB26" s="322"/>
      <c r="DC26" s="79">
        <f t="shared" si="43"/>
        <v>0</v>
      </c>
      <c r="DD26" s="79">
        <f t="shared" si="44"/>
        <v>0</v>
      </c>
      <c r="DE26" s="102">
        <f t="shared" si="45"/>
        <v>0</v>
      </c>
      <c r="DF26" s="535"/>
      <c r="DG26" s="535"/>
      <c r="DH26" s="407"/>
      <c r="DI26" s="322"/>
      <c r="DJ26" s="79">
        <f t="shared" si="46"/>
        <v>0</v>
      </c>
      <c r="DK26" s="79">
        <f t="shared" si="47"/>
        <v>0</v>
      </c>
      <c r="DL26" s="102">
        <f t="shared" si="48"/>
        <v>0</v>
      </c>
      <c r="DM26" s="535"/>
      <c r="DN26" s="535"/>
      <c r="DO26" s="407"/>
      <c r="DP26" s="322"/>
      <c r="DQ26" s="79">
        <f t="shared" si="49"/>
        <v>0</v>
      </c>
      <c r="DR26" s="79">
        <f t="shared" si="50"/>
        <v>0</v>
      </c>
      <c r="DS26" s="102">
        <f t="shared" si="51"/>
        <v>0</v>
      </c>
      <c r="DT26" s="535"/>
      <c r="DU26" s="535"/>
      <c r="DV26" s="407"/>
    </row>
    <row r="27" spans="1:126" ht="12.75" outlineLevel="1" x14ac:dyDescent="0.2">
      <c r="A27" s="92" t="s">
        <v>106</v>
      </c>
      <c r="B27" s="167"/>
      <c r="C27" s="53"/>
      <c r="D27" s="53"/>
      <c r="E27" s="102">
        <f t="shared" si="0"/>
        <v>0</v>
      </c>
      <c r="F27" s="163"/>
      <c r="G27" s="18" t="s">
        <v>53</v>
      </c>
      <c r="H27" s="323" t="s">
        <v>338</v>
      </c>
      <c r="I27" s="79">
        <f t="shared" si="1"/>
        <v>0</v>
      </c>
      <c r="J27" s="79">
        <f t="shared" si="2"/>
        <v>0</v>
      </c>
      <c r="K27" s="102">
        <f t="shared" si="55"/>
        <v>0</v>
      </c>
      <c r="L27" s="535"/>
      <c r="M27" s="535"/>
      <c r="N27" s="407"/>
      <c r="O27" s="322" t="str">
        <f t="shared" si="3"/>
        <v>SMS</v>
      </c>
      <c r="P27" s="79">
        <f t="shared" si="4"/>
        <v>0</v>
      </c>
      <c r="Q27" s="79">
        <f t="shared" si="5"/>
        <v>0</v>
      </c>
      <c r="R27" s="102">
        <f t="shared" si="54"/>
        <v>0</v>
      </c>
      <c r="S27" s="535"/>
      <c r="T27" s="535"/>
      <c r="U27" s="407"/>
      <c r="V27" s="322"/>
      <c r="W27" s="79">
        <f t="shared" si="7"/>
        <v>0</v>
      </c>
      <c r="X27" s="79">
        <f t="shared" si="8"/>
        <v>0</v>
      </c>
      <c r="Y27" s="102">
        <f t="shared" si="9"/>
        <v>0</v>
      </c>
      <c r="Z27" s="535"/>
      <c r="AA27" s="535"/>
      <c r="AB27" s="407"/>
      <c r="AC27" s="322"/>
      <c r="AD27" s="79">
        <f t="shared" si="10"/>
        <v>0</v>
      </c>
      <c r="AE27" s="79">
        <f t="shared" si="11"/>
        <v>0</v>
      </c>
      <c r="AF27" s="102">
        <f t="shared" si="12"/>
        <v>0</v>
      </c>
      <c r="AG27" s="535"/>
      <c r="AH27" s="535"/>
      <c r="AI27" s="407"/>
      <c r="AJ27" s="322"/>
      <c r="AK27" s="79">
        <f t="shared" si="13"/>
        <v>0</v>
      </c>
      <c r="AL27" s="79">
        <f t="shared" si="14"/>
        <v>0</v>
      </c>
      <c r="AM27" s="102">
        <f t="shared" si="15"/>
        <v>0</v>
      </c>
      <c r="AN27" s="535"/>
      <c r="AO27" s="535"/>
      <c r="AP27" s="407"/>
      <c r="AQ27" s="322"/>
      <c r="AR27" s="79">
        <f t="shared" si="16"/>
        <v>0</v>
      </c>
      <c r="AS27" s="79">
        <f t="shared" si="17"/>
        <v>0</v>
      </c>
      <c r="AT27" s="102">
        <f t="shared" si="18"/>
        <v>0</v>
      </c>
      <c r="AU27" s="535"/>
      <c r="AV27" s="535"/>
      <c r="AW27" s="407"/>
      <c r="AX27" s="322"/>
      <c r="AY27" s="79">
        <f t="shared" si="19"/>
        <v>0</v>
      </c>
      <c r="AZ27" s="79">
        <f t="shared" si="20"/>
        <v>0</v>
      </c>
      <c r="BA27" s="102">
        <f t="shared" si="21"/>
        <v>0</v>
      </c>
      <c r="BB27" s="535"/>
      <c r="BC27" s="535"/>
      <c r="BD27" s="407"/>
      <c r="BE27" s="322"/>
      <c r="BF27" s="79">
        <f t="shared" si="22"/>
        <v>0</v>
      </c>
      <c r="BG27" s="79">
        <f t="shared" si="23"/>
        <v>0</v>
      </c>
      <c r="BH27" s="102">
        <f t="shared" si="24"/>
        <v>0</v>
      </c>
      <c r="BI27" s="535"/>
      <c r="BJ27" s="535"/>
      <c r="BK27" s="407"/>
      <c r="BL27" s="322"/>
      <c r="BM27" s="79">
        <f t="shared" si="25"/>
        <v>0</v>
      </c>
      <c r="BN27" s="79">
        <f t="shared" si="26"/>
        <v>0</v>
      </c>
      <c r="BO27" s="102">
        <f t="shared" si="27"/>
        <v>0</v>
      </c>
      <c r="BP27" s="535"/>
      <c r="BQ27" s="535"/>
      <c r="BR27" s="407"/>
      <c r="BS27" s="322"/>
      <c r="BT27" s="79">
        <f t="shared" si="28"/>
        <v>0</v>
      </c>
      <c r="BU27" s="79">
        <f t="shared" si="29"/>
        <v>0</v>
      </c>
      <c r="BV27" s="102">
        <f t="shared" si="30"/>
        <v>0</v>
      </c>
      <c r="BW27" s="535"/>
      <c r="BX27" s="535"/>
      <c r="BY27" s="407"/>
      <c r="BZ27" s="322"/>
      <c r="CA27" s="79">
        <f t="shared" si="31"/>
        <v>0</v>
      </c>
      <c r="CB27" s="79">
        <f t="shared" si="32"/>
        <v>0</v>
      </c>
      <c r="CC27" s="102">
        <f t="shared" si="33"/>
        <v>0</v>
      </c>
      <c r="CD27" s="535"/>
      <c r="CE27" s="535"/>
      <c r="CF27" s="407"/>
      <c r="CG27" s="322"/>
      <c r="CH27" s="79">
        <f t="shared" si="34"/>
        <v>0</v>
      </c>
      <c r="CI27" s="79">
        <f t="shared" si="35"/>
        <v>0</v>
      </c>
      <c r="CJ27" s="102">
        <f t="shared" si="36"/>
        <v>0</v>
      </c>
      <c r="CK27" s="535"/>
      <c r="CL27" s="535"/>
      <c r="CM27" s="407"/>
      <c r="CN27" s="322"/>
      <c r="CO27" s="79">
        <f t="shared" si="37"/>
        <v>0</v>
      </c>
      <c r="CP27" s="79">
        <f t="shared" si="38"/>
        <v>0</v>
      </c>
      <c r="CQ27" s="102">
        <f t="shared" si="39"/>
        <v>0</v>
      </c>
      <c r="CR27" s="535"/>
      <c r="CS27" s="535"/>
      <c r="CT27" s="407"/>
      <c r="CU27" s="322"/>
      <c r="CV27" s="79">
        <f t="shared" si="40"/>
        <v>0</v>
      </c>
      <c r="CW27" s="79">
        <f t="shared" si="41"/>
        <v>0</v>
      </c>
      <c r="CX27" s="102">
        <f t="shared" si="42"/>
        <v>0</v>
      </c>
      <c r="CY27" s="535"/>
      <c r="CZ27" s="535"/>
      <c r="DA27" s="407"/>
      <c r="DB27" s="322"/>
      <c r="DC27" s="79">
        <f t="shared" si="43"/>
        <v>0</v>
      </c>
      <c r="DD27" s="79">
        <f t="shared" si="44"/>
        <v>0</v>
      </c>
      <c r="DE27" s="102">
        <f t="shared" si="45"/>
        <v>0</v>
      </c>
      <c r="DF27" s="535"/>
      <c r="DG27" s="535"/>
      <c r="DH27" s="407"/>
      <c r="DI27" s="322"/>
      <c r="DJ27" s="79">
        <f t="shared" si="46"/>
        <v>0</v>
      </c>
      <c r="DK27" s="79">
        <f t="shared" si="47"/>
        <v>0</v>
      </c>
      <c r="DL27" s="102">
        <f t="shared" si="48"/>
        <v>0</v>
      </c>
      <c r="DM27" s="535"/>
      <c r="DN27" s="535"/>
      <c r="DO27" s="407"/>
      <c r="DP27" s="322"/>
      <c r="DQ27" s="79">
        <f t="shared" si="49"/>
        <v>0</v>
      </c>
      <c r="DR27" s="79">
        <f t="shared" si="50"/>
        <v>0</v>
      </c>
      <c r="DS27" s="102">
        <f t="shared" si="51"/>
        <v>0</v>
      </c>
      <c r="DT27" s="535"/>
      <c r="DU27" s="535"/>
      <c r="DV27" s="407"/>
    </row>
    <row r="28" spans="1:126" ht="12.75" outlineLevel="1" x14ac:dyDescent="0.2">
      <c r="A28" s="93" t="s">
        <v>17</v>
      </c>
      <c r="B28" s="167"/>
      <c r="C28" s="53"/>
      <c r="D28" s="53"/>
      <c r="E28" s="102">
        <f t="shared" si="0"/>
        <v>0</v>
      </c>
      <c r="F28" s="147"/>
      <c r="G28" s="18" t="s">
        <v>78</v>
      </c>
      <c r="H28" s="323" t="s">
        <v>338</v>
      </c>
      <c r="I28" s="79">
        <f t="shared" si="1"/>
        <v>0</v>
      </c>
      <c r="J28" s="79">
        <f t="shared" si="2"/>
        <v>0</v>
      </c>
      <c r="K28" s="102">
        <f t="shared" si="55"/>
        <v>0</v>
      </c>
      <c r="L28" s="535"/>
      <c r="M28" s="535"/>
      <c r="N28" s="407"/>
      <c r="O28" s="322" t="str">
        <f t="shared" si="3"/>
        <v>SMS</v>
      </c>
      <c r="P28" s="79">
        <f t="shared" si="4"/>
        <v>0</v>
      </c>
      <c r="Q28" s="79">
        <f t="shared" si="5"/>
        <v>0</v>
      </c>
      <c r="R28" s="102">
        <f t="shared" si="54"/>
        <v>0</v>
      </c>
      <c r="S28" s="535"/>
      <c r="T28" s="535"/>
      <c r="U28" s="407"/>
      <c r="V28" s="322"/>
      <c r="W28" s="79">
        <f t="shared" si="7"/>
        <v>0</v>
      </c>
      <c r="X28" s="79">
        <f t="shared" si="8"/>
        <v>0</v>
      </c>
      <c r="Y28" s="102">
        <f t="shared" si="9"/>
        <v>0</v>
      </c>
      <c r="Z28" s="535"/>
      <c r="AA28" s="535"/>
      <c r="AB28" s="407"/>
      <c r="AC28" s="322"/>
      <c r="AD28" s="79">
        <f t="shared" si="10"/>
        <v>0</v>
      </c>
      <c r="AE28" s="79">
        <f t="shared" si="11"/>
        <v>0</v>
      </c>
      <c r="AF28" s="102">
        <f t="shared" si="12"/>
        <v>0</v>
      </c>
      <c r="AG28" s="535"/>
      <c r="AH28" s="535"/>
      <c r="AI28" s="407"/>
      <c r="AJ28" s="322"/>
      <c r="AK28" s="79">
        <f t="shared" si="13"/>
        <v>0</v>
      </c>
      <c r="AL28" s="79">
        <f t="shared" si="14"/>
        <v>0</v>
      </c>
      <c r="AM28" s="102">
        <f t="shared" si="15"/>
        <v>0</v>
      </c>
      <c r="AN28" s="535"/>
      <c r="AO28" s="535"/>
      <c r="AP28" s="407"/>
      <c r="AQ28" s="322"/>
      <c r="AR28" s="79">
        <f t="shared" si="16"/>
        <v>0</v>
      </c>
      <c r="AS28" s="79">
        <f t="shared" si="17"/>
        <v>0</v>
      </c>
      <c r="AT28" s="102">
        <f t="shared" si="18"/>
        <v>0</v>
      </c>
      <c r="AU28" s="535"/>
      <c r="AV28" s="535"/>
      <c r="AW28" s="407"/>
      <c r="AX28" s="322"/>
      <c r="AY28" s="79">
        <f t="shared" si="19"/>
        <v>0</v>
      </c>
      <c r="AZ28" s="79">
        <f t="shared" si="20"/>
        <v>0</v>
      </c>
      <c r="BA28" s="102">
        <f t="shared" si="21"/>
        <v>0</v>
      </c>
      <c r="BB28" s="535"/>
      <c r="BC28" s="535"/>
      <c r="BD28" s="407"/>
      <c r="BE28" s="322"/>
      <c r="BF28" s="79">
        <f t="shared" si="22"/>
        <v>0</v>
      </c>
      <c r="BG28" s="79">
        <f t="shared" si="23"/>
        <v>0</v>
      </c>
      <c r="BH28" s="102">
        <f t="shared" si="24"/>
        <v>0</v>
      </c>
      <c r="BI28" s="535"/>
      <c r="BJ28" s="535"/>
      <c r="BK28" s="407"/>
      <c r="BL28" s="322"/>
      <c r="BM28" s="79">
        <f t="shared" si="25"/>
        <v>0</v>
      </c>
      <c r="BN28" s="79">
        <f t="shared" si="26"/>
        <v>0</v>
      </c>
      <c r="BO28" s="102">
        <f t="shared" si="27"/>
        <v>0</v>
      </c>
      <c r="BP28" s="535"/>
      <c r="BQ28" s="535"/>
      <c r="BR28" s="407"/>
      <c r="BS28" s="322"/>
      <c r="BT28" s="79">
        <f t="shared" si="28"/>
        <v>0</v>
      </c>
      <c r="BU28" s="79">
        <f t="shared" si="29"/>
        <v>0</v>
      </c>
      <c r="BV28" s="102">
        <f t="shared" si="30"/>
        <v>0</v>
      </c>
      <c r="BW28" s="535"/>
      <c r="BX28" s="535"/>
      <c r="BY28" s="407"/>
      <c r="BZ28" s="322"/>
      <c r="CA28" s="79">
        <f t="shared" si="31"/>
        <v>0</v>
      </c>
      <c r="CB28" s="79">
        <f t="shared" si="32"/>
        <v>0</v>
      </c>
      <c r="CC28" s="102">
        <f t="shared" si="33"/>
        <v>0</v>
      </c>
      <c r="CD28" s="535"/>
      <c r="CE28" s="535"/>
      <c r="CF28" s="407"/>
      <c r="CG28" s="322"/>
      <c r="CH28" s="79">
        <f t="shared" si="34"/>
        <v>0</v>
      </c>
      <c r="CI28" s="79">
        <f t="shared" si="35"/>
        <v>0</v>
      </c>
      <c r="CJ28" s="102">
        <f t="shared" si="36"/>
        <v>0</v>
      </c>
      <c r="CK28" s="535"/>
      <c r="CL28" s="535"/>
      <c r="CM28" s="407"/>
      <c r="CN28" s="322"/>
      <c r="CO28" s="79">
        <f t="shared" si="37"/>
        <v>0</v>
      </c>
      <c r="CP28" s="79">
        <f t="shared" si="38"/>
        <v>0</v>
      </c>
      <c r="CQ28" s="102">
        <f t="shared" si="39"/>
        <v>0</v>
      </c>
      <c r="CR28" s="535"/>
      <c r="CS28" s="535"/>
      <c r="CT28" s="407"/>
      <c r="CU28" s="322"/>
      <c r="CV28" s="79">
        <f t="shared" si="40"/>
        <v>0</v>
      </c>
      <c r="CW28" s="79">
        <f t="shared" si="41"/>
        <v>0</v>
      </c>
      <c r="CX28" s="102">
        <f t="shared" si="42"/>
        <v>0</v>
      </c>
      <c r="CY28" s="535"/>
      <c r="CZ28" s="535"/>
      <c r="DA28" s="407"/>
      <c r="DB28" s="322"/>
      <c r="DC28" s="79">
        <f t="shared" si="43"/>
        <v>0</v>
      </c>
      <c r="DD28" s="79">
        <f t="shared" si="44"/>
        <v>0</v>
      </c>
      <c r="DE28" s="102">
        <f t="shared" si="45"/>
        <v>0</v>
      </c>
      <c r="DF28" s="535"/>
      <c r="DG28" s="535"/>
      <c r="DH28" s="407"/>
      <c r="DI28" s="322"/>
      <c r="DJ28" s="79">
        <f t="shared" si="46"/>
        <v>0</v>
      </c>
      <c r="DK28" s="79">
        <f t="shared" si="47"/>
        <v>0</v>
      </c>
      <c r="DL28" s="102">
        <f t="shared" si="48"/>
        <v>0</v>
      </c>
      <c r="DM28" s="535"/>
      <c r="DN28" s="535"/>
      <c r="DO28" s="407"/>
      <c r="DP28" s="322"/>
      <c r="DQ28" s="79">
        <f t="shared" si="49"/>
        <v>0</v>
      </c>
      <c r="DR28" s="79">
        <f t="shared" si="50"/>
        <v>0</v>
      </c>
      <c r="DS28" s="102">
        <f t="shared" si="51"/>
        <v>0</v>
      </c>
      <c r="DT28" s="535"/>
      <c r="DU28" s="535"/>
      <c r="DV28" s="407"/>
    </row>
    <row r="29" spans="1:126" ht="12.75" outlineLevel="1" x14ac:dyDescent="0.2">
      <c r="A29" s="105" t="s">
        <v>10</v>
      </c>
      <c r="B29" s="151"/>
      <c r="C29" s="103">
        <f>SUMIF($H30:$H34,MID($H29,3,10),C30:C34)</f>
        <v>0</v>
      </c>
      <c r="D29" s="103">
        <f>SUMIF($H30:$H34,MID($H29,3,10),D30:D34)</f>
        <v>0</v>
      </c>
      <c r="E29" s="103">
        <f t="shared" si="0"/>
        <v>0</v>
      </c>
      <c r="F29" s="163"/>
      <c r="G29" s="18"/>
      <c r="H29" s="323" t="s">
        <v>341</v>
      </c>
      <c r="I29" s="77">
        <f t="shared" si="1"/>
        <v>0</v>
      </c>
      <c r="J29" s="77">
        <f t="shared" si="2"/>
        <v>0</v>
      </c>
      <c r="K29" s="101">
        <f t="shared" si="55"/>
        <v>0</v>
      </c>
      <c r="L29" s="488">
        <f>IF(I$1="","",SUMIF($H30:$H34,MID($H29,3,10),L30:L34))</f>
        <v>0</v>
      </c>
      <c r="M29" s="488">
        <f>IF(I$1="","",SUMIF($H30:$H35,MID($H29,3,10),M30:M35))</f>
        <v>0</v>
      </c>
      <c r="N29" s="407"/>
      <c r="O29" s="322" t="str">
        <f t="shared" si="3"/>
        <v>SM</v>
      </c>
      <c r="P29" s="77">
        <f t="shared" si="4"/>
        <v>0</v>
      </c>
      <c r="Q29" s="77">
        <f t="shared" si="5"/>
        <v>0</v>
      </c>
      <c r="R29" s="101">
        <f t="shared" ref="R29:R37" si="56">IF(P$1="","",SUM(P29:Q29))</f>
        <v>0</v>
      </c>
      <c r="S29" s="488">
        <f>IF(P$1="","",SUMIF($H30:$H34,MID($H29,3,10),S30:S34))</f>
        <v>0</v>
      </c>
      <c r="T29" s="488">
        <f>IF(P$1="","",SUMIF($H30:$H34,MID($H29,3,10),T30:T34))</f>
        <v>0</v>
      </c>
      <c r="U29" s="407"/>
      <c r="V29" s="322"/>
      <c r="W29" s="77">
        <f t="shared" si="7"/>
        <v>0</v>
      </c>
      <c r="X29" s="77">
        <f t="shared" si="8"/>
        <v>0</v>
      </c>
      <c r="Y29" s="101">
        <f t="shared" si="9"/>
        <v>0</v>
      </c>
      <c r="Z29" s="488">
        <f>IF(W$1="","",SUMIF($H30:$H34,MID($H29,3,10),Z30:Z34))</f>
        <v>0</v>
      </c>
      <c r="AA29" s="488">
        <f>IF(W$1="","",SUMIF($H30:$H34,MID($H29,3,10),AA30:AA34))</f>
        <v>0</v>
      </c>
      <c r="AB29" s="407"/>
      <c r="AC29" s="322"/>
      <c r="AD29" s="77">
        <f t="shared" si="10"/>
        <v>0</v>
      </c>
      <c r="AE29" s="77">
        <f t="shared" si="11"/>
        <v>0</v>
      </c>
      <c r="AF29" s="101">
        <f t="shared" si="12"/>
        <v>0</v>
      </c>
      <c r="AG29" s="488">
        <f>IF(AD$1="","",SUMIF($H30:$H34,MID($H29,3,10),AG30:AG34))</f>
        <v>0</v>
      </c>
      <c r="AH29" s="488">
        <f>IF(AD$1="","",SUMIF($H30:$H34,MID($H29,3,10),AH30:AH34))</f>
        <v>0</v>
      </c>
      <c r="AI29" s="407"/>
      <c r="AJ29" s="322"/>
      <c r="AK29" s="77">
        <f t="shared" si="13"/>
        <v>0</v>
      </c>
      <c r="AL29" s="77">
        <f t="shared" si="14"/>
        <v>0</v>
      </c>
      <c r="AM29" s="101">
        <f t="shared" si="15"/>
        <v>0</v>
      </c>
      <c r="AN29" s="488">
        <f>IF(AK$1="","",SUMIF($H30:$H34,MID($H29,3,10),AN30:AN34))</f>
        <v>0</v>
      </c>
      <c r="AO29" s="488">
        <f>IF(AK$1="","",SUMIF($H30:$H34,MID($H29,3,10),AO30:AO34))</f>
        <v>0</v>
      </c>
      <c r="AP29" s="407"/>
      <c r="AQ29" s="322"/>
      <c r="AR29" s="77">
        <f t="shared" si="16"/>
        <v>0</v>
      </c>
      <c r="AS29" s="77">
        <f t="shared" si="17"/>
        <v>0</v>
      </c>
      <c r="AT29" s="101">
        <f t="shared" si="18"/>
        <v>0</v>
      </c>
      <c r="AU29" s="488">
        <f>IF(AR$1="","",SUMIF($H30:$H34,MID($H29,3,10),AU30:AU34))</f>
        <v>0</v>
      </c>
      <c r="AV29" s="488">
        <f>IF(AR$1="","",SUMIF($H30:$H34,MID($H29,3,10),AV30:AV34))</f>
        <v>0</v>
      </c>
      <c r="AW29" s="407"/>
      <c r="AX29" s="322"/>
      <c r="AY29" s="77">
        <f t="shared" si="19"/>
        <v>0</v>
      </c>
      <c r="AZ29" s="77">
        <f t="shared" si="20"/>
        <v>0</v>
      </c>
      <c r="BA29" s="101">
        <f t="shared" si="21"/>
        <v>0</v>
      </c>
      <c r="BB29" s="488">
        <f>IF(AY$1="","",SUMIF($H30:$H34,MID($H29,3,10),BB30:BB34))</f>
        <v>0</v>
      </c>
      <c r="BC29" s="488">
        <f>IF(AY$1="","",SUMIF($H30:$H34,MID($H29,3,10),BC30:BC34))</f>
        <v>0</v>
      </c>
      <c r="BD29" s="407"/>
      <c r="BE29" s="322"/>
      <c r="BF29" s="77">
        <f t="shared" si="22"/>
        <v>0</v>
      </c>
      <c r="BG29" s="77">
        <f t="shared" si="23"/>
        <v>0</v>
      </c>
      <c r="BH29" s="101">
        <f t="shared" si="24"/>
        <v>0</v>
      </c>
      <c r="BI29" s="488">
        <f>IF(BF$1="","",SUMIF($H30:$H34,MID($H29,3,10),BI30:BI34))</f>
        <v>0</v>
      </c>
      <c r="BJ29" s="488">
        <f>IF(BF$1="","",SUMIF($H30:$H34,MID($H29,3,10),BJ30:BJ34))</f>
        <v>0</v>
      </c>
      <c r="BK29" s="407"/>
      <c r="BL29" s="322"/>
      <c r="BM29" s="77">
        <f t="shared" si="25"/>
        <v>0</v>
      </c>
      <c r="BN29" s="77">
        <f t="shared" si="26"/>
        <v>0</v>
      </c>
      <c r="BO29" s="101">
        <f t="shared" si="27"/>
        <v>0</v>
      </c>
      <c r="BP29" s="488">
        <f>IF(BM$1="","",SUMIF($H30:$H34,MID($H29,3,10),BP30:BP34))</f>
        <v>0</v>
      </c>
      <c r="BQ29" s="488">
        <f>IF(BM$1="","",SUMIF($H30:$H34,MID($H29,3,10),BQ30:BQ34))</f>
        <v>0</v>
      </c>
      <c r="BR29" s="407"/>
      <c r="BS29" s="322"/>
      <c r="BT29" s="77">
        <f t="shared" si="28"/>
        <v>0</v>
      </c>
      <c r="BU29" s="77">
        <f t="shared" si="29"/>
        <v>0</v>
      </c>
      <c r="BV29" s="101">
        <f t="shared" si="30"/>
        <v>0</v>
      </c>
      <c r="BW29" s="488">
        <f>IF(BT$1="","",SUMIF($H30:$H34,MID($H29,3,10),BW30:BW34))</f>
        <v>0</v>
      </c>
      <c r="BX29" s="488">
        <f>IF(BT$1="","",SUMIF($H30:$H34,MID($H29,3,10),BX30:BX34))</f>
        <v>0</v>
      </c>
      <c r="BY29" s="407"/>
      <c r="BZ29" s="322"/>
      <c r="CA29" s="77">
        <f t="shared" si="31"/>
        <v>0</v>
      </c>
      <c r="CB29" s="77">
        <f t="shared" si="32"/>
        <v>0</v>
      </c>
      <c r="CC29" s="101">
        <f t="shared" si="33"/>
        <v>0</v>
      </c>
      <c r="CD29" s="488">
        <f>IF(CA$1="","",SUMIF($H30:$H34,MID($H29,3,10),CD30:CD34))</f>
        <v>0</v>
      </c>
      <c r="CE29" s="488">
        <f>IF(CA$1="","",SUMIF($H30:$H34,MID($H29,3,10),CE30:CE34))</f>
        <v>0</v>
      </c>
      <c r="CF29" s="407"/>
      <c r="CG29" s="322"/>
      <c r="CH29" s="77">
        <f t="shared" si="34"/>
        <v>0</v>
      </c>
      <c r="CI29" s="77">
        <f t="shared" si="35"/>
        <v>0</v>
      </c>
      <c r="CJ29" s="101">
        <f t="shared" si="36"/>
        <v>0</v>
      </c>
      <c r="CK29" s="488">
        <f>IF(CH$1="","",SUMIF($H30:$H34,MID($H29,3,10),CK30:CK34))</f>
        <v>0</v>
      </c>
      <c r="CL29" s="488">
        <f>IF(CH$1="","",SUMIF($H30:$H34,MID($H29,3,10),CL30:CL34))</f>
        <v>0</v>
      </c>
      <c r="CM29" s="407"/>
      <c r="CN29" s="322"/>
      <c r="CO29" s="77">
        <f t="shared" si="37"/>
        <v>0</v>
      </c>
      <c r="CP29" s="77">
        <f t="shared" si="38"/>
        <v>0</v>
      </c>
      <c r="CQ29" s="101">
        <f t="shared" si="39"/>
        <v>0</v>
      </c>
      <c r="CR29" s="488">
        <f>IF(CO$1="","",SUMIF($H30:$H34,MID($H29,3,10),CR30:CR34))</f>
        <v>0</v>
      </c>
      <c r="CS29" s="488">
        <f>IF(CO$1="","",SUMIF($H30:$H34,MID($H29,3,10),CS30:CS34))</f>
        <v>0</v>
      </c>
      <c r="CT29" s="407"/>
      <c r="CU29" s="322"/>
      <c r="CV29" s="77">
        <f t="shared" si="40"/>
        <v>0</v>
      </c>
      <c r="CW29" s="77">
        <f t="shared" si="41"/>
        <v>0</v>
      </c>
      <c r="CX29" s="101">
        <f t="shared" si="42"/>
        <v>0</v>
      </c>
      <c r="CY29" s="488">
        <f>IF(CV$1="","",SUMIF($H30:$H34,MID($H29,3,10),CY30:CY34))</f>
        <v>0</v>
      </c>
      <c r="CZ29" s="488">
        <f>IF(CV$1="","",SUMIF($H30:$H34,MID($H29,3,10),CZ30:CZ34))</f>
        <v>0</v>
      </c>
      <c r="DA29" s="407"/>
      <c r="DB29" s="322"/>
      <c r="DC29" s="77">
        <f t="shared" si="43"/>
        <v>0</v>
      </c>
      <c r="DD29" s="77">
        <f t="shared" si="44"/>
        <v>0</v>
      </c>
      <c r="DE29" s="101">
        <f t="shared" si="45"/>
        <v>0</v>
      </c>
      <c r="DF29" s="488">
        <f>IF(DC$1="","",SUMIF($H30:$H34,MID($H29,3,10),DF30:DF34))</f>
        <v>0</v>
      </c>
      <c r="DG29" s="488">
        <f>IF(DC$1="","",SUMIF($H30:$H34,MID($H29,3,10),DG30:DG34))</f>
        <v>0</v>
      </c>
      <c r="DH29" s="407"/>
      <c r="DI29" s="322"/>
      <c r="DJ29" s="77">
        <f t="shared" si="46"/>
        <v>0</v>
      </c>
      <c r="DK29" s="77">
        <f t="shared" si="47"/>
        <v>0</v>
      </c>
      <c r="DL29" s="101">
        <f t="shared" si="48"/>
        <v>0</v>
      </c>
      <c r="DM29" s="488">
        <f>IF(DJ$1="","",SUMIF($H30:$H34,MID($H29,3,10),DM30:DM34))</f>
        <v>0</v>
      </c>
      <c r="DN29" s="488">
        <f>IF(DJ$1="","",SUMIF($H30:$H34,MID($H29,3,10),DN30:DN34))</f>
        <v>0</v>
      </c>
      <c r="DO29" s="407"/>
      <c r="DP29" s="322"/>
      <c r="DQ29" s="77">
        <f t="shared" si="49"/>
        <v>0</v>
      </c>
      <c r="DR29" s="77">
        <f t="shared" si="50"/>
        <v>0</v>
      </c>
      <c r="DS29" s="101">
        <f t="shared" si="51"/>
        <v>0</v>
      </c>
      <c r="DT29" s="488">
        <f>IF(DQ$1="","",SUMIF($H30:$H34,MID($H29,3,10),DT30:DT34))</f>
        <v>0</v>
      </c>
      <c r="DU29" s="488">
        <f>IF(DQ$1="","",SUMIF($H30:$H34,MID($H29,3,10),DU30:DU34))</f>
        <v>0</v>
      </c>
      <c r="DV29" s="407"/>
    </row>
    <row r="30" spans="1:126" ht="12.75" outlineLevel="1" x14ac:dyDescent="0.2">
      <c r="A30" s="92" t="s">
        <v>107</v>
      </c>
      <c r="B30" s="166" t="s">
        <v>65</v>
      </c>
      <c r="C30" s="52"/>
      <c r="D30" s="53"/>
      <c r="E30" s="102">
        <f t="shared" si="0"/>
        <v>0</v>
      </c>
      <c r="F30" s="163"/>
      <c r="G30" s="18"/>
      <c r="H30" s="323" t="s">
        <v>340</v>
      </c>
      <c r="I30" s="79">
        <f t="shared" si="1"/>
        <v>0</v>
      </c>
      <c r="J30" s="79">
        <f t="shared" si="2"/>
        <v>0</v>
      </c>
      <c r="K30" s="102">
        <f t="shared" ref="K30:K36" si="57">IF(I$1="","",SUM(I30:J30))</f>
        <v>0</v>
      </c>
      <c r="L30" s="535"/>
      <c r="M30" s="535"/>
      <c r="N30" s="407"/>
      <c r="O30" s="322" t="str">
        <f t="shared" si="3"/>
        <v>SMC</v>
      </c>
      <c r="P30" s="79">
        <f t="shared" si="4"/>
        <v>0</v>
      </c>
      <c r="Q30" s="79">
        <f t="shared" si="5"/>
        <v>0</v>
      </c>
      <c r="R30" s="102">
        <f t="shared" si="56"/>
        <v>0</v>
      </c>
      <c r="S30" s="535"/>
      <c r="T30" s="535"/>
      <c r="U30" s="407"/>
      <c r="V30" s="322"/>
      <c r="W30" s="79">
        <f t="shared" si="7"/>
        <v>0</v>
      </c>
      <c r="X30" s="79">
        <f t="shared" si="8"/>
        <v>0</v>
      </c>
      <c r="Y30" s="102">
        <f t="shared" si="9"/>
        <v>0</v>
      </c>
      <c r="Z30" s="535"/>
      <c r="AA30" s="535"/>
      <c r="AB30" s="407"/>
      <c r="AC30" s="322"/>
      <c r="AD30" s="79">
        <f t="shared" si="10"/>
        <v>0</v>
      </c>
      <c r="AE30" s="79">
        <f t="shared" si="11"/>
        <v>0</v>
      </c>
      <c r="AF30" s="102">
        <f t="shared" si="12"/>
        <v>0</v>
      </c>
      <c r="AG30" s="535"/>
      <c r="AH30" s="535"/>
      <c r="AI30" s="407"/>
      <c r="AJ30" s="322"/>
      <c r="AK30" s="79">
        <f t="shared" si="13"/>
        <v>0</v>
      </c>
      <c r="AL30" s="79">
        <f t="shared" si="14"/>
        <v>0</v>
      </c>
      <c r="AM30" s="102">
        <f t="shared" si="15"/>
        <v>0</v>
      </c>
      <c r="AN30" s="535"/>
      <c r="AO30" s="535"/>
      <c r="AP30" s="407"/>
      <c r="AQ30" s="322"/>
      <c r="AR30" s="79">
        <f t="shared" si="16"/>
        <v>0</v>
      </c>
      <c r="AS30" s="79">
        <f t="shared" si="17"/>
        <v>0</v>
      </c>
      <c r="AT30" s="102">
        <f t="shared" si="18"/>
        <v>0</v>
      </c>
      <c r="AU30" s="535"/>
      <c r="AV30" s="535"/>
      <c r="AW30" s="407"/>
      <c r="AX30" s="322"/>
      <c r="AY30" s="79">
        <f t="shared" si="19"/>
        <v>0</v>
      </c>
      <c r="AZ30" s="79">
        <f t="shared" si="20"/>
        <v>0</v>
      </c>
      <c r="BA30" s="102">
        <f t="shared" si="21"/>
        <v>0</v>
      </c>
      <c r="BB30" s="535"/>
      <c r="BC30" s="535"/>
      <c r="BD30" s="407"/>
      <c r="BE30" s="322"/>
      <c r="BF30" s="79">
        <f t="shared" si="22"/>
        <v>0</v>
      </c>
      <c r="BG30" s="79">
        <f t="shared" si="23"/>
        <v>0</v>
      </c>
      <c r="BH30" s="102">
        <f t="shared" si="24"/>
        <v>0</v>
      </c>
      <c r="BI30" s="535"/>
      <c r="BJ30" s="535"/>
      <c r="BK30" s="407"/>
      <c r="BL30" s="322"/>
      <c r="BM30" s="79">
        <f t="shared" si="25"/>
        <v>0</v>
      </c>
      <c r="BN30" s="79">
        <f t="shared" si="26"/>
        <v>0</v>
      </c>
      <c r="BO30" s="102">
        <f t="shared" si="27"/>
        <v>0</v>
      </c>
      <c r="BP30" s="535"/>
      <c r="BQ30" s="535"/>
      <c r="BR30" s="407"/>
      <c r="BS30" s="322"/>
      <c r="BT30" s="79">
        <f t="shared" si="28"/>
        <v>0</v>
      </c>
      <c r="BU30" s="79">
        <f t="shared" si="29"/>
        <v>0</v>
      </c>
      <c r="BV30" s="102">
        <f t="shared" si="30"/>
        <v>0</v>
      </c>
      <c r="BW30" s="535"/>
      <c r="BX30" s="535"/>
      <c r="BY30" s="407"/>
      <c r="BZ30" s="322"/>
      <c r="CA30" s="79">
        <f t="shared" si="31"/>
        <v>0</v>
      </c>
      <c r="CB30" s="79">
        <f t="shared" si="32"/>
        <v>0</v>
      </c>
      <c r="CC30" s="102">
        <f t="shared" si="33"/>
        <v>0</v>
      </c>
      <c r="CD30" s="535"/>
      <c r="CE30" s="535"/>
      <c r="CF30" s="407"/>
      <c r="CG30" s="322"/>
      <c r="CH30" s="79">
        <f t="shared" si="34"/>
        <v>0</v>
      </c>
      <c r="CI30" s="79">
        <f t="shared" si="35"/>
        <v>0</v>
      </c>
      <c r="CJ30" s="102">
        <f t="shared" si="36"/>
        <v>0</v>
      </c>
      <c r="CK30" s="535"/>
      <c r="CL30" s="535"/>
      <c r="CM30" s="407"/>
      <c r="CN30" s="322"/>
      <c r="CO30" s="79">
        <f t="shared" si="37"/>
        <v>0</v>
      </c>
      <c r="CP30" s="79">
        <f t="shared" si="38"/>
        <v>0</v>
      </c>
      <c r="CQ30" s="102">
        <f t="shared" si="39"/>
        <v>0</v>
      </c>
      <c r="CR30" s="535"/>
      <c r="CS30" s="535"/>
      <c r="CT30" s="407"/>
      <c r="CU30" s="322"/>
      <c r="CV30" s="79">
        <f t="shared" si="40"/>
        <v>0</v>
      </c>
      <c r="CW30" s="79">
        <f t="shared" si="41"/>
        <v>0</v>
      </c>
      <c r="CX30" s="102">
        <f t="shared" si="42"/>
        <v>0</v>
      </c>
      <c r="CY30" s="535"/>
      <c r="CZ30" s="535"/>
      <c r="DA30" s="407"/>
      <c r="DB30" s="322"/>
      <c r="DC30" s="79">
        <f t="shared" si="43"/>
        <v>0</v>
      </c>
      <c r="DD30" s="79">
        <f t="shared" si="44"/>
        <v>0</v>
      </c>
      <c r="DE30" s="102">
        <f t="shared" si="45"/>
        <v>0</v>
      </c>
      <c r="DF30" s="535"/>
      <c r="DG30" s="535"/>
      <c r="DH30" s="407"/>
      <c r="DI30" s="322"/>
      <c r="DJ30" s="79">
        <f t="shared" si="46"/>
        <v>0</v>
      </c>
      <c r="DK30" s="79">
        <f t="shared" si="47"/>
        <v>0</v>
      </c>
      <c r="DL30" s="102">
        <f t="shared" si="48"/>
        <v>0</v>
      </c>
      <c r="DM30" s="535"/>
      <c r="DN30" s="535"/>
      <c r="DO30" s="407"/>
      <c r="DP30" s="322"/>
      <c r="DQ30" s="79">
        <f t="shared" si="49"/>
        <v>0</v>
      </c>
      <c r="DR30" s="79">
        <f t="shared" si="50"/>
        <v>0</v>
      </c>
      <c r="DS30" s="102">
        <f t="shared" si="51"/>
        <v>0</v>
      </c>
      <c r="DT30" s="535"/>
      <c r="DU30" s="535"/>
      <c r="DV30" s="407"/>
    </row>
    <row r="31" spans="1:126" ht="12.75" outlineLevel="1" x14ac:dyDescent="0.2">
      <c r="A31" s="93" t="s">
        <v>11</v>
      </c>
      <c r="B31" s="166" t="s">
        <v>59</v>
      </c>
      <c r="C31" s="52"/>
      <c r="D31" s="53"/>
      <c r="E31" s="102">
        <f t="shared" si="0"/>
        <v>0</v>
      </c>
      <c r="F31" s="163"/>
      <c r="G31" s="18"/>
      <c r="H31" s="323" t="s">
        <v>340</v>
      </c>
      <c r="I31" s="79">
        <f t="shared" si="1"/>
        <v>0</v>
      </c>
      <c r="J31" s="79">
        <f t="shared" si="2"/>
        <v>0</v>
      </c>
      <c r="K31" s="102">
        <f t="shared" si="57"/>
        <v>0</v>
      </c>
      <c r="L31" s="535"/>
      <c r="M31" s="535"/>
      <c r="N31" s="407"/>
      <c r="O31" s="322" t="str">
        <f t="shared" si="3"/>
        <v>SMC</v>
      </c>
      <c r="P31" s="79">
        <f t="shared" si="4"/>
        <v>0</v>
      </c>
      <c r="Q31" s="79">
        <f t="shared" si="5"/>
        <v>0</v>
      </c>
      <c r="R31" s="102">
        <f t="shared" si="56"/>
        <v>0</v>
      </c>
      <c r="S31" s="535"/>
      <c r="T31" s="535"/>
      <c r="U31" s="407"/>
      <c r="V31" s="322"/>
      <c r="W31" s="79">
        <f t="shared" si="7"/>
        <v>0</v>
      </c>
      <c r="X31" s="79">
        <f t="shared" si="8"/>
        <v>0</v>
      </c>
      <c r="Y31" s="102">
        <f t="shared" si="9"/>
        <v>0</v>
      </c>
      <c r="Z31" s="535"/>
      <c r="AA31" s="535"/>
      <c r="AB31" s="407"/>
      <c r="AC31" s="322"/>
      <c r="AD31" s="79">
        <f t="shared" si="10"/>
        <v>0</v>
      </c>
      <c r="AE31" s="79">
        <f t="shared" si="11"/>
        <v>0</v>
      </c>
      <c r="AF31" s="102">
        <f t="shared" si="12"/>
        <v>0</v>
      </c>
      <c r="AG31" s="535"/>
      <c r="AH31" s="535"/>
      <c r="AI31" s="407"/>
      <c r="AJ31" s="322"/>
      <c r="AK31" s="79">
        <f t="shared" si="13"/>
        <v>0</v>
      </c>
      <c r="AL31" s="79">
        <f t="shared" si="14"/>
        <v>0</v>
      </c>
      <c r="AM31" s="102">
        <f t="shared" si="15"/>
        <v>0</v>
      </c>
      <c r="AN31" s="535"/>
      <c r="AO31" s="535"/>
      <c r="AP31" s="407"/>
      <c r="AQ31" s="322"/>
      <c r="AR31" s="79">
        <f t="shared" si="16"/>
        <v>0</v>
      </c>
      <c r="AS31" s="79">
        <f t="shared" si="17"/>
        <v>0</v>
      </c>
      <c r="AT31" s="102">
        <f t="shared" si="18"/>
        <v>0</v>
      </c>
      <c r="AU31" s="535"/>
      <c r="AV31" s="535"/>
      <c r="AW31" s="407"/>
      <c r="AX31" s="322"/>
      <c r="AY31" s="79">
        <f t="shared" si="19"/>
        <v>0</v>
      </c>
      <c r="AZ31" s="79">
        <f t="shared" si="20"/>
        <v>0</v>
      </c>
      <c r="BA31" s="102">
        <f t="shared" si="21"/>
        <v>0</v>
      </c>
      <c r="BB31" s="535"/>
      <c r="BC31" s="535"/>
      <c r="BD31" s="407"/>
      <c r="BE31" s="322"/>
      <c r="BF31" s="79">
        <f t="shared" si="22"/>
        <v>0</v>
      </c>
      <c r="BG31" s="79">
        <f t="shared" si="23"/>
        <v>0</v>
      </c>
      <c r="BH31" s="102">
        <f t="shared" si="24"/>
        <v>0</v>
      </c>
      <c r="BI31" s="535"/>
      <c r="BJ31" s="535"/>
      <c r="BK31" s="407"/>
      <c r="BL31" s="322"/>
      <c r="BM31" s="79">
        <f t="shared" si="25"/>
        <v>0</v>
      </c>
      <c r="BN31" s="79">
        <f t="shared" si="26"/>
        <v>0</v>
      </c>
      <c r="BO31" s="102">
        <f t="shared" si="27"/>
        <v>0</v>
      </c>
      <c r="BP31" s="535"/>
      <c r="BQ31" s="535"/>
      <c r="BR31" s="407"/>
      <c r="BS31" s="322"/>
      <c r="BT31" s="79">
        <f t="shared" si="28"/>
        <v>0</v>
      </c>
      <c r="BU31" s="79">
        <f t="shared" si="29"/>
        <v>0</v>
      </c>
      <c r="BV31" s="102">
        <f t="shared" si="30"/>
        <v>0</v>
      </c>
      <c r="BW31" s="535"/>
      <c r="BX31" s="535"/>
      <c r="BY31" s="407"/>
      <c r="BZ31" s="322"/>
      <c r="CA31" s="79">
        <f t="shared" si="31"/>
        <v>0</v>
      </c>
      <c r="CB31" s="79">
        <f t="shared" si="32"/>
        <v>0</v>
      </c>
      <c r="CC31" s="102">
        <f t="shared" si="33"/>
        <v>0</v>
      </c>
      <c r="CD31" s="535"/>
      <c r="CE31" s="535"/>
      <c r="CF31" s="407"/>
      <c r="CG31" s="322"/>
      <c r="CH31" s="79">
        <f t="shared" si="34"/>
        <v>0</v>
      </c>
      <c r="CI31" s="79">
        <f t="shared" si="35"/>
        <v>0</v>
      </c>
      <c r="CJ31" s="102">
        <f t="shared" si="36"/>
        <v>0</v>
      </c>
      <c r="CK31" s="535"/>
      <c r="CL31" s="535"/>
      <c r="CM31" s="407"/>
      <c r="CN31" s="322"/>
      <c r="CO31" s="79">
        <f t="shared" si="37"/>
        <v>0</v>
      </c>
      <c r="CP31" s="79">
        <f t="shared" si="38"/>
        <v>0</v>
      </c>
      <c r="CQ31" s="102">
        <f t="shared" si="39"/>
        <v>0</v>
      </c>
      <c r="CR31" s="535"/>
      <c r="CS31" s="535"/>
      <c r="CT31" s="407"/>
      <c r="CU31" s="322"/>
      <c r="CV31" s="79">
        <f t="shared" si="40"/>
        <v>0</v>
      </c>
      <c r="CW31" s="79">
        <f t="shared" si="41"/>
        <v>0</v>
      </c>
      <c r="CX31" s="102">
        <f t="shared" si="42"/>
        <v>0</v>
      </c>
      <c r="CY31" s="535"/>
      <c r="CZ31" s="535"/>
      <c r="DA31" s="407"/>
      <c r="DB31" s="322"/>
      <c r="DC31" s="79">
        <f t="shared" si="43"/>
        <v>0</v>
      </c>
      <c r="DD31" s="79">
        <f t="shared" si="44"/>
        <v>0</v>
      </c>
      <c r="DE31" s="102">
        <f t="shared" si="45"/>
        <v>0</v>
      </c>
      <c r="DF31" s="535"/>
      <c r="DG31" s="535"/>
      <c r="DH31" s="407"/>
      <c r="DI31" s="322"/>
      <c r="DJ31" s="79">
        <f t="shared" si="46"/>
        <v>0</v>
      </c>
      <c r="DK31" s="79">
        <f t="shared" si="47"/>
        <v>0</v>
      </c>
      <c r="DL31" s="102">
        <f t="shared" si="48"/>
        <v>0</v>
      </c>
      <c r="DM31" s="535"/>
      <c r="DN31" s="535"/>
      <c r="DO31" s="407"/>
      <c r="DP31" s="322"/>
      <c r="DQ31" s="79">
        <f t="shared" si="49"/>
        <v>0</v>
      </c>
      <c r="DR31" s="79">
        <f t="shared" si="50"/>
        <v>0</v>
      </c>
      <c r="DS31" s="102">
        <f t="shared" si="51"/>
        <v>0</v>
      </c>
      <c r="DT31" s="535"/>
      <c r="DU31" s="535"/>
      <c r="DV31" s="407"/>
    </row>
    <row r="32" spans="1:126" ht="12.75" outlineLevel="1" x14ac:dyDescent="0.2">
      <c r="A32" s="92" t="s">
        <v>12</v>
      </c>
      <c r="B32" s="166"/>
      <c r="C32" s="52"/>
      <c r="D32" s="53"/>
      <c r="E32" s="102">
        <f t="shared" si="0"/>
        <v>0</v>
      </c>
      <c r="F32" s="163"/>
      <c r="G32" s="18"/>
      <c r="H32" s="323" t="s">
        <v>340</v>
      </c>
      <c r="I32" s="79">
        <f t="shared" si="1"/>
        <v>0</v>
      </c>
      <c r="J32" s="79">
        <f t="shared" si="2"/>
        <v>0</v>
      </c>
      <c r="K32" s="102">
        <f t="shared" si="57"/>
        <v>0</v>
      </c>
      <c r="L32" s="535"/>
      <c r="M32" s="535"/>
      <c r="N32" s="407"/>
      <c r="O32" s="322" t="str">
        <f t="shared" si="3"/>
        <v>SMC</v>
      </c>
      <c r="P32" s="79">
        <f t="shared" si="4"/>
        <v>0</v>
      </c>
      <c r="Q32" s="79">
        <f t="shared" si="5"/>
        <v>0</v>
      </c>
      <c r="R32" s="102">
        <f t="shared" si="56"/>
        <v>0</v>
      </c>
      <c r="S32" s="535"/>
      <c r="T32" s="535"/>
      <c r="U32" s="407"/>
      <c r="V32" s="322"/>
      <c r="W32" s="79">
        <f t="shared" si="7"/>
        <v>0</v>
      </c>
      <c r="X32" s="79">
        <f t="shared" si="8"/>
        <v>0</v>
      </c>
      <c r="Y32" s="102">
        <f t="shared" si="9"/>
        <v>0</v>
      </c>
      <c r="Z32" s="535"/>
      <c r="AA32" s="535"/>
      <c r="AB32" s="407"/>
      <c r="AC32" s="322"/>
      <c r="AD32" s="79">
        <f t="shared" si="10"/>
        <v>0</v>
      </c>
      <c r="AE32" s="79">
        <f t="shared" si="11"/>
        <v>0</v>
      </c>
      <c r="AF32" s="102">
        <f t="shared" si="12"/>
        <v>0</v>
      </c>
      <c r="AG32" s="535"/>
      <c r="AH32" s="535"/>
      <c r="AI32" s="407"/>
      <c r="AJ32" s="322"/>
      <c r="AK32" s="79">
        <f t="shared" si="13"/>
        <v>0</v>
      </c>
      <c r="AL32" s="79">
        <f t="shared" si="14"/>
        <v>0</v>
      </c>
      <c r="AM32" s="102">
        <f t="shared" si="15"/>
        <v>0</v>
      </c>
      <c r="AN32" s="535"/>
      <c r="AO32" s="535"/>
      <c r="AP32" s="407"/>
      <c r="AQ32" s="322"/>
      <c r="AR32" s="79">
        <f t="shared" si="16"/>
        <v>0</v>
      </c>
      <c r="AS32" s="79">
        <f t="shared" si="17"/>
        <v>0</v>
      </c>
      <c r="AT32" s="102">
        <f t="shared" si="18"/>
        <v>0</v>
      </c>
      <c r="AU32" s="535"/>
      <c r="AV32" s="535"/>
      <c r="AW32" s="407"/>
      <c r="AX32" s="322"/>
      <c r="AY32" s="79">
        <f t="shared" si="19"/>
        <v>0</v>
      </c>
      <c r="AZ32" s="79">
        <f t="shared" si="20"/>
        <v>0</v>
      </c>
      <c r="BA32" s="102">
        <f t="shared" si="21"/>
        <v>0</v>
      </c>
      <c r="BB32" s="535"/>
      <c r="BC32" s="535"/>
      <c r="BD32" s="407"/>
      <c r="BE32" s="322"/>
      <c r="BF32" s="79">
        <f t="shared" si="22"/>
        <v>0</v>
      </c>
      <c r="BG32" s="79">
        <f t="shared" si="23"/>
        <v>0</v>
      </c>
      <c r="BH32" s="102">
        <f t="shared" si="24"/>
        <v>0</v>
      </c>
      <c r="BI32" s="535"/>
      <c r="BJ32" s="535"/>
      <c r="BK32" s="407"/>
      <c r="BL32" s="322"/>
      <c r="BM32" s="79">
        <f t="shared" si="25"/>
        <v>0</v>
      </c>
      <c r="BN32" s="79">
        <f t="shared" si="26"/>
        <v>0</v>
      </c>
      <c r="BO32" s="102">
        <f t="shared" si="27"/>
        <v>0</v>
      </c>
      <c r="BP32" s="535"/>
      <c r="BQ32" s="535"/>
      <c r="BR32" s="407"/>
      <c r="BS32" s="322"/>
      <c r="BT32" s="79">
        <f t="shared" si="28"/>
        <v>0</v>
      </c>
      <c r="BU32" s="79">
        <f t="shared" si="29"/>
        <v>0</v>
      </c>
      <c r="BV32" s="102">
        <f t="shared" si="30"/>
        <v>0</v>
      </c>
      <c r="BW32" s="535"/>
      <c r="BX32" s="535"/>
      <c r="BY32" s="407"/>
      <c r="BZ32" s="322"/>
      <c r="CA32" s="79">
        <f t="shared" si="31"/>
        <v>0</v>
      </c>
      <c r="CB32" s="79">
        <f t="shared" si="32"/>
        <v>0</v>
      </c>
      <c r="CC32" s="102">
        <f t="shared" si="33"/>
        <v>0</v>
      </c>
      <c r="CD32" s="535"/>
      <c r="CE32" s="535"/>
      <c r="CF32" s="407"/>
      <c r="CG32" s="322"/>
      <c r="CH32" s="79">
        <f t="shared" si="34"/>
        <v>0</v>
      </c>
      <c r="CI32" s="79">
        <f t="shared" si="35"/>
        <v>0</v>
      </c>
      <c r="CJ32" s="102">
        <f t="shared" si="36"/>
        <v>0</v>
      </c>
      <c r="CK32" s="535"/>
      <c r="CL32" s="535"/>
      <c r="CM32" s="407"/>
      <c r="CN32" s="322"/>
      <c r="CO32" s="79">
        <f t="shared" si="37"/>
        <v>0</v>
      </c>
      <c r="CP32" s="79">
        <f t="shared" si="38"/>
        <v>0</v>
      </c>
      <c r="CQ32" s="102">
        <f t="shared" si="39"/>
        <v>0</v>
      </c>
      <c r="CR32" s="535"/>
      <c r="CS32" s="535"/>
      <c r="CT32" s="407"/>
      <c r="CU32" s="322"/>
      <c r="CV32" s="79">
        <f t="shared" si="40"/>
        <v>0</v>
      </c>
      <c r="CW32" s="79">
        <f t="shared" si="41"/>
        <v>0</v>
      </c>
      <c r="CX32" s="102">
        <f t="shared" si="42"/>
        <v>0</v>
      </c>
      <c r="CY32" s="535"/>
      <c r="CZ32" s="535"/>
      <c r="DA32" s="407"/>
      <c r="DB32" s="322"/>
      <c r="DC32" s="79">
        <f t="shared" si="43"/>
        <v>0</v>
      </c>
      <c r="DD32" s="79">
        <f t="shared" si="44"/>
        <v>0</v>
      </c>
      <c r="DE32" s="102">
        <f t="shared" si="45"/>
        <v>0</v>
      </c>
      <c r="DF32" s="535"/>
      <c r="DG32" s="535"/>
      <c r="DH32" s="407"/>
      <c r="DI32" s="322"/>
      <c r="DJ32" s="79">
        <f t="shared" si="46"/>
        <v>0</v>
      </c>
      <c r="DK32" s="79">
        <f t="shared" si="47"/>
        <v>0</v>
      </c>
      <c r="DL32" s="102">
        <f t="shared" si="48"/>
        <v>0</v>
      </c>
      <c r="DM32" s="535"/>
      <c r="DN32" s="535"/>
      <c r="DO32" s="407"/>
      <c r="DP32" s="322"/>
      <c r="DQ32" s="79">
        <f t="shared" si="49"/>
        <v>0</v>
      </c>
      <c r="DR32" s="79">
        <f t="shared" si="50"/>
        <v>0</v>
      </c>
      <c r="DS32" s="102">
        <f t="shared" si="51"/>
        <v>0</v>
      </c>
      <c r="DT32" s="535"/>
      <c r="DU32" s="535"/>
      <c r="DV32" s="407"/>
    </row>
    <row r="33" spans="1:126" ht="15" outlineLevel="1" x14ac:dyDescent="0.35">
      <c r="A33" s="92" t="s">
        <v>57</v>
      </c>
      <c r="B33" s="168" t="s">
        <v>102</v>
      </c>
      <c r="C33" s="52"/>
      <c r="D33" s="54"/>
      <c r="E33" s="78">
        <f t="shared" si="0"/>
        <v>0</v>
      </c>
      <c r="F33" s="164"/>
      <c r="G33" s="18"/>
      <c r="H33" s="323" t="s">
        <v>340</v>
      </c>
      <c r="I33" s="79">
        <f t="shared" si="1"/>
        <v>0</v>
      </c>
      <c r="J33" s="79">
        <f t="shared" si="2"/>
        <v>0</v>
      </c>
      <c r="K33" s="102">
        <f t="shared" si="57"/>
        <v>0</v>
      </c>
      <c r="L33" s="535"/>
      <c r="M33" s="535"/>
      <c r="N33" s="407"/>
      <c r="O33" s="322" t="str">
        <f t="shared" si="3"/>
        <v>SMC</v>
      </c>
      <c r="P33" s="79">
        <f t="shared" si="4"/>
        <v>0</v>
      </c>
      <c r="Q33" s="79">
        <f t="shared" si="5"/>
        <v>0</v>
      </c>
      <c r="R33" s="102">
        <f t="shared" si="56"/>
        <v>0</v>
      </c>
      <c r="S33" s="535"/>
      <c r="T33" s="535"/>
      <c r="U33" s="407"/>
      <c r="V33" s="322"/>
      <c r="W33" s="79">
        <f t="shared" si="7"/>
        <v>0</v>
      </c>
      <c r="X33" s="79">
        <f t="shared" si="8"/>
        <v>0</v>
      </c>
      <c r="Y33" s="102">
        <f t="shared" si="9"/>
        <v>0</v>
      </c>
      <c r="Z33" s="535"/>
      <c r="AA33" s="535"/>
      <c r="AB33" s="407"/>
      <c r="AC33" s="322"/>
      <c r="AD33" s="79">
        <f t="shared" si="10"/>
        <v>0</v>
      </c>
      <c r="AE33" s="79">
        <f t="shared" si="11"/>
        <v>0</v>
      </c>
      <c r="AF33" s="102">
        <f t="shared" si="12"/>
        <v>0</v>
      </c>
      <c r="AG33" s="535"/>
      <c r="AH33" s="535"/>
      <c r="AI33" s="407"/>
      <c r="AJ33" s="322"/>
      <c r="AK33" s="79">
        <f t="shared" si="13"/>
        <v>0</v>
      </c>
      <c r="AL33" s="79">
        <f t="shared" si="14"/>
        <v>0</v>
      </c>
      <c r="AM33" s="102">
        <f t="shared" si="15"/>
        <v>0</v>
      </c>
      <c r="AN33" s="535"/>
      <c r="AO33" s="535"/>
      <c r="AP33" s="407"/>
      <c r="AQ33" s="322"/>
      <c r="AR33" s="79">
        <f t="shared" si="16"/>
        <v>0</v>
      </c>
      <c r="AS33" s="79">
        <f t="shared" si="17"/>
        <v>0</v>
      </c>
      <c r="AT33" s="102">
        <f t="shared" si="18"/>
        <v>0</v>
      </c>
      <c r="AU33" s="535"/>
      <c r="AV33" s="535"/>
      <c r="AW33" s="407"/>
      <c r="AX33" s="322"/>
      <c r="AY33" s="79">
        <f t="shared" si="19"/>
        <v>0</v>
      </c>
      <c r="AZ33" s="79">
        <f t="shared" si="20"/>
        <v>0</v>
      </c>
      <c r="BA33" s="102">
        <f t="shared" si="21"/>
        <v>0</v>
      </c>
      <c r="BB33" s="535"/>
      <c r="BC33" s="535"/>
      <c r="BD33" s="407"/>
      <c r="BE33" s="322"/>
      <c r="BF33" s="79">
        <f t="shared" si="22"/>
        <v>0</v>
      </c>
      <c r="BG33" s="79">
        <f t="shared" si="23"/>
        <v>0</v>
      </c>
      <c r="BH33" s="102">
        <f t="shared" si="24"/>
        <v>0</v>
      </c>
      <c r="BI33" s="535"/>
      <c r="BJ33" s="535"/>
      <c r="BK33" s="407"/>
      <c r="BL33" s="322"/>
      <c r="BM33" s="79">
        <f t="shared" si="25"/>
        <v>0</v>
      </c>
      <c r="BN33" s="79">
        <f t="shared" si="26"/>
        <v>0</v>
      </c>
      <c r="BO33" s="102">
        <f t="shared" si="27"/>
        <v>0</v>
      </c>
      <c r="BP33" s="535"/>
      <c r="BQ33" s="535"/>
      <c r="BR33" s="407"/>
      <c r="BS33" s="322"/>
      <c r="BT33" s="79">
        <f t="shared" si="28"/>
        <v>0</v>
      </c>
      <c r="BU33" s="79">
        <f t="shared" si="29"/>
        <v>0</v>
      </c>
      <c r="BV33" s="102">
        <f t="shared" si="30"/>
        <v>0</v>
      </c>
      <c r="BW33" s="535"/>
      <c r="BX33" s="535"/>
      <c r="BY33" s="407"/>
      <c r="BZ33" s="322"/>
      <c r="CA33" s="79">
        <f t="shared" si="31"/>
        <v>0</v>
      </c>
      <c r="CB33" s="79">
        <f t="shared" si="32"/>
        <v>0</v>
      </c>
      <c r="CC33" s="102">
        <f t="shared" si="33"/>
        <v>0</v>
      </c>
      <c r="CD33" s="535"/>
      <c r="CE33" s="535"/>
      <c r="CF33" s="407"/>
      <c r="CG33" s="322"/>
      <c r="CH33" s="79">
        <f t="shared" si="34"/>
        <v>0</v>
      </c>
      <c r="CI33" s="79">
        <f t="shared" si="35"/>
        <v>0</v>
      </c>
      <c r="CJ33" s="102">
        <f t="shared" si="36"/>
        <v>0</v>
      </c>
      <c r="CK33" s="535"/>
      <c r="CL33" s="535"/>
      <c r="CM33" s="407"/>
      <c r="CN33" s="322"/>
      <c r="CO33" s="79">
        <f t="shared" si="37"/>
        <v>0</v>
      </c>
      <c r="CP33" s="79">
        <f t="shared" si="38"/>
        <v>0</v>
      </c>
      <c r="CQ33" s="102">
        <f t="shared" si="39"/>
        <v>0</v>
      </c>
      <c r="CR33" s="535"/>
      <c r="CS33" s="535"/>
      <c r="CT33" s="407"/>
      <c r="CU33" s="322"/>
      <c r="CV33" s="79">
        <f t="shared" si="40"/>
        <v>0</v>
      </c>
      <c r="CW33" s="79">
        <f t="shared" si="41"/>
        <v>0</v>
      </c>
      <c r="CX33" s="102">
        <f t="shared" si="42"/>
        <v>0</v>
      </c>
      <c r="CY33" s="535"/>
      <c r="CZ33" s="535"/>
      <c r="DA33" s="407"/>
      <c r="DB33" s="322"/>
      <c r="DC33" s="79">
        <f t="shared" si="43"/>
        <v>0</v>
      </c>
      <c r="DD33" s="79">
        <f t="shared" si="44"/>
        <v>0</v>
      </c>
      <c r="DE33" s="102">
        <f t="shared" si="45"/>
        <v>0</v>
      </c>
      <c r="DF33" s="535"/>
      <c r="DG33" s="535"/>
      <c r="DH33" s="407"/>
      <c r="DI33" s="322"/>
      <c r="DJ33" s="79">
        <f t="shared" si="46"/>
        <v>0</v>
      </c>
      <c r="DK33" s="79">
        <f t="shared" si="47"/>
        <v>0</v>
      </c>
      <c r="DL33" s="102">
        <f t="shared" si="48"/>
        <v>0</v>
      </c>
      <c r="DM33" s="535"/>
      <c r="DN33" s="535"/>
      <c r="DO33" s="407"/>
      <c r="DP33" s="322"/>
      <c r="DQ33" s="79">
        <f t="shared" si="49"/>
        <v>0</v>
      </c>
      <c r="DR33" s="79">
        <f t="shared" si="50"/>
        <v>0</v>
      </c>
      <c r="DS33" s="102">
        <f t="shared" si="51"/>
        <v>0</v>
      </c>
      <c r="DT33" s="535"/>
      <c r="DU33" s="535"/>
      <c r="DV33" s="407"/>
    </row>
    <row r="34" spans="1:126" ht="12.75" x14ac:dyDescent="0.2">
      <c r="A34" s="107" t="s">
        <v>151</v>
      </c>
      <c r="B34" s="169"/>
      <c r="C34" s="106">
        <f>SUMIF($O4:$O33,MID($H34,3,10),C4:C33)</f>
        <v>0</v>
      </c>
      <c r="D34" s="106">
        <f>SUMIF($O4:$O33,MID($H34,3,10),D4:D33)</f>
        <v>0</v>
      </c>
      <c r="E34" s="106">
        <f t="shared" si="0"/>
        <v>0</v>
      </c>
      <c r="F34" s="151"/>
      <c r="G34" s="18"/>
      <c r="H34" s="323" t="s">
        <v>342</v>
      </c>
      <c r="I34" s="103">
        <f>IF(I$1="","",SUMIF($O5:$O33,MID($H34,3,10),I5:I33))</f>
        <v>0</v>
      </c>
      <c r="J34" s="103">
        <f>IF(I$1="","",SUMIF($O5:$O33,MID($H34,3,10),J5:J33))</f>
        <v>0</v>
      </c>
      <c r="K34" s="103">
        <f t="shared" si="57"/>
        <v>0</v>
      </c>
      <c r="L34" s="488">
        <f>IF(I$1="","",SUMIF($O4:$O33,MID($H34,3,10),L4:L33))</f>
        <v>0</v>
      </c>
      <c r="M34" s="488">
        <f>IF(I$1="","",SUMIF($O4:$O33,MID($H34,3,10),M4:M33))</f>
        <v>0</v>
      </c>
      <c r="N34" s="407"/>
      <c r="O34" s="322" t="str">
        <f t="shared" si="3"/>
        <v>S</v>
      </c>
      <c r="P34" s="103">
        <f>IF(P$1="","",SUMIF($O5:$O33,MID($H34,3,10),P5:P33))</f>
        <v>0</v>
      </c>
      <c r="Q34" s="103">
        <f>IF(P$1="","",SUMIF($O5:$O33,MID($H34,3,10),Q5:Q33))</f>
        <v>0</v>
      </c>
      <c r="R34" s="103">
        <f t="shared" si="56"/>
        <v>0</v>
      </c>
      <c r="S34" s="488">
        <f>IF(P$1="","",SUMIF($O4:$O33,MID($H34,3,10),S4:S33))</f>
        <v>0</v>
      </c>
      <c r="T34" s="488">
        <f>IF(P$1="","",SUMIF($O4:$O33,MID($H34,3,10),T4:T33))</f>
        <v>0</v>
      </c>
      <c r="U34" s="407"/>
      <c r="V34" s="322"/>
      <c r="W34" s="103">
        <f>IF(W$1="","",SUMIF($O5:$O33,MID($H34,3,10),W5:W33))</f>
        <v>0</v>
      </c>
      <c r="X34" s="103">
        <f>IF(W$1="","",SUMIF($O5:$O33,MID($H34,3,10),X5:X33))</f>
        <v>0</v>
      </c>
      <c r="Y34" s="103">
        <f t="shared" si="9"/>
        <v>0</v>
      </c>
      <c r="Z34" s="488">
        <f>IF(W$1="","",SUMIF($O4:$O33,MID($H34,3,10),Z4:Z33))</f>
        <v>0</v>
      </c>
      <c r="AA34" s="488">
        <f>IF(W$1="","",SUMIF($O4:$O33,MID($H34,3,10),AA4:AA33))</f>
        <v>0</v>
      </c>
      <c r="AB34" s="407"/>
      <c r="AC34" s="322"/>
      <c r="AD34" s="103">
        <f>IF(AD$1="","",SUMIF($O5:$O33,MID($H34,3,10),AD5:AD33))</f>
        <v>0</v>
      </c>
      <c r="AE34" s="103">
        <f>IF(AD$1="","",SUMIF($O5:$O33,MID($H34,3,10),AE5:AE33))</f>
        <v>0</v>
      </c>
      <c r="AF34" s="103">
        <f t="shared" si="12"/>
        <v>0</v>
      </c>
      <c r="AG34" s="488">
        <f>IF(AD$1="","",SUMIF($O4:$O33,MID($H34,3,10),AG4:AG33))</f>
        <v>0</v>
      </c>
      <c r="AH34" s="488">
        <f>IF(AD$1="","",SUMIF($O4:$O33,MID($H34,3,10),AH4:AH33))</f>
        <v>0</v>
      </c>
      <c r="AI34" s="407"/>
      <c r="AJ34" s="322"/>
      <c r="AK34" s="103">
        <f>IF(AK$1="","",SUMIF($O5:$O33,MID($H34,3,10),AK5:AK33))</f>
        <v>0</v>
      </c>
      <c r="AL34" s="103">
        <f>IF(AK$1="","",SUMIF($O5:$O33,MID($H34,3,10),AL5:AL33))</f>
        <v>0</v>
      </c>
      <c r="AM34" s="103">
        <f t="shared" si="15"/>
        <v>0</v>
      </c>
      <c r="AN34" s="488">
        <f>IF(AK$1="","",SUMIF($O4:$O33,MID($H34,3,10),AN4:AN33))</f>
        <v>0</v>
      </c>
      <c r="AO34" s="488">
        <f>IF(AK$1="","",SUMIF($O4:$O33,MID($H34,3,10),AO4:AO33))</f>
        <v>0</v>
      </c>
      <c r="AP34" s="407"/>
      <c r="AQ34" s="322"/>
      <c r="AR34" s="103">
        <f>IF(AR$1="","",SUMIF($O5:$O33,MID($H34,3,10),AR5:AR33))</f>
        <v>0</v>
      </c>
      <c r="AS34" s="103">
        <f>IF(AR$1="","",SUMIF($O5:$O33,MID($H34,3,10),AS5:AS33))</f>
        <v>0</v>
      </c>
      <c r="AT34" s="103">
        <f t="shared" si="18"/>
        <v>0</v>
      </c>
      <c r="AU34" s="488">
        <f>IF(AR$1="","",SUMIF($O4:$O33,MID($H34,3,10),AU4:AU33))</f>
        <v>0</v>
      </c>
      <c r="AV34" s="488">
        <f>IF(AR$1="","",SUMIF($O4:$O33,MID($H34,3,10),AV4:AV33))</f>
        <v>0</v>
      </c>
      <c r="AW34" s="407"/>
      <c r="AX34" s="322"/>
      <c r="AY34" s="103">
        <f>IF(AY$1="","",SUMIF($O5:$O33,MID($H34,3,10),AY5:AY33))</f>
        <v>0</v>
      </c>
      <c r="AZ34" s="103">
        <f>IF(AY$1="","",SUMIF($O5:$O33,MID($H34,3,10),AZ5:AZ33))</f>
        <v>0</v>
      </c>
      <c r="BA34" s="103">
        <f t="shared" si="21"/>
        <v>0</v>
      </c>
      <c r="BB34" s="488">
        <f>IF(AY$1="","",SUMIF($O4:$O33,MID($H34,3,10),BB4:BB33))</f>
        <v>0</v>
      </c>
      <c r="BC34" s="488">
        <f>IF(AY$1="","",SUMIF($O4:$O33,MID($H34,3,10),BC4:BC33))</f>
        <v>0</v>
      </c>
      <c r="BD34" s="407"/>
      <c r="BE34" s="322"/>
      <c r="BF34" s="103">
        <f>IF(BF$1="","",SUMIF($O5:$O33,MID($H34,3,10),BF5:BF33))</f>
        <v>0</v>
      </c>
      <c r="BG34" s="103">
        <f>IF(BF$1="","",SUMIF($O5:$O33,MID($H34,3,10),BG5:BG33))</f>
        <v>0</v>
      </c>
      <c r="BH34" s="103">
        <f t="shared" si="24"/>
        <v>0</v>
      </c>
      <c r="BI34" s="488">
        <f>IF(BF$1="","",SUMIF($O4:$O33,MID($H34,3,10),BI4:BI33))</f>
        <v>0</v>
      </c>
      <c r="BJ34" s="488">
        <f>IF(BF$1="","",SUMIF($O4:$O33,MID($H34,3,10),BJ4:BJ33))</f>
        <v>0</v>
      </c>
      <c r="BK34" s="407"/>
      <c r="BL34" s="322"/>
      <c r="BM34" s="103">
        <f>IF(BM$1="","",SUMIF($O5:$O33,MID($H34,3,10),BM5:BM33))</f>
        <v>0</v>
      </c>
      <c r="BN34" s="103">
        <f>IF(BM$1="","",SUMIF($O5:$O33,MID($H34,3,10),BN5:BN33))</f>
        <v>0</v>
      </c>
      <c r="BO34" s="103">
        <f t="shared" si="27"/>
        <v>0</v>
      </c>
      <c r="BP34" s="488">
        <f>IF(BM$1="","",SUMIF($O4:$O33,MID($H34,3,10),BP4:BP33))</f>
        <v>0</v>
      </c>
      <c r="BQ34" s="488">
        <f>IF(BM$1="","",SUMIF($O4:$O33,MID($H34,3,10),BQ4:BQ33))</f>
        <v>0</v>
      </c>
      <c r="BR34" s="407"/>
      <c r="BS34" s="322"/>
      <c r="BT34" s="103">
        <f>IF(BT$1="","",SUMIF($O5:$O33,MID($H34,3,10),BT5:BT33))</f>
        <v>0</v>
      </c>
      <c r="BU34" s="103">
        <f>IF(BT$1="","",SUMIF($O5:$O33,MID($H34,3,10),BU5:BU33))</f>
        <v>0</v>
      </c>
      <c r="BV34" s="103">
        <f t="shared" si="30"/>
        <v>0</v>
      </c>
      <c r="BW34" s="488">
        <f>IF(BT$1="","",SUMIF($O4:$O33,MID($H34,3,10),BW4:BW33))</f>
        <v>0</v>
      </c>
      <c r="BX34" s="488">
        <f>IF(BT$1="","",SUMIF($O4:$O33,MID($H34,3,10),BX4:BX33))</f>
        <v>0</v>
      </c>
      <c r="BY34" s="407"/>
      <c r="BZ34" s="322"/>
      <c r="CA34" s="103">
        <f>IF(CA$1="","",SUMIF($O5:$O33,MID($H34,3,10),CA5:CA33))</f>
        <v>0</v>
      </c>
      <c r="CB34" s="103">
        <f>IF(CA$1="","",SUMIF($O5:$O33,MID($H34,3,10),CB5:CB33))</f>
        <v>0</v>
      </c>
      <c r="CC34" s="103">
        <f t="shared" si="33"/>
        <v>0</v>
      </c>
      <c r="CD34" s="488">
        <f>IF(CA$1="","",SUMIF($O4:$O33,MID($H34,3,10),CD4:CD33))</f>
        <v>0</v>
      </c>
      <c r="CE34" s="488">
        <f>IF(CA$1="","",SUMIF($O4:$O33,MID($H34,3,10),CE4:CE33))</f>
        <v>0</v>
      </c>
      <c r="CF34" s="407"/>
      <c r="CG34" s="322"/>
      <c r="CH34" s="103">
        <f>IF(CH$1="","",SUMIF($O5:$O33,MID($H34,3,10),CH5:CH33))</f>
        <v>0</v>
      </c>
      <c r="CI34" s="103">
        <f>IF(CH$1="","",SUMIF($O5:$O33,MID($H34,3,10),CI5:CI33))</f>
        <v>0</v>
      </c>
      <c r="CJ34" s="103">
        <f t="shared" si="36"/>
        <v>0</v>
      </c>
      <c r="CK34" s="488">
        <f>IF(CH$1="","",SUMIF($O4:$O33,MID($H34,3,10),CK4:CK33))</f>
        <v>0</v>
      </c>
      <c r="CL34" s="488">
        <f>IF(CH$1="","",SUMIF($O4:$O33,MID($H34,3,10),CL4:CL33))</f>
        <v>0</v>
      </c>
      <c r="CM34" s="407"/>
      <c r="CN34" s="322"/>
      <c r="CO34" s="103">
        <f>IF(CO$1="","",SUMIF($O5:$O33,MID($H34,3,10),CO5:CO33))</f>
        <v>0</v>
      </c>
      <c r="CP34" s="103">
        <f>IF(CO$1="","",SUMIF($O5:$O33,MID($H34,3,10),CP5:CP33))</f>
        <v>0</v>
      </c>
      <c r="CQ34" s="103">
        <f t="shared" si="39"/>
        <v>0</v>
      </c>
      <c r="CR34" s="488">
        <f>IF(CO$1="","",SUMIF($O4:$O33,MID($H34,3,10),CR4:CR33))</f>
        <v>0</v>
      </c>
      <c r="CS34" s="488">
        <f>IF(CO$1="","",SUMIF($O4:$O33,MID($H34,3,10),CS4:CS33))</f>
        <v>0</v>
      </c>
      <c r="CT34" s="407"/>
      <c r="CU34" s="322"/>
      <c r="CV34" s="103">
        <f>IF(CV$1="","",SUMIF($O5:$O33,MID($H34,3,10),CV5:CV33))</f>
        <v>0</v>
      </c>
      <c r="CW34" s="103">
        <f>IF(CV$1="","",SUMIF($O5:$O33,MID($H34,3,10),CW5:CW33))</f>
        <v>0</v>
      </c>
      <c r="CX34" s="103">
        <f t="shared" si="42"/>
        <v>0</v>
      </c>
      <c r="CY34" s="488">
        <f>IF(CV$1="","",SUMIF($O4:$O33,MID($H34,3,10),CY4:CY33))</f>
        <v>0</v>
      </c>
      <c r="CZ34" s="488">
        <f>IF(CV$1="","",SUMIF($O4:$O33,MID($H34,3,10),CZ4:CZ33))</f>
        <v>0</v>
      </c>
      <c r="DA34" s="407"/>
      <c r="DB34" s="322"/>
      <c r="DC34" s="103">
        <f>IF(DC$1="","",SUMIF($O5:$O33,MID($H34,3,10),DC5:DC33))</f>
        <v>0</v>
      </c>
      <c r="DD34" s="103">
        <f>IF(DC$1="","",SUMIF($O5:$O33,MID($H34,3,10),DD5:DD33))</f>
        <v>0</v>
      </c>
      <c r="DE34" s="103">
        <f t="shared" si="45"/>
        <v>0</v>
      </c>
      <c r="DF34" s="488">
        <f>IF(DC$1="","",SUMIF($O4:$O33,MID($H34,3,10),DF4:DF33))</f>
        <v>0</v>
      </c>
      <c r="DG34" s="488">
        <f>IF(DC$1="","",SUMIF($O4:$O33,MID($H34,3,10),DG4:DG33))</f>
        <v>0</v>
      </c>
      <c r="DH34" s="407"/>
      <c r="DI34" s="322"/>
      <c r="DJ34" s="103">
        <f>IF(DJ$1="","",SUMIF($O5:$O33,MID($H34,3,10),DJ5:DJ33))</f>
        <v>0</v>
      </c>
      <c r="DK34" s="103">
        <f>IF(DJ$1="","",SUMIF($O5:$O33,MID($H34,3,10),DK5:DK33))</f>
        <v>0</v>
      </c>
      <c r="DL34" s="103">
        <f t="shared" si="48"/>
        <v>0</v>
      </c>
      <c r="DM34" s="488">
        <f>IF(DJ$1="","",SUMIF($O4:$O33,MID($H34,3,10),DM4:DM33))</f>
        <v>0</v>
      </c>
      <c r="DN34" s="488">
        <f>IF(DJ$1="","",SUMIF($O4:$O33,MID($H34,3,10),DN4:DN33))</f>
        <v>0</v>
      </c>
      <c r="DO34" s="407"/>
      <c r="DP34" s="322"/>
      <c r="DQ34" s="103">
        <f>IF(DQ$1="","",SUMIF($O5:$O33,MID($H34,3,10),DQ5:DQ33))</f>
        <v>0</v>
      </c>
      <c r="DR34" s="103">
        <f>IF(DQ$1="","",SUMIF($O5:$O33,MID($H34,3,10),DR5:DR33))</f>
        <v>0</v>
      </c>
      <c r="DS34" s="103">
        <f t="shared" si="51"/>
        <v>0</v>
      </c>
      <c r="DT34" s="488">
        <f>IF(DQ$1="","",SUMIF($O4:$O33,MID($H34,3,10),DT4:DT33))</f>
        <v>0</v>
      </c>
      <c r="DU34" s="488">
        <f>IF(DQ$1="","",SUMIF($O4:$O33,MID($H34,3,10),DU4:DU33))</f>
        <v>0</v>
      </c>
      <c r="DV34" s="407"/>
    </row>
    <row r="35" spans="1:126" ht="12.75" x14ac:dyDescent="0.2">
      <c r="A35" s="735" t="s">
        <v>80</v>
      </c>
      <c r="B35" s="736"/>
      <c r="C35" s="736"/>
      <c r="D35" s="736"/>
      <c r="E35" s="736"/>
      <c r="F35" s="737"/>
      <c r="G35" s="18"/>
      <c r="I35" s="321"/>
      <c r="J35" s="321"/>
      <c r="K35" s="321"/>
      <c r="L35" s="485"/>
      <c r="M35" s="485"/>
      <c r="N35" s="408"/>
      <c r="O35" s="322"/>
      <c r="P35" s="321"/>
      <c r="Q35" s="321"/>
      <c r="R35" s="321"/>
      <c r="S35" s="490"/>
      <c r="T35" s="490"/>
      <c r="U35" s="408"/>
      <c r="V35" s="322"/>
      <c r="W35" s="321"/>
      <c r="X35" s="321"/>
      <c r="Y35" s="321"/>
      <c r="Z35" s="490"/>
      <c r="AA35" s="490"/>
      <c r="AB35" s="408"/>
      <c r="AC35" s="322"/>
      <c r="AD35" s="321"/>
      <c r="AE35" s="321"/>
      <c r="AF35" s="321"/>
      <c r="AG35" s="490"/>
      <c r="AH35" s="490"/>
      <c r="AI35" s="408"/>
      <c r="AJ35" s="322"/>
      <c r="AK35" s="321"/>
      <c r="AL35" s="321"/>
      <c r="AM35" s="321"/>
      <c r="AN35" s="490"/>
      <c r="AO35" s="490"/>
      <c r="AP35" s="408"/>
      <c r="AQ35" s="322"/>
      <c r="AR35" s="321"/>
      <c r="AS35" s="321"/>
      <c r="AT35" s="321"/>
      <c r="AU35" s="490"/>
      <c r="AV35" s="490"/>
      <c r="AW35" s="408"/>
      <c r="AX35" s="322"/>
      <c r="AY35" s="321"/>
      <c r="AZ35" s="321"/>
      <c r="BA35" s="321"/>
      <c r="BB35" s="490"/>
      <c r="BC35" s="490"/>
      <c r="BD35" s="408"/>
      <c r="BE35" s="322"/>
      <c r="BF35" s="321"/>
      <c r="BG35" s="321"/>
      <c r="BH35" s="321"/>
      <c r="BI35" s="490"/>
      <c r="BJ35" s="490"/>
      <c r="BK35" s="408"/>
      <c r="BL35" s="322"/>
      <c r="BM35" s="321"/>
      <c r="BN35" s="321"/>
      <c r="BO35" s="321"/>
      <c r="BP35" s="490"/>
      <c r="BQ35" s="490"/>
      <c r="BR35" s="408"/>
      <c r="BS35" s="322"/>
      <c r="BT35" s="321"/>
      <c r="BU35" s="321"/>
      <c r="BV35" s="321"/>
      <c r="BW35" s="490"/>
      <c r="BX35" s="490"/>
      <c r="BY35" s="408"/>
      <c r="BZ35" s="322"/>
      <c r="CA35" s="321"/>
      <c r="CB35" s="321"/>
      <c r="CC35" s="321"/>
      <c r="CD35" s="490"/>
      <c r="CE35" s="490"/>
      <c r="CF35" s="408"/>
      <c r="CG35" s="322"/>
      <c r="CH35" s="321"/>
      <c r="CI35" s="321"/>
      <c r="CJ35" s="321"/>
      <c r="CK35" s="490"/>
      <c r="CL35" s="490"/>
      <c r="CM35" s="408"/>
      <c r="CN35" s="322"/>
      <c r="CO35" s="321"/>
      <c r="CP35" s="321"/>
      <c r="CQ35" s="321"/>
      <c r="CR35" s="490"/>
      <c r="CS35" s="490"/>
      <c r="CT35" s="408"/>
      <c r="CU35" s="322"/>
      <c r="CV35" s="321"/>
      <c r="CW35" s="321"/>
      <c r="CX35" s="321"/>
      <c r="CY35" s="490"/>
      <c r="CZ35" s="490"/>
      <c r="DA35" s="408"/>
      <c r="DB35" s="322"/>
      <c r="DC35" s="321"/>
      <c r="DD35" s="321"/>
      <c r="DE35" s="321"/>
      <c r="DF35" s="490"/>
      <c r="DG35" s="490"/>
      <c r="DH35" s="408"/>
      <c r="DI35" s="322"/>
      <c r="DJ35" s="321"/>
      <c r="DK35" s="321"/>
      <c r="DL35" s="321"/>
      <c r="DM35" s="490"/>
      <c r="DN35" s="490"/>
      <c r="DO35" s="408"/>
      <c r="DP35" s="322"/>
      <c r="DQ35" s="321"/>
      <c r="DR35" s="321"/>
      <c r="DS35" s="321"/>
      <c r="DT35" s="490"/>
      <c r="DU35" s="490"/>
      <c r="DV35" s="408"/>
    </row>
    <row r="36" spans="1:126" ht="12.75" outlineLevel="1" x14ac:dyDescent="0.2">
      <c r="A36" s="107" t="s">
        <v>5</v>
      </c>
      <c r="B36" s="151"/>
      <c r="C36" s="103">
        <f>SUMIF($H37:$H42,MID($H36,3,10),C37:C42)</f>
        <v>0</v>
      </c>
      <c r="D36" s="103">
        <f>SUMIF($H37:$H42,MID($H36,3,10),D37:D42)</f>
        <v>0</v>
      </c>
      <c r="E36" s="103">
        <f t="shared" ref="E36:E70" si="58">SUM(C36:D36)</f>
        <v>0</v>
      </c>
      <c r="F36" s="163"/>
      <c r="G36" s="18"/>
      <c r="H36" s="323" t="s">
        <v>344</v>
      </c>
      <c r="I36" s="77">
        <f t="shared" ref="I36:I69" si="59">IF(K$1="Rejected",C36,IF(L36="",C36,SUM(C36,L36)))</f>
        <v>0</v>
      </c>
      <c r="J36" s="77">
        <f t="shared" ref="J36:J69" si="60">IF(K$1="Rejected",D36,IF(M36="",D36,SUM(D36,M36)))</f>
        <v>0</v>
      </c>
      <c r="K36" s="103">
        <f t="shared" si="57"/>
        <v>0</v>
      </c>
      <c r="L36" s="432">
        <f>IF(I$1="","",SUMIF($H37:$H42,MID($H36,3,10),L37:L42))</f>
        <v>0</v>
      </c>
      <c r="M36" s="432">
        <f>IF(I$1="","",SUMIF($H37:$H42,MID($H36,3,10),M37:M42))</f>
        <v>0</v>
      </c>
      <c r="N36" s="407"/>
      <c r="O36" s="322" t="str">
        <f t="shared" si="3"/>
        <v>SL</v>
      </c>
      <c r="P36" s="77">
        <f t="shared" ref="P36:P69" si="61">IF(R$1="Rejected",I36,IF(S36="",I36,SUM(I36,S36)))</f>
        <v>0</v>
      </c>
      <c r="Q36" s="77">
        <f t="shared" ref="Q36:Q69" si="62">IF(R$1="Rejected",J36,IF(T36="",J36,SUM(J36,T36)))</f>
        <v>0</v>
      </c>
      <c r="R36" s="103">
        <f t="shared" si="56"/>
        <v>0</v>
      </c>
      <c r="S36" s="432">
        <f>IF(P$1="","",SUMIF($H37:$H42,MID($H36,3,10),S37:S42))</f>
        <v>0</v>
      </c>
      <c r="T36" s="432">
        <f>IF(P$1="","",SUMIF($H37:$H42,MID($H36,3,10),T37:T42))</f>
        <v>0</v>
      </c>
      <c r="U36" s="407"/>
      <c r="V36" s="322"/>
      <c r="W36" s="77">
        <f t="shared" ref="W36:W69" si="63">IF(Y$1="Rejected",P36,IF(Z36="",P36,SUM(P36,Z36)))</f>
        <v>0</v>
      </c>
      <c r="X36" s="77">
        <f t="shared" ref="X36:X69" si="64">IF(Y$1="Rejected",Q36,IF(AA36="",Q36,SUM(Q36,AA36)))</f>
        <v>0</v>
      </c>
      <c r="Y36" s="103">
        <f t="shared" si="9"/>
        <v>0</v>
      </c>
      <c r="Z36" s="432">
        <f>IF(W$1="","",SUMIF($H37:$H42,MID($H36,3,10),Z37:Z42))</f>
        <v>0</v>
      </c>
      <c r="AA36" s="432">
        <f>IF(W$1="","",SUMIF($H37:$H42,MID($H36,3,10),AA37:AA42))</f>
        <v>0</v>
      </c>
      <c r="AB36" s="407"/>
      <c r="AC36" s="322"/>
      <c r="AD36" s="77">
        <f t="shared" ref="AD36:AD69" si="65">IF(AF$1="Rejected",W36,IF(AG36="",W36,SUM(W36,AG36)))</f>
        <v>0</v>
      </c>
      <c r="AE36" s="77">
        <f t="shared" ref="AE36:AE69" si="66">IF(AF$1="Rejected",X36,IF(AH36="",X36,SUM(X36,AH36)))</f>
        <v>0</v>
      </c>
      <c r="AF36" s="103">
        <f t="shared" si="12"/>
        <v>0</v>
      </c>
      <c r="AG36" s="432">
        <f>IF(AD$1="","",SUMIF($H37:$H42,MID($H36,3,10),AG37:AG42))</f>
        <v>0</v>
      </c>
      <c r="AH36" s="432">
        <f>IF(AD$1="","",SUMIF($H37:$H42,MID($H36,3,10),AH37:AH42))</f>
        <v>0</v>
      </c>
      <c r="AI36" s="407"/>
      <c r="AJ36" s="322"/>
      <c r="AK36" s="77">
        <f t="shared" ref="AK36:AK69" si="67">IF(AM$1="Rejected",AD36,IF(AN36="",AD36,SUM(AD36,AN36)))</f>
        <v>0</v>
      </c>
      <c r="AL36" s="77">
        <f t="shared" ref="AL36:AL69" si="68">IF(AM$1="Rejected",AE36,IF(AO36="",AE36,SUM(AE36,AO36)))</f>
        <v>0</v>
      </c>
      <c r="AM36" s="103">
        <f t="shared" si="15"/>
        <v>0</v>
      </c>
      <c r="AN36" s="432">
        <f>IF(AK$1="","",SUMIF($H37:$H42,MID($H36,3,10),AN37:AN42))</f>
        <v>0</v>
      </c>
      <c r="AO36" s="432">
        <f>IF(AK$1="","",SUMIF($H37:$H42,MID($H36,3,10),AO37:AO42))</f>
        <v>0</v>
      </c>
      <c r="AP36" s="407"/>
      <c r="AQ36" s="322"/>
      <c r="AR36" s="77">
        <f t="shared" ref="AR36:AR69" si="69">IF(AT$1="Rejected",AK36,IF(AU36="",AK36,SUM(AK36,AU36)))</f>
        <v>0</v>
      </c>
      <c r="AS36" s="77">
        <f t="shared" ref="AS36:AS69" si="70">IF(AT$1="Rejected",AL36,IF(AV36="",AL36,SUM(AL36,AV36)))</f>
        <v>0</v>
      </c>
      <c r="AT36" s="103">
        <f t="shared" si="18"/>
        <v>0</v>
      </c>
      <c r="AU36" s="432">
        <f>IF(AR$1="","",SUMIF($H37:$H42,MID($H36,3,10),AU37:AU42))</f>
        <v>0</v>
      </c>
      <c r="AV36" s="432">
        <f>IF(AR$1="","",SUMIF($H37:$H42,MID($H36,3,10),AV37:AV42))</f>
        <v>0</v>
      </c>
      <c r="AW36" s="407"/>
      <c r="AX36" s="322"/>
      <c r="AY36" s="77">
        <f t="shared" ref="AY36:AY69" si="71">IF(BA$1="Rejected",AR36,IF(BB36="",AR36,SUM(AR36,BB36)))</f>
        <v>0</v>
      </c>
      <c r="AZ36" s="77">
        <f t="shared" ref="AZ36:AZ69" si="72">IF(BA$1="Rejected",AS36,IF(BC36="",AS36,SUM(AS36,BC36)))</f>
        <v>0</v>
      </c>
      <c r="BA36" s="103">
        <f t="shared" si="21"/>
        <v>0</v>
      </c>
      <c r="BB36" s="432">
        <f>IF(AY$1="","",SUMIF($H37:$H42,MID($H36,3,10),BB37:BB42))</f>
        <v>0</v>
      </c>
      <c r="BC36" s="432">
        <f>IF(AY$1="","",SUMIF($H37:$H42,MID($H36,3,10),BC37:BC42))</f>
        <v>0</v>
      </c>
      <c r="BD36" s="407"/>
      <c r="BE36" s="322"/>
      <c r="BF36" s="77">
        <f t="shared" ref="BF36:BF69" si="73">IF(BH$1="Rejected",AY36,IF(BI36="",AY36,SUM(AY36,BI36)))</f>
        <v>0</v>
      </c>
      <c r="BG36" s="77">
        <f t="shared" ref="BG36:BG69" si="74">IF(BH$1="Rejected",AZ36,IF(BJ36="",AZ36,SUM(AZ36,BJ36)))</f>
        <v>0</v>
      </c>
      <c r="BH36" s="103">
        <f t="shared" si="24"/>
        <v>0</v>
      </c>
      <c r="BI36" s="432">
        <f>IF(BF$1="","",SUMIF($H37:$H42,MID($H36,3,10),BI37:BI42))</f>
        <v>0</v>
      </c>
      <c r="BJ36" s="432">
        <f>IF(BF$1="","",SUMIF($H37:$H42,MID($H36,3,10),BJ37:BJ42))</f>
        <v>0</v>
      </c>
      <c r="BK36" s="407"/>
      <c r="BL36" s="322"/>
      <c r="BM36" s="77">
        <f t="shared" ref="BM36:BM69" si="75">IF(BO$1="Rejected",BF36,IF(BP36="",BF36,SUM(BF36,BP36)))</f>
        <v>0</v>
      </c>
      <c r="BN36" s="77">
        <f t="shared" ref="BN36:BN69" si="76">IF(BO$1="Rejected",BG36,IF(BQ36="",BG36,SUM(BG36,BQ36)))</f>
        <v>0</v>
      </c>
      <c r="BO36" s="103">
        <f t="shared" si="27"/>
        <v>0</v>
      </c>
      <c r="BP36" s="432">
        <f>IF(BM$1="","",SUMIF($H37:$H42,MID($H36,3,10),BP37:BP42))</f>
        <v>0</v>
      </c>
      <c r="BQ36" s="432">
        <f>IF(BM$1="","",SUMIF($H37:$H42,MID($H36,3,10),BQ37:BQ42))</f>
        <v>0</v>
      </c>
      <c r="BR36" s="407"/>
      <c r="BS36" s="322"/>
      <c r="BT36" s="77">
        <f t="shared" ref="BT36:BT69" si="77">IF(BV$1="Rejected",BM36,IF(BW36="",BM36,SUM(BM36,BW36)))</f>
        <v>0</v>
      </c>
      <c r="BU36" s="77">
        <f t="shared" ref="BU36:BU69" si="78">IF(BV$1="Rejected",BN36,IF(BX36="",BN36,SUM(BN36,BX36)))</f>
        <v>0</v>
      </c>
      <c r="BV36" s="103">
        <f t="shared" si="30"/>
        <v>0</v>
      </c>
      <c r="BW36" s="432">
        <f>IF(BT$1="","",SUMIF($H37:$H42,MID($H36,3,10),BW37:BW42))</f>
        <v>0</v>
      </c>
      <c r="BX36" s="432">
        <f>IF(BT$1="","",SUMIF($H37:$H42,MID($H36,3,10),BX37:BX42))</f>
        <v>0</v>
      </c>
      <c r="BY36" s="407"/>
      <c r="BZ36" s="322"/>
      <c r="CA36" s="77">
        <f t="shared" ref="CA36:CA69" si="79">IF(CC$1="Rejected",BT36,IF(CD36="",BT36,SUM(BT36,CD36)))</f>
        <v>0</v>
      </c>
      <c r="CB36" s="77">
        <f t="shared" ref="CB36:CB69" si="80">IF(CC$1="Rejected",BU36,IF(CE36="",BU36,SUM(BU36,CE36)))</f>
        <v>0</v>
      </c>
      <c r="CC36" s="103">
        <f t="shared" si="33"/>
        <v>0</v>
      </c>
      <c r="CD36" s="432">
        <f>IF(CA$1="","",SUMIF($H37:$H42,MID($H36,3,10),CD37:CD42))</f>
        <v>0</v>
      </c>
      <c r="CE36" s="432">
        <f>IF(CA$1="","",SUMIF($H37:$H42,MID($H36,3,10),CE37:CE42))</f>
        <v>0</v>
      </c>
      <c r="CF36" s="407"/>
      <c r="CG36" s="322"/>
      <c r="CH36" s="77">
        <f t="shared" ref="CH36:CH69" si="81">IF(CJ$1="Rejected",CA36,IF(CK36="",CA36,SUM(CA36,CK36)))</f>
        <v>0</v>
      </c>
      <c r="CI36" s="77">
        <f t="shared" ref="CI36:CI69" si="82">IF(CJ$1="Rejected",CB36,IF(CL36="",CB36,SUM(CB36,CL36)))</f>
        <v>0</v>
      </c>
      <c r="CJ36" s="103">
        <f t="shared" si="36"/>
        <v>0</v>
      </c>
      <c r="CK36" s="432">
        <f>IF(CH$1="","",SUMIF($H37:$H42,MID($H36,3,10),CK37:CK42))</f>
        <v>0</v>
      </c>
      <c r="CL36" s="432">
        <f>IF(CH$1="","",SUMIF($H37:$H42,MID($H36,3,10),CL37:CL42))</f>
        <v>0</v>
      </c>
      <c r="CM36" s="407"/>
      <c r="CN36" s="322"/>
      <c r="CO36" s="77">
        <f t="shared" ref="CO36:CO69" si="83">IF(CQ$1="Rejected",CH36,IF(CR36="",CH36,SUM(CH36,CR36)))</f>
        <v>0</v>
      </c>
      <c r="CP36" s="77">
        <f t="shared" ref="CP36:CP69" si="84">IF(CQ$1="Rejected",CI36,IF(CS36="",CI36,SUM(CI36,CS36)))</f>
        <v>0</v>
      </c>
      <c r="CQ36" s="103">
        <f t="shared" si="39"/>
        <v>0</v>
      </c>
      <c r="CR36" s="432">
        <f>IF(CO$1="","",SUMIF($H37:$H42,MID($H36,3,10),CR37:CR42))</f>
        <v>0</v>
      </c>
      <c r="CS36" s="432">
        <f>IF(CO$1="","",SUMIF($H37:$H42,MID($H36,3,10),CS37:CS42))</f>
        <v>0</v>
      </c>
      <c r="CT36" s="407"/>
      <c r="CU36" s="322"/>
      <c r="CV36" s="77">
        <f t="shared" ref="CV36:CV69" si="85">IF(CX$1="Rejected",CO36,IF(CY36="",CO36,SUM(CO36,CY36)))</f>
        <v>0</v>
      </c>
      <c r="CW36" s="77">
        <f t="shared" ref="CW36:CW69" si="86">IF(CX$1="Rejected",CP36,IF(CZ36="",CP36,SUM(CP36,CZ36)))</f>
        <v>0</v>
      </c>
      <c r="CX36" s="103">
        <f t="shared" si="42"/>
        <v>0</v>
      </c>
      <c r="CY36" s="432">
        <f>IF(CV$1="","",SUMIF($H37:$H42,MID($H36,3,10),CY37:CY42))</f>
        <v>0</v>
      </c>
      <c r="CZ36" s="432">
        <f>IF(CV$1="","",SUMIF($H37:$H42,MID($H36,3,10),CZ37:CZ42))</f>
        <v>0</v>
      </c>
      <c r="DA36" s="407"/>
      <c r="DB36" s="322"/>
      <c r="DC36" s="77">
        <f t="shared" ref="DC36:DC69" si="87">IF(DE$1="Rejected",CV36,IF(DF36="",CV36,SUM(CV36,DF36)))</f>
        <v>0</v>
      </c>
      <c r="DD36" s="77">
        <f t="shared" ref="DD36:DD69" si="88">IF(DE$1="Rejected",CW36,IF(DG36="",CW36,SUM(CW36,DG36)))</f>
        <v>0</v>
      </c>
      <c r="DE36" s="103">
        <f t="shared" si="45"/>
        <v>0</v>
      </c>
      <c r="DF36" s="432">
        <f>IF(DC$1="","",SUMIF($H37:$H42,MID($H36,3,10),DF37:DF42))</f>
        <v>0</v>
      </c>
      <c r="DG36" s="432">
        <f>IF(DC$1="","",SUMIF($H37:$H42,MID($H36,3,10),DG37:DG42))</f>
        <v>0</v>
      </c>
      <c r="DH36" s="407"/>
      <c r="DI36" s="322"/>
      <c r="DJ36" s="77">
        <f t="shared" ref="DJ36:DJ69" si="89">IF(DL$1="Rejected",DC36,IF(DM36="",DC36,SUM(DC36,DM36)))</f>
        <v>0</v>
      </c>
      <c r="DK36" s="77">
        <f t="shared" ref="DK36:DK69" si="90">IF(DL$1="Rejected",DD36,IF(DN36="",DD36,SUM(DD36,DN36)))</f>
        <v>0</v>
      </c>
      <c r="DL36" s="103">
        <f t="shared" si="48"/>
        <v>0</v>
      </c>
      <c r="DM36" s="432">
        <f>IF(DJ$1="","",SUMIF($H37:$H42,MID($H36,3,10),DM37:DM42))</f>
        <v>0</v>
      </c>
      <c r="DN36" s="432">
        <f>IF(DJ$1="","",SUMIF($H37:$H42,MID($H36,3,10),DN37:DN42))</f>
        <v>0</v>
      </c>
      <c r="DO36" s="407"/>
      <c r="DP36" s="322"/>
      <c r="DQ36" s="77">
        <f t="shared" ref="DQ36:DQ69" si="91">IF(DS$1="Rejected",DJ36,IF(DT36="",DJ36,SUM(DJ36,DT36)))</f>
        <v>0</v>
      </c>
      <c r="DR36" s="77">
        <f t="shared" ref="DR36:DR69" si="92">IF(DS$1="Rejected",DK36,IF(DU36="",DK36,SUM(DK36,DU36)))</f>
        <v>0</v>
      </c>
      <c r="DS36" s="103">
        <f t="shared" si="51"/>
        <v>0</v>
      </c>
      <c r="DT36" s="432">
        <f>IF(DQ$1="","",SUMIF($H37:$H42,MID($H36,3,10),DT37:DT42))</f>
        <v>0</v>
      </c>
      <c r="DU36" s="432">
        <f>IF(DQ$1="","",SUMIF($H37:$H42,MID($H36,3,10),DU37:DU42))</f>
        <v>0</v>
      </c>
      <c r="DV36" s="407"/>
    </row>
    <row r="37" spans="1:126" ht="12.75" outlineLevel="1" x14ac:dyDescent="0.2">
      <c r="A37" s="92" t="s">
        <v>18</v>
      </c>
      <c r="B37" s="171"/>
      <c r="C37" s="53"/>
      <c r="D37" s="53"/>
      <c r="E37" s="102">
        <f t="shared" si="58"/>
        <v>0</v>
      </c>
      <c r="F37" s="147"/>
      <c r="G37" s="18" t="s">
        <v>133</v>
      </c>
      <c r="H37" s="323" t="s">
        <v>343</v>
      </c>
      <c r="I37" s="79">
        <f t="shared" si="59"/>
        <v>0</v>
      </c>
      <c r="J37" s="79">
        <f t="shared" si="60"/>
        <v>0</v>
      </c>
      <c r="K37" s="102">
        <f t="shared" ref="K37:K42" si="93">IF(I$1="","",SUM(I37:J37))</f>
        <v>0</v>
      </c>
      <c r="L37" s="535"/>
      <c r="M37" s="535"/>
      <c r="N37" s="407"/>
      <c r="O37" s="322" t="str">
        <f t="shared" si="3"/>
        <v>SLE</v>
      </c>
      <c r="P37" s="79">
        <f t="shared" si="61"/>
        <v>0</v>
      </c>
      <c r="Q37" s="79">
        <f t="shared" si="62"/>
        <v>0</v>
      </c>
      <c r="R37" s="102">
        <f t="shared" si="56"/>
        <v>0</v>
      </c>
      <c r="S37" s="535"/>
      <c r="T37" s="535"/>
      <c r="U37" s="407"/>
      <c r="V37" s="322"/>
      <c r="W37" s="79">
        <f t="shared" si="63"/>
        <v>0</v>
      </c>
      <c r="X37" s="79">
        <f t="shared" si="64"/>
        <v>0</v>
      </c>
      <c r="Y37" s="102">
        <f t="shared" si="9"/>
        <v>0</v>
      </c>
      <c r="Z37" s="535"/>
      <c r="AA37" s="535"/>
      <c r="AB37" s="407"/>
      <c r="AC37" s="322"/>
      <c r="AD37" s="79">
        <f t="shared" si="65"/>
        <v>0</v>
      </c>
      <c r="AE37" s="79">
        <f t="shared" si="66"/>
        <v>0</v>
      </c>
      <c r="AF37" s="102">
        <f t="shared" si="12"/>
        <v>0</v>
      </c>
      <c r="AG37" s="535"/>
      <c r="AH37" s="535"/>
      <c r="AI37" s="407"/>
      <c r="AJ37" s="322"/>
      <c r="AK37" s="79">
        <f t="shared" si="67"/>
        <v>0</v>
      </c>
      <c r="AL37" s="79">
        <f t="shared" si="68"/>
        <v>0</v>
      </c>
      <c r="AM37" s="102">
        <f t="shared" si="15"/>
        <v>0</v>
      </c>
      <c r="AN37" s="535"/>
      <c r="AO37" s="535"/>
      <c r="AP37" s="407"/>
      <c r="AQ37" s="322"/>
      <c r="AR37" s="79">
        <f t="shared" si="69"/>
        <v>0</v>
      </c>
      <c r="AS37" s="79">
        <f t="shared" si="70"/>
        <v>0</v>
      </c>
      <c r="AT37" s="102">
        <f t="shared" si="18"/>
        <v>0</v>
      </c>
      <c r="AU37" s="535"/>
      <c r="AV37" s="535"/>
      <c r="AW37" s="407"/>
      <c r="AX37" s="322"/>
      <c r="AY37" s="79">
        <f t="shared" si="71"/>
        <v>0</v>
      </c>
      <c r="AZ37" s="79">
        <f t="shared" si="72"/>
        <v>0</v>
      </c>
      <c r="BA37" s="102">
        <f t="shared" si="21"/>
        <v>0</v>
      </c>
      <c r="BB37" s="535"/>
      <c r="BC37" s="535"/>
      <c r="BD37" s="407"/>
      <c r="BE37" s="322"/>
      <c r="BF37" s="79">
        <f t="shared" si="73"/>
        <v>0</v>
      </c>
      <c r="BG37" s="79">
        <f t="shared" si="74"/>
        <v>0</v>
      </c>
      <c r="BH37" s="102">
        <f t="shared" si="24"/>
        <v>0</v>
      </c>
      <c r="BI37" s="535"/>
      <c r="BJ37" s="535"/>
      <c r="BK37" s="407"/>
      <c r="BL37" s="322"/>
      <c r="BM37" s="79">
        <f t="shared" si="75"/>
        <v>0</v>
      </c>
      <c r="BN37" s="79">
        <f t="shared" si="76"/>
        <v>0</v>
      </c>
      <c r="BO37" s="102">
        <f t="shared" si="27"/>
        <v>0</v>
      </c>
      <c r="BP37" s="535"/>
      <c r="BQ37" s="535"/>
      <c r="BR37" s="407"/>
      <c r="BS37" s="322"/>
      <c r="BT37" s="79">
        <f t="shared" si="77"/>
        <v>0</v>
      </c>
      <c r="BU37" s="79">
        <f t="shared" si="78"/>
        <v>0</v>
      </c>
      <c r="BV37" s="102">
        <f t="shared" si="30"/>
        <v>0</v>
      </c>
      <c r="BW37" s="535"/>
      <c r="BX37" s="535"/>
      <c r="BY37" s="407"/>
      <c r="BZ37" s="322"/>
      <c r="CA37" s="79">
        <f t="shared" si="79"/>
        <v>0</v>
      </c>
      <c r="CB37" s="79">
        <f t="shared" si="80"/>
        <v>0</v>
      </c>
      <c r="CC37" s="102">
        <f t="shared" si="33"/>
        <v>0</v>
      </c>
      <c r="CD37" s="535"/>
      <c r="CE37" s="535"/>
      <c r="CF37" s="407"/>
      <c r="CG37" s="322"/>
      <c r="CH37" s="79">
        <f t="shared" si="81"/>
        <v>0</v>
      </c>
      <c r="CI37" s="79">
        <f t="shared" si="82"/>
        <v>0</v>
      </c>
      <c r="CJ37" s="102">
        <f t="shared" si="36"/>
        <v>0</v>
      </c>
      <c r="CK37" s="535"/>
      <c r="CL37" s="535"/>
      <c r="CM37" s="407"/>
      <c r="CN37" s="322"/>
      <c r="CO37" s="79">
        <f t="shared" si="83"/>
        <v>0</v>
      </c>
      <c r="CP37" s="79">
        <f t="shared" si="84"/>
        <v>0</v>
      </c>
      <c r="CQ37" s="102">
        <f t="shared" si="39"/>
        <v>0</v>
      </c>
      <c r="CR37" s="535"/>
      <c r="CS37" s="535"/>
      <c r="CT37" s="407"/>
      <c r="CU37" s="322"/>
      <c r="CV37" s="79">
        <f t="shared" si="85"/>
        <v>0</v>
      </c>
      <c r="CW37" s="79">
        <f t="shared" si="86"/>
        <v>0</v>
      </c>
      <c r="CX37" s="102">
        <f t="shared" si="42"/>
        <v>0</v>
      </c>
      <c r="CY37" s="535"/>
      <c r="CZ37" s="535"/>
      <c r="DA37" s="407"/>
      <c r="DB37" s="322"/>
      <c r="DC37" s="79">
        <f t="shared" si="87"/>
        <v>0</v>
      </c>
      <c r="DD37" s="79">
        <f t="shared" si="88"/>
        <v>0</v>
      </c>
      <c r="DE37" s="102">
        <f t="shared" si="45"/>
        <v>0</v>
      </c>
      <c r="DF37" s="535"/>
      <c r="DG37" s="535"/>
      <c r="DH37" s="407"/>
      <c r="DI37" s="322"/>
      <c r="DJ37" s="79">
        <f t="shared" si="89"/>
        <v>0</v>
      </c>
      <c r="DK37" s="79">
        <f t="shared" si="90"/>
        <v>0</v>
      </c>
      <c r="DL37" s="102">
        <f t="shared" si="48"/>
        <v>0</v>
      </c>
      <c r="DM37" s="535"/>
      <c r="DN37" s="535"/>
      <c r="DO37" s="407"/>
      <c r="DP37" s="322"/>
      <c r="DQ37" s="79">
        <f t="shared" si="91"/>
        <v>0</v>
      </c>
      <c r="DR37" s="79">
        <f t="shared" si="92"/>
        <v>0</v>
      </c>
      <c r="DS37" s="102">
        <f t="shared" si="51"/>
        <v>0</v>
      </c>
      <c r="DT37" s="535"/>
      <c r="DU37" s="535"/>
      <c r="DV37" s="407"/>
    </row>
    <row r="38" spans="1:126" ht="12.75" outlineLevel="1" x14ac:dyDescent="0.2">
      <c r="A38" s="92" t="s">
        <v>19</v>
      </c>
      <c r="B38" s="171"/>
      <c r="C38" s="53"/>
      <c r="D38" s="53"/>
      <c r="E38" s="102">
        <f t="shared" si="58"/>
        <v>0</v>
      </c>
      <c r="F38" s="147"/>
      <c r="G38" s="18" t="s">
        <v>130</v>
      </c>
      <c r="H38" s="323" t="s">
        <v>343</v>
      </c>
      <c r="I38" s="79">
        <f t="shared" si="59"/>
        <v>0</v>
      </c>
      <c r="J38" s="79">
        <f t="shared" si="60"/>
        <v>0</v>
      </c>
      <c r="K38" s="102">
        <f t="shared" si="93"/>
        <v>0</v>
      </c>
      <c r="L38" s="535"/>
      <c r="M38" s="535"/>
      <c r="N38" s="407"/>
      <c r="O38" s="322" t="str">
        <f t="shared" si="3"/>
        <v>SLE</v>
      </c>
      <c r="P38" s="79">
        <f t="shared" si="61"/>
        <v>0</v>
      </c>
      <c r="Q38" s="79">
        <f t="shared" si="62"/>
        <v>0</v>
      </c>
      <c r="R38" s="102">
        <f>IF(P$1="","",SUM(P38:Q38))</f>
        <v>0</v>
      </c>
      <c r="S38" s="535"/>
      <c r="T38" s="535"/>
      <c r="U38" s="407"/>
      <c r="V38" s="322"/>
      <c r="W38" s="79">
        <f t="shared" si="63"/>
        <v>0</v>
      </c>
      <c r="X38" s="79">
        <f t="shared" si="64"/>
        <v>0</v>
      </c>
      <c r="Y38" s="102">
        <f>IF(W$1="","",SUM(W38:X38))</f>
        <v>0</v>
      </c>
      <c r="Z38" s="535"/>
      <c r="AA38" s="535"/>
      <c r="AB38" s="407"/>
      <c r="AC38" s="322"/>
      <c r="AD38" s="79">
        <f t="shared" si="65"/>
        <v>0</v>
      </c>
      <c r="AE38" s="79">
        <f t="shared" si="66"/>
        <v>0</v>
      </c>
      <c r="AF38" s="102">
        <f>IF(AD$1="","",SUM(AD38:AE38))</f>
        <v>0</v>
      </c>
      <c r="AG38" s="535"/>
      <c r="AH38" s="535"/>
      <c r="AI38" s="407"/>
      <c r="AJ38" s="322"/>
      <c r="AK38" s="79">
        <f t="shared" si="67"/>
        <v>0</v>
      </c>
      <c r="AL38" s="79">
        <f t="shared" si="68"/>
        <v>0</v>
      </c>
      <c r="AM38" s="102">
        <f>IF(AK$1="","",SUM(AK38:AL38))</f>
        <v>0</v>
      </c>
      <c r="AN38" s="535"/>
      <c r="AO38" s="535"/>
      <c r="AP38" s="407"/>
      <c r="AQ38" s="322"/>
      <c r="AR38" s="79">
        <f t="shared" si="69"/>
        <v>0</v>
      </c>
      <c r="AS38" s="79">
        <f t="shared" si="70"/>
        <v>0</v>
      </c>
      <c r="AT38" s="102">
        <f>IF(AR$1="","",SUM(AR38:AS38))</f>
        <v>0</v>
      </c>
      <c r="AU38" s="535"/>
      <c r="AV38" s="535"/>
      <c r="AW38" s="407"/>
      <c r="AX38" s="322"/>
      <c r="AY38" s="79">
        <f t="shared" si="71"/>
        <v>0</v>
      </c>
      <c r="AZ38" s="79">
        <f t="shared" si="72"/>
        <v>0</v>
      </c>
      <c r="BA38" s="102">
        <f>IF(AY$1="","",SUM(AY38:AZ38))</f>
        <v>0</v>
      </c>
      <c r="BB38" s="535"/>
      <c r="BC38" s="535"/>
      <c r="BD38" s="407"/>
      <c r="BE38" s="322"/>
      <c r="BF38" s="79">
        <f t="shared" si="73"/>
        <v>0</v>
      </c>
      <c r="BG38" s="79">
        <f t="shared" si="74"/>
        <v>0</v>
      </c>
      <c r="BH38" s="102">
        <f>IF(BF$1="","",SUM(BF38:BG38))</f>
        <v>0</v>
      </c>
      <c r="BI38" s="535"/>
      <c r="BJ38" s="535"/>
      <c r="BK38" s="407"/>
      <c r="BL38" s="322"/>
      <c r="BM38" s="79">
        <f t="shared" si="75"/>
        <v>0</v>
      </c>
      <c r="BN38" s="79">
        <f t="shared" si="76"/>
        <v>0</v>
      </c>
      <c r="BO38" s="102">
        <f>IF(BM$1="","",SUM(BM38:BN38))</f>
        <v>0</v>
      </c>
      <c r="BP38" s="535"/>
      <c r="BQ38" s="535"/>
      <c r="BR38" s="407"/>
      <c r="BS38" s="322"/>
      <c r="BT38" s="79">
        <f t="shared" si="77"/>
        <v>0</v>
      </c>
      <c r="BU38" s="79">
        <f t="shared" si="78"/>
        <v>0</v>
      </c>
      <c r="BV38" s="102">
        <f>IF(BT$1="","",SUM(BT38:BU38))</f>
        <v>0</v>
      </c>
      <c r="BW38" s="535"/>
      <c r="BX38" s="535"/>
      <c r="BY38" s="407"/>
      <c r="BZ38" s="322"/>
      <c r="CA38" s="79">
        <f t="shared" si="79"/>
        <v>0</v>
      </c>
      <c r="CB38" s="79">
        <f t="shared" si="80"/>
        <v>0</v>
      </c>
      <c r="CC38" s="102">
        <f>IF(CA$1="","",SUM(CA38:CB38))</f>
        <v>0</v>
      </c>
      <c r="CD38" s="535"/>
      <c r="CE38" s="535"/>
      <c r="CF38" s="407"/>
      <c r="CG38" s="322"/>
      <c r="CH38" s="79">
        <f t="shared" si="81"/>
        <v>0</v>
      </c>
      <c r="CI38" s="79">
        <f t="shared" si="82"/>
        <v>0</v>
      </c>
      <c r="CJ38" s="102">
        <f>IF(CH$1="","",SUM(CH38:CI38))</f>
        <v>0</v>
      </c>
      <c r="CK38" s="535"/>
      <c r="CL38" s="535"/>
      <c r="CM38" s="407"/>
      <c r="CN38" s="322"/>
      <c r="CO38" s="79">
        <f t="shared" si="83"/>
        <v>0</v>
      </c>
      <c r="CP38" s="79">
        <f t="shared" si="84"/>
        <v>0</v>
      </c>
      <c r="CQ38" s="102">
        <f>IF(CO$1="","",SUM(CO38:CP38))</f>
        <v>0</v>
      </c>
      <c r="CR38" s="535"/>
      <c r="CS38" s="535"/>
      <c r="CT38" s="407"/>
      <c r="CU38" s="322"/>
      <c r="CV38" s="79">
        <f t="shared" si="85"/>
        <v>0</v>
      </c>
      <c r="CW38" s="79">
        <f t="shared" si="86"/>
        <v>0</v>
      </c>
      <c r="CX38" s="102">
        <f>IF(CV$1="","",SUM(CV38:CW38))</f>
        <v>0</v>
      </c>
      <c r="CY38" s="535"/>
      <c r="CZ38" s="535"/>
      <c r="DA38" s="407"/>
      <c r="DB38" s="322"/>
      <c r="DC38" s="79">
        <f t="shared" si="87"/>
        <v>0</v>
      </c>
      <c r="DD38" s="79">
        <f t="shared" si="88"/>
        <v>0</v>
      </c>
      <c r="DE38" s="102">
        <f>IF(DC$1="","",SUM(DC38:DD38))</f>
        <v>0</v>
      </c>
      <c r="DF38" s="535"/>
      <c r="DG38" s="535"/>
      <c r="DH38" s="407"/>
      <c r="DI38" s="322"/>
      <c r="DJ38" s="79">
        <f t="shared" si="89"/>
        <v>0</v>
      </c>
      <c r="DK38" s="79">
        <f t="shared" si="90"/>
        <v>0</v>
      </c>
      <c r="DL38" s="102">
        <f>IF(DJ$1="","",SUM(DJ38:DK38))</f>
        <v>0</v>
      </c>
      <c r="DM38" s="535"/>
      <c r="DN38" s="535"/>
      <c r="DO38" s="407"/>
      <c r="DP38" s="322"/>
      <c r="DQ38" s="79">
        <f t="shared" si="91"/>
        <v>0</v>
      </c>
      <c r="DR38" s="79">
        <f t="shared" si="92"/>
        <v>0</v>
      </c>
      <c r="DS38" s="102">
        <f>IF(DQ$1="","",SUM(DQ38:DR38))</f>
        <v>0</v>
      </c>
      <c r="DT38" s="535"/>
      <c r="DU38" s="535"/>
      <c r="DV38" s="407"/>
    </row>
    <row r="39" spans="1:126" ht="12.75" outlineLevel="1" x14ac:dyDescent="0.2">
      <c r="A39" s="154" t="s">
        <v>58</v>
      </c>
      <c r="B39" s="170"/>
      <c r="C39" s="55"/>
      <c r="D39" s="55"/>
      <c r="E39" s="102">
        <f t="shared" si="58"/>
        <v>0</v>
      </c>
      <c r="F39" s="176"/>
      <c r="G39" s="18"/>
      <c r="H39" s="323" t="s">
        <v>343</v>
      </c>
      <c r="I39" s="79">
        <f t="shared" si="59"/>
        <v>0</v>
      </c>
      <c r="J39" s="79">
        <f t="shared" si="60"/>
        <v>0</v>
      </c>
      <c r="K39" s="102">
        <f t="shared" si="93"/>
        <v>0</v>
      </c>
      <c r="L39" s="535"/>
      <c r="M39" s="535"/>
      <c r="N39" s="407"/>
      <c r="O39" s="322" t="str">
        <f t="shared" si="3"/>
        <v>SLE</v>
      </c>
      <c r="P39" s="79">
        <f t="shared" si="61"/>
        <v>0</v>
      </c>
      <c r="Q39" s="79">
        <f t="shared" si="62"/>
        <v>0</v>
      </c>
      <c r="R39" s="102">
        <f>IF(P$1="","",SUM(P39:Q39))</f>
        <v>0</v>
      </c>
      <c r="S39" s="535"/>
      <c r="T39" s="535"/>
      <c r="U39" s="407"/>
      <c r="V39" s="322"/>
      <c r="W39" s="79">
        <f t="shared" si="63"/>
        <v>0</v>
      </c>
      <c r="X39" s="79">
        <f t="shared" si="64"/>
        <v>0</v>
      </c>
      <c r="Y39" s="102">
        <f>IF(W$1="","",SUM(W39:X39))</f>
        <v>0</v>
      </c>
      <c r="Z39" s="535"/>
      <c r="AA39" s="535"/>
      <c r="AB39" s="407"/>
      <c r="AC39" s="322"/>
      <c r="AD39" s="79">
        <f t="shared" si="65"/>
        <v>0</v>
      </c>
      <c r="AE39" s="79">
        <f t="shared" si="66"/>
        <v>0</v>
      </c>
      <c r="AF39" s="102">
        <f>IF(AD$1="","",SUM(AD39:AE39))</f>
        <v>0</v>
      </c>
      <c r="AG39" s="535"/>
      <c r="AH39" s="535"/>
      <c r="AI39" s="407"/>
      <c r="AJ39" s="322"/>
      <c r="AK39" s="79">
        <f t="shared" si="67"/>
        <v>0</v>
      </c>
      <c r="AL39" s="79">
        <f t="shared" si="68"/>
        <v>0</v>
      </c>
      <c r="AM39" s="102">
        <f>IF(AK$1="","",SUM(AK39:AL39))</f>
        <v>0</v>
      </c>
      <c r="AN39" s="535"/>
      <c r="AO39" s="535"/>
      <c r="AP39" s="407"/>
      <c r="AQ39" s="322"/>
      <c r="AR39" s="79">
        <f t="shared" si="69"/>
        <v>0</v>
      </c>
      <c r="AS39" s="79">
        <f t="shared" si="70"/>
        <v>0</v>
      </c>
      <c r="AT39" s="102">
        <f>IF(AR$1="","",SUM(AR39:AS39))</f>
        <v>0</v>
      </c>
      <c r="AU39" s="535"/>
      <c r="AV39" s="535"/>
      <c r="AW39" s="407"/>
      <c r="AX39" s="322"/>
      <c r="AY39" s="79">
        <f t="shared" si="71"/>
        <v>0</v>
      </c>
      <c r="AZ39" s="79">
        <f t="shared" si="72"/>
        <v>0</v>
      </c>
      <c r="BA39" s="102">
        <f>IF(AY$1="","",SUM(AY39:AZ39))</f>
        <v>0</v>
      </c>
      <c r="BB39" s="535"/>
      <c r="BC39" s="535"/>
      <c r="BD39" s="407"/>
      <c r="BE39" s="322"/>
      <c r="BF39" s="79">
        <f t="shared" si="73"/>
        <v>0</v>
      </c>
      <c r="BG39" s="79">
        <f t="shared" si="74"/>
        <v>0</v>
      </c>
      <c r="BH39" s="102">
        <f>IF(BF$1="","",SUM(BF39:BG39))</f>
        <v>0</v>
      </c>
      <c r="BI39" s="535"/>
      <c r="BJ39" s="535"/>
      <c r="BK39" s="407"/>
      <c r="BL39" s="322"/>
      <c r="BM39" s="79">
        <f t="shared" si="75"/>
        <v>0</v>
      </c>
      <c r="BN39" s="79">
        <f t="shared" si="76"/>
        <v>0</v>
      </c>
      <c r="BO39" s="102">
        <f>IF(BM$1="","",SUM(BM39:BN39))</f>
        <v>0</v>
      </c>
      <c r="BP39" s="535"/>
      <c r="BQ39" s="535"/>
      <c r="BR39" s="407"/>
      <c r="BS39" s="322"/>
      <c r="BT39" s="79">
        <f t="shared" si="77"/>
        <v>0</v>
      </c>
      <c r="BU39" s="79">
        <f t="shared" si="78"/>
        <v>0</v>
      </c>
      <c r="BV39" s="102">
        <f>IF(BT$1="","",SUM(BT39:BU39))</f>
        <v>0</v>
      </c>
      <c r="BW39" s="535"/>
      <c r="BX39" s="535"/>
      <c r="BY39" s="407"/>
      <c r="BZ39" s="322"/>
      <c r="CA39" s="79">
        <f t="shared" si="79"/>
        <v>0</v>
      </c>
      <c r="CB39" s="79">
        <f t="shared" si="80"/>
        <v>0</v>
      </c>
      <c r="CC39" s="102">
        <f>IF(CA$1="","",SUM(CA39:CB39))</f>
        <v>0</v>
      </c>
      <c r="CD39" s="535"/>
      <c r="CE39" s="535"/>
      <c r="CF39" s="407"/>
      <c r="CG39" s="322"/>
      <c r="CH39" s="79">
        <f t="shared" si="81"/>
        <v>0</v>
      </c>
      <c r="CI39" s="79">
        <f t="shared" si="82"/>
        <v>0</v>
      </c>
      <c r="CJ39" s="102">
        <f>IF(CH$1="","",SUM(CH39:CI39))</f>
        <v>0</v>
      </c>
      <c r="CK39" s="535"/>
      <c r="CL39" s="535"/>
      <c r="CM39" s="407"/>
      <c r="CN39" s="322"/>
      <c r="CO39" s="79">
        <f t="shared" si="83"/>
        <v>0</v>
      </c>
      <c r="CP39" s="79">
        <f t="shared" si="84"/>
        <v>0</v>
      </c>
      <c r="CQ39" s="102">
        <f>IF(CO$1="","",SUM(CO39:CP39))</f>
        <v>0</v>
      </c>
      <c r="CR39" s="535"/>
      <c r="CS39" s="535"/>
      <c r="CT39" s="407"/>
      <c r="CU39" s="322"/>
      <c r="CV39" s="79">
        <f t="shared" si="85"/>
        <v>0</v>
      </c>
      <c r="CW39" s="79">
        <f t="shared" si="86"/>
        <v>0</v>
      </c>
      <c r="CX39" s="102">
        <f>IF(CV$1="","",SUM(CV39:CW39))</f>
        <v>0</v>
      </c>
      <c r="CY39" s="535"/>
      <c r="CZ39" s="535"/>
      <c r="DA39" s="407"/>
      <c r="DB39" s="322"/>
      <c r="DC39" s="79">
        <f t="shared" si="87"/>
        <v>0</v>
      </c>
      <c r="DD39" s="79">
        <f t="shared" si="88"/>
        <v>0</v>
      </c>
      <c r="DE39" s="102">
        <f>IF(DC$1="","",SUM(DC39:DD39))</f>
        <v>0</v>
      </c>
      <c r="DF39" s="535"/>
      <c r="DG39" s="535"/>
      <c r="DH39" s="407"/>
      <c r="DI39" s="322"/>
      <c r="DJ39" s="79">
        <f t="shared" si="89"/>
        <v>0</v>
      </c>
      <c r="DK39" s="79">
        <f t="shared" si="90"/>
        <v>0</v>
      </c>
      <c r="DL39" s="102">
        <f>IF(DJ$1="","",SUM(DJ39:DK39))</f>
        <v>0</v>
      </c>
      <c r="DM39" s="535"/>
      <c r="DN39" s="535"/>
      <c r="DO39" s="407"/>
      <c r="DP39" s="322"/>
      <c r="DQ39" s="79">
        <f t="shared" si="91"/>
        <v>0</v>
      </c>
      <c r="DR39" s="79">
        <f t="shared" si="92"/>
        <v>0</v>
      </c>
      <c r="DS39" s="102">
        <f>IF(DQ$1="","",SUM(DQ39:DR39))</f>
        <v>0</v>
      </c>
      <c r="DT39" s="535"/>
      <c r="DU39" s="535"/>
      <c r="DV39" s="407"/>
    </row>
    <row r="40" spans="1:126" ht="12.75" outlineLevel="1" x14ac:dyDescent="0.2">
      <c r="A40" s="154" t="s">
        <v>127</v>
      </c>
      <c r="B40" s="171"/>
      <c r="C40" s="53"/>
      <c r="D40" s="53"/>
      <c r="E40" s="102">
        <f t="shared" si="58"/>
        <v>0</v>
      </c>
      <c r="F40" s="147"/>
      <c r="G40" s="18" t="s">
        <v>129</v>
      </c>
      <c r="H40" s="323" t="s">
        <v>343</v>
      </c>
      <c r="I40" s="79">
        <f t="shared" si="59"/>
        <v>0</v>
      </c>
      <c r="J40" s="79">
        <f t="shared" si="60"/>
        <v>0</v>
      </c>
      <c r="K40" s="102">
        <f t="shared" si="93"/>
        <v>0</v>
      </c>
      <c r="L40" s="535"/>
      <c r="M40" s="535"/>
      <c r="N40" s="407"/>
      <c r="O40" s="322" t="str">
        <f t="shared" si="3"/>
        <v>SLE</v>
      </c>
      <c r="P40" s="79">
        <f t="shared" si="61"/>
        <v>0</v>
      </c>
      <c r="Q40" s="79">
        <f t="shared" si="62"/>
        <v>0</v>
      </c>
      <c r="R40" s="102">
        <f>IF(P$1="","",SUM(P40:Q40))</f>
        <v>0</v>
      </c>
      <c r="S40" s="535"/>
      <c r="T40" s="535"/>
      <c r="U40" s="407"/>
      <c r="V40" s="322"/>
      <c r="W40" s="79">
        <f t="shared" si="63"/>
        <v>0</v>
      </c>
      <c r="X40" s="79">
        <f t="shared" si="64"/>
        <v>0</v>
      </c>
      <c r="Y40" s="102">
        <f>IF(W$1="","",SUM(W40:X40))</f>
        <v>0</v>
      </c>
      <c r="Z40" s="535"/>
      <c r="AA40" s="535"/>
      <c r="AB40" s="407"/>
      <c r="AC40" s="322"/>
      <c r="AD40" s="79">
        <f t="shared" si="65"/>
        <v>0</v>
      </c>
      <c r="AE40" s="79">
        <f t="shared" si="66"/>
        <v>0</v>
      </c>
      <c r="AF40" s="102">
        <f>IF(AD$1="","",SUM(AD40:AE40))</f>
        <v>0</v>
      </c>
      <c r="AG40" s="535"/>
      <c r="AH40" s="535"/>
      <c r="AI40" s="407"/>
      <c r="AJ40" s="322"/>
      <c r="AK40" s="79">
        <f t="shared" si="67"/>
        <v>0</v>
      </c>
      <c r="AL40" s="79">
        <f t="shared" si="68"/>
        <v>0</v>
      </c>
      <c r="AM40" s="102">
        <f>IF(AK$1="","",SUM(AK40:AL40))</f>
        <v>0</v>
      </c>
      <c r="AN40" s="535"/>
      <c r="AO40" s="535"/>
      <c r="AP40" s="407"/>
      <c r="AQ40" s="322"/>
      <c r="AR40" s="79">
        <f t="shared" si="69"/>
        <v>0</v>
      </c>
      <c r="AS40" s="79">
        <f t="shared" si="70"/>
        <v>0</v>
      </c>
      <c r="AT40" s="102">
        <f>IF(AR$1="","",SUM(AR40:AS40))</f>
        <v>0</v>
      </c>
      <c r="AU40" s="535"/>
      <c r="AV40" s="535"/>
      <c r="AW40" s="407"/>
      <c r="AX40" s="322"/>
      <c r="AY40" s="79">
        <f t="shared" si="71"/>
        <v>0</v>
      </c>
      <c r="AZ40" s="79">
        <f t="shared" si="72"/>
        <v>0</v>
      </c>
      <c r="BA40" s="102">
        <f>IF(AY$1="","",SUM(AY40:AZ40))</f>
        <v>0</v>
      </c>
      <c r="BB40" s="535"/>
      <c r="BC40" s="535"/>
      <c r="BD40" s="407"/>
      <c r="BE40" s="322"/>
      <c r="BF40" s="79">
        <f t="shared" si="73"/>
        <v>0</v>
      </c>
      <c r="BG40" s="79">
        <f t="shared" si="74"/>
        <v>0</v>
      </c>
      <c r="BH40" s="102">
        <f>IF(BF$1="","",SUM(BF40:BG40))</f>
        <v>0</v>
      </c>
      <c r="BI40" s="535"/>
      <c r="BJ40" s="535"/>
      <c r="BK40" s="407"/>
      <c r="BL40" s="322"/>
      <c r="BM40" s="79">
        <f t="shared" si="75"/>
        <v>0</v>
      </c>
      <c r="BN40" s="79">
        <f t="shared" si="76"/>
        <v>0</v>
      </c>
      <c r="BO40" s="102">
        <f>IF(BM$1="","",SUM(BM40:BN40))</f>
        <v>0</v>
      </c>
      <c r="BP40" s="535"/>
      <c r="BQ40" s="535"/>
      <c r="BR40" s="407"/>
      <c r="BS40" s="322"/>
      <c r="BT40" s="79">
        <f t="shared" si="77"/>
        <v>0</v>
      </c>
      <c r="BU40" s="79">
        <f t="shared" si="78"/>
        <v>0</v>
      </c>
      <c r="BV40" s="102">
        <f>IF(BT$1="","",SUM(BT40:BU40))</f>
        <v>0</v>
      </c>
      <c r="BW40" s="535"/>
      <c r="BX40" s="535"/>
      <c r="BY40" s="407"/>
      <c r="BZ40" s="322"/>
      <c r="CA40" s="79">
        <f t="shared" si="79"/>
        <v>0</v>
      </c>
      <c r="CB40" s="79">
        <f t="shared" si="80"/>
        <v>0</v>
      </c>
      <c r="CC40" s="102">
        <f>IF(CA$1="","",SUM(CA40:CB40))</f>
        <v>0</v>
      </c>
      <c r="CD40" s="535"/>
      <c r="CE40" s="535"/>
      <c r="CF40" s="407"/>
      <c r="CG40" s="322"/>
      <c r="CH40" s="79">
        <f t="shared" si="81"/>
        <v>0</v>
      </c>
      <c r="CI40" s="79">
        <f t="shared" si="82"/>
        <v>0</v>
      </c>
      <c r="CJ40" s="102">
        <f>IF(CH$1="","",SUM(CH40:CI40))</f>
        <v>0</v>
      </c>
      <c r="CK40" s="535"/>
      <c r="CL40" s="535"/>
      <c r="CM40" s="407"/>
      <c r="CN40" s="322"/>
      <c r="CO40" s="79">
        <f t="shared" si="83"/>
        <v>0</v>
      </c>
      <c r="CP40" s="79">
        <f t="shared" si="84"/>
        <v>0</v>
      </c>
      <c r="CQ40" s="102">
        <f>IF(CO$1="","",SUM(CO40:CP40))</f>
        <v>0</v>
      </c>
      <c r="CR40" s="535"/>
      <c r="CS40" s="535"/>
      <c r="CT40" s="407"/>
      <c r="CU40" s="322"/>
      <c r="CV40" s="79">
        <f t="shared" si="85"/>
        <v>0</v>
      </c>
      <c r="CW40" s="79">
        <f t="shared" si="86"/>
        <v>0</v>
      </c>
      <c r="CX40" s="102">
        <f>IF(CV$1="","",SUM(CV40:CW40))</f>
        <v>0</v>
      </c>
      <c r="CY40" s="535"/>
      <c r="CZ40" s="535"/>
      <c r="DA40" s="407"/>
      <c r="DB40" s="322"/>
      <c r="DC40" s="79">
        <f t="shared" si="87"/>
        <v>0</v>
      </c>
      <c r="DD40" s="79">
        <f t="shared" si="88"/>
        <v>0</v>
      </c>
      <c r="DE40" s="102">
        <f>IF(DC$1="","",SUM(DC40:DD40))</f>
        <v>0</v>
      </c>
      <c r="DF40" s="535"/>
      <c r="DG40" s="535"/>
      <c r="DH40" s="407"/>
      <c r="DI40" s="322"/>
      <c r="DJ40" s="79">
        <f t="shared" si="89"/>
        <v>0</v>
      </c>
      <c r="DK40" s="79">
        <f t="shared" si="90"/>
        <v>0</v>
      </c>
      <c r="DL40" s="102">
        <f>IF(DJ$1="","",SUM(DJ40:DK40))</f>
        <v>0</v>
      </c>
      <c r="DM40" s="535"/>
      <c r="DN40" s="535"/>
      <c r="DO40" s="407"/>
      <c r="DP40" s="322"/>
      <c r="DQ40" s="79">
        <f t="shared" si="91"/>
        <v>0</v>
      </c>
      <c r="DR40" s="79">
        <f t="shared" si="92"/>
        <v>0</v>
      </c>
      <c r="DS40" s="102">
        <f>IF(DQ$1="","",SUM(DQ40:DR40))</f>
        <v>0</v>
      </c>
      <c r="DT40" s="535"/>
      <c r="DU40" s="535"/>
      <c r="DV40" s="407"/>
    </row>
    <row r="41" spans="1:126" ht="12.75" outlineLevel="1" x14ac:dyDescent="0.2">
      <c r="A41" s="154" t="s">
        <v>12</v>
      </c>
      <c r="B41" s="171"/>
      <c r="C41" s="53"/>
      <c r="D41" s="53"/>
      <c r="E41" s="102">
        <f t="shared" si="58"/>
        <v>0</v>
      </c>
      <c r="F41" s="147"/>
      <c r="G41" s="18" t="s">
        <v>230</v>
      </c>
      <c r="H41" s="323" t="s">
        <v>343</v>
      </c>
      <c r="I41" s="79">
        <f t="shared" si="59"/>
        <v>0</v>
      </c>
      <c r="J41" s="79">
        <f t="shared" si="60"/>
        <v>0</v>
      </c>
      <c r="K41" s="102">
        <f t="shared" si="93"/>
        <v>0</v>
      </c>
      <c r="L41" s="535"/>
      <c r="M41" s="535"/>
      <c r="N41" s="407"/>
      <c r="O41" s="322" t="str">
        <f t="shared" si="3"/>
        <v>SLE</v>
      </c>
      <c r="P41" s="79">
        <f t="shared" si="61"/>
        <v>0</v>
      </c>
      <c r="Q41" s="79">
        <f t="shared" si="62"/>
        <v>0</v>
      </c>
      <c r="R41" s="102">
        <f>IF(P$1="","",SUM(P41:Q41))</f>
        <v>0</v>
      </c>
      <c r="S41" s="535"/>
      <c r="T41" s="535"/>
      <c r="U41" s="407"/>
      <c r="V41" s="322"/>
      <c r="W41" s="79">
        <f t="shared" si="63"/>
        <v>0</v>
      </c>
      <c r="X41" s="79">
        <f t="shared" si="64"/>
        <v>0</v>
      </c>
      <c r="Y41" s="102">
        <f>IF(W$1="","",SUM(W41:X41))</f>
        <v>0</v>
      </c>
      <c r="Z41" s="535"/>
      <c r="AA41" s="535"/>
      <c r="AB41" s="407"/>
      <c r="AC41" s="322"/>
      <c r="AD41" s="79">
        <f t="shared" si="65"/>
        <v>0</v>
      </c>
      <c r="AE41" s="79">
        <f t="shared" si="66"/>
        <v>0</v>
      </c>
      <c r="AF41" s="102">
        <f>IF(AD$1="","",SUM(AD41:AE41))</f>
        <v>0</v>
      </c>
      <c r="AG41" s="535"/>
      <c r="AH41" s="535"/>
      <c r="AI41" s="407"/>
      <c r="AJ41" s="322"/>
      <c r="AK41" s="79">
        <f t="shared" si="67"/>
        <v>0</v>
      </c>
      <c r="AL41" s="79">
        <f t="shared" si="68"/>
        <v>0</v>
      </c>
      <c r="AM41" s="102">
        <f>IF(AK$1="","",SUM(AK41:AL41))</f>
        <v>0</v>
      </c>
      <c r="AN41" s="535"/>
      <c r="AO41" s="535"/>
      <c r="AP41" s="407"/>
      <c r="AQ41" s="322"/>
      <c r="AR41" s="79">
        <f t="shared" si="69"/>
        <v>0</v>
      </c>
      <c r="AS41" s="79">
        <f t="shared" si="70"/>
        <v>0</v>
      </c>
      <c r="AT41" s="102">
        <f>IF(AR$1="","",SUM(AR41:AS41))</f>
        <v>0</v>
      </c>
      <c r="AU41" s="535"/>
      <c r="AV41" s="535"/>
      <c r="AW41" s="407"/>
      <c r="AX41" s="322"/>
      <c r="AY41" s="79">
        <f t="shared" si="71"/>
        <v>0</v>
      </c>
      <c r="AZ41" s="79">
        <f t="shared" si="72"/>
        <v>0</v>
      </c>
      <c r="BA41" s="102">
        <f>IF(AY$1="","",SUM(AY41:AZ41))</f>
        <v>0</v>
      </c>
      <c r="BB41" s="535"/>
      <c r="BC41" s="535"/>
      <c r="BD41" s="407"/>
      <c r="BE41" s="322"/>
      <c r="BF41" s="79">
        <f t="shared" si="73"/>
        <v>0</v>
      </c>
      <c r="BG41" s="79">
        <f t="shared" si="74"/>
        <v>0</v>
      </c>
      <c r="BH41" s="102">
        <f>IF(BF$1="","",SUM(BF41:BG41))</f>
        <v>0</v>
      </c>
      <c r="BI41" s="535"/>
      <c r="BJ41" s="535"/>
      <c r="BK41" s="407"/>
      <c r="BL41" s="322"/>
      <c r="BM41" s="79">
        <f t="shared" si="75"/>
        <v>0</v>
      </c>
      <c r="BN41" s="79">
        <f t="shared" si="76"/>
        <v>0</v>
      </c>
      <c r="BO41" s="102">
        <f>IF(BM$1="","",SUM(BM41:BN41))</f>
        <v>0</v>
      </c>
      <c r="BP41" s="535"/>
      <c r="BQ41" s="535"/>
      <c r="BR41" s="407"/>
      <c r="BS41" s="322"/>
      <c r="BT41" s="79">
        <f t="shared" si="77"/>
        <v>0</v>
      </c>
      <c r="BU41" s="79">
        <f t="shared" si="78"/>
        <v>0</v>
      </c>
      <c r="BV41" s="102">
        <f>IF(BT$1="","",SUM(BT41:BU41))</f>
        <v>0</v>
      </c>
      <c r="BW41" s="535"/>
      <c r="BX41" s="535"/>
      <c r="BY41" s="407"/>
      <c r="BZ41" s="322"/>
      <c r="CA41" s="79">
        <f t="shared" si="79"/>
        <v>0</v>
      </c>
      <c r="CB41" s="79">
        <f t="shared" si="80"/>
        <v>0</v>
      </c>
      <c r="CC41" s="102">
        <f>IF(CA$1="","",SUM(CA41:CB41))</f>
        <v>0</v>
      </c>
      <c r="CD41" s="535"/>
      <c r="CE41" s="535"/>
      <c r="CF41" s="407"/>
      <c r="CG41" s="322"/>
      <c r="CH41" s="79">
        <f t="shared" si="81"/>
        <v>0</v>
      </c>
      <c r="CI41" s="79">
        <f t="shared" si="82"/>
        <v>0</v>
      </c>
      <c r="CJ41" s="102">
        <f>IF(CH$1="","",SUM(CH41:CI41))</f>
        <v>0</v>
      </c>
      <c r="CK41" s="535"/>
      <c r="CL41" s="535"/>
      <c r="CM41" s="407"/>
      <c r="CN41" s="322"/>
      <c r="CO41" s="79">
        <f t="shared" si="83"/>
        <v>0</v>
      </c>
      <c r="CP41" s="79">
        <f t="shared" si="84"/>
        <v>0</v>
      </c>
      <c r="CQ41" s="102">
        <f>IF(CO$1="","",SUM(CO41:CP41))</f>
        <v>0</v>
      </c>
      <c r="CR41" s="535"/>
      <c r="CS41" s="535"/>
      <c r="CT41" s="407"/>
      <c r="CU41" s="322"/>
      <c r="CV41" s="79">
        <f t="shared" si="85"/>
        <v>0</v>
      </c>
      <c r="CW41" s="79">
        <f t="shared" si="86"/>
        <v>0</v>
      </c>
      <c r="CX41" s="102">
        <f>IF(CV$1="","",SUM(CV41:CW41))</f>
        <v>0</v>
      </c>
      <c r="CY41" s="535"/>
      <c r="CZ41" s="535"/>
      <c r="DA41" s="407"/>
      <c r="DB41" s="322"/>
      <c r="DC41" s="79">
        <f t="shared" si="87"/>
        <v>0</v>
      </c>
      <c r="DD41" s="79">
        <f t="shared" si="88"/>
        <v>0</v>
      </c>
      <c r="DE41" s="102">
        <f>IF(DC$1="","",SUM(DC41:DD41))</f>
        <v>0</v>
      </c>
      <c r="DF41" s="535"/>
      <c r="DG41" s="535"/>
      <c r="DH41" s="407"/>
      <c r="DI41" s="322"/>
      <c r="DJ41" s="79">
        <f t="shared" si="89"/>
        <v>0</v>
      </c>
      <c r="DK41" s="79">
        <f t="shared" si="90"/>
        <v>0</v>
      </c>
      <c r="DL41" s="102">
        <f>IF(DJ$1="","",SUM(DJ41:DK41))</f>
        <v>0</v>
      </c>
      <c r="DM41" s="535"/>
      <c r="DN41" s="535"/>
      <c r="DO41" s="407"/>
      <c r="DP41" s="322"/>
      <c r="DQ41" s="79">
        <f t="shared" si="91"/>
        <v>0</v>
      </c>
      <c r="DR41" s="79">
        <f t="shared" si="92"/>
        <v>0</v>
      </c>
      <c r="DS41" s="102">
        <f>IF(DQ$1="","",SUM(DQ41:DR41))</f>
        <v>0</v>
      </c>
      <c r="DT41" s="535"/>
      <c r="DU41" s="535"/>
      <c r="DV41" s="407"/>
    </row>
    <row r="42" spans="1:126" ht="12.75" outlineLevel="1" x14ac:dyDescent="0.2">
      <c r="A42" s="221" t="s">
        <v>7</v>
      </c>
      <c r="B42" s="151"/>
      <c r="C42" s="103">
        <f>SUMIF($H43:$H59,MID($H42,3,10),C43:C59)</f>
        <v>0</v>
      </c>
      <c r="D42" s="103">
        <f>SUMIF($H43:$H59,MID($H42,3,10),D43:D59)</f>
        <v>0</v>
      </c>
      <c r="E42" s="103">
        <f t="shared" si="58"/>
        <v>0</v>
      </c>
      <c r="F42" s="163"/>
      <c r="G42" s="18"/>
      <c r="H42" s="323" t="s">
        <v>346</v>
      </c>
      <c r="I42" s="77">
        <f t="shared" si="59"/>
        <v>0</v>
      </c>
      <c r="J42" s="77">
        <f t="shared" si="60"/>
        <v>0</v>
      </c>
      <c r="K42" s="103">
        <f t="shared" si="93"/>
        <v>0</v>
      </c>
      <c r="L42" s="432">
        <f>IF(I$1="","",SUMIF($H43:$H59,MID($H42,3,10),L43:L59))</f>
        <v>0</v>
      </c>
      <c r="M42" s="432">
        <f>IF(I$1="","",SUMIF($H43:$H59,MID($H42,3,10),M43:M59))</f>
        <v>0</v>
      </c>
      <c r="N42" s="407"/>
      <c r="O42" s="322" t="str">
        <f t="shared" si="3"/>
        <v>SL</v>
      </c>
      <c r="P42" s="77">
        <f t="shared" si="61"/>
        <v>0</v>
      </c>
      <c r="Q42" s="77">
        <f t="shared" si="62"/>
        <v>0</v>
      </c>
      <c r="R42" s="103">
        <f>IF(P$1="","",SUM(P42:Q42))</f>
        <v>0</v>
      </c>
      <c r="S42" s="432">
        <f>IF(P$1="","",SUMIF($H43:$H59,MID($H42,3,10),S43:S59))</f>
        <v>0</v>
      </c>
      <c r="T42" s="432">
        <f>IF(P$1="","",SUMIF($H43:$H59,MID($H42,3,10),T43:T59))</f>
        <v>0</v>
      </c>
      <c r="U42" s="407"/>
      <c r="V42" s="322"/>
      <c r="W42" s="77">
        <f t="shared" si="63"/>
        <v>0</v>
      </c>
      <c r="X42" s="77">
        <f t="shared" si="64"/>
        <v>0</v>
      </c>
      <c r="Y42" s="103">
        <f>IF(W$1="","",SUM(W42:X42))</f>
        <v>0</v>
      </c>
      <c r="Z42" s="432">
        <f>IF(W$1="","",SUMIF($H43:$H59,MID($H42,3,10),Z43:Z59))</f>
        <v>0</v>
      </c>
      <c r="AA42" s="432">
        <f>IF(W$1="","",SUMIF($H43:$H59,MID($H42,3,10),AA43:AA59))</f>
        <v>0</v>
      </c>
      <c r="AB42" s="407"/>
      <c r="AC42" s="322"/>
      <c r="AD42" s="77">
        <f t="shared" si="65"/>
        <v>0</v>
      </c>
      <c r="AE42" s="77">
        <f t="shared" si="66"/>
        <v>0</v>
      </c>
      <c r="AF42" s="103">
        <f>IF(AD$1="","",SUM(AD42:AE42))</f>
        <v>0</v>
      </c>
      <c r="AG42" s="432">
        <f>IF(AD$1="","",SUMIF($H43:$H59,MID($H42,3,10),AG43:AG59))</f>
        <v>0</v>
      </c>
      <c r="AH42" s="432">
        <f>IF(AD$1="","",SUMIF($H43:$H59,MID($H42,3,10),AH43:AH59))</f>
        <v>0</v>
      </c>
      <c r="AI42" s="407"/>
      <c r="AJ42" s="322"/>
      <c r="AK42" s="77">
        <f t="shared" si="67"/>
        <v>0</v>
      </c>
      <c r="AL42" s="77">
        <f t="shared" si="68"/>
        <v>0</v>
      </c>
      <c r="AM42" s="103">
        <f>IF(AK$1="","",SUM(AK42:AL42))</f>
        <v>0</v>
      </c>
      <c r="AN42" s="432">
        <f>IF(AK$1="","",SUMIF($H43:$H59,MID($H42,3,10),AN43:AN59))</f>
        <v>0</v>
      </c>
      <c r="AO42" s="432">
        <f>IF(AK$1="","",SUMIF($H43:$H59,MID($H42,3,10),AO43:AO59))</f>
        <v>0</v>
      </c>
      <c r="AP42" s="407"/>
      <c r="AQ42" s="322"/>
      <c r="AR42" s="77">
        <f t="shared" si="69"/>
        <v>0</v>
      </c>
      <c r="AS42" s="77">
        <f t="shared" si="70"/>
        <v>0</v>
      </c>
      <c r="AT42" s="103">
        <f>IF(AR$1="","",SUM(AR42:AS42))</f>
        <v>0</v>
      </c>
      <c r="AU42" s="432">
        <f>IF(AR$1="","",SUMIF($H43:$H59,MID($H42,3,10),AU43:AU59))</f>
        <v>0</v>
      </c>
      <c r="AV42" s="432">
        <f>IF(AR$1="","",SUMIF($H43:$H59,MID($H42,3,10),AV43:AV59))</f>
        <v>0</v>
      </c>
      <c r="AW42" s="407"/>
      <c r="AX42" s="322"/>
      <c r="AY42" s="77">
        <f t="shared" si="71"/>
        <v>0</v>
      </c>
      <c r="AZ42" s="77">
        <f t="shared" si="72"/>
        <v>0</v>
      </c>
      <c r="BA42" s="103">
        <f>IF(AY$1="","",SUM(AY42:AZ42))</f>
        <v>0</v>
      </c>
      <c r="BB42" s="432">
        <f>IF(AY$1="","",SUMIF($H43:$H59,MID($H42,3,10),BB43:BB59))</f>
        <v>0</v>
      </c>
      <c r="BC42" s="432">
        <f>IF(AY$1="","",SUMIF($H43:$H59,MID($H42,3,10),BC43:BC59))</f>
        <v>0</v>
      </c>
      <c r="BD42" s="407"/>
      <c r="BE42" s="322"/>
      <c r="BF42" s="77">
        <f t="shared" si="73"/>
        <v>0</v>
      </c>
      <c r="BG42" s="77">
        <f t="shared" si="74"/>
        <v>0</v>
      </c>
      <c r="BH42" s="103">
        <f>IF(BF$1="","",SUM(BF42:BG42))</f>
        <v>0</v>
      </c>
      <c r="BI42" s="432">
        <f>IF(BF$1="","",SUMIF($H43:$H59,MID($H42,3,10),BI43:BI59))</f>
        <v>0</v>
      </c>
      <c r="BJ42" s="432">
        <f>IF(BF$1="","",SUMIF($H43:$H59,MID($H42,3,10),BJ43:BJ59))</f>
        <v>0</v>
      </c>
      <c r="BK42" s="407"/>
      <c r="BL42" s="322"/>
      <c r="BM42" s="77">
        <f t="shared" si="75"/>
        <v>0</v>
      </c>
      <c r="BN42" s="77">
        <f t="shared" si="76"/>
        <v>0</v>
      </c>
      <c r="BO42" s="103">
        <f>IF(BM$1="","",SUM(BM42:BN42))</f>
        <v>0</v>
      </c>
      <c r="BP42" s="432">
        <f>IF(BM$1="","",SUMIF($H43:$H59,MID($H42,3,10),BP43:BP59))</f>
        <v>0</v>
      </c>
      <c r="BQ42" s="432">
        <f>IF(BM$1="","",SUMIF($H43:$H59,MID($H42,3,10),BQ43:BQ59))</f>
        <v>0</v>
      </c>
      <c r="BR42" s="407"/>
      <c r="BS42" s="322"/>
      <c r="BT42" s="77">
        <f t="shared" si="77"/>
        <v>0</v>
      </c>
      <c r="BU42" s="77">
        <f t="shared" si="78"/>
        <v>0</v>
      </c>
      <c r="BV42" s="103">
        <f>IF(BT$1="","",SUM(BT42:BU42))</f>
        <v>0</v>
      </c>
      <c r="BW42" s="432">
        <f>IF(BT$1="","",SUMIF($H43:$H59,MID($H42,3,10),BW43:BW59))</f>
        <v>0</v>
      </c>
      <c r="BX42" s="432">
        <f>IF(BT$1="","",SUMIF($H43:$H59,MID($H42,3,10),BX43:BX59))</f>
        <v>0</v>
      </c>
      <c r="BY42" s="407"/>
      <c r="BZ42" s="322"/>
      <c r="CA42" s="77">
        <f t="shared" si="79"/>
        <v>0</v>
      </c>
      <c r="CB42" s="77">
        <f t="shared" si="80"/>
        <v>0</v>
      </c>
      <c r="CC42" s="103">
        <f>IF(CA$1="","",SUM(CA42:CB42))</f>
        <v>0</v>
      </c>
      <c r="CD42" s="432">
        <f>IF(CA$1="","",SUMIF($H43:$H59,MID($H42,3,10),CD43:CD59))</f>
        <v>0</v>
      </c>
      <c r="CE42" s="432">
        <f>IF(CA$1="","",SUMIF($H43:$H59,MID($H42,3,10),CE43:CE59))</f>
        <v>0</v>
      </c>
      <c r="CF42" s="407"/>
      <c r="CG42" s="322"/>
      <c r="CH42" s="77">
        <f t="shared" si="81"/>
        <v>0</v>
      </c>
      <c r="CI42" s="77">
        <f t="shared" si="82"/>
        <v>0</v>
      </c>
      <c r="CJ42" s="103">
        <f>IF(CH$1="","",SUM(CH42:CI42))</f>
        <v>0</v>
      </c>
      <c r="CK42" s="432">
        <f>IF(CH$1="","",SUMIF($H43:$H59,MID($H42,3,10),CK43:CK59))</f>
        <v>0</v>
      </c>
      <c r="CL42" s="432">
        <f>IF(CH$1="","",SUMIF($H43:$H59,MID($H42,3,10),CL43:CL59))</f>
        <v>0</v>
      </c>
      <c r="CM42" s="407"/>
      <c r="CN42" s="322"/>
      <c r="CO42" s="77">
        <f t="shared" si="83"/>
        <v>0</v>
      </c>
      <c r="CP42" s="77">
        <f t="shared" si="84"/>
        <v>0</v>
      </c>
      <c r="CQ42" s="103">
        <f>IF(CO$1="","",SUM(CO42:CP42))</f>
        <v>0</v>
      </c>
      <c r="CR42" s="432">
        <f>IF(CO$1="","",SUMIF($H43:$H59,MID($H42,3,10),CR43:CR59))</f>
        <v>0</v>
      </c>
      <c r="CS42" s="432">
        <f>IF(CO$1="","",SUMIF($H43:$H59,MID($H42,3,10),CS43:CS59))</f>
        <v>0</v>
      </c>
      <c r="CT42" s="407"/>
      <c r="CU42" s="322"/>
      <c r="CV42" s="77">
        <f t="shared" si="85"/>
        <v>0</v>
      </c>
      <c r="CW42" s="77">
        <f t="shared" si="86"/>
        <v>0</v>
      </c>
      <c r="CX42" s="103">
        <f>IF(CV$1="","",SUM(CV42:CW42))</f>
        <v>0</v>
      </c>
      <c r="CY42" s="432">
        <f>IF(CV$1="","",SUMIF($H43:$H59,MID($H42,3,10),CY43:CY59))</f>
        <v>0</v>
      </c>
      <c r="CZ42" s="432">
        <f>IF(CV$1="","",SUMIF($H43:$H59,MID($H42,3,10),CZ43:CZ59))</f>
        <v>0</v>
      </c>
      <c r="DA42" s="407"/>
      <c r="DB42" s="322"/>
      <c r="DC42" s="77">
        <f t="shared" si="87"/>
        <v>0</v>
      </c>
      <c r="DD42" s="77">
        <f t="shared" si="88"/>
        <v>0</v>
      </c>
      <c r="DE42" s="103">
        <f>IF(DC$1="","",SUM(DC42:DD42))</f>
        <v>0</v>
      </c>
      <c r="DF42" s="432">
        <f>IF(DC$1="","",SUMIF($H43:$H59,MID($H42,3,10),DF43:DF59))</f>
        <v>0</v>
      </c>
      <c r="DG42" s="432">
        <f>IF(DC$1="","",SUMIF($H43:$H59,MID($H42,3,10),DG43:DG59))</f>
        <v>0</v>
      </c>
      <c r="DH42" s="407"/>
      <c r="DI42" s="322"/>
      <c r="DJ42" s="77">
        <f t="shared" si="89"/>
        <v>0</v>
      </c>
      <c r="DK42" s="77">
        <f t="shared" si="90"/>
        <v>0</v>
      </c>
      <c r="DL42" s="103">
        <f>IF(DJ$1="","",SUM(DJ42:DK42))</f>
        <v>0</v>
      </c>
      <c r="DM42" s="432">
        <f>IF(DJ$1="","",SUMIF($H43:$H59,MID($H42,3,10),DM43:DM59))</f>
        <v>0</v>
      </c>
      <c r="DN42" s="432">
        <f>IF(DJ$1="","",SUMIF($H43:$H59,MID($H42,3,10),DN43:DN59))</f>
        <v>0</v>
      </c>
      <c r="DO42" s="407"/>
      <c r="DP42" s="322"/>
      <c r="DQ42" s="77">
        <f t="shared" si="91"/>
        <v>0</v>
      </c>
      <c r="DR42" s="77">
        <f t="shared" si="92"/>
        <v>0</v>
      </c>
      <c r="DS42" s="103">
        <f>IF(DQ$1="","",SUM(DQ42:DR42))</f>
        <v>0</v>
      </c>
      <c r="DT42" s="432">
        <f>IF(DQ$1="","",SUMIF($H43:$H59,MID($H42,3,10),DT43:DT59))</f>
        <v>0</v>
      </c>
      <c r="DU42" s="432">
        <f>IF(DQ$1="","",SUMIF($H43:$H59,MID($H42,3,10),DU43:DU59))</f>
        <v>0</v>
      </c>
      <c r="DV42" s="407"/>
    </row>
    <row r="43" spans="1:126" ht="12.75" outlineLevel="1" x14ac:dyDescent="0.2">
      <c r="A43" s="154" t="s">
        <v>6</v>
      </c>
      <c r="B43" s="170"/>
      <c r="C43" s="55"/>
      <c r="D43" s="55"/>
      <c r="E43" s="102">
        <f t="shared" si="58"/>
        <v>0</v>
      </c>
      <c r="F43" s="176"/>
      <c r="G43" s="18"/>
      <c r="H43" s="323" t="s">
        <v>345</v>
      </c>
      <c r="I43" s="79">
        <f t="shared" si="59"/>
        <v>0</v>
      </c>
      <c r="J43" s="79">
        <f t="shared" si="60"/>
        <v>0</v>
      </c>
      <c r="K43" s="102">
        <f t="shared" ref="K43:K59" si="94">IF(I$1="","",SUM(I43:J43))</f>
        <v>0</v>
      </c>
      <c r="L43" s="535"/>
      <c r="M43" s="535"/>
      <c r="N43" s="407"/>
      <c r="O43" s="322" t="str">
        <f t="shared" si="3"/>
        <v>SLC</v>
      </c>
      <c r="P43" s="79">
        <f t="shared" si="61"/>
        <v>0</v>
      </c>
      <c r="Q43" s="79">
        <f t="shared" si="62"/>
        <v>0</v>
      </c>
      <c r="R43" s="102">
        <f t="shared" ref="R43:R58" si="95">IF(P$1="","",SUM(P43:Q43))</f>
        <v>0</v>
      </c>
      <c r="S43" s="535"/>
      <c r="T43" s="535"/>
      <c r="U43" s="407"/>
      <c r="V43" s="322"/>
      <c r="W43" s="79">
        <f t="shared" si="63"/>
        <v>0</v>
      </c>
      <c r="X43" s="79">
        <f t="shared" si="64"/>
        <v>0</v>
      </c>
      <c r="Y43" s="102">
        <f t="shared" ref="Y43:Y70" si="96">IF(W$1="","",SUM(W43:X43))</f>
        <v>0</v>
      </c>
      <c r="Z43" s="535"/>
      <c r="AA43" s="535"/>
      <c r="AB43" s="407"/>
      <c r="AC43" s="322"/>
      <c r="AD43" s="79">
        <f t="shared" si="65"/>
        <v>0</v>
      </c>
      <c r="AE43" s="79">
        <f t="shared" si="66"/>
        <v>0</v>
      </c>
      <c r="AF43" s="102">
        <f t="shared" ref="AF43:AF70" si="97">IF(AD$1="","",SUM(AD43:AE43))</f>
        <v>0</v>
      </c>
      <c r="AG43" s="535"/>
      <c r="AH43" s="535"/>
      <c r="AI43" s="407"/>
      <c r="AJ43" s="322"/>
      <c r="AK43" s="79">
        <f t="shared" si="67"/>
        <v>0</v>
      </c>
      <c r="AL43" s="79">
        <f t="shared" si="68"/>
        <v>0</v>
      </c>
      <c r="AM43" s="102">
        <f t="shared" ref="AM43:AM70" si="98">IF(AK$1="","",SUM(AK43:AL43))</f>
        <v>0</v>
      </c>
      <c r="AN43" s="535"/>
      <c r="AO43" s="535"/>
      <c r="AP43" s="407"/>
      <c r="AQ43" s="322"/>
      <c r="AR43" s="79">
        <f t="shared" si="69"/>
        <v>0</v>
      </c>
      <c r="AS43" s="79">
        <f t="shared" si="70"/>
        <v>0</v>
      </c>
      <c r="AT43" s="102">
        <f t="shared" ref="AT43:AT70" si="99">IF(AR$1="","",SUM(AR43:AS43))</f>
        <v>0</v>
      </c>
      <c r="AU43" s="535"/>
      <c r="AV43" s="535"/>
      <c r="AW43" s="407"/>
      <c r="AX43" s="322"/>
      <c r="AY43" s="79">
        <f t="shared" si="71"/>
        <v>0</v>
      </c>
      <c r="AZ43" s="79">
        <f t="shared" si="72"/>
        <v>0</v>
      </c>
      <c r="BA43" s="102">
        <f t="shared" ref="BA43:BA70" si="100">IF(AY$1="","",SUM(AY43:AZ43))</f>
        <v>0</v>
      </c>
      <c r="BB43" s="535"/>
      <c r="BC43" s="535"/>
      <c r="BD43" s="407"/>
      <c r="BE43" s="322"/>
      <c r="BF43" s="79">
        <f t="shared" si="73"/>
        <v>0</v>
      </c>
      <c r="BG43" s="79">
        <f t="shared" si="74"/>
        <v>0</v>
      </c>
      <c r="BH43" s="102">
        <f t="shared" ref="BH43:BH70" si="101">IF(BF$1="","",SUM(BF43:BG43))</f>
        <v>0</v>
      </c>
      <c r="BI43" s="535"/>
      <c r="BJ43" s="535"/>
      <c r="BK43" s="407"/>
      <c r="BL43" s="322"/>
      <c r="BM43" s="79">
        <f t="shared" si="75"/>
        <v>0</v>
      </c>
      <c r="BN43" s="79">
        <f t="shared" si="76"/>
        <v>0</v>
      </c>
      <c r="BO43" s="102">
        <f t="shared" ref="BO43:BO70" si="102">IF(BM$1="","",SUM(BM43:BN43))</f>
        <v>0</v>
      </c>
      <c r="BP43" s="535"/>
      <c r="BQ43" s="535"/>
      <c r="BR43" s="407"/>
      <c r="BS43" s="322"/>
      <c r="BT43" s="79">
        <f t="shared" si="77"/>
        <v>0</v>
      </c>
      <c r="BU43" s="79">
        <f t="shared" si="78"/>
        <v>0</v>
      </c>
      <c r="BV43" s="102">
        <f t="shared" ref="BV43:BV70" si="103">IF(BT$1="","",SUM(BT43:BU43))</f>
        <v>0</v>
      </c>
      <c r="BW43" s="535"/>
      <c r="BX43" s="535"/>
      <c r="BY43" s="407"/>
      <c r="BZ43" s="322"/>
      <c r="CA43" s="79">
        <f t="shared" si="79"/>
        <v>0</v>
      </c>
      <c r="CB43" s="79">
        <f t="shared" si="80"/>
        <v>0</v>
      </c>
      <c r="CC43" s="102">
        <f t="shared" ref="CC43:CC70" si="104">IF(CA$1="","",SUM(CA43:CB43))</f>
        <v>0</v>
      </c>
      <c r="CD43" s="535"/>
      <c r="CE43" s="535"/>
      <c r="CF43" s="407"/>
      <c r="CG43" s="322"/>
      <c r="CH43" s="79">
        <f t="shared" si="81"/>
        <v>0</v>
      </c>
      <c r="CI43" s="79">
        <f t="shared" si="82"/>
        <v>0</v>
      </c>
      <c r="CJ43" s="102">
        <f t="shared" ref="CJ43:CJ70" si="105">IF(CH$1="","",SUM(CH43:CI43))</f>
        <v>0</v>
      </c>
      <c r="CK43" s="535"/>
      <c r="CL43" s="535"/>
      <c r="CM43" s="407"/>
      <c r="CN43" s="322"/>
      <c r="CO43" s="79">
        <f t="shared" si="83"/>
        <v>0</v>
      </c>
      <c r="CP43" s="79">
        <f t="shared" si="84"/>
        <v>0</v>
      </c>
      <c r="CQ43" s="102">
        <f t="shared" ref="CQ43:CQ70" si="106">IF(CO$1="","",SUM(CO43:CP43))</f>
        <v>0</v>
      </c>
      <c r="CR43" s="535"/>
      <c r="CS43" s="535"/>
      <c r="CT43" s="407"/>
      <c r="CU43" s="322"/>
      <c r="CV43" s="79">
        <f t="shared" si="85"/>
        <v>0</v>
      </c>
      <c r="CW43" s="79">
        <f t="shared" si="86"/>
        <v>0</v>
      </c>
      <c r="CX43" s="102">
        <f t="shared" ref="CX43:CX70" si="107">IF(CV$1="","",SUM(CV43:CW43))</f>
        <v>0</v>
      </c>
      <c r="CY43" s="535"/>
      <c r="CZ43" s="535"/>
      <c r="DA43" s="407"/>
      <c r="DB43" s="322"/>
      <c r="DC43" s="79">
        <f t="shared" si="87"/>
        <v>0</v>
      </c>
      <c r="DD43" s="79">
        <f t="shared" si="88"/>
        <v>0</v>
      </c>
      <c r="DE43" s="102">
        <f t="shared" ref="DE43:DE70" si="108">IF(DC$1="","",SUM(DC43:DD43))</f>
        <v>0</v>
      </c>
      <c r="DF43" s="535"/>
      <c r="DG43" s="535"/>
      <c r="DH43" s="407"/>
      <c r="DI43" s="322"/>
      <c r="DJ43" s="79">
        <f t="shared" si="89"/>
        <v>0</v>
      </c>
      <c r="DK43" s="79">
        <f t="shared" si="90"/>
        <v>0</v>
      </c>
      <c r="DL43" s="102">
        <f t="shared" ref="DL43:DL70" si="109">IF(DJ$1="","",SUM(DJ43:DK43))</f>
        <v>0</v>
      </c>
      <c r="DM43" s="535"/>
      <c r="DN43" s="535"/>
      <c r="DO43" s="407"/>
      <c r="DP43" s="322"/>
      <c r="DQ43" s="79">
        <f t="shared" si="91"/>
        <v>0</v>
      </c>
      <c r="DR43" s="79">
        <f t="shared" si="92"/>
        <v>0</v>
      </c>
      <c r="DS43" s="102">
        <f t="shared" ref="DS43:DS70" si="110">IF(DQ$1="","",SUM(DQ43:DR43))</f>
        <v>0</v>
      </c>
      <c r="DT43" s="535"/>
      <c r="DU43" s="535"/>
      <c r="DV43" s="407"/>
    </row>
    <row r="44" spans="1:126" ht="12.75" outlineLevel="1" x14ac:dyDescent="0.2">
      <c r="A44" s="196" t="s">
        <v>25</v>
      </c>
      <c r="B44" s="193"/>
      <c r="C44" s="42"/>
      <c r="D44" s="42"/>
      <c r="E44" s="78">
        <f t="shared" si="58"/>
        <v>0</v>
      </c>
      <c r="F44" s="190"/>
      <c r="G44" s="18" t="s">
        <v>251</v>
      </c>
      <c r="H44" s="323" t="s">
        <v>345</v>
      </c>
      <c r="I44" s="79">
        <f t="shared" si="59"/>
        <v>0</v>
      </c>
      <c r="J44" s="79">
        <f t="shared" si="60"/>
        <v>0</v>
      </c>
      <c r="K44" s="78">
        <f t="shared" si="94"/>
        <v>0</v>
      </c>
      <c r="L44" s="535"/>
      <c r="M44" s="535"/>
      <c r="N44" s="407"/>
      <c r="O44" s="322" t="str">
        <f t="shared" si="3"/>
        <v>SLC</v>
      </c>
      <c r="P44" s="79">
        <f t="shared" si="61"/>
        <v>0</v>
      </c>
      <c r="Q44" s="79">
        <f t="shared" si="62"/>
        <v>0</v>
      </c>
      <c r="R44" s="78">
        <f t="shared" si="95"/>
        <v>0</v>
      </c>
      <c r="S44" s="535"/>
      <c r="T44" s="535"/>
      <c r="U44" s="407"/>
      <c r="V44" s="322"/>
      <c r="W44" s="79">
        <f t="shared" si="63"/>
        <v>0</v>
      </c>
      <c r="X44" s="79">
        <f t="shared" si="64"/>
        <v>0</v>
      </c>
      <c r="Y44" s="78">
        <f t="shared" si="96"/>
        <v>0</v>
      </c>
      <c r="Z44" s="535"/>
      <c r="AA44" s="535"/>
      <c r="AB44" s="407"/>
      <c r="AC44" s="322"/>
      <c r="AD44" s="79">
        <f t="shared" si="65"/>
        <v>0</v>
      </c>
      <c r="AE44" s="79">
        <f t="shared" si="66"/>
        <v>0</v>
      </c>
      <c r="AF44" s="78">
        <f t="shared" si="97"/>
        <v>0</v>
      </c>
      <c r="AG44" s="535"/>
      <c r="AH44" s="535"/>
      <c r="AI44" s="407"/>
      <c r="AJ44" s="322"/>
      <c r="AK44" s="79">
        <f t="shared" si="67"/>
        <v>0</v>
      </c>
      <c r="AL44" s="79">
        <f t="shared" si="68"/>
        <v>0</v>
      </c>
      <c r="AM44" s="78">
        <f t="shared" si="98"/>
        <v>0</v>
      </c>
      <c r="AN44" s="535"/>
      <c r="AO44" s="535"/>
      <c r="AP44" s="407"/>
      <c r="AQ44" s="322"/>
      <c r="AR44" s="79">
        <f t="shared" si="69"/>
        <v>0</v>
      </c>
      <c r="AS44" s="79">
        <f t="shared" si="70"/>
        <v>0</v>
      </c>
      <c r="AT44" s="78">
        <f t="shared" si="99"/>
        <v>0</v>
      </c>
      <c r="AU44" s="535"/>
      <c r="AV44" s="535"/>
      <c r="AW44" s="407"/>
      <c r="AX44" s="322"/>
      <c r="AY44" s="79">
        <f t="shared" si="71"/>
        <v>0</v>
      </c>
      <c r="AZ44" s="79">
        <f t="shared" si="72"/>
        <v>0</v>
      </c>
      <c r="BA44" s="78">
        <f t="shared" si="100"/>
        <v>0</v>
      </c>
      <c r="BB44" s="535"/>
      <c r="BC44" s="535"/>
      <c r="BD44" s="407"/>
      <c r="BE44" s="322"/>
      <c r="BF44" s="79">
        <f t="shared" si="73"/>
        <v>0</v>
      </c>
      <c r="BG44" s="79">
        <f t="shared" si="74"/>
        <v>0</v>
      </c>
      <c r="BH44" s="78">
        <f t="shared" si="101"/>
        <v>0</v>
      </c>
      <c r="BI44" s="535"/>
      <c r="BJ44" s="535"/>
      <c r="BK44" s="407"/>
      <c r="BL44" s="322"/>
      <c r="BM44" s="79">
        <f t="shared" si="75"/>
        <v>0</v>
      </c>
      <c r="BN44" s="79">
        <f t="shared" si="76"/>
        <v>0</v>
      </c>
      <c r="BO44" s="78">
        <f t="shared" si="102"/>
        <v>0</v>
      </c>
      <c r="BP44" s="535"/>
      <c r="BQ44" s="535"/>
      <c r="BR44" s="407"/>
      <c r="BS44" s="322"/>
      <c r="BT44" s="79">
        <f t="shared" si="77"/>
        <v>0</v>
      </c>
      <c r="BU44" s="79">
        <f t="shared" si="78"/>
        <v>0</v>
      </c>
      <c r="BV44" s="78">
        <f t="shared" si="103"/>
        <v>0</v>
      </c>
      <c r="BW44" s="535"/>
      <c r="BX44" s="535"/>
      <c r="BY44" s="407"/>
      <c r="BZ44" s="322"/>
      <c r="CA44" s="79">
        <f t="shared" si="79"/>
        <v>0</v>
      </c>
      <c r="CB44" s="79">
        <f t="shared" si="80"/>
        <v>0</v>
      </c>
      <c r="CC44" s="78">
        <f t="shared" si="104"/>
        <v>0</v>
      </c>
      <c r="CD44" s="535"/>
      <c r="CE44" s="535"/>
      <c r="CF44" s="407"/>
      <c r="CG44" s="322"/>
      <c r="CH44" s="79">
        <f t="shared" si="81"/>
        <v>0</v>
      </c>
      <c r="CI44" s="79">
        <f t="shared" si="82"/>
        <v>0</v>
      </c>
      <c r="CJ44" s="78">
        <f t="shared" si="105"/>
        <v>0</v>
      </c>
      <c r="CK44" s="535"/>
      <c r="CL44" s="535"/>
      <c r="CM44" s="407"/>
      <c r="CN44" s="322"/>
      <c r="CO44" s="79">
        <f t="shared" si="83"/>
        <v>0</v>
      </c>
      <c r="CP44" s="79">
        <f t="shared" si="84"/>
        <v>0</v>
      </c>
      <c r="CQ44" s="78">
        <f t="shared" si="106"/>
        <v>0</v>
      </c>
      <c r="CR44" s="535"/>
      <c r="CS44" s="535"/>
      <c r="CT44" s="407"/>
      <c r="CU44" s="322"/>
      <c r="CV44" s="79">
        <f t="shared" si="85"/>
        <v>0</v>
      </c>
      <c r="CW44" s="79">
        <f t="shared" si="86"/>
        <v>0</v>
      </c>
      <c r="CX44" s="78">
        <f t="shared" si="107"/>
        <v>0</v>
      </c>
      <c r="CY44" s="535"/>
      <c r="CZ44" s="535"/>
      <c r="DA44" s="407"/>
      <c r="DB44" s="322"/>
      <c r="DC44" s="79">
        <f t="shared" si="87"/>
        <v>0</v>
      </c>
      <c r="DD44" s="79">
        <f t="shared" si="88"/>
        <v>0</v>
      </c>
      <c r="DE44" s="78">
        <f t="shared" si="108"/>
        <v>0</v>
      </c>
      <c r="DF44" s="535"/>
      <c r="DG44" s="535"/>
      <c r="DH44" s="407"/>
      <c r="DI44" s="322"/>
      <c r="DJ44" s="79">
        <f t="shared" si="89"/>
        <v>0</v>
      </c>
      <c r="DK44" s="79">
        <f t="shared" si="90"/>
        <v>0</v>
      </c>
      <c r="DL44" s="78">
        <f t="shared" si="109"/>
        <v>0</v>
      </c>
      <c r="DM44" s="535"/>
      <c r="DN44" s="535"/>
      <c r="DO44" s="407"/>
      <c r="DP44" s="322"/>
      <c r="DQ44" s="79">
        <f t="shared" si="91"/>
        <v>0</v>
      </c>
      <c r="DR44" s="79">
        <f t="shared" si="92"/>
        <v>0</v>
      </c>
      <c r="DS44" s="78">
        <f t="shared" si="110"/>
        <v>0</v>
      </c>
      <c r="DT44" s="535"/>
      <c r="DU44" s="535"/>
      <c r="DV44" s="407"/>
    </row>
    <row r="45" spans="1:126" ht="12.75" outlineLevel="1" x14ac:dyDescent="0.2">
      <c r="A45" s="154" t="s">
        <v>73</v>
      </c>
      <c r="B45" s="170"/>
      <c r="C45" s="55"/>
      <c r="D45" s="55"/>
      <c r="E45" s="102">
        <f t="shared" si="58"/>
        <v>0</v>
      </c>
      <c r="F45" s="176"/>
      <c r="G45" s="18"/>
      <c r="H45" s="323" t="s">
        <v>345</v>
      </c>
      <c r="I45" s="79">
        <f t="shared" si="59"/>
        <v>0</v>
      </c>
      <c r="J45" s="79">
        <f t="shared" si="60"/>
        <v>0</v>
      </c>
      <c r="K45" s="102">
        <f t="shared" si="94"/>
        <v>0</v>
      </c>
      <c r="L45" s="535"/>
      <c r="M45" s="535"/>
      <c r="N45" s="407"/>
      <c r="O45" s="322" t="str">
        <f t="shared" si="3"/>
        <v>SLC</v>
      </c>
      <c r="P45" s="79">
        <f t="shared" si="61"/>
        <v>0</v>
      </c>
      <c r="Q45" s="79">
        <f t="shared" si="62"/>
        <v>0</v>
      </c>
      <c r="R45" s="102">
        <f t="shared" si="95"/>
        <v>0</v>
      </c>
      <c r="S45" s="535"/>
      <c r="T45" s="535"/>
      <c r="U45" s="407"/>
      <c r="V45" s="322"/>
      <c r="W45" s="79">
        <f t="shared" si="63"/>
        <v>0</v>
      </c>
      <c r="X45" s="79">
        <f t="shared" si="64"/>
        <v>0</v>
      </c>
      <c r="Y45" s="102">
        <f t="shared" si="96"/>
        <v>0</v>
      </c>
      <c r="Z45" s="535"/>
      <c r="AA45" s="535"/>
      <c r="AB45" s="407"/>
      <c r="AC45" s="322"/>
      <c r="AD45" s="79">
        <f t="shared" si="65"/>
        <v>0</v>
      </c>
      <c r="AE45" s="79">
        <f t="shared" si="66"/>
        <v>0</v>
      </c>
      <c r="AF45" s="102">
        <f t="shared" si="97"/>
        <v>0</v>
      </c>
      <c r="AG45" s="535"/>
      <c r="AH45" s="535"/>
      <c r="AI45" s="407"/>
      <c r="AJ45" s="322"/>
      <c r="AK45" s="79">
        <f t="shared" si="67"/>
        <v>0</v>
      </c>
      <c r="AL45" s="79">
        <f t="shared" si="68"/>
        <v>0</v>
      </c>
      <c r="AM45" s="102">
        <f t="shared" si="98"/>
        <v>0</v>
      </c>
      <c r="AN45" s="535"/>
      <c r="AO45" s="535"/>
      <c r="AP45" s="407"/>
      <c r="AQ45" s="322"/>
      <c r="AR45" s="79">
        <f t="shared" si="69"/>
        <v>0</v>
      </c>
      <c r="AS45" s="79">
        <f t="shared" si="70"/>
        <v>0</v>
      </c>
      <c r="AT45" s="102">
        <f t="shared" si="99"/>
        <v>0</v>
      </c>
      <c r="AU45" s="535"/>
      <c r="AV45" s="535"/>
      <c r="AW45" s="407"/>
      <c r="AX45" s="322"/>
      <c r="AY45" s="79">
        <f t="shared" si="71"/>
        <v>0</v>
      </c>
      <c r="AZ45" s="79">
        <f t="shared" si="72"/>
        <v>0</v>
      </c>
      <c r="BA45" s="102">
        <f t="shared" si="100"/>
        <v>0</v>
      </c>
      <c r="BB45" s="535"/>
      <c r="BC45" s="535"/>
      <c r="BD45" s="407"/>
      <c r="BE45" s="322"/>
      <c r="BF45" s="79">
        <f t="shared" si="73"/>
        <v>0</v>
      </c>
      <c r="BG45" s="79">
        <f t="shared" si="74"/>
        <v>0</v>
      </c>
      <c r="BH45" s="102">
        <f t="shared" si="101"/>
        <v>0</v>
      </c>
      <c r="BI45" s="535"/>
      <c r="BJ45" s="535"/>
      <c r="BK45" s="407"/>
      <c r="BL45" s="322"/>
      <c r="BM45" s="79">
        <f t="shared" si="75"/>
        <v>0</v>
      </c>
      <c r="BN45" s="79">
        <f t="shared" si="76"/>
        <v>0</v>
      </c>
      <c r="BO45" s="102">
        <f t="shared" si="102"/>
        <v>0</v>
      </c>
      <c r="BP45" s="535"/>
      <c r="BQ45" s="535"/>
      <c r="BR45" s="407"/>
      <c r="BS45" s="322"/>
      <c r="BT45" s="79">
        <f t="shared" si="77"/>
        <v>0</v>
      </c>
      <c r="BU45" s="79">
        <f t="shared" si="78"/>
        <v>0</v>
      </c>
      <c r="BV45" s="102">
        <f t="shared" si="103"/>
        <v>0</v>
      </c>
      <c r="BW45" s="535"/>
      <c r="BX45" s="535"/>
      <c r="BY45" s="407"/>
      <c r="BZ45" s="322"/>
      <c r="CA45" s="79">
        <f t="shared" si="79"/>
        <v>0</v>
      </c>
      <c r="CB45" s="79">
        <f t="shared" si="80"/>
        <v>0</v>
      </c>
      <c r="CC45" s="102">
        <f t="shared" si="104"/>
        <v>0</v>
      </c>
      <c r="CD45" s="535"/>
      <c r="CE45" s="535"/>
      <c r="CF45" s="407"/>
      <c r="CG45" s="322"/>
      <c r="CH45" s="79">
        <f t="shared" si="81"/>
        <v>0</v>
      </c>
      <c r="CI45" s="79">
        <f t="shared" si="82"/>
        <v>0</v>
      </c>
      <c r="CJ45" s="102">
        <f t="shared" si="105"/>
        <v>0</v>
      </c>
      <c r="CK45" s="535"/>
      <c r="CL45" s="535"/>
      <c r="CM45" s="407"/>
      <c r="CN45" s="322"/>
      <c r="CO45" s="79">
        <f t="shared" si="83"/>
        <v>0</v>
      </c>
      <c r="CP45" s="79">
        <f t="shared" si="84"/>
        <v>0</v>
      </c>
      <c r="CQ45" s="102">
        <f t="shared" si="106"/>
        <v>0</v>
      </c>
      <c r="CR45" s="535"/>
      <c r="CS45" s="535"/>
      <c r="CT45" s="407"/>
      <c r="CU45" s="322"/>
      <c r="CV45" s="79">
        <f t="shared" si="85"/>
        <v>0</v>
      </c>
      <c r="CW45" s="79">
        <f t="shared" si="86"/>
        <v>0</v>
      </c>
      <c r="CX45" s="102">
        <f t="shared" si="107"/>
        <v>0</v>
      </c>
      <c r="CY45" s="535"/>
      <c r="CZ45" s="535"/>
      <c r="DA45" s="407"/>
      <c r="DB45" s="322"/>
      <c r="DC45" s="79">
        <f t="shared" si="87"/>
        <v>0</v>
      </c>
      <c r="DD45" s="79">
        <f t="shared" si="88"/>
        <v>0</v>
      </c>
      <c r="DE45" s="102">
        <f t="shared" si="108"/>
        <v>0</v>
      </c>
      <c r="DF45" s="535"/>
      <c r="DG45" s="535"/>
      <c r="DH45" s="407"/>
      <c r="DI45" s="322"/>
      <c r="DJ45" s="79">
        <f t="shared" si="89"/>
        <v>0</v>
      </c>
      <c r="DK45" s="79">
        <f t="shared" si="90"/>
        <v>0</v>
      </c>
      <c r="DL45" s="102">
        <f t="shared" si="109"/>
        <v>0</v>
      </c>
      <c r="DM45" s="535"/>
      <c r="DN45" s="535"/>
      <c r="DO45" s="407"/>
      <c r="DP45" s="322"/>
      <c r="DQ45" s="79">
        <f t="shared" si="91"/>
        <v>0</v>
      </c>
      <c r="DR45" s="79">
        <f t="shared" si="92"/>
        <v>0</v>
      </c>
      <c r="DS45" s="102">
        <f t="shared" si="110"/>
        <v>0</v>
      </c>
      <c r="DT45" s="535"/>
      <c r="DU45" s="535"/>
      <c r="DV45" s="407"/>
    </row>
    <row r="46" spans="1:126" ht="12.75" outlineLevel="1" x14ac:dyDescent="0.2">
      <c r="A46" s="154" t="s">
        <v>33</v>
      </c>
      <c r="B46" s="170"/>
      <c r="C46" s="55"/>
      <c r="D46" s="55"/>
      <c r="E46" s="102">
        <f t="shared" si="58"/>
        <v>0</v>
      </c>
      <c r="F46" s="176"/>
      <c r="G46" s="18"/>
      <c r="H46" s="323" t="s">
        <v>345</v>
      </c>
      <c r="I46" s="79">
        <f t="shared" si="59"/>
        <v>0</v>
      </c>
      <c r="J46" s="79">
        <f t="shared" si="60"/>
        <v>0</v>
      </c>
      <c r="K46" s="102">
        <f t="shared" si="94"/>
        <v>0</v>
      </c>
      <c r="L46" s="535"/>
      <c r="M46" s="535"/>
      <c r="N46" s="407"/>
      <c r="O46" s="322" t="str">
        <f t="shared" si="3"/>
        <v>SLC</v>
      </c>
      <c r="P46" s="79">
        <f t="shared" si="61"/>
        <v>0</v>
      </c>
      <c r="Q46" s="79">
        <f t="shared" si="62"/>
        <v>0</v>
      </c>
      <c r="R46" s="102">
        <f t="shared" si="95"/>
        <v>0</v>
      </c>
      <c r="S46" s="535"/>
      <c r="T46" s="535"/>
      <c r="U46" s="407"/>
      <c r="V46" s="322"/>
      <c r="W46" s="79">
        <f t="shared" si="63"/>
        <v>0</v>
      </c>
      <c r="X46" s="79">
        <f t="shared" si="64"/>
        <v>0</v>
      </c>
      <c r="Y46" s="102">
        <f t="shared" si="96"/>
        <v>0</v>
      </c>
      <c r="Z46" s="535"/>
      <c r="AA46" s="535"/>
      <c r="AB46" s="407"/>
      <c r="AC46" s="322"/>
      <c r="AD46" s="79">
        <f t="shared" si="65"/>
        <v>0</v>
      </c>
      <c r="AE46" s="79">
        <f t="shared" si="66"/>
        <v>0</v>
      </c>
      <c r="AF46" s="102">
        <f t="shared" si="97"/>
        <v>0</v>
      </c>
      <c r="AG46" s="535"/>
      <c r="AH46" s="535"/>
      <c r="AI46" s="407"/>
      <c r="AJ46" s="322"/>
      <c r="AK46" s="79">
        <f t="shared" si="67"/>
        <v>0</v>
      </c>
      <c r="AL46" s="79">
        <f t="shared" si="68"/>
        <v>0</v>
      </c>
      <c r="AM46" s="102">
        <f t="shared" si="98"/>
        <v>0</v>
      </c>
      <c r="AN46" s="535"/>
      <c r="AO46" s="535"/>
      <c r="AP46" s="407"/>
      <c r="AQ46" s="322"/>
      <c r="AR46" s="79">
        <f t="shared" si="69"/>
        <v>0</v>
      </c>
      <c r="AS46" s="79">
        <f t="shared" si="70"/>
        <v>0</v>
      </c>
      <c r="AT46" s="102">
        <f t="shared" si="99"/>
        <v>0</v>
      </c>
      <c r="AU46" s="535"/>
      <c r="AV46" s="535"/>
      <c r="AW46" s="407"/>
      <c r="AX46" s="322"/>
      <c r="AY46" s="79">
        <f t="shared" si="71"/>
        <v>0</v>
      </c>
      <c r="AZ46" s="79">
        <f t="shared" si="72"/>
        <v>0</v>
      </c>
      <c r="BA46" s="102">
        <f t="shared" si="100"/>
        <v>0</v>
      </c>
      <c r="BB46" s="535"/>
      <c r="BC46" s="535"/>
      <c r="BD46" s="407"/>
      <c r="BE46" s="322"/>
      <c r="BF46" s="79">
        <f t="shared" si="73"/>
        <v>0</v>
      </c>
      <c r="BG46" s="79">
        <f t="shared" si="74"/>
        <v>0</v>
      </c>
      <c r="BH46" s="102">
        <f t="shared" si="101"/>
        <v>0</v>
      </c>
      <c r="BI46" s="535"/>
      <c r="BJ46" s="535"/>
      <c r="BK46" s="407"/>
      <c r="BL46" s="322"/>
      <c r="BM46" s="79">
        <f t="shared" si="75"/>
        <v>0</v>
      </c>
      <c r="BN46" s="79">
        <f t="shared" si="76"/>
        <v>0</v>
      </c>
      <c r="BO46" s="102">
        <f t="shared" si="102"/>
        <v>0</v>
      </c>
      <c r="BP46" s="535"/>
      <c r="BQ46" s="535"/>
      <c r="BR46" s="407"/>
      <c r="BS46" s="322"/>
      <c r="BT46" s="79">
        <f t="shared" si="77"/>
        <v>0</v>
      </c>
      <c r="BU46" s="79">
        <f t="shared" si="78"/>
        <v>0</v>
      </c>
      <c r="BV46" s="102">
        <f t="shared" si="103"/>
        <v>0</v>
      </c>
      <c r="BW46" s="535"/>
      <c r="BX46" s="535"/>
      <c r="BY46" s="407"/>
      <c r="BZ46" s="322"/>
      <c r="CA46" s="79">
        <f t="shared" si="79"/>
        <v>0</v>
      </c>
      <c r="CB46" s="79">
        <f t="shared" si="80"/>
        <v>0</v>
      </c>
      <c r="CC46" s="102">
        <f t="shared" si="104"/>
        <v>0</v>
      </c>
      <c r="CD46" s="535"/>
      <c r="CE46" s="535"/>
      <c r="CF46" s="407"/>
      <c r="CG46" s="322"/>
      <c r="CH46" s="79">
        <f t="shared" si="81"/>
        <v>0</v>
      </c>
      <c r="CI46" s="79">
        <f t="shared" si="82"/>
        <v>0</v>
      </c>
      <c r="CJ46" s="102">
        <f t="shared" si="105"/>
        <v>0</v>
      </c>
      <c r="CK46" s="535"/>
      <c r="CL46" s="535"/>
      <c r="CM46" s="407"/>
      <c r="CN46" s="322"/>
      <c r="CO46" s="79">
        <f t="shared" si="83"/>
        <v>0</v>
      </c>
      <c r="CP46" s="79">
        <f t="shared" si="84"/>
        <v>0</v>
      </c>
      <c r="CQ46" s="102">
        <f t="shared" si="106"/>
        <v>0</v>
      </c>
      <c r="CR46" s="535"/>
      <c r="CS46" s="535"/>
      <c r="CT46" s="407"/>
      <c r="CU46" s="322"/>
      <c r="CV46" s="79">
        <f t="shared" si="85"/>
        <v>0</v>
      </c>
      <c r="CW46" s="79">
        <f t="shared" si="86"/>
        <v>0</v>
      </c>
      <c r="CX46" s="102">
        <f t="shared" si="107"/>
        <v>0</v>
      </c>
      <c r="CY46" s="535"/>
      <c r="CZ46" s="535"/>
      <c r="DA46" s="407"/>
      <c r="DB46" s="322"/>
      <c r="DC46" s="79">
        <f t="shared" si="87"/>
        <v>0</v>
      </c>
      <c r="DD46" s="79">
        <f t="shared" si="88"/>
        <v>0</v>
      </c>
      <c r="DE46" s="102">
        <f t="shared" si="108"/>
        <v>0</v>
      </c>
      <c r="DF46" s="535"/>
      <c r="DG46" s="535"/>
      <c r="DH46" s="407"/>
      <c r="DI46" s="322"/>
      <c r="DJ46" s="79">
        <f t="shared" si="89"/>
        <v>0</v>
      </c>
      <c r="DK46" s="79">
        <f t="shared" si="90"/>
        <v>0</v>
      </c>
      <c r="DL46" s="102">
        <f t="shared" si="109"/>
        <v>0</v>
      </c>
      <c r="DM46" s="535"/>
      <c r="DN46" s="535"/>
      <c r="DO46" s="407"/>
      <c r="DP46" s="322"/>
      <c r="DQ46" s="79">
        <f t="shared" si="91"/>
        <v>0</v>
      </c>
      <c r="DR46" s="79">
        <f t="shared" si="92"/>
        <v>0</v>
      </c>
      <c r="DS46" s="102">
        <f t="shared" si="110"/>
        <v>0</v>
      </c>
      <c r="DT46" s="535"/>
      <c r="DU46" s="535"/>
      <c r="DV46" s="407"/>
    </row>
    <row r="47" spans="1:126" ht="12.75" outlineLevel="1" x14ac:dyDescent="0.2">
      <c r="A47" s="154" t="s">
        <v>231</v>
      </c>
      <c r="B47" s="182" t="s">
        <v>232</v>
      </c>
      <c r="C47" s="55"/>
      <c r="D47" s="55"/>
      <c r="E47" s="102">
        <f t="shared" si="58"/>
        <v>0</v>
      </c>
      <c r="F47" s="176"/>
      <c r="G47" s="18"/>
      <c r="H47" s="323" t="s">
        <v>345</v>
      </c>
      <c r="I47" s="79">
        <f t="shared" si="59"/>
        <v>0</v>
      </c>
      <c r="J47" s="79">
        <f t="shared" si="60"/>
        <v>0</v>
      </c>
      <c r="K47" s="102">
        <f t="shared" si="94"/>
        <v>0</v>
      </c>
      <c r="L47" s="535"/>
      <c r="M47" s="535"/>
      <c r="N47" s="407"/>
      <c r="O47" s="322" t="str">
        <f t="shared" si="3"/>
        <v>SLC</v>
      </c>
      <c r="P47" s="79">
        <f t="shared" si="61"/>
        <v>0</v>
      </c>
      <c r="Q47" s="79">
        <f t="shared" si="62"/>
        <v>0</v>
      </c>
      <c r="R47" s="102">
        <f t="shared" si="95"/>
        <v>0</v>
      </c>
      <c r="S47" s="535"/>
      <c r="T47" s="535"/>
      <c r="U47" s="407"/>
      <c r="V47" s="322"/>
      <c r="W47" s="79">
        <f t="shared" si="63"/>
        <v>0</v>
      </c>
      <c r="X47" s="79">
        <f t="shared" si="64"/>
        <v>0</v>
      </c>
      <c r="Y47" s="102">
        <f t="shared" si="96"/>
        <v>0</v>
      </c>
      <c r="Z47" s="535"/>
      <c r="AA47" s="535"/>
      <c r="AB47" s="407"/>
      <c r="AC47" s="322"/>
      <c r="AD47" s="79">
        <f t="shared" si="65"/>
        <v>0</v>
      </c>
      <c r="AE47" s="79">
        <f t="shared" si="66"/>
        <v>0</v>
      </c>
      <c r="AF47" s="102">
        <f t="shared" si="97"/>
        <v>0</v>
      </c>
      <c r="AG47" s="535"/>
      <c r="AH47" s="535"/>
      <c r="AI47" s="407"/>
      <c r="AJ47" s="322"/>
      <c r="AK47" s="79">
        <f t="shared" si="67"/>
        <v>0</v>
      </c>
      <c r="AL47" s="79">
        <f t="shared" si="68"/>
        <v>0</v>
      </c>
      <c r="AM47" s="102">
        <f t="shared" si="98"/>
        <v>0</v>
      </c>
      <c r="AN47" s="535"/>
      <c r="AO47" s="535"/>
      <c r="AP47" s="407"/>
      <c r="AQ47" s="322"/>
      <c r="AR47" s="79">
        <f t="shared" si="69"/>
        <v>0</v>
      </c>
      <c r="AS47" s="79">
        <f t="shared" si="70"/>
        <v>0</v>
      </c>
      <c r="AT47" s="102">
        <f t="shared" si="99"/>
        <v>0</v>
      </c>
      <c r="AU47" s="535"/>
      <c r="AV47" s="535"/>
      <c r="AW47" s="407"/>
      <c r="AX47" s="322"/>
      <c r="AY47" s="79">
        <f t="shared" si="71"/>
        <v>0</v>
      </c>
      <c r="AZ47" s="79">
        <f t="shared" si="72"/>
        <v>0</v>
      </c>
      <c r="BA47" s="102">
        <f t="shared" si="100"/>
        <v>0</v>
      </c>
      <c r="BB47" s="535"/>
      <c r="BC47" s="535"/>
      <c r="BD47" s="407"/>
      <c r="BE47" s="322"/>
      <c r="BF47" s="79">
        <f t="shared" si="73"/>
        <v>0</v>
      </c>
      <c r="BG47" s="79">
        <f t="shared" si="74"/>
        <v>0</v>
      </c>
      <c r="BH47" s="102">
        <f t="shared" si="101"/>
        <v>0</v>
      </c>
      <c r="BI47" s="535"/>
      <c r="BJ47" s="535"/>
      <c r="BK47" s="407"/>
      <c r="BL47" s="322"/>
      <c r="BM47" s="79">
        <f t="shared" si="75"/>
        <v>0</v>
      </c>
      <c r="BN47" s="79">
        <f t="shared" si="76"/>
        <v>0</v>
      </c>
      <c r="BO47" s="102">
        <f t="shared" si="102"/>
        <v>0</v>
      </c>
      <c r="BP47" s="535"/>
      <c r="BQ47" s="535"/>
      <c r="BR47" s="407"/>
      <c r="BS47" s="322"/>
      <c r="BT47" s="79">
        <f t="shared" si="77"/>
        <v>0</v>
      </c>
      <c r="BU47" s="79">
        <f t="shared" si="78"/>
        <v>0</v>
      </c>
      <c r="BV47" s="102">
        <f t="shared" si="103"/>
        <v>0</v>
      </c>
      <c r="BW47" s="535"/>
      <c r="BX47" s="535"/>
      <c r="BY47" s="407"/>
      <c r="BZ47" s="322"/>
      <c r="CA47" s="79">
        <f t="shared" si="79"/>
        <v>0</v>
      </c>
      <c r="CB47" s="79">
        <f t="shared" si="80"/>
        <v>0</v>
      </c>
      <c r="CC47" s="102">
        <f t="shared" si="104"/>
        <v>0</v>
      </c>
      <c r="CD47" s="535"/>
      <c r="CE47" s="535"/>
      <c r="CF47" s="407"/>
      <c r="CG47" s="322"/>
      <c r="CH47" s="79">
        <f t="shared" si="81"/>
        <v>0</v>
      </c>
      <c r="CI47" s="79">
        <f t="shared" si="82"/>
        <v>0</v>
      </c>
      <c r="CJ47" s="102">
        <f t="shared" si="105"/>
        <v>0</v>
      </c>
      <c r="CK47" s="535"/>
      <c r="CL47" s="535"/>
      <c r="CM47" s="407"/>
      <c r="CN47" s="322"/>
      <c r="CO47" s="79">
        <f t="shared" si="83"/>
        <v>0</v>
      </c>
      <c r="CP47" s="79">
        <f t="shared" si="84"/>
        <v>0</v>
      </c>
      <c r="CQ47" s="102">
        <f t="shared" si="106"/>
        <v>0</v>
      </c>
      <c r="CR47" s="535"/>
      <c r="CS47" s="535"/>
      <c r="CT47" s="407"/>
      <c r="CU47" s="322"/>
      <c r="CV47" s="79">
        <f t="shared" si="85"/>
        <v>0</v>
      </c>
      <c r="CW47" s="79">
        <f t="shared" si="86"/>
        <v>0</v>
      </c>
      <c r="CX47" s="102">
        <f t="shared" si="107"/>
        <v>0</v>
      </c>
      <c r="CY47" s="535"/>
      <c r="CZ47" s="535"/>
      <c r="DA47" s="407"/>
      <c r="DB47" s="322"/>
      <c r="DC47" s="79">
        <f t="shared" si="87"/>
        <v>0</v>
      </c>
      <c r="DD47" s="79">
        <f t="shared" si="88"/>
        <v>0</v>
      </c>
      <c r="DE47" s="102">
        <f t="shared" si="108"/>
        <v>0</v>
      </c>
      <c r="DF47" s="535"/>
      <c r="DG47" s="535"/>
      <c r="DH47" s="407"/>
      <c r="DI47" s="322"/>
      <c r="DJ47" s="79">
        <f t="shared" si="89"/>
        <v>0</v>
      </c>
      <c r="DK47" s="79">
        <f t="shared" si="90"/>
        <v>0</v>
      </c>
      <c r="DL47" s="102">
        <f t="shared" si="109"/>
        <v>0</v>
      </c>
      <c r="DM47" s="535"/>
      <c r="DN47" s="535"/>
      <c r="DO47" s="407"/>
      <c r="DP47" s="322"/>
      <c r="DQ47" s="79">
        <f t="shared" si="91"/>
        <v>0</v>
      </c>
      <c r="DR47" s="79">
        <f t="shared" si="92"/>
        <v>0</v>
      </c>
      <c r="DS47" s="102">
        <f t="shared" si="110"/>
        <v>0</v>
      </c>
      <c r="DT47" s="535"/>
      <c r="DU47" s="535"/>
      <c r="DV47" s="407"/>
    </row>
    <row r="48" spans="1:126" ht="12.75" outlineLevel="1" x14ac:dyDescent="0.2">
      <c r="A48" s="154" t="s">
        <v>233</v>
      </c>
      <c r="B48" s="182" t="s">
        <v>220</v>
      </c>
      <c r="C48" s="55"/>
      <c r="D48" s="55"/>
      <c r="E48" s="102">
        <f t="shared" si="58"/>
        <v>0</v>
      </c>
      <c r="F48" s="210"/>
      <c r="G48" s="18"/>
      <c r="H48" s="323" t="s">
        <v>345</v>
      </c>
      <c r="I48" s="79">
        <f t="shared" si="59"/>
        <v>0</v>
      </c>
      <c r="J48" s="79">
        <f t="shared" si="60"/>
        <v>0</v>
      </c>
      <c r="K48" s="102">
        <f t="shared" si="94"/>
        <v>0</v>
      </c>
      <c r="L48" s="535"/>
      <c r="M48" s="535"/>
      <c r="N48" s="407"/>
      <c r="O48" s="322" t="str">
        <f t="shared" si="3"/>
        <v>SLC</v>
      </c>
      <c r="P48" s="79">
        <f t="shared" si="61"/>
        <v>0</v>
      </c>
      <c r="Q48" s="79">
        <f t="shared" si="62"/>
        <v>0</v>
      </c>
      <c r="R48" s="102">
        <f t="shared" si="95"/>
        <v>0</v>
      </c>
      <c r="S48" s="535"/>
      <c r="T48" s="535"/>
      <c r="U48" s="407"/>
      <c r="V48" s="322"/>
      <c r="W48" s="79">
        <f t="shared" si="63"/>
        <v>0</v>
      </c>
      <c r="X48" s="79">
        <f t="shared" si="64"/>
        <v>0</v>
      </c>
      <c r="Y48" s="102">
        <f t="shared" si="96"/>
        <v>0</v>
      </c>
      <c r="Z48" s="535"/>
      <c r="AA48" s="535"/>
      <c r="AB48" s="407"/>
      <c r="AC48" s="322"/>
      <c r="AD48" s="79">
        <f t="shared" si="65"/>
        <v>0</v>
      </c>
      <c r="AE48" s="79">
        <f t="shared" si="66"/>
        <v>0</v>
      </c>
      <c r="AF48" s="102">
        <f t="shared" si="97"/>
        <v>0</v>
      </c>
      <c r="AG48" s="535"/>
      <c r="AH48" s="535"/>
      <c r="AI48" s="407"/>
      <c r="AJ48" s="322"/>
      <c r="AK48" s="79">
        <f t="shared" si="67"/>
        <v>0</v>
      </c>
      <c r="AL48" s="79">
        <f t="shared" si="68"/>
        <v>0</v>
      </c>
      <c r="AM48" s="102">
        <f t="shared" si="98"/>
        <v>0</v>
      </c>
      <c r="AN48" s="535"/>
      <c r="AO48" s="535"/>
      <c r="AP48" s="407"/>
      <c r="AQ48" s="322"/>
      <c r="AR48" s="79">
        <f t="shared" si="69"/>
        <v>0</v>
      </c>
      <c r="AS48" s="79">
        <f t="shared" si="70"/>
        <v>0</v>
      </c>
      <c r="AT48" s="102">
        <f t="shared" si="99"/>
        <v>0</v>
      </c>
      <c r="AU48" s="535"/>
      <c r="AV48" s="535"/>
      <c r="AW48" s="407"/>
      <c r="AX48" s="322"/>
      <c r="AY48" s="79">
        <f t="shared" si="71"/>
        <v>0</v>
      </c>
      <c r="AZ48" s="79">
        <f t="shared" si="72"/>
        <v>0</v>
      </c>
      <c r="BA48" s="102">
        <f t="shared" si="100"/>
        <v>0</v>
      </c>
      <c r="BB48" s="535"/>
      <c r="BC48" s="535"/>
      <c r="BD48" s="407"/>
      <c r="BE48" s="322"/>
      <c r="BF48" s="79">
        <f t="shared" si="73"/>
        <v>0</v>
      </c>
      <c r="BG48" s="79">
        <f t="shared" si="74"/>
        <v>0</v>
      </c>
      <c r="BH48" s="102">
        <f t="shared" si="101"/>
        <v>0</v>
      </c>
      <c r="BI48" s="535"/>
      <c r="BJ48" s="535"/>
      <c r="BK48" s="407"/>
      <c r="BL48" s="322"/>
      <c r="BM48" s="79">
        <f t="shared" si="75"/>
        <v>0</v>
      </c>
      <c r="BN48" s="79">
        <f t="shared" si="76"/>
        <v>0</v>
      </c>
      <c r="BO48" s="102">
        <f t="shared" si="102"/>
        <v>0</v>
      </c>
      <c r="BP48" s="535"/>
      <c r="BQ48" s="535"/>
      <c r="BR48" s="407"/>
      <c r="BS48" s="322"/>
      <c r="BT48" s="79">
        <f t="shared" si="77"/>
        <v>0</v>
      </c>
      <c r="BU48" s="79">
        <f t="shared" si="78"/>
        <v>0</v>
      </c>
      <c r="BV48" s="102">
        <f t="shared" si="103"/>
        <v>0</v>
      </c>
      <c r="BW48" s="535"/>
      <c r="BX48" s="535"/>
      <c r="BY48" s="407"/>
      <c r="BZ48" s="322"/>
      <c r="CA48" s="79">
        <f t="shared" si="79"/>
        <v>0</v>
      </c>
      <c r="CB48" s="79">
        <f t="shared" si="80"/>
        <v>0</v>
      </c>
      <c r="CC48" s="102">
        <f t="shared" si="104"/>
        <v>0</v>
      </c>
      <c r="CD48" s="535"/>
      <c r="CE48" s="535"/>
      <c r="CF48" s="407"/>
      <c r="CG48" s="322"/>
      <c r="CH48" s="79">
        <f t="shared" si="81"/>
        <v>0</v>
      </c>
      <c r="CI48" s="79">
        <f t="shared" si="82"/>
        <v>0</v>
      </c>
      <c r="CJ48" s="102">
        <f t="shared" si="105"/>
        <v>0</v>
      </c>
      <c r="CK48" s="535"/>
      <c r="CL48" s="535"/>
      <c r="CM48" s="407"/>
      <c r="CN48" s="322"/>
      <c r="CO48" s="79">
        <f t="shared" si="83"/>
        <v>0</v>
      </c>
      <c r="CP48" s="79">
        <f t="shared" si="84"/>
        <v>0</v>
      </c>
      <c r="CQ48" s="102">
        <f t="shared" si="106"/>
        <v>0</v>
      </c>
      <c r="CR48" s="535"/>
      <c r="CS48" s="535"/>
      <c r="CT48" s="407"/>
      <c r="CU48" s="322"/>
      <c r="CV48" s="79">
        <f t="shared" si="85"/>
        <v>0</v>
      </c>
      <c r="CW48" s="79">
        <f t="shared" si="86"/>
        <v>0</v>
      </c>
      <c r="CX48" s="102">
        <f t="shared" si="107"/>
        <v>0</v>
      </c>
      <c r="CY48" s="535"/>
      <c r="CZ48" s="535"/>
      <c r="DA48" s="407"/>
      <c r="DB48" s="322"/>
      <c r="DC48" s="79">
        <f t="shared" si="87"/>
        <v>0</v>
      </c>
      <c r="DD48" s="79">
        <f t="shared" si="88"/>
        <v>0</v>
      </c>
      <c r="DE48" s="102">
        <f t="shared" si="108"/>
        <v>0</v>
      </c>
      <c r="DF48" s="535"/>
      <c r="DG48" s="535"/>
      <c r="DH48" s="407"/>
      <c r="DI48" s="322"/>
      <c r="DJ48" s="79">
        <f t="shared" si="89"/>
        <v>0</v>
      </c>
      <c r="DK48" s="79">
        <f t="shared" si="90"/>
        <v>0</v>
      </c>
      <c r="DL48" s="102">
        <f t="shared" si="109"/>
        <v>0</v>
      </c>
      <c r="DM48" s="535"/>
      <c r="DN48" s="535"/>
      <c r="DO48" s="407"/>
      <c r="DP48" s="322"/>
      <c r="DQ48" s="79">
        <f t="shared" si="91"/>
        <v>0</v>
      </c>
      <c r="DR48" s="79">
        <f t="shared" si="92"/>
        <v>0</v>
      </c>
      <c r="DS48" s="102">
        <f t="shared" si="110"/>
        <v>0</v>
      </c>
      <c r="DT48" s="535"/>
      <c r="DU48" s="535"/>
      <c r="DV48" s="407"/>
    </row>
    <row r="49" spans="1:126" ht="12.75" outlineLevel="1" x14ac:dyDescent="0.2">
      <c r="A49" s="196" t="s">
        <v>63</v>
      </c>
      <c r="B49" s="182" t="s">
        <v>34</v>
      </c>
      <c r="C49" s="55"/>
      <c r="D49" s="55"/>
      <c r="E49" s="102">
        <f t="shared" si="58"/>
        <v>0</v>
      </c>
      <c r="F49" s="210"/>
      <c r="G49" s="18"/>
      <c r="H49" s="323" t="s">
        <v>345</v>
      </c>
      <c r="I49" s="79">
        <f t="shared" si="59"/>
        <v>0</v>
      </c>
      <c r="J49" s="79">
        <f t="shared" si="60"/>
        <v>0</v>
      </c>
      <c r="K49" s="102">
        <f t="shared" si="94"/>
        <v>0</v>
      </c>
      <c r="L49" s="535"/>
      <c r="M49" s="535"/>
      <c r="N49" s="407"/>
      <c r="O49" s="322" t="str">
        <f t="shared" si="3"/>
        <v>SLC</v>
      </c>
      <c r="P49" s="79">
        <f t="shared" si="61"/>
        <v>0</v>
      </c>
      <c r="Q49" s="79">
        <f t="shared" si="62"/>
        <v>0</v>
      </c>
      <c r="R49" s="102">
        <f t="shared" si="95"/>
        <v>0</v>
      </c>
      <c r="S49" s="535"/>
      <c r="T49" s="535"/>
      <c r="U49" s="407"/>
      <c r="V49" s="322"/>
      <c r="W49" s="79">
        <f t="shared" si="63"/>
        <v>0</v>
      </c>
      <c r="X49" s="79">
        <f t="shared" si="64"/>
        <v>0</v>
      </c>
      <c r="Y49" s="102">
        <f t="shared" si="96"/>
        <v>0</v>
      </c>
      <c r="Z49" s="535"/>
      <c r="AA49" s="535"/>
      <c r="AB49" s="407"/>
      <c r="AC49" s="322"/>
      <c r="AD49" s="79">
        <f t="shared" si="65"/>
        <v>0</v>
      </c>
      <c r="AE49" s="79">
        <f t="shared" si="66"/>
        <v>0</v>
      </c>
      <c r="AF49" s="102">
        <f t="shared" si="97"/>
        <v>0</v>
      </c>
      <c r="AG49" s="535"/>
      <c r="AH49" s="535"/>
      <c r="AI49" s="407"/>
      <c r="AJ49" s="322"/>
      <c r="AK49" s="79">
        <f t="shared" si="67"/>
        <v>0</v>
      </c>
      <c r="AL49" s="79">
        <f t="shared" si="68"/>
        <v>0</v>
      </c>
      <c r="AM49" s="102">
        <f t="shared" si="98"/>
        <v>0</v>
      </c>
      <c r="AN49" s="535"/>
      <c r="AO49" s="535"/>
      <c r="AP49" s="407"/>
      <c r="AQ49" s="322"/>
      <c r="AR49" s="79">
        <f t="shared" si="69"/>
        <v>0</v>
      </c>
      <c r="AS49" s="79">
        <f t="shared" si="70"/>
        <v>0</v>
      </c>
      <c r="AT49" s="102">
        <f t="shared" si="99"/>
        <v>0</v>
      </c>
      <c r="AU49" s="535"/>
      <c r="AV49" s="535"/>
      <c r="AW49" s="407"/>
      <c r="AX49" s="322"/>
      <c r="AY49" s="79">
        <f t="shared" si="71"/>
        <v>0</v>
      </c>
      <c r="AZ49" s="79">
        <f t="shared" si="72"/>
        <v>0</v>
      </c>
      <c r="BA49" s="102">
        <f t="shared" si="100"/>
        <v>0</v>
      </c>
      <c r="BB49" s="535"/>
      <c r="BC49" s="535"/>
      <c r="BD49" s="407"/>
      <c r="BE49" s="322"/>
      <c r="BF49" s="79">
        <f t="shared" si="73"/>
        <v>0</v>
      </c>
      <c r="BG49" s="79">
        <f t="shared" si="74"/>
        <v>0</v>
      </c>
      <c r="BH49" s="102">
        <f t="shared" si="101"/>
        <v>0</v>
      </c>
      <c r="BI49" s="535"/>
      <c r="BJ49" s="535"/>
      <c r="BK49" s="407"/>
      <c r="BL49" s="322"/>
      <c r="BM49" s="79">
        <f t="shared" si="75"/>
        <v>0</v>
      </c>
      <c r="BN49" s="79">
        <f t="shared" si="76"/>
        <v>0</v>
      </c>
      <c r="BO49" s="102">
        <f t="shared" si="102"/>
        <v>0</v>
      </c>
      <c r="BP49" s="535"/>
      <c r="BQ49" s="535"/>
      <c r="BR49" s="407"/>
      <c r="BS49" s="322"/>
      <c r="BT49" s="79">
        <f t="shared" si="77"/>
        <v>0</v>
      </c>
      <c r="BU49" s="79">
        <f t="shared" si="78"/>
        <v>0</v>
      </c>
      <c r="BV49" s="102">
        <f t="shared" si="103"/>
        <v>0</v>
      </c>
      <c r="BW49" s="535"/>
      <c r="BX49" s="535"/>
      <c r="BY49" s="407"/>
      <c r="BZ49" s="322"/>
      <c r="CA49" s="79">
        <f t="shared" si="79"/>
        <v>0</v>
      </c>
      <c r="CB49" s="79">
        <f t="shared" si="80"/>
        <v>0</v>
      </c>
      <c r="CC49" s="102">
        <f t="shared" si="104"/>
        <v>0</v>
      </c>
      <c r="CD49" s="535"/>
      <c r="CE49" s="535"/>
      <c r="CF49" s="407"/>
      <c r="CG49" s="322"/>
      <c r="CH49" s="79">
        <f t="shared" si="81"/>
        <v>0</v>
      </c>
      <c r="CI49" s="79">
        <f t="shared" si="82"/>
        <v>0</v>
      </c>
      <c r="CJ49" s="102">
        <f t="shared" si="105"/>
        <v>0</v>
      </c>
      <c r="CK49" s="535"/>
      <c r="CL49" s="535"/>
      <c r="CM49" s="407"/>
      <c r="CN49" s="322"/>
      <c r="CO49" s="79">
        <f t="shared" si="83"/>
        <v>0</v>
      </c>
      <c r="CP49" s="79">
        <f t="shared" si="84"/>
        <v>0</v>
      </c>
      <c r="CQ49" s="102">
        <f t="shared" si="106"/>
        <v>0</v>
      </c>
      <c r="CR49" s="535"/>
      <c r="CS49" s="535"/>
      <c r="CT49" s="407"/>
      <c r="CU49" s="322"/>
      <c r="CV49" s="79">
        <f t="shared" si="85"/>
        <v>0</v>
      </c>
      <c r="CW49" s="79">
        <f t="shared" si="86"/>
        <v>0</v>
      </c>
      <c r="CX49" s="102">
        <f t="shared" si="107"/>
        <v>0</v>
      </c>
      <c r="CY49" s="535"/>
      <c r="CZ49" s="535"/>
      <c r="DA49" s="407"/>
      <c r="DB49" s="322"/>
      <c r="DC49" s="79">
        <f t="shared" si="87"/>
        <v>0</v>
      </c>
      <c r="DD49" s="79">
        <f t="shared" si="88"/>
        <v>0</v>
      </c>
      <c r="DE49" s="102">
        <f t="shared" si="108"/>
        <v>0</v>
      </c>
      <c r="DF49" s="535"/>
      <c r="DG49" s="535"/>
      <c r="DH49" s="407"/>
      <c r="DI49" s="322"/>
      <c r="DJ49" s="79">
        <f t="shared" si="89"/>
        <v>0</v>
      </c>
      <c r="DK49" s="79">
        <f t="shared" si="90"/>
        <v>0</v>
      </c>
      <c r="DL49" s="102">
        <f t="shared" si="109"/>
        <v>0</v>
      </c>
      <c r="DM49" s="535"/>
      <c r="DN49" s="535"/>
      <c r="DO49" s="407"/>
      <c r="DP49" s="322"/>
      <c r="DQ49" s="79">
        <f t="shared" si="91"/>
        <v>0</v>
      </c>
      <c r="DR49" s="79">
        <f t="shared" si="92"/>
        <v>0</v>
      </c>
      <c r="DS49" s="102">
        <f t="shared" si="110"/>
        <v>0</v>
      </c>
      <c r="DT49" s="535"/>
      <c r="DU49" s="535"/>
      <c r="DV49" s="407"/>
    </row>
    <row r="50" spans="1:126" s="2" customFormat="1" ht="12.75" outlineLevel="1" x14ac:dyDescent="0.2">
      <c r="A50" s="196" t="s">
        <v>247</v>
      </c>
      <c r="B50" s="166"/>
      <c r="C50" s="57"/>
      <c r="D50" s="57"/>
      <c r="E50" s="110">
        <f t="shared" si="58"/>
        <v>0</v>
      </c>
      <c r="F50" s="212"/>
      <c r="G50" s="18" t="s">
        <v>290</v>
      </c>
      <c r="H50" s="323" t="s">
        <v>345</v>
      </c>
      <c r="I50" s="79">
        <f t="shared" si="59"/>
        <v>0</v>
      </c>
      <c r="J50" s="79">
        <f t="shared" si="60"/>
        <v>0</v>
      </c>
      <c r="K50" s="110">
        <f t="shared" si="94"/>
        <v>0</v>
      </c>
      <c r="L50" s="535"/>
      <c r="M50" s="535"/>
      <c r="N50" s="407"/>
      <c r="O50" s="322" t="str">
        <f t="shared" si="3"/>
        <v>SLC</v>
      </c>
      <c r="P50" s="79">
        <f t="shared" si="61"/>
        <v>0</v>
      </c>
      <c r="Q50" s="79">
        <f t="shared" si="62"/>
        <v>0</v>
      </c>
      <c r="R50" s="110">
        <f t="shared" si="95"/>
        <v>0</v>
      </c>
      <c r="S50" s="535"/>
      <c r="T50" s="535"/>
      <c r="U50" s="407"/>
      <c r="V50" s="322"/>
      <c r="W50" s="79">
        <f t="shared" si="63"/>
        <v>0</v>
      </c>
      <c r="X50" s="79">
        <f t="shared" si="64"/>
        <v>0</v>
      </c>
      <c r="Y50" s="110">
        <f t="shared" si="96"/>
        <v>0</v>
      </c>
      <c r="Z50" s="535"/>
      <c r="AA50" s="535"/>
      <c r="AB50" s="407"/>
      <c r="AC50" s="322"/>
      <c r="AD50" s="79">
        <f t="shared" si="65"/>
        <v>0</v>
      </c>
      <c r="AE50" s="79">
        <f t="shared" si="66"/>
        <v>0</v>
      </c>
      <c r="AF50" s="110">
        <f t="shared" si="97"/>
        <v>0</v>
      </c>
      <c r="AG50" s="535"/>
      <c r="AH50" s="535"/>
      <c r="AI50" s="407"/>
      <c r="AJ50" s="322"/>
      <c r="AK50" s="79">
        <f t="shared" si="67"/>
        <v>0</v>
      </c>
      <c r="AL50" s="79">
        <f t="shared" si="68"/>
        <v>0</v>
      </c>
      <c r="AM50" s="110">
        <f t="shared" si="98"/>
        <v>0</v>
      </c>
      <c r="AN50" s="535"/>
      <c r="AO50" s="535"/>
      <c r="AP50" s="407"/>
      <c r="AQ50" s="322"/>
      <c r="AR50" s="79">
        <f t="shared" si="69"/>
        <v>0</v>
      </c>
      <c r="AS50" s="79">
        <f t="shared" si="70"/>
        <v>0</v>
      </c>
      <c r="AT50" s="110">
        <f t="shared" si="99"/>
        <v>0</v>
      </c>
      <c r="AU50" s="535"/>
      <c r="AV50" s="535"/>
      <c r="AW50" s="407"/>
      <c r="AX50" s="322"/>
      <c r="AY50" s="79">
        <f t="shared" si="71"/>
        <v>0</v>
      </c>
      <c r="AZ50" s="79">
        <f t="shared" si="72"/>
        <v>0</v>
      </c>
      <c r="BA50" s="110">
        <f t="shared" si="100"/>
        <v>0</v>
      </c>
      <c r="BB50" s="535"/>
      <c r="BC50" s="535"/>
      <c r="BD50" s="407"/>
      <c r="BE50" s="322"/>
      <c r="BF50" s="79">
        <f t="shared" si="73"/>
        <v>0</v>
      </c>
      <c r="BG50" s="79">
        <f t="shared" si="74"/>
        <v>0</v>
      </c>
      <c r="BH50" s="110">
        <f t="shared" si="101"/>
        <v>0</v>
      </c>
      <c r="BI50" s="535"/>
      <c r="BJ50" s="535"/>
      <c r="BK50" s="407"/>
      <c r="BL50" s="322"/>
      <c r="BM50" s="79">
        <f t="shared" si="75"/>
        <v>0</v>
      </c>
      <c r="BN50" s="79">
        <f t="shared" si="76"/>
        <v>0</v>
      </c>
      <c r="BO50" s="110">
        <f t="shared" si="102"/>
        <v>0</v>
      </c>
      <c r="BP50" s="535"/>
      <c r="BQ50" s="535"/>
      <c r="BR50" s="407"/>
      <c r="BS50" s="322"/>
      <c r="BT50" s="79">
        <f t="shared" si="77"/>
        <v>0</v>
      </c>
      <c r="BU50" s="79">
        <f t="shared" si="78"/>
        <v>0</v>
      </c>
      <c r="BV50" s="110">
        <f t="shared" si="103"/>
        <v>0</v>
      </c>
      <c r="BW50" s="535"/>
      <c r="BX50" s="535"/>
      <c r="BY50" s="407"/>
      <c r="BZ50" s="322"/>
      <c r="CA50" s="79">
        <f t="shared" si="79"/>
        <v>0</v>
      </c>
      <c r="CB50" s="79">
        <f t="shared" si="80"/>
        <v>0</v>
      </c>
      <c r="CC50" s="110">
        <f t="shared" si="104"/>
        <v>0</v>
      </c>
      <c r="CD50" s="535"/>
      <c r="CE50" s="535"/>
      <c r="CF50" s="407"/>
      <c r="CG50" s="322"/>
      <c r="CH50" s="79">
        <f t="shared" si="81"/>
        <v>0</v>
      </c>
      <c r="CI50" s="79">
        <f t="shared" si="82"/>
        <v>0</v>
      </c>
      <c r="CJ50" s="110">
        <f t="shared" si="105"/>
        <v>0</v>
      </c>
      <c r="CK50" s="535"/>
      <c r="CL50" s="535"/>
      <c r="CM50" s="407"/>
      <c r="CN50" s="322"/>
      <c r="CO50" s="79">
        <f t="shared" si="83"/>
        <v>0</v>
      </c>
      <c r="CP50" s="79">
        <f t="shared" si="84"/>
        <v>0</v>
      </c>
      <c r="CQ50" s="110">
        <f t="shared" si="106"/>
        <v>0</v>
      </c>
      <c r="CR50" s="535"/>
      <c r="CS50" s="535"/>
      <c r="CT50" s="407"/>
      <c r="CU50" s="322"/>
      <c r="CV50" s="79">
        <f t="shared" si="85"/>
        <v>0</v>
      </c>
      <c r="CW50" s="79">
        <f t="shared" si="86"/>
        <v>0</v>
      </c>
      <c r="CX50" s="110">
        <f t="shared" si="107"/>
        <v>0</v>
      </c>
      <c r="CY50" s="535"/>
      <c r="CZ50" s="535"/>
      <c r="DA50" s="407"/>
      <c r="DB50" s="322"/>
      <c r="DC50" s="79">
        <f t="shared" si="87"/>
        <v>0</v>
      </c>
      <c r="DD50" s="79">
        <f t="shared" si="88"/>
        <v>0</v>
      </c>
      <c r="DE50" s="110">
        <f t="shared" si="108"/>
        <v>0</v>
      </c>
      <c r="DF50" s="535"/>
      <c r="DG50" s="535"/>
      <c r="DH50" s="407"/>
      <c r="DI50" s="322"/>
      <c r="DJ50" s="79">
        <f t="shared" si="89"/>
        <v>0</v>
      </c>
      <c r="DK50" s="79">
        <f t="shared" si="90"/>
        <v>0</v>
      </c>
      <c r="DL50" s="110">
        <f t="shared" si="109"/>
        <v>0</v>
      </c>
      <c r="DM50" s="535"/>
      <c r="DN50" s="535"/>
      <c r="DO50" s="407"/>
      <c r="DP50" s="322"/>
      <c r="DQ50" s="79">
        <f t="shared" si="91"/>
        <v>0</v>
      </c>
      <c r="DR50" s="79">
        <f t="shared" si="92"/>
        <v>0</v>
      </c>
      <c r="DS50" s="110">
        <f t="shared" si="110"/>
        <v>0</v>
      </c>
      <c r="DT50" s="535"/>
      <c r="DU50" s="535"/>
      <c r="DV50" s="407"/>
    </row>
    <row r="51" spans="1:126" s="2" customFormat="1" ht="12.75" outlineLevel="1" x14ac:dyDescent="0.2">
      <c r="A51" s="196" t="s">
        <v>253</v>
      </c>
      <c r="B51" s="166"/>
      <c r="C51" s="57"/>
      <c r="D51" s="57"/>
      <c r="E51" s="110">
        <f t="shared" si="58"/>
        <v>0</v>
      </c>
      <c r="F51" s="212"/>
      <c r="G51" s="18"/>
      <c r="H51" s="323" t="s">
        <v>345</v>
      </c>
      <c r="I51" s="79">
        <f t="shared" si="59"/>
        <v>0</v>
      </c>
      <c r="J51" s="79">
        <f t="shared" si="60"/>
        <v>0</v>
      </c>
      <c r="K51" s="110">
        <f t="shared" si="94"/>
        <v>0</v>
      </c>
      <c r="L51" s="535"/>
      <c r="M51" s="535"/>
      <c r="N51" s="407"/>
      <c r="O51" s="322" t="str">
        <f t="shared" si="3"/>
        <v>SLC</v>
      </c>
      <c r="P51" s="79">
        <f t="shared" si="61"/>
        <v>0</v>
      </c>
      <c r="Q51" s="79">
        <f t="shared" si="62"/>
        <v>0</v>
      </c>
      <c r="R51" s="110">
        <f t="shared" si="95"/>
        <v>0</v>
      </c>
      <c r="S51" s="535"/>
      <c r="T51" s="535"/>
      <c r="U51" s="407"/>
      <c r="V51" s="322"/>
      <c r="W51" s="79">
        <f t="shared" si="63"/>
        <v>0</v>
      </c>
      <c r="X51" s="79">
        <f t="shared" si="64"/>
        <v>0</v>
      </c>
      <c r="Y51" s="110">
        <f t="shared" si="96"/>
        <v>0</v>
      </c>
      <c r="Z51" s="535"/>
      <c r="AA51" s="535"/>
      <c r="AB51" s="407"/>
      <c r="AC51" s="322"/>
      <c r="AD51" s="79">
        <f t="shared" si="65"/>
        <v>0</v>
      </c>
      <c r="AE51" s="79">
        <f t="shared" si="66"/>
        <v>0</v>
      </c>
      <c r="AF51" s="110">
        <f t="shared" si="97"/>
        <v>0</v>
      </c>
      <c r="AG51" s="535"/>
      <c r="AH51" s="535"/>
      <c r="AI51" s="407"/>
      <c r="AJ51" s="322"/>
      <c r="AK51" s="79">
        <f t="shared" si="67"/>
        <v>0</v>
      </c>
      <c r="AL51" s="79">
        <f t="shared" si="68"/>
        <v>0</v>
      </c>
      <c r="AM51" s="110">
        <f t="shared" si="98"/>
        <v>0</v>
      </c>
      <c r="AN51" s="535"/>
      <c r="AO51" s="535"/>
      <c r="AP51" s="407"/>
      <c r="AQ51" s="322"/>
      <c r="AR51" s="79">
        <f t="shared" si="69"/>
        <v>0</v>
      </c>
      <c r="AS51" s="79">
        <f t="shared" si="70"/>
        <v>0</v>
      </c>
      <c r="AT51" s="110">
        <f t="shared" si="99"/>
        <v>0</v>
      </c>
      <c r="AU51" s="535"/>
      <c r="AV51" s="535"/>
      <c r="AW51" s="407"/>
      <c r="AX51" s="322"/>
      <c r="AY51" s="79">
        <f t="shared" si="71"/>
        <v>0</v>
      </c>
      <c r="AZ51" s="79">
        <f t="shared" si="72"/>
        <v>0</v>
      </c>
      <c r="BA51" s="110">
        <f t="shared" si="100"/>
        <v>0</v>
      </c>
      <c r="BB51" s="535"/>
      <c r="BC51" s="535"/>
      <c r="BD51" s="407"/>
      <c r="BE51" s="322"/>
      <c r="BF51" s="79">
        <f t="shared" si="73"/>
        <v>0</v>
      </c>
      <c r="BG51" s="79">
        <f t="shared" si="74"/>
        <v>0</v>
      </c>
      <c r="BH51" s="110">
        <f t="shared" si="101"/>
        <v>0</v>
      </c>
      <c r="BI51" s="535"/>
      <c r="BJ51" s="535"/>
      <c r="BK51" s="407"/>
      <c r="BL51" s="322"/>
      <c r="BM51" s="79">
        <f t="shared" si="75"/>
        <v>0</v>
      </c>
      <c r="BN51" s="79">
        <f t="shared" si="76"/>
        <v>0</v>
      </c>
      <c r="BO51" s="110">
        <f t="shared" si="102"/>
        <v>0</v>
      </c>
      <c r="BP51" s="535"/>
      <c r="BQ51" s="535"/>
      <c r="BR51" s="407"/>
      <c r="BS51" s="322"/>
      <c r="BT51" s="79">
        <f t="shared" si="77"/>
        <v>0</v>
      </c>
      <c r="BU51" s="79">
        <f t="shared" si="78"/>
        <v>0</v>
      </c>
      <c r="BV51" s="110">
        <f t="shared" si="103"/>
        <v>0</v>
      </c>
      <c r="BW51" s="535"/>
      <c r="BX51" s="535"/>
      <c r="BY51" s="407"/>
      <c r="BZ51" s="322"/>
      <c r="CA51" s="79">
        <f t="shared" si="79"/>
        <v>0</v>
      </c>
      <c r="CB51" s="79">
        <f t="shared" si="80"/>
        <v>0</v>
      </c>
      <c r="CC51" s="110">
        <f t="shared" si="104"/>
        <v>0</v>
      </c>
      <c r="CD51" s="535"/>
      <c r="CE51" s="535"/>
      <c r="CF51" s="407"/>
      <c r="CG51" s="322"/>
      <c r="CH51" s="79">
        <f t="shared" si="81"/>
        <v>0</v>
      </c>
      <c r="CI51" s="79">
        <f t="shared" si="82"/>
        <v>0</v>
      </c>
      <c r="CJ51" s="110">
        <f t="shared" si="105"/>
        <v>0</v>
      </c>
      <c r="CK51" s="535"/>
      <c r="CL51" s="535"/>
      <c r="CM51" s="407"/>
      <c r="CN51" s="322"/>
      <c r="CO51" s="79">
        <f t="shared" si="83"/>
        <v>0</v>
      </c>
      <c r="CP51" s="79">
        <f t="shared" si="84"/>
        <v>0</v>
      </c>
      <c r="CQ51" s="110">
        <f t="shared" si="106"/>
        <v>0</v>
      </c>
      <c r="CR51" s="535"/>
      <c r="CS51" s="535"/>
      <c r="CT51" s="407"/>
      <c r="CU51" s="322"/>
      <c r="CV51" s="79">
        <f t="shared" si="85"/>
        <v>0</v>
      </c>
      <c r="CW51" s="79">
        <f t="shared" si="86"/>
        <v>0</v>
      </c>
      <c r="CX51" s="110">
        <f t="shared" si="107"/>
        <v>0</v>
      </c>
      <c r="CY51" s="535"/>
      <c r="CZ51" s="535"/>
      <c r="DA51" s="407"/>
      <c r="DB51" s="322"/>
      <c r="DC51" s="79">
        <f t="shared" si="87"/>
        <v>0</v>
      </c>
      <c r="DD51" s="79">
        <f t="shared" si="88"/>
        <v>0</v>
      </c>
      <c r="DE51" s="110">
        <f t="shared" si="108"/>
        <v>0</v>
      </c>
      <c r="DF51" s="535"/>
      <c r="DG51" s="535"/>
      <c r="DH51" s="407"/>
      <c r="DI51" s="322"/>
      <c r="DJ51" s="79">
        <f t="shared" si="89"/>
        <v>0</v>
      </c>
      <c r="DK51" s="79">
        <f t="shared" si="90"/>
        <v>0</v>
      </c>
      <c r="DL51" s="110">
        <f t="shared" si="109"/>
        <v>0</v>
      </c>
      <c r="DM51" s="535"/>
      <c r="DN51" s="535"/>
      <c r="DO51" s="407"/>
      <c r="DP51" s="322"/>
      <c r="DQ51" s="79">
        <f t="shared" si="91"/>
        <v>0</v>
      </c>
      <c r="DR51" s="79">
        <f t="shared" si="92"/>
        <v>0</v>
      </c>
      <c r="DS51" s="110">
        <f t="shared" si="110"/>
        <v>0</v>
      </c>
      <c r="DT51" s="535"/>
      <c r="DU51" s="535"/>
      <c r="DV51" s="407"/>
    </row>
    <row r="52" spans="1:126" s="2" customFormat="1" ht="12.75" outlineLevel="1" x14ac:dyDescent="0.2">
      <c r="A52" s="196" t="s">
        <v>236</v>
      </c>
      <c r="B52" s="166"/>
      <c r="C52" s="57"/>
      <c r="D52" s="57"/>
      <c r="E52" s="110">
        <f t="shared" si="58"/>
        <v>0</v>
      </c>
      <c r="F52" s="212"/>
      <c r="G52" s="22" t="s">
        <v>275</v>
      </c>
      <c r="H52" s="323" t="s">
        <v>345</v>
      </c>
      <c r="I52" s="79">
        <f t="shared" si="59"/>
        <v>0</v>
      </c>
      <c r="J52" s="79">
        <f t="shared" si="60"/>
        <v>0</v>
      </c>
      <c r="K52" s="110">
        <f t="shared" si="94"/>
        <v>0</v>
      </c>
      <c r="L52" s="535"/>
      <c r="M52" s="535"/>
      <c r="N52" s="407"/>
      <c r="O52" s="322" t="str">
        <f t="shared" si="3"/>
        <v>SLC</v>
      </c>
      <c r="P52" s="79">
        <f t="shared" si="61"/>
        <v>0</v>
      </c>
      <c r="Q52" s="79">
        <f t="shared" si="62"/>
        <v>0</v>
      </c>
      <c r="R52" s="110">
        <f t="shared" si="95"/>
        <v>0</v>
      </c>
      <c r="S52" s="535"/>
      <c r="T52" s="535"/>
      <c r="U52" s="407"/>
      <c r="V52" s="322"/>
      <c r="W52" s="79">
        <f t="shared" si="63"/>
        <v>0</v>
      </c>
      <c r="X52" s="79">
        <f t="shared" si="64"/>
        <v>0</v>
      </c>
      <c r="Y52" s="110">
        <f t="shared" si="96"/>
        <v>0</v>
      </c>
      <c r="Z52" s="535"/>
      <c r="AA52" s="535"/>
      <c r="AB52" s="407"/>
      <c r="AC52" s="322"/>
      <c r="AD52" s="79">
        <f t="shared" si="65"/>
        <v>0</v>
      </c>
      <c r="AE52" s="79">
        <f t="shared" si="66"/>
        <v>0</v>
      </c>
      <c r="AF52" s="110">
        <f t="shared" si="97"/>
        <v>0</v>
      </c>
      <c r="AG52" s="535"/>
      <c r="AH52" s="535"/>
      <c r="AI52" s="407"/>
      <c r="AJ52" s="322"/>
      <c r="AK52" s="79">
        <f t="shared" si="67"/>
        <v>0</v>
      </c>
      <c r="AL52" s="79">
        <f t="shared" si="68"/>
        <v>0</v>
      </c>
      <c r="AM52" s="110">
        <f t="shared" si="98"/>
        <v>0</v>
      </c>
      <c r="AN52" s="535"/>
      <c r="AO52" s="535"/>
      <c r="AP52" s="407"/>
      <c r="AQ52" s="322"/>
      <c r="AR52" s="79">
        <f t="shared" si="69"/>
        <v>0</v>
      </c>
      <c r="AS52" s="79">
        <f t="shared" si="70"/>
        <v>0</v>
      </c>
      <c r="AT52" s="110">
        <f t="shared" si="99"/>
        <v>0</v>
      </c>
      <c r="AU52" s="535"/>
      <c r="AV52" s="535"/>
      <c r="AW52" s="407"/>
      <c r="AX52" s="322"/>
      <c r="AY52" s="79">
        <f t="shared" si="71"/>
        <v>0</v>
      </c>
      <c r="AZ52" s="79">
        <f t="shared" si="72"/>
        <v>0</v>
      </c>
      <c r="BA52" s="110">
        <f t="shared" si="100"/>
        <v>0</v>
      </c>
      <c r="BB52" s="535"/>
      <c r="BC52" s="535"/>
      <c r="BD52" s="407"/>
      <c r="BE52" s="322"/>
      <c r="BF52" s="79">
        <f t="shared" si="73"/>
        <v>0</v>
      </c>
      <c r="BG52" s="79">
        <f t="shared" si="74"/>
        <v>0</v>
      </c>
      <c r="BH52" s="110">
        <f t="shared" si="101"/>
        <v>0</v>
      </c>
      <c r="BI52" s="535"/>
      <c r="BJ52" s="535"/>
      <c r="BK52" s="407"/>
      <c r="BL52" s="322"/>
      <c r="BM52" s="79">
        <f t="shared" si="75"/>
        <v>0</v>
      </c>
      <c r="BN52" s="79">
        <f t="shared" si="76"/>
        <v>0</v>
      </c>
      <c r="BO52" s="110">
        <f t="shared" si="102"/>
        <v>0</v>
      </c>
      <c r="BP52" s="535"/>
      <c r="BQ52" s="535"/>
      <c r="BR52" s="407"/>
      <c r="BS52" s="322"/>
      <c r="BT52" s="79">
        <f t="shared" si="77"/>
        <v>0</v>
      </c>
      <c r="BU52" s="79">
        <f t="shared" si="78"/>
        <v>0</v>
      </c>
      <c r="BV52" s="110">
        <f t="shared" si="103"/>
        <v>0</v>
      </c>
      <c r="BW52" s="535"/>
      <c r="BX52" s="535"/>
      <c r="BY52" s="407"/>
      <c r="BZ52" s="322"/>
      <c r="CA52" s="79">
        <f t="shared" si="79"/>
        <v>0</v>
      </c>
      <c r="CB52" s="79">
        <f t="shared" si="80"/>
        <v>0</v>
      </c>
      <c r="CC52" s="110">
        <f t="shared" si="104"/>
        <v>0</v>
      </c>
      <c r="CD52" s="535"/>
      <c r="CE52" s="535"/>
      <c r="CF52" s="407"/>
      <c r="CG52" s="322"/>
      <c r="CH52" s="79">
        <f t="shared" si="81"/>
        <v>0</v>
      </c>
      <c r="CI52" s="79">
        <f t="shared" si="82"/>
        <v>0</v>
      </c>
      <c r="CJ52" s="110">
        <f t="shared" si="105"/>
        <v>0</v>
      </c>
      <c r="CK52" s="535"/>
      <c r="CL52" s="535"/>
      <c r="CM52" s="407"/>
      <c r="CN52" s="322"/>
      <c r="CO52" s="79">
        <f t="shared" si="83"/>
        <v>0</v>
      </c>
      <c r="CP52" s="79">
        <f t="shared" si="84"/>
        <v>0</v>
      </c>
      <c r="CQ52" s="110">
        <f t="shared" si="106"/>
        <v>0</v>
      </c>
      <c r="CR52" s="535"/>
      <c r="CS52" s="535"/>
      <c r="CT52" s="407"/>
      <c r="CU52" s="322"/>
      <c r="CV52" s="79">
        <f t="shared" si="85"/>
        <v>0</v>
      </c>
      <c r="CW52" s="79">
        <f t="shared" si="86"/>
        <v>0</v>
      </c>
      <c r="CX52" s="110">
        <f t="shared" si="107"/>
        <v>0</v>
      </c>
      <c r="CY52" s="535"/>
      <c r="CZ52" s="535"/>
      <c r="DA52" s="407"/>
      <c r="DB52" s="322"/>
      <c r="DC52" s="79">
        <f t="shared" si="87"/>
        <v>0</v>
      </c>
      <c r="DD52" s="79">
        <f t="shared" si="88"/>
        <v>0</v>
      </c>
      <c r="DE52" s="110">
        <f t="shared" si="108"/>
        <v>0</v>
      </c>
      <c r="DF52" s="535"/>
      <c r="DG52" s="535"/>
      <c r="DH52" s="407"/>
      <c r="DI52" s="322"/>
      <c r="DJ52" s="79">
        <f t="shared" si="89"/>
        <v>0</v>
      </c>
      <c r="DK52" s="79">
        <f t="shared" si="90"/>
        <v>0</v>
      </c>
      <c r="DL52" s="110">
        <f t="shared" si="109"/>
        <v>0</v>
      </c>
      <c r="DM52" s="535"/>
      <c r="DN52" s="535"/>
      <c r="DO52" s="407"/>
      <c r="DP52" s="322"/>
      <c r="DQ52" s="79">
        <f t="shared" si="91"/>
        <v>0</v>
      </c>
      <c r="DR52" s="79">
        <f t="shared" si="92"/>
        <v>0</v>
      </c>
      <c r="DS52" s="110">
        <f t="shared" si="110"/>
        <v>0</v>
      </c>
      <c r="DT52" s="535"/>
      <c r="DU52" s="535"/>
      <c r="DV52" s="407"/>
    </row>
    <row r="53" spans="1:126" s="2" customFormat="1" ht="12.75" outlineLevel="1" x14ac:dyDescent="0.2">
      <c r="A53" s="196" t="s">
        <v>234</v>
      </c>
      <c r="B53" s="166" t="s">
        <v>64</v>
      </c>
      <c r="C53" s="57"/>
      <c r="D53" s="57"/>
      <c r="E53" s="110">
        <f t="shared" si="58"/>
        <v>0</v>
      </c>
      <c r="F53" s="212"/>
      <c r="G53" s="18" t="s">
        <v>248</v>
      </c>
      <c r="H53" s="323" t="s">
        <v>345</v>
      </c>
      <c r="I53" s="79">
        <f t="shared" si="59"/>
        <v>0</v>
      </c>
      <c r="J53" s="79">
        <f t="shared" si="60"/>
        <v>0</v>
      </c>
      <c r="K53" s="110">
        <f t="shared" si="94"/>
        <v>0</v>
      </c>
      <c r="L53" s="535"/>
      <c r="M53" s="535"/>
      <c r="N53" s="407"/>
      <c r="O53" s="322" t="str">
        <f t="shared" si="3"/>
        <v>SLC</v>
      </c>
      <c r="P53" s="79">
        <f t="shared" si="61"/>
        <v>0</v>
      </c>
      <c r="Q53" s="79">
        <f t="shared" si="62"/>
        <v>0</v>
      </c>
      <c r="R53" s="110">
        <f t="shared" si="95"/>
        <v>0</v>
      </c>
      <c r="S53" s="535"/>
      <c r="T53" s="535"/>
      <c r="U53" s="407"/>
      <c r="V53" s="322"/>
      <c r="W53" s="79">
        <f t="shared" si="63"/>
        <v>0</v>
      </c>
      <c r="X53" s="79">
        <f t="shared" si="64"/>
        <v>0</v>
      </c>
      <c r="Y53" s="110">
        <f t="shared" si="96"/>
        <v>0</v>
      </c>
      <c r="Z53" s="535"/>
      <c r="AA53" s="535"/>
      <c r="AB53" s="407"/>
      <c r="AC53" s="322"/>
      <c r="AD53" s="79">
        <f t="shared" si="65"/>
        <v>0</v>
      </c>
      <c r="AE53" s="79">
        <f t="shared" si="66"/>
        <v>0</v>
      </c>
      <c r="AF53" s="110">
        <f t="shared" si="97"/>
        <v>0</v>
      </c>
      <c r="AG53" s="535"/>
      <c r="AH53" s="535"/>
      <c r="AI53" s="407"/>
      <c r="AJ53" s="322"/>
      <c r="AK53" s="79">
        <f t="shared" si="67"/>
        <v>0</v>
      </c>
      <c r="AL53" s="79">
        <f t="shared" si="68"/>
        <v>0</v>
      </c>
      <c r="AM53" s="110">
        <f t="shared" si="98"/>
        <v>0</v>
      </c>
      <c r="AN53" s="535"/>
      <c r="AO53" s="535"/>
      <c r="AP53" s="407"/>
      <c r="AQ53" s="322"/>
      <c r="AR53" s="79">
        <f t="shared" si="69"/>
        <v>0</v>
      </c>
      <c r="AS53" s="79">
        <f t="shared" si="70"/>
        <v>0</v>
      </c>
      <c r="AT53" s="110">
        <f t="shared" si="99"/>
        <v>0</v>
      </c>
      <c r="AU53" s="535"/>
      <c r="AV53" s="535"/>
      <c r="AW53" s="407"/>
      <c r="AX53" s="322"/>
      <c r="AY53" s="79">
        <f t="shared" si="71"/>
        <v>0</v>
      </c>
      <c r="AZ53" s="79">
        <f t="shared" si="72"/>
        <v>0</v>
      </c>
      <c r="BA53" s="110">
        <f t="shared" si="100"/>
        <v>0</v>
      </c>
      <c r="BB53" s="535"/>
      <c r="BC53" s="535"/>
      <c r="BD53" s="407"/>
      <c r="BE53" s="322"/>
      <c r="BF53" s="79">
        <f t="shared" si="73"/>
        <v>0</v>
      </c>
      <c r="BG53" s="79">
        <f t="shared" si="74"/>
        <v>0</v>
      </c>
      <c r="BH53" s="110">
        <f t="shared" si="101"/>
        <v>0</v>
      </c>
      <c r="BI53" s="535"/>
      <c r="BJ53" s="535"/>
      <c r="BK53" s="407"/>
      <c r="BL53" s="322"/>
      <c r="BM53" s="79">
        <f t="shared" si="75"/>
        <v>0</v>
      </c>
      <c r="BN53" s="79">
        <f t="shared" si="76"/>
        <v>0</v>
      </c>
      <c r="BO53" s="110">
        <f t="shared" si="102"/>
        <v>0</v>
      </c>
      <c r="BP53" s="535"/>
      <c r="BQ53" s="535"/>
      <c r="BR53" s="407"/>
      <c r="BS53" s="322"/>
      <c r="BT53" s="79">
        <f t="shared" si="77"/>
        <v>0</v>
      </c>
      <c r="BU53" s="79">
        <f t="shared" si="78"/>
        <v>0</v>
      </c>
      <c r="BV53" s="110">
        <f t="shared" si="103"/>
        <v>0</v>
      </c>
      <c r="BW53" s="535"/>
      <c r="BX53" s="535"/>
      <c r="BY53" s="407"/>
      <c r="BZ53" s="322"/>
      <c r="CA53" s="79">
        <f t="shared" si="79"/>
        <v>0</v>
      </c>
      <c r="CB53" s="79">
        <f t="shared" si="80"/>
        <v>0</v>
      </c>
      <c r="CC53" s="110">
        <f t="shared" si="104"/>
        <v>0</v>
      </c>
      <c r="CD53" s="535"/>
      <c r="CE53" s="535"/>
      <c r="CF53" s="407"/>
      <c r="CG53" s="322"/>
      <c r="CH53" s="79">
        <f t="shared" si="81"/>
        <v>0</v>
      </c>
      <c r="CI53" s="79">
        <f t="shared" si="82"/>
        <v>0</v>
      </c>
      <c r="CJ53" s="110">
        <f t="shared" si="105"/>
        <v>0</v>
      </c>
      <c r="CK53" s="535"/>
      <c r="CL53" s="535"/>
      <c r="CM53" s="407"/>
      <c r="CN53" s="322"/>
      <c r="CO53" s="79">
        <f t="shared" si="83"/>
        <v>0</v>
      </c>
      <c r="CP53" s="79">
        <f t="shared" si="84"/>
        <v>0</v>
      </c>
      <c r="CQ53" s="110">
        <f t="shared" si="106"/>
        <v>0</v>
      </c>
      <c r="CR53" s="535"/>
      <c r="CS53" s="535"/>
      <c r="CT53" s="407"/>
      <c r="CU53" s="322"/>
      <c r="CV53" s="79">
        <f t="shared" si="85"/>
        <v>0</v>
      </c>
      <c r="CW53" s="79">
        <f t="shared" si="86"/>
        <v>0</v>
      </c>
      <c r="CX53" s="110">
        <f t="shared" si="107"/>
        <v>0</v>
      </c>
      <c r="CY53" s="535"/>
      <c r="CZ53" s="535"/>
      <c r="DA53" s="407"/>
      <c r="DB53" s="322"/>
      <c r="DC53" s="79">
        <f t="shared" si="87"/>
        <v>0</v>
      </c>
      <c r="DD53" s="79">
        <f t="shared" si="88"/>
        <v>0</v>
      </c>
      <c r="DE53" s="110">
        <f t="shared" si="108"/>
        <v>0</v>
      </c>
      <c r="DF53" s="535"/>
      <c r="DG53" s="535"/>
      <c r="DH53" s="407"/>
      <c r="DI53" s="322"/>
      <c r="DJ53" s="79">
        <f t="shared" si="89"/>
        <v>0</v>
      </c>
      <c r="DK53" s="79">
        <f t="shared" si="90"/>
        <v>0</v>
      </c>
      <c r="DL53" s="110">
        <f t="shared" si="109"/>
        <v>0</v>
      </c>
      <c r="DM53" s="535"/>
      <c r="DN53" s="535"/>
      <c r="DO53" s="407"/>
      <c r="DP53" s="322"/>
      <c r="DQ53" s="79">
        <f t="shared" si="91"/>
        <v>0</v>
      </c>
      <c r="DR53" s="79">
        <f t="shared" si="92"/>
        <v>0</v>
      </c>
      <c r="DS53" s="110">
        <f t="shared" si="110"/>
        <v>0</v>
      </c>
      <c r="DT53" s="535"/>
      <c r="DU53" s="535"/>
      <c r="DV53" s="407"/>
    </row>
    <row r="54" spans="1:126" s="2" customFormat="1" ht="12.75" outlineLevel="1" x14ac:dyDescent="0.2">
      <c r="A54" s="196" t="s">
        <v>22</v>
      </c>
      <c r="B54" s="166"/>
      <c r="C54" s="56"/>
      <c r="D54" s="56"/>
      <c r="E54" s="110">
        <f t="shared" si="58"/>
        <v>0</v>
      </c>
      <c r="F54" s="147"/>
      <c r="G54" s="18"/>
      <c r="H54" s="323" t="s">
        <v>345</v>
      </c>
      <c r="I54" s="79">
        <f t="shared" si="59"/>
        <v>0</v>
      </c>
      <c r="J54" s="79">
        <f t="shared" si="60"/>
        <v>0</v>
      </c>
      <c r="K54" s="110">
        <f t="shared" si="94"/>
        <v>0</v>
      </c>
      <c r="L54" s="535"/>
      <c r="M54" s="535"/>
      <c r="N54" s="407"/>
      <c r="O54" s="322" t="str">
        <f t="shared" si="3"/>
        <v>SLC</v>
      </c>
      <c r="P54" s="79">
        <f t="shared" si="61"/>
        <v>0</v>
      </c>
      <c r="Q54" s="79">
        <f t="shared" si="62"/>
        <v>0</v>
      </c>
      <c r="R54" s="110">
        <f t="shared" si="95"/>
        <v>0</v>
      </c>
      <c r="S54" s="535"/>
      <c r="T54" s="535"/>
      <c r="U54" s="407"/>
      <c r="V54" s="322"/>
      <c r="W54" s="79">
        <f t="shared" si="63"/>
        <v>0</v>
      </c>
      <c r="X54" s="79">
        <f t="shared" si="64"/>
        <v>0</v>
      </c>
      <c r="Y54" s="110">
        <f t="shared" si="96"/>
        <v>0</v>
      </c>
      <c r="Z54" s="535"/>
      <c r="AA54" s="535"/>
      <c r="AB54" s="407"/>
      <c r="AC54" s="322"/>
      <c r="AD54" s="79">
        <f t="shared" si="65"/>
        <v>0</v>
      </c>
      <c r="AE54" s="79">
        <f t="shared" si="66"/>
        <v>0</v>
      </c>
      <c r="AF54" s="110">
        <f t="shared" si="97"/>
        <v>0</v>
      </c>
      <c r="AG54" s="535"/>
      <c r="AH54" s="535"/>
      <c r="AI54" s="407"/>
      <c r="AJ54" s="322"/>
      <c r="AK54" s="79">
        <f t="shared" si="67"/>
        <v>0</v>
      </c>
      <c r="AL54" s="79">
        <f t="shared" si="68"/>
        <v>0</v>
      </c>
      <c r="AM54" s="110">
        <f t="shared" si="98"/>
        <v>0</v>
      </c>
      <c r="AN54" s="535"/>
      <c r="AO54" s="535"/>
      <c r="AP54" s="407"/>
      <c r="AQ54" s="322"/>
      <c r="AR54" s="79">
        <f t="shared" si="69"/>
        <v>0</v>
      </c>
      <c r="AS54" s="79">
        <f t="shared" si="70"/>
        <v>0</v>
      </c>
      <c r="AT54" s="110">
        <f t="shared" si="99"/>
        <v>0</v>
      </c>
      <c r="AU54" s="535"/>
      <c r="AV54" s="535"/>
      <c r="AW54" s="407"/>
      <c r="AX54" s="322"/>
      <c r="AY54" s="79">
        <f t="shared" si="71"/>
        <v>0</v>
      </c>
      <c r="AZ54" s="79">
        <f t="shared" si="72"/>
        <v>0</v>
      </c>
      <c r="BA54" s="110">
        <f t="shared" si="100"/>
        <v>0</v>
      </c>
      <c r="BB54" s="535"/>
      <c r="BC54" s="535"/>
      <c r="BD54" s="407"/>
      <c r="BE54" s="322"/>
      <c r="BF54" s="79">
        <f t="shared" si="73"/>
        <v>0</v>
      </c>
      <c r="BG54" s="79">
        <f t="shared" si="74"/>
        <v>0</v>
      </c>
      <c r="BH54" s="110">
        <f t="shared" si="101"/>
        <v>0</v>
      </c>
      <c r="BI54" s="535"/>
      <c r="BJ54" s="535"/>
      <c r="BK54" s="407"/>
      <c r="BL54" s="322"/>
      <c r="BM54" s="79">
        <f t="shared" si="75"/>
        <v>0</v>
      </c>
      <c r="BN54" s="79">
        <f t="shared" si="76"/>
        <v>0</v>
      </c>
      <c r="BO54" s="110">
        <f t="shared" si="102"/>
        <v>0</v>
      </c>
      <c r="BP54" s="535"/>
      <c r="BQ54" s="535"/>
      <c r="BR54" s="407"/>
      <c r="BS54" s="322"/>
      <c r="BT54" s="79">
        <f t="shared" si="77"/>
        <v>0</v>
      </c>
      <c r="BU54" s="79">
        <f t="shared" si="78"/>
        <v>0</v>
      </c>
      <c r="BV54" s="110">
        <f t="shared" si="103"/>
        <v>0</v>
      </c>
      <c r="BW54" s="535"/>
      <c r="BX54" s="535"/>
      <c r="BY54" s="407"/>
      <c r="BZ54" s="322"/>
      <c r="CA54" s="79">
        <f t="shared" si="79"/>
        <v>0</v>
      </c>
      <c r="CB54" s="79">
        <f t="shared" si="80"/>
        <v>0</v>
      </c>
      <c r="CC54" s="110">
        <f t="shared" si="104"/>
        <v>0</v>
      </c>
      <c r="CD54" s="535"/>
      <c r="CE54" s="535"/>
      <c r="CF54" s="407"/>
      <c r="CG54" s="322"/>
      <c r="CH54" s="79">
        <f t="shared" si="81"/>
        <v>0</v>
      </c>
      <c r="CI54" s="79">
        <f t="shared" si="82"/>
        <v>0</v>
      </c>
      <c r="CJ54" s="110">
        <f t="shared" si="105"/>
        <v>0</v>
      </c>
      <c r="CK54" s="535"/>
      <c r="CL54" s="535"/>
      <c r="CM54" s="407"/>
      <c r="CN54" s="322"/>
      <c r="CO54" s="79">
        <f t="shared" si="83"/>
        <v>0</v>
      </c>
      <c r="CP54" s="79">
        <f t="shared" si="84"/>
        <v>0</v>
      </c>
      <c r="CQ54" s="110">
        <f t="shared" si="106"/>
        <v>0</v>
      </c>
      <c r="CR54" s="535"/>
      <c r="CS54" s="535"/>
      <c r="CT54" s="407"/>
      <c r="CU54" s="322"/>
      <c r="CV54" s="79">
        <f t="shared" si="85"/>
        <v>0</v>
      </c>
      <c r="CW54" s="79">
        <f t="shared" si="86"/>
        <v>0</v>
      </c>
      <c r="CX54" s="110">
        <f t="shared" si="107"/>
        <v>0</v>
      </c>
      <c r="CY54" s="535"/>
      <c r="CZ54" s="535"/>
      <c r="DA54" s="407"/>
      <c r="DB54" s="322"/>
      <c r="DC54" s="79">
        <f t="shared" si="87"/>
        <v>0</v>
      </c>
      <c r="DD54" s="79">
        <f t="shared" si="88"/>
        <v>0</v>
      </c>
      <c r="DE54" s="110">
        <f t="shared" si="108"/>
        <v>0</v>
      </c>
      <c r="DF54" s="535"/>
      <c r="DG54" s="535"/>
      <c r="DH54" s="407"/>
      <c r="DI54" s="322"/>
      <c r="DJ54" s="79">
        <f t="shared" si="89"/>
        <v>0</v>
      </c>
      <c r="DK54" s="79">
        <f t="shared" si="90"/>
        <v>0</v>
      </c>
      <c r="DL54" s="110">
        <f t="shared" si="109"/>
        <v>0</v>
      </c>
      <c r="DM54" s="535"/>
      <c r="DN54" s="535"/>
      <c r="DO54" s="407"/>
      <c r="DP54" s="322"/>
      <c r="DQ54" s="79">
        <f t="shared" si="91"/>
        <v>0</v>
      </c>
      <c r="DR54" s="79">
        <f t="shared" si="92"/>
        <v>0</v>
      </c>
      <c r="DS54" s="110">
        <f t="shared" si="110"/>
        <v>0</v>
      </c>
      <c r="DT54" s="535"/>
      <c r="DU54" s="535"/>
      <c r="DV54" s="407"/>
    </row>
    <row r="55" spans="1:126" s="2" customFormat="1" ht="12.75" outlineLevel="1" x14ac:dyDescent="0.2">
      <c r="A55" s="196" t="s">
        <v>254</v>
      </c>
      <c r="B55" s="166"/>
      <c r="C55" s="57"/>
      <c r="D55" s="57"/>
      <c r="E55" s="110">
        <f t="shared" si="58"/>
        <v>0</v>
      </c>
      <c r="F55" s="212"/>
      <c r="G55" s="18"/>
      <c r="H55" s="323" t="s">
        <v>345</v>
      </c>
      <c r="I55" s="79">
        <f t="shared" si="59"/>
        <v>0</v>
      </c>
      <c r="J55" s="79">
        <f t="shared" si="60"/>
        <v>0</v>
      </c>
      <c r="K55" s="110">
        <f t="shared" si="94"/>
        <v>0</v>
      </c>
      <c r="L55" s="535"/>
      <c r="M55" s="535"/>
      <c r="N55" s="407"/>
      <c r="O55" s="322" t="str">
        <f t="shared" si="3"/>
        <v>SLC</v>
      </c>
      <c r="P55" s="79">
        <f t="shared" si="61"/>
        <v>0</v>
      </c>
      <c r="Q55" s="79">
        <f t="shared" si="62"/>
        <v>0</v>
      </c>
      <c r="R55" s="110">
        <f t="shared" si="95"/>
        <v>0</v>
      </c>
      <c r="S55" s="535"/>
      <c r="T55" s="535"/>
      <c r="U55" s="407"/>
      <c r="V55" s="322"/>
      <c r="W55" s="79">
        <f t="shared" si="63"/>
        <v>0</v>
      </c>
      <c r="X55" s="79">
        <f t="shared" si="64"/>
        <v>0</v>
      </c>
      <c r="Y55" s="110">
        <f t="shared" si="96"/>
        <v>0</v>
      </c>
      <c r="Z55" s="535"/>
      <c r="AA55" s="535"/>
      <c r="AB55" s="407"/>
      <c r="AC55" s="322"/>
      <c r="AD55" s="79">
        <f t="shared" si="65"/>
        <v>0</v>
      </c>
      <c r="AE55" s="79">
        <f t="shared" si="66"/>
        <v>0</v>
      </c>
      <c r="AF55" s="110">
        <f t="shared" si="97"/>
        <v>0</v>
      </c>
      <c r="AG55" s="535"/>
      <c r="AH55" s="535"/>
      <c r="AI55" s="407"/>
      <c r="AJ55" s="322"/>
      <c r="AK55" s="79">
        <f t="shared" si="67"/>
        <v>0</v>
      </c>
      <c r="AL55" s="79">
        <f t="shared" si="68"/>
        <v>0</v>
      </c>
      <c r="AM55" s="110">
        <f t="shared" si="98"/>
        <v>0</v>
      </c>
      <c r="AN55" s="535"/>
      <c r="AO55" s="535"/>
      <c r="AP55" s="407"/>
      <c r="AQ55" s="322"/>
      <c r="AR55" s="79">
        <f t="shared" si="69"/>
        <v>0</v>
      </c>
      <c r="AS55" s="79">
        <f t="shared" si="70"/>
        <v>0</v>
      </c>
      <c r="AT55" s="110">
        <f t="shared" si="99"/>
        <v>0</v>
      </c>
      <c r="AU55" s="535"/>
      <c r="AV55" s="535"/>
      <c r="AW55" s="407"/>
      <c r="AX55" s="322"/>
      <c r="AY55" s="79">
        <f t="shared" si="71"/>
        <v>0</v>
      </c>
      <c r="AZ55" s="79">
        <f t="shared" si="72"/>
        <v>0</v>
      </c>
      <c r="BA55" s="110">
        <f t="shared" si="100"/>
        <v>0</v>
      </c>
      <c r="BB55" s="535"/>
      <c r="BC55" s="535"/>
      <c r="BD55" s="407"/>
      <c r="BE55" s="322"/>
      <c r="BF55" s="79">
        <f t="shared" si="73"/>
        <v>0</v>
      </c>
      <c r="BG55" s="79">
        <f t="shared" si="74"/>
        <v>0</v>
      </c>
      <c r="BH55" s="110">
        <f t="shared" si="101"/>
        <v>0</v>
      </c>
      <c r="BI55" s="535"/>
      <c r="BJ55" s="535"/>
      <c r="BK55" s="407"/>
      <c r="BL55" s="322"/>
      <c r="BM55" s="79">
        <f t="shared" si="75"/>
        <v>0</v>
      </c>
      <c r="BN55" s="79">
        <f t="shared" si="76"/>
        <v>0</v>
      </c>
      <c r="BO55" s="110">
        <f t="shared" si="102"/>
        <v>0</v>
      </c>
      <c r="BP55" s="535"/>
      <c r="BQ55" s="535"/>
      <c r="BR55" s="407"/>
      <c r="BS55" s="322"/>
      <c r="BT55" s="79">
        <f t="shared" si="77"/>
        <v>0</v>
      </c>
      <c r="BU55" s="79">
        <f t="shared" si="78"/>
        <v>0</v>
      </c>
      <c r="BV55" s="110">
        <f t="shared" si="103"/>
        <v>0</v>
      </c>
      <c r="BW55" s="535"/>
      <c r="BX55" s="535"/>
      <c r="BY55" s="407"/>
      <c r="BZ55" s="322"/>
      <c r="CA55" s="79">
        <f t="shared" si="79"/>
        <v>0</v>
      </c>
      <c r="CB55" s="79">
        <f t="shared" si="80"/>
        <v>0</v>
      </c>
      <c r="CC55" s="110">
        <f t="shared" si="104"/>
        <v>0</v>
      </c>
      <c r="CD55" s="535"/>
      <c r="CE55" s="535"/>
      <c r="CF55" s="407"/>
      <c r="CG55" s="322"/>
      <c r="CH55" s="79">
        <f t="shared" si="81"/>
        <v>0</v>
      </c>
      <c r="CI55" s="79">
        <f t="shared" si="82"/>
        <v>0</v>
      </c>
      <c r="CJ55" s="110">
        <f t="shared" si="105"/>
        <v>0</v>
      </c>
      <c r="CK55" s="535"/>
      <c r="CL55" s="535"/>
      <c r="CM55" s="407"/>
      <c r="CN55" s="322"/>
      <c r="CO55" s="79">
        <f t="shared" si="83"/>
        <v>0</v>
      </c>
      <c r="CP55" s="79">
        <f t="shared" si="84"/>
        <v>0</v>
      </c>
      <c r="CQ55" s="110">
        <f t="shared" si="106"/>
        <v>0</v>
      </c>
      <c r="CR55" s="535"/>
      <c r="CS55" s="535"/>
      <c r="CT55" s="407"/>
      <c r="CU55" s="322"/>
      <c r="CV55" s="79">
        <f t="shared" si="85"/>
        <v>0</v>
      </c>
      <c r="CW55" s="79">
        <f t="shared" si="86"/>
        <v>0</v>
      </c>
      <c r="CX55" s="110">
        <f t="shared" si="107"/>
        <v>0</v>
      </c>
      <c r="CY55" s="535"/>
      <c r="CZ55" s="535"/>
      <c r="DA55" s="407"/>
      <c r="DB55" s="322"/>
      <c r="DC55" s="79">
        <f t="shared" si="87"/>
        <v>0</v>
      </c>
      <c r="DD55" s="79">
        <f t="shared" si="88"/>
        <v>0</v>
      </c>
      <c r="DE55" s="110">
        <f t="shared" si="108"/>
        <v>0</v>
      </c>
      <c r="DF55" s="535"/>
      <c r="DG55" s="535"/>
      <c r="DH55" s="407"/>
      <c r="DI55" s="322"/>
      <c r="DJ55" s="79">
        <f t="shared" si="89"/>
        <v>0</v>
      </c>
      <c r="DK55" s="79">
        <f t="shared" si="90"/>
        <v>0</v>
      </c>
      <c r="DL55" s="110">
        <f t="shared" si="109"/>
        <v>0</v>
      </c>
      <c r="DM55" s="535"/>
      <c r="DN55" s="535"/>
      <c r="DO55" s="407"/>
      <c r="DP55" s="322"/>
      <c r="DQ55" s="79">
        <f t="shared" si="91"/>
        <v>0</v>
      </c>
      <c r="DR55" s="79">
        <f t="shared" si="92"/>
        <v>0</v>
      </c>
      <c r="DS55" s="110">
        <f t="shared" si="110"/>
        <v>0</v>
      </c>
      <c r="DT55" s="535"/>
      <c r="DU55" s="535"/>
      <c r="DV55" s="407"/>
    </row>
    <row r="56" spans="1:126" s="2" customFormat="1" ht="12.75" outlineLevel="1" x14ac:dyDescent="0.2">
      <c r="A56" s="196" t="s">
        <v>89</v>
      </c>
      <c r="B56" s="166"/>
      <c r="C56" s="57"/>
      <c r="D56" s="57"/>
      <c r="E56" s="110">
        <f t="shared" si="58"/>
        <v>0</v>
      </c>
      <c r="F56" s="212"/>
      <c r="G56" s="18" t="s">
        <v>54</v>
      </c>
      <c r="H56" s="323" t="s">
        <v>345</v>
      </c>
      <c r="I56" s="79">
        <f t="shared" si="59"/>
        <v>0</v>
      </c>
      <c r="J56" s="79">
        <f t="shared" si="60"/>
        <v>0</v>
      </c>
      <c r="K56" s="110">
        <f t="shared" si="94"/>
        <v>0</v>
      </c>
      <c r="L56" s="535"/>
      <c r="M56" s="535"/>
      <c r="N56" s="407"/>
      <c r="O56" s="322" t="str">
        <f t="shared" si="3"/>
        <v>SLC</v>
      </c>
      <c r="P56" s="79">
        <f t="shared" si="61"/>
        <v>0</v>
      </c>
      <c r="Q56" s="79">
        <f t="shared" si="62"/>
        <v>0</v>
      </c>
      <c r="R56" s="110">
        <f t="shared" si="95"/>
        <v>0</v>
      </c>
      <c r="S56" s="535"/>
      <c r="T56" s="535"/>
      <c r="U56" s="407"/>
      <c r="V56" s="322"/>
      <c r="W56" s="79">
        <f t="shared" si="63"/>
        <v>0</v>
      </c>
      <c r="X56" s="79">
        <f t="shared" si="64"/>
        <v>0</v>
      </c>
      <c r="Y56" s="110">
        <f t="shared" si="96"/>
        <v>0</v>
      </c>
      <c r="Z56" s="535"/>
      <c r="AA56" s="535"/>
      <c r="AB56" s="407"/>
      <c r="AC56" s="322"/>
      <c r="AD56" s="79">
        <f t="shared" si="65"/>
        <v>0</v>
      </c>
      <c r="AE56" s="79">
        <f t="shared" si="66"/>
        <v>0</v>
      </c>
      <c r="AF56" s="110">
        <f t="shared" si="97"/>
        <v>0</v>
      </c>
      <c r="AG56" s="535"/>
      <c r="AH56" s="535"/>
      <c r="AI56" s="407"/>
      <c r="AJ56" s="322"/>
      <c r="AK56" s="79">
        <f t="shared" si="67"/>
        <v>0</v>
      </c>
      <c r="AL56" s="79">
        <f t="shared" si="68"/>
        <v>0</v>
      </c>
      <c r="AM56" s="110">
        <f t="shared" si="98"/>
        <v>0</v>
      </c>
      <c r="AN56" s="535"/>
      <c r="AO56" s="535"/>
      <c r="AP56" s="407"/>
      <c r="AQ56" s="322"/>
      <c r="AR56" s="79">
        <f t="shared" si="69"/>
        <v>0</v>
      </c>
      <c r="AS56" s="79">
        <f t="shared" si="70"/>
        <v>0</v>
      </c>
      <c r="AT56" s="110">
        <f t="shared" si="99"/>
        <v>0</v>
      </c>
      <c r="AU56" s="535"/>
      <c r="AV56" s="535"/>
      <c r="AW56" s="407"/>
      <c r="AX56" s="322"/>
      <c r="AY56" s="79">
        <f t="shared" si="71"/>
        <v>0</v>
      </c>
      <c r="AZ56" s="79">
        <f t="shared" si="72"/>
        <v>0</v>
      </c>
      <c r="BA56" s="110">
        <f t="shared" si="100"/>
        <v>0</v>
      </c>
      <c r="BB56" s="535"/>
      <c r="BC56" s="535"/>
      <c r="BD56" s="407"/>
      <c r="BE56" s="322"/>
      <c r="BF56" s="79">
        <f t="shared" si="73"/>
        <v>0</v>
      </c>
      <c r="BG56" s="79">
        <f t="shared" si="74"/>
        <v>0</v>
      </c>
      <c r="BH56" s="110">
        <f t="shared" si="101"/>
        <v>0</v>
      </c>
      <c r="BI56" s="535"/>
      <c r="BJ56" s="535"/>
      <c r="BK56" s="407"/>
      <c r="BL56" s="322"/>
      <c r="BM56" s="79">
        <f t="shared" si="75"/>
        <v>0</v>
      </c>
      <c r="BN56" s="79">
        <f t="shared" si="76"/>
        <v>0</v>
      </c>
      <c r="BO56" s="110">
        <f t="shared" si="102"/>
        <v>0</v>
      </c>
      <c r="BP56" s="535"/>
      <c r="BQ56" s="535"/>
      <c r="BR56" s="407"/>
      <c r="BS56" s="322"/>
      <c r="BT56" s="79">
        <f t="shared" si="77"/>
        <v>0</v>
      </c>
      <c r="BU56" s="79">
        <f t="shared" si="78"/>
        <v>0</v>
      </c>
      <c r="BV56" s="110">
        <f t="shared" si="103"/>
        <v>0</v>
      </c>
      <c r="BW56" s="535"/>
      <c r="BX56" s="535"/>
      <c r="BY56" s="407"/>
      <c r="BZ56" s="322"/>
      <c r="CA56" s="79">
        <f t="shared" si="79"/>
        <v>0</v>
      </c>
      <c r="CB56" s="79">
        <f t="shared" si="80"/>
        <v>0</v>
      </c>
      <c r="CC56" s="110">
        <f t="shared" si="104"/>
        <v>0</v>
      </c>
      <c r="CD56" s="535"/>
      <c r="CE56" s="535"/>
      <c r="CF56" s="407"/>
      <c r="CG56" s="322"/>
      <c r="CH56" s="79">
        <f t="shared" si="81"/>
        <v>0</v>
      </c>
      <c r="CI56" s="79">
        <f t="shared" si="82"/>
        <v>0</v>
      </c>
      <c r="CJ56" s="110">
        <f t="shared" si="105"/>
        <v>0</v>
      </c>
      <c r="CK56" s="535"/>
      <c r="CL56" s="535"/>
      <c r="CM56" s="407"/>
      <c r="CN56" s="322"/>
      <c r="CO56" s="79">
        <f t="shared" si="83"/>
        <v>0</v>
      </c>
      <c r="CP56" s="79">
        <f t="shared" si="84"/>
        <v>0</v>
      </c>
      <c r="CQ56" s="110">
        <f t="shared" si="106"/>
        <v>0</v>
      </c>
      <c r="CR56" s="535"/>
      <c r="CS56" s="535"/>
      <c r="CT56" s="407"/>
      <c r="CU56" s="322"/>
      <c r="CV56" s="79">
        <f t="shared" si="85"/>
        <v>0</v>
      </c>
      <c r="CW56" s="79">
        <f t="shared" si="86"/>
        <v>0</v>
      </c>
      <c r="CX56" s="110">
        <f t="shared" si="107"/>
        <v>0</v>
      </c>
      <c r="CY56" s="535"/>
      <c r="CZ56" s="535"/>
      <c r="DA56" s="407"/>
      <c r="DB56" s="322"/>
      <c r="DC56" s="79">
        <f t="shared" si="87"/>
        <v>0</v>
      </c>
      <c r="DD56" s="79">
        <f t="shared" si="88"/>
        <v>0</v>
      </c>
      <c r="DE56" s="110">
        <f t="shared" si="108"/>
        <v>0</v>
      </c>
      <c r="DF56" s="535"/>
      <c r="DG56" s="535"/>
      <c r="DH56" s="407"/>
      <c r="DI56" s="322"/>
      <c r="DJ56" s="79">
        <f t="shared" si="89"/>
        <v>0</v>
      </c>
      <c r="DK56" s="79">
        <f t="shared" si="90"/>
        <v>0</v>
      </c>
      <c r="DL56" s="110">
        <f t="shared" si="109"/>
        <v>0</v>
      </c>
      <c r="DM56" s="535"/>
      <c r="DN56" s="535"/>
      <c r="DO56" s="407"/>
      <c r="DP56" s="322"/>
      <c r="DQ56" s="79">
        <f t="shared" si="91"/>
        <v>0</v>
      </c>
      <c r="DR56" s="79">
        <f t="shared" si="92"/>
        <v>0</v>
      </c>
      <c r="DS56" s="110">
        <f t="shared" si="110"/>
        <v>0</v>
      </c>
      <c r="DT56" s="535"/>
      <c r="DU56" s="535"/>
      <c r="DV56" s="407"/>
    </row>
    <row r="57" spans="1:126" s="2" customFormat="1" ht="12.75" outlineLevel="1" x14ac:dyDescent="0.2">
      <c r="A57" s="196" t="s">
        <v>274</v>
      </c>
      <c r="B57" s="166"/>
      <c r="C57" s="57"/>
      <c r="D57" s="57"/>
      <c r="E57" s="110">
        <f t="shared" si="58"/>
        <v>0</v>
      </c>
      <c r="F57" s="212"/>
      <c r="G57" s="22" t="s">
        <v>276</v>
      </c>
      <c r="H57" s="323" t="s">
        <v>345</v>
      </c>
      <c r="I57" s="79">
        <f t="shared" si="59"/>
        <v>0</v>
      </c>
      <c r="J57" s="79">
        <f t="shared" si="60"/>
        <v>0</v>
      </c>
      <c r="K57" s="110">
        <f t="shared" si="94"/>
        <v>0</v>
      </c>
      <c r="L57" s="535"/>
      <c r="M57" s="535"/>
      <c r="N57" s="407"/>
      <c r="O57" s="322" t="str">
        <f t="shared" si="3"/>
        <v>SLC</v>
      </c>
      <c r="P57" s="79">
        <f t="shared" si="61"/>
        <v>0</v>
      </c>
      <c r="Q57" s="79">
        <f t="shared" si="62"/>
        <v>0</v>
      </c>
      <c r="R57" s="110">
        <f t="shared" si="95"/>
        <v>0</v>
      </c>
      <c r="S57" s="535"/>
      <c r="T57" s="535"/>
      <c r="U57" s="407"/>
      <c r="V57" s="322"/>
      <c r="W57" s="79">
        <f t="shared" si="63"/>
        <v>0</v>
      </c>
      <c r="X57" s="79">
        <f t="shared" si="64"/>
        <v>0</v>
      </c>
      <c r="Y57" s="110">
        <f t="shared" si="96"/>
        <v>0</v>
      </c>
      <c r="Z57" s="535"/>
      <c r="AA57" s="535"/>
      <c r="AB57" s="407"/>
      <c r="AC57" s="322"/>
      <c r="AD57" s="79">
        <f t="shared" si="65"/>
        <v>0</v>
      </c>
      <c r="AE57" s="79">
        <f t="shared" si="66"/>
        <v>0</v>
      </c>
      <c r="AF57" s="110">
        <f t="shared" si="97"/>
        <v>0</v>
      </c>
      <c r="AG57" s="535"/>
      <c r="AH57" s="535"/>
      <c r="AI57" s="407"/>
      <c r="AJ57" s="322"/>
      <c r="AK57" s="79">
        <f t="shared" si="67"/>
        <v>0</v>
      </c>
      <c r="AL57" s="79">
        <f t="shared" si="68"/>
        <v>0</v>
      </c>
      <c r="AM57" s="110">
        <f t="shared" si="98"/>
        <v>0</v>
      </c>
      <c r="AN57" s="535"/>
      <c r="AO57" s="535"/>
      <c r="AP57" s="407"/>
      <c r="AQ57" s="322"/>
      <c r="AR57" s="79">
        <f t="shared" si="69"/>
        <v>0</v>
      </c>
      <c r="AS57" s="79">
        <f t="shared" si="70"/>
        <v>0</v>
      </c>
      <c r="AT57" s="110">
        <f t="shared" si="99"/>
        <v>0</v>
      </c>
      <c r="AU57" s="535"/>
      <c r="AV57" s="535"/>
      <c r="AW57" s="407"/>
      <c r="AX57" s="322"/>
      <c r="AY57" s="79">
        <f t="shared" si="71"/>
        <v>0</v>
      </c>
      <c r="AZ57" s="79">
        <f t="shared" si="72"/>
        <v>0</v>
      </c>
      <c r="BA57" s="110">
        <f t="shared" si="100"/>
        <v>0</v>
      </c>
      <c r="BB57" s="535"/>
      <c r="BC57" s="535"/>
      <c r="BD57" s="407"/>
      <c r="BE57" s="322"/>
      <c r="BF57" s="79">
        <f t="shared" si="73"/>
        <v>0</v>
      </c>
      <c r="BG57" s="79">
        <f t="shared" si="74"/>
        <v>0</v>
      </c>
      <c r="BH57" s="110">
        <f t="shared" si="101"/>
        <v>0</v>
      </c>
      <c r="BI57" s="535"/>
      <c r="BJ57" s="535"/>
      <c r="BK57" s="407"/>
      <c r="BL57" s="322"/>
      <c r="BM57" s="79">
        <f t="shared" si="75"/>
        <v>0</v>
      </c>
      <c r="BN57" s="79">
        <f t="shared" si="76"/>
        <v>0</v>
      </c>
      <c r="BO57" s="110">
        <f t="shared" si="102"/>
        <v>0</v>
      </c>
      <c r="BP57" s="535"/>
      <c r="BQ57" s="535"/>
      <c r="BR57" s="407"/>
      <c r="BS57" s="322"/>
      <c r="BT57" s="79">
        <f t="shared" si="77"/>
        <v>0</v>
      </c>
      <c r="BU57" s="79">
        <f t="shared" si="78"/>
        <v>0</v>
      </c>
      <c r="BV57" s="110">
        <f t="shared" si="103"/>
        <v>0</v>
      </c>
      <c r="BW57" s="535"/>
      <c r="BX57" s="535"/>
      <c r="BY57" s="407"/>
      <c r="BZ57" s="322"/>
      <c r="CA57" s="79">
        <f t="shared" si="79"/>
        <v>0</v>
      </c>
      <c r="CB57" s="79">
        <f t="shared" si="80"/>
        <v>0</v>
      </c>
      <c r="CC57" s="110">
        <f t="shared" si="104"/>
        <v>0</v>
      </c>
      <c r="CD57" s="535"/>
      <c r="CE57" s="535"/>
      <c r="CF57" s="407"/>
      <c r="CG57" s="322"/>
      <c r="CH57" s="79">
        <f t="shared" si="81"/>
        <v>0</v>
      </c>
      <c r="CI57" s="79">
        <f t="shared" si="82"/>
        <v>0</v>
      </c>
      <c r="CJ57" s="110">
        <f t="shared" si="105"/>
        <v>0</v>
      </c>
      <c r="CK57" s="535"/>
      <c r="CL57" s="535"/>
      <c r="CM57" s="407"/>
      <c r="CN57" s="322"/>
      <c r="CO57" s="79">
        <f t="shared" si="83"/>
        <v>0</v>
      </c>
      <c r="CP57" s="79">
        <f t="shared" si="84"/>
        <v>0</v>
      </c>
      <c r="CQ57" s="110">
        <f t="shared" si="106"/>
        <v>0</v>
      </c>
      <c r="CR57" s="535"/>
      <c r="CS57" s="535"/>
      <c r="CT57" s="407"/>
      <c r="CU57" s="322"/>
      <c r="CV57" s="79">
        <f t="shared" si="85"/>
        <v>0</v>
      </c>
      <c r="CW57" s="79">
        <f t="shared" si="86"/>
        <v>0</v>
      </c>
      <c r="CX57" s="110">
        <f t="shared" si="107"/>
        <v>0</v>
      </c>
      <c r="CY57" s="535"/>
      <c r="CZ57" s="535"/>
      <c r="DA57" s="407"/>
      <c r="DB57" s="322"/>
      <c r="DC57" s="79">
        <f t="shared" si="87"/>
        <v>0</v>
      </c>
      <c r="DD57" s="79">
        <f t="shared" si="88"/>
        <v>0</v>
      </c>
      <c r="DE57" s="110">
        <f t="shared" si="108"/>
        <v>0</v>
      </c>
      <c r="DF57" s="535"/>
      <c r="DG57" s="535"/>
      <c r="DH57" s="407"/>
      <c r="DI57" s="322"/>
      <c r="DJ57" s="79">
        <f t="shared" si="89"/>
        <v>0</v>
      </c>
      <c r="DK57" s="79">
        <f t="shared" si="90"/>
        <v>0</v>
      </c>
      <c r="DL57" s="110">
        <f t="shared" si="109"/>
        <v>0</v>
      </c>
      <c r="DM57" s="535"/>
      <c r="DN57" s="535"/>
      <c r="DO57" s="407"/>
      <c r="DP57" s="322"/>
      <c r="DQ57" s="79">
        <f t="shared" si="91"/>
        <v>0</v>
      </c>
      <c r="DR57" s="79">
        <f t="shared" si="92"/>
        <v>0</v>
      </c>
      <c r="DS57" s="110">
        <f t="shared" si="110"/>
        <v>0</v>
      </c>
      <c r="DT57" s="535"/>
      <c r="DU57" s="535"/>
      <c r="DV57" s="407"/>
    </row>
    <row r="58" spans="1:126" s="2" customFormat="1" ht="12.75" outlineLevel="1" x14ac:dyDescent="0.2">
      <c r="A58" s="196" t="s">
        <v>249</v>
      </c>
      <c r="B58" s="166"/>
      <c r="C58" s="57"/>
      <c r="D58" s="57"/>
      <c r="E58" s="110">
        <f t="shared" si="58"/>
        <v>0</v>
      </c>
      <c r="F58" s="212"/>
      <c r="G58" s="22" t="s">
        <v>277</v>
      </c>
      <c r="H58" s="323" t="s">
        <v>345</v>
      </c>
      <c r="I58" s="79">
        <f t="shared" si="59"/>
        <v>0</v>
      </c>
      <c r="J58" s="79">
        <f t="shared" si="60"/>
        <v>0</v>
      </c>
      <c r="K58" s="110">
        <f t="shared" si="94"/>
        <v>0</v>
      </c>
      <c r="L58" s="535"/>
      <c r="M58" s="535"/>
      <c r="N58" s="407"/>
      <c r="O58" s="322" t="str">
        <f t="shared" si="3"/>
        <v>SLC</v>
      </c>
      <c r="P58" s="79">
        <f t="shared" si="61"/>
        <v>0</v>
      </c>
      <c r="Q58" s="79">
        <f t="shared" si="62"/>
        <v>0</v>
      </c>
      <c r="R58" s="110">
        <f t="shared" si="95"/>
        <v>0</v>
      </c>
      <c r="S58" s="535"/>
      <c r="T58" s="535"/>
      <c r="U58" s="407"/>
      <c r="V58" s="322"/>
      <c r="W58" s="79">
        <f t="shared" si="63"/>
        <v>0</v>
      </c>
      <c r="X58" s="79">
        <f t="shared" si="64"/>
        <v>0</v>
      </c>
      <c r="Y58" s="110">
        <f t="shared" si="96"/>
        <v>0</v>
      </c>
      <c r="Z58" s="535"/>
      <c r="AA58" s="535"/>
      <c r="AB58" s="407"/>
      <c r="AC58" s="322"/>
      <c r="AD58" s="79">
        <f t="shared" si="65"/>
        <v>0</v>
      </c>
      <c r="AE58" s="79">
        <f t="shared" si="66"/>
        <v>0</v>
      </c>
      <c r="AF58" s="110">
        <f t="shared" si="97"/>
        <v>0</v>
      </c>
      <c r="AG58" s="535"/>
      <c r="AH58" s="535"/>
      <c r="AI58" s="407"/>
      <c r="AJ58" s="322"/>
      <c r="AK58" s="79">
        <f t="shared" si="67"/>
        <v>0</v>
      </c>
      <c r="AL58" s="79">
        <f t="shared" si="68"/>
        <v>0</v>
      </c>
      <c r="AM58" s="110">
        <f t="shared" si="98"/>
        <v>0</v>
      </c>
      <c r="AN58" s="535"/>
      <c r="AO58" s="535"/>
      <c r="AP58" s="407"/>
      <c r="AQ58" s="322"/>
      <c r="AR58" s="79">
        <f t="shared" si="69"/>
        <v>0</v>
      </c>
      <c r="AS58" s="79">
        <f t="shared" si="70"/>
        <v>0</v>
      </c>
      <c r="AT58" s="110">
        <f t="shared" si="99"/>
        <v>0</v>
      </c>
      <c r="AU58" s="535"/>
      <c r="AV58" s="535"/>
      <c r="AW58" s="407"/>
      <c r="AX58" s="322"/>
      <c r="AY58" s="79">
        <f t="shared" si="71"/>
        <v>0</v>
      </c>
      <c r="AZ58" s="79">
        <f t="shared" si="72"/>
        <v>0</v>
      </c>
      <c r="BA58" s="110">
        <f t="shared" si="100"/>
        <v>0</v>
      </c>
      <c r="BB58" s="535"/>
      <c r="BC58" s="535"/>
      <c r="BD58" s="407"/>
      <c r="BE58" s="322"/>
      <c r="BF58" s="79">
        <f t="shared" si="73"/>
        <v>0</v>
      </c>
      <c r="BG58" s="79">
        <f t="shared" si="74"/>
        <v>0</v>
      </c>
      <c r="BH58" s="110">
        <f t="shared" si="101"/>
        <v>0</v>
      </c>
      <c r="BI58" s="535"/>
      <c r="BJ58" s="535"/>
      <c r="BK58" s="407"/>
      <c r="BL58" s="322"/>
      <c r="BM58" s="79">
        <f t="shared" si="75"/>
        <v>0</v>
      </c>
      <c r="BN58" s="79">
        <f t="shared" si="76"/>
        <v>0</v>
      </c>
      <c r="BO58" s="110">
        <f t="shared" si="102"/>
        <v>0</v>
      </c>
      <c r="BP58" s="535"/>
      <c r="BQ58" s="535"/>
      <c r="BR58" s="407"/>
      <c r="BS58" s="322"/>
      <c r="BT58" s="79">
        <f t="shared" si="77"/>
        <v>0</v>
      </c>
      <c r="BU58" s="79">
        <f t="shared" si="78"/>
        <v>0</v>
      </c>
      <c r="BV58" s="110">
        <f t="shared" si="103"/>
        <v>0</v>
      </c>
      <c r="BW58" s="535"/>
      <c r="BX58" s="535"/>
      <c r="BY58" s="407"/>
      <c r="BZ58" s="322"/>
      <c r="CA58" s="79">
        <f t="shared" si="79"/>
        <v>0</v>
      </c>
      <c r="CB58" s="79">
        <f t="shared" si="80"/>
        <v>0</v>
      </c>
      <c r="CC58" s="110">
        <f t="shared" si="104"/>
        <v>0</v>
      </c>
      <c r="CD58" s="535"/>
      <c r="CE58" s="535"/>
      <c r="CF58" s="407"/>
      <c r="CG58" s="322"/>
      <c r="CH58" s="79">
        <f t="shared" si="81"/>
        <v>0</v>
      </c>
      <c r="CI58" s="79">
        <f t="shared" si="82"/>
        <v>0</v>
      </c>
      <c r="CJ58" s="110">
        <f t="shared" si="105"/>
        <v>0</v>
      </c>
      <c r="CK58" s="535"/>
      <c r="CL58" s="535"/>
      <c r="CM58" s="407"/>
      <c r="CN58" s="322"/>
      <c r="CO58" s="79">
        <f t="shared" si="83"/>
        <v>0</v>
      </c>
      <c r="CP58" s="79">
        <f t="shared" si="84"/>
        <v>0</v>
      </c>
      <c r="CQ58" s="110">
        <f t="shared" si="106"/>
        <v>0</v>
      </c>
      <c r="CR58" s="535"/>
      <c r="CS58" s="535"/>
      <c r="CT58" s="407"/>
      <c r="CU58" s="322"/>
      <c r="CV58" s="79">
        <f t="shared" si="85"/>
        <v>0</v>
      </c>
      <c r="CW58" s="79">
        <f t="shared" si="86"/>
        <v>0</v>
      </c>
      <c r="CX58" s="110">
        <f t="shared" si="107"/>
        <v>0</v>
      </c>
      <c r="CY58" s="535"/>
      <c r="CZ58" s="535"/>
      <c r="DA58" s="407"/>
      <c r="DB58" s="322"/>
      <c r="DC58" s="79">
        <f t="shared" si="87"/>
        <v>0</v>
      </c>
      <c r="DD58" s="79">
        <f t="shared" si="88"/>
        <v>0</v>
      </c>
      <c r="DE58" s="110">
        <f t="shared" si="108"/>
        <v>0</v>
      </c>
      <c r="DF58" s="535"/>
      <c r="DG58" s="535"/>
      <c r="DH58" s="407"/>
      <c r="DI58" s="322"/>
      <c r="DJ58" s="79">
        <f t="shared" si="89"/>
        <v>0</v>
      </c>
      <c r="DK58" s="79">
        <f t="shared" si="90"/>
        <v>0</v>
      </c>
      <c r="DL58" s="110">
        <f t="shared" si="109"/>
        <v>0</v>
      </c>
      <c r="DM58" s="535"/>
      <c r="DN58" s="535"/>
      <c r="DO58" s="407"/>
      <c r="DP58" s="322"/>
      <c r="DQ58" s="79">
        <f t="shared" si="91"/>
        <v>0</v>
      </c>
      <c r="DR58" s="79">
        <f t="shared" si="92"/>
        <v>0</v>
      </c>
      <c r="DS58" s="110">
        <f t="shared" si="110"/>
        <v>0</v>
      </c>
      <c r="DT58" s="535"/>
      <c r="DU58" s="535"/>
      <c r="DV58" s="407"/>
    </row>
    <row r="59" spans="1:126" s="2" customFormat="1" ht="12.75" outlineLevel="1" x14ac:dyDescent="0.2">
      <c r="A59" s="221" t="s">
        <v>1</v>
      </c>
      <c r="B59" s="172"/>
      <c r="C59" s="108">
        <f>SUMIF($H60:$H63,MID($H59,3,10),C60:C63)</f>
        <v>0</v>
      </c>
      <c r="D59" s="108">
        <f>SUMIF($H60:$H63,MID($H59,3,10),D60:D63)</f>
        <v>0</v>
      </c>
      <c r="E59" s="108">
        <f t="shared" si="58"/>
        <v>0</v>
      </c>
      <c r="F59" s="210"/>
      <c r="G59" s="18"/>
      <c r="H59" s="323" t="s">
        <v>348</v>
      </c>
      <c r="I59" s="77">
        <f t="shared" si="59"/>
        <v>0</v>
      </c>
      <c r="J59" s="77">
        <f t="shared" si="60"/>
        <v>0</v>
      </c>
      <c r="K59" s="103">
        <f t="shared" si="94"/>
        <v>0</v>
      </c>
      <c r="L59" s="432">
        <f>IF(I$1="","",SUMIF($H60:$H63,MID($H59,3,10),L60:L63))</f>
        <v>0</v>
      </c>
      <c r="M59" s="432">
        <f>IF(I$1="","",SUMIF($H60:$H63,MID($H59,3,10),M60:M63))</f>
        <v>0</v>
      </c>
      <c r="N59" s="407"/>
      <c r="O59" s="322" t="str">
        <f t="shared" si="3"/>
        <v>SL</v>
      </c>
      <c r="P59" s="77">
        <f t="shared" si="61"/>
        <v>0</v>
      </c>
      <c r="Q59" s="77">
        <f t="shared" si="62"/>
        <v>0</v>
      </c>
      <c r="R59" s="103">
        <f t="shared" ref="R59:R70" si="111">IF(P$1="","",SUM(P59:Q59))</f>
        <v>0</v>
      </c>
      <c r="S59" s="432">
        <f>IF(P$1="","",SUMIF($H60:$H63,MID($H59,3,10),S60:S63))</f>
        <v>0</v>
      </c>
      <c r="T59" s="432">
        <f>IF(P$1="","",SUMIF($H60:$H63,MID($H59,3,10),T60:T63))</f>
        <v>0</v>
      </c>
      <c r="U59" s="407"/>
      <c r="V59" s="322"/>
      <c r="W59" s="77">
        <f t="shared" si="63"/>
        <v>0</v>
      </c>
      <c r="X59" s="77">
        <f t="shared" si="64"/>
        <v>0</v>
      </c>
      <c r="Y59" s="103">
        <f t="shared" si="96"/>
        <v>0</v>
      </c>
      <c r="Z59" s="432">
        <f>IF(W$1="","",SUMIF($H60:$H63,MID($H59,3,10),Z60:Z63))</f>
        <v>0</v>
      </c>
      <c r="AA59" s="432">
        <f>IF(W$1="","",SUMIF($H60:$H63,MID($H59,3,10),AA60:AA63))</f>
        <v>0</v>
      </c>
      <c r="AB59" s="407"/>
      <c r="AC59" s="322"/>
      <c r="AD59" s="77">
        <f t="shared" si="65"/>
        <v>0</v>
      </c>
      <c r="AE59" s="77">
        <f t="shared" si="66"/>
        <v>0</v>
      </c>
      <c r="AF59" s="103">
        <f t="shared" si="97"/>
        <v>0</v>
      </c>
      <c r="AG59" s="432">
        <f>IF(AD$1="","",SUMIF($H60:$H63,MID($H59,3,10),AG60:AG63))</f>
        <v>0</v>
      </c>
      <c r="AH59" s="432">
        <f>IF(AD$1="","",SUMIF($H60:$H63,MID($H59,3,10),AH60:AH63))</f>
        <v>0</v>
      </c>
      <c r="AI59" s="407"/>
      <c r="AJ59" s="322"/>
      <c r="AK59" s="77">
        <f t="shared" si="67"/>
        <v>0</v>
      </c>
      <c r="AL59" s="77">
        <f t="shared" si="68"/>
        <v>0</v>
      </c>
      <c r="AM59" s="103">
        <f t="shared" si="98"/>
        <v>0</v>
      </c>
      <c r="AN59" s="432">
        <f>IF(AK$1="","",SUMIF($H60:$H63,MID($H59,3,10),AN60:AN63))</f>
        <v>0</v>
      </c>
      <c r="AO59" s="432">
        <f>IF(AK$1="","",SUMIF($H60:$H63,MID($H59,3,10),AO60:AO63))</f>
        <v>0</v>
      </c>
      <c r="AP59" s="407"/>
      <c r="AQ59" s="322"/>
      <c r="AR59" s="77">
        <f t="shared" si="69"/>
        <v>0</v>
      </c>
      <c r="AS59" s="77">
        <f t="shared" si="70"/>
        <v>0</v>
      </c>
      <c r="AT59" s="103">
        <f t="shared" si="99"/>
        <v>0</v>
      </c>
      <c r="AU59" s="432">
        <f>IF(AR$1="","",SUMIF($H60:$H63,MID($H59,3,10),AU60:AU63))</f>
        <v>0</v>
      </c>
      <c r="AV59" s="432">
        <f>IF(AR$1="","",SUMIF($H60:$H63,MID($H59,3,10),AV60:AV63))</f>
        <v>0</v>
      </c>
      <c r="AW59" s="407"/>
      <c r="AX59" s="322"/>
      <c r="AY59" s="77">
        <f t="shared" si="71"/>
        <v>0</v>
      </c>
      <c r="AZ59" s="77">
        <f t="shared" si="72"/>
        <v>0</v>
      </c>
      <c r="BA59" s="103">
        <f t="shared" si="100"/>
        <v>0</v>
      </c>
      <c r="BB59" s="432">
        <f>IF(AY$1="","",SUMIF($H60:$H63,MID($H59,3,10),BB60:BB63))</f>
        <v>0</v>
      </c>
      <c r="BC59" s="432">
        <f>IF(AY$1="","",SUMIF($H60:$H63,MID($H59,3,10),BC60:BC63))</f>
        <v>0</v>
      </c>
      <c r="BD59" s="407"/>
      <c r="BE59" s="322"/>
      <c r="BF59" s="77">
        <f t="shared" si="73"/>
        <v>0</v>
      </c>
      <c r="BG59" s="77">
        <f t="shared" si="74"/>
        <v>0</v>
      </c>
      <c r="BH59" s="103">
        <f t="shared" si="101"/>
        <v>0</v>
      </c>
      <c r="BI59" s="432">
        <f>IF(BF$1="","",SUMIF($H60:$H63,MID($H59,3,10),BI60:BI63))</f>
        <v>0</v>
      </c>
      <c r="BJ59" s="432">
        <f>IF(BF$1="","",SUMIF($H60:$H63,MID($H59,3,10),BJ60:BJ63))</f>
        <v>0</v>
      </c>
      <c r="BK59" s="407"/>
      <c r="BL59" s="322"/>
      <c r="BM59" s="77">
        <f t="shared" si="75"/>
        <v>0</v>
      </c>
      <c r="BN59" s="77">
        <f t="shared" si="76"/>
        <v>0</v>
      </c>
      <c r="BO59" s="103">
        <f t="shared" si="102"/>
        <v>0</v>
      </c>
      <c r="BP59" s="432">
        <f>IF(BM$1="","",SUMIF($H60:$H63,MID($H59,3,10),BP60:BP63))</f>
        <v>0</v>
      </c>
      <c r="BQ59" s="432">
        <f>IF(BM$1="","",SUMIF($H60:$H63,MID($H59,3,10),BQ60:BQ63))</f>
        <v>0</v>
      </c>
      <c r="BR59" s="407"/>
      <c r="BS59" s="322"/>
      <c r="BT59" s="77">
        <f t="shared" si="77"/>
        <v>0</v>
      </c>
      <c r="BU59" s="77">
        <f t="shared" si="78"/>
        <v>0</v>
      </c>
      <c r="BV59" s="103">
        <f t="shared" si="103"/>
        <v>0</v>
      </c>
      <c r="BW59" s="432">
        <f>IF(BT$1="","",SUMIF($H60:$H63,MID($H59,3,10),BW60:BW63))</f>
        <v>0</v>
      </c>
      <c r="BX59" s="432">
        <f>IF(BT$1="","",SUMIF($H60:$H63,MID($H59,3,10),BX60:BX63))</f>
        <v>0</v>
      </c>
      <c r="BY59" s="407"/>
      <c r="BZ59" s="322"/>
      <c r="CA59" s="77">
        <f t="shared" si="79"/>
        <v>0</v>
      </c>
      <c r="CB59" s="77">
        <f t="shared" si="80"/>
        <v>0</v>
      </c>
      <c r="CC59" s="103">
        <f t="shared" si="104"/>
        <v>0</v>
      </c>
      <c r="CD59" s="432">
        <f>IF(CA$1="","",SUMIF($H60:$H63,MID($H59,3,10),CD60:CD63))</f>
        <v>0</v>
      </c>
      <c r="CE59" s="432">
        <f>IF(CA$1="","",SUMIF($H60:$H63,MID($H59,3,10),CE60:CE63))</f>
        <v>0</v>
      </c>
      <c r="CF59" s="407"/>
      <c r="CG59" s="322"/>
      <c r="CH59" s="77">
        <f t="shared" si="81"/>
        <v>0</v>
      </c>
      <c r="CI59" s="77">
        <f t="shared" si="82"/>
        <v>0</v>
      </c>
      <c r="CJ59" s="103">
        <f t="shared" si="105"/>
        <v>0</v>
      </c>
      <c r="CK59" s="432">
        <f>IF(CH$1="","",SUMIF($H60:$H63,MID($H59,3,10),CK60:CK63))</f>
        <v>0</v>
      </c>
      <c r="CL59" s="432">
        <f>IF(CH$1="","",SUMIF($H60:$H63,MID($H59,3,10),CL60:CL63))</f>
        <v>0</v>
      </c>
      <c r="CM59" s="407"/>
      <c r="CN59" s="322"/>
      <c r="CO59" s="77">
        <f t="shared" si="83"/>
        <v>0</v>
      </c>
      <c r="CP59" s="77">
        <f t="shared" si="84"/>
        <v>0</v>
      </c>
      <c r="CQ59" s="103">
        <f t="shared" si="106"/>
        <v>0</v>
      </c>
      <c r="CR59" s="432">
        <f>IF(CO$1="","",SUMIF($H60:$H63,MID($H59,3,10),CR60:CR63))</f>
        <v>0</v>
      </c>
      <c r="CS59" s="432">
        <f>IF(CO$1="","",SUMIF($H60:$H63,MID($H59,3,10),CS60:CS63))</f>
        <v>0</v>
      </c>
      <c r="CT59" s="407"/>
      <c r="CU59" s="322"/>
      <c r="CV59" s="77">
        <f t="shared" si="85"/>
        <v>0</v>
      </c>
      <c r="CW59" s="77">
        <f t="shared" si="86"/>
        <v>0</v>
      </c>
      <c r="CX59" s="103">
        <f t="shared" si="107"/>
        <v>0</v>
      </c>
      <c r="CY59" s="432">
        <f>IF(CV$1="","",SUMIF($H60:$H63,MID($H59,3,10),CY60:CY63))</f>
        <v>0</v>
      </c>
      <c r="CZ59" s="432">
        <f>IF(CV$1="","",SUMIF($H60:$H63,MID($H59,3,10),CZ60:CZ63))</f>
        <v>0</v>
      </c>
      <c r="DA59" s="407"/>
      <c r="DB59" s="322"/>
      <c r="DC59" s="77">
        <f t="shared" si="87"/>
        <v>0</v>
      </c>
      <c r="DD59" s="77">
        <f t="shared" si="88"/>
        <v>0</v>
      </c>
      <c r="DE59" s="103">
        <f t="shared" si="108"/>
        <v>0</v>
      </c>
      <c r="DF59" s="432">
        <f>IF(DC$1="","",SUMIF($H60:$H63,MID($H59,3,10),DF60:DF63))</f>
        <v>0</v>
      </c>
      <c r="DG59" s="432">
        <f>IF(DC$1="","",SUMIF($H60:$H63,MID($H59,3,10),DG60:DG63))</f>
        <v>0</v>
      </c>
      <c r="DH59" s="407"/>
      <c r="DI59" s="322"/>
      <c r="DJ59" s="77">
        <f t="shared" si="89"/>
        <v>0</v>
      </c>
      <c r="DK59" s="77">
        <f t="shared" si="90"/>
        <v>0</v>
      </c>
      <c r="DL59" s="103">
        <f t="shared" si="109"/>
        <v>0</v>
      </c>
      <c r="DM59" s="432">
        <f>IF(DJ$1="","",SUMIF($H60:$H63,MID($H59,3,10),DM60:DM63))</f>
        <v>0</v>
      </c>
      <c r="DN59" s="432">
        <f>IF(DJ$1="","",SUMIF($H60:$H63,MID($H59,3,10),DN60:DN63))</f>
        <v>0</v>
      </c>
      <c r="DO59" s="407"/>
      <c r="DP59" s="322"/>
      <c r="DQ59" s="77">
        <f t="shared" si="91"/>
        <v>0</v>
      </c>
      <c r="DR59" s="77">
        <f t="shared" si="92"/>
        <v>0</v>
      </c>
      <c r="DS59" s="103">
        <f t="shared" si="110"/>
        <v>0</v>
      </c>
      <c r="DT59" s="432">
        <f>IF(DQ$1="","",SUMIF($H60:$H63,MID($H59,3,10),DT60:DT63))</f>
        <v>0</v>
      </c>
      <c r="DU59" s="432">
        <f>IF(DQ$1="","",SUMIF($H60:$H63,MID($H59,3,10),DU60:DU63))</f>
        <v>0</v>
      </c>
      <c r="DV59" s="407"/>
    </row>
    <row r="60" spans="1:126" ht="12.75" outlineLevel="1" x14ac:dyDescent="0.2">
      <c r="A60" s="154" t="s">
        <v>74</v>
      </c>
      <c r="B60" s="170"/>
      <c r="C60" s="55"/>
      <c r="D60" s="55"/>
      <c r="E60" s="102">
        <f t="shared" si="58"/>
        <v>0</v>
      </c>
      <c r="F60" s="210"/>
      <c r="G60" s="18"/>
      <c r="H60" s="323" t="s">
        <v>347</v>
      </c>
      <c r="I60" s="79">
        <f t="shared" si="59"/>
        <v>0</v>
      </c>
      <c r="J60" s="79">
        <f t="shared" si="60"/>
        <v>0</v>
      </c>
      <c r="K60" s="102">
        <f t="shared" ref="K60:K70" si="112">IF(I$1="","",SUM(I60:J60))</f>
        <v>0</v>
      </c>
      <c r="L60" s="535"/>
      <c r="M60" s="535"/>
      <c r="N60" s="407"/>
      <c r="O60" s="322" t="str">
        <f t="shared" si="3"/>
        <v>SLF</v>
      </c>
      <c r="P60" s="79">
        <f t="shared" si="61"/>
        <v>0</v>
      </c>
      <c r="Q60" s="79">
        <f t="shared" si="62"/>
        <v>0</v>
      </c>
      <c r="R60" s="102">
        <f t="shared" si="111"/>
        <v>0</v>
      </c>
      <c r="S60" s="535"/>
      <c r="T60" s="535"/>
      <c r="U60" s="407"/>
      <c r="V60" s="322"/>
      <c r="W60" s="79">
        <f t="shared" si="63"/>
        <v>0</v>
      </c>
      <c r="X60" s="79">
        <f t="shared" si="64"/>
        <v>0</v>
      </c>
      <c r="Y60" s="102">
        <f t="shared" si="96"/>
        <v>0</v>
      </c>
      <c r="Z60" s="535"/>
      <c r="AA60" s="535"/>
      <c r="AB60" s="407"/>
      <c r="AC60" s="322"/>
      <c r="AD60" s="79">
        <f t="shared" si="65"/>
        <v>0</v>
      </c>
      <c r="AE60" s="79">
        <f t="shared" si="66"/>
        <v>0</v>
      </c>
      <c r="AF60" s="102">
        <f t="shared" si="97"/>
        <v>0</v>
      </c>
      <c r="AG60" s="535"/>
      <c r="AH60" s="535"/>
      <c r="AI60" s="407"/>
      <c r="AJ60" s="322"/>
      <c r="AK60" s="79">
        <f t="shared" si="67"/>
        <v>0</v>
      </c>
      <c r="AL60" s="79">
        <f t="shared" si="68"/>
        <v>0</v>
      </c>
      <c r="AM60" s="102">
        <f t="shared" si="98"/>
        <v>0</v>
      </c>
      <c r="AN60" s="535"/>
      <c r="AO60" s="535"/>
      <c r="AP60" s="407"/>
      <c r="AQ60" s="322"/>
      <c r="AR60" s="79">
        <f t="shared" si="69"/>
        <v>0</v>
      </c>
      <c r="AS60" s="79">
        <f t="shared" si="70"/>
        <v>0</v>
      </c>
      <c r="AT60" s="102">
        <f t="shared" si="99"/>
        <v>0</v>
      </c>
      <c r="AU60" s="535"/>
      <c r="AV60" s="535"/>
      <c r="AW60" s="407"/>
      <c r="AX60" s="322"/>
      <c r="AY60" s="79">
        <f t="shared" si="71"/>
        <v>0</v>
      </c>
      <c r="AZ60" s="79">
        <f t="shared" si="72"/>
        <v>0</v>
      </c>
      <c r="BA60" s="102">
        <f t="shared" si="100"/>
        <v>0</v>
      </c>
      <c r="BB60" s="535"/>
      <c r="BC60" s="535"/>
      <c r="BD60" s="407"/>
      <c r="BE60" s="322"/>
      <c r="BF60" s="79">
        <f t="shared" si="73"/>
        <v>0</v>
      </c>
      <c r="BG60" s="79">
        <f t="shared" si="74"/>
        <v>0</v>
      </c>
      <c r="BH60" s="102">
        <f t="shared" si="101"/>
        <v>0</v>
      </c>
      <c r="BI60" s="535"/>
      <c r="BJ60" s="535"/>
      <c r="BK60" s="407"/>
      <c r="BL60" s="322"/>
      <c r="BM60" s="79">
        <f t="shared" si="75"/>
        <v>0</v>
      </c>
      <c r="BN60" s="79">
        <f t="shared" si="76"/>
        <v>0</v>
      </c>
      <c r="BO60" s="102">
        <f t="shared" si="102"/>
        <v>0</v>
      </c>
      <c r="BP60" s="535"/>
      <c r="BQ60" s="535"/>
      <c r="BR60" s="407"/>
      <c r="BS60" s="322"/>
      <c r="BT60" s="79">
        <f t="shared" si="77"/>
        <v>0</v>
      </c>
      <c r="BU60" s="79">
        <f t="shared" si="78"/>
        <v>0</v>
      </c>
      <c r="BV60" s="102">
        <f t="shared" si="103"/>
        <v>0</v>
      </c>
      <c r="BW60" s="535"/>
      <c r="BX60" s="535"/>
      <c r="BY60" s="407"/>
      <c r="BZ60" s="322"/>
      <c r="CA60" s="79">
        <f t="shared" si="79"/>
        <v>0</v>
      </c>
      <c r="CB60" s="79">
        <f t="shared" si="80"/>
        <v>0</v>
      </c>
      <c r="CC60" s="102">
        <f t="shared" si="104"/>
        <v>0</v>
      </c>
      <c r="CD60" s="535"/>
      <c r="CE60" s="535"/>
      <c r="CF60" s="407"/>
      <c r="CG60" s="322"/>
      <c r="CH60" s="79">
        <f t="shared" si="81"/>
        <v>0</v>
      </c>
      <c r="CI60" s="79">
        <f t="shared" si="82"/>
        <v>0</v>
      </c>
      <c r="CJ60" s="102">
        <f t="shared" si="105"/>
        <v>0</v>
      </c>
      <c r="CK60" s="535"/>
      <c r="CL60" s="535"/>
      <c r="CM60" s="407"/>
      <c r="CN60" s="322"/>
      <c r="CO60" s="79">
        <f t="shared" si="83"/>
        <v>0</v>
      </c>
      <c r="CP60" s="79">
        <f t="shared" si="84"/>
        <v>0</v>
      </c>
      <c r="CQ60" s="102">
        <f t="shared" si="106"/>
        <v>0</v>
      </c>
      <c r="CR60" s="535"/>
      <c r="CS60" s="535"/>
      <c r="CT60" s="407"/>
      <c r="CU60" s="322"/>
      <c r="CV60" s="79">
        <f t="shared" si="85"/>
        <v>0</v>
      </c>
      <c r="CW60" s="79">
        <f t="shared" si="86"/>
        <v>0</v>
      </c>
      <c r="CX60" s="102">
        <f t="shared" si="107"/>
        <v>0</v>
      </c>
      <c r="CY60" s="535"/>
      <c r="CZ60" s="535"/>
      <c r="DA60" s="407"/>
      <c r="DB60" s="322"/>
      <c r="DC60" s="79">
        <f t="shared" si="87"/>
        <v>0</v>
      </c>
      <c r="DD60" s="79">
        <f t="shared" si="88"/>
        <v>0</v>
      </c>
      <c r="DE60" s="102">
        <f t="shared" si="108"/>
        <v>0</v>
      </c>
      <c r="DF60" s="535"/>
      <c r="DG60" s="535"/>
      <c r="DH60" s="407"/>
      <c r="DI60" s="322"/>
      <c r="DJ60" s="79">
        <f t="shared" si="89"/>
        <v>0</v>
      </c>
      <c r="DK60" s="79">
        <f t="shared" si="90"/>
        <v>0</v>
      </c>
      <c r="DL60" s="102">
        <f t="shared" si="109"/>
        <v>0</v>
      </c>
      <c r="DM60" s="535"/>
      <c r="DN60" s="535"/>
      <c r="DO60" s="407"/>
      <c r="DP60" s="322"/>
      <c r="DQ60" s="79">
        <f t="shared" si="91"/>
        <v>0</v>
      </c>
      <c r="DR60" s="79">
        <f t="shared" si="92"/>
        <v>0</v>
      </c>
      <c r="DS60" s="102">
        <f t="shared" si="110"/>
        <v>0</v>
      </c>
      <c r="DT60" s="535"/>
      <c r="DU60" s="535"/>
      <c r="DV60" s="407"/>
    </row>
    <row r="61" spans="1:126" ht="12.75" outlineLevel="1" x14ac:dyDescent="0.2">
      <c r="A61" s="154" t="s">
        <v>75</v>
      </c>
      <c r="B61" s="170"/>
      <c r="C61" s="55"/>
      <c r="D61" s="55"/>
      <c r="E61" s="102">
        <f t="shared" si="58"/>
        <v>0</v>
      </c>
      <c r="F61" s="148"/>
      <c r="G61" s="18"/>
      <c r="H61" s="323" t="s">
        <v>347</v>
      </c>
      <c r="I61" s="79">
        <f t="shared" si="59"/>
        <v>0</v>
      </c>
      <c r="J61" s="79">
        <f t="shared" si="60"/>
        <v>0</v>
      </c>
      <c r="K61" s="102">
        <f t="shared" si="112"/>
        <v>0</v>
      </c>
      <c r="L61" s="535"/>
      <c r="M61" s="535"/>
      <c r="N61" s="407"/>
      <c r="O61" s="322" t="str">
        <f t="shared" si="3"/>
        <v>SLF</v>
      </c>
      <c r="P61" s="79">
        <f t="shared" si="61"/>
        <v>0</v>
      </c>
      <c r="Q61" s="79">
        <f t="shared" si="62"/>
        <v>0</v>
      </c>
      <c r="R61" s="102">
        <f t="shared" si="111"/>
        <v>0</v>
      </c>
      <c r="S61" s="535"/>
      <c r="T61" s="535"/>
      <c r="U61" s="407"/>
      <c r="V61" s="322"/>
      <c r="W61" s="79">
        <f t="shared" si="63"/>
        <v>0</v>
      </c>
      <c r="X61" s="79">
        <f t="shared" si="64"/>
        <v>0</v>
      </c>
      <c r="Y61" s="102">
        <f t="shared" si="96"/>
        <v>0</v>
      </c>
      <c r="Z61" s="535"/>
      <c r="AA61" s="535"/>
      <c r="AB61" s="407"/>
      <c r="AC61" s="322"/>
      <c r="AD61" s="79">
        <f t="shared" si="65"/>
        <v>0</v>
      </c>
      <c r="AE61" s="79">
        <f t="shared" si="66"/>
        <v>0</v>
      </c>
      <c r="AF61" s="102">
        <f t="shared" si="97"/>
        <v>0</v>
      </c>
      <c r="AG61" s="535"/>
      <c r="AH61" s="535"/>
      <c r="AI61" s="407"/>
      <c r="AJ61" s="322"/>
      <c r="AK61" s="79">
        <f t="shared" si="67"/>
        <v>0</v>
      </c>
      <c r="AL61" s="79">
        <f t="shared" si="68"/>
        <v>0</v>
      </c>
      <c r="AM61" s="102">
        <f t="shared" si="98"/>
        <v>0</v>
      </c>
      <c r="AN61" s="535"/>
      <c r="AO61" s="535"/>
      <c r="AP61" s="407"/>
      <c r="AQ61" s="322"/>
      <c r="AR61" s="79">
        <f t="shared" si="69"/>
        <v>0</v>
      </c>
      <c r="AS61" s="79">
        <f t="shared" si="70"/>
        <v>0</v>
      </c>
      <c r="AT61" s="102">
        <f t="shared" si="99"/>
        <v>0</v>
      </c>
      <c r="AU61" s="535"/>
      <c r="AV61" s="535"/>
      <c r="AW61" s="407"/>
      <c r="AX61" s="322"/>
      <c r="AY61" s="79">
        <f t="shared" si="71"/>
        <v>0</v>
      </c>
      <c r="AZ61" s="79">
        <f t="shared" si="72"/>
        <v>0</v>
      </c>
      <c r="BA61" s="102">
        <f t="shared" si="100"/>
        <v>0</v>
      </c>
      <c r="BB61" s="535"/>
      <c r="BC61" s="535"/>
      <c r="BD61" s="407"/>
      <c r="BE61" s="322"/>
      <c r="BF61" s="79">
        <f t="shared" si="73"/>
        <v>0</v>
      </c>
      <c r="BG61" s="79">
        <f t="shared" si="74"/>
        <v>0</v>
      </c>
      <c r="BH61" s="102">
        <f t="shared" si="101"/>
        <v>0</v>
      </c>
      <c r="BI61" s="535"/>
      <c r="BJ61" s="535"/>
      <c r="BK61" s="407"/>
      <c r="BL61" s="322"/>
      <c r="BM61" s="79">
        <f t="shared" si="75"/>
        <v>0</v>
      </c>
      <c r="BN61" s="79">
        <f t="shared" si="76"/>
        <v>0</v>
      </c>
      <c r="BO61" s="102">
        <f t="shared" si="102"/>
        <v>0</v>
      </c>
      <c r="BP61" s="535"/>
      <c r="BQ61" s="535"/>
      <c r="BR61" s="407"/>
      <c r="BS61" s="322"/>
      <c r="BT61" s="79">
        <f t="shared" si="77"/>
        <v>0</v>
      </c>
      <c r="BU61" s="79">
        <f t="shared" si="78"/>
        <v>0</v>
      </c>
      <c r="BV61" s="102">
        <f t="shared" si="103"/>
        <v>0</v>
      </c>
      <c r="BW61" s="535"/>
      <c r="BX61" s="535"/>
      <c r="BY61" s="407"/>
      <c r="BZ61" s="322"/>
      <c r="CA61" s="79">
        <f t="shared" si="79"/>
        <v>0</v>
      </c>
      <c r="CB61" s="79">
        <f t="shared" si="80"/>
        <v>0</v>
      </c>
      <c r="CC61" s="102">
        <f t="shared" si="104"/>
        <v>0</v>
      </c>
      <c r="CD61" s="535"/>
      <c r="CE61" s="535"/>
      <c r="CF61" s="407"/>
      <c r="CG61" s="322"/>
      <c r="CH61" s="79">
        <f t="shared" si="81"/>
        <v>0</v>
      </c>
      <c r="CI61" s="79">
        <f t="shared" si="82"/>
        <v>0</v>
      </c>
      <c r="CJ61" s="102">
        <f t="shared" si="105"/>
        <v>0</v>
      </c>
      <c r="CK61" s="535"/>
      <c r="CL61" s="535"/>
      <c r="CM61" s="407"/>
      <c r="CN61" s="322"/>
      <c r="CO61" s="79">
        <f t="shared" si="83"/>
        <v>0</v>
      </c>
      <c r="CP61" s="79">
        <f t="shared" si="84"/>
        <v>0</v>
      </c>
      <c r="CQ61" s="102">
        <f t="shared" si="106"/>
        <v>0</v>
      </c>
      <c r="CR61" s="535"/>
      <c r="CS61" s="535"/>
      <c r="CT61" s="407"/>
      <c r="CU61" s="322"/>
      <c r="CV61" s="79">
        <f t="shared" si="85"/>
        <v>0</v>
      </c>
      <c r="CW61" s="79">
        <f t="shared" si="86"/>
        <v>0</v>
      </c>
      <c r="CX61" s="102">
        <f t="shared" si="107"/>
        <v>0</v>
      </c>
      <c r="CY61" s="535"/>
      <c r="CZ61" s="535"/>
      <c r="DA61" s="407"/>
      <c r="DB61" s="322"/>
      <c r="DC61" s="79">
        <f t="shared" si="87"/>
        <v>0</v>
      </c>
      <c r="DD61" s="79">
        <f t="shared" si="88"/>
        <v>0</v>
      </c>
      <c r="DE61" s="102">
        <f t="shared" si="108"/>
        <v>0</v>
      </c>
      <c r="DF61" s="535"/>
      <c r="DG61" s="535"/>
      <c r="DH61" s="407"/>
      <c r="DI61" s="322"/>
      <c r="DJ61" s="79">
        <f t="shared" si="89"/>
        <v>0</v>
      </c>
      <c r="DK61" s="79">
        <f t="shared" si="90"/>
        <v>0</v>
      </c>
      <c r="DL61" s="102">
        <f t="shared" si="109"/>
        <v>0</v>
      </c>
      <c r="DM61" s="535"/>
      <c r="DN61" s="535"/>
      <c r="DO61" s="407"/>
      <c r="DP61" s="322"/>
      <c r="DQ61" s="79">
        <f t="shared" si="91"/>
        <v>0</v>
      </c>
      <c r="DR61" s="79">
        <f t="shared" si="92"/>
        <v>0</v>
      </c>
      <c r="DS61" s="102">
        <f t="shared" si="110"/>
        <v>0</v>
      </c>
      <c r="DT61" s="535"/>
      <c r="DU61" s="535"/>
      <c r="DV61" s="407"/>
    </row>
    <row r="62" spans="1:126" ht="12.75" outlineLevel="1" x14ac:dyDescent="0.2">
      <c r="A62" s="154" t="s">
        <v>76</v>
      </c>
      <c r="B62" s="170"/>
      <c r="C62" s="55"/>
      <c r="D62" s="55"/>
      <c r="E62" s="102">
        <f t="shared" si="58"/>
        <v>0</v>
      </c>
      <c r="F62" s="210"/>
      <c r="G62" s="18"/>
      <c r="H62" s="323" t="s">
        <v>347</v>
      </c>
      <c r="I62" s="79">
        <f t="shared" si="59"/>
        <v>0</v>
      </c>
      <c r="J62" s="79">
        <f t="shared" si="60"/>
        <v>0</v>
      </c>
      <c r="K62" s="102">
        <f t="shared" si="112"/>
        <v>0</v>
      </c>
      <c r="L62" s="535"/>
      <c r="M62" s="535"/>
      <c r="N62" s="407"/>
      <c r="O62" s="322" t="str">
        <f t="shared" si="3"/>
        <v>SLF</v>
      </c>
      <c r="P62" s="79">
        <f t="shared" si="61"/>
        <v>0</v>
      </c>
      <c r="Q62" s="79">
        <f t="shared" si="62"/>
        <v>0</v>
      </c>
      <c r="R62" s="102">
        <f t="shared" si="111"/>
        <v>0</v>
      </c>
      <c r="S62" s="535"/>
      <c r="T62" s="535"/>
      <c r="U62" s="407"/>
      <c r="V62" s="322"/>
      <c r="W62" s="79">
        <f t="shared" si="63"/>
        <v>0</v>
      </c>
      <c r="X62" s="79">
        <f t="shared" si="64"/>
        <v>0</v>
      </c>
      <c r="Y62" s="102">
        <f t="shared" si="96"/>
        <v>0</v>
      </c>
      <c r="Z62" s="535"/>
      <c r="AA62" s="535"/>
      <c r="AB62" s="407"/>
      <c r="AC62" s="322"/>
      <c r="AD62" s="79">
        <f t="shared" si="65"/>
        <v>0</v>
      </c>
      <c r="AE62" s="79">
        <f t="shared" si="66"/>
        <v>0</v>
      </c>
      <c r="AF62" s="102">
        <f t="shared" si="97"/>
        <v>0</v>
      </c>
      <c r="AG62" s="535"/>
      <c r="AH62" s="535"/>
      <c r="AI62" s="407"/>
      <c r="AJ62" s="322"/>
      <c r="AK62" s="79">
        <f t="shared" si="67"/>
        <v>0</v>
      </c>
      <c r="AL62" s="79">
        <f t="shared" si="68"/>
        <v>0</v>
      </c>
      <c r="AM62" s="102">
        <f t="shared" si="98"/>
        <v>0</v>
      </c>
      <c r="AN62" s="535"/>
      <c r="AO62" s="535"/>
      <c r="AP62" s="407"/>
      <c r="AQ62" s="322"/>
      <c r="AR62" s="79">
        <f t="shared" si="69"/>
        <v>0</v>
      </c>
      <c r="AS62" s="79">
        <f t="shared" si="70"/>
        <v>0</v>
      </c>
      <c r="AT62" s="102">
        <f t="shared" si="99"/>
        <v>0</v>
      </c>
      <c r="AU62" s="535"/>
      <c r="AV62" s="535"/>
      <c r="AW62" s="407"/>
      <c r="AX62" s="322"/>
      <c r="AY62" s="79">
        <f t="shared" si="71"/>
        <v>0</v>
      </c>
      <c r="AZ62" s="79">
        <f t="shared" si="72"/>
        <v>0</v>
      </c>
      <c r="BA62" s="102">
        <f t="shared" si="100"/>
        <v>0</v>
      </c>
      <c r="BB62" s="535"/>
      <c r="BC62" s="535"/>
      <c r="BD62" s="407"/>
      <c r="BE62" s="322"/>
      <c r="BF62" s="79">
        <f t="shared" si="73"/>
        <v>0</v>
      </c>
      <c r="BG62" s="79">
        <f t="shared" si="74"/>
        <v>0</v>
      </c>
      <c r="BH62" s="102">
        <f t="shared" si="101"/>
        <v>0</v>
      </c>
      <c r="BI62" s="535"/>
      <c r="BJ62" s="535"/>
      <c r="BK62" s="407"/>
      <c r="BL62" s="322"/>
      <c r="BM62" s="79">
        <f t="shared" si="75"/>
        <v>0</v>
      </c>
      <c r="BN62" s="79">
        <f t="shared" si="76"/>
        <v>0</v>
      </c>
      <c r="BO62" s="102">
        <f t="shared" si="102"/>
        <v>0</v>
      </c>
      <c r="BP62" s="535"/>
      <c r="BQ62" s="535"/>
      <c r="BR62" s="407"/>
      <c r="BS62" s="322"/>
      <c r="BT62" s="79">
        <f t="shared" si="77"/>
        <v>0</v>
      </c>
      <c r="BU62" s="79">
        <f t="shared" si="78"/>
        <v>0</v>
      </c>
      <c r="BV62" s="102">
        <f t="shared" si="103"/>
        <v>0</v>
      </c>
      <c r="BW62" s="535"/>
      <c r="BX62" s="535"/>
      <c r="BY62" s="407"/>
      <c r="BZ62" s="322"/>
      <c r="CA62" s="79">
        <f t="shared" si="79"/>
        <v>0</v>
      </c>
      <c r="CB62" s="79">
        <f t="shared" si="80"/>
        <v>0</v>
      </c>
      <c r="CC62" s="102">
        <f t="shared" si="104"/>
        <v>0</v>
      </c>
      <c r="CD62" s="535"/>
      <c r="CE62" s="535"/>
      <c r="CF62" s="407"/>
      <c r="CG62" s="322"/>
      <c r="CH62" s="79">
        <f t="shared" si="81"/>
        <v>0</v>
      </c>
      <c r="CI62" s="79">
        <f t="shared" si="82"/>
        <v>0</v>
      </c>
      <c r="CJ62" s="102">
        <f t="shared" si="105"/>
        <v>0</v>
      </c>
      <c r="CK62" s="535"/>
      <c r="CL62" s="535"/>
      <c r="CM62" s="407"/>
      <c r="CN62" s="322"/>
      <c r="CO62" s="79">
        <f t="shared" si="83"/>
        <v>0</v>
      </c>
      <c r="CP62" s="79">
        <f t="shared" si="84"/>
        <v>0</v>
      </c>
      <c r="CQ62" s="102">
        <f t="shared" si="106"/>
        <v>0</v>
      </c>
      <c r="CR62" s="535"/>
      <c r="CS62" s="535"/>
      <c r="CT62" s="407"/>
      <c r="CU62" s="322"/>
      <c r="CV62" s="79">
        <f t="shared" si="85"/>
        <v>0</v>
      </c>
      <c r="CW62" s="79">
        <f t="shared" si="86"/>
        <v>0</v>
      </c>
      <c r="CX62" s="102">
        <f t="shared" si="107"/>
        <v>0</v>
      </c>
      <c r="CY62" s="535"/>
      <c r="CZ62" s="535"/>
      <c r="DA62" s="407"/>
      <c r="DB62" s="322"/>
      <c r="DC62" s="79">
        <f t="shared" si="87"/>
        <v>0</v>
      </c>
      <c r="DD62" s="79">
        <f t="shared" si="88"/>
        <v>0</v>
      </c>
      <c r="DE62" s="102">
        <f t="shared" si="108"/>
        <v>0</v>
      </c>
      <c r="DF62" s="535"/>
      <c r="DG62" s="535"/>
      <c r="DH62" s="407"/>
      <c r="DI62" s="322"/>
      <c r="DJ62" s="79">
        <f t="shared" si="89"/>
        <v>0</v>
      </c>
      <c r="DK62" s="79">
        <f t="shared" si="90"/>
        <v>0</v>
      </c>
      <c r="DL62" s="102">
        <f t="shared" si="109"/>
        <v>0</v>
      </c>
      <c r="DM62" s="535"/>
      <c r="DN62" s="535"/>
      <c r="DO62" s="407"/>
      <c r="DP62" s="322"/>
      <c r="DQ62" s="79">
        <f t="shared" si="91"/>
        <v>0</v>
      </c>
      <c r="DR62" s="79">
        <f t="shared" si="92"/>
        <v>0</v>
      </c>
      <c r="DS62" s="102">
        <f t="shared" si="110"/>
        <v>0</v>
      </c>
      <c r="DT62" s="535"/>
      <c r="DU62" s="535"/>
      <c r="DV62" s="407"/>
    </row>
    <row r="63" spans="1:126" s="2" customFormat="1" ht="12.75" outlineLevel="1" x14ac:dyDescent="0.2">
      <c r="A63" s="221" t="s">
        <v>19</v>
      </c>
      <c r="B63" s="172"/>
      <c r="C63" s="108">
        <f>SUMIF($H64:$H66,MID($H63,3,10),C64:C66)</f>
        <v>0</v>
      </c>
      <c r="D63" s="108">
        <f>SUMIF($H64:$H66,MID($H63,3,10),D64:D66)</f>
        <v>0</v>
      </c>
      <c r="E63" s="108">
        <f t="shared" si="58"/>
        <v>0</v>
      </c>
      <c r="F63" s="210"/>
      <c r="G63" s="18"/>
      <c r="H63" s="323" t="s">
        <v>350</v>
      </c>
      <c r="I63" s="77">
        <f t="shared" si="59"/>
        <v>0</v>
      </c>
      <c r="J63" s="77">
        <f t="shared" si="60"/>
        <v>0</v>
      </c>
      <c r="K63" s="103">
        <f t="shared" si="112"/>
        <v>0</v>
      </c>
      <c r="L63" s="432">
        <f>IF(I$1="","",SUMIF($H64:$H66,MID($H63,3,10),L64:L66))</f>
        <v>0</v>
      </c>
      <c r="M63" s="432">
        <f>IF(I$1="","",SUMIF($H64:$H66,MID($H63,3,10),M64:M66))</f>
        <v>0</v>
      </c>
      <c r="N63" s="407"/>
      <c r="O63" s="322" t="str">
        <f t="shared" si="3"/>
        <v>SL</v>
      </c>
      <c r="P63" s="77">
        <f t="shared" si="61"/>
        <v>0</v>
      </c>
      <c r="Q63" s="77">
        <f t="shared" si="62"/>
        <v>0</v>
      </c>
      <c r="R63" s="103">
        <f t="shared" si="111"/>
        <v>0</v>
      </c>
      <c r="S63" s="432">
        <f>IF(P$1="","",SUMIF($H64:$H66,MID($H63,3,10),S64:S66))</f>
        <v>0</v>
      </c>
      <c r="T63" s="432">
        <f>IF(P$1="","",SUMIF($H64:$H66,MID($H63,3,10),T64:T66))</f>
        <v>0</v>
      </c>
      <c r="U63" s="407"/>
      <c r="V63" s="322"/>
      <c r="W63" s="77">
        <f t="shared" si="63"/>
        <v>0</v>
      </c>
      <c r="X63" s="77">
        <f t="shared" si="64"/>
        <v>0</v>
      </c>
      <c r="Y63" s="103">
        <f t="shared" si="96"/>
        <v>0</v>
      </c>
      <c r="Z63" s="432">
        <f>IF(W$1="","",SUMIF($H64:$H66,MID($H63,3,10),Z64:Z66))</f>
        <v>0</v>
      </c>
      <c r="AA63" s="432">
        <f>IF(W$1="","",SUMIF($H64:$H66,MID($H63,3,10),AA64:AA66))</f>
        <v>0</v>
      </c>
      <c r="AB63" s="407"/>
      <c r="AC63" s="322"/>
      <c r="AD63" s="77">
        <f t="shared" si="65"/>
        <v>0</v>
      </c>
      <c r="AE63" s="77">
        <f t="shared" si="66"/>
        <v>0</v>
      </c>
      <c r="AF63" s="103">
        <f t="shared" si="97"/>
        <v>0</v>
      </c>
      <c r="AG63" s="432">
        <f>IF(AD$1="","",SUMIF($H64:$H66,MID($H63,3,10),AG64:AG66))</f>
        <v>0</v>
      </c>
      <c r="AH63" s="432">
        <f>IF(AD$1="","",SUMIF($H64:$H66,MID($H63,3,10),AH64:AH66))</f>
        <v>0</v>
      </c>
      <c r="AI63" s="407"/>
      <c r="AJ63" s="322"/>
      <c r="AK63" s="77">
        <f t="shared" si="67"/>
        <v>0</v>
      </c>
      <c r="AL63" s="77">
        <f t="shared" si="68"/>
        <v>0</v>
      </c>
      <c r="AM63" s="103">
        <f t="shared" si="98"/>
        <v>0</v>
      </c>
      <c r="AN63" s="432">
        <f>IF(AK$1="","",SUMIF($H64:$H66,MID($H63,3,10),AN64:AN66))</f>
        <v>0</v>
      </c>
      <c r="AO63" s="432">
        <f>IF(AK$1="","",SUMIF($H64:$H66,MID($H63,3,10),AO64:AO66))</f>
        <v>0</v>
      </c>
      <c r="AP63" s="407"/>
      <c r="AQ63" s="322"/>
      <c r="AR63" s="77">
        <f t="shared" si="69"/>
        <v>0</v>
      </c>
      <c r="AS63" s="77">
        <f t="shared" si="70"/>
        <v>0</v>
      </c>
      <c r="AT63" s="103">
        <f t="shared" si="99"/>
        <v>0</v>
      </c>
      <c r="AU63" s="432">
        <f>IF(AR$1="","",SUMIF($H64:$H66,MID($H63,3,10),AU64:AU66))</f>
        <v>0</v>
      </c>
      <c r="AV63" s="432">
        <f>IF(AR$1="","",SUMIF($H64:$H66,MID($H63,3,10),AV64:AV66))</f>
        <v>0</v>
      </c>
      <c r="AW63" s="407"/>
      <c r="AX63" s="322"/>
      <c r="AY63" s="77">
        <f t="shared" si="71"/>
        <v>0</v>
      </c>
      <c r="AZ63" s="77">
        <f t="shared" si="72"/>
        <v>0</v>
      </c>
      <c r="BA63" s="103">
        <f t="shared" si="100"/>
        <v>0</v>
      </c>
      <c r="BB63" s="432">
        <f>IF(AY$1="","",SUMIF($H64:$H66,MID($H63,3,10),BB64:BB66))</f>
        <v>0</v>
      </c>
      <c r="BC63" s="432">
        <f>IF(AY$1="","",SUMIF($H64:$H66,MID($H63,3,10),BC64:BC66))</f>
        <v>0</v>
      </c>
      <c r="BD63" s="407"/>
      <c r="BE63" s="322"/>
      <c r="BF63" s="77">
        <f t="shared" si="73"/>
        <v>0</v>
      </c>
      <c r="BG63" s="77">
        <f t="shared" si="74"/>
        <v>0</v>
      </c>
      <c r="BH63" s="103">
        <f t="shared" si="101"/>
        <v>0</v>
      </c>
      <c r="BI63" s="432">
        <f>IF(BF$1="","",SUMIF($H64:$H66,MID($H63,3,10),BI64:BI66))</f>
        <v>0</v>
      </c>
      <c r="BJ63" s="432">
        <f>IF(BF$1="","",SUMIF($H64:$H66,MID($H63,3,10),BJ64:BJ66))</f>
        <v>0</v>
      </c>
      <c r="BK63" s="407"/>
      <c r="BL63" s="322"/>
      <c r="BM63" s="77">
        <f t="shared" si="75"/>
        <v>0</v>
      </c>
      <c r="BN63" s="77">
        <f t="shared" si="76"/>
        <v>0</v>
      </c>
      <c r="BO63" s="103">
        <f t="shared" si="102"/>
        <v>0</v>
      </c>
      <c r="BP63" s="432">
        <f>IF(BM$1="","",SUMIF($H64:$H66,MID($H63,3,10),BP64:BP66))</f>
        <v>0</v>
      </c>
      <c r="BQ63" s="432">
        <f>IF(BM$1="","",SUMIF($H64:$H66,MID($H63,3,10),BQ64:BQ66))</f>
        <v>0</v>
      </c>
      <c r="BR63" s="407"/>
      <c r="BS63" s="322"/>
      <c r="BT63" s="77">
        <f t="shared" si="77"/>
        <v>0</v>
      </c>
      <c r="BU63" s="77">
        <f t="shared" si="78"/>
        <v>0</v>
      </c>
      <c r="BV63" s="103">
        <f t="shared" si="103"/>
        <v>0</v>
      </c>
      <c r="BW63" s="432">
        <f>IF(BT$1="","",SUMIF($H64:$H66,MID($H63,3,10),BW64:BW66))</f>
        <v>0</v>
      </c>
      <c r="BX63" s="432">
        <f>IF(BT$1="","",SUMIF($H64:$H66,MID($H63,3,10),BX64:BX66))</f>
        <v>0</v>
      </c>
      <c r="BY63" s="407"/>
      <c r="BZ63" s="322"/>
      <c r="CA63" s="77">
        <f t="shared" si="79"/>
        <v>0</v>
      </c>
      <c r="CB63" s="77">
        <f t="shared" si="80"/>
        <v>0</v>
      </c>
      <c r="CC63" s="103">
        <f t="shared" si="104"/>
        <v>0</v>
      </c>
      <c r="CD63" s="432">
        <f>IF(CA$1="","",SUMIF($H64:$H66,MID($H63,3,10),CD64:CD66))</f>
        <v>0</v>
      </c>
      <c r="CE63" s="432">
        <f>IF(CA$1="","",SUMIF($H64:$H66,MID($H63,3,10),CE64:CE66))</f>
        <v>0</v>
      </c>
      <c r="CF63" s="407"/>
      <c r="CG63" s="322"/>
      <c r="CH63" s="77">
        <f t="shared" si="81"/>
        <v>0</v>
      </c>
      <c r="CI63" s="77">
        <f t="shared" si="82"/>
        <v>0</v>
      </c>
      <c r="CJ63" s="103">
        <f t="shared" si="105"/>
        <v>0</v>
      </c>
      <c r="CK63" s="432">
        <f>IF(CH$1="","",SUMIF($H64:$H66,MID($H63,3,10),CK64:CK66))</f>
        <v>0</v>
      </c>
      <c r="CL63" s="432">
        <f>IF(CH$1="","",SUMIF($H64:$H66,MID($H63,3,10),CL64:CL66))</f>
        <v>0</v>
      </c>
      <c r="CM63" s="407"/>
      <c r="CN63" s="322"/>
      <c r="CO63" s="77">
        <f t="shared" si="83"/>
        <v>0</v>
      </c>
      <c r="CP63" s="77">
        <f t="shared" si="84"/>
        <v>0</v>
      </c>
      <c r="CQ63" s="103">
        <f t="shared" si="106"/>
        <v>0</v>
      </c>
      <c r="CR63" s="432">
        <f>IF(CO$1="","",SUMIF($H64:$H66,MID($H63,3,10),CR64:CR66))</f>
        <v>0</v>
      </c>
      <c r="CS63" s="432">
        <f>IF(CO$1="","",SUMIF($H64:$H66,MID($H63,3,10),CS64:CS66))</f>
        <v>0</v>
      </c>
      <c r="CT63" s="407"/>
      <c r="CU63" s="322"/>
      <c r="CV63" s="77">
        <f t="shared" si="85"/>
        <v>0</v>
      </c>
      <c r="CW63" s="77">
        <f t="shared" si="86"/>
        <v>0</v>
      </c>
      <c r="CX63" s="103">
        <f t="shared" si="107"/>
        <v>0</v>
      </c>
      <c r="CY63" s="432">
        <f>IF(CV$1="","",SUMIF($H64:$H66,MID($H63,3,10),CY64:CY66))</f>
        <v>0</v>
      </c>
      <c r="CZ63" s="432">
        <f>IF(CV$1="","",SUMIF($H64:$H66,MID($H63,3,10),CZ64:CZ66))</f>
        <v>0</v>
      </c>
      <c r="DA63" s="407"/>
      <c r="DB63" s="322"/>
      <c r="DC63" s="77">
        <f t="shared" si="87"/>
        <v>0</v>
      </c>
      <c r="DD63" s="77">
        <f t="shared" si="88"/>
        <v>0</v>
      </c>
      <c r="DE63" s="103">
        <f t="shared" si="108"/>
        <v>0</v>
      </c>
      <c r="DF63" s="432">
        <f>IF(DC$1="","",SUMIF($H64:$H66,MID($H63,3,10),DF64:DF66))</f>
        <v>0</v>
      </c>
      <c r="DG63" s="432">
        <f>IF(DC$1="","",SUMIF($H64:$H66,MID($H63,3,10),DG64:DG66))</f>
        <v>0</v>
      </c>
      <c r="DH63" s="407"/>
      <c r="DI63" s="322"/>
      <c r="DJ63" s="77">
        <f t="shared" si="89"/>
        <v>0</v>
      </c>
      <c r="DK63" s="77">
        <f t="shared" si="90"/>
        <v>0</v>
      </c>
      <c r="DL63" s="103">
        <f t="shared" si="109"/>
        <v>0</v>
      </c>
      <c r="DM63" s="432">
        <f>IF(DJ$1="","",SUMIF($H64:$H66,MID($H63,3,10),DM64:DM66))</f>
        <v>0</v>
      </c>
      <c r="DN63" s="432">
        <f>IF(DJ$1="","",SUMIF($H64:$H66,MID($H63,3,10),DN64:DN66))</f>
        <v>0</v>
      </c>
      <c r="DO63" s="407"/>
      <c r="DP63" s="322"/>
      <c r="DQ63" s="77">
        <f t="shared" si="91"/>
        <v>0</v>
      </c>
      <c r="DR63" s="77">
        <f t="shared" si="92"/>
        <v>0</v>
      </c>
      <c r="DS63" s="103">
        <f t="shared" si="110"/>
        <v>0</v>
      </c>
      <c r="DT63" s="432">
        <f>IF(DQ$1="","",SUMIF($H64:$H66,MID($H63,3,10),DT64:DT66))</f>
        <v>0</v>
      </c>
      <c r="DU63" s="432">
        <f>IF(DQ$1="","",SUMIF($H64:$H66,MID($H63,3,10),DU64:DU66))</f>
        <v>0</v>
      </c>
      <c r="DV63" s="407"/>
    </row>
    <row r="64" spans="1:126" ht="12.75" outlineLevel="1" x14ac:dyDescent="0.2">
      <c r="A64" s="154" t="s">
        <v>77</v>
      </c>
      <c r="B64" s="170"/>
      <c r="C64" s="55"/>
      <c r="D64" s="56"/>
      <c r="E64" s="102">
        <f t="shared" si="58"/>
        <v>0</v>
      </c>
      <c r="F64" s="210"/>
      <c r="G64" s="18"/>
      <c r="H64" s="323" t="s">
        <v>349</v>
      </c>
      <c r="I64" s="79">
        <f t="shared" si="59"/>
        <v>0</v>
      </c>
      <c r="J64" s="79">
        <f t="shared" si="60"/>
        <v>0</v>
      </c>
      <c r="K64" s="102">
        <f t="shared" si="112"/>
        <v>0</v>
      </c>
      <c r="L64" s="535"/>
      <c r="M64" s="535"/>
      <c r="N64" s="407"/>
      <c r="O64" s="322" t="str">
        <f t="shared" si="3"/>
        <v>SLL</v>
      </c>
      <c r="P64" s="79">
        <f t="shared" si="61"/>
        <v>0</v>
      </c>
      <c r="Q64" s="79">
        <f t="shared" si="62"/>
        <v>0</v>
      </c>
      <c r="R64" s="102">
        <f t="shared" si="111"/>
        <v>0</v>
      </c>
      <c r="S64" s="535"/>
      <c r="T64" s="535"/>
      <c r="U64" s="407"/>
      <c r="V64" s="322"/>
      <c r="W64" s="79">
        <f t="shared" si="63"/>
        <v>0</v>
      </c>
      <c r="X64" s="79">
        <f t="shared" si="64"/>
        <v>0</v>
      </c>
      <c r="Y64" s="102">
        <f t="shared" si="96"/>
        <v>0</v>
      </c>
      <c r="Z64" s="535"/>
      <c r="AA64" s="535"/>
      <c r="AB64" s="407"/>
      <c r="AC64" s="322"/>
      <c r="AD64" s="79">
        <f t="shared" si="65"/>
        <v>0</v>
      </c>
      <c r="AE64" s="79">
        <f t="shared" si="66"/>
        <v>0</v>
      </c>
      <c r="AF64" s="102">
        <f t="shared" si="97"/>
        <v>0</v>
      </c>
      <c r="AG64" s="535"/>
      <c r="AH64" s="535"/>
      <c r="AI64" s="407"/>
      <c r="AJ64" s="322"/>
      <c r="AK64" s="79">
        <f t="shared" si="67"/>
        <v>0</v>
      </c>
      <c r="AL64" s="79">
        <f t="shared" si="68"/>
        <v>0</v>
      </c>
      <c r="AM64" s="102">
        <f t="shared" si="98"/>
        <v>0</v>
      </c>
      <c r="AN64" s="535"/>
      <c r="AO64" s="535"/>
      <c r="AP64" s="407"/>
      <c r="AQ64" s="322"/>
      <c r="AR64" s="79">
        <f t="shared" si="69"/>
        <v>0</v>
      </c>
      <c r="AS64" s="79">
        <f t="shared" si="70"/>
        <v>0</v>
      </c>
      <c r="AT64" s="102">
        <f t="shared" si="99"/>
        <v>0</v>
      </c>
      <c r="AU64" s="535"/>
      <c r="AV64" s="535"/>
      <c r="AW64" s="407"/>
      <c r="AX64" s="322"/>
      <c r="AY64" s="79">
        <f t="shared" si="71"/>
        <v>0</v>
      </c>
      <c r="AZ64" s="79">
        <f t="shared" si="72"/>
        <v>0</v>
      </c>
      <c r="BA64" s="102">
        <f t="shared" si="100"/>
        <v>0</v>
      </c>
      <c r="BB64" s="535"/>
      <c r="BC64" s="535"/>
      <c r="BD64" s="407"/>
      <c r="BE64" s="322"/>
      <c r="BF64" s="79">
        <f t="shared" si="73"/>
        <v>0</v>
      </c>
      <c r="BG64" s="79">
        <f t="shared" si="74"/>
        <v>0</v>
      </c>
      <c r="BH64" s="102">
        <f t="shared" si="101"/>
        <v>0</v>
      </c>
      <c r="BI64" s="535"/>
      <c r="BJ64" s="535"/>
      <c r="BK64" s="407"/>
      <c r="BL64" s="322"/>
      <c r="BM64" s="79">
        <f t="shared" si="75"/>
        <v>0</v>
      </c>
      <c r="BN64" s="79">
        <f t="shared" si="76"/>
        <v>0</v>
      </c>
      <c r="BO64" s="102">
        <f t="shared" si="102"/>
        <v>0</v>
      </c>
      <c r="BP64" s="535"/>
      <c r="BQ64" s="535"/>
      <c r="BR64" s="407"/>
      <c r="BS64" s="322"/>
      <c r="BT64" s="79">
        <f t="shared" si="77"/>
        <v>0</v>
      </c>
      <c r="BU64" s="79">
        <f t="shared" si="78"/>
        <v>0</v>
      </c>
      <c r="BV64" s="102">
        <f t="shared" si="103"/>
        <v>0</v>
      </c>
      <c r="BW64" s="535"/>
      <c r="BX64" s="535"/>
      <c r="BY64" s="407"/>
      <c r="BZ64" s="322"/>
      <c r="CA64" s="79">
        <f t="shared" si="79"/>
        <v>0</v>
      </c>
      <c r="CB64" s="79">
        <f t="shared" si="80"/>
        <v>0</v>
      </c>
      <c r="CC64" s="102">
        <f t="shared" si="104"/>
        <v>0</v>
      </c>
      <c r="CD64" s="535"/>
      <c r="CE64" s="535"/>
      <c r="CF64" s="407"/>
      <c r="CG64" s="322"/>
      <c r="CH64" s="79">
        <f t="shared" si="81"/>
        <v>0</v>
      </c>
      <c r="CI64" s="79">
        <f t="shared" si="82"/>
        <v>0</v>
      </c>
      <c r="CJ64" s="102">
        <f t="shared" si="105"/>
        <v>0</v>
      </c>
      <c r="CK64" s="535"/>
      <c r="CL64" s="535"/>
      <c r="CM64" s="407"/>
      <c r="CN64" s="322"/>
      <c r="CO64" s="79">
        <f t="shared" si="83"/>
        <v>0</v>
      </c>
      <c r="CP64" s="79">
        <f t="shared" si="84"/>
        <v>0</v>
      </c>
      <c r="CQ64" s="102">
        <f t="shared" si="106"/>
        <v>0</v>
      </c>
      <c r="CR64" s="535"/>
      <c r="CS64" s="535"/>
      <c r="CT64" s="407"/>
      <c r="CU64" s="322"/>
      <c r="CV64" s="79">
        <f t="shared" si="85"/>
        <v>0</v>
      </c>
      <c r="CW64" s="79">
        <f t="shared" si="86"/>
        <v>0</v>
      </c>
      <c r="CX64" s="102">
        <f t="shared" si="107"/>
        <v>0</v>
      </c>
      <c r="CY64" s="535"/>
      <c r="CZ64" s="535"/>
      <c r="DA64" s="407"/>
      <c r="DB64" s="322"/>
      <c r="DC64" s="79">
        <f t="shared" si="87"/>
        <v>0</v>
      </c>
      <c r="DD64" s="79">
        <f t="shared" si="88"/>
        <v>0</v>
      </c>
      <c r="DE64" s="102">
        <f t="shared" si="108"/>
        <v>0</v>
      </c>
      <c r="DF64" s="535"/>
      <c r="DG64" s="535"/>
      <c r="DH64" s="407"/>
      <c r="DI64" s="322"/>
      <c r="DJ64" s="79">
        <f t="shared" si="89"/>
        <v>0</v>
      </c>
      <c r="DK64" s="79">
        <f t="shared" si="90"/>
        <v>0</v>
      </c>
      <c r="DL64" s="102">
        <f t="shared" si="109"/>
        <v>0</v>
      </c>
      <c r="DM64" s="535"/>
      <c r="DN64" s="535"/>
      <c r="DO64" s="407"/>
      <c r="DP64" s="322"/>
      <c r="DQ64" s="79">
        <f t="shared" si="91"/>
        <v>0</v>
      </c>
      <c r="DR64" s="79">
        <f t="shared" si="92"/>
        <v>0</v>
      </c>
      <c r="DS64" s="102">
        <f t="shared" si="110"/>
        <v>0</v>
      </c>
      <c r="DT64" s="535"/>
      <c r="DU64" s="535"/>
      <c r="DV64" s="407"/>
    </row>
    <row r="65" spans="1:126" ht="12.75" outlineLevel="1" x14ac:dyDescent="0.2">
      <c r="A65" s="154" t="s">
        <v>219</v>
      </c>
      <c r="B65" s="170"/>
      <c r="C65" s="55"/>
      <c r="D65" s="55"/>
      <c r="E65" s="102">
        <f t="shared" si="58"/>
        <v>0</v>
      </c>
      <c r="F65" s="210"/>
      <c r="G65" s="18" t="s">
        <v>218</v>
      </c>
      <c r="H65" s="323" t="s">
        <v>349</v>
      </c>
      <c r="I65" s="79">
        <f t="shared" si="59"/>
        <v>0</v>
      </c>
      <c r="J65" s="79">
        <f t="shared" si="60"/>
        <v>0</v>
      </c>
      <c r="K65" s="102">
        <f t="shared" si="112"/>
        <v>0</v>
      </c>
      <c r="L65" s="535"/>
      <c r="M65" s="535"/>
      <c r="N65" s="407"/>
      <c r="O65" s="322" t="str">
        <f t="shared" si="3"/>
        <v>SLL</v>
      </c>
      <c r="P65" s="79">
        <f t="shared" si="61"/>
        <v>0</v>
      </c>
      <c r="Q65" s="79">
        <f t="shared" si="62"/>
        <v>0</v>
      </c>
      <c r="R65" s="102">
        <f t="shared" si="111"/>
        <v>0</v>
      </c>
      <c r="S65" s="535"/>
      <c r="T65" s="535"/>
      <c r="U65" s="407"/>
      <c r="V65" s="322"/>
      <c r="W65" s="79">
        <f t="shared" si="63"/>
        <v>0</v>
      </c>
      <c r="X65" s="79">
        <f t="shared" si="64"/>
        <v>0</v>
      </c>
      <c r="Y65" s="102">
        <f t="shared" si="96"/>
        <v>0</v>
      </c>
      <c r="Z65" s="535"/>
      <c r="AA65" s="535"/>
      <c r="AB65" s="407"/>
      <c r="AC65" s="322"/>
      <c r="AD65" s="79">
        <f t="shared" si="65"/>
        <v>0</v>
      </c>
      <c r="AE65" s="79">
        <f t="shared" si="66"/>
        <v>0</v>
      </c>
      <c r="AF65" s="102">
        <f t="shared" si="97"/>
        <v>0</v>
      </c>
      <c r="AG65" s="535"/>
      <c r="AH65" s="535"/>
      <c r="AI65" s="407"/>
      <c r="AJ65" s="322"/>
      <c r="AK65" s="79">
        <f t="shared" si="67"/>
        <v>0</v>
      </c>
      <c r="AL65" s="79">
        <f t="shared" si="68"/>
        <v>0</v>
      </c>
      <c r="AM65" s="102">
        <f t="shared" si="98"/>
        <v>0</v>
      </c>
      <c r="AN65" s="535"/>
      <c r="AO65" s="535"/>
      <c r="AP65" s="407"/>
      <c r="AQ65" s="322"/>
      <c r="AR65" s="79">
        <f t="shared" si="69"/>
        <v>0</v>
      </c>
      <c r="AS65" s="79">
        <f t="shared" si="70"/>
        <v>0</v>
      </c>
      <c r="AT65" s="102">
        <f t="shared" si="99"/>
        <v>0</v>
      </c>
      <c r="AU65" s="535"/>
      <c r="AV65" s="535"/>
      <c r="AW65" s="407"/>
      <c r="AX65" s="322"/>
      <c r="AY65" s="79">
        <f t="shared" si="71"/>
        <v>0</v>
      </c>
      <c r="AZ65" s="79">
        <f t="shared" si="72"/>
        <v>0</v>
      </c>
      <c r="BA65" s="102">
        <f t="shared" si="100"/>
        <v>0</v>
      </c>
      <c r="BB65" s="535"/>
      <c r="BC65" s="535"/>
      <c r="BD65" s="407"/>
      <c r="BE65" s="322"/>
      <c r="BF65" s="79">
        <f t="shared" si="73"/>
        <v>0</v>
      </c>
      <c r="BG65" s="79">
        <f t="shared" si="74"/>
        <v>0</v>
      </c>
      <c r="BH65" s="102">
        <f t="shared" si="101"/>
        <v>0</v>
      </c>
      <c r="BI65" s="535"/>
      <c r="BJ65" s="535"/>
      <c r="BK65" s="407"/>
      <c r="BL65" s="322"/>
      <c r="BM65" s="79">
        <f t="shared" si="75"/>
        <v>0</v>
      </c>
      <c r="BN65" s="79">
        <f t="shared" si="76"/>
        <v>0</v>
      </c>
      <c r="BO65" s="102">
        <f t="shared" si="102"/>
        <v>0</v>
      </c>
      <c r="BP65" s="535"/>
      <c r="BQ65" s="535"/>
      <c r="BR65" s="407"/>
      <c r="BS65" s="322"/>
      <c r="BT65" s="79">
        <f t="shared" si="77"/>
        <v>0</v>
      </c>
      <c r="BU65" s="79">
        <f t="shared" si="78"/>
        <v>0</v>
      </c>
      <c r="BV65" s="102">
        <f t="shared" si="103"/>
        <v>0</v>
      </c>
      <c r="BW65" s="535"/>
      <c r="BX65" s="535"/>
      <c r="BY65" s="407"/>
      <c r="BZ65" s="322"/>
      <c r="CA65" s="79">
        <f t="shared" si="79"/>
        <v>0</v>
      </c>
      <c r="CB65" s="79">
        <f t="shared" si="80"/>
        <v>0</v>
      </c>
      <c r="CC65" s="102">
        <f t="shared" si="104"/>
        <v>0</v>
      </c>
      <c r="CD65" s="535"/>
      <c r="CE65" s="535"/>
      <c r="CF65" s="407"/>
      <c r="CG65" s="322"/>
      <c r="CH65" s="79">
        <f t="shared" si="81"/>
        <v>0</v>
      </c>
      <c r="CI65" s="79">
        <f t="shared" si="82"/>
        <v>0</v>
      </c>
      <c r="CJ65" s="102">
        <f t="shared" si="105"/>
        <v>0</v>
      </c>
      <c r="CK65" s="535"/>
      <c r="CL65" s="535"/>
      <c r="CM65" s="407"/>
      <c r="CN65" s="322"/>
      <c r="CO65" s="79">
        <f t="shared" si="83"/>
        <v>0</v>
      </c>
      <c r="CP65" s="79">
        <f t="shared" si="84"/>
        <v>0</v>
      </c>
      <c r="CQ65" s="102">
        <f t="shared" si="106"/>
        <v>0</v>
      </c>
      <c r="CR65" s="535"/>
      <c r="CS65" s="535"/>
      <c r="CT65" s="407"/>
      <c r="CU65" s="322"/>
      <c r="CV65" s="79">
        <f t="shared" si="85"/>
        <v>0</v>
      </c>
      <c r="CW65" s="79">
        <f t="shared" si="86"/>
        <v>0</v>
      </c>
      <c r="CX65" s="102">
        <f t="shared" si="107"/>
        <v>0</v>
      </c>
      <c r="CY65" s="535"/>
      <c r="CZ65" s="535"/>
      <c r="DA65" s="407"/>
      <c r="DB65" s="322"/>
      <c r="DC65" s="79">
        <f t="shared" si="87"/>
        <v>0</v>
      </c>
      <c r="DD65" s="79">
        <f t="shared" si="88"/>
        <v>0</v>
      </c>
      <c r="DE65" s="102">
        <f t="shared" si="108"/>
        <v>0</v>
      </c>
      <c r="DF65" s="535"/>
      <c r="DG65" s="535"/>
      <c r="DH65" s="407"/>
      <c r="DI65" s="322"/>
      <c r="DJ65" s="79">
        <f t="shared" si="89"/>
        <v>0</v>
      </c>
      <c r="DK65" s="79">
        <f t="shared" si="90"/>
        <v>0</v>
      </c>
      <c r="DL65" s="102">
        <f t="shared" si="109"/>
        <v>0</v>
      </c>
      <c r="DM65" s="535"/>
      <c r="DN65" s="535"/>
      <c r="DO65" s="407"/>
      <c r="DP65" s="322"/>
      <c r="DQ65" s="79">
        <f t="shared" si="91"/>
        <v>0</v>
      </c>
      <c r="DR65" s="79">
        <f t="shared" si="92"/>
        <v>0</v>
      </c>
      <c r="DS65" s="102">
        <f t="shared" si="110"/>
        <v>0</v>
      </c>
      <c r="DT65" s="535"/>
      <c r="DU65" s="535"/>
      <c r="DV65" s="407"/>
    </row>
    <row r="66" spans="1:126" s="2" customFormat="1" ht="12.75" outlineLevel="1" x14ac:dyDescent="0.2">
      <c r="A66" s="155" t="s">
        <v>20</v>
      </c>
      <c r="B66" s="172"/>
      <c r="C66" s="108">
        <f>SUMIF($H67:$H68,MID($H66,3,10),C67:C68)</f>
        <v>0</v>
      </c>
      <c r="D66" s="108">
        <f>SUMIF($H67:$H68,MID($H66,3,10),D67:D68)</f>
        <v>0</v>
      </c>
      <c r="E66" s="103">
        <f t="shared" si="58"/>
        <v>0</v>
      </c>
      <c r="F66" s="210"/>
      <c r="G66" s="18"/>
      <c r="H66" s="323" t="s">
        <v>352</v>
      </c>
      <c r="I66" s="77">
        <f t="shared" si="59"/>
        <v>0</v>
      </c>
      <c r="J66" s="77">
        <f t="shared" si="60"/>
        <v>0</v>
      </c>
      <c r="K66" s="103">
        <f t="shared" si="112"/>
        <v>0</v>
      </c>
      <c r="L66" s="432">
        <f>IF(I$1="","",SUMIF($H67:$H68,MID($H66,3,10),L67:L68))</f>
        <v>0</v>
      </c>
      <c r="M66" s="432">
        <f>IF(I$1="","",SUMIF($H67:$H68,MID($H66,3,10),M67:M68))</f>
        <v>0</v>
      </c>
      <c r="N66" s="407"/>
      <c r="O66" s="322" t="str">
        <f t="shared" si="3"/>
        <v>SL</v>
      </c>
      <c r="P66" s="77">
        <f t="shared" si="61"/>
        <v>0</v>
      </c>
      <c r="Q66" s="77">
        <f t="shared" si="62"/>
        <v>0</v>
      </c>
      <c r="R66" s="103">
        <f t="shared" si="111"/>
        <v>0</v>
      </c>
      <c r="S66" s="432">
        <f>IF(P$1="","",SUMIF($H67:$H68,MID($H66,3,10),S67:S68))</f>
        <v>0</v>
      </c>
      <c r="T66" s="432">
        <f>IF(P$1="","",SUMIF($H67:$H68,MID($H66,3,10),T67:T68))</f>
        <v>0</v>
      </c>
      <c r="U66" s="407"/>
      <c r="V66" s="322"/>
      <c r="W66" s="77">
        <f t="shared" si="63"/>
        <v>0</v>
      </c>
      <c r="X66" s="77">
        <f t="shared" si="64"/>
        <v>0</v>
      </c>
      <c r="Y66" s="103">
        <f t="shared" si="96"/>
        <v>0</v>
      </c>
      <c r="Z66" s="432">
        <f>IF(W$1="","",SUMIF($H67:$H68,MID($H66,3,10),Z67:Z68))</f>
        <v>0</v>
      </c>
      <c r="AA66" s="432">
        <f>IF(W$1="","",SUMIF($H67:$H68,MID($H66,3,10),AA67:AA68))</f>
        <v>0</v>
      </c>
      <c r="AB66" s="407"/>
      <c r="AC66" s="322"/>
      <c r="AD66" s="77">
        <f t="shared" si="65"/>
        <v>0</v>
      </c>
      <c r="AE66" s="77">
        <f t="shared" si="66"/>
        <v>0</v>
      </c>
      <c r="AF66" s="103">
        <f t="shared" si="97"/>
        <v>0</v>
      </c>
      <c r="AG66" s="432">
        <f>IF(AD$1="","",SUMIF($H67:$H68,MID($H66,3,10),AG67:AG68))</f>
        <v>0</v>
      </c>
      <c r="AH66" s="432">
        <f>IF(AD$1="","",SUMIF($H67:$H68,MID($H66,3,10),AH67:AH68))</f>
        <v>0</v>
      </c>
      <c r="AI66" s="407"/>
      <c r="AJ66" s="322"/>
      <c r="AK66" s="77">
        <f t="shared" si="67"/>
        <v>0</v>
      </c>
      <c r="AL66" s="77">
        <f t="shared" si="68"/>
        <v>0</v>
      </c>
      <c r="AM66" s="103">
        <f t="shared" si="98"/>
        <v>0</v>
      </c>
      <c r="AN66" s="432">
        <f>IF(AK$1="","",SUMIF($H67:$H68,MID($H66,3,10),AN67:AN68))</f>
        <v>0</v>
      </c>
      <c r="AO66" s="432">
        <f>IF(AK$1="","",SUMIF($H67:$H68,MID($H66,3,10),AO67:AO68))</f>
        <v>0</v>
      </c>
      <c r="AP66" s="407"/>
      <c r="AQ66" s="322"/>
      <c r="AR66" s="77">
        <f t="shared" si="69"/>
        <v>0</v>
      </c>
      <c r="AS66" s="77">
        <f t="shared" si="70"/>
        <v>0</v>
      </c>
      <c r="AT66" s="103">
        <f t="shared" si="99"/>
        <v>0</v>
      </c>
      <c r="AU66" s="432">
        <f>IF(AR$1="","",SUMIF($H67:$H68,MID($H66,3,10),AU67:AU68))</f>
        <v>0</v>
      </c>
      <c r="AV66" s="432">
        <f>IF(AR$1="","",SUMIF($H67:$H68,MID($H66,3,10),AV67:AV68))</f>
        <v>0</v>
      </c>
      <c r="AW66" s="407"/>
      <c r="AX66" s="322"/>
      <c r="AY66" s="77">
        <f t="shared" si="71"/>
        <v>0</v>
      </c>
      <c r="AZ66" s="77">
        <f t="shared" si="72"/>
        <v>0</v>
      </c>
      <c r="BA66" s="103">
        <f t="shared" si="100"/>
        <v>0</v>
      </c>
      <c r="BB66" s="432">
        <f>IF(AY$1="","",SUMIF($H67:$H68,MID($H66,3,10),BB67:BB68))</f>
        <v>0</v>
      </c>
      <c r="BC66" s="432">
        <f>IF(AY$1="","",SUMIF($H67:$H68,MID($H66,3,10),BC67:BC68))</f>
        <v>0</v>
      </c>
      <c r="BD66" s="407"/>
      <c r="BE66" s="322"/>
      <c r="BF66" s="77">
        <f t="shared" si="73"/>
        <v>0</v>
      </c>
      <c r="BG66" s="77">
        <f t="shared" si="74"/>
        <v>0</v>
      </c>
      <c r="BH66" s="103">
        <f t="shared" si="101"/>
        <v>0</v>
      </c>
      <c r="BI66" s="432">
        <f>IF(BF$1="","",SUMIF($H67:$H68,MID($H66,3,10),BI67:BI68))</f>
        <v>0</v>
      </c>
      <c r="BJ66" s="432">
        <f>IF(BF$1="","",SUMIF($H67:$H68,MID($H66,3,10),BJ67:BJ68))</f>
        <v>0</v>
      </c>
      <c r="BK66" s="407"/>
      <c r="BL66" s="322"/>
      <c r="BM66" s="77">
        <f t="shared" si="75"/>
        <v>0</v>
      </c>
      <c r="BN66" s="77">
        <f t="shared" si="76"/>
        <v>0</v>
      </c>
      <c r="BO66" s="103">
        <f t="shared" si="102"/>
        <v>0</v>
      </c>
      <c r="BP66" s="432">
        <f>IF(BM$1="","",SUMIF($H67:$H68,MID($H66,3,10),BP67:BP68))</f>
        <v>0</v>
      </c>
      <c r="BQ66" s="432">
        <f>IF(BM$1="","",SUMIF($H67:$H68,MID($H66,3,10),BQ67:BQ68))</f>
        <v>0</v>
      </c>
      <c r="BR66" s="407"/>
      <c r="BS66" s="322"/>
      <c r="BT66" s="77">
        <f t="shared" si="77"/>
        <v>0</v>
      </c>
      <c r="BU66" s="77">
        <f t="shared" si="78"/>
        <v>0</v>
      </c>
      <c r="BV66" s="103">
        <f t="shared" si="103"/>
        <v>0</v>
      </c>
      <c r="BW66" s="432">
        <f>IF(BT$1="","",SUMIF($H67:$H68,MID($H66,3,10),BW67:BW68))</f>
        <v>0</v>
      </c>
      <c r="BX66" s="432">
        <f>IF(BT$1="","",SUMIF($H67:$H68,MID($H66,3,10),BX67:BX68))</f>
        <v>0</v>
      </c>
      <c r="BY66" s="407"/>
      <c r="BZ66" s="322"/>
      <c r="CA66" s="77">
        <f t="shared" si="79"/>
        <v>0</v>
      </c>
      <c r="CB66" s="77">
        <f t="shared" si="80"/>
        <v>0</v>
      </c>
      <c r="CC66" s="103">
        <f t="shared" si="104"/>
        <v>0</v>
      </c>
      <c r="CD66" s="432">
        <f>IF(CA$1="","",SUMIF($H67:$H68,MID($H66,3,10),CD67:CD68))</f>
        <v>0</v>
      </c>
      <c r="CE66" s="432">
        <f>IF(CA$1="","",SUMIF($H67:$H68,MID($H66,3,10),CE67:CE68))</f>
        <v>0</v>
      </c>
      <c r="CF66" s="407"/>
      <c r="CG66" s="322"/>
      <c r="CH66" s="77">
        <f t="shared" si="81"/>
        <v>0</v>
      </c>
      <c r="CI66" s="77">
        <f t="shared" si="82"/>
        <v>0</v>
      </c>
      <c r="CJ66" s="103">
        <f t="shared" si="105"/>
        <v>0</v>
      </c>
      <c r="CK66" s="432">
        <f>IF(CH$1="","",SUMIF($H67:$H68,MID($H66,3,10),CK67:CK68))</f>
        <v>0</v>
      </c>
      <c r="CL66" s="432">
        <f>IF(CH$1="","",SUMIF($H67:$H68,MID($H66,3,10),CL67:CL68))</f>
        <v>0</v>
      </c>
      <c r="CM66" s="407"/>
      <c r="CN66" s="322"/>
      <c r="CO66" s="77">
        <f t="shared" si="83"/>
        <v>0</v>
      </c>
      <c r="CP66" s="77">
        <f t="shared" si="84"/>
        <v>0</v>
      </c>
      <c r="CQ66" s="103">
        <f t="shared" si="106"/>
        <v>0</v>
      </c>
      <c r="CR66" s="432">
        <f>IF(CO$1="","",SUMIF($H67:$H68,MID($H66,3,10),CR67:CR68))</f>
        <v>0</v>
      </c>
      <c r="CS66" s="432">
        <f>IF(CO$1="","",SUMIF($H67:$H68,MID($H66,3,10),CS67:CS68))</f>
        <v>0</v>
      </c>
      <c r="CT66" s="407"/>
      <c r="CU66" s="322"/>
      <c r="CV66" s="77">
        <f t="shared" si="85"/>
        <v>0</v>
      </c>
      <c r="CW66" s="77">
        <f t="shared" si="86"/>
        <v>0</v>
      </c>
      <c r="CX66" s="103">
        <f t="shared" si="107"/>
        <v>0</v>
      </c>
      <c r="CY66" s="432">
        <f>IF(CV$1="","",SUMIF($H67:$H68,MID($H66,3,10),CY67:CY68))</f>
        <v>0</v>
      </c>
      <c r="CZ66" s="432">
        <f>IF(CV$1="","",SUMIF($H67:$H68,MID($H66,3,10),CZ67:CZ68))</f>
        <v>0</v>
      </c>
      <c r="DA66" s="407"/>
      <c r="DB66" s="322"/>
      <c r="DC66" s="77">
        <f t="shared" si="87"/>
        <v>0</v>
      </c>
      <c r="DD66" s="77">
        <f t="shared" si="88"/>
        <v>0</v>
      </c>
      <c r="DE66" s="103">
        <f t="shared" si="108"/>
        <v>0</v>
      </c>
      <c r="DF66" s="432">
        <f>IF(DC$1="","",SUMIF($H67:$H68,MID($H66,3,10),DF67:DF68))</f>
        <v>0</v>
      </c>
      <c r="DG66" s="432">
        <f>IF(DC$1="","",SUMIF($H67:$H68,MID($H66,3,10),DG67:DG68))</f>
        <v>0</v>
      </c>
      <c r="DH66" s="407"/>
      <c r="DI66" s="322"/>
      <c r="DJ66" s="77">
        <f t="shared" si="89"/>
        <v>0</v>
      </c>
      <c r="DK66" s="77">
        <f t="shared" si="90"/>
        <v>0</v>
      </c>
      <c r="DL66" s="103">
        <f t="shared" si="109"/>
        <v>0</v>
      </c>
      <c r="DM66" s="432">
        <f>IF(DJ$1="","",SUMIF($H67:$H68,MID($H66,3,10),DM67:DM68))</f>
        <v>0</v>
      </c>
      <c r="DN66" s="432">
        <f>IF(DJ$1="","",SUMIF($H67:$H68,MID($H66,3,10),DN67:DN68))</f>
        <v>0</v>
      </c>
      <c r="DO66" s="407"/>
      <c r="DP66" s="322"/>
      <c r="DQ66" s="77">
        <f t="shared" si="91"/>
        <v>0</v>
      </c>
      <c r="DR66" s="77">
        <f t="shared" si="92"/>
        <v>0</v>
      </c>
      <c r="DS66" s="103">
        <f t="shared" si="110"/>
        <v>0</v>
      </c>
      <c r="DT66" s="432">
        <f>IF(DQ$1="","",SUMIF($H67:$H68,MID($H66,3,10),DT67:DT68))</f>
        <v>0</v>
      </c>
      <c r="DU66" s="432">
        <f>IF(DQ$1="","",SUMIF($H67:$H68,MID($H66,3,10),DU67:DU68))</f>
        <v>0</v>
      </c>
      <c r="DV66" s="407"/>
    </row>
    <row r="67" spans="1:126" s="2" customFormat="1" ht="12.75" outlineLevel="1" x14ac:dyDescent="0.2">
      <c r="A67" s="92" t="s">
        <v>20</v>
      </c>
      <c r="B67" s="173"/>
      <c r="C67" s="57"/>
      <c r="D67" s="57"/>
      <c r="E67" s="110">
        <f t="shared" si="58"/>
        <v>0</v>
      </c>
      <c r="F67" s="210"/>
      <c r="G67" s="18"/>
      <c r="H67" s="323" t="s">
        <v>351</v>
      </c>
      <c r="I67" s="79">
        <f t="shared" si="59"/>
        <v>0</v>
      </c>
      <c r="J67" s="79">
        <f t="shared" si="60"/>
        <v>0</v>
      </c>
      <c r="K67" s="110">
        <f t="shared" si="112"/>
        <v>0</v>
      </c>
      <c r="L67" s="535"/>
      <c r="M67" s="535"/>
      <c r="N67" s="407"/>
      <c r="O67" s="322" t="str">
        <f t="shared" si="3"/>
        <v>SLP</v>
      </c>
      <c r="P67" s="79">
        <f t="shared" si="61"/>
        <v>0</v>
      </c>
      <c r="Q67" s="79">
        <f t="shared" si="62"/>
        <v>0</v>
      </c>
      <c r="R67" s="110">
        <f t="shared" si="111"/>
        <v>0</v>
      </c>
      <c r="S67" s="535"/>
      <c r="T67" s="535"/>
      <c r="U67" s="407"/>
      <c r="V67" s="322"/>
      <c r="W67" s="79">
        <f t="shared" si="63"/>
        <v>0</v>
      </c>
      <c r="X67" s="79">
        <f t="shared" si="64"/>
        <v>0</v>
      </c>
      <c r="Y67" s="110">
        <f t="shared" si="96"/>
        <v>0</v>
      </c>
      <c r="Z67" s="535"/>
      <c r="AA67" s="535"/>
      <c r="AB67" s="407"/>
      <c r="AC67" s="322"/>
      <c r="AD67" s="79">
        <f t="shared" si="65"/>
        <v>0</v>
      </c>
      <c r="AE67" s="79">
        <f t="shared" si="66"/>
        <v>0</v>
      </c>
      <c r="AF67" s="110">
        <f t="shared" si="97"/>
        <v>0</v>
      </c>
      <c r="AG67" s="535"/>
      <c r="AH67" s="535"/>
      <c r="AI67" s="407"/>
      <c r="AJ67" s="322"/>
      <c r="AK67" s="79">
        <f t="shared" si="67"/>
        <v>0</v>
      </c>
      <c r="AL67" s="79">
        <f t="shared" si="68"/>
        <v>0</v>
      </c>
      <c r="AM67" s="110">
        <f t="shared" si="98"/>
        <v>0</v>
      </c>
      <c r="AN67" s="535"/>
      <c r="AO67" s="535"/>
      <c r="AP67" s="407"/>
      <c r="AQ67" s="322"/>
      <c r="AR67" s="79">
        <f t="shared" si="69"/>
        <v>0</v>
      </c>
      <c r="AS67" s="79">
        <f t="shared" si="70"/>
        <v>0</v>
      </c>
      <c r="AT67" s="110">
        <f t="shared" si="99"/>
        <v>0</v>
      </c>
      <c r="AU67" s="535"/>
      <c r="AV67" s="535"/>
      <c r="AW67" s="407"/>
      <c r="AX67" s="322"/>
      <c r="AY67" s="79">
        <f t="shared" si="71"/>
        <v>0</v>
      </c>
      <c r="AZ67" s="79">
        <f t="shared" si="72"/>
        <v>0</v>
      </c>
      <c r="BA67" s="110">
        <f t="shared" si="100"/>
        <v>0</v>
      </c>
      <c r="BB67" s="535"/>
      <c r="BC67" s="535"/>
      <c r="BD67" s="407"/>
      <c r="BE67" s="322"/>
      <c r="BF67" s="79">
        <f t="shared" si="73"/>
        <v>0</v>
      </c>
      <c r="BG67" s="79">
        <f t="shared" si="74"/>
        <v>0</v>
      </c>
      <c r="BH67" s="110">
        <f t="shared" si="101"/>
        <v>0</v>
      </c>
      <c r="BI67" s="535"/>
      <c r="BJ67" s="535"/>
      <c r="BK67" s="407"/>
      <c r="BL67" s="322"/>
      <c r="BM67" s="79">
        <f t="shared" si="75"/>
        <v>0</v>
      </c>
      <c r="BN67" s="79">
        <f t="shared" si="76"/>
        <v>0</v>
      </c>
      <c r="BO67" s="110">
        <f t="shared" si="102"/>
        <v>0</v>
      </c>
      <c r="BP67" s="535"/>
      <c r="BQ67" s="535"/>
      <c r="BR67" s="407"/>
      <c r="BS67" s="322"/>
      <c r="BT67" s="79">
        <f t="shared" si="77"/>
        <v>0</v>
      </c>
      <c r="BU67" s="79">
        <f t="shared" si="78"/>
        <v>0</v>
      </c>
      <c r="BV67" s="110">
        <f t="shared" si="103"/>
        <v>0</v>
      </c>
      <c r="BW67" s="535"/>
      <c r="BX67" s="535"/>
      <c r="BY67" s="407"/>
      <c r="BZ67" s="322"/>
      <c r="CA67" s="79">
        <f t="shared" si="79"/>
        <v>0</v>
      </c>
      <c r="CB67" s="79">
        <f t="shared" si="80"/>
        <v>0</v>
      </c>
      <c r="CC67" s="110">
        <f t="shared" si="104"/>
        <v>0</v>
      </c>
      <c r="CD67" s="535"/>
      <c r="CE67" s="535"/>
      <c r="CF67" s="407"/>
      <c r="CG67" s="322"/>
      <c r="CH67" s="79">
        <f t="shared" si="81"/>
        <v>0</v>
      </c>
      <c r="CI67" s="79">
        <f t="shared" si="82"/>
        <v>0</v>
      </c>
      <c r="CJ67" s="110">
        <f t="shared" si="105"/>
        <v>0</v>
      </c>
      <c r="CK67" s="535"/>
      <c r="CL67" s="535"/>
      <c r="CM67" s="407"/>
      <c r="CN67" s="322"/>
      <c r="CO67" s="79">
        <f t="shared" si="83"/>
        <v>0</v>
      </c>
      <c r="CP67" s="79">
        <f t="shared" si="84"/>
        <v>0</v>
      </c>
      <c r="CQ67" s="110">
        <f t="shared" si="106"/>
        <v>0</v>
      </c>
      <c r="CR67" s="535"/>
      <c r="CS67" s="535"/>
      <c r="CT67" s="407"/>
      <c r="CU67" s="322"/>
      <c r="CV67" s="79">
        <f t="shared" si="85"/>
        <v>0</v>
      </c>
      <c r="CW67" s="79">
        <f t="shared" si="86"/>
        <v>0</v>
      </c>
      <c r="CX67" s="110">
        <f t="shared" si="107"/>
        <v>0</v>
      </c>
      <c r="CY67" s="535"/>
      <c r="CZ67" s="535"/>
      <c r="DA67" s="407"/>
      <c r="DB67" s="322"/>
      <c r="DC67" s="79">
        <f t="shared" si="87"/>
        <v>0</v>
      </c>
      <c r="DD67" s="79">
        <f t="shared" si="88"/>
        <v>0</v>
      </c>
      <c r="DE67" s="110">
        <f t="shared" si="108"/>
        <v>0</v>
      </c>
      <c r="DF67" s="535"/>
      <c r="DG67" s="535"/>
      <c r="DH67" s="407"/>
      <c r="DI67" s="322"/>
      <c r="DJ67" s="79">
        <f t="shared" si="89"/>
        <v>0</v>
      </c>
      <c r="DK67" s="79">
        <f t="shared" si="90"/>
        <v>0</v>
      </c>
      <c r="DL67" s="110">
        <f t="shared" si="109"/>
        <v>0</v>
      </c>
      <c r="DM67" s="535"/>
      <c r="DN67" s="535"/>
      <c r="DO67" s="407"/>
      <c r="DP67" s="322"/>
      <c r="DQ67" s="79">
        <f t="shared" si="91"/>
        <v>0</v>
      </c>
      <c r="DR67" s="79">
        <f t="shared" si="92"/>
        <v>0</v>
      </c>
      <c r="DS67" s="110">
        <f t="shared" si="110"/>
        <v>0</v>
      </c>
      <c r="DT67" s="535"/>
      <c r="DU67" s="535"/>
      <c r="DV67" s="407"/>
    </row>
    <row r="68" spans="1:126" s="2" customFormat="1" ht="12.75" outlineLevel="1" x14ac:dyDescent="0.2">
      <c r="A68" s="155" t="s">
        <v>176</v>
      </c>
      <c r="B68" s="172"/>
      <c r="C68" s="108">
        <f>SUMIF($H69:$H70,MID($H68,3,10),C69:C70)</f>
        <v>0</v>
      </c>
      <c r="D68" s="108">
        <f>SUMIF($H69:$H70,MID($H68,3,10),D69:D70)</f>
        <v>0</v>
      </c>
      <c r="E68" s="103">
        <f t="shared" si="58"/>
        <v>0</v>
      </c>
      <c r="F68" s="213"/>
      <c r="G68" s="18"/>
      <c r="H68" s="323" t="s">
        <v>354</v>
      </c>
      <c r="I68" s="77">
        <f t="shared" si="59"/>
        <v>0</v>
      </c>
      <c r="J68" s="77">
        <f t="shared" si="60"/>
        <v>0</v>
      </c>
      <c r="K68" s="103">
        <f t="shared" si="112"/>
        <v>0</v>
      </c>
      <c r="L68" s="432">
        <f>IF(I$1="","",SUMIF($H69:$H70,MID($H68,3,10),L69:L70))</f>
        <v>0</v>
      </c>
      <c r="M68" s="432">
        <f>IF(I$1="","",SUMIF($H69:$H74,MID($H68,3,10),M69:M74))</f>
        <v>0</v>
      </c>
      <c r="N68" s="407"/>
      <c r="O68" s="322" t="str">
        <f t="shared" si="3"/>
        <v>SL</v>
      </c>
      <c r="P68" s="77">
        <f t="shared" si="61"/>
        <v>0</v>
      </c>
      <c r="Q68" s="77">
        <f t="shared" si="62"/>
        <v>0</v>
      </c>
      <c r="R68" s="103">
        <f t="shared" si="111"/>
        <v>0</v>
      </c>
      <c r="S68" s="432">
        <f>IF(P$1="","",SUMIF($H69:$H70,MID($H68,3,10),S69:S70))</f>
        <v>0</v>
      </c>
      <c r="T68" s="432">
        <f>IF(P$1="","",SUMIF($H69:$H70,MID($H68,3,10),T69:T70))</f>
        <v>0</v>
      </c>
      <c r="U68" s="407"/>
      <c r="V68" s="322"/>
      <c r="W68" s="77">
        <f t="shared" si="63"/>
        <v>0</v>
      </c>
      <c r="X68" s="77">
        <f t="shared" si="64"/>
        <v>0</v>
      </c>
      <c r="Y68" s="103">
        <f t="shared" si="96"/>
        <v>0</v>
      </c>
      <c r="Z68" s="432">
        <f>IF(W$1="","",SUMIF($H69:$H70,MID($H68,3,10),Z69:Z70))</f>
        <v>0</v>
      </c>
      <c r="AA68" s="432">
        <f>IF(W$1="","",SUMIF($H69:$H70,MID($H68,3,10),AA69:AA70))</f>
        <v>0</v>
      </c>
      <c r="AB68" s="407"/>
      <c r="AC68" s="322"/>
      <c r="AD68" s="77">
        <f t="shared" si="65"/>
        <v>0</v>
      </c>
      <c r="AE68" s="77">
        <f t="shared" si="66"/>
        <v>0</v>
      </c>
      <c r="AF68" s="103">
        <f t="shared" si="97"/>
        <v>0</v>
      </c>
      <c r="AG68" s="432">
        <f>IF(AD$1="","",SUMIF($H69:$H70,MID($H68,3,10),AG69:AG70))</f>
        <v>0</v>
      </c>
      <c r="AH68" s="432">
        <f>IF(AD$1="","",SUMIF($H69:$H70,MID($H68,3,10),AH69:AH70))</f>
        <v>0</v>
      </c>
      <c r="AI68" s="407"/>
      <c r="AJ68" s="322"/>
      <c r="AK68" s="77">
        <f t="shared" si="67"/>
        <v>0</v>
      </c>
      <c r="AL68" s="77">
        <f t="shared" si="68"/>
        <v>0</v>
      </c>
      <c r="AM68" s="103">
        <f t="shared" si="98"/>
        <v>0</v>
      </c>
      <c r="AN68" s="432">
        <f>IF(AK$1="","",SUMIF($H69:$H70,MID($H68,3,10),AN69:AN70))</f>
        <v>0</v>
      </c>
      <c r="AO68" s="432">
        <f>IF(AK$1="","",SUMIF($H69:$H70,MID($H68,3,10),AO69:AO70))</f>
        <v>0</v>
      </c>
      <c r="AP68" s="407"/>
      <c r="AQ68" s="322"/>
      <c r="AR68" s="77">
        <f t="shared" si="69"/>
        <v>0</v>
      </c>
      <c r="AS68" s="77">
        <f t="shared" si="70"/>
        <v>0</v>
      </c>
      <c r="AT68" s="103">
        <f t="shared" si="99"/>
        <v>0</v>
      </c>
      <c r="AU68" s="432">
        <f>IF(AR$1="","",SUMIF($H69:$H70,MID($H68,3,10),AU69:AU70))</f>
        <v>0</v>
      </c>
      <c r="AV68" s="432">
        <f>IF(AR$1="","",SUMIF($H69:$H70,MID($H68,3,10),AV69:AV70))</f>
        <v>0</v>
      </c>
      <c r="AW68" s="407"/>
      <c r="AX68" s="322"/>
      <c r="AY68" s="77">
        <f t="shared" si="71"/>
        <v>0</v>
      </c>
      <c r="AZ68" s="77">
        <f t="shared" si="72"/>
        <v>0</v>
      </c>
      <c r="BA68" s="103">
        <f t="shared" si="100"/>
        <v>0</v>
      </c>
      <c r="BB68" s="432">
        <f>IF(AY$1="","",SUMIF($H69:$H70,MID($H68,3,10),BB69:BB70))</f>
        <v>0</v>
      </c>
      <c r="BC68" s="432">
        <f>IF(AY$1="","",SUMIF($H69:$H70,MID($H68,3,10),BC69:BC70))</f>
        <v>0</v>
      </c>
      <c r="BD68" s="407"/>
      <c r="BE68" s="322"/>
      <c r="BF68" s="77">
        <f t="shared" si="73"/>
        <v>0</v>
      </c>
      <c r="BG68" s="77">
        <f t="shared" si="74"/>
        <v>0</v>
      </c>
      <c r="BH68" s="103">
        <f t="shared" si="101"/>
        <v>0</v>
      </c>
      <c r="BI68" s="432">
        <f>IF(BF$1="","",SUMIF($H69:$H70,MID($H68,3,10),BI69:BI70))</f>
        <v>0</v>
      </c>
      <c r="BJ68" s="432">
        <f>IF(BF$1="","",SUMIF($H69:$H70,MID($H68,3,10),BJ69:BJ70))</f>
        <v>0</v>
      </c>
      <c r="BK68" s="407"/>
      <c r="BL68" s="322"/>
      <c r="BM68" s="77">
        <f t="shared" si="75"/>
        <v>0</v>
      </c>
      <c r="BN68" s="77">
        <f t="shared" si="76"/>
        <v>0</v>
      </c>
      <c r="BO68" s="103">
        <f t="shared" si="102"/>
        <v>0</v>
      </c>
      <c r="BP68" s="432">
        <f>IF(BM$1="","",SUMIF($H69:$H70,MID($H68,3,10),BP69:BP70))</f>
        <v>0</v>
      </c>
      <c r="BQ68" s="432">
        <f>IF(BM$1="","",SUMIF($H69:$H70,MID($H68,3,10),BQ69:BQ70))</f>
        <v>0</v>
      </c>
      <c r="BR68" s="407"/>
      <c r="BS68" s="322"/>
      <c r="BT68" s="77">
        <f t="shared" si="77"/>
        <v>0</v>
      </c>
      <c r="BU68" s="77">
        <f t="shared" si="78"/>
        <v>0</v>
      </c>
      <c r="BV68" s="103">
        <f t="shared" si="103"/>
        <v>0</v>
      </c>
      <c r="BW68" s="432">
        <f>IF(BT$1="","",SUMIF($H69:$H70,MID($H68,3,10),BW69:BW70))</f>
        <v>0</v>
      </c>
      <c r="BX68" s="432">
        <f>IF(BT$1="","",SUMIF($H69:$H70,MID($H68,3,10),BX69:BX70))</f>
        <v>0</v>
      </c>
      <c r="BY68" s="407"/>
      <c r="BZ68" s="322"/>
      <c r="CA68" s="77">
        <f t="shared" si="79"/>
        <v>0</v>
      </c>
      <c r="CB68" s="77">
        <f t="shared" si="80"/>
        <v>0</v>
      </c>
      <c r="CC68" s="103">
        <f t="shared" si="104"/>
        <v>0</v>
      </c>
      <c r="CD68" s="432">
        <f>IF(CA$1="","",SUMIF($H69:$H70,MID($H68,3,10),CD69:CD70))</f>
        <v>0</v>
      </c>
      <c r="CE68" s="432">
        <f>IF(CA$1="","",SUMIF($H69:$H70,MID($H68,3,10),CE69:CE70))</f>
        <v>0</v>
      </c>
      <c r="CF68" s="407"/>
      <c r="CG68" s="322"/>
      <c r="CH68" s="77">
        <f t="shared" si="81"/>
        <v>0</v>
      </c>
      <c r="CI68" s="77">
        <f t="shared" si="82"/>
        <v>0</v>
      </c>
      <c r="CJ68" s="103">
        <f t="shared" si="105"/>
        <v>0</v>
      </c>
      <c r="CK68" s="432">
        <f>IF(CH$1="","",SUMIF($H69:$H70,MID($H68,3,10),CK69:CK70))</f>
        <v>0</v>
      </c>
      <c r="CL68" s="432">
        <f>IF(CH$1="","",SUMIF($H69:$H70,MID($H68,3,10),CL69:CL70))</f>
        <v>0</v>
      </c>
      <c r="CM68" s="407"/>
      <c r="CN68" s="322"/>
      <c r="CO68" s="77">
        <f t="shared" si="83"/>
        <v>0</v>
      </c>
      <c r="CP68" s="77">
        <f t="shared" si="84"/>
        <v>0</v>
      </c>
      <c r="CQ68" s="103">
        <f t="shared" si="106"/>
        <v>0</v>
      </c>
      <c r="CR68" s="432">
        <f>IF(CO$1="","",SUMIF($H69:$H70,MID($H68,3,10),CR69:CR70))</f>
        <v>0</v>
      </c>
      <c r="CS68" s="432">
        <f>IF(CO$1="","",SUMIF($H69:$H70,MID($H68,3,10),CS69:CS70))</f>
        <v>0</v>
      </c>
      <c r="CT68" s="407"/>
      <c r="CU68" s="322"/>
      <c r="CV68" s="77">
        <f t="shared" si="85"/>
        <v>0</v>
      </c>
      <c r="CW68" s="77">
        <f t="shared" si="86"/>
        <v>0</v>
      </c>
      <c r="CX68" s="103">
        <f t="shared" si="107"/>
        <v>0</v>
      </c>
      <c r="CY68" s="432">
        <f>IF(CV$1="","",SUMIF($H69:$H70,MID($H68,3,10),CY69:CY70))</f>
        <v>0</v>
      </c>
      <c r="CZ68" s="432">
        <f>IF(CV$1="","",SUMIF($H69:$H70,MID($H68,3,10),CZ69:CZ70))</f>
        <v>0</v>
      </c>
      <c r="DA68" s="407"/>
      <c r="DB68" s="322"/>
      <c r="DC68" s="77">
        <f t="shared" si="87"/>
        <v>0</v>
      </c>
      <c r="DD68" s="77">
        <f t="shared" si="88"/>
        <v>0</v>
      </c>
      <c r="DE68" s="103">
        <f t="shared" si="108"/>
        <v>0</v>
      </c>
      <c r="DF68" s="432">
        <f>IF(DC$1="","",SUMIF($H69:$H70,MID($H68,3,10),DF69:DF70))</f>
        <v>0</v>
      </c>
      <c r="DG68" s="432">
        <f>IF(DC$1="","",SUMIF($H69:$H70,MID($H68,3,10),DG69:DG70))</f>
        <v>0</v>
      </c>
      <c r="DH68" s="407"/>
      <c r="DI68" s="322"/>
      <c r="DJ68" s="77">
        <f t="shared" si="89"/>
        <v>0</v>
      </c>
      <c r="DK68" s="77">
        <f t="shared" si="90"/>
        <v>0</v>
      </c>
      <c r="DL68" s="103">
        <f t="shared" si="109"/>
        <v>0</v>
      </c>
      <c r="DM68" s="432">
        <f>IF(DJ$1="","",SUMIF($H69:$H70,MID($H68,3,10),DM69:DM70))</f>
        <v>0</v>
      </c>
      <c r="DN68" s="432">
        <f>IF(DJ$1="","",SUMIF($H69:$H70,MID($H68,3,10),DN69:DN70))</f>
        <v>0</v>
      </c>
      <c r="DO68" s="407"/>
      <c r="DP68" s="322"/>
      <c r="DQ68" s="77">
        <f t="shared" si="91"/>
        <v>0</v>
      </c>
      <c r="DR68" s="77">
        <f t="shared" si="92"/>
        <v>0</v>
      </c>
      <c r="DS68" s="103">
        <f t="shared" si="110"/>
        <v>0</v>
      </c>
      <c r="DT68" s="432">
        <f>IF(DQ$1="","",SUMIF($H69:$H70,MID($H68,3,10),DT69:DT70))</f>
        <v>0</v>
      </c>
      <c r="DU68" s="432">
        <f>IF(DQ$1="","",SUMIF($H69:$H70,MID($H68,3,10),DU69:DU70))</f>
        <v>0</v>
      </c>
      <c r="DV68" s="407"/>
    </row>
    <row r="69" spans="1:126" s="2" customFormat="1" ht="12.75" outlineLevel="1" x14ac:dyDescent="0.2">
      <c r="A69" s="92" t="s">
        <v>176</v>
      </c>
      <c r="B69" s="174"/>
      <c r="C69" s="58"/>
      <c r="D69" s="58"/>
      <c r="E69" s="111">
        <f t="shared" si="58"/>
        <v>0</v>
      </c>
      <c r="F69" s="213"/>
      <c r="G69" s="18"/>
      <c r="H69" s="323" t="s">
        <v>353</v>
      </c>
      <c r="I69" s="79">
        <f t="shared" si="59"/>
        <v>0</v>
      </c>
      <c r="J69" s="79">
        <f t="shared" si="60"/>
        <v>0</v>
      </c>
      <c r="K69" s="111">
        <f t="shared" si="112"/>
        <v>0</v>
      </c>
      <c r="L69" s="535"/>
      <c r="M69" s="535"/>
      <c r="N69" s="407"/>
      <c r="O69" s="322" t="str">
        <f t="shared" ref="O69:O76" si="113">IF(LEFT($H69,2)="s_",MID($H69,3,LEN($H69)-3),$H69)</f>
        <v>SLM</v>
      </c>
      <c r="P69" s="79">
        <f t="shared" si="61"/>
        <v>0</v>
      </c>
      <c r="Q69" s="79">
        <f t="shared" si="62"/>
        <v>0</v>
      </c>
      <c r="R69" s="111">
        <f t="shared" si="111"/>
        <v>0</v>
      </c>
      <c r="S69" s="535"/>
      <c r="T69" s="535"/>
      <c r="U69" s="407"/>
      <c r="V69" s="322"/>
      <c r="W69" s="79">
        <f t="shared" si="63"/>
        <v>0</v>
      </c>
      <c r="X69" s="79">
        <f t="shared" si="64"/>
        <v>0</v>
      </c>
      <c r="Y69" s="111">
        <f t="shared" si="96"/>
        <v>0</v>
      </c>
      <c r="Z69" s="535"/>
      <c r="AA69" s="535"/>
      <c r="AB69" s="407"/>
      <c r="AC69" s="322"/>
      <c r="AD69" s="79">
        <f t="shared" si="65"/>
        <v>0</v>
      </c>
      <c r="AE69" s="79">
        <f t="shared" si="66"/>
        <v>0</v>
      </c>
      <c r="AF69" s="111">
        <f t="shared" si="97"/>
        <v>0</v>
      </c>
      <c r="AG69" s="535"/>
      <c r="AH69" s="535"/>
      <c r="AI69" s="407"/>
      <c r="AJ69" s="322"/>
      <c r="AK69" s="79">
        <f t="shared" si="67"/>
        <v>0</v>
      </c>
      <c r="AL69" s="79">
        <f t="shared" si="68"/>
        <v>0</v>
      </c>
      <c r="AM69" s="111">
        <f t="shared" si="98"/>
        <v>0</v>
      </c>
      <c r="AN69" s="535"/>
      <c r="AO69" s="535"/>
      <c r="AP69" s="407"/>
      <c r="AQ69" s="322"/>
      <c r="AR69" s="79">
        <f t="shared" si="69"/>
        <v>0</v>
      </c>
      <c r="AS69" s="79">
        <f t="shared" si="70"/>
        <v>0</v>
      </c>
      <c r="AT69" s="111">
        <f t="shared" si="99"/>
        <v>0</v>
      </c>
      <c r="AU69" s="535"/>
      <c r="AV69" s="535"/>
      <c r="AW69" s="407"/>
      <c r="AX69" s="322"/>
      <c r="AY69" s="79">
        <f t="shared" si="71"/>
        <v>0</v>
      </c>
      <c r="AZ69" s="79">
        <f t="shared" si="72"/>
        <v>0</v>
      </c>
      <c r="BA69" s="111">
        <f t="shared" si="100"/>
        <v>0</v>
      </c>
      <c r="BB69" s="535"/>
      <c r="BC69" s="535"/>
      <c r="BD69" s="407"/>
      <c r="BE69" s="322"/>
      <c r="BF69" s="79">
        <f t="shared" si="73"/>
        <v>0</v>
      </c>
      <c r="BG69" s="79">
        <f t="shared" si="74"/>
        <v>0</v>
      </c>
      <c r="BH69" s="111">
        <f t="shared" si="101"/>
        <v>0</v>
      </c>
      <c r="BI69" s="535"/>
      <c r="BJ69" s="535"/>
      <c r="BK69" s="407"/>
      <c r="BL69" s="322"/>
      <c r="BM69" s="79">
        <f t="shared" si="75"/>
        <v>0</v>
      </c>
      <c r="BN69" s="79">
        <f t="shared" si="76"/>
        <v>0</v>
      </c>
      <c r="BO69" s="111">
        <f t="shared" si="102"/>
        <v>0</v>
      </c>
      <c r="BP69" s="535"/>
      <c r="BQ69" s="535"/>
      <c r="BR69" s="407"/>
      <c r="BS69" s="322"/>
      <c r="BT69" s="79">
        <f t="shared" si="77"/>
        <v>0</v>
      </c>
      <c r="BU69" s="79">
        <f t="shared" si="78"/>
        <v>0</v>
      </c>
      <c r="BV69" s="111">
        <f t="shared" si="103"/>
        <v>0</v>
      </c>
      <c r="BW69" s="535"/>
      <c r="BX69" s="535"/>
      <c r="BY69" s="407"/>
      <c r="BZ69" s="322"/>
      <c r="CA69" s="79">
        <f t="shared" si="79"/>
        <v>0</v>
      </c>
      <c r="CB69" s="79">
        <f t="shared" si="80"/>
        <v>0</v>
      </c>
      <c r="CC69" s="111">
        <f t="shared" si="104"/>
        <v>0</v>
      </c>
      <c r="CD69" s="535"/>
      <c r="CE69" s="535"/>
      <c r="CF69" s="407"/>
      <c r="CG69" s="322"/>
      <c r="CH69" s="79">
        <f t="shared" si="81"/>
        <v>0</v>
      </c>
      <c r="CI69" s="79">
        <f t="shared" si="82"/>
        <v>0</v>
      </c>
      <c r="CJ69" s="111">
        <f t="shared" si="105"/>
        <v>0</v>
      </c>
      <c r="CK69" s="535"/>
      <c r="CL69" s="535"/>
      <c r="CM69" s="407"/>
      <c r="CN69" s="322"/>
      <c r="CO69" s="79">
        <f t="shared" si="83"/>
        <v>0</v>
      </c>
      <c r="CP69" s="79">
        <f t="shared" si="84"/>
        <v>0</v>
      </c>
      <c r="CQ69" s="111">
        <f t="shared" si="106"/>
        <v>0</v>
      </c>
      <c r="CR69" s="535"/>
      <c r="CS69" s="535"/>
      <c r="CT69" s="407"/>
      <c r="CU69" s="322"/>
      <c r="CV69" s="79">
        <f t="shared" si="85"/>
        <v>0</v>
      </c>
      <c r="CW69" s="79">
        <f t="shared" si="86"/>
        <v>0</v>
      </c>
      <c r="CX69" s="111">
        <f t="shared" si="107"/>
        <v>0</v>
      </c>
      <c r="CY69" s="535"/>
      <c r="CZ69" s="535"/>
      <c r="DA69" s="407"/>
      <c r="DB69" s="322"/>
      <c r="DC69" s="79">
        <f t="shared" si="87"/>
        <v>0</v>
      </c>
      <c r="DD69" s="79">
        <f t="shared" si="88"/>
        <v>0</v>
      </c>
      <c r="DE69" s="111">
        <f t="shared" si="108"/>
        <v>0</v>
      </c>
      <c r="DF69" s="535"/>
      <c r="DG69" s="535"/>
      <c r="DH69" s="407"/>
      <c r="DI69" s="322"/>
      <c r="DJ69" s="79">
        <f t="shared" si="89"/>
        <v>0</v>
      </c>
      <c r="DK69" s="79">
        <f t="shared" si="90"/>
        <v>0</v>
      </c>
      <c r="DL69" s="111">
        <f t="shared" si="109"/>
        <v>0</v>
      </c>
      <c r="DM69" s="535"/>
      <c r="DN69" s="535"/>
      <c r="DO69" s="407"/>
      <c r="DP69" s="322"/>
      <c r="DQ69" s="79">
        <f t="shared" si="91"/>
        <v>0</v>
      </c>
      <c r="DR69" s="79">
        <f t="shared" si="92"/>
        <v>0</v>
      </c>
      <c r="DS69" s="111">
        <f t="shared" si="110"/>
        <v>0</v>
      </c>
      <c r="DT69" s="535"/>
      <c r="DU69" s="535"/>
      <c r="DV69" s="407"/>
    </row>
    <row r="70" spans="1:126" ht="12.75" x14ac:dyDescent="0.2">
      <c r="A70" s="155" t="s">
        <v>153</v>
      </c>
      <c r="B70" s="175"/>
      <c r="C70" s="108">
        <f>SUMIF($O35:$O69,MID($H70,3,10),C35:C69)</f>
        <v>0</v>
      </c>
      <c r="D70" s="108">
        <f>SUMIF($O35:$O69,MID($H70,3,10),D35:D69)</f>
        <v>0</v>
      </c>
      <c r="E70" s="108">
        <f t="shared" si="58"/>
        <v>0</v>
      </c>
      <c r="F70" s="147"/>
      <c r="G70" s="18"/>
      <c r="H70" s="323" t="s">
        <v>357</v>
      </c>
      <c r="I70" s="108">
        <f>IF(I$1="","",SUMIF($O36:$O69,MID($H70,3,10),I36:I69))</f>
        <v>0</v>
      </c>
      <c r="J70" s="108">
        <f>IF(I$1="","",SUMIF($O36:$O69,MID($H70,3,10),J36:J69))</f>
        <v>0</v>
      </c>
      <c r="K70" s="108">
        <f t="shared" si="112"/>
        <v>0</v>
      </c>
      <c r="L70" s="488">
        <f>IF(I$1="","",SUMIF($O35:$O69,MID($H70,3,10),L35:L69))</f>
        <v>0</v>
      </c>
      <c r="M70" s="488">
        <f>IF(I$1="","",SUMIF($O35:$O69,MID($H70,3,10),M35:M69))</f>
        <v>0</v>
      </c>
      <c r="N70" s="407"/>
      <c r="O70" s="322" t="str">
        <f t="shared" si="113"/>
        <v>S</v>
      </c>
      <c r="P70" s="108">
        <f>IF(P$1="","",SUMIF($O36:$O69,MID($H70,3,10),P36:P69))</f>
        <v>0</v>
      </c>
      <c r="Q70" s="108">
        <f>IF(P$1="","",SUMIF($O36:$O69,MID($H70,3,10),Q36:Q69))</f>
        <v>0</v>
      </c>
      <c r="R70" s="108">
        <f t="shared" si="111"/>
        <v>0</v>
      </c>
      <c r="S70" s="488">
        <f>IF(P$1="","",SUMIF($O35:$O69,MID($H70,3,10),S35:S69))</f>
        <v>0</v>
      </c>
      <c r="T70" s="488">
        <f>IF(P$1="","",SUMIF($O35:$O69,MID($H70,3,10),T35:T69))</f>
        <v>0</v>
      </c>
      <c r="U70" s="407"/>
      <c r="V70" s="322"/>
      <c r="W70" s="108">
        <f>IF(W$1="","",SUMIF($O36:$O69,MID($H70,3,10),W36:W69))</f>
        <v>0</v>
      </c>
      <c r="X70" s="108">
        <f>IF(W$1="","",SUMIF($O36:$O69,MID($H70,3,10),X36:X69))</f>
        <v>0</v>
      </c>
      <c r="Y70" s="108">
        <f t="shared" si="96"/>
        <v>0</v>
      </c>
      <c r="Z70" s="488">
        <f>IF(W$1="","",SUMIF($O35:$O69,MID($H70,3,10),Z35:Z69))</f>
        <v>0</v>
      </c>
      <c r="AA70" s="488">
        <f>IF(W$1="","",SUMIF($O35:$O69,MID($H70,3,10),AA35:AA69))</f>
        <v>0</v>
      </c>
      <c r="AB70" s="407"/>
      <c r="AC70" s="322"/>
      <c r="AD70" s="108">
        <f>IF(AD$1="","",SUMIF($O36:$O69,MID($H70,3,10),AD36:AD69))</f>
        <v>0</v>
      </c>
      <c r="AE70" s="108">
        <f>IF(AD$1="","",SUMIF($O36:$O69,MID($H70,3,10),AE36:AE69))</f>
        <v>0</v>
      </c>
      <c r="AF70" s="108">
        <f t="shared" si="97"/>
        <v>0</v>
      </c>
      <c r="AG70" s="488">
        <f>IF(AD$1="","",SUMIF($O35:$O69,MID($H70,3,10),AG35:AG69))</f>
        <v>0</v>
      </c>
      <c r="AH70" s="488">
        <f>IF(AD$1="","",SUMIF($O35:$O69,MID($H70,3,10),AH35:AH69))</f>
        <v>0</v>
      </c>
      <c r="AI70" s="407"/>
      <c r="AJ70" s="322"/>
      <c r="AK70" s="108">
        <f>IF(AK$1="","",SUMIF($O36:$O69,MID($H70,3,10),AK36:AK69))</f>
        <v>0</v>
      </c>
      <c r="AL70" s="108">
        <f>IF(AK$1="","",SUMIF($O36:$O69,MID($H70,3,10),AL36:AL69))</f>
        <v>0</v>
      </c>
      <c r="AM70" s="108">
        <f t="shared" si="98"/>
        <v>0</v>
      </c>
      <c r="AN70" s="488">
        <f>IF(AK$1="","",SUMIF($O35:$O69,MID($H70,3,10),AN35:AN69))</f>
        <v>0</v>
      </c>
      <c r="AO70" s="488">
        <f>IF(AK$1="","",SUMIF($O35:$O69,MID($H70,3,10),AO35:AO69))</f>
        <v>0</v>
      </c>
      <c r="AP70" s="407"/>
      <c r="AQ70" s="322"/>
      <c r="AR70" s="108">
        <f>IF(AR$1="","",SUMIF($O36:$O69,MID($H70,3,10),AR36:AR69))</f>
        <v>0</v>
      </c>
      <c r="AS70" s="108">
        <f>IF(AR$1="","",SUMIF($O36:$O69,MID($H70,3,10),AS36:AS69))</f>
        <v>0</v>
      </c>
      <c r="AT70" s="108">
        <f t="shared" si="99"/>
        <v>0</v>
      </c>
      <c r="AU70" s="488">
        <f>IF(AR$1="","",SUMIF($O35:$O69,MID($H70,3,10),AU35:AU69))</f>
        <v>0</v>
      </c>
      <c r="AV70" s="488">
        <f>IF(AR$1="","",SUMIF($O35:$O69,MID($H70,3,10),AV35:AV69))</f>
        <v>0</v>
      </c>
      <c r="AW70" s="407"/>
      <c r="AX70" s="322"/>
      <c r="AY70" s="108">
        <f>IF(AY$1="","",SUMIF($O36:$O69,MID($H70,3,10),AY36:AY69))</f>
        <v>0</v>
      </c>
      <c r="AZ70" s="108">
        <f>IF(AY$1="","",SUMIF($O36:$O69,MID($H70,3,10),AZ36:AZ69))</f>
        <v>0</v>
      </c>
      <c r="BA70" s="108">
        <f t="shared" si="100"/>
        <v>0</v>
      </c>
      <c r="BB70" s="488">
        <f>IF(AY$1="","",SUMIF($O35:$O69,MID($H70,3,10),BB35:BB69))</f>
        <v>0</v>
      </c>
      <c r="BC70" s="488">
        <f>IF(AY$1="","",SUMIF($O35:$O69,MID($H70,3,10),BC35:BC69))</f>
        <v>0</v>
      </c>
      <c r="BD70" s="407"/>
      <c r="BE70" s="322"/>
      <c r="BF70" s="108">
        <f>IF(BF$1="","",SUMIF($O36:$O69,MID($H70,3,10),BF36:BF69))</f>
        <v>0</v>
      </c>
      <c r="BG70" s="108">
        <f>IF(BF$1="","",SUMIF($O36:$O69,MID($H70,3,10),BG36:BG69))</f>
        <v>0</v>
      </c>
      <c r="BH70" s="108">
        <f t="shared" si="101"/>
        <v>0</v>
      </c>
      <c r="BI70" s="488">
        <f>IF(BF$1="","",SUMIF($O35:$O69,MID($H70,3,10),BI35:BI69))</f>
        <v>0</v>
      </c>
      <c r="BJ70" s="488">
        <f>IF(BF$1="","",SUMIF($O35:$O69,MID($H70,3,10),BJ35:BJ69))</f>
        <v>0</v>
      </c>
      <c r="BK70" s="407"/>
      <c r="BL70" s="322"/>
      <c r="BM70" s="108">
        <f>IF(BM$1="","",SUMIF($O36:$O69,MID($H70,3,10),BM36:BM69))</f>
        <v>0</v>
      </c>
      <c r="BN70" s="108">
        <f>IF(BM$1="","",SUMIF($O36:$O69,MID($H70,3,10),BN36:BN69))</f>
        <v>0</v>
      </c>
      <c r="BO70" s="108">
        <f t="shared" si="102"/>
        <v>0</v>
      </c>
      <c r="BP70" s="488">
        <f>IF(BM$1="","",SUMIF($O35:$O69,MID($H70,3,10),BP35:BP69))</f>
        <v>0</v>
      </c>
      <c r="BQ70" s="488">
        <f>IF(BM$1="","",SUMIF($O35:$O69,MID($H70,3,10),BQ35:BQ69))</f>
        <v>0</v>
      </c>
      <c r="BR70" s="407"/>
      <c r="BS70" s="322"/>
      <c r="BT70" s="108">
        <f>IF(BT$1="","",SUMIF($O36:$O69,MID($H70,3,10),BT36:BT69))</f>
        <v>0</v>
      </c>
      <c r="BU70" s="108">
        <f>IF(BT$1="","",SUMIF($O36:$O69,MID($H70,3,10),BU36:BU69))</f>
        <v>0</v>
      </c>
      <c r="BV70" s="108">
        <f t="shared" si="103"/>
        <v>0</v>
      </c>
      <c r="BW70" s="488">
        <f>IF(BT$1="","",SUMIF($O35:$O69,MID($H70,3,10),BW35:BW69))</f>
        <v>0</v>
      </c>
      <c r="BX70" s="488">
        <f>IF(BT$1="","",SUMIF($O35:$O69,MID($H70,3,10),BX35:BX69))</f>
        <v>0</v>
      </c>
      <c r="BY70" s="407"/>
      <c r="BZ70" s="322"/>
      <c r="CA70" s="108">
        <f>IF(CA$1="","",SUMIF($O36:$O69,MID($H70,3,10),CA36:CA69))</f>
        <v>0</v>
      </c>
      <c r="CB70" s="108">
        <f>IF(CA$1="","",SUMIF($O36:$O69,MID($H70,3,10),CB36:CB69))</f>
        <v>0</v>
      </c>
      <c r="CC70" s="108">
        <f t="shared" si="104"/>
        <v>0</v>
      </c>
      <c r="CD70" s="488">
        <f>IF(CA$1="","",SUMIF($O35:$O69,MID($H70,3,10),CD35:CD69))</f>
        <v>0</v>
      </c>
      <c r="CE70" s="488">
        <f>IF(CA$1="","",SUMIF($O35:$O69,MID($H70,3,10),CE35:CE69))</f>
        <v>0</v>
      </c>
      <c r="CF70" s="407"/>
      <c r="CG70" s="322"/>
      <c r="CH70" s="108">
        <f>IF(CH$1="","",SUMIF($O36:$O69,MID($H70,3,10),CH36:CH69))</f>
        <v>0</v>
      </c>
      <c r="CI70" s="108">
        <f>IF(CH$1="","",SUMIF($O36:$O69,MID($H70,3,10),CI36:CI69))</f>
        <v>0</v>
      </c>
      <c r="CJ70" s="108">
        <f t="shared" si="105"/>
        <v>0</v>
      </c>
      <c r="CK70" s="488">
        <f>IF(CH$1="","",SUMIF($O35:$O69,MID($H70,3,10),CK35:CK69))</f>
        <v>0</v>
      </c>
      <c r="CL70" s="488">
        <f>IF(CH$1="","",SUMIF($O35:$O69,MID($H70,3,10),CL35:CL69))</f>
        <v>0</v>
      </c>
      <c r="CM70" s="407"/>
      <c r="CN70" s="322"/>
      <c r="CO70" s="108">
        <f>IF(CO$1="","",SUMIF($O36:$O69,MID($H70,3,10),CO36:CO69))</f>
        <v>0</v>
      </c>
      <c r="CP70" s="108">
        <f>IF(CO$1="","",SUMIF($O36:$O69,MID($H70,3,10),CP36:CP69))</f>
        <v>0</v>
      </c>
      <c r="CQ70" s="108">
        <f t="shared" si="106"/>
        <v>0</v>
      </c>
      <c r="CR70" s="488">
        <f>IF(CO$1="","",SUMIF($O35:$O69,MID($H70,3,10),CR35:CR69))</f>
        <v>0</v>
      </c>
      <c r="CS70" s="488">
        <f>IF(CO$1="","",SUMIF($O35:$O69,MID($H70,3,10),CS35:CS69))</f>
        <v>0</v>
      </c>
      <c r="CT70" s="407"/>
      <c r="CU70" s="322"/>
      <c r="CV70" s="108">
        <f>IF(CV$1="","",SUMIF($O36:$O69,MID($H70,3,10),CV36:CV69))</f>
        <v>0</v>
      </c>
      <c r="CW70" s="108">
        <f>IF(CV$1="","",SUMIF($O36:$O69,MID($H70,3,10),CW36:CW69))</f>
        <v>0</v>
      </c>
      <c r="CX70" s="108">
        <f t="shared" si="107"/>
        <v>0</v>
      </c>
      <c r="CY70" s="488">
        <f>IF(CV$1="","",SUMIF($O35:$O69,MID($H70,3,10),CY35:CY69))</f>
        <v>0</v>
      </c>
      <c r="CZ70" s="488">
        <f>IF(CV$1="","",SUMIF($O35:$O69,MID($H70,3,10),CZ35:CZ69))</f>
        <v>0</v>
      </c>
      <c r="DA70" s="407"/>
      <c r="DB70" s="322"/>
      <c r="DC70" s="108">
        <f>IF(DC$1="","",SUMIF($O36:$O69,MID($H70,3,10),DC36:DC69))</f>
        <v>0</v>
      </c>
      <c r="DD70" s="108">
        <f>IF(DC$1="","",SUMIF($O36:$O69,MID($H70,3,10),DD36:DD69))</f>
        <v>0</v>
      </c>
      <c r="DE70" s="108">
        <f t="shared" si="108"/>
        <v>0</v>
      </c>
      <c r="DF70" s="488">
        <f>IF(DC$1="","",SUMIF($O35:$O69,MID($H70,3,10),DF35:DF69))</f>
        <v>0</v>
      </c>
      <c r="DG70" s="488">
        <f>IF(DC$1="","",SUMIF($O35:$O69,MID($H70,3,10),DG35:DG69))</f>
        <v>0</v>
      </c>
      <c r="DH70" s="407"/>
      <c r="DI70" s="322"/>
      <c r="DJ70" s="108">
        <f>IF(DJ$1="","",SUMIF($O36:$O69,MID($H70,3,10),DJ36:DJ69))</f>
        <v>0</v>
      </c>
      <c r="DK70" s="108">
        <f>IF(DJ$1="","",SUMIF($O36:$O69,MID($H70,3,10),DK36:DK69))</f>
        <v>0</v>
      </c>
      <c r="DL70" s="108">
        <f t="shared" si="109"/>
        <v>0</v>
      </c>
      <c r="DM70" s="488">
        <f>IF(DJ$1="","",SUMIF($O35:$O69,MID($H70,3,10),DM35:DM69))</f>
        <v>0</v>
      </c>
      <c r="DN70" s="488">
        <f>IF(DJ$1="","",SUMIF($O35:$O69,MID($H70,3,10),DN35:DN69))</f>
        <v>0</v>
      </c>
      <c r="DO70" s="407"/>
      <c r="DP70" s="322"/>
      <c r="DQ70" s="108">
        <f>IF(DQ$1="","",SUMIF($O36:$O69,MID($H70,3,10),DQ36:DQ69))</f>
        <v>0</v>
      </c>
      <c r="DR70" s="108">
        <f>IF(DQ$1="","",SUMIF($O36:$O69,MID($H70,3,10),DR36:DR69))</f>
        <v>0</v>
      </c>
      <c r="DS70" s="108">
        <f t="shared" si="110"/>
        <v>0</v>
      </c>
      <c r="DT70" s="488">
        <f>IF(DQ$1="","",SUMIF($O35:$O69,MID($H70,3,10),DT35:DT69))</f>
        <v>0</v>
      </c>
      <c r="DU70" s="488">
        <f>IF(DQ$1="","",SUMIF($O35:$O69,MID($H70,3,10),DU35:DU69))</f>
        <v>0</v>
      </c>
      <c r="DV70" s="407"/>
    </row>
    <row r="71" spans="1:126" ht="12.75" x14ac:dyDescent="0.2">
      <c r="A71" s="735" t="s">
        <v>148</v>
      </c>
      <c r="B71" s="736"/>
      <c r="C71" s="736"/>
      <c r="D71" s="736"/>
      <c r="E71" s="736"/>
      <c r="F71" s="737"/>
      <c r="G71" s="18"/>
      <c r="H71" s="323"/>
      <c r="I71" s="325"/>
      <c r="J71" s="325"/>
      <c r="K71" s="325"/>
      <c r="L71" s="486"/>
      <c r="M71" s="486"/>
      <c r="N71" s="409"/>
      <c r="O71" s="322">
        <f t="shared" si="113"/>
        <v>0</v>
      </c>
      <c r="P71" s="325"/>
      <c r="Q71" s="325"/>
      <c r="R71" s="325"/>
      <c r="S71" s="486"/>
      <c r="T71" s="486"/>
      <c r="U71" s="409"/>
      <c r="V71" s="322"/>
      <c r="W71" s="325"/>
      <c r="X71" s="325"/>
      <c r="Y71" s="325"/>
      <c r="Z71" s="486"/>
      <c r="AA71" s="486"/>
      <c r="AB71" s="409"/>
      <c r="AC71" s="322"/>
      <c r="AD71" s="325"/>
      <c r="AE71" s="325"/>
      <c r="AF71" s="325"/>
      <c r="AG71" s="486"/>
      <c r="AH71" s="486"/>
      <c r="AI71" s="409"/>
      <c r="AJ71" s="322"/>
      <c r="AK71" s="325"/>
      <c r="AL71" s="325"/>
      <c r="AM71" s="325"/>
      <c r="AN71" s="486"/>
      <c r="AO71" s="486"/>
      <c r="AP71" s="409"/>
      <c r="AQ71" s="322"/>
      <c r="AR71" s="325"/>
      <c r="AS71" s="325"/>
      <c r="AT71" s="325"/>
      <c r="AU71" s="486"/>
      <c r="AV71" s="486"/>
      <c r="AW71" s="409"/>
      <c r="AX71" s="322"/>
      <c r="AY71" s="325"/>
      <c r="AZ71" s="325"/>
      <c r="BA71" s="325"/>
      <c r="BB71" s="486"/>
      <c r="BC71" s="486"/>
      <c r="BD71" s="409"/>
      <c r="BE71" s="322"/>
      <c r="BF71" s="325"/>
      <c r="BG71" s="325"/>
      <c r="BH71" s="325"/>
      <c r="BI71" s="486"/>
      <c r="BJ71" s="486"/>
      <c r="BK71" s="409"/>
      <c r="BL71" s="322"/>
      <c r="BM71" s="325"/>
      <c r="BN71" s="325"/>
      <c r="BO71" s="325"/>
      <c r="BP71" s="486"/>
      <c r="BQ71" s="486"/>
      <c r="BR71" s="409"/>
      <c r="BS71" s="322"/>
      <c r="BT71" s="325"/>
      <c r="BU71" s="325"/>
      <c r="BV71" s="325"/>
      <c r="BW71" s="486"/>
      <c r="BX71" s="486"/>
      <c r="BY71" s="409"/>
      <c r="BZ71" s="322"/>
      <c r="CA71" s="325"/>
      <c r="CB71" s="325"/>
      <c r="CC71" s="325"/>
      <c r="CD71" s="486"/>
      <c r="CE71" s="486"/>
      <c r="CF71" s="409"/>
      <c r="CG71" s="322"/>
      <c r="CH71" s="325"/>
      <c r="CI71" s="325"/>
      <c r="CJ71" s="325"/>
      <c r="CK71" s="486"/>
      <c r="CL71" s="486"/>
      <c r="CM71" s="409"/>
      <c r="CN71" s="322"/>
      <c r="CO71" s="325"/>
      <c r="CP71" s="325"/>
      <c r="CQ71" s="325"/>
      <c r="CR71" s="486"/>
      <c r="CS71" s="486"/>
      <c r="CT71" s="409"/>
      <c r="CU71" s="322"/>
      <c r="CV71" s="325"/>
      <c r="CW71" s="325"/>
      <c r="CX71" s="325"/>
      <c r="CY71" s="486"/>
      <c r="CZ71" s="486"/>
      <c r="DA71" s="409"/>
      <c r="DB71" s="322"/>
      <c r="DC71" s="325"/>
      <c r="DD71" s="325"/>
      <c r="DE71" s="325"/>
      <c r="DF71" s="486"/>
      <c r="DG71" s="486"/>
      <c r="DH71" s="409"/>
      <c r="DI71" s="322"/>
      <c r="DJ71" s="325"/>
      <c r="DK71" s="325"/>
      <c r="DL71" s="325"/>
      <c r="DM71" s="486"/>
      <c r="DN71" s="486"/>
      <c r="DO71" s="409"/>
      <c r="DP71" s="322"/>
      <c r="DQ71" s="325"/>
      <c r="DR71" s="325"/>
      <c r="DS71" s="325"/>
      <c r="DT71" s="486"/>
      <c r="DU71" s="486"/>
      <c r="DV71" s="409"/>
    </row>
    <row r="72" spans="1:126" ht="12.75" outlineLevel="1" x14ac:dyDescent="0.2">
      <c r="A72" s="152" t="s">
        <v>172</v>
      </c>
      <c r="B72" s="166" t="s">
        <v>61</v>
      </c>
      <c r="C72" s="57"/>
      <c r="D72" s="57"/>
      <c r="E72" s="111">
        <f>SUM(C72:D72)</f>
        <v>0</v>
      </c>
      <c r="F72" s="147"/>
      <c r="G72" s="18"/>
      <c r="H72" s="323" t="s">
        <v>355</v>
      </c>
      <c r="I72" s="79">
        <f>IF(K$1="Rejected",C72,IF(L72="",C72,SUM(C72,L72)))</f>
        <v>0</v>
      </c>
      <c r="J72" s="79">
        <f>IF(K$1="Rejected",D72,IF(M72="",D72,SUM(D72,M72)))</f>
        <v>0</v>
      </c>
      <c r="K72" s="111">
        <f>IF(I$1="","",SUM(I72:J72))</f>
        <v>0</v>
      </c>
      <c r="L72" s="535"/>
      <c r="M72" s="535"/>
      <c r="N72" s="407"/>
      <c r="O72" s="322" t="str">
        <f t="shared" si="113"/>
        <v>SLS</v>
      </c>
      <c r="P72" s="79">
        <f>IF(R$1="Rejected",I72,IF(S72="",I72,SUM(I72,S72)))</f>
        <v>0</v>
      </c>
      <c r="Q72" s="79">
        <f>IF(R$1="Rejected",J72,IF(T72="",J72,SUM(J72,T72)))</f>
        <v>0</v>
      </c>
      <c r="R72" s="111">
        <f>IF(P$1="","",SUM(P72:Q72))</f>
        <v>0</v>
      </c>
      <c r="S72" s="535"/>
      <c r="T72" s="535"/>
      <c r="U72" s="407"/>
      <c r="V72" s="322"/>
      <c r="W72" s="79">
        <f>IF(Y$1="Rejected",P72,IF(Z72="",P72,SUM(P72,Z72)))</f>
        <v>0</v>
      </c>
      <c r="X72" s="79">
        <f>IF(Y$1="Rejected",Q72,IF(AA72="",Q72,SUM(Q72,AA72)))</f>
        <v>0</v>
      </c>
      <c r="Y72" s="111">
        <f>IF(W$1="","",SUM(W72:X72))</f>
        <v>0</v>
      </c>
      <c r="Z72" s="535"/>
      <c r="AA72" s="535"/>
      <c r="AB72" s="407"/>
      <c r="AC72" s="322"/>
      <c r="AD72" s="79">
        <f>IF(AF$1="Rejected",W72,IF(AG72="",W72,SUM(W72,AG72)))</f>
        <v>0</v>
      </c>
      <c r="AE72" s="79">
        <f>IF(AF$1="Rejected",X72,IF(AH72="",X72,SUM(X72,AH72)))</f>
        <v>0</v>
      </c>
      <c r="AF72" s="111">
        <f>IF(AD$1="","",SUM(AD72:AE72))</f>
        <v>0</v>
      </c>
      <c r="AG72" s="535"/>
      <c r="AH72" s="535"/>
      <c r="AI72" s="407"/>
      <c r="AJ72" s="322"/>
      <c r="AK72" s="79">
        <f>IF(AM$1="Rejected",AD72,IF(AN72="",AD72,SUM(AD72,AN72)))</f>
        <v>0</v>
      </c>
      <c r="AL72" s="79">
        <f>IF(AM$1="Rejected",AE72,IF(AO72="",AE72,SUM(AE72,AO72)))</f>
        <v>0</v>
      </c>
      <c r="AM72" s="111">
        <f>IF(AK$1="","",SUM(AK72:AL72))</f>
        <v>0</v>
      </c>
      <c r="AN72" s="535"/>
      <c r="AO72" s="535"/>
      <c r="AP72" s="407"/>
      <c r="AQ72" s="322"/>
      <c r="AR72" s="79">
        <f>IF(AT$1="Rejected",AK72,IF(AU72="",AK72,SUM(AK72,AU72)))</f>
        <v>0</v>
      </c>
      <c r="AS72" s="79">
        <f>IF(AT$1="Rejected",AL72,IF(AV72="",AL72,SUM(AL72,AV72)))</f>
        <v>0</v>
      </c>
      <c r="AT72" s="111">
        <f>IF(AR$1="","",SUM(AR72:AS72))</f>
        <v>0</v>
      </c>
      <c r="AU72" s="535"/>
      <c r="AV72" s="535"/>
      <c r="AW72" s="407"/>
      <c r="AX72" s="322"/>
      <c r="AY72" s="79">
        <f>IF(BA$1="Rejected",AR72,IF(BB72="",AR72,SUM(AR72,BB72)))</f>
        <v>0</v>
      </c>
      <c r="AZ72" s="79">
        <f>IF(BA$1="Rejected",AS72,IF(BC72="",AS72,SUM(AS72,BC72)))</f>
        <v>0</v>
      </c>
      <c r="BA72" s="111">
        <f>IF(AY$1="","",SUM(AY72:AZ72))</f>
        <v>0</v>
      </c>
      <c r="BB72" s="535"/>
      <c r="BC72" s="535"/>
      <c r="BD72" s="407"/>
      <c r="BE72" s="322"/>
      <c r="BF72" s="79">
        <f>IF(BH$1="Rejected",AY72,IF(BI72="",AY72,SUM(AY72,BI72)))</f>
        <v>0</v>
      </c>
      <c r="BG72" s="79">
        <f>IF(BH$1="Rejected",AZ72,IF(BJ72="",AZ72,SUM(AZ72,BJ72)))</f>
        <v>0</v>
      </c>
      <c r="BH72" s="111">
        <f>IF(BF$1="","",SUM(BF72:BG72))</f>
        <v>0</v>
      </c>
      <c r="BI72" s="535"/>
      <c r="BJ72" s="535"/>
      <c r="BK72" s="407"/>
      <c r="BL72" s="322"/>
      <c r="BM72" s="79">
        <f>IF(BO$1="Rejected",BF72,IF(BP72="",BF72,SUM(BF72,BP72)))</f>
        <v>0</v>
      </c>
      <c r="BN72" s="79">
        <f>IF(BO$1="Rejected",BG72,IF(BQ72="",BG72,SUM(BG72,BQ72)))</f>
        <v>0</v>
      </c>
      <c r="BO72" s="111">
        <f>IF(BM$1="","",SUM(BM72:BN72))</f>
        <v>0</v>
      </c>
      <c r="BP72" s="535"/>
      <c r="BQ72" s="535"/>
      <c r="BR72" s="407"/>
      <c r="BS72" s="322"/>
      <c r="BT72" s="79">
        <f>IF(BV$1="Rejected",BM72,IF(BW72="",BM72,SUM(BM72,BW72)))</f>
        <v>0</v>
      </c>
      <c r="BU72" s="79">
        <f>IF(BV$1="Rejected",BN72,IF(BX72="",BN72,SUM(BN72,BX72)))</f>
        <v>0</v>
      </c>
      <c r="BV72" s="111">
        <f>IF(BT$1="","",SUM(BT72:BU72))</f>
        <v>0</v>
      </c>
      <c r="BW72" s="535"/>
      <c r="BX72" s="535"/>
      <c r="BY72" s="407"/>
      <c r="BZ72" s="322"/>
      <c r="CA72" s="79">
        <f>IF(CC$1="Rejected",BT72,IF(CD72="",BT72,SUM(BT72,CD72)))</f>
        <v>0</v>
      </c>
      <c r="CB72" s="79">
        <f>IF(CC$1="Rejected",BU72,IF(CE72="",BU72,SUM(BU72,CE72)))</f>
        <v>0</v>
      </c>
      <c r="CC72" s="111">
        <f>IF(CA$1="","",SUM(CA72:CB72))</f>
        <v>0</v>
      </c>
      <c r="CD72" s="535"/>
      <c r="CE72" s="535"/>
      <c r="CF72" s="407"/>
      <c r="CG72" s="322"/>
      <c r="CH72" s="79">
        <f>IF(CJ$1="Rejected",CA72,IF(CK72="",CA72,SUM(CA72,CK72)))</f>
        <v>0</v>
      </c>
      <c r="CI72" s="79">
        <f>IF(CJ$1="Rejected",CB72,IF(CL72="",CB72,SUM(CB72,CL72)))</f>
        <v>0</v>
      </c>
      <c r="CJ72" s="111">
        <f>IF(CH$1="","",SUM(CH72:CI72))</f>
        <v>0</v>
      </c>
      <c r="CK72" s="535"/>
      <c r="CL72" s="535"/>
      <c r="CM72" s="407"/>
      <c r="CN72" s="322"/>
      <c r="CO72" s="79">
        <f>IF(CQ$1="Rejected",CH72,IF(CR72="",CH72,SUM(CH72,CR72)))</f>
        <v>0</v>
      </c>
      <c r="CP72" s="79">
        <f>IF(CQ$1="Rejected",CI72,IF(CS72="",CI72,SUM(CI72,CS72)))</f>
        <v>0</v>
      </c>
      <c r="CQ72" s="111">
        <f>IF(CO$1="","",SUM(CO72:CP72))</f>
        <v>0</v>
      </c>
      <c r="CR72" s="535"/>
      <c r="CS72" s="535"/>
      <c r="CT72" s="407"/>
      <c r="CU72" s="322"/>
      <c r="CV72" s="79">
        <f>IF(CX$1="Rejected",CO72,IF(CY72="",CO72,SUM(CO72,CY72)))</f>
        <v>0</v>
      </c>
      <c r="CW72" s="79">
        <f>IF(CX$1="Rejected",CP72,IF(CZ72="",CP72,SUM(CP72,CZ72)))</f>
        <v>0</v>
      </c>
      <c r="CX72" s="111">
        <f>IF(CV$1="","",SUM(CV72:CW72))</f>
        <v>0</v>
      </c>
      <c r="CY72" s="535"/>
      <c r="CZ72" s="535"/>
      <c r="DA72" s="407"/>
      <c r="DB72" s="322"/>
      <c r="DC72" s="79">
        <f>IF(DE$1="Rejected",CV72,IF(DF72="",CV72,SUM(CV72,DF72)))</f>
        <v>0</v>
      </c>
      <c r="DD72" s="79">
        <f>IF(DE$1="Rejected",CW72,IF(DG72="",CW72,SUM(CW72,DG72)))</f>
        <v>0</v>
      </c>
      <c r="DE72" s="111">
        <f>IF(DC$1="","",SUM(DC72:DD72))</f>
        <v>0</v>
      </c>
      <c r="DF72" s="535"/>
      <c r="DG72" s="535"/>
      <c r="DH72" s="407"/>
      <c r="DI72" s="322"/>
      <c r="DJ72" s="79">
        <f>IF(DL$1="Rejected",DC72,IF(DM72="",DC72,SUM(DC72,DM72)))</f>
        <v>0</v>
      </c>
      <c r="DK72" s="79">
        <f>IF(DL$1="Rejected",DD72,IF(DN72="",DD72,SUM(DD72,DN72)))</f>
        <v>0</v>
      </c>
      <c r="DL72" s="111">
        <f>IF(DJ$1="","",SUM(DJ72:DK72))</f>
        <v>0</v>
      </c>
      <c r="DM72" s="535"/>
      <c r="DN72" s="535"/>
      <c r="DO72" s="407"/>
      <c r="DP72" s="322"/>
      <c r="DQ72" s="79">
        <f>IF(DS$1="Rejected",DJ72,IF(DT72="",DJ72,SUM(DJ72,DT72)))</f>
        <v>0</v>
      </c>
      <c r="DR72" s="79">
        <f>IF(DS$1="Rejected",DK72,IF(DU72="",DK72,SUM(DK72,DU72)))</f>
        <v>0</v>
      </c>
      <c r="DS72" s="111">
        <f>IF(DQ$1="","",SUM(DQ72:DR72))</f>
        <v>0</v>
      </c>
      <c r="DT72" s="535"/>
      <c r="DU72" s="535"/>
      <c r="DV72" s="407"/>
    </row>
    <row r="73" spans="1:126" ht="12.75" outlineLevel="1" x14ac:dyDescent="0.2">
      <c r="A73" s="152" t="s">
        <v>173</v>
      </c>
      <c r="B73" s="166" t="s">
        <v>61</v>
      </c>
      <c r="C73" s="57"/>
      <c r="D73" s="57"/>
      <c r="E73" s="111">
        <f>SUM(C73:D73)</f>
        <v>0</v>
      </c>
      <c r="F73" s="147"/>
      <c r="G73" s="18"/>
      <c r="H73" s="323" t="s">
        <v>355</v>
      </c>
      <c r="I73" s="79">
        <f>IF(K$1="Rejected",C73,IF(L73="",C73,SUM(C73,L73)))</f>
        <v>0</v>
      </c>
      <c r="J73" s="79">
        <f>IF(K$1="Rejected",D73,IF(M73="",D73,SUM(D73,M73)))</f>
        <v>0</v>
      </c>
      <c r="K73" s="111">
        <f>IF(I$1="","",SUM(I73:J73))</f>
        <v>0</v>
      </c>
      <c r="L73" s="535"/>
      <c r="M73" s="535"/>
      <c r="N73" s="407"/>
      <c r="O73" s="322" t="str">
        <f t="shared" si="113"/>
        <v>SLS</v>
      </c>
      <c r="P73" s="79">
        <f>IF(R$1="Rejected",I73,IF(S73="",I73,SUM(I73,S73)))</f>
        <v>0</v>
      </c>
      <c r="Q73" s="79">
        <f>IF(R$1="Rejected",J73,IF(T73="",J73,SUM(J73,T73)))</f>
        <v>0</v>
      </c>
      <c r="R73" s="111">
        <f>IF(P$1="","",SUM(P73:Q73))</f>
        <v>0</v>
      </c>
      <c r="S73" s="535"/>
      <c r="T73" s="535"/>
      <c r="U73" s="407"/>
      <c r="V73" s="322"/>
      <c r="W73" s="79">
        <f>IF(Y$1="Rejected",P73,IF(Z73="",P73,SUM(P73,Z73)))</f>
        <v>0</v>
      </c>
      <c r="X73" s="79">
        <f>IF(Y$1="Rejected",Q73,IF(AA73="",Q73,SUM(Q73,AA73)))</f>
        <v>0</v>
      </c>
      <c r="Y73" s="111">
        <f>IF(W$1="","",SUM(W73:X73))</f>
        <v>0</v>
      </c>
      <c r="Z73" s="535"/>
      <c r="AA73" s="535"/>
      <c r="AB73" s="407"/>
      <c r="AC73" s="322"/>
      <c r="AD73" s="79">
        <f>IF(AF$1="Rejected",W73,IF(AG73="",W73,SUM(W73,AG73)))</f>
        <v>0</v>
      </c>
      <c r="AE73" s="79">
        <f>IF(AF$1="Rejected",X73,IF(AH73="",X73,SUM(X73,AH73)))</f>
        <v>0</v>
      </c>
      <c r="AF73" s="111">
        <f>IF(AD$1="","",SUM(AD73:AE73))</f>
        <v>0</v>
      </c>
      <c r="AG73" s="535"/>
      <c r="AH73" s="535"/>
      <c r="AI73" s="407"/>
      <c r="AJ73" s="322"/>
      <c r="AK73" s="79">
        <f>IF(AM$1="Rejected",AD73,IF(AN73="",AD73,SUM(AD73,AN73)))</f>
        <v>0</v>
      </c>
      <c r="AL73" s="79">
        <f>IF(AM$1="Rejected",AE73,IF(AO73="",AE73,SUM(AE73,AO73)))</f>
        <v>0</v>
      </c>
      <c r="AM73" s="111">
        <f>IF(AK$1="","",SUM(AK73:AL73))</f>
        <v>0</v>
      </c>
      <c r="AN73" s="535"/>
      <c r="AO73" s="535"/>
      <c r="AP73" s="407"/>
      <c r="AQ73" s="322"/>
      <c r="AR73" s="79">
        <f>IF(AT$1="Rejected",AK73,IF(AU73="",AK73,SUM(AK73,AU73)))</f>
        <v>0</v>
      </c>
      <c r="AS73" s="79">
        <f>IF(AT$1="Rejected",AL73,IF(AV73="",AL73,SUM(AL73,AV73)))</f>
        <v>0</v>
      </c>
      <c r="AT73" s="111">
        <f>IF(AR$1="","",SUM(AR73:AS73))</f>
        <v>0</v>
      </c>
      <c r="AU73" s="535"/>
      <c r="AV73" s="535"/>
      <c r="AW73" s="407"/>
      <c r="AX73" s="322"/>
      <c r="AY73" s="79">
        <f>IF(BA$1="Rejected",AR73,IF(BB73="",AR73,SUM(AR73,BB73)))</f>
        <v>0</v>
      </c>
      <c r="AZ73" s="79">
        <f>IF(BA$1="Rejected",AS73,IF(BC73="",AS73,SUM(AS73,BC73)))</f>
        <v>0</v>
      </c>
      <c r="BA73" s="111">
        <f>IF(AY$1="","",SUM(AY73:AZ73))</f>
        <v>0</v>
      </c>
      <c r="BB73" s="535"/>
      <c r="BC73" s="535"/>
      <c r="BD73" s="407"/>
      <c r="BE73" s="322"/>
      <c r="BF73" s="79">
        <f>IF(BH$1="Rejected",AY73,IF(BI73="",AY73,SUM(AY73,BI73)))</f>
        <v>0</v>
      </c>
      <c r="BG73" s="79">
        <f>IF(BH$1="Rejected",AZ73,IF(BJ73="",AZ73,SUM(AZ73,BJ73)))</f>
        <v>0</v>
      </c>
      <c r="BH73" s="111">
        <f>IF(BF$1="","",SUM(BF73:BG73))</f>
        <v>0</v>
      </c>
      <c r="BI73" s="535"/>
      <c r="BJ73" s="535"/>
      <c r="BK73" s="407"/>
      <c r="BL73" s="322"/>
      <c r="BM73" s="79">
        <f>IF(BO$1="Rejected",BF73,IF(BP73="",BF73,SUM(BF73,BP73)))</f>
        <v>0</v>
      </c>
      <c r="BN73" s="79">
        <f>IF(BO$1="Rejected",BG73,IF(BQ73="",BG73,SUM(BG73,BQ73)))</f>
        <v>0</v>
      </c>
      <c r="BO73" s="111">
        <f>IF(BM$1="","",SUM(BM73:BN73))</f>
        <v>0</v>
      </c>
      <c r="BP73" s="535"/>
      <c r="BQ73" s="535"/>
      <c r="BR73" s="407"/>
      <c r="BS73" s="322"/>
      <c r="BT73" s="79">
        <f>IF(BV$1="Rejected",BM73,IF(BW73="",BM73,SUM(BM73,BW73)))</f>
        <v>0</v>
      </c>
      <c r="BU73" s="79">
        <f>IF(BV$1="Rejected",BN73,IF(BX73="",BN73,SUM(BN73,BX73)))</f>
        <v>0</v>
      </c>
      <c r="BV73" s="111">
        <f>IF(BT$1="","",SUM(BT73:BU73))</f>
        <v>0</v>
      </c>
      <c r="BW73" s="535"/>
      <c r="BX73" s="535"/>
      <c r="BY73" s="407"/>
      <c r="BZ73" s="322"/>
      <c r="CA73" s="79">
        <f>IF(CC$1="Rejected",BT73,IF(CD73="",BT73,SUM(BT73,CD73)))</f>
        <v>0</v>
      </c>
      <c r="CB73" s="79">
        <f>IF(CC$1="Rejected",BU73,IF(CE73="",BU73,SUM(BU73,CE73)))</f>
        <v>0</v>
      </c>
      <c r="CC73" s="111">
        <f>IF(CA$1="","",SUM(CA73:CB73))</f>
        <v>0</v>
      </c>
      <c r="CD73" s="535"/>
      <c r="CE73" s="535"/>
      <c r="CF73" s="407"/>
      <c r="CG73" s="322"/>
      <c r="CH73" s="79">
        <f>IF(CJ$1="Rejected",CA73,IF(CK73="",CA73,SUM(CA73,CK73)))</f>
        <v>0</v>
      </c>
      <c r="CI73" s="79">
        <f>IF(CJ$1="Rejected",CB73,IF(CL73="",CB73,SUM(CB73,CL73)))</f>
        <v>0</v>
      </c>
      <c r="CJ73" s="111">
        <f>IF(CH$1="","",SUM(CH73:CI73))</f>
        <v>0</v>
      </c>
      <c r="CK73" s="535"/>
      <c r="CL73" s="535"/>
      <c r="CM73" s="407"/>
      <c r="CN73" s="322"/>
      <c r="CO73" s="79">
        <f>IF(CQ$1="Rejected",CH73,IF(CR73="",CH73,SUM(CH73,CR73)))</f>
        <v>0</v>
      </c>
      <c r="CP73" s="79">
        <f>IF(CQ$1="Rejected",CI73,IF(CS73="",CI73,SUM(CI73,CS73)))</f>
        <v>0</v>
      </c>
      <c r="CQ73" s="111">
        <f>IF(CO$1="","",SUM(CO73:CP73))</f>
        <v>0</v>
      </c>
      <c r="CR73" s="535"/>
      <c r="CS73" s="535"/>
      <c r="CT73" s="407"/>
      <c r="CU73" s="322"/>
      <c r="CV73" s="79">
        <f>IF(CX$1="Rejected",CO73,IF(CY73="",CO73,SUM(CO73,CY73)))</f>
        <v>0</v>
      </c>
      <c r="CW73" s="79">
        <f>IF(CX$1="Rejected",CP73,IF(CZ73="",CP73,SUM(CP73,CZ73)))</f>
        <v>0</v>
      </c>
      <c r="CX73" s="111">
        <f>IF(CV$1="","",SUM(CV73:CW73))</f>
        <v>0</v>
      </c>
      <c r="CY73" s="535"/>
      <c r="CZ73" s="535"/>
      <c r="DA73" s="407"/>
      <c r="DB73" s="322"/>
      <c r="DC73" s="79">
        <f>IF(DE$1="Rejected",CV73,IF(DF73="",CV73,SUM(CV73,DF73)))</f>
        <v>0</v>
      </c>
      <c r="DD73" s="79">
        <f>IF(DE$1="Rejected",CW73,IF(DG73="",CW73,SUM(CW73,DG73)))</f>
        <v>0</v>
      </c>
      <c r="DE73" s="111">
        <f>IF(DC$1="","",SUM(DC73:DD73))</f>
        <v>0</v>
      </c>
      <c r="DF73" s="535"/>
      <c r="DG73" s="535"/>
      <c r="DH73" s="407"/>
      <c r="DI73" s="322"/>
      <c r="DJ73" s="79">
        <f>IF(DL$1="Rejected",DC73,IF(DM73="",DC73,SUM(DC73,DM73)))</f>
        <v>0</v>
      </c>
      <c r="DK73" s="79">
        <f>IF(DL$1="Rejected",DD73,IF(DN73="",DD73,SUM(DD73,DN73)))</f>
        <v>0</v>
      </c>
      <c r="DL73" s="111">
        <f>IF(DJ$1="","",SUM(DJ73:DK73))</f>
        <v>0</v>
      </c>
      <c r="DM73" s="535"/>
      <c r="DN73" s="535"/>
      <c r="DO73" s="407"/>
      <c r="DP73" s="322"/>
      <c r="DQ73" s="79">
        <f>IF(DS$1="Rejected",DJ73,IF(DT73="",DJ73,SUM(DJ73,DT73)))</f>
        <v>0</v>
      </c>
      <c r="DR73" s="79">
        <f>IF(DS$1="Rejected",DK73,IF(DU73="",DK73,SUM(DK73,DU73)))</f>
        <v>0</v>
      </c>
      <c r="DS73" s="111">
        <f>IF(DQ$1="","",SUM(DQ73:DR73))</f>
        <v>0</v>
      </c>
      <c r="DT73" s="535"/>
      <c r="DU73" s="535"/>
      <c r="DV73" s="407"/>
    </row>
    <row r="74" spans="1:126" ht="12.75" outlineLevel="1" x14ac:dyDescent="0.2">
      <c r="A74" s="152" t="s">
        <v>174</v>
      </c>
      <c r="B74" s="166" t="s">
        <v>61</v>
      </c>
      <c r="C74" s="57"/>
      <c r="D74" s="57"/>
      <c r="E74" s="111">
        <f>SUM(C74:D74)</f>
        <v>0</v>
      </c>
      <c r="F74" s="147"/>
      <c r="G74" s="18"/>
      <c r="H74" s="323" t="s">
        <v>355</v>
      </c>
      <c r="I74" s="79">
        <f>IF(K$1="Rejected",C74,IF(L74="",C74,SUM(C74,L74)))</f>
        <v>0</v>
      </c>
      <c r="J74" s="79">
        <f>IF(K$1="Rejected",D74,IF(M74="",D74,SUM(D74,M74)))</f>
        <v>0</v>
      </c>
      <c r="K74" s="111">
        <f>IF(I$1="","",SUM(I74:J74))</f>
        <v>0</v>
      </c>
      <c r="L74" s="535"/>
      <c r="M74" s="535"/>
      <c r="N74" s="407"/>
      <c r="O74" s="322" t="str">
        <f t="shared" si="113"/>
        <v>SLS</v>
      </c>
      <c r="P74" s="79">
        <f>IF(R$1="Rejected",I74,IF(S74="",I74,SUM(I74,S74)))</f>
        <v>0</v>
      </c>
      <c r="Q74" s="79">
        <f>IF(R$1="Rejected",J74,IF(T74="",J74,SUM(J74,T74)))</f>
        <v>0</v>
      </c>
      <c r="R74" s="111">
        <f>IF(P$1="","",SUM(P74:Q74))</f>
        <v>0</v>
      </c>
      <c r="S74" s="535"/>
      <c r="T74" s="535"/>
      <c r="U74" s="407"/>
      <c r="V74" s="322"/>
      <c r="W74" s="79">
        <f>IF(Y$1="Rejected",P74,IF(Z74="",P74,SUM(P74,Z74)))</f>
        <v>0</v>
      </c>
      <c r="X74" s="79">
        <f>IF(Y$1="Rejected",Q74,IF(AA74="",Q74,SUM(Q74,AA74)))</f>
        <v>0</v>
      </c>
      <c r="Y74" s="111">
        <f>IF(W$1="","",SUM(W74:X74))</f>
        <v>0</v>
      </c>
      <c r="Z74" s="535"/>
      <c r="AA74" s="535"/>
      <c r="AB74" s="407"/>
      <c r="AC74" s="322"/>
      <c r="AD74" s="79">
        <f>IF(AF$1="Rejected",W74,IF(AG74="",W74,SUM(W74,AG74)))</f>
        <v>0</v>
      </c>
      <c r="AE74" s="79">
        <f>IF(AF$1="Rejected",X74,IF(AH74="",X74,SUM(X74,AH74)))</f>
        <v>0</v>
      </c>
      <c r="AF74" s="111">
        <f>IF(AD$1="","",SUM(AD74:AE74))</f>
        <v>0</v>
      </c>
      <c r="AG74" s="535"/>
      <c r="AH74" s="535"/>
      <c r="AI74" s="407"/>
      <c r="AJ74" s="322"/>
      <c r="AK74" s="79">
        <f>IF(AM$1="Rejected",AD74,IF(AN74="",AD74,SUM(AD74,AN74)))</f>
        <v>0</v>
      </c>
      <c r="AL74" s="79">
        <f>IF(AM$1="Rejected",AE74,IF(AO74="",AE74,SUM(AE74,AO74)))</f>
        <v>0</v>
      </c>
      <c r="AM74" s="111">
        <f>IF(AK$1="","",SUM(AK74:AL74))</f>
        <v>0</v>
      </c>
      <c r="AN74" s="535"/>
      <c r="AO74" s="535"/>
      <c r="AP74" s="407"/>
      <c r="AQ74" s="322"/>
      <c r="AR74" s="79">
        <f>IF(AT$1="Rejected",AK74,IF(AU74="",AK74,SUM(AK74,AU74)))</f>
        <v>0</v>
      </c>
      <c r="AS74" s="79">
        <f>IF(AT$1="Rejected",AL74,IF(AV74="",AL74,SUM(AL74,AV74)))</f>
        <v>0</v>
      </c>
      <c r="AT74" s="111">
        <f>IF(AR$1="","",SUM(AR74:AS74))</f>
        <v>0</v>
      </c>
      <c r="AU74" s="535"/>
      <c r="AV74" s="535"/>
      <c r="AW74" s="407"/>
      <c r="AX74" s="322"/>
      <c r="AY74" s="79">
        <f>IF(BA$1="Rejected",AR74,IF(BB74="",AR74,SUM(AR74,BB74)))</f>
        <v>0</v>
      </c>
      <c r="AZ74" s="79">
        <f>IF(BA$1="Rejected",AS74,IF(BC74="",AS74,SUM(AS74,BC74)))</f>
        <v>0</v>
      </c>
      <c r="BA74" s="111">
        <f>IF(AY$1="","",SUM(AY74:AZ74))</f>
        <v>0</v>
      </c>
      <c r="BB74" s="535"/>
      <c r="BC74" s="535"/>
      <c r="BD74" s="407"/>
      <c r="BE74" s="322"/>
      <c r="BF74" s="79">
        <f>IF(BH$1="Rejected",AY74,IF(BI74="",AY74,SUM(AY74,BI74)))</f>
        <v>0</v>
      </c>
      <c r="BG74" s="79">
        <f>IF(BH$1="Rejected",AZ74,IF(BJ74="",AZ74,SUM(AZ74,BJ74)))</f>
        <v>0</v>
      </c>
      <c r="BH74" s="111">
        <f>IF(BF$1="","",SUM(BF74:BG74))</f>
        <v>0</v>
      </c>
      <c r="BI74" s="535"/>
      <c r="BJ74" s="535"/>
      <c r="BK74" s="407"/>
      <c r="BL74" s="322"/>
      <c r="BM74" s="79">
        <f>IF(BO$1="Rejected",BF74,IF(BP74="",BF74,SUM(BF74,BP74)))</f>
        <v>0</v>
      </c>
      <c r="BN74" s="79">
        <f>IF(BO$1="Rejected",BG74,IF(BQ74="",BG74,SUM(BG74,BQ74)))</f>
        <v>0</v>
      </c>
      <c r="BO74" s="111">
        <f>IF(BM$1="","",SUM(BM74:BN74))</f>
        <v>0</v>
      </c>
      <c r="BP74" s="535"/>
      <c r="BQ74" s="535"/>
      <c r="BR74" s="407"/>
      <c r="BS74" s="322"/>
      <c r="BT74" s="79">
        <f>IF(BV$1="Rejected",BM74,IF(BW74="",BM74,SUM(BM74,BW74)))</f>
        <v>0</v>
      </c>
      <c r="BU74" s="79">
        <f>IF(BV$1="Rejected",BN74,IF(BX74="",BN74,SUM(BN74,BX74)))</f>
        <v>0</v>
      </c>
      <c r="BV74" s="111">
        <f>IF(BT$1="","",SUM(BT74:BU74))</f>
        <v>0</v>
      </c>
      <c r="BW74" s="535"/>
      <c r="BX74" s="535"/>
      <c r="BY74" s="407"/>
      <c r="BZ74" s="322"/>
      <c r="CA74" s="79">
        <f>IF(CC$1="Rejected",BT74,IF(CD74="",BT74,SUM(BT74,CD74)))</f>
        <v>0</v>
      </c>
      <c r="CB74" s="79">
        <f>IF(CC$1="Rejected",BU74,IF(CE74="",BU74,SUM(BU74,CE74)))</f>
        <v>0</v>
      </c>
      <c r="CC74" s="111">
        <f>IF(CA$1="","",SUM(CA74:CB74))</f>
        <v>0</v>
      </c>
      <c r="CD74" s="535"/>
      <c r="CE74" s="535"/>
      <c r="CF74" s="407"/>
      <c r="CG74" s="322"/>
      <c r="CH74" s="79">
        <f>IF(CJ$1="Rejected",CA74,IF(CK74="",CA74,SUM(CA74,CK74)))</f>
        <v>0</v>
      </c>
      <c r="CI74" s="79">
        <f>IF(CJ$1="Rejected",CB74,IF(CL74="",CB74,SUM(CB74,CL74)))</f>
        <v>0</v>
      </c>
      <c r="CJ74" s="111">
        <f>IF(CH$1="","",SUM(CH74:CI74))</f>
        <v>0</v>
      </c>
      <c r="CK74" s="535"/>
      <c r="CL74" s="535"/>
      <c r="CM74" s="407"/>
      <c r="CN74" s="322"/>
      <c r="CO74" s="79">
        <f>IF(CQ$1="Rejected",CH74,IF(CR74="",CH74,SUM(CH74,CR74)))</f>
        <v>0</v>
      </c>
      <c r="CP74" s="79">
        <f>IF(CQ$1="Rejected",CI74,IF(CS74="",CI74,SUM(CI74,CS74)))</f>
        <v>0</v>
      </c>
      <c r="CQ74" s="111">
        <f>IF(CO$1="","",SUM(CO74:CP74))</f>
        <v>0</v>
      </c>
      <c r="CR74" s="535"/>
      <c r="CS74" s="535"/>
      <c r="CT74" s="407"/>
      <c r="CU74" s="322"/>
      <c r="CV74" s="79">
        <f>IF(CX$1="Rejected",CO74,IF(CY74="",CO74,SUM(CO74,CY74)))</f>
        <v>0</v>
      </c>
      <c r="CW74" s="79">
        <f>IF(CX$1="Rejected",CP74,IF(CZ74="",CP74,SUM(CP74,CZ74)))</f>
        <v>0</v>
      </c>
      <c r="CX74" s="111">
        <f>IF(CV$1="","",SUM(CV74:CW74))</f>
        <v>0</v>
      </c>
      <c r="CY74" s="535"/>
      <c r="CZ74" s="535"/>
      <c r="DA74" s="407"/>
      <c r="DB74" s="322"/>
      <c r="DC74" s="79">
        <f>IF(DE$1="Rejected",CV74,IF(DF74="",CV74,SUM(CV74,DF74)))</f>
        <v>0</v>
      </c>
      <c r="DD74" s="79">
        <f>IF(DE$1="Rejected",CW74,IF(DG74="",CW74,SUM(CW74,DG74)))</f>
        <v>0</v>
      </c>
      <c r="DE74" s="111">
        <f>IF(DC$1="","",SUM(DC74:DD74))</f>
        <v>0</v>
      </c>
      <c r="DF74" s="535"/>
      <c r="DG74" s="535"/>
      <c r="DH74" s="407"/>
      <c r="DI74" s="322"/>
      <c r="DJ74" s="79">
        <f>IF(DL$1="Rejected",DC74,IF(DM74="",DC74,SUM(DC74,DM74)))</f>
        <v>0</v>
      </c>
      <c r="DK74" s="79">
        <f>IF(DL$1="Rejected",DD74,IF(DN74="",DD74,SUM(DD74,DN74)))</f>
        <v>0</v>
      </c>
      <c r="DL74" s="111">
        <f>IF(DJ$1="","",SUM(DJ74:DK74))</f>
        <v>0</v>
      </c>
      <c r="DM74" s="535"/>
      <c r="DN74" s="535"/>
      <c r="DO74" s="407"/>
      <c r="DP74" s="322"/>
      <c r="DQ74" s="79">
        <f>IF(DS$1="Rejected",DJ74,IF(DT74="",DJ74,SUM(DJ74,DT74)))</f>
        <v>0</v>
      </c>
      <c r="DR74" s="79">
        <f>IF(DS$1="Rejected",DK74,IF(DU74="",DK74,SUM(DK74,DU74)))</f>
        <v>0</v>
      </c>
      <c r="DS74" s="111">
        <f>IF(DQ$1="","",SUM(DQ74:DR74))</f>
        <v>0</v>
      </c>
      <c r="DT74" s="535"/>
      <c r="DU74" s="535"/>
      <c r="DV74" s="407"/>
    </row>
    <row r="75" spans="1:126" ht="12.75" x14ac:dyDescent="0.2">
      <c r="A75" s="156" t="s">
        <v>154</v>
      </c>
      <c r="B75" s="147"/>
      <c r="C75" s="103">
        <f>SUM(C72:C74)</f>
        <v>0</v>
      </c>
      <c r="D75" s="103">
        <f>SUM(D72:D74)</f>
        <v>0</v>
      </c>
      <c r="E75" s="103">
        <f>SUM(C75:D75)</f>
        <v>0</v>
      </c>
      <c r="F75" s="211"/>
      <c r="G75" s="18"/>
      <c r="H75" s="323" t="s">
        <v>356</v>
      </c>
      <c r="I75" s="108">
        <f>IF(I$1="","",SUMIF($O72:$O74,MID($H75,3,10),I72:I74))</f>
        <v>0</v>
      </c>
      <c r="J75" s="108">
        <f>IF(I$1="","",SUMIF($O72:$O74,MID($H75,3,10),J72:J74))</f>
        <v>0</v>
      </c>
      <c r="K75" s="103">
        <f>IF(I$1="","",SUM(I75:J75))</f>
        <v>0</v>
      </c>
      <c r="L75" s="488">
        <f>IF(I$1="","",SUM(L72:L74))</f>
        <v>0</v>
      </c>
      <c r="M75" s="488">
        <f>IF(I$1="","",SUM(M72:M74))</f>
        <v>0</v>
      </c>
      <c r="N75" s="407"/>
      <c r="O75" s="322" t="str">
        <f t="shared" si="113"/>
        <v>SL</v>
      </c>
      <c r="P75" s="108">
        <f>IF(P$1="","",SUMIF($O72:$O74,MID($H75,3,10),P72:P74))</f>
        <v>0</v>
      </c>
      <c r="Q75" s="108">
        <f>IF(P$1="","",SUMIF($O72:$O74,MID($H75,3,10),Q72:Q74))</f>
        <v>0</v>
      </c>
      <c r="R75" s="103">
        <f>IF(P$1="","",SUM(P75:Q75))</f>
        <v>0</v>
      </c>
      <c r="S75" s="488">
        <f>IF(P$1="","",SUM(S72:S74))</f>
        <v>0</v>
      </c>
      <c r="T75" s="488">
        <f>IF(P$1="","",SUM(T72:T74))</f>
        <v>0</v>
      </c>
      <c r="U75" s="407"/>
      <c r="V75" s="322"/>
      <c r="W75" s="108">
        <f>IF(W$1="","",SUMIF($O72:$O74,MID($H75,3,10),W72:W74))</f>
        <v>0</v>
      </c>
      <c r="X75" s="108">
        <f>IF(W$1="","",SUMIF($O72:$O74,MID($H75,3,10),X72:X74))</f>
        <v>0</v>
      </c>
      <c r="Y75" s="103">
        <f>IF(W$1="","",SUM(W75:X75))</f>
        <v>0</v>
      </c>
      <c r="Z75" s="488">
        <f>IF(W$1="","",SUM(Z72:Z74))</f>
        <v>0</v>
      </c>
      <c r="AA75" s="488">
        <f>IF(W$1="","",SUM(AA72:AA74))</f>
        <v>0</v>
      </c>
      <c r="AB75" s="407"/>
      <c r="AC75" s="322"/>
      <c r="AD75" s="108">
        <f>IF(AD$1="","",SUMIF($O72:$O74,MID($H75,3,10),AD72:AD74))</f>
        <v>0</v>
      </c>
      <c r="AE75" s="108">
        <f>IF(AD$1="","",SUMIF($O72:$O74,MID($H75,3,10),AE72:AE74))</f>
        <v>0</v>
      </c>
      <c r="AF75" s="103">
        <f>IF(AD$1="","",SUM(AD75:AE75))</f>
        <v>0</v>
      </c>
      <c r="AG75" s="488">
        <f>IF(AD$1="","",SUM(AG72:AG74))</f>
        <v>0</v>
      </c>
      <c r="AH75" s="488">
        <f>IF(AD$1="","",SUM(AH72:AH74))</f>
        <v>0</v>
      </c>
      <c r="AI75" s="407"/>
      <c r="AJ75" s="322"/>
      <c r="AK75" s="108">
        <f>IF(AK$1="","",SUMIF($O72:$O74,MID($H75,3,10),AK72:AK74))</f>
        <v>0</v>
      </c>
      <c r="AL75" s="108">
        <f>IF(AK$1="","",SUMIF($O72:$O74,MID($H75,3,10),AL72:AL74))</f>
        <v>0</v>
      </c>
      <c r="AM75" s="103">
        <f>IF(AK$1="","",SUM(AK75:AL75))</f>
        <v>0</v>
      </c>
      <c r="AN75" s="488">
        <f>IF(AK$1="","",SUM(AN72:AN74))</f>
        <v>0</v>
      </c>
      <c r="AO75" s="488">
        <f>IF(AK$1="","",SUM(AO72:AO74))</f>
        <v>0</v>
      </c>
      <c r="AP75" s="407"/>
      <c r="AQ75" s="322"/>
      <c r="AR75" s="108">
        <f>IF(AR$1="","",SUMIF($O72:$O74,MID($H75,3,10),AR72:AR74))</f>
        <v>0</v>
      </c>
      <c r="AS75" s="108">
        <f>IF(AR$1="","",SUMIF($O72:$O74,MID($H75,3,10),AS72:AS74))</f>
        <v>0</v>
      </c>
      <c r="AT75" s="103">
        <f>IF(AR$1="","",SUM(AR75:AS75))</f>
        <v>0</v>
      </c>
      <c r="AU75" s="488">
        <f>IF(AR$1="","",SUM(AU72:AU74))</f>
        <v>0</v>
      </c>
      <c r="AV75" s="488">
        <f>IF(AR$1="","",SUM(AV72:AV74))</f>
        <v>0</v>
      </c>
      <c r="AW75" s="407"/>
      <c r="AX75" s="322"/>
      <c r="AY75" s="108">
        <f>IF(AY$1="","",SUMIF($O72:$O74,MID($H75,3,10),AY72:AY74))</f>
        <v>0</v>
      </c>
      <c r="AZ75" s="108">
        <f>IF(AY$1="","",SUMIF($O72:$O74,MID($H75,3,10),AZ72:AZ74))</f>
        <v>0</v>
      </c>
      <c r="BA75" s="103">
        <f>IF(AY$1="","",SUM(AY75:AZ75))</f>
        <v>0</v>
      </c>
      <c r="BB75" s="488">
        <f>IF(AY$1="","",SUM(BB72:BB74))</f>
        <v>0</v>
      </c>
      <c r="BC75" s="488">
        <f>IF(AY$1="","",SUM(BC72:BC74))</f>
        <v>0</v>
      </c>
      <c r="BD75" s="407"/>
      <c r="BE75" s="322"/>
      <c r="BF75" s="108">
        <f>IF(BF$1="","",SUMIF($O72:$O74,MID($H75,3,10),BF72:BF74))</f>
        <v>0</v>
      </c>
      <c r="BG75" s="108">
        <f>IF(BF$1="","",SUMIF($O72:$O74,MID($H75,3,10),BG72:BG74))</f>
        <v>0</v>
      </c>
      <c r="BH75" s="103">
        <f>IF(BF$1="","",SUM(BF75:BG75))</f>
        <v>0</v>
      </c>
      <c r="BI75" s="488">
        <f>IF(BF$1="","",SUM(BI72:BI74))</f>
        <v>0</v>
      </c>
      <c r="BJ75" s="488">
        <f>IF(BF$1="","",SUM(BJ72:BJ74))</f>
        <v>0</v>
      </c>
      <c r="BK75" s="407"/>
      <c r="BL75" s="322"/>
      <c r="BM75" s="108">
        <f>IF(BM$1="","",SUMIF($O72:$O74,MID($H75,3,10),BM72:BM74))</f>
        <v>0</v>
      </c>
      <c r="BN75" s="108">
        <f>IF(BM$1="","",SUMIF($O72:$O74,MID($H75,3,10),BN72:BN74))</f>
        <v>0</v>
      </c>
      <c r="BO75" s="103">
        <f>IF(BM$1="","",SUM(BM75:BN75))</f>
        <v>0</v>
      </c>
      <c r="BP75" s="488">
        <f>IF(BM$1="","",SUM(BP72:BP74))</f>
        <v>0</v>
      </c>
      <c r="BQ75" s="488">
        <f>IF(BM$1="","",SUM(BQ72:BQ74))</f>
        <v>0</v>
      </c>
      <c r="BR75" s="407"/>
      <c r="BS75" s="322"/>
      <c r="BT75" s="108">
        <f>IF(BT$1="","",SUMIF($O72:$O74,MID($H75,3,10),BT72:BT74))</f>
        <v>0</v>
      </c>
      <c r="BU75" s="108">
        <f>IF(BT$1="","",SUMIF($O72:$O74,MID($H75,3,10),BU72:BU74))</f>
        <v>0</v>
      </c>
      <c r="BV75" s="103">
        <f>IF(BT$1="","",SUM(BT75:BU75))</f>
        <v>0</v>
      </c>
      <c r="BW75" s="488">
        <f>IF(BT$1="","",SUM(BW72:BW74))</f>
        <v>0</v>
      </c>
      <c r="BX75" s="488">
        <f>IF(BT$1="","",SUM(BX72:BX74))</f>
        <v>0</v>
      </c>
      <c r="BY75" s="407"/>
      <c r="BZ75" s="322"/>
      <c r="CA75" s="108">
        <f>IF(CA$1="","",SUMIF($O72:$O74,MID($H75,3,10),CA72:CA74))</f>
        <v>0</v>
      </c>
      <c r="CB75" s="108">
        <f>IF(CA$1="","",SUMIF($O72:$O74,MID($H75,3,10),CB72:CB74))</f>
        <v>0</v>
      </c>
      <c r="CC75" s="103">
        <f>IF(CA$1="","",SUM(CA75:CB75))</f>
        <v>0</v>
      </c>
      <c r="CD75" s="488">
        <f>IF(CA$1="","",SUM(CD72:CD74))</f>
        <v>0</v>
      </c>
      <c r="CE75" s="488">
        <f>IF(CA$1="","",SUM(CE72:CE74))</f>
        <v>0</v>
      </c>
      <c r="CF75" s="407"/>
      <c r="CG75" s="322"/>
      <c r="CH75" s="108">
        <f>IF(CH$1="","",SUMIF($O72:$O74,MID($H75,3,10),CH72:CH74))</f>
        <v>0</v>
      </c>
      <c r="CI75" s="108">
        <f>IF(CH$1="","",SUMIF($O72:$O74,MID($H75,3,10),CI72:CI74))</f>
        <v>0</v>
      </c>
      <c r="CJ75" s="103">
        <f>IF(CH$1="","",SUM(CH75:CI75))</f>
        <v>0</v>
      </c>
      <c r="CK75" s="488">
        <f>IF(CH$1="","",SUM(CK72:CK74))</f>
        <v>0</v>
      </c>
      <c r="CL75" s="488">
        <f>IF(CH$1="","",SUM(CL72:CL74))</f>
        <v>0</v>
      </c>
      <c r="CM75" s="407"/>
      <c r="CN75" s="322"/>
      <c r="CO75" s="108">
        <f>IF(CO$1="","",SUMIF($O72:$O74,MID($H75,3,10),CO72:CO74))</f>
        <v>0</v>
      </c>
      <c r="CP75" s="108">
        <f>IF(CO$1="","",SUMIF($O72:$O74,MID($H75,3,10),CP72:CP74))</f>
        <v>0</v>
      </c>
      <c r="CQ75" s="103">
        <f>IF(CO$1="","",SUM(CO75:CP75))</f>
        <v>0</v>
      </c>
      <c r="CR75" s="488">
        <f>IF(CO$1="","",SUM(CR72:CR74))</f>
        <v>0</v>
      </c>
      <c r="CS75" s="488">
        <f>IF(CO$1="","",SUM(CS72:CS74))</f>
        <v>0</v>
      </c>
      <c r="CT75" s="407"/>
      <c r="CU75" s="322"/>
      <c r="CV75" s="108">
        <f>IF(CV$1="","",SUMIF($O72:$O74,MID($H75,3,10),CV72:CV74))</f>
        <v>0</v>
      </c>
      <c r="CW75" s="108">
        <f>IF(CV$1="","",SUMIF($O72:$O74,MID($H75,3,10),CW72:CW74))</f>
        <v>0</v>
      </c>
      <c r="CX75" s="103">
        <f>IF(CV$1="","",SUM(CV75:CW75))</f>
        <v>0</v>
      </c>
      <c r="CY75" s="488">
        <f>IF(CV$1="","",SUM(CY72:CY74))</f>
        <v>0</v>
      </c>
      <c r="CZ75" s="488">
        <f>IF(CV$1="","",SUM(CZ72:CZ74))</f>
        <v>0</v>
      </c>
      <c r="DA75" s="407"/>
      <c r="DB75" s="322"/>
      <c r="DC75" s="108">
        <f>IF(DC$1="","",SUMIF($O72:$O74,MID($H75,3,10),DC72:DC74))</f>
        <v>0</v>
      </c>
      <c r="DD75" s="108">
        <f>IF(DC$1="","",SUMIF($O72:$O74,MID($H75,3,10),DD72:DD74))</f>
        <v>0</v>
      </c>
      <c r="DE75" s="103">
        <f>IF(DC$1="","",SUM(DC75:DD75))</f>
        <v>0</v>
      </c>
      <c r="DF75" s="488">
        <f>IF(DC$1="","",SUM(DF72:DF74))</f>
        <v>0</v>
      </c>
      <c r="DG75" s="488">
        <f>IF(DC$1="","",SUM(DG72:DG74))</f>
        <v>0</v>
      </c>
      <c r="DH75" s="407"/>
      <c r="DI75" s="322"/>
      <c r="DJ75" s="108">
        <f>IF(DJ$1="","",SUMIF($O72:$O74,MID($H75,3,10),DJ72:DJ74))</f>
        <v>0</v>
      </c>
      <c r="DK75" s="108">
        <f>IF(DJ$1="","",SUMIF($O72:$O74,MID($H75,3,10),DK72:DK74))</f>
        <v>0</v>
      </c>
      <c r="DL75" s="103">
        <f>IF(DJ$1="","",SUM(DJ75:DK75))</f>
        <v>0</v>
      </c>
      <c r="DM75" s="488">
        <f>IF(DJ$1="","",SUM(DM72:DM74))</f>
        <v>0</v>
      </c>
      <c r="DN75" s="488">
        <f>IF(DJ$1="","",SUM(DN72:DN74))</f>
        <v>0</v>
      </c>
      <c r="DO75" s="407"/>
      <c r="DP75" s="322"/>
      <c r="DQ75" s="108">
        <f>IF(DQ$1="","",SUMIF($O72:$O74,MID($H75,3,10),DQ72:DQ74))</f>
        <v>0</v>
      </c>
      <c r="DR75" s="108">
        <f>IF(DQ$1="","",SUMIF($O72:$O74,MID($H75,3,10),DR72:DR74))</f>
        <v>0</v>
      </c>
      <c r="DS75" s="103">
        <f>IF(DQ$1="","",SUM(DQ75:DR75))</f>
        <v>0</v>
      </c>
      <c r="DT75" s="488">
        <f>IF(DQ$1="","",SUM(DT72:DT74))</f>
        <v>0</v>
      </c>
      <c r="DU75" s="488">
        <f>IF(DQ$1="","",SUM(DU72:DU74))</f>
        <v>0</v>
      </c>
      <c r="DV75" s="407"/>
    </row>
    <row r="76" spans="1:126" ht="12.75" x14ac:dyDescent="0.2">
      <c r="A76" s="94" t="s">
        <v>158</v>
      </c>
      <c r="B76" s="95"/>
      <c r="C76" s="113">
        <f>SUM(C34,C70,C75)</f>
        <v>0</v>
      </c>
      <c r="D76" s="113">
        <f>SUM(D34,D70,D75)</f>
        <v>0</v>
      </c>
      <c r="E76" s="113">
        <f>SUM(C76:D76)</f>
        <v>0</v>
      </c>
      <c r="F76" s="96" t="s">
        <v>36</v>
      </c>
      <c r="G76" s="18"/>
      <c r="H76" s="323" t="s">
        <v>301</v>
      </c>
      <c r="I76" s="113">
        <f>IF(I$1="","",SUM(I34,I70,I75))</f>
        <v>0</v>
      </c>
      <c r="J76" s="113">
        <f>IF(I$1="","",SUM(J34,J70,J75))</f>
        <v>0</v>
      </c>
      <c r="K76" s="113">
        <f>IF(I$1="","",SUM(I76:J76))</f>
        <v>0</v>
      </c>
      <c r="L76" s="113">
        <f>IF(I$1="","",SUM(L34,L70,L75))</f>
        <v>0</v>
      </c>
      <c r="M76" s="113">
        <f>IF(I$1="","",SUM(M34,M70,M75))</f>
        <v>0</v>
      </c>
      <c r="N76" s="410"/>
      <c r="O76" s="322" t="str">
        <f t="shared" si="113"/>
        <v>ST</v>
      </c>
      <c r="P76" s="113">
        <f>IF(P$1="","",SUM(P34,P70,P75))</f>
        <v>0</v>
      </c>
      <c r="Q76" s="113">
        <f>IF(P$1="","",SUM(Q34,Q70,Q75))</f>
        <v>0</v>
      </c>
      <c r="R76" s="113">
        <f>IF(P$1="","",SUM(P76:Q76))</f>
        <v>0</v>
      </c>
      <c r="S76" s="113">
        <f>IF(P$1="","",SUM(S34,S70,S75))</f>
        <v>0</v>
      </c>
      <c r="T76" s="113">
        <f>IF(P$1="","",SUM(T34,T70,T75))</f>
        <v>0</v>
      </c>
      <c r="U76" s="410"/>
      <c r="V76" s="322"/>
      <c r="W76" s="113">
        <f>IF(W$1="","",SUM(W34,W70,W75))</f>
        <v>0</v>
      </c>
      <c r="X76" s="113">
        <f>IF(W$1="","",SUM(X34,X70,X75))</f>
        <v>0</v>
      </c>
      <c r="Y76" s="113">
        <f>IF(W$1="","",SUM(W76:X76))</f>
        <v>0</v>
      </c>
      <c r="Z76" s="113">
        <f>IF(W$1="","",SUM(Z34,Z70,Z75))</f>
        <v>0</v>
      </c>
      <c r="AA76" s="113">
        <f>IF(W$1="","",SUM(AA34,AA70,AA75))</f>
        <v>0</v>
      </c>
      <c r="AB76" s="410"/>
      <c r="AC76" s="322"/>
      <c r="AD76" s="113">
        <f>IF(AD$1="","",SUM(AD34,AD70,AD75))</f>
        <v>0</v>
      </c>
      <c r="AE76" s="113">
        <f>IF(AD$1="","",SUM(AE34,AE70,AE75))</f>
        <v>0</v>
      </c>
      <c r="AF76" s="113">
        <f>IF(AD$1="","",SUM(AD76:AE76))</f>
        <v>0</v>
      </c>
      <c r="AG76" s="113">
        <f>IF(AD$1="","",SUM(AG34,AG70,AG75))</f>
        <v>0</v>
      </c>
      <c r="AH76" s="113">
        <f>IF(AD$1="","",SUM(AH34,AH70,AH75))</f>
        <v>0</v>
      </c>
      <c r="AI76" s="410"/>
      <c r="AJ76" s="322"/>
      <c r="AK76" s="113">
        <f>IF(AK$1="","",SUM(AK34,AK70,AK75))</f>
        <v>0</v>
      </c>
      <c r="AL76" s="113">
        <f>IF(AK$1="","",SUM(AL34,AL70,AL75))</f>
        <v>0</v>
      </c>
      <c r="AM76" s="113">
        <f>IF(AK$1="","",SUM(AK76:AL76))</f>
        <v>0</v>
      </c>
      <c r="AN76" s="113">
        <f>IF(AK$1="","",SUM(AN34,AN70,AN75))</f>
        <v>0</v>
      </c>
      <c r="AO76" s="113">
        <f>IF(AK$1="","",SUM(AO34,AO70,AO75))</f>
        <v>0</v>
      </c>
      <c r="AP76" s="410"/>
      <c r="AQ76" s="322"/>
      <c r="AR76" s="113">
        <f>IF(AR$1="","",SUM(AR34,AR70,AR75))</f>
        <v>0</v>
      </c>
      <c r="AS76" s="113">
        <f>IF(AR$1="","",SUM(AS34,AS70,AS75))</f>
        <v>0</v>
      </c>
      <c r="AT76" s="113">
        <f>IF(AR$1="","",SUM(AR76:AS76))</f>
        <v>0</v>
      </c>
      <c r="AU76" s="113">
        <f>IF(AR$1="","",SUM(AU34,AU70,AU75))</f>
        <v>0</v>
      </c>
      <c r="AV76" s="113">
        <f>IF(AR$1="","",SUM(AV34,AV70,AV75))</f>
        <v>0</v>
      </c>
      <c r="AW76" s="410"/>
      <c r="AX76" s="322"/>
      <c r="AY76" s="113">
        <f>IF(AY$1="","",SUM(AY34,AY70,AY75))</f>
        <v>0</v>
      </c>
      <c r="AZ76" s="113">
        <f>IF(AY$1="","",SUM(AZ34,AZ70,AZ75))</f>
        <v>0</v>
      </c>
      <c r="BA76" s="113">
        <f>IF(AY$1="","",SUM(AY76:AZ76))</f>
        <v>0</v>
      </c>
      <c r="BB76" s="113">
        <f>IF(AY$1="","",SUM(BB34,BB70,BB75))</f>
        <v>0</v>
      </c>
      <c r="BC76" s="113">
        <f>IF(AY$1="","",SUM(BC34,BC70,BC75))</f>
        <v>0</v>
      </c>
      <c r="BD76" s="410"/>
      <c r="BE76" s="322"/>
      <c r="BF76" s="113">
        <f>IF(BF$1="","",SUM(BF34,BF70,BF75))</f>
        <v>0</v>
      </c>
      <c r="BG76" s="113">
        <f>IF(BF$1="","",SUM(BG34,BG70,BG75))</f>
        <v>0</v>
      </c>
      <c r="BH76" s="113">
        <f>IF(BF$1="","",SUM(BF76:BG76))</f>
        <v>0</v>
      </c>
      <c r="BI76" s="113">
        <f>IF(BF$1="","",SUM(BI34,BI70,BI75))</f>
        <v>0</v>
      </c>
      <c r="BJ76" s="113">
        <f>IF(BF$1="","",SUM(BJ34,BJ70,BJ75))</f>
        <v>0</v>
      </c>
      <c r="BK76" s="410"/>
      <c r="BL76" s="322"/>
      <c r="BM76" s="113">
        <f>IF(BM$1="","",SUM(BM34,BM70,BM75))</f>
        <v>0</v>
      </c>
      <c r="BN76" s="113">
        <f>IF(BM$1="","",SUM(BN34,BN70,BN75))</f>
        <v>0</v>
      </c>
      <c r="BO76" s="113">
        <f>IF(BM$1="","",SUM(BM76:BN76))</f>
        <v>0</v>
      </c>
      <c r="BP76" s="113">
        <f>IF(BM$1="","",SUM(BP34,BP70,BP75))</f>
        <v>0</v>
      </c>
      <c r="BQ76" s="113">
        <f>IF(BM$1="","",SUM(BQ34,BQ70,BQ75))</f>
        <v>0</v>
      </c>
      <c r="BR76" s="410"/>
      <c r="BS76" s="322"/>
      <c r="BT76" s="113">
        <f>IF(BT$1="","",SUM(BT34,BT70,BT75))</f>
        <v>0</v>
      </c>
      <c r="BU76" s="113">
        <f>IF(BT$1="","",SUM(BU34,BU70,BU75))</f>
        <v>0</v>
      </c>
      <c r="BV76" s="113">
        <f>IF(BT$1="","",SUM(BT76:BU76))</f>
        <v>0</v>
      </c>
      <c r="BW76" s="113">
        <f>IF(BT$1="","",SUM(BW34,BW70,BW75))</f>
        <v>0</v>
      </c>
      <c r="BX76" s="113">
        <f>IF(BT$1="","",SUM(BX34,BX70,BX75))</f>
        <v>0</v>
      </c>
      <c r="BY76" s="410"/>
      <c r="BZ76" s="322"/>
      <c r="CA76" s="113">
        <f>IF(CA$1="","",SUM(CA34,CA70,CA75))</f>
        <v>0</v>
      </c>
      <c r="CB76" s="113">
        <f>IF(CA$1="","",SUM(CB34,CB70,CB75))</f>
        <v>0</v>
      </c>
      <c r="CC76" s="113">
        <f>IF(CA$1="","",SUM(CA76:CB76))</f>
        <v>0</v>
      </c>
      <c r="CD76" s="113">
        <f>IF(CA$1="","",SUM(CD34,CD70,CD75))</f>
        <v>0</v>
      </c>
      <c r="CE76" s="113">
        <f>IF(CA$1="","",SUM(CE34,CE70,CE75))</f>
        <v>0</v>
      </c>
      <c r="CF76" s="410"/>
      <c r="CG76" s="322"/>
      <c r="CH76" s="113">
        <f>IF(CH$1="","",SUM(CH34,CH70,CH75))</f>
        <v>0</v>
      </c>
      <c r="CI76" s="113">
        <f>IF(CH$1="","",SUM(CI34,CI70,CI75))</f>
        <v>0</v>
      </c>
      <c r="CJ76" s="113">
        <f>IF(CH$1="","",SUM(CH76:CI76))</f>
        <v>0</v>
      </c>
      <c r="CK76" s="113">
        <f>IF(CH$1="","",SUM(CK34,CK70,CK75))</f>
        <v>0</v>
      </c>
      <c r="CL76" s="113">
        <f>IF(CH$1="","",SUM(CL34,CL70,CL75))</f>
        <v>0</v>
      </c>
      <c r="CM76" s="410"/>
      <c r="CN76" s="322"/>
      <c r="CO76" s="113">
        <f>IF(CO$1="","",SUM(CO34,CO70,CO75))</f>
        <v>0</v>
      </c>
      <c r="CP76" s="113">
        <f>IF(CO$1="","",SUM(CP34,CP70,CP75))</f>
        <v>0</v>
      </c>
      <c r="CQ76" s="113">
        <f>IF(CO$1="","",SUM(CO76:CP76))</f>
        <v>0</v>
      </c>
      <c r="CR76" s="113">
        <f>IF(CO$1="","",SUM(CR34,CR70,CR75))</f>
        <v>0</v>
      </c>
      <c r="CS76" s="113">
        <f>IF(CO$1="","",SUM(CS34,CS70,CS75))</f>
        <v>0</v>
      </c>
      <c r="CT76" s="410"/>
      <c r="CU76" s="322"/>
      <c r="CV76" s="113">
        <f>IF(CV$1="","",SUM(CV34,CV70,CV75))</f>
        <v>0</v>
      </c>
      <c r="CW76" s="113">
        <f>IF(CV$1="","",SUM(CW34,CW70,CW75))</f>
        <v>0</v>
      </c>
      <c r="CX76" s="113">
        <f>IF(CV$1="","",SUM(CV76:CW76))</f>
        <v>0</v>
      </c>
      <c r="CY76" s="113">
        <f>IF(CV$1="","",SUM(CY34,CY70,CY75))</f>
        <v>0</v>
      </c>
      <c r="CZ76" s="113">
        <f>IF(CV$1="","",SUM(CZ34,CZ70,CZ75))</f>
        <v>0</v>
      </c>
      <c r="DA76" s="410"/>
      <c r="DB76" s="322"/>
      <c r="DC76" s="113">
        <f>IF(DC$1="","",SUM(DC34,DC70,DC75))</f>
        <v>0</v>
      </c>
      <c r="DD76" s="113">
        <f>IF(DC$1="","",SUM(DD34,DD70,DD75))</f>
        <v>0</v>
      </c>
      <c r="DE76" s="113">
        <f>IF(DC$1="","",SUM(DC76:DD76))</f>
        <v>0</v>
      </c>
      <c r="DF76" s="113">
        <f>IF(DC$1="","",SUM(DF34,DF70,DF75))</f>
        <v>0</v>
      </c>
      <c r="DG76" s="113">
        <f>IF(DC$1="","",SUM(DG34,DG70,DG75))</f>
        <v>0</v>
      </c>
      <c r="DH76" s="410"/>
      <c r="DI76" s="322"/>
      <c r="DJ76" s="113">
        <f>IF(DJ$1="","",SUM(DJ34,DJ70,DJ75))</f>
        <v>0</v>
      </c>
      <c r="DK76" s="113">
        <f>IF(DJ$1="","",SUM(DK34,DK70,DK75))</f>
        <v>0</v>
      </c>
      <c r="DL76" s="113">
        <f>IF(DJ$1="","",SUM(DJ76:DK76))</f>
        <v>0</v>
      </c>
      <c r="DM76" s="113">
        <f>IF(DJ$1="","",SUM(DM34,DM70,DM75))</f>
        <v>0</v>
      </c>
      <c r="DN76" s="113">
        <f>IF(DJ$1="","",SUM(DN34,DN70,DN75))</f>
        <v>0</v>
      </c>
      <c r="DO76" s="410"/>
      <c r="DP76" s="322"/>
      <c r="DQ76" s="113">
        <f>IF(DQ$1="","",SUM(DQ34,DQ70,DQ75))</f>
        <v>0</v>
      </c>
      <c r="DR76" s="113">
        <f>IF(DQ$1="","",SUM(DR34,DR70,DR75))</f>
        <v>0</v>
      </c>
      <c r="DS76" s="113">
        <f>IF(DQ$1="","",SUM(DQ76:DR76))</f>
        <v>0</v>
      </c>
      <c r="DT76" s="113">
        <f>IF(DQ$1="","",SUM(DT34,DT70,DT75))</f>
        <v>0</v>
      </c>
      <c r="DU76" s="113">
        <f>IF(DQ$1="","",SUM(DU34,DU70,DU75))</f>
        <v>0</v>
      </c>
      <c r="DV76" s="410"/>
    </row>
    <row r="77" spans="1:126" ht="15.75" x14ac:dyDescent="0.25">
      <c r="A77" s="705" t="s">
        <v>188</v>
      </c>
      <c r="B77" s="706"/>
      <c r="C77" s="706"/>
      <c r="D77" s="706"/>
      <c r="E77" s="706"/>
      <c r="F77" s="707"/>
      <c r="G77" s="18"/>
      <c r="H77" s="320"/>
      <c r="I77" s="457" t="str">
        <f>IF(I$1="","",IF(SUM(C77)=0,"",C77))</f>
        <v/>
      </c>
      <c r="J77" s="458" t="str">
        <f>IF(I$1="","",IF(SUM(D77)=0,"",D77))</f>
        <v/>
      </c>
      <c r="K77" s="459"/>
      <c r="L77" s="740" t="str">
        <f>$A77</f>
        <v>Substation &lt; Name, # &gt;</v>
      </c>
      <c r="M77" s="741"/>
      <c r="N77" s="741"/>
      <c r="O77" s="320"/>
      <c r="P77" s="457" t="str">
        <f>IF(P$1="","",IF(SUM(I77)=0,"",I77))</f>
        <v/>
      </c>
      <c r="Q77" s="458" t="str">
        <f>IF(P$1="","",IF(SUM(J77)=0,"",J77))</f>
        <v/>
      </c>
      <c r="R77" s="459"/>
      <c r="S77" s="740" t="str">
        <f>$A77</f>
        <v>Substation &lt; Name, # &gt;</v>
      </c>
      <c r="T77" s="741"/>
      <c r="U77" s="741"/>
      <c r="V77" s="320"/>
      <c r="W77" s="457" t="str">
        <f>IF(W$1="","",IF(SUM(P77)=0,"",P77))</f>
        <v/>
      </c>
      <c r="X77" s="458" t="str">
        <f>IF(W$1="","",IF(SUM(Q77)=0,"",Q77))</f>
        <v/>
      </c>
      <c r="Y77" s="309"/>
      <c r="Z77" s="740" t="str">
        <f>$A77</f>
        <v>Substation &lt; Name, # &gt;</v>
      </c>
      <c r="AA77" s="741"/>
      <c r="AB77" s="741"/>
      <c r="AC77" s="320"/>
      <c r="AD77" s="457" t="str">
        <f>IF(AD$1="","",IF(SUM(W77)=0,"",W77))</f>
        <v/>
      </c>
      <c r="AE77" s="458" t="str">
        <f>IF(AD$1="","",IF(SUM(X77)=0,"",X77))</f>
        <v/>
      </c>
      <c r="AF77" s="309"/>
      <c r="AG77" s="740" t="str">
        <f>$A77</f>
        <v>Substation &lt; Name, # &gt;</v>
      </c>
      <c r="AH77" s="741"/>
      <c r="AI77" s="741"/>
      <c r="AJ77" s="320"/>
      <c r="AK77" s="457" t="str">
        <f>IF(AK$1="","",IF(SUM(AD77)=0,"",AD77))</f>
        <v/>
      </c>
      <c r="AL77" s="458" t="str">
        <f>IF(AK$1="","",IF(SUM(AE77)=0,"",AE77))</f>
        <v/>
      </c>
      <c r="AM77" s="309"/>
      <c r="AN77" s="740" t="str">
        <f>$A77</f>
        <v>Substation &lt; Name, # &gt;</v>
      </c>
      <c r="AO77" s="741"/>
      <c r="AP77" s="741"/>
      <c r="AQ77" s="320"/>
      <c r="AR77" s="457" t="str">
        <f>IF(AR$1="","",IF(SUM(AK77)=0,"",AK77))</f>
        <v/>
      </c>
      <c r="AS77" s="458" t="str">
        <f>IF(AR$1="","",IF(SUM(AL77)=0,"",AL77))</f>
        <v/>
      </c>
      <c r="AT77" s="309"/>
      <c r="AU77" s="740" t="str">
        <f>$A77</f>
        <v>Substation &lt; Name, # &gt;</v>
      </c>
      <c r="AV77" s="741"/>
      <c r="AW77" s="741"/>
      <c r="AX77" s="320"/>
      <c r="AY77" s="457" t="str">
        <f>IF(AY$1="","",IF(SUM(AR77)=0,"",AR77))</f>
        <v/>
      </c>
      <c r="AZ77" s="458" t="str">
        <f>IF(AY$1="","",IF(SUM(AS77)=0,"",AS77))</f>
        <v/>
      </c>
      <c r="BA77" s="309"/>
      <c r="BB77" s="740" t="str">
        <f>$A77</f>
        <v>Substation &lt; Name, # &gt;</v>
      </c>
      <c r="BC77" s="741"/>
      <c r="BD77" s="741"/>
      <c r="BE77" s="320"/>
      <c r="BF77" s="457" t="str">
        <f>IF(BF$1="","",IF(SUM(AY77)=0,"",AY77))</f>
        <v/>
      </c>
      <c r="BG77" s="458" t="str">
        <f>IF(BF$1="","",IF(SUM(AZ77)=0,"",AZ77))</f>
        <v/>
      </c>
      <c r="BH77" s="309"/>
      <c r="BI77" s="740" t="str">
        <f>$A77</f>
        <v>Substation &lt; Name, # &gt;</v>
      </c>
      <c r="BJ77" s="741"/>
      <c r="BK77" s="741"/>
      <c r="BL77" s="320"/>
      <c r="BM77" s="457" t="str">
        <f>IF(BM$1="","",IF(SUM(BF77)=0,"",BF77))</f>
        <v/>
      </c>
      <c r="BN77" s="458" t="str">
        <f>IF(BM$1="","",IF(SUM(BG77)=0,"",BG77))</f>
        <v/>
      </c>
      <c r="BO77" s="309"/>
      <c r="BP77" s="740" t="str">
        <f>$A77</f>
        <v>Substation &lt; Name, # &gt;</v>
      </c>
      <c r="BQ77" s="741"/>
      <c r="BR77" s="741"/>
      <c r="BS77" s="320"/>
      <c r="BT77" s="457" t="str">
        <f>IF(BT$1="","",IF(SUM(BM77)=0,"",BM77))</f>
        <v/>
      </c>
      <c r="BU77" s="458" t="str">
        <f>IF(BT$1="","",IF(SUM(BN77)=0,"",BN77))</f>
        <v/>
      </c>
      <c r="BV77" s="309"/>
      <c r="BW77" s="740" t="str">
        <f>$A77</f>
        <v>Substation &lt; Name, # &gt;</v>
      </c>
      <c r="BX77" s="741"/>
      <c r="BY77" s="741"/>
      <c r="BZ77" s="320"/>
      <c r="CA77" s="457" t="str">
        <f>IF(CA$1="","",IF(SUM(BT77)=0,"",BT77))</f>
        <v/>
      </c>
      <c r="CB77" s="458" t="str">
        <f>IF(CA$1="","",IF(SUM(BU77)=0,"",BU77))</f>
        <v/>
      </c>
      <c r="CC77" s="309"/>
      <c r="CD77" s="740" t="str">
        <f>$A77</f>
        <v>Substation &lt; Name, # &gt;</v>
      </c>
      <c r="CE77" s="741"/>
      <c r="CF77" s="741"/>
      <c r="CG77" s="320"/>
      <c r="CH77" s="457" t="str">
        <f>IF(CH$1="","",IF(SUM(CA77)=0,"",CA77))</f>
        <v/>
      </c>
      <c r="CI77" s="458" t="str">
        <f>IF(CH$1="","",IF(SUM(CB77)=0,"",CB77))</f>
        <v/>
      </c>
      <c r="CJ77" s="309"/>
      <c r="CK77" s="740" t="str">
        <f>$A77</f>
        <v>Substation &lt; Name, # &gt;</v>
      </c>
      <c r="CL77" s="741"/>
      <c r="CM77" s="741"/>
      <c r="CN77" s="320"/>
      <c r="CO77" s="457" t="str">
        <f>IF(CO$1="","",IF(SUM(CH77)=0,"",CH77))</f>
        <v/>
      </c>
      <c r="CP77" s="458" t="str">
        <f>IF(CO$1="","",IF(SUM(CI77)=0,"",CI77))</f>
        <v/>
      </c>
      <c r="CQ77" s="309"/>
      <c r="CR77" s="740" t="str">
        <f>$A77</f>
        <v>Substation &lt; Name, # &gt;</v>
      </c>
      <c r="CS77" s="741"/>
      <c r="CT77" s="741"/>
      <c r="CU77" s="320"/>
      <c r="CV77" s="457" t="str">
        <f>IF(CV$1="","",IF(SUM(CO77)=0,"",CO77))</f>
        <v/>
      </c>
      <c r="CW77" s="458" t="str">
        <f>IF(CV$1="","",IF(SUM(CP77)=0,"",CP77))</f>
        <v/>
      </c>
      <c r="CX77" s="309"/>
      <c r="CY77" s="740" t="str">
        <f>$A77</f>
        <v>Substation &lt; Name, # &gt;</v>
      </c>
      <c r="CZ77" s="741"/>
      <c r="DA77" s="741"/>
      <c r="DB77" s="320"/>
      <c r="DC77" s="457" t="str">
        <f>IF(DC$1="","",IF(SUM(CV77)=0,"",CV77))</f>
        <v/>
      </c>
      <c r="DD77" s="458" t="str">
        <f>IF(DC$1="","",IF(SUM(CW77)=0,"",CW77))</f>
        <v/>
      </c>
      <c r="DE77" s="309"/>
      <c r="DF77" s="740" t="str">
        <f>$A77</f>
        <v>Substation &lt; Name, # &gt;</v>
      </c>
      <c r="DG77" s="741"/>
      <c r="DH77" s="741"/>
      <c r="DI77" s="320"/>
      <c r="DJ77" s="457" t="str">
        <f>IF(DJ$1="","",IF(SUM(DC77)=0,"",DC77))</f>
        <v/>
      </c>
      <c r="DK77" s="458" t="str">
        <f>IF(DJ$1="","",IF(SUM(DD77)=0,"",DD77))</f>
        <v/>
      </c>
      <c r="DL77" s="309"/>
      <c r="DM77" s="740" t="str">
        <f>$A77</f>
        <v>Substation &lt; Name, # &gt;</v>
      </c>
      <c r="DN77" s="741"/>
      <c r="DO77" s="741"/>
      <c r="DP77" s="320"/>
      <c r="DQ77" s="457" t="str">
        <f>IF(DQ$1="","",IF(SUM(DJ77)=0,"",DJ77))</f>
        <v/>
      </c>
      <c r="DR77" s="458" t="str">
        <f>IF(DQ$1="","",IF(SUM(DK77)=0,"",DK77))</f>
        <v/>
      </c>
      <c r="DS77" s="309"/>
      <c r="DT77" s="740" t="str">
        <f>$A77</f>
        <v>Substation &lt; Name, # &gt;</v>
      </c>
      <c r="DU77" s="741"/>
      <c r="DV77" s="741"/>
    </row>
    <row r="78" spans="1:126" ht="12.75" x14ac:dyDescent="0.2">
      <c r="A78" s="735" t="s">
        <v>79</v>
      </c>
      <c r="B78" s="736"/>
      <c r="C78" s="736"/>
      <c r="D78" s="736"/>
      <c r="E78" s="736"/>
      <c r="F78" s="737"/>
      <c r="G78" s="18"/>
      <c r="H78" s="320"/>
      <c r="I78" s="460"/>
      <c r="J78" s="461"/>
      <c r="K78" s="461"/>
      <c r="L78" s="477"/>
      <c r="M78" s="477"/>
      <c r="N78" s="404"/>
      <c r="O78" s="320"/>
      <c r="P78" s="460"/>
      <c r="Q78" s="461"/>
      <c r="R78" s="461"/>
      <c r="S78" s="477"/>
      <c r="T78" s="477"/>
      <c r="U78" s="404"/>
      <c r="V78" s="320"/>
      <c r="W78" s="460"/>
      <c r="X78" s="461"/>
      <c r="Y78" s="311"/>
      <c r="Z78" s="477"/>
      <c r="AA78" s="477"/>
      <c r="AB78" s="404"/>
      <c r="AC78" s="320"/>
      <c r="AD78" s="460"/>
      <c r="AE78" s="461"/>
      <c r="AF78" s="311"/>
      <c r="AG78" s="477"/>
      <c r="AH78" s="477"/>
      <c r="AI78" s="404"/>
      <c r="AJ78" s="320"/>
      <c r="AK78" s="460"/>
      <c r="AL78" s="461"/>
      <c r="AM78" s="311"/>
      <c r="AN78" s="477"/>
      <c r="AO78" s="477"/>
      <c r="AP78" s="404"/>
      <c r="AQ78" s="320"/>
      <c r="AR78" s="460"/>
      <c r="AS78" s="461"/>
      <c r="AT78" s="311"/>
      <c r="AU78" s="477"/>
      <c r="AV78" s="477"/>
      <c r="AW78" s="404"/>
      <c r="AX78" s="320"/>
      <c r="AY78" s="460"/>
      <c r="AZ78" s="461"/>
      <c r="BA78" s="311"/>
      <c r="BB78" s="477"/>
      <c r="BC78" s="477"/>
      <c r="BD78" s="404"/>
      <c r="BE78" s="320"/>
      <c r="BF78" s="460"/>
      <c r="BG78" s="461"/>
      <c r="BH78" s="311"/>
      <c r="BI78" s="477"/>
      <c r="BJ78" s="477"/>
      <c r="BK78" s="404"/>
      <c r="BL78" s="320"/>
      <c r="BM78" s="460"/>
      <c r="BN78" s="461"/>
      <c r="BO78" s="311"/>
      <c r="BP78" s="477"/>
      <c r="BQ78" s="477"/>
      <c r="BR78" s="404"/>
      <c r="BS78" s="320"/>
      <c r="BT78" s="460"/>
      <c r="BU78" s="461"/>
      <c r="BV78" s="311"/>
      <c r="BW78" s="477"/>
      <c r="BX78" s="477"/>
      <c r="BY78" s="404"/>
      <c r="BZ78" s="320"/>
      <c r="CA78" s="460"/>
      <c r="CB78" s="461"/>
      <c r="CC78" s="311"/>
      <c r="CD78" s="477"/>
      <c r="CE78" s="477"/>
      <c r="CF78" s="404"/>
      <c r="CG78" s="320"/>
      <c r="CH78" s="460"/>
      <c r="CI78" s="461"/>
      <c r="CJ78" s="311"/>
      <c r="CK78" s="477"/>
      <c r="CL78" s="477"/>
      <c r="CM78" s="404"/>
      <c r="CN78" s="320"/>
      <c r="CO78" s="460"/>
      <c r="CP78" s="461"/>
      <c r="CQ78" s="311"/>
      <c r="CR78" s="477"/>
      <c r="CS78" s="477"/>
      <c r="CT78" s="404"/>
      <c r="CU78" s="320"/>
      <c r="CV78" s="460"/>
      <c r="CW78" s="461"/>
      <c r="CX78" s="311"/>
      <c r="CY78" s="477"/>
      <c r="CZ78" s="477"/>
      <c r="DA78" s="404"/>
      <c r="DB78" s="320"/>
      <c r="DC78" s="460"/>
      <c r="DD78" s="461"/>
      <c r="DE78" s="311"/>
      <c r="DF78" s="477"/>
      <c r="DG78" s="477"/>
      <c r="DH78" s="404"/>
      <c r="DI78" s="320"/>
      <c r="DJ78" s="460"/>
      <c r="DK78" s="461"/>
      <c r="DL78" s="311"/>
      <c r="DM78" s="477"/>
      <c r="DN78" s="477"/>
      <c r="DO78" s="404"/>
      <c r="DP78" s="320"/>
      <c r="DQ78" s="460"/>
      <c r="DR78" s="461"/>
      <c r="DS78" s="311"/>
      <c r="DT78" s="477"/>
      <c r="DU78" s="477"/>
      <c r="DV78" s="404"/>
    </row>
    <row r="79" spans="1:126" ht="12.75" outlineLevel="1" x14ac:dyDescent="0.2">
      <c r="A79" s="100" t="s">
        <v>100</v>
      </c>
      <c r="B79" s="165"/>
      <c r="C79" s="101">
        <f>SUMIF($H80:$H95,MID($H79,3,10),C80:C95)</f>
        <v>0</v>
      </c>
      <c r="D79" s="101">
        <f>SUMIF($H80:$H95,MID($H79,3,10),D80:D95)</f>
        <v>0</v>
      </c>
      <c r="E79" s="101">
        <f t="shared" ref="E79:E108" si="114">SUM(C79:D79)</f>
        <v>0</v>
      </c>
      <c r="F79" s="147"/>
      <c r="G79" s="18"/>
      <c r="H79" s="320" t="s">
        <v>337</v>
      </c>
      <c r="I79" s="77">
        <f t="shared" ref="I79:I107" si="115">IF(K$1="Rejected",C79,IF(L79="",C79,SUM(C79,L79)))</f>
        <v>0</v>
      </c>
      <c r="J79" s="77">
        <f t="shared" ref="J79:J107" si="116">IF(K$1="Rejected",D79,IF(M79="",D79,SUM(D79,M79)))</f>
        <v>0</v>
      </c>
      <c r="K79" s="101">
        <f t="shared" ref="K79:K107" si="117">IF(I$1="","",SUM(I79:J79))</f>
        <v>0</v>
      </c>
      <c r="L79" s="432">
        <f>IF(I$1="","",SUMIF($H80:$H95,MID($H79,3,10),L80:L95))</f>
        <v>0</v>
      </c>
      <c r="M79" s="432">
        <f>IF(I$1="","",SUMIF($H80:$H95,MID($H79,3,10),M80:M95))</f>
        <v>0</v>
      </c>
      <c r="N79" s="382"/>
      <c r="O79" s="320" t="str">
        <f t="shared" ref="O79:O142" si="118">IF(LEFT($H79,2)="s_",MID($H79,3,LEN($H79)-3),$H79)</f>
        <v>SM</v>
      </c>
      <c r="P79" s="77">
        <f t="shared" ref="P79:P107" si="119">IF(R$1="Rejected",I79,IF(S79="",I79,SUM(I79,S79)))</f>
        <v>0</v>
      </c>
      <c r="Q79" s="77">
        <f t="shared" ref="Q79:Q107" si="120">IF(R$1="Rejected",J79,IF(T79="",J79,SUM(J79,T79)))</f>
        <v>0</v>
      </c>
      <c r="R79" s="101">
        <f t="shared" ref="R79:R84" si="121">IF(P$1="","",SUM(P79:Q79))</f>
        <v>0</v>
      </c>
      <c r="S79" s="432">
        <f>IF(P$1="","",SUMIF($H80:$H95,MID($H79,3,10),S80:S95))</f>
        <v>0</v>
      </c>
      <c r="T79" s="432">
        <f>IF(P$1="","",SUMIF($H80:$H95,MID($H79,3,10),T80:T95))</f>
        <v>0</v>
      </c>
      <c r="U79" s="382"/>
      <c r="V79" s="320"/>
      <c r="W79" s="77">
        <f t="shared" ref="W79:W107" si="122">IF(Y$1="Rejected",P79,IF(Z79="",P79,SUM(P79,Z79)))</f>
        <v>0</v>
      </c>
      <c r="X79" s="77">
        <f t="shared" ref="X79:X107" si="123">IF(Y$1="Rejected",Q79,IF(AA79="",Q79,SUM(Q79,AA79)))</f>
        <v>0</v>
      </c>
      <c r="Y79" s="101">
        <f t="shared" ref="Y79:Y111" si="124">IF(W$1="","",SUM(W79:X79))</f>
        <v>0</v>
      </c>
      <c r="Z79" s="432">
        <f>IF(W$1="","",SUMIF($H80:$H95,MID($H79,3,10),Z80:Z95))</f>
        <v>0</v>
      </c>
      <c r="AA79" s="432">
        <f>IF(W$1="","",SUMIF($H80:$H95,MID($H79,3,10),AA80:AA95))</f>
        <v>0</v>
      </c>
      <c r="AB79" s="382"/>
      <c r="AC79" s="320"/>
      <c r="AD79" s="77">
        <f t="shared" ref="AD79:AD107" si="125">IF(AF$1="Rejected",W79,IF(AG79="",W79,SUM(W79,AG79)))</f>
        <v>0</v>
      </c>
      <c r="AE79" s="77">
        <f t="shared" ref="AE79:AE107" si="126">IF(AF$1="Rejected",X79,IF(AH79="",X79,SUM(X79,AH79)))</f>
        <v>0</v>
      </c>
      <c r="AF79" s="101">
        <f t="shared" ref="AF79:AF111" si="127">IF(AD$1="","",SUM(AD79:AE79))</f>
        <v>0</v>
      </c>
      <c r="AG79" s="432">
        <f>IF(AD$1="","",SUMIF($H80:$H95,MID($H79,3,10),AG80:AG95))</f>
        <v>0</v>
      </c>
      <c r="AH79" s="432">
        <f>IF(AD$1="","",SUMIF($H80:$H95,MID($H79,3,10),AH80:AH95))</f>
        <v>0</v>
      </c>
      <c r="AI79" s="382"/>
      <c r="AJ79" s="320"/>
      <c r="AK79" s="77">
        <f t="shared" ref="AK79:AK107" si="128">IF(AM$1="Rejected",AD79,IF(AN79="",AD79,SUM(AD79,AN79)))</f>
        <v>0</v>
      </c>
      <c r="AL79" s="77">
        <f t="shared" ref="AL79:AL107" si="129">IF(AM$1="Rejected",AE79,IF(AO79="",AE79,SUM(AE79,AO79)))</f>
        <v>0</v>
      </c>
      <c r="AM79" s="101">
        <f t="shared" ref="AM79:AM111" si="130">IF(AK$1="","",SUM(AK79:AL79))</f>
        <v>0</v>
      </c>
      <c r="AN79" s="432">
        <f>IF(AK$1="","",SUMIF($H80:$H95,MID($H79,3,10),AN80:AN95))</f>
        <v>0</v>
      </c>
      <c r="AO79" s="432">
        <f>IF(AK$1="","",SUMIF($H80:$H95,MID($H79,3,10),AO80:AO95))</f>
        <v>0</v>
      </c>
      <c r="AP79" s="382"/>
      <c r="AQ79" s="320"/>
      <c r="AR79" s="77">
        <f t="shared" ref="AR79:AR107" si="131">IF(AT$1="Rejected",AK79,IF(AU79="",AK79,SUM(AK79,AU79)))</f>
        <v>0</v>
      </c>
      <c r="AS79" s="77">
        <f t="shared" ref="AS79:AS107" si="132">IF(AT$1="Rejected",AL79,IF(AV79="",AL79,SUM(AL79,AV79)))</f>
        <v>0</v>
      </c>
      <c r="AT79" s="101">
        <f t="shared" ref="AT79:AT111" si="133">IF(AR$1="","",SUM(AR79:AS79))</f>
        <v>0</v>
      </c>
      <c r="AU79" s="432">
        <f>IF(AR$1="","",SUMIF($H80:$H95,MID($H79,3,10),AU80:AU95))</f>
        <v>0</v>
      </c>
      <c r="AV79" s="432">
        <f>IF(AR$1="","",SUMIF($H80:$H95,MID($H79,3,10),AV80:AV95))</f>
        <v>0</v>
      </c>
      <c r="AW79" s="382"/>
      <c r="AX79" s="320"/>
      <c r="AY79" s="77">
        <f t="shared" ref="AY79:AY107" si="134">IF(BA$1="Rejected",AR79,IF(BB79="",AR79,SUM(AR79,BB79)))</f>
        <v>0</v>
      </c>
      <c r="AZ79" s="77">
        <f t="shared" ref="AZ79:AZ107" si="135">IF(BA$1="Rejected",AS79,IF(BC79="",AS79,SUM(AS79,BC79)))</f>
        <v>0</v>
      </c>
      <c r="BA79" s="101">
        <f t="shared" ref="BA79:BA111" si="136">IF(AY$1="","",SUM(AY79:AZ79))</f>
        <v>0</v>
      </c>
      <c r="BB79" s="432">
        <f>IF(AY$1="","",SUMIF($H80:$H95,MID($H79,3,10),BB80:BB95))</f>
        <v>0</v>
      </c>
      <c r="BC79" s="432">
        <f>IF(AY$1="","",SUMIF($H80:$H95,MID($H79,3,10),BC80:BC95))</f>
        <v>0</v>
      </c>
      <c r="BD79" s="382"/>
      <c r="BE79" s="320"/>
      <c r="BF79" s="77">
        <f t="shared" ref="BF79:BF107" si="137">IF(BH$1="Rejected",AY79,IF(BI79="",AY79,SUM(AY79,BI79)))</f>
        <v>0</v>
      </c>
      <c r="BG79" s="77">
        <f t="shared" ref="BG79:BG107" si="138">IF(BH$1="Rejected",AZ79,IF(BJ79="",AZ79,SUM(AZ79,BJ79)))</f>
        <v>0</v>
      </c>
      <c r="BH79" s="101">
        <f t="shared" ref="BH79:BH111" si="139">IF(BF$1="","",SUM(BF79:BG79))</f>
        <v>0</v>
      </c>
      <c r="BI79" s="432">
        <f>IF(BF$1="","",SUMIF($H80:$H95,MID($H79,3,10),BI80:BI95))</f>
        <v>0</v>
      </c>
      <c r="BJ79" s="432">
        <f>IF(BF$1="","",SUMIF($H80:$H95,MID($H79,3,10),BJ80:BJ95))</f>
        <v>0</v>
      </c>
      <c r="BK79" s="382"/>
      <c r="BL79" s="320"/>
      <c r="BM79" s="77">
        <f t="shared" ref="BM79:BM107" si="140">IF(BO$1="Rejected",BF79,IF(BP79="",BF79,SUM(BF79,BP79)))</f>
        <v>0</v>
      </c>
      <c r="BN79" s="77">
        <f t="shared" ref="BN79:BN107" si="141">IF(BO$1="Rejected",BG79,IF(BQ79="",BG79,SUM(BG79,BQ79)))</f>
        <v>0</v>
      </c>
      <c r="BO79" s="101">
        <f t="shared" ref="BO79:BO111" si="142">IF(BM$1="","",SUM(BM79:BN79))</f>
        <v>0</v>
      </c>
      <c r="BP79" s="432">
        <f>IF(BM$1="","",SUMIF($H80:$H95,MID($H79,3,10),BP80:BP95))</f>
        <v>0</v>
      </c>
      <c r="BQ79" s="432">
        <f>IF(BM$1="","",SUMIF($H80:$H95,MID($H79,3,10),BQ80:BQ95))</f>
        <v>0</v>
      </c>
      <c r="BR79" s="382"/>
      <c r="BS79" s="320"/>
      <c r="BT79" s="77">
        <f t="shared" ref="BT79:BT107" si="143">IF(BV$1="Rejected",BM79,IF(BW79="",BM79,SUM(BM79,BW79)))</f>
        <v>0</v>
      </c>
      <c r="BU79" s="77">
        <f t="shared" ref="BU79:BU107" si="144">IF(BV$1="Rejected",BN79,IF(BX79="",BN79,SUM(BN79,BX79)))</f>
        <v>0</v>
      </c>
      <c r="BV79" s="101">
        <f t="shared" ref="BV79:BV111" si="145">IF(BT$1="","",SUM(BT79:BU79))</f>
        <v>0</v>
      </c>
      <c r="BW79" s="432">
        <f>IF(BT$1="","",SUMIF($H80:$H95,MID($H79,3,10),BW80:BW95))</f>
        <v>0</v>
      </c>
      <c r="BX79" s="432">
        <f>IF(BT$1="","",SUMIF($H80:$H95,MID($H79,3,10),BX80:BX95))</f>
        <v>0</v>
      </c>
      <c r="BY79" s="382"/>
      <c r="BZ79" s="320"/>
      <c r="CA79" s="77">
        <f t="shared" ref="CA79:CA107" si="146">IF(CC$1="Rejected",BT79,IF(CD79="",BT79,SUM(BT79,CD79)))</f>
        <v>0</v>
      </c>
      <c r="CB79" s="77">
        <f t="shared" ref="CB79:CB107" si="147">IF(CC$1="Rejected",BU79,IF(CE79="",BU79,SUM(BU79,CE79)))</f>
        <v>0</v>
      </c>
      <c r="CC79" s="101">
        <f t="shared" ref="CC79:CC111" si="148">IF(CA$1="","",SUM(CA79:CB79))</f>
        <v>0</v>
      </c>
      <c r="CD79" s="432">
        <f>IF(CA$1="","",SUMIF($H80:$H95,MID($H79,3,10),CD80:CD95))</f>
        <v>0</v>
      </c>
      <c r="CE79" s="432">
        <f>IF(CA$1="","",SUMIF($H80:$H95,MID($H79,3,10),CE80:CE95))</f>
        <v>0</v>
      </c>
      <c r="CF79" s="382"/>
      <c r="CG79" s="320"/>
      <c r="CH79" s="77">
        <f t="shared" ref="CH79:CH107" si="149">IF(CJ$1="Rejected",CA79,IF(CK79="",CA79,SUM(CA79,CK79)))</f>
        <v>0</v>
      </c>
      <c r="CI79" s="77">
        <f t="shared" ref="CI79:CI107" si="150">IF(CJ$1="Rejected",CB79,IF(CL79="",CB79,SUM(CB79,CL79)))</f>
        <v>0</v>
      </c>
      <c r="CJ79" s="101">
        <f t="shared" ref="CJ79:CJ111" si="151">IF(CH$1="","",SUM(CH79:CI79))</f>
        <v>0</v>
      </c>
      <c r="CK79" s="432">
        <f>IF(CH$1="","",SUMIF($H80:$H95,MID($H79,3,10),CK80:CK95))</f>
        <v>0</v>
      </c>
      <c r="CL79" s="432">
        <f>IF(CH$1="","",SUMIF($H80:$H95,MID($H79,3,10),CL80:CL95))</f>
        <v>0</v>
      </c>
      <c r="CM79" s="382"/>
      <c r="CN79" s="320"/>
      <c r="CO79" s="77">
        <f t="shared" ref="CO79:CO107" si="152">IF(CQ$1="Rejected",CH79,IF(CR79="",CH79,SUM(CH79,CR79)))</f>
        <v>0</v>
      </c>
      <c r="CP79" s="77">
        <f t="shared" ref="CP79:CP107" si="153">IF(CQ$1="Rejected",CI79,IF(CS79="",CI79,SUM(CI79,CS79)))</f>
        <v>0</v>
      </c>
      <c r="CQ79" s="101">
        <f t="shared" ref="CQ79:CQ111" si="154">IF(CO$1="","",SUM(CO79:CP79))</f>
        <v>0</v>
      </c>
      <c r="CR79" s="432">
        <f>IF(CO$1="","",SUMIF($H80:$H95,MID($H79,3,10),CR80:CR95))</f>
        <v>0</v>
      </c>
      <c r="CS79" s="432">
        <f>IF(CO$1="","",SUMIF($H80:$H95,MID($H79,3,10),CS80:CS95))</f>
        <v>0</v>
      </c>
      <c r="CT79" s="382"/>
      <c r="CU79" s="320"/>
      <c r="CV79" s="77">
        <f t="shared" ref="CV79:CV107" si="155">IF(CX$1="Rejected",CO79,IF(CY79="",CO79,SUM(CO79,CY79)))</f>
        <v>0</v>
      </c>
      <c r="CW79" s="77">
        <f t="shared" ref="CW79:CW107" si="156">IF(CX$1="Rejected",CP79,IF(CZ79="",CP79,SUM(CP79,CZ79)))</f>
        <v>0</v>
      </c>
      <c r="CX79" s="101">
        <f t="shared" ref="CX79:CX111" si="157">IF(CV$1="","",SUM(CV79:CW79))</f>
        <v>0</v>
      </c>
      <c r="CY79" s="432">
        <f>IF(CV$1="","",SUMIF($H80:$H95,MID($H79,3,10),CY80:CY95))</f>
        <v>0</v>
      </c>
      <c r="CZ79" s="432">
        <f>IF(CV$1="","",SUMIF($H80:$H95,MID($H79,3,10),CZ80:CZ95))</f>
        <v>0</v>
      </c>
      <c r="DA79" s="382"/>
      <c r="DB79" s="320"/>
      <c r="DC79" s="77">
        <f t="shared" ref="DC79:DC107" si="158">IF(DE$1="Rejected",CV79,IF(DF79="",CV79,SUM(CV79,DF79)))</f>
        <v>0</v>
      </c>
      <c r="DD79" s="77">
        <f t="shared" ref="DD79:DD107" si="159">IF(DE$1="Rejected",CW79,IF(DG79="",CW79,SUM(CW79,DG79)))</f>
        <v>0</v>
      </c>
      <c r="DE79" s="101">
        <f t="shared" ref="DE79:DE111" si="160">IF(DC$1="","",SUM(DC79:DD79))</f>
        <v>0</v>
      </c>
      <c r="DF79" s="432">
        <f>IF(DC$1="","",SUMIF($H80:$H95,MID($H79,3,10),DF80:DF95))</f>
        <v>0</v>
      </c>
      <c r="DG79" s="432">
        <f>IF(DC$1="","",SUMIF($H80:$H95,MID($H79,3,10),DG80:DG95))</f>
        <v>0</v>
      </c>
      <c r="DH79" s="382"/>
      <c r="DI79" s="320"/>
      <c r="DJ79" s="77">
        <f t="shared" ref="DJ79:DJ107" si="161">IF(DL$1="Rejected",DC79,IF(DM79="",DC79,SUM(DC79,DM79)))</f>
        <v>0</v>
      </c>
      <c r="DK79" s="77">
        <f t="shared" ref="DK79:DK107" si="162">IF(DL$1="Rejected",DD79,IF(DN79="",DD79,SUM(DD79,DN79)))</f>
        <v>0</v>
      </c>
      <c r="DL79" s="101">
        <f t="shared" ref="DL79:DL111" si="163">IF(DJ$1="","",SUM(DJ79:DK79))</f>
        <v>0</v>
      </c>
      <c r="DM79" s="432">
        <f>IF(DJ$1="","",SUMIF($H80:$H95,MID($H79,3,10),DM80:DM95))</f>
        <v>0</v>
      </c>
      <c r="DN79" s="432">
        <f>IF(DJ$1="","",SUMIF($H80:$H95,MID($H79,3,10),DN80:DN95))</f>
        <v>0</v>
      </c>
      <c r="DO79" s="382"/>
      <c r="DP79" s="320"/>
      <c r="DQ79" s="77">
        <f t="shared" ref="DQ79:DQ107" si="164">IF(DS$1="Rejected",DJ79,IF(DT79="",DJ79,SUM(DJ79,DT79)))</f>
        <v>0</v>
      </c>
      <c r="DR79" s="77">
        <f t="shared" ref="DR79:DR107" si="165">IF(DS$1="Rejected",DK79,IF(DU79="",DK79,SUM(DK79,DU79)))</f>
        <v>0</v>
      </c>
      <c r="DS79" s="101">
        <f t="shared" ref="DS79:DS111" si="166">IF(DQ$1="","",SUM(DQ79:DR79))</f>
        <v>0</v>
      </c>
      <c r="DT79" s="432">
        <f>IF(DQ$1="","",SUMIF($H80:$H95,MID($H79,3,10),DT80:DT95))</f>
        <v>0</v>
      </c>
      <c r="DU79" s="432">
        <f>IF(DQ$1="","",SUMIF($H80:$H95,MID($H79,3,10),DU80:DU95))</f>
        <v>0</v>
      </c>
      <c r="DV79" s="382"/>
    </row>
    <row r="80" spans="1:126" ht="12.75" outlineLevel="1" x14ac:dyDescent="0.2">
      <c r="A80" s="92" t="s">
        <v>97</v>
      </c>
      <c r="B80" s="166" t="s">
        <v>92</v>
      </c>
      <c r="C80" s="50"/>
      <c r="D80" s="51"/>
      <c r="E80" s="102">
        <f t="shared" si="114"/>
        <v>0</v>
      </c>
      <c r="F80" s="147"/>
      <c r="G80" s="18"/>
      <c r="H80" s="322" t="s">
        <v>336</v>
      </c>
      <c r="I80" s="79">
        <f t="shared" si="115"/>
        <v>0</v>
      </c>
      <c r="J80" s="79">
        <f t="shared" si="116"/>
        <v>0</v>
      </c>
      <c r="K80" s="102">
        <f t="shared" si="117"/>
        <v>0</v>
      </c>
      <c r="L80" s="535"/>
      <c r="M80" s="535"/>
      <c r="N80" s="407"/>
      <c r="O80" s="322" t="str">
        <f t="shared" si="118"/>
        <v>SME</v>
      </c>
      <c r="P80" s="79">
        <f t="shared" si="119"/>
        <v>0</v>
      </c>
      <c r="Q80" s="79">
        <f t="shared" si="120"/>
        <v>0</v>
      </c>
      <c r="R80" s="102">
        <f t="shared" si="121"/>
        <v>0</v>
      </c>
      <c r="S80" s="535"/>
      <c r="T80" s="535"/>
      <c r="U80" s="407"/>
      <c r="V80" s="322"/>
      <c r="W80" s="79">
        <f t="shared" si="122"/>
        <v>0</v>
      </c>
      <c r="X80" s="79">
        <f t="shared" si="123"/>
        <v>0</v>
      </c>
      <c r="Y80" s="102">
        <f t="shared" si="124"/>
        <v>0</v>
      </c>
      <c r="Z80" s="535"/>
      <c r="AA80" s="535"/>
      <c r="AB80" s="407"/>
      <c r="AC80" s="322"/>
      <c r="AD80" s="79">
        <f t="shared" si="125"/>
        <v>0</v>
      </c>
      <c r="AE80" s="79">
        <f t="shared" si="126"/>
        <v>0</v>
      </c>
      <c r="AF80" s="102">
        <f t="shared" si="127"/>
        <v>0</v>
      </c>
      <c r="AG80" s="535"/>
      <c r="AH80" s="535"/>
      <c r="AI80" s="407"/>
      <c r="AJ80" s="322"/>
      <c r="AK80" s="79">
        <f t="shared" si="128"/>
        <v>0</v>
      </c>
      <c r="AL80" s="79">
        <f t="shared" si="129"/>
        <v>0</v>
      </c>
      <c r="AM80" s="102">
        <f t="shared" si="130"/>
        <v>0</v>
      </c>
      <c r="AN80" s="535"/>
      <c r="AO80" s="535"/>
      <c r="AP80" s="407"/>
      <c r="AQ80" s="322"/>
      <c r="AR80" s="79">
        <f t="shared" si="131"/>
        <v>0</v>
      </c>
      <c r="AS80" s="79">
        <f t="shared" si="132"/>
        <v>0</v>
      </c>
      <c r="AT80" s="102">
        <f t="shared" si="133"/>
        <v>0</v>
      </c>
      <c r="AU80" s="535"/>
      <c r="AV80" s="535"/>
      <c r="AW80" s="407"/>
      <c r="AX80" s="322"/>
      <c r="AY80" s="79">
        <f t="shared" si="134"/>
        <v>0</v>
      </c>
      <c r="AZ80" s="79">
        <f t="shared" si="135"/>
        <v>0</v>
      </c>
      <c r="BA80" s="102">
        <f t="shared" si="136"/>
        <v>0</v>
      </c>
      <c r="BB80" s="535"/>
      <c r="BC80" s="535"/>
      <c r="BD80" s="407"/>
      <c r="BE80" s="322"/>
      <c r="BF80" s="79">
        <f t="shared" si="137"/>
        <v>0</v>
      </c>
      <c r="BG80" s="79">
        <f t="shared" si="138"/>
        <v>0</v>
      </c>
      <c r="BH80" s="102">
        <f t="shared" si="139"/>
        <v>0</v>
      </c>
      <c r="BI80" s="535"/>
      <c r="BJ80" s="535"/>
      <c r="BK80" s="407"/>
      <c r="BL80" s="322"/>
      <c r="BM80" s="79">
        <f t="shared" si="140"/>
        <v>0</v>
      </c>
      <c r="BN80" s="79">
        <f t="shared" si="141"/>
        <v>0</v>
      </c>
      <c r="BO80" s="102">
        <f t="shared" si="142"/>
        <v>0</v>
      </c>
      <c r="BP80" s="535"/>
      <c r="BQ80" s="535"/>
      <c r="BR80" s="407"/>
      <c r="BS80" s="322"/>
      <c r="BT80" s="79">
        <f t="shared" si="143"/>
        <v>0</v>
      </c>
      <c r="BU80" s="79">
        <f t="shared" si="144"/>
        <v>0</v>
      </c>
      <c r="BV80" s="102">
        <f t="shared" si="145"/>
        <v>0</v>
      </c>
      <c r="BW80" s="535"/>
      <c r="BX80" s="535"/>
      <c r="BY80" s="407"/>
      <c r="BZ80" s="322"/>
      <c r="CA80" s="79">
        <f t="shared" si="146"/>
        <v>0</v>
      </c>
      <c r="CB80" s="79">
        <f t="shared" si="147"/>
        <v>0</v>
      </c>
      <c r="CC80" s="102">
        <f t="shared" si="148"/>
        <v>0</v>
      </c>
      <c r="CD80" s="535"/>
      <c r="CE80" s="535"/>
      <c r="CF80" s="407"/>
      <c r="CG80" s="322"/>
      <c r="CH80" s="79">
        <f t="shared" si="149"/>
        <v>0</v>
      </c>
      <c r="CI80" s="79">
        <f t="shared" si="150"/>
        <v>0</v>
      </c>
      <c r="CJ80" s="102">
        <f t="shared" si="151"/>
        <v>0</v>
      </c>
      <c r="CK80" s="535"/>
      <c r="CL80" s="535"/>
      <c r="CM80" s="407"/>
      <c r="CN80" s="322"/>
      <c r="CO80" s="79">
        <f t="shared" si="152"/>
        <v>0</v>
      </c>
      <c r="CP80" s="79">
        <f t="shared" si="153"/>
        <v>0</v>
      </c>
      <c r="CQ80" s="102">
        <f t="shared" si="154"/>
        <v>0</v>
      </c>
      <c r="CR80" s="535"/>
      <c r="CS80" s="535"/>
      <c r="CT80" s="407"/>
      <c r="CU80" s="322"/>
      <c r="CV80" s="79">
        <f t="shared" si="155"/>
        <v>0</v>
      </c>
      <c r="CW80" s="79">
        <f t="shared" si="156"/>
        <v>0</v>
      </c>
      <c r="CX80" s="102">
        <f t="shared" si="157"/>
        <v>0</v>
      </c>
      <c r="CY80" s="535"/>
      <c r="CZ80" s="535"/>
      <c r="DA80" s="407"/>
      <c r="DB80" s="322"/>
      <c r="DC80" s="79">
        <f t="shared" si="158"/>
        <v>0</v>
      </c>
      <c r="DD80" s="79">
        <f t="shared" si="159"/>
        <v>0</v>
      </c>
      <c r="DE80" s="102">
        <f t="shared" si="160"/>
        <v>0</v>
      </c>
      <c r="DF80" s="535"/>
      <c r="DG80" s="535"/>
      <c r="DH80" s="407"/>
      <c r="DI80" s="322"/>
      <c r="DJ80" s="79">
        <f t="shared" si="161"/>
        <v>0</v>
      </c>
      <c r="DK80" s="79">
        <f t="shared" si="162"/>
        <v>0</v>
      </c>
      <c r="DL80" s="102">
        <f t="shared" si="163"/>
        <v>0</v>
      </c>
      <c r="DM80" s="535"/>
      <c r="DN80" s="535"/>
      <c r="DO80" s="407"/>
      <c r="DP80" s="322"/>
      <c r="DQ80" s="79">
        <f t="shared" si="164"/>
        <v>0</v>
      </c>
      <c r="DR80" s="79">
        <f t="shared" si="165"/>
        <v>0</v>
      </c>
      <c r="DS80" s="102">
        <f t="shared" si="166"/>
        <v>0</v>
      </c>
      <c r="DT80" s="535"/>
      <c r="DU80" s="535"/>
      <c r="DV80" s="407"/>
    </row>
    <row r="81" spans="1:126" ht="12.75" outlineLevel="1" x14ac:dyDescent="0.2">
      <c r="A81" s="92" t="s">
        <v>97</v>
      </c>
      <c r="B81" s="166" t="s">
        <v>92</v>
      </c>
      <c r="C81" s="50"/>
      <c r="D81" s="51"/>
      <c r="E81" s="102">
        <f t="shared" si="114"/>
        <v>0</v>
      </c>
      <c r="F81" s="147"/>
      <c r="G81" s="18"/>
      <c r="H81" s="322" t="s">
        <v>336</v>
      </c>
      <c r="I81" s="79">
        <f t="shared" si="115"/>
        <v>0</v>
      </c>
      <c r="J81" s="79">
        <f t="shared" si="116"/>
        <v>0</v>
      </c>
      <c r="K81" s="102">
        <f t="shared" si="117"/>
        <v>0</v>
      </c>
      <c r="L81" s="535"/>
      <c r="M81" s="535"/>
      <c r="N81" s="407"/>
      <c r="O81" s="322" t="str">
        <f t="shared" si="118"/>
        <v>SME</v>
      </c>
      <c r="P81" s="79">
        <f t="shared" si="119"/>
        <v>0</v>
      </c>
      <c r="Q81" s="79">
        <f t="shared" si="120"/>
        <v>0</v>
      </c>
      <c r="R81" s="102">
        <f t="shared" si="121"/>
        <v>0</v>
      </c>
      <c r="S81" s="535"/>
      <c r="T81" s="535"/>
      <c r="U81" s="407"/>
      <c r="V81" s="322"/>
      <c r="W81" s="79">
        <f t="shared" si="122"/>
        <v>0</v>
      </c>
      <c r="X81" s="79">
        <f t="shared" si="123"/>
        <v>0</v>
      </c>
      <c r="Y81" s="102">
        <f t="shared" si="124"/>
        <v>0</v>
      </c>
      <c r="Z81" s="535"/>
      <c r="AA81" s="535"/>
      <c r="AB81" s="407"/>
      <c r="AC81" s="322"/>
      <c r="AD81" s="79">
        <f t="shared" si="125"/>
        <v>0</v>
      </c>
      <c r="AE81" s="79">
        <f t="shared" si="126"/>
        <v>0</v>
      </c>
      <c r="AF81" s="102">
        <f t="shared" si="127"/>
        <v>0</v>
      </c>
      <c r="AG81" s="535"/>
      <c r="AH81" s="535"/>
      <c r="AI81" s="407"/>
      <c r="AJ81" s="322"/>
      <c r="AK81" s="79">
        <f t="shared" si="128"/>
        <v>0</v>
      </c>
      <c r="AL81" s="79">
        <f t="shared" si="129"/>
        <v>0</v>
      </c>
      <c r="AM81" s="102">
        <f t="shared" si="130"/>
        <v>0</v>
      </c>
      <c r="AN81" s="535"/>
      <c r="AO81" s="535"/>
      <c r="AP81" s="407"/>
      <c r="AQ81" s="322"/>
      <c r="AR81" s="79">
        <f t="shared" si="131"/>
        <v>0</v>
      </c>
      <c r="AS81" s="79">
        <f t="shared" si="132"/>
        <v>0</v>
      </c>
      <c r="AT81" s="102">
        <f t="shared" si="133"/>
        <v>0</v>
      </c>
      <c r="AU81" s="535"/>
      <c r="AV81" s="535"/>
      <c r="AW81" s="407"/>
      <c r="AX81" s="322"/>
      <c r="AY81" s="79">
        <f t="shared" si="134"/>
        <v>0</v>
      </c>
      <c r="AZ81" s="79">
        <f t="shared" si="135"/>
        <v>0</v>
      </c>
      <c r="BA81" s="102">
        <f t="shared" si="136"/>
        <v>0</v>
      </c>
      <c r="BB81" s="535"/>
      <c r="BC81" s="535"/>
      <c r="BD81" s="407"/>
      <c r="BE81" s="322"/>
      <c r="BF81" s="79">
        <f t="shared" si="137"/>
        <v>0</v>
      </c>
      <c r="BG81" s="79">
        <f t="shared" si="138"/>
        <v>0</v>
      </c>
      <c r="BH81" s="102">
        <f t="shared" si="139"/>
        <v>0</v>
      </c>
      <c r="BI81" s="535"/>
      <c r="BJ81" s="535"/>
      <c r="BK81" s="407"/>
      <c r="BL81" s="322"/>
      <c r="BM81" s="79">
        <f t="shared" si="140"/>
        <v>0</v>
      </c>
      <c r="BN81" s="79">
        <f t="shared" si="141"/>
        <v>0</v>
      </c>
      <c r="BO81" s="102">
        <f t="shared" si="142"/>
        <v>0</v>
      </c>
      <c r="BP81" s="535"/>
      <c r="BQ81" s="535"/>
      <c r="BR81" s="407"/>
      <c r="BS81" s="322"/>
      <c r="BT81" s="79">
        <f t="shared" si="143"/>
        <v>0</v>
      </c>
      <c r="BU81" s="79">
        <f t="shared" si="144"/>
        <v>0</v>
      </c>
      <c r="BV81" s="102">
        <f t="shared" si="145"/>
        <v>0</v>
      </c>
      <c r="BW81" s="535"/>
      <c r="BX81" s="535"/>
      <c r="BY81" s="407"/>
      <c r="BZ81" s="322"/>
      <c r="CA81" s="79">
        <f t="shared" si="146"/>
        <v>0</v>
      </c>
      <c r="CB81" s="79">
        <f t="shared" si="147"/>
        <v>0</v>
      </c>
      <c r="CC81" s="102">
        <f t="shared" si="148"/>
        <v>0</v>
      </c>
      <c r="CD81" s="535"/>
      <c r="CE81" s="535"/>
      <c r="CF81" s="407"/>
      <c r="CG81" s="322"/>
      <c r="CH81" s="79">
        <f t="shared" si="149"/>
        <v>0</v>
      </c>
      <c r="CI81" s="79">
        <f t="shared" si="150"/>
        <v>0</v>
      </c>
      <c r="CJ81" s="102">
        <f t="shared" si="151"/>
        <v>0</v>
      </c>
      <c r="CK81" s="535"/>
      <c r="CL81" s="535"/>
      <c r="CM81" s="407"/>
      <c r="CN81" s="322"/>
      <c r="CO81" s="79">
        <f t="shared" si="152"/>
        <v>0</v>
      </c>
      <c r="CP81" s="79">
        <f t="shared" si="153"/>
        <v>0</v>
      </c>
      <c r="CQ81" s="102">
        <f t="shared" si="154"/>
        <v>0</v>
      </c>
      <c r="CR81" s="535"/>
      <c r="CS81" s="535"/>
      <c r="CT81" s="407"/>
      <c r="CU81" s="322"/>
      <c r="CV81" s="79">
        <f t="shared" si="155"/>
        <v>0</v>
      </c>
      <c r="CW81" s="79">
        <f t="shared" si="156"/>
        <v>0</v>
      </c>
      <c r="CX81" s="102">
        <f t="shared" si="157"/>
        <v>0</v>
      </c>
      <c r="CY81" s="535"/>
      <c r="CZ81" s="535"/>
      <c r="DA81" s="407"/>
      <c r="DB81" s="322"/>
      <c r="DC81" s="79">
        <f t="shared" si="158"/>
        <v>0</v>
      </c>
      <c r="DD81" s="79">
        <f t="shared" si="159"/>
        <v>0</v>
      </c>
      <c r="DE81" s="102">
        <f t="shared" si="160"/>
        <v>0</v>
      </c>
      <c r="DF81" s="535"/>
      <c r="DG81" s="535"/>
      <c r="DH81" s="407"/>
      <c r="DI81" s="322"/>
      <c r="DJ81" s="79">
        <f t="shared" si="161"/>
        <v>0</v>
      </c>
      <c r="DK81" s="79">
        <f t="shared" si="162"/>
        <v>0</v>
      </c>
      <c r="DL81" s="102">
        <f t="shared" si="163"/>
        <v>0</v>
      </c>
      <c r="DM81" s="535"/>
      <c r="DN81" s="535"/>
      <c r="DO81" s="407"/>
      <c r="DP81" s="322"/>
      <c r="DQ81" s="79">
        <f t="shared" si="164"/>
        <v>0</v>
      </c>
      <c r="DR81" s="79">
        <f t="shared" si="165"/>
        <v>0</v>
      </c>
      <c r="DS81" s="102">
        <f t="shared" si="166"/>
        <v>0</v>
      </c>
      <c r="DT81" s="535"/>
      <c r="DU81" s="535"/>
      <c r="DV81" s="407"/>
    </row>
    <row r="82" spans="1:126" ht="12.75" outlineLevel="1" x14ac:dyDescent="0.2">
      <c r="A82" s="92" t="s">
        <v>98</v>
      </c>
      <c r="B82" s="166" t="s">
        <v>93</v>
      </c>
      <c r="C82" s="52"/>
      <c r="D82" s="51"/>
      <c r="E82" s="102">
        <f t="shared" si="114"/>
        <v>0</v>
      </c>
      <c r="F82" s="147"/>
      <c r="G82" s="18" t="s">
        <v>189</v>
      </c>
      <c r="H82" s="322" t="s">
        <v>336</v>
      </c>
      <c r="I82" s="79">
        <f t="shared" si="115"/>
        <v>0</v>
      </c>
      <c r="J82" s="79">
        <f t="shared" si="116"/>
        <v>0</v>
      </c>
      <c r="K82" s="102">
        <f t="shared" si="117"/>
        <v>0</v>
      </c>
      <c r="L82" s="535"/>
      <c r="M82" s="535"/>
      <c r="N82" s="407"/>
      <c r="O82" s="322" t="str">
        <f t="shared" si="118"/>
        <v>SME</v>
      </c>
      <c r="P82" s="79">
        <f t="shared" si="119"/>
        <v>0</v>
      </c>
      <c r="Q82" s="79">
        <f t="shared" si="120"/>
        <v>0</v>
      </c>
      <c r="R82" s="102">
        <f t="shared" si="121"/>
        <v>0</v>
      </c>
      <c r="S82" s="535"/>
      <c r="T82" s="535"/>
      <c r="U82" s="407"/>
      <c r="V82" s="322"/>
      <c r="W82" s="79">
        <f t="shared" si="122"/>
        <v>0</v>
      </c>
      <c r="X82" s="79">
        <f t="shared" si="123"/>
        <v>0</v>
      </c>
      <c r="Y82" s="102">
        <f t="shared" si="124"/>
        <v>0</v>
      </c>
      <c r="Z82" s="535"/>
      <c r="AA82" s="535"/>
      <c r="AB82" s="407"/>
      <c r="AC82" s="322"/>
      <c r="AD82" s="79">
        <f t="shared" si="125"/>
        <v>0</v>
      </c>
      <c r="AE82" s="79">
        <f t="shared" si="126"/>
        <v>0</v>
      </c>
      <c r="AF82" s="102">
        <f t="shared" si="127"/>
        <v>0</v>
      </c>
      <c r="AG82" s="535"/>
      <c r="AH82" s="535"/>
      <c r="AI82" s="407"/>
      <c r="AJ82" s="322"/>
      <c r="AK82" s="79">
        <f t="shared" si="128"/>
        <v>0</v>
      </c>
      <c r="AL82" s="79">
        <f t="shared" si="129"/>
        <v>0</v>
      </c>
      <c r="AM82" s="102">
        <f t="shared" si="130"/>
        <v>0</v>
      </c>
      <c r="AN82" s="535"/>
      <c r="AO82" s="535"/>
      <c r="AP82" s="407"/>
      <c r="AQ82" s="322"/>
      <c r="AR82" s="79">
        <f t="shared" si="131"/>
        <v>0</v>
      </c>
      <c r="AS82" s="79">
        <f t="shared" si="132"/>
        <v>0</v>
      </c>
      <c r="AT82" s="102">
        <f t="shared" si="133"/>
        <v>0</v>
      </c>
      <c r="AU82" s="535"/>
      <c r="AV82" s="535"/>
      <c r="AW82" s="407"/>
      <c r="AX82" s="322"/>
      <c r="AY82" s="79">
        <f t="shared" si="134"/>
        <v>0</v>
      </c>
      <c r="AZ82" s="79">
        <f t="shared" si="135"/>
        <v>0</v>
      </c>
      <c r="BA82" s="102">
        <f t="shared" si="136"/>
        <v>0</v>
      </c>
      <c r="BB82" s="535"/>
      <c r="BC82" s="535"/>
      <c r="BD82" s="407"/>
      <c r="BE82" s="322"/>
      <c r="BF82" s="79">
        <f t="shared" si="137"/>
        <v>0</v>
      </c>
      <c r="BG82" s="79">
        <f t="shared" si="138"/>
        <v>0</v>
      </c>
      <c r="BH82" s="102">
        <f t="shared" si="139"/>
        <v>0</v>
      </c>
      <c r="BI82" s="535"/>
      <c r="BJ82" s="535"/>
      <c r="BK82" s="407"/>
      <c r="BL82" s="322"/>
      <c r="BM82" s="79">
        <f t="shared" si="140"/>
        <v>0</v>
      </c>
      <c r="BN82" s="79">
        <f t="shared" si="141"/>
        <v>0</v>
      </c>
      <c r="BO82" s="102">
        <f t="shared" si="142"/>
        <v>0</v>
      </c>
      <c r="BP82" s="535"/>
      <c r="BQ82" s="535"/>
      <c r="BR82" s="407"/>
      <c r="BS82" s="322"/>
      <c r="BT82" s="79">
        <f t="shared" si="143"/>
        <v>0</v>
      </c>
      <c r="BU82" s="79">
        <f t="shared" si="144"/>
        <v>0</v>
      </c>
      <c r="BV82" s="102">
        <f t="shared" si="145"/>
        <v>0</v>
      </c>
      <c r="BW82" s="535"/>
      <c r="BX82" s="535"/>
      <c r="BY82" s="407"/>
      <c r="BZ82" s="322"/>
      <c r="CA82" s="79">
        <f t="shared" si="146"/>
        <v>0</v>
      </c>
      <c r="CB82" s="79">
        <f t="shared" si="147"/>
        <v>0</v>
      </c>
      <c r="CC82" s="102">
        <f t="shared" si="148"/>
        <v>0</v>
      </c>
      <c r="CD82" s="535"/>
      <c r="CE82" s="535"/>
      <c r="CF82" s="407"/>
      <c r="CG82" s="322"/>
      <c r="CH82" s="79">
        <f t="shared" si="149"/>
        <v>0</v>
      </c>
      <c r="CI82" s="79">
        <f t="shared" si="150"/>
        <v>0</v>
      </c>
      <c r="CJ82" s="102">
        <f t="shared" si="151"/>
        <v>0</v>
      </c>
      <c r="CK82" s="535"/>
      <c r="CL82" s="535"/>
      <c r="CM82" s="407"/>
      <c r="CN82" s="322"/>
      <c r="CO82" s="79">
        <f t="shared" si="152"/>
        <v>0</v>
      </c>
      <c r="CP82" s="79">
        <f t="shared" si="153"/>
        <v>0</v>
      </c>
      <c r="CQ82" s="102">
        <f t="shared" si="154"/>
        <v>0</v>
      </c>
      <c r="CR82" s="535"/>
      <c r="CS82" s="535"/>
      <c r="CT82" s="407"/>
      <c r="CU82" s="322"/>
      <c r="CV82" s="79">
        <f t="shared" si="155"/>
        <v>0</v>
      </c>
      <c r="CW82" s="79">
        <f t="shared" si="156"/>
        <v>0</v>
      </c>
      <c r="CX82" s="102">
        <f t="shared" si="157"/>
        <v>0</v>
      </c>
      <c r="CY82" s="535"/>
      <c r="CZ82" s="535"/>
      <c r="DA82" s="407"/>
      <c r="DB82" s="322"/>
      <c r="DC82" s="79">
        <f t="shared" si="158"/>
        <v>0</v>
      </c>
      <c r="DD82" s="79">
        <f t="shared" si="159"/>
        <v>0</v>
      </c>
      <c r="DE82" s="102">
        <f t="shared" si="160"/>
        <v>0</v>
      </c>
      <c r="DF82" s="535"/>
      <c r="DG82" s="535"/>
      <c r="DH82" s="407"/>
      <c r="DI82" s="322"/>
      <c r="DJ82" s="79">
        <f t="shared" si="161"/>
        <v>0</v>
      </c>
      <c r="DK82" s="79">
        <f t="shared" si="162"/>
        <v>0</v>
      </c>
      <c r="DL82" s="102">
        <f t="shared" si="163"/>
        <v>0</v>
      </c>
      <c r="DM82" s="535"/>
      <c r="DN82" s="535"/>
      <c r="DO82" s="407"/>
      <c r="DP82" s="322"/>
      <c r="DQ82" s="79">
        <f t="shared" si="164"/>
        <v>0</v>
      </c>
      <c r="DR82" s="79">
        <f t="shared" si="165"/>
        <v>0</v>
      </c>
      <c r="DS82" s="102">
        <f t="shared" si="166"/>
        <v>0</v>
      </c>
      <c r="DT82" s="535"/>
      <c r="DU82" s="535"/>
      <c r="DV82" s="407"/>
    </row>
    <row r="83" spans="1:126" ht="12.75" outlineLevel="1" x14ac:dyDescent="0.2">
      <c r="A83" s="92" t="s">
        <v>98</v>
      </c>
      <c r="B83" s="166" t="s">
        <v>93</v>
      </c>
      <c r="C83" s="52"/>
      <c r="D83" s="51"/>
      <c r="E83" s="102">
        <f t="shared" si="114"/>
        <v>0</v>
      </c>
      <c r="F83" s="147"/>
      <c r="G83" s="18"/>
      <c r="H83" s="322" t="s">
        <v>336</v>
      </c>
      <c r="I83" s="79">
        <f t="shared" si="115"/>
        <v>0</v>
      </c>
      <c r="J83" s="79">
        <f t="shared" si="116"/>
        <v>0</v>
      </c>
      <c r="K83" s="102">
        <f t="shared" si="117"/>
        <v>0</v>
      </c>
      <c r="L83" s="535"/>
      <c r="M83" s="535"/>
      <c r="N83" s="407"/>
      <c r="O83" s="322" t="str">
        <f t="shared" si="118"/>
        <v>SME</v>
      </c>
      <c r="P83" s="79">
        <f t="shared" si="119"/>
        <v>0</v>
      </c>
      <c r="Q83" s="79">
        <f t="shared" si="120"/>
        <v>0</v>
      </c>
      <c r="R83" s="102">
        <f t="shared" si="121"/>
        <v>0</v>
      </c>
      <c r="S83" s="535"/>
      <c r="T83" s="535"/>
      <c r="U83" s="407"/>
      <c r="V83" s="322"/>
      <c r="W83" s="79">
        <f t="shared" si="122"/>
        <v>0</v>
      </c>
      <c r="X83" s="79">
        <f t="shared" si="123"/>
        <v>0</v>
      </c>
      <c r="Y83" s="102">
        <f t="shared" si="124"/>
        <v>0</v>
      </c>
      <c r="Z83" s="535"/>
      <c r="AA83" s="535"/>
      <c r="AB83" s="407"/>
      <c r="AC83" s="322"/>
      <c r="AD83" s="79">
        <f t="shared" si="125"/>
        <v>0</v>
      </c>
      <c r="AE83" s="79">
        <f t="shared" si="126"/>
        <v>0</v>
      </c>
      <c r="AF83" s="102">
        <f t="shared" si="127"/>
        <v>0</v>
      </c>
      <c r="AG83" s="535"/>
      <c r="AH83" s="535"/>
      <c r="AI83" s="407"/>
      <c r="AJ83" s="322"/>
      <c r="AK83" s="79">
        <f t="shared" si="128"/>
        <v>0</v>
      </c>
      <c r="AL83" s="79">
        <f t="shared" si="129"/>
        <v>0</v>
      </c>
      <c r="AM83" s="102">
        <f t="shared" si="130"/>
        <v>0</v>
      </c>
      <c r="AN83" s="535"/>
      <c r="AO83" s="535"/>
      <c r="AP83" s="407"/>
      <c r="AQ83" s="322"/>
      <c r="AR83" s="79">
        <f t="shared" si="131"/>
        <v>0</v>
      </c>
      <c r="AS83" s="79">
        <f t="shared" si="132"/>
        <v>0</v>
      </c>
      <c r="AT83" s="102">
        <f t="shared" si="133"/>
        <v>0</v>
      </c>
      <c r="AU83" s="535"/>
      <c r="AV83" s="535"/>
      <c r="AW83" s="407"/>
      <c r="AX83" s="322"/>
      <c r="AY83" s="79">
        <f t="shared" si="134"/>
        <v>0</v>
      </c>
      <c r="AZ83" s="79">
        <f t="shared" si="135"/>
        <v>0</v>
      </c>
      <c r="BA83" s="102">
        <f t="shared" si="136"/>
        <v>0</v>
      </c>
      <c r="BB83" s="535"/>
      <c r="BC83" s="535"/>
      <c r="BD83" s="407"/>
      <c r="BE83" s="322"/>
      <c r="BF83" s="79">
        <f t="shared" si="137"/>
        <v>0</v>
      </c>
      <c r="BG83" s="79">
        <f t="shared" si="138"/>
        <v>0</v>
      </c>
      <c r="BH83" s="102">
        <f t="shared" si="139"/>
        <v>0</v>
      </c>
      <c r="BI83" s="535"/>
      <c r="BJ83" s="535"/>
      <c r="BK83" s="407"/>
      <c r="BL83" s="322"/>
      <c r="BM83" s="79">
        <f t="shared" si="140"/>
        <v>0</v>
      </c>
      <c r="BN83" s="79">
        <f t="shared" si="141"/>
        <v>0</v>
      </c>
      <c r="BO83" s="102">
        <f t="shared" si="142"/>
        <v>0</v>
      </c>
      <c r="BP83" s="535"/>
      <c r="BQ83" s="535"/>
      <c r="BR83" s="407"/>
      <c r="BS83" s="322"/>
      <c r="BT83" s="79">
        <f t="shared" si="143"/>
        <v>0</v>
      </c>
      <c r="BU83" s="79">
        <f t="shared" si="144"/>
        <v>0</v>
      </c>
      <c r="BV83" s="102">
        <f t="shared" si="145"/>
        <v>0</v>
      </c>
      <c r="BW83" s="535"/>
      <c r="BX83" s="535"/>
      <c r="BY83" s="407"/>
      <c r="BZ83" s="322"/>
      <c r="CA83" s="79">
        <f t="shared" si="146"/>
        <v>0</v>
      </c>
      <c r="CB83" s="79">
        <f t="shared" si="147"/>
        <v>0</v>
      </c>
      <c r="CC83" s="102">
        <f t="shared" si="148"/>
        <v>0</v>
      </c>
      <c r="CD83" s="535"/>
      <c r="CE83" s="535"/>
      <c r="CF83" s="407"/>
      <c r="CG83" s="322"/>
      <c r="CH83" s="79">
        <f t="shared" si="149"/>
        <v>0</v>
      </c>
      <c r="CI83" s="79">
        <f t="shared" si="150"/>
        <v>0</v>
      </c>
      <c r="CJ83" s="102">
        <f t="shared" si="151"/>
        <v>0</v>
      </c>
      <c r="CK83" s="535"/>
      <c r="CL83" s="535"/>
      <c r="CM83" s="407"/>
      <c r="CN83" s="322"/>
      <c r="CO83" s="79">
        <f t="shared" si="152"/>
        <v>0</v>
      </c>
      <c r="CP83" s="79">
        <f t="shared" si="153"/>
        <v>0</v>
      </c>
      <c r="CQ83" s="102">
        <f t="shared" si="154"/>
        <v>0</v>
      </c>
      <c r="CR83" s="535"/>
      <c r="CS83" s="535"/>
      <c r="CT83" s="407"/>
      <c r="CU83" s="322"/>
      <c r="CV83" s="79">
        <f t="shared" si="155"/>
        <v>0</v>
      </c>
      <c r="CW83" s="79">
        <f t="shared" si="156"/>
        <v>0</v>
      </c>
      <c r="CX83" s="102">
        <f t="shared" si="157"/>
        <v>0</v>
      </c>
      <c r="CY83" s="535"/>
      <c r="CZ83" s="535"/>
      <c r="DA83" s="407"/>
      <c r="DB83" s="322"/>
      <c r="DC83" s="79">
        <f t="shared" si="158"/>
        <v>0</v>
      </c>
      <c r="DD83" s="79">
        <f t="shared" si="159"/>
        <v>0</v>
      </c>
      <c r="DE83" s="102">
        <f t="shared" si="160"/>
        <v>0</v>
      </c>
      <c r="DF83" s="535"/>
      <c r="DG83" s="535"/>
      <c r="DH83" s="407"/>
      <c r="DI83" s="322"/>
      <c r="DJ83" s="79">
        <f t="shared" si="161"/>
        <v>0</v>
      </c>
      <c r="DK83" s="79">
        <f t="shared" si="162"/>
        <v>0</v>
      </c>
      <c r="DL83" s="102">
        <f t="shared" si="163"/>
        <v>0</v>
      </c>
      <c r="DM83" s="535"/>
      <c r="DN83" s="535"/>
      <c r="DO83" s="407"/>
      <c r="DP83" s="322"/>
      <c r="DQ83" s="79">
        <f t="shared" si="164"/>
        <v>0</v>
      </c>
      <c r="DR83" s="79">
        <f t="shared" si="165"/>
        <v>0</v>
      </c>
      <c r="DS83" s="102">
        <f t="shared" si="166"/>
        <v>0</v>
      </c>
      <c r="DT83" s="535"/>
      <c r="DU83" s="535"/>
      <c r="DV83" s="407"/>
    </row>
    <row r="84" spans="1:126" ht="12.75" outlineLevel="1" x14ac:dyDescent="0.2">
      <c r="A84" s="92" t="s">
        <v>98</v>
      </c>
      <c r="B84" s="166" t="s">
        <v>93</v>
      </c>
      <c r="C84" s="52"/>
      <c r="D84" s="51"/>
      <c r="E84" s="102">
        <f t="shared" si="114"/>
        <v>0</v>
      </c>
      <c r="F84" s="147"/>
      <c r="G84" s="18"/>
      <c r="H84" s="322" t="s">
        <v>336</v>
      </c>
      <c r="I84" s="79">
        <f t="shared" si="115"/>
        <v>0</v>
      </c>
      <c r="J84" s="79">
        <f t="shared" si="116"/>
        <v>0</v>
      </c>
      <c r="K84" s="102">
        <f t="shared" si="117"/>
        <v>0</v>
      </c>
      <c r="L84" s="535"/>
      <c r="M84" s="535"/>
      <c r="N84" s="407"/>
      <c r="O84" s="322" t="str">
        <f t="shared" si="118"/>
        <v>SME</v>
      </c>
      <c r="P84" s="79">
        <f t="shared" si="119"/>
        <v>0</v>
      </c>
      <c r="Q84" s="79">
        <f t="shared" si="120"/>
        <v>0</v>
      </c>
      <c r="R84" s="102">
        <f t="shared" si="121"/>
        <v>0</v>
      </c>
      <c r="S84" s="535"/>
      <c r="T84" s="535"/>
      <c r="U84" s="407"/>
      <c r="V84" s="322"/>
      <c r="W84" s="79">
        <f t="shared" si="122"/>
        <v>0</v>
      </c>
      <c r="X84" s="79">
        <f t="shared" si="123"/>
        <v>0</v>
      </c>
      <c r="Y84" s="102">
        <f t="shared" si="124"/>
        <v>0</v>
      </c>
      <c r="Z84" s="535"/>
      <c r="AA84" s="535"/>
      <c r="AB84" s="407"/>
      <c r="AC84" s="322"/>
      <c r="AD84" s="79">
        <f t="shared" si="125"/>
        <v>0</v>
      </c>
      <c r="AE84" s="79">
        <f t="shared" si="126"/>
        <v>0</v>
      </c>
      <c r="AF84" s="102">
        <f t="shared" si="127"/>
        <v>0</v>
      </c>
      <c r="AG84" s="535"/>
      <c r="AH84" s="535"/>
      <c r="AI84" s="407"/>
      <c r="AJ84" s="322"/>
      <c r="AK84" s="79">
        <f t="shared" si="128"/>
        <v>0</v>
      </c>
      <c r="AL84" s="79">
        <f t="shared" si="129"/>
        <v>0</v>
      </c>
      <c r="AM84" s="102">
        <f t="shared" si="130"/>
        <v>0</v>
      </c>
      <c r="AN84" s="535"/>
      <c r="AO84" s="535"/>
      <c r="AP84" s="407"/>
      <c r="AQ84" s="322"/>
      <c r="AR84" s="79">
        <f t="shared" si="131"/>
        <v>0</v>
      </c>
      <c r="AS84" s="79">
        <f t="shared" si="132"/>
        <v>0</v>
      </c>
      <c r="AT84" s="102">
        <f t="shared" si="133"/>
        <v>0</v>
      </c>
      <c r="AU84" s="535"/>
      <c r="AV84" s="535"/>
      <c r="AW84" s="407"/>
      <c r="AX84" s="322"/>
      <c r="AY84" s="79">
        <f t="shared" si="134"/>
        <v>0</v>
      </c>
      <c r="AZ84" s="79">
        <f t="shared" si="135"/>
        <v>0</v>
      </c>
      <c r="BA84" s="102">
        <f t="shared" si="136"/>
        <v>0</v>
      </c>
      <c r="BB84" s="535"/>
      <c r="BC84" s="535"/>
      <c r="BD84" s="407"/>
      <c r="BE84" s="322"/>
      <c r="BF84" s="79">
        <f t="shared" si="137"/>
        <v>0</v>
      </c>
      <c r="BG84" s="79">
        <f t="shared" si="138"/>
        <v>0</v>
      </c>
      <c r="BH84" s="102">
        <f t="shared" si="139"/>
        <v>0</v>
      </c>
      <c r="BI84" s="535"/>
      <c r="BJ84" s="535"/>
      <c r="BK84" s="407"/>
      <c r="BL84" s="322"/>
      <c r="BM84" s="79">
        <f t="shared" si="140"/>
        <v>0</v>
      </c>
      <c r="BN84" s="79">
        <f t="shared" si="141"/>
        <v>0</v>
      </c>
      <c r="BO84" s="102">
        <f t="shared" si="142"/>
        <v>0</v>
      </c>
      <c r="BP84" s="535"/>
      <c r="BQ84" s="535"/>
      <c r="BR84" s="407"/>
      <c r="BS84" s="322"/>
      <c r="BT84" s="79">
        <f t="shared" si="143"/>
        <v>0</v>
      </c>
      <c r="BU84" s="79">
        <f t="shared" si="144"/>
        <v>0</v>
      </c>
      <c r="BV84" s="102">
        <f t="shared" si="145"/>
        <v>0</v>
      </c>
      <c r="BW84" s="535"/>
      <c r="BX84" s="535"/>
      <c r="BY84" s="407"/>
      <c r="BZ84" s="322"/>
      <c r="CA84" s="79">
        <f t="shared" si="146"/>
        <v>0</v>
      </c>
      <c r="CB84" s="79">
        <f t="shared" si="147"/>
        <v>0</v>
      </c>
      <c r="CC84" s="102">
        <f t="shared" si="148"/>
        <v>0</v>
      </c>
      <c r="CD84" s="535"/>
      <c r="CE84" s="535"/>
      <c r="CF84" s="407"/>
      <c r="CG84" s="322"/>
      <c r="CH84" s="79">
        <f t="shared" si="149"/>
        <v>0</v>
      </c>
      <c r="CI84" s="79">
        <f t="shared" si="150"/>
        <v>0</v>
      </c>
      <c r="CJ84" s="102">
        <f t="shared" si="151"/>
        <v>0</v>
      </c>
      <c r="CK84" s="535"/>
      <c r="CL84" s="535"/>
      <c r="CM84" s="407"/>
      <c r="CN84" s="322"/>
      <c r="CO84" s="79">
        <f t="shared" si="152"/>
        <v>0</v>
      </c>
      <c r="CP84" s="79">
        <f t="shared" si="153"/>
        <v>0</v>
      </c>
      <c r="CQ84" s="102">
        <f t="shared" si="154"/>
        <v>0</v>
      </c>
      <c r="CR84" s="535"/>
      <c r="CS84" s="535"/>
      <c r="CT84" s="407"/>
      <c r="CU84" s="322"/>
      <c r="CV84" s="79">
        <f t="shared" si="155"/>
        <v>0</v>
      </c>
      <c r="CW84" s="79">
        <f t="shared" si="156"/>
        <v>0</v>
      </c>
      <c r="CX84" s="102">
        <f t="shared" si="157"/>
        <v>0</v>
      </c>
      <c r="CY84" s="535"/>
      <c r="CZ84" s="535"/>
      <c r="DA84" s="407"/>
      <c r="DB84" s="322"/>
      <c r="DC84" s="79">
        <f t="shared" si="158"/>
        <v>0</v>
      </c>
      <c r="DD84" s="79">
        <f t="shared" si="159"/>
        <v>0</v>
      </c>
      <c r="DE84" s="102">
        <f t="shared" si="160"/>
        <v>0</v>
      </c>
      <c r="DF84" s="535"/>
      <c r="DG84" s="535"/>
      <c r="DH84" s="407"/>
      <c r="DI84" s="322"/>
      <c r="DJ84" s="79">
        <f t="shared" si="161"/>
        <v>0</v>
      </c>
      <c r="DK84" s="79">
        <f t="shared" si="162"/>
        <v>0</v>
      </c>
      <c r="DL84" s="102">
        <f t="shared" si="163"/>
        <v>0</v>
      </c>
      <c r="DM84" s="535"/>
      <c r="DN84" s="535"/>
      <c r="DO84" s="407"/>
      <c r="DP84" s="322"/>
      <c r="DQ84" s="79">
        <f t="shared" si="164"/>
        <v>0</v>
      </c>
      <c r="DR84" s="79">
        <f t="shared" si="165"/>
        <v>0</v>
      </c>
      <c r="DS84" s="102">
        <f t="shared" si="166"/>
        <v>0</v>
      </c>
      <c r="DT84" s="535"/>
      <c r="DU84" s="535"/>
      <c r="DV84" s="407"/>
    </row>
    <row r="85" spans="1:126" ht="12.75" outlineLevel="1" x14ac:dyDescent="0.2">
      <c r="A85" s="92" t="s">
        <v>28</v>
      </c>
      <c r="B85" s="166" t="s">
        <v>92</v>
      </c>
      <c r="C85" s="52"/>
      <c r="D85" s="51"/>
      <c r="E85" s="102">
        <f t="shared" si="114"/>
        <v>0</v>
      </c>
      <c r="F85" s="147"/>
      <c r="G85" s="18"/>
      <c r="H85" s="322" t="s">
        <v>336</v>
      </c>
      <c r="I85" s="79">
        <f t="shared" si="115"/>
        <v>0</v>
      </c>
      <c r="J85" s="79">
        <f t="shared" si="116"/>
        <v>0</v>
      </c>
      <c r="K85" s="102">
        <f t="shared" si="117"/>
        <v>0</v>
      </c>
      <c r="L85" s="535"/>
      <c r="M85" s="535"/>
      <c r="N85" s="407"/>
      <c r="O85" s="322" t="str">
        <f t="shared" si="118"/>
        <v>SME</v>
      </c>
      <c r="P85" s="79">
        <f t="shared" si="119"/>
        <v>0</v>
      </c>
      <c r="Q85" s="79">
        <f t="shared" si="120"/>
        <v>0</v>
      </c>
      <c r="R85" s="102">
        <f t="shared" ref="R85:R94" si="167">IF(P$1="","",SUM(P85:Q85))</f>
        <v>0</v>
      </c>
      <c r="S85" s="535"/>
      <c r="T85" s="535"/>
      <c r="U85" s="407"/>
      <c r="V85" s="322"/>
      <c r="W85" s="79">
        <f t="shared" si="122"/>
        <v>0</v>
      </c>
      <c r="X85" s="79">
        <f t="shared" si="123"/>
        <v>0</v>
      </c>
      <c r="Y85" s="102">
        <f t="shared" si="124"/>
        <v>0</v>
      </c>
      <c r="Z85" s="535"/>
      <c r="AA85" s="535"/>
      <c r="AB85" s="407"/>
      <c r="AC85" s="322"/>
      <c r="AD85" s="79">
        <f t="shared" si="125"/>
        <v>0</v>
      </c>
      <c r="AE85" s="79">
        <f t="shared" si="126"/>
        <v>0</v>
      </c>
      <c r="AF85" s="102">
        <f t="shared" si="127"/>
        <v>0</v>
      </c>
      <c r="AG85" s="535"/>
      <c r="AH85" s="535"/>
      <c r="AI85" s="407"/>
      <c r="AJ85" s="322"/>
      <c r="AK85" s="79">
        <f t="shared" si="128"/>
        <v>0</v>
      </c>
      <c r="AL85" s="79">
        <f t="shared" si="129"/>
        <v>0</v>
      </c>
      <c r="AM85" s="102">
        <f t="shared" si="130"/>
        <v>0</v>
      </c>
      <c r="AN85" s="535"/>
      <c r="AO85" s="535"/>
      <c r="AP85" s="407"/>
      <c r="AQ85" s="322"/>
      <c r="AR85" s="79">
        <f t="shared" si="131"/>
        <v>0</v>
      </c>
      <c r="AS85" s="79">
        <f t="shared" si="132"/>
        <v>0</v>
      </c>
      <c r="AT85" s="102">
        <f t="shared" si="133"/>
        <v>0</v>
      </c>
      <c r="AU85" s="535"/>
      <c r="AV85" s="535"/>
      <c r="AW85" s="407"/>
      <c r="AX85" s="322"/>
      <c r="AY85" s="79">
        <f t="shared" si="134"/>
        <v>0</v>
      </c>
      <c r="AZ85" s="79">
        <f t="shared" si="135"/>
        <v>0</v>
      </c>
      <c r="BA85" s="102">
        <f t="shared" si="136"/>
        <v>0</v>
      </c>
      <c r="BB85" s="535"/>
      <c r="BC85" s="535"/>
      <c r="BD85" s="407"/>
      <c r="BE85" s="322"/>
      <c r="BF85" s="79">
        <f t="shared" si="137"/>
        <v>0</v>
      </c>
      <c r="BG85" s="79">
        <f t="shared" si="138"/>
        <v>0</v>
      </c>
      <c r="BH85" s="102">
        <f t="shared" si="139"/>
        <v>0</v>
      </c>
      <c r="BI85" s="535"/>
      <c r="BJ85" s="535"/>
      <c r="BK85" s="407"/>
      <c r="BL85" s="322"/>
      <c r="BM85" s="79">
        <f t="shared" si="140"/>
        <v>0</v>
      </c>
      <c r="BN85" s="79">
        <f t="shared" si="141"/>
        <v>0</v>
      </c>
      <c r="BO85" s="102">
        <f t="shared" si="142"/>
        <v>0</v>
      </c>
      <c r="BP85" s="535"/>
      <c r="BQ85" s="535"/>
      <c r="BR85" s="407"/>
      <c r="BS85" s="322"/>
      <c r="BT85" s="79">
        <f t="shared" si="143"/>
        <v>0</v>
      </c>
      <c r="BU85" s="79">
        <f t="shared" si="144"/>
        <v>0</v>
      </c>
      <c r="BV85" s="102">
        <f t="shared" si="145"/>
        <v>0</v>
      </c>
      <c r="BW85" s="535"/>
      <c r="BX85" s="535"/>
      <c r="BY85" s="407"/>
      <c r="BZ85" s="322"/>
      <c r="CA85" s="79">
        <f t="shared" si="146"/>
        <v>0</v>
      </c>
      <c r="CB85" s="79">
        <f t="shared" si="147"/>
        <v>0</v>
      </c>
      <c r="CC85" s="102">
        <f t="shared" si="148"/>
        <v>0</v>
      </c>
      <c r="CD85" s="535"/>
      <c r="CE85" s="535"/>
      <c r="CF85" s="407"/>
      <c r="CG85" s="322"/>
      <c r="CH85" s="79">
        <f t="shared" si="149"/>
        <v>0</v>
      </c>
      <c r="CI85" s="79">
        <f t="shared" si="150"/>
        <v>0</v>
      </c>
      <c r="CJ85" s="102">
        <f t="shared" si="151"/>
        <v>0</v>
      </c>
      <c r="CK85" s="535"/>
      <c r="CL85" s="535"/>
      <c r="CM85" s="407"/>
      <c r="CN85" s="322"/>
      <c r="CO85" s="79">
        <f t="shared" si="152"/>
        <v>0</v>
      </c>
      <c r="CP85" s="79">
        <f t="shared" si="153"/>
        <v>0</v>
      </c>
      <c r="CQ85" s="102">
        <f t="shared" si="154"/>
        <v>0</v>
      </c>
      <c r="CR85" s="535"/>
      <c r="CS85" s="535"/>
      <c r="CT85" s="407"/>
      <c r="CU85" s="322"/>
      <c r="CV85" s="79">
        <f t="shared" si="155"/>
        <v>0</v>
      </c>
      <c r="CW85" s="79">
        <f t="shared" si="156"/>
        <v>0</v>
      </c>
      <c r="CX85" s="102">
        <f t="shared" si="157"/>
        <v>0</v>
      </c>
      <c r="CY85" s="535"/>
      <c r="CZ85" s="535"/>
      <c r="DA85" s="407"/>
      <c r="DB85" s="322"/>
      <c r="DC85" s="79">
        <f t="shared" si="158"/>
        <v>0</v>
      </c>
      <c r="DD85" s="79">
        <f t="shared" si="159"/>
        <v>0</v>
      </c>
      <c r="DE85" s="102">
        <f t="shared" si="160"/>
        <v>0</v>
      </c>
      <c r="DF85" s="535"/>
      <c r="DG85" s="535"/>
      <c r="DH85" s="407"/>
      <c r="DI85" s="322"/>
      <c r="DJ85" s="79">
        <f t="shared" si="161"/>
        <v>0</v>
      </c>
      <c r="DK85" s="79">
        <f t="shared" si="162"/>
        <v>0</v>
      </c>
      <c r="DL85" s="102">
        <f t="shared" si="163"/>
        <v>0</v>
      </c>
      <c r="DM85" s="535"/>
      <c r="DN85" s="535"/>
      <c r="DO85" s="407"/>
      <c r="DP85" s="322"/>
      <c r="DQ85" s="79">
        <f t="shared" si="164"/>
        <v>0</v>
      </c>
      <c r="DR85" s="79">
        <f t="shared" si="165"/>
        <v>0</v>
      </c>
      <c r="DS85" s="102">
        <f t="shared" si="166"/>
        <v>0</v>
      </c>
      <c r="DT85" s="535"/>
      <c r="DU85" s="535"/>
      <c r="DV85" s="407"/>
    </row>
    <row r="86" spans="1:126" ht="12.75" outlineLevel="1" x14ac:dyDescent="0.2">
      <c r="A86" s="92" t="s">
        <v>9</v>
      </c>
      <c r="B86" s="166" t="s">
        <v>92</v>
      </c>
      <c r="C86" s="52"/>
      <c r="D86" s="51"/>
      <c r="E86" s="102">
        <f t="shared" si="114"/>
        <v>0</v>
      </c>
      <c r="F86" s="147"/>
      <c r="G86" s="18"/>
      <c r="H86" s="322" t="s">
        <v>336</v>
      </c>
      <c r="I86" s="79">
        <f t="shared" si="115"/>
        <v>0</v>
      </c>
      <c r="J86" s="79">
        <f t="shared" si="116"/>
        <v>0</v>
      </c>
      <c r="K86" s="102">
        <f t="shared" si="117"/>
        <v>0</v>
      </c>
      <c r="L86" s="535"/>
      <c r="M86" s="535"/>
      <c r="N86" s="407"/>
      <c r="O86" s="322" t="str">
        <f t="shared" si="118"/>
        <v>SME</v>
      </c>
      <c r="P86" s="79">
        <f t="shared" si="119"/>
        <v>0</v>
      </c>
      <c r="Q86" s="79">
        <f t="shared" si="120"/>
        <v>0</v>
      </c>
      <c r="R86" s="102">
        <f t="shared" si="167"/>
        <v>0</v>
      </c>
      <c r="S86" s="535"/>
      <c r="T86" s="535"/>
      <c r="U86" s="407"/>
      <c r="V86" s="322"/>
      <c r="W86" s="79">
        <f t="shared" si="122"/>
        <v>0</v>
      </c>
      <c r="X86" s="79">
        <f t="shared" si="123"/>
        <v>0</v>
      </c>
      <c r="Y86" s="102">
        <f t="shared" si="124"/>
        <v>0</v>
      </c>
      <c r="Z86" s="535"/>
      <c r="AA86" s="535"/>
      <c r="AB86" s="407"/>
      <c r="AC86" s="322"/>
      <c r="AD86" s="79">
        <f t="shared" si="125"/>
        <v>0</v>
      </c>
      <c r="AE86" s="79">
        <f t="shared" si="126"/>
        <v>0</v>
      </c>
      <c r="AF86" s="102">
        <f t="shared" si="127"/>
        <v>0</v>
      </c>
      <c r="AG86" s="535"/>
      <c r="AH86" s="535"/>
      <c r="AI86" s="407"/>
      <c r="AJ86" s="322"/>
      <c r="AK86" s="79">
        <f t="shared" si="128"/>
        <v>0</v>
      </c>
      <c r="AL86" s="79">
        <f t="shared" si="129"/>
        <v>0</v>
      </c>
      <c r="AM86" s="102">
        <f t="shared" si="130"/>
        <v>0</v>
      </c>
      <c r="AN86" s="535"/>
      <c r="AO86" s="535"/>
      <c r="AP86" s="407"/>
      <c r="AQ86" s="322"/>
      <c r="AR86" s="79">
        <f t="shared" si="131"/>
        <v>0</v>
      </c>
      <c r="AS86" s="79">
        <f t="shared" si="132"/>
        <v>0</v>
      </c>
      <c r="AT86" s="102">
        <f t="shared" si="133"/>
        <v>0</v>
      </c>
      <c r="AU86" s="535"/>
      <c r="AV86" s="535"/>
      <c r="AW86" s="407"/>
      <c r="AX86" s="322"/>
      <c r="AY86" s="79">
        <f t="shared" si="134"/>
        <v>0</v>
      </c>
      <c r="AZ86" s="79">
        <f t="shared" si="135"/>
        <v>0</v>
      </c>
      <c r="BA86" s="102">
        <f t="shared" si="136"/>
        <v>0</v>
      </c>
      <c r="BB86" s="535"/>
      <c r="BC86" s="535"/>
      <c r="BD86" s="407"/>
      <c r="BE86" s="322"/>
      <c r="BF86" s="79">
        <f t="shared" si="137"/>
        <v>0</v>
      </c>
      <c r="BG86" s="79">
        <f t="shared" si="138"/>
        <v>0</v>
      </c>
      <c r="BH86" s="102">
        <f t="shared" si="139"/>
        <v>0</v>
      </c>
      <c r="BI86" s="535"/>
      <c r="BJ86" s="535"/>
      <c r="BK86" s="407"/>
      <c r="BL86" s="322"/>
      <c r="BM86" s="79">
        <f t="shared" si="140"/>
        <v>0</v>
      </c>
      <c r="BN86" s="79">
        <f t="shared" si="141"/>
        <v>0</v>
      </c>
      <c r="BO86" s="102">
        <f t="shared" si="142"/>
        <v>0</v>
      </c>
      <c r="BP86" s="535"/>
      <c r="BQ86" s="535"/>
      <c r="BR86" s="407"/>
      <c r="BS86" s="322"/>
      <c r="BT86" s="79">
        <f t="shared" si="143"/>
        <v>0</v>
      </c>
      <c r="BU86" s="79">
        <f t="shared" si="144"/>
        <v>0</v>
      </c>
      <c r="BV86" s="102">
        <f t="shared" si="145"/>
        <v>0</v>
      </c>
      <c r="BW86" s="535"/>
      <c r="BX86" s="535"/>
      <c r="BY86" s="407"/>
      <c r="BZ86" s="322"/>
      <c r="CA86" s="79">
        <f t="shared" si="146"/>
        <v>0</v>
      </c>
      <c r="CB86" s="79">
        <f t="shared" si="147"/>
        <v>0</v>
      </c>
      <c r="CC86" s="102">
        <f t="shared" si="148"/>
        <v>0</v>
      </c>
      <c r="CD86" s="535"/>
      <c r="CE86" s="535"/>
      <c r="CF86" s="407"/>
      <c r="CG86" s="322"/>
      <c r="CH86" s="79">
        <f t="shared" si="149"/>
        <v>0</v>
      </c>
      <c r="CI86" s="79">
        <f t="shared" si="150"/>
        <v>0</v>
      </c>
      <c r="CJ86" s="102">
        <f t="shared" si="151"/>
        <v>0</v>
      </c>
      <c r="CK86" s="535"/>
      <c r="CL86" s="535"/>
      <c r="CM86" s="407"/>
      <c r="CN86" s="322"/>
      <c r="CO86" s="79">
        <f t="shared" si="152"/>
        <v>0</v>
      </c>
      <c r="CP86" s="79">
        <f t="shared" si="153"/>
        <v>0</v>
      </c>
      <c r="CQ86" s="102">
        <f t="shared" si="154"/>
        <v>0</v>
      </c>
      <c r="CR86" s="535"/>
      <c r="CS86" s="535"/>
      <c r="CT86" s="407"/>
      <c r="CU86" s="322"/>
      <c r="CV86" s="79">
        <f t="shared" si="155"/>
        <v>0</v>
      </c>
      <c r="CW86" s="79">
        <f t="shared" si="156"/>
        <v>0</v>
      </c>
      <c r="CX86" s="102">
        <f t="shared" si="157"/>
        <v>0</v>
      </c>
      <c r="CY86" s="535"/>
      <c r="CZ86" s="535"/>
      <c r="DA86" s="407"/>
      <c r="DB86" s="322"/>
      <c r="DC86" s="79">
        <f t="shared" si="158"/>
        <v>0</v>
      </c>
      <c r="DD86" s="79">
        <f t="shared" si="159"/>
        <v>0</v>
      </c>
      <c r="DE86" s="102">
        <f t="shared" si="160"/>
        <v>0</v>
      </c>
      <c r="DF86" s="535"/>
      <c r="DG86" s="535"/>
      <c r="DH86" s="407"/>
      <c r="DI86" s="322"/>
      <c r="DJ86" s="79">
        <f t="shared" si="161"/>
        <v>0</v>
      </c>
      <c r="DK86" s="79">
        <f t="shared" si="162"/>
        <v>0</v>
      </c>
      <c r="DL86" s="102">
        <f t="shared" si="163"/>
        <v>0</v>
      </c>
      <c r="DM86" s="535"/>
      <c r="DN86" s="535"/>
      <c r="DO86" s="407"/>
      <c r="DP86" s="322"/>
      <c r="DQ86" s="79">
        <f t="shared" si="164"/>
        <v>0</v>
      </c>
      <c r="DR86" s="79">
        <f t="shared" si="165"/>
        <v>0</v>
      </c>
      <c r="DS86" s="102">
        <f t="shared" si="166"/>
        <v>0</v>
      </c>
      <c r="DT86" s="535"/>
      <c r="DU86" s="535"/>
      <c r="DV86" s="407"/>
    </row>
    <row r="87" spans="1:126" ht="12.75" outlineLevel="1" x14ac:dyDescent="0.2">
      <c r="A87" s="154" t="s">
        <v>291</v>
      </c>
      <c r="B87" s="166" t="s">
        <v>94</v>
      </c>
      <c r="C87" s="52"/>
      <c r="D87" s="51"/>
      <c r="E87" s="102">
        <f t="shared" si="114"/>
        <v>0</v>
      </c>
      <c r="F87" s="147"/>
      <c r="G87" s="18" t="s">
        <v>292</v>
      </c>
      <c r="H87" s="322" t="s">
        <v>336</v>
      </c>
      <c r="I87" s="79">
        <f t="shared" si="115"/>
        <v>0</v>
      </c>
      <c r="J87" s="79">
        <f t="shared" si="116"/>
        <v>0</v>
      </c>
      <c r="K87" s="102">
        <f t="shared" si="117"/>
        <v>0</v>
      </c>
      <c r="L87" s="535"/>
      <c r="M87" s="535"/>
      <c r="N87" s="407"/>
      <c r="O87" s="322" t="str">
        <f t="shared" si="118"/>
        <v>SME</v>
      </c>
      <c r="P87" s="79">
        <f t="shared" si="119"/>
        <v>0</v>
      </c>
      <c r="Q87" s="79">
        <f t="shared" si="120"/>
        <v>0</v>
      </c>
      <c r="R87" s="102">
        <f t="shared" si="167"/>
        <v>0</v>
      </c>
      <c r="S87" s="535"/>
      <c r="T87" s="535"/>
      <c r="U87" s="407"/>
      <c r="V87" s="322"/>
      <c r="W87" s="79">
        <f t="shared" si="122"/>
        <v>0</v>
      </c>
      <c r="X87" s="79">
        <f t="shared" si="123"/>
        <v>0</v>
      </c>
      <c r="Y87" s="102">
        <f t="shared" si="124"/>
        <v>0</v>
      </c>
      <c r="Z87" s="535"/>
      <c r="AA87" s="535"/>
      <c r="AB87" s="407"/>
      <c r="AC87" s="322"/>
      <c r="AD87" s="79">
        <f t="shared" si="125"/>
        <v>0</v>
      </c>
      <c r="AE87" s="79">
        <f t="shared" si="126"/>
        <v>0</v>
      </c>
      <c r="AF87" s="102">
        <f t="shared" si="127"/>
        <v>0</v>
      </c>
      <c r="AG87" s="535"/>
      <c r="AH87" s="535"/>
      <c r="AI87" s="407"/>
      <c r="AJ87" s="322"/>
      <c r="AK87" s="79">
        <f t="shared" si="128"/>
        <v>0</v>
      </c>
      <c r="AL87" s="79">
        <f t="shared" si="129"/>
        <v>0</v>
      </c>
      <c r="AM87" s="102">
        <f t="shared" si="130"/>
        <v>0</v>
      </c>
      <c r="AN87" s="535"/>
      <c r="AO87" s="535"/>
      <c r="AP87" s="407"/>
      <c r="AQ87" s="322"/>
      <c r="AR87" s="79">
        <f t="shared" si="131"/>
        <v>0</v>
      </c>
      <c r="AS87" s="79">
        <f t="shared" si="132"/>
        <v>0</v>
      </c>
      <c r="AT87" s="102">
        <f t="shared" si="133"/>
        <v>0</v>
      </c>
      <c r="AU87" s="535"/>
      <c r="AV87" s="535"/>
      <c r="AW87" s="407"/>
      <c r="AX87" s="322"/>
      <c r="AY87" s="79">
        <f t="shared" si="134"/>
        <v>0</v>
      </c>
      <c r="AZ87" s="79">
        <f t="shared" si="135"/>
        <v>0</v>
      </c>
      <c r="BA87" s="102">
        <f t="shared" si="136"/>
        <v>0</v>
      </c>
      <c r="BB87" s="535"/>
      <c r="BC87" s="535"/>
      <c r="BD87" s="407"/>
      <c r="BE87" s="322"/>
      <c r="BF87" s="79">
        <f t="shared" si="137"/>
        <v>0</v>
      </c>
      <c r="BG87" s="79">
        <f t="shared" si="138"/>
        <v>0</v>
      </c>
      <c r="BH87" s="102">
        <f t="shared" si="139"/>
        <v>0</v>
      </c>
      <c r="BI87" s="535"/>
      <c r="BJ87" s="535"/>
      <c r="BK87" s="407"/>
      <c r="BL87" s="322"/>
      <c r="BM87" s="79">
        <f t="shared" si="140"/>
        <v>0</v>
      </c>
      <c r="BN87" s="79">
        <f t="shared" si="141"/>
        <v>0</v>
      </c>
      <c r="BO87" s="102">
        <f t="shared" si="142"/>
        <v>0</v>
      </c>
      <c r="BP87" s="535"/>
      <c r="BQ87" s="535"/>
      <c r="BR87" s="407"/>
      <c r="BS87" s="322"/>
      <c r="BT87" s="79">
        <f t="shared" si="143"/>
        <v>0</v>
      </c>
      <c r="BU87" s="79">
        <f t="shared" si="144"/>
        <v>0</v>
      </c>
      <c r="BV87" s="102">
        <f t="shared" si="145"/>
        <v>0</v>
      </c>
      <c r="BW87" s="535"/>
      <c r="BX87" s="535"/>
      <c r="BY87" s="407"/>
      <c r="BZ87" s="322"/>
      <c r="CA87" s="79">
        <f t="shared" si="146"/>
        <v>0</v>
      </c>
      <c r="CB87" s="79">
        <f t="shared" si="147"/>
        <v>0</v>
      </c>
      <c r="CC87" s="102">
        <f t="shared" si="148"/>
        <v>0</v>
      </c>
      <c r="CD87" s="535"/>
      <c r="CE87" s="535"/>
      <c r="CF87" s="407"/>
      <c r="CG87" s="322"/>
      <c r="CH87" s="79">
        <f t="shared" si="149"/>
        <v>0</v>
      </c>
      <c r="CI87" s="79">
        <f t="shared" si="150"/>
        <v>0</v>
      </c>
      <c r="CJ87" s="102">
        <f t="shared" si="151"/>
        <v>0</v>
      </c>
      <c r="CK87" s="535"/>
      <c r="CL87" s="535"/>
      <c r="CM87" s="407"/>
      <c r="CN87" s="322"/>
      <c r="CO87" s="79">
        <f t="shared" si="152"/>
        <v>0</v>
      </c>
      <c r="CP87" s="79">
        <f t="shared" si="153"/>
        <v>0</v>
      </c>
      <c r="CQ87" s="102">
        <f t="shared" si="154"/>
        <v>0</v>
      </c>
      <c r="CR87" s="535"/>
      <c r="CS87" s="535"/>
      <c r="CT87" s="407"/>
      <c r="CU87" s="322"/>
      <c r="CV87" s="79">
        <f t="shared" si="155"/>
        <v>0</v>
      </c>
      <c r="CW87" s="79">
        <f t="shared" si="156"/>
        <v>0</v>
      </c>
      <c r="CX87" s="102">
        <f t="shared" si="157"/>
        <v>0</v>
      </c>
      <c r="CY87" s="535"/>
      <c r="CZ87" s="535"/>
      <c r="DA87" s="407"/>
      <c r="DB87" s="322"/>
      <c r="DC87" s="79">
        <f t="shared" si="158"/>
        <v>0</v>
      </c>
      <c r="DD87" s="79">
        <f t="shared" si="159"/>
        <v>0</v>
      </c>
      <c r="DE87" s="102">
        <f t="shared" si="160"/>
        <v>0</v>
      </c>
      <c r="DF87" s="535"/>
      <c r="DG87" s="535"/>
      <c r="DH87" s="407"/>
      <c r="DI87" s="322"/>
      <c r="DJ87" s="79">
        <f t="shared" si="161"/>
        <v>0</v>
      </c>
      <c r="DK87" s="79">
        <f t="shared" si="162"/>
        <v>0</v>
      </c>
      <c r="DL87" s="102">
        <f t="shared" si="163"/>
        <v>0</v>
      </c>
      <c r="DM87" s="535"/>
      <c r="DN87" s="535"/>
      <c r="DO87" s="407"/>
      <c r="DP87" s="322"/>
      <c r="DQ87" s="79">
        <f t="shared" si="164"/>
        <v>0</v>
      </c>
      <c r="DR87" s="79">
        <f t="shared" si="165"/>
        <v>0</v>
      </c>
      <c r="DS87" s="102">
        <f t="shared" si="166"/>
        <v>0</v>
      </c>
      <c r="DT87" s="535"/>
      <c r="DU87" s="535"/>
      <c r="DV87" s="407"/>
    </row>
    <row r="88" spans="1:126" ht="12.75" outlineLevel="1" x14ac:dyDescent="0.2">
      <c r="A88" s="92" t="s">
        <v>95</v>
      </c>
      <c r="B88" s="166" t="s">
        <v>91</v>
      </c>
      <c r="C88" s="52"/>
      <c r="D88" s="51"/>
      <c r="E88" s="102">
        <f t="shared" si="114"/>
        <v>0</v>
      </c>
      <c r="F88" s="147"/>
      <c r="G88" s="18"/>
      <c r="H88" s="322" t="s">
        <v>336</v>
      </c>
      <c r="I88" s="79">
        <f t="shared" si="115"/>
        <v>0</v>
      </c>
      <c r="J88" s="79">
        <f t="shared" si="116"/>
        <v>0</v>
      </c>
      <c r="K88" s="102">
        <f t="shared" si="117"/>
        <v>0</v>
      </c>
      <c r="L88" s="535"/>
      <c r="M88" s="535"/>
      <c r="N88" s="407"/>
      <c r="O88" s="322" t="str">
        <f t="shared" si="118"/>
        <v>SME</v>
      </c>
      <c r="P88" s="79">
        <f t="shared" si="119"/>
        <v>0</v>
      </c>
      <c r="Q88" s="79">
        <f t="shared" si="120"/>
        <v>0</v>
      </c>
      <c r="R88" s="102">
        <f t="shared" si="167"/>
        <v>0</v>
      </c>
      <c r="S88" s="535"/>
      <c r="T88" s="535"/>
      <c r="U88" s="407"/>
      <c r="V88" s="322"/>
      <c r="W88" s="79">
        <f t="shared" si="122"/>
        <v>0</v>
      </c>
      <c r="X88" s="79">
        <f t="shared" si="123"/>
        <v>0</v>
      </c>
      <c r="Y88" s="102">
        <f t="shared" si="124"/>
        <v>0</v>
      </c>
      <c r="Z88" s="535"/>
      <c r="AA88" s="535"/>
      <c r="AB88" s="407"/>
      <c r="AC88" s="322"/>
      <c r="AD88" s="79">
        <f t="shared" si="125"/>
        <v>0</v>
      </c>
      <c r="AE88" s="79">
        <f t="shared" si="126"/>
        <v>0</v>
      </c>
      <c r="AF88" s="102">
        <f t="shared" si="127"/>
        <v>0</v>
      </c>
      <c r="AG88" s="535"/>
      <c r="AH88" s="535"/>
      <c r="AI88" s="407"/>
      <c r="AJ88" s="322"/>
      <c r="AK88" s="79">
        <f t="shared" si="128"/>
        <v>0</v>
      </c>
      <c r="AL88" s="79">
        <f t="shared" si="129"/>
        <v>0</v>
      </c>
      <c r="AM88" s="102">
        <f t="shared" si="130"/>
        <v>0</v>
      </c>
      <c r="AN88" s="535"/>
      <c r="AO88" s="535"/>
      <c r="AP88" s="407"/>
      <c r="AQ88" s="322"/>
      <c r="AR88" s="79">
        <f t="shared" si="131"/>
        <v>0</v>
      </c>
      <c r="AS88" s="79">
        <f t="shared" si="132"/>
        <v>0</v>
      </c>
      <c r="AT88" s="102">
        <f t="shared" si="133"/>
        <v>0</v>
      </c>
      <c r="AU88" s="535"/>
      <c r="AV88" s="535"/>
      <c r="AW88" s="407"/>
      <c r="AX88" s="322"/>
      <c r="AY88" s="79">
        <f t="shared" si="134"/>
        <v>0</v>
      </c>
      <c r="AZ88" s="79">
        <f t="shared" si="135"/>
        <v>0</v>
      </c>
      <c r="BA88" s="102">
        <f t="shared" si="136"/>
        <v>0</v>
      </c>
      <c r="BB88" s="535"/>
      <c r="BC88" s="535"/>
      <c r="BD88" s="407"/>
      <c r="BE88" s="322"/>
      <c r="BF88" s="79">
        <f t="shared" si="137"/>
        <v>0</v>
      </c>
      <c r="BG88" s="79">
        <f t="shared" si="138"/>
        <v>0</v>
      </c>
      <c r="BH88" s="102">
        <f t="shared" si="139"/>
        <v>0</v>
      </c>
      <c r="BI88" s="535"/>
      <c r="BJ88" s="535"/>
      <c r="BK88" s="407"/>
      <c r="BL88" s="322"/>
      <c r="BM88" s="79">
        <f t="shared" si="140"/>
        <v>0</v>
      </c>
      <c r="BN88" s="79">
        <f t="shared" si="141"/>
        <v>0</v>
      </c>
      <c r="BO88" s="102">
        <f t="shared" si="142"/>
        <v>0</v>
      </c>
      <c r="BP88" s="535"/>
      <c r="BQ88" s="535"/>
      <c r="BR88" s="407"/>
      <c r="BS88" s="322"/>
      <c r="BT88" s="79">
        <f t="shared" si="143"/>
        <v>0</v>
      </c>
      <c r="BU88" s="79">
        <f t="shared" si="144"/>
        <v>0</v>
      </c>
      <c r="BV88" s="102">
        <f t="shared" si="145"/>
        <v>0</v>
      </c>
      <c r="BW88" s="535"/>
      <c r="BX88" s="535"/>
      <c r="BY88" s="407"/>
      <c r="BZ88" s="322"/>
      <c r="CA88" s="79">
        <f t="shared" si="146"/>
        <v>0</v>
      </c>
      <c r="CB88" s="79">
        <f t="shared" si="147"/>
        <v>0</v>
      </c>
      <c r="CC88" s="102">
        <f t="shared" si="148"/>
        <v>0</v>
      </c>
      <c r="CD88" s="535"/>
      <c r="CE88" s="535"/>
      <c r="CF88" s="407"/>
      <c r="CG88" s="322"/>
      <c r="CH88" s="79">
        <f t="shared" si="149"/>
        <v>0</v>
      </c>
      <c r="CI88" s="79">
        <f t="shared" si="150"/>
        <v>0</v>
      </c>
      <c r="CJ88" s="102">
        <f t="shared" si="151"/>
        <v>0</v>
      </c>
      <c r="CK88" s="535"/>
      <c r="CL88" s="535"/>
      <c r="CM88" s="407"/>
      <c r="CN88" s="322"/>
      <c r="CO88" s="79">
        <f t="shared" si="152"/>
        <v>0</v>
      </c>
      <c r="CP88" s="79">
        <f t="shared" si="153"/>
        <v>0</v>
      </c>
      <c r="CQ88" s="102">
        <f t="shared" si="154"/>
        <v>0</v>
      </c>
      <c r="CR88" s="535"/>
      <c r="CS88" s="535"/>
      <c r="CT88" s="407"/>
      <c r="CU88" s="322"/>
      <c r="CV88" s="79">
        <f t="shared" si="155"/>
        <v>0</v>
      </c>
      <c r="CW88" s="79">
        <f t="shared" si="156"/>
        <v>0</v>
      </c>
      <c r="CX88" s="102">
        <f t="shared" si="157"/>
        <v>0</v>
      </c>
      <c r="CY88" s="535"/>
      <c r="CZ88" s="535"/>
      <c r="DA88" s="407"/>
      <c r="DB88" s="322"/>
      <c r="DC88" s="79">
        <f t="shared" si="158"/>
        <v>0</v>
      </c>
      <c r="DD88" s="79">
        <f t="shared" si="159"/>
        <v>0</v>
      </c>
      <c r="DE88" s="102">
        <f t="shared" si="160"/>
        <v>0</v>
      </c>
      <c r="DF88" s="535"/>
      <c r="DG88" s="535"/>
      <c r="DH88" s="407"/>
      <c r="DI88" s="322"/>
      <c r="DJ88" s="79">
        <f t="shared" si="161"/>
        <v>0</v>
      </c>
      <c r="DK88" s="79">
        <f t="shared" si="162"/>
        <v>0</v>
      </c>
      <c r="DL88" s="102">
        <f t="shared" si="163"/>
        <v>0</v>
      </c>
      <c r="DM88" s="535"/>
      <c r="DN88" s="535"/>
      <c r="DO88" s="407"/>
      <c r="DP88" s="322"/>
      <c r="DQ88" s="79">
        <f t="shared" si="164"/>
        <v>0</v>
      </c>
      <c r="DR88" s="79">
        <f t="shared" si="165"/>
        <v>0</v>
      </c>
      <c r="DS88" s="102">
        <f t="shared" si="166"/>
        <v>0</v>
      </c>
      <c r="DT88" s="535"/>
      <c r="DU88" s="535"/>
      <c r="DV88" s="407"/>
    </row>
    <row r="89" spans="1:126" ht="12.75" outlineLevel="1" x14ac:dyDescent="0.2">
      <c r="A89" s="92" t="s">
        <v>95</v>
      </c>
      <c r="B89" s="166" t="s">
        <v>91</v>
      </c>
      <c r="C89" s="52"/>
      <c r="D89" s="51"/>
      <c r="E89" s="102">
        <f t="shared" si="114"/>
        <v>0</v>
      </c>
      <c r="F89" s="147"/>
      <c r="G89" s="18"/>
      <c r="H89" s="322" t="s">
        <v>336</v>
      </c>
      <c r="I89" s="79">
        <f t="shared" si="115"/>
        <v>0</v>
      </c>
      <c r="J89" s="79">
        <f t="shared" si="116"/>
        <v>0</v>
      </c>
      <c r="K89" s="102">
        <f t="shared" si="117"/>
        <v>0</v>
      </c>
      <c r="L89" s="535"/>
      <c r="M89" s="535"/>
      <c r="N89" s="407"/>
      <c r="O89" s="322" t="str">
        <f t="shared" si="118"/>
        <v>SME</v>
      </c>
      <c r="P89" s="79">
        <f t="shared" si="119"/>
        <v>0</v>
      </c>
      <c r="Q89" s="79">
        <f t="shared" si="120"/>
        <v>0</v>
      </c>
      <c r="R89" s="102">
        <f t="shared" si="167"/>
        <v>0</v>
      </c>
      <c r="S89" s="535"/>
      <c r="T89" s="535"/>
      <c r="U89" s="407"/>
      <c r="V89" s="322"/>
      <c r="W89" s="79">
        <f t="shared" si="122"/>
        <v>0</v>
      </c>
      <c r="X89" s="79">
        <f t="shared" si="123"/>
        <v>0</v>
      </c>
      <c r="Y89" s="102">
        <f t="shared" si="124"/>
        <v>0</v>
      </c>
      <c r="Z89" s="535"/>
      <c r="AA89" s="535"/>
      <c r="AB89" s="407"/>
      <c r="AC89" s="322"/>
      <c r="AD89" s="79">
        <f t="shared" si="125"/>
        <v>0</v>
      </c>
      <c r="AE89" s="79">
        <f t="shared" si="126"/>
        <v>0</v>
      </c>
      <c r="AF89" s="102">
        <f t="shared" si="127"/>
        <v>0</v>
      </c>
      <c r="AG89" s="535"/>
      <c r="AH89" s="535"/>
      <c r="AI89" s="407"/>
      <c r="AJ89" s="322"/>
      <c r="AK89" s="79">
        <f t="shared" si="128"/>
        <v>0</v>
      </c>
      <c r="AL89" s="79">
        <f t="shared" si="129"/>
        <v>0</v>
      </c>
      <c r="AM89" s="102">
        <f t="shared" si="130"/>
        <v>0</v>
      </c>
      <c r="AN89" s="535"/>
      <c r="AO89" s="535"/>
      <c r="AP89" s="407"/>
      <c r="AQ89" s="322"/>
      <c r="AR89" s="79">
        <f t="shared" si="131"/>
        <v>0</v>
      </c>
      <c r="AS89" s="79">
        <f t="shared" si="132"/>
        <v>0</v>
      </c>
      <c r="AT89" s="102">
        <f t="shared" si="133"/>
        <v>0</v>
      </c>
      <c r="AU89" s="535"/>
      <c r="AV89" s="535"/>
      <c r="AW89" s="407"/>
      <c r="AX89" s="322"/>
      <c r="AY89" s="79">
        <f t="shared" si="134"/>
        <v>0</v>
      </c>
      <c r="AZ89" s="79">
        <f t="shared" si="135"/>
        <v>0</v>
      </c>
      <c r="BA89" s="102">
        <f t="shared" si="136"/>
        <v>0</v>
      </c>
      <c r="BB89" s="535"/>
      <c r="BC89" s="535"/>
      <c r="BD89" s="407"/>
      <c r="BE89" s="322"/>
      <c r="BF89" s="79">
        <f t="shared" si="137"/>
        <v>0</v>
      </c>
      <c r="BG89" s="79">
        <f t="shared" si="138"/>
        <v>0</v>
      </c>
      <c r="BH89" s="102">
        <f t="shared" si="139"/>
        <v>0</v>
      </c>
      <c r="BI89" s="535"/>
      <c r="BJ89" s="535"/>
      <c r="BK89" s="407"/>
      <c r="BL89" s="322"/>
      <c r="BM89" s="79">
        <f t="shared" si="140"/>
        <v>0</v>
      </c>
      <c r="BN89" s="79">
        <f t="shared" si="141"/>
        <v>0</v>
      </c>
      <c r="BO89" s="102">
        <f t="shared" si="142"/>
        <v>0</v>
      </c>
      <c r="BP89" s="535"/>
      <c r="BQ89" s="535"/>
      <c r="BR89" s="407"/>
      <c r="BS89" s="322"/>
      <c r="BT89" s="79">
        <f t="shared" si="143"/>
        <v>0</v>
      </c>
      <c r="BU89" s="79">
        <f t="shared" si="144"/>
        <v>0</v>
      </c>
      <c r="BV89" s="102">
        <f t="shared" si="145"/>
        <v>0</v>
      </c>
      <c r="BW89" s="535"/>
      <c r="BX89" s="535"/>
      <c r="BY89" s="407"/>
      <c r="BZ89" s="322"/>
      <c r="CA89" s="79">
        <f t="shared" si="146"/>
        <v>0</v>
      </c>
      <c r="CB89" s="79">
        <f t="shared" si="147"/>
        <v>0</v>
      </c>
      <c r="CC89" s="102">
        <f t="shared" si="148"/>
        <v>0</v>
      </c>
      <c r="CD89" s="535"/>
      <c r="CE89" s="535"/>
      <c r="CF89" s="407"/>
      <c r="CG89" s="322"/>
      <c r="CH89" s="79">
        <f t="shared" si="149"/>
        <v>0</v>
      </c>
      <c r="CI89" s="79">
        <f t="shared" si="150"/>
        <v>0</v>
      </c>
      <c r="CJ89" s="102">
        <f t="shared" si="151"/>
        <v>0</v>
      </c>
      <c r="CK89" s="535"/>
      <c r="CL89" s="535"/>
      <c r="CM89" s="407"/>
      <c r="CN89" s="322"/>
      <c r="CO89" s="79">
        <f t="shared" si="152"/>
        <v>0</v>
      </c>
      <c r="CP89" s="79">
        <f t="shared" si="153"/>
        <v>0</v>
      </c>
      <c r="CQ89" s="102">
        <f t="shared" si="154"/>
        <v>0</v>
      </c>
      <c r="CR89" s="535"/>
      <c r="CS89" s="535"/>
      <c r="CT89" s="407"/>
      <c r="CU89" s="322"/>
      <c r="CV89" s="79">
        <f t="shared" si="155"/>
        <v>0</v>
      </c>
      <c r="CW89" s="79">
        <f t="shared" si="156"/>
        <v>0</v>
      </c>
      <c r="CX89" s="102">
        <f t="shared" si="157"/>
        <v>0</v>
      </c>
      <c r="CY89" s="535"/>
      <c r="CZ89" s="535"/>
      <c r="DA89" s="407"/>
      <c r="DB89" s="322"/>
      <c r="DC89" s="79">
        <f t="shared" si="158"/>
        <v>0</v>
      </c>
      <c r="DD89" s="79">
        <f t="shared" si="159"/>
        <v>0</v>
      </c>
      <c r="DE89" s="102">
        <f t="shared" si="160"/>
        <v>0</v>
      </c>
      <c r="DF89" s="535"/>
      <c r="DG89" s="535"/>
      <c r="DH89" s="407"/>
      <c r="DI89" s="322"/>
      <c r="DJ89" s="79">
        <f t="shared" si="161"/>
        <v>0</v>
      </c>
      <c r="DK89" s="79">
        <f t="shared" si="162"/>
        <v>0</v>
      </c>
      <c r="DL89" s="102">
        <f t="shared" si="163"/>
        <v>0</v>
      </c>
      <c r="DM89" s="535"/>
      <c r="DN89" s="535"/>
      <c r="DO89" s="407"/>
      <c r="DP89" s="322"/>
      <c r="DQ89" s="79">
        <f t="shared" si="164"/>
        <v>0</v>
      </c>
      <c r="DR89" s="79">
        <f t="shared" si="165"/>
        <v>0</v>
      </c>
      <c r="DS89" s="102">
        <f t="shared" si="166"/>
        <v>0</v>
      </c>
      <c r="DT89" s="535"/>
      <c r="DU89" s="535"/>
      <c r="DV89" s="407"/>
    </row>
    <row r="90" spans="1:126" ht="12.75" outlineLevel="1" x14ac:dyDescent="0.2">
      <c r="A90" s="92" t="s">
        <v>96</v>
      </c>
      <c r="B90" s="166" t="s">
        <v>91</v>
      </c>
      <c r="C90" s="52"/>
      <c r="D90" s="51"/>
      <c r="E90" s="102">
        <f t="shared" si="114"/>
        <v>0</v>
      </c>
      <c r="F90" s="147"/>
      <c r="G90" s="18"/>
      <c r="H90" s="322" t="s">
        <v>336</v>
      </c>
      <c r="I90" s="79">
        <f t="shared" si="115"/>
        <v>0</v>
      </c>
      <c r="J90" s="79">
        <f t="shared" si="116"/>
        <v>0</v>
      </c>
      <c r="K90" s="102">
        <f t="shared" si="117"/>
        <v>0</v>
      </c>
      <c r="L90" s="535"/>
      <c r="M90" s="535"/>
      <c r="N90" s="407"/>
      <c r="O90" s="322" t="str">
        <f t="shared" si="118"/>
        <v>SME</v>
      </c>
      <c r="P90" s="79">
        <f t="shared" si="119"/>
        <v>0</v>
      </c>
      <c r="Q90" s="79">
        <f t="shared" si="120"/>
        <v>0</v>
      </c>
      <c r="R90" s="102">
        <f t="shared" si="167"/>
        <v>0</v>
      </c>
      <c r="S90" s="535"/>
      <c r="T90" s="535"/>
      <c r="U90" s="407"/>
      <c r="V90" s="322"/>
      <c r="W90" s="79">
        <f t="shared" si="122"/>
        <v>0</v>
      </c>
      <c r="X90" s="79">
        <f t="shared" si="123"/>
        <v>0</v>
      </c>
      <c r="Y90" s="102">
        <f t="shared" si="124"/>
        <v>0</v>
      </c>
      <c r="Z90" s="535"/>
      <c r="AA90" s="535"/>
      <c r="AB90" s="407"/>
      <c r="AC90" s="322"/>
      <c r="AD90" s="79">
        <f t="shared" si="125"/>
        <v>0</v>
      </c>
      <c r="AE90" s="79">
        <f t="shared" si="126"/>
        <v>0</v>
      </c>
      <c r="AF90" s="102">
        <f t="shared" si="127"/>
        <v>0</v>
      </c>
      <c r="AG90" s="535"/>
      <c r="AH90" s="535"/>
      <c r="AI90" s="407"/>
      <c r="AJ90" s="322"/>
      <c r="AK90" s="79">
        <f t="shared" si="128"/>
        <v>0</v>
      </c>
      <c r="AL90" s="79">
        <f t="shared" si="129"/>
        <v>0</v>
      </c>
      <c r="AM90" s="102">
        <f t="shared" si="130"/>
        <v>0</v>
      </c>
      <c r="AN90" s="535"/>
      <c r="AO90" s="535"/>
      <c r="AP90" s="407"/>
      <c r="AQ90" s="322"/>
      <c r="AR90" s="79">
        <f t="shared" si="131"/>
        <v>0</v>
      </c>
      <c r="AS90" s="79">
        <f t="shared" si="132"/>
        <v>0</v>
      </c>
      <c r="AT90" s="102">
        <f t="shared" si="133"/>
        <v>0</v>
      </c>
      <c r="AU90" s="535"/>
      <c r="AV90" s="535"/>
      <c r="AW90" s="407"/>
      <c r="AX90" s="322"/>
      <c r="AY90" s="79">
        <f t="shared" si="134"/>
        <v>0</v>
      </c>
      <c r="AZ90" s="79">
        <f t="shared" si="135"/>
        <v>0</v>
      </c>
      <c r="BA90" s="102">
        <f t="shared" si="136"/>
        <v>0</v>
      </c>
      <c r="BB90" s="535"/>
      <c r="BC90" s="535"/>
      <c r="BD90" s="407"/>
      <c r="BE90" s="322"/>
      <c r="BF90" s="79">
        <f t="shared" si="137"/>
        <v>0</v>
      </c>
      <c r="BG90" s="79">
        <f t="shared" si="138"/>
        <v>0</v>
      </c>
      <c r="BH90" s="102">
        <f t="shared" si="139"/>
        <v>0</v>
      </c>
      <c r="BI90" s="535"/>
      <c r="BJ90" s="535"/>
      <c r="BK90" s="407"/>
      <c r="BL90" s="322"/>
      <c r="BM90" s="79">
        <f t="shared" si="140"/>
        <v>0</v>
      </c>
      <c r="BN90" s="79">
        <f t="shared" si="141"/>
        <v>0</v>
      </c>
      <c r="BO90" s="102">
        <f t="shared" si="142"/>
        <v>0</v>
      </c>
      <c r="BP90" s="535"/>
      <c r="BQ90" s="535"/>
      <c r="BR90" s="407"/>
      <c r="BS90" s="322"/>
      <c r="BT90" s="79">
        <f t="shared" si="143"/>
        <v>0</v>
      </c>
      <c r="BU90" s="79">
        <f t="shared" si="144"/>
        <v>0</v>
      </c>
      <c r="BV90" s="102">
        <f t="shared" si="145"/>
        <v>0</v>
      </c>
      <c r="BW90" s="535"/>
      <c r="BX90" s="535"/>
      <c r="BY90" s="407"/>
      <c r="BZ90" s="322"/>
      <c r="CA90" s="79">
        <f t="shared" si="146"/>
        <v>0</v>
      </c>
      <c r="CB90" s="79">
        <f t="shared" si="147"/>
        <v>0</v>
      </c>
      <c r="CC90" s="102">
        <f t="shared" si="148"/>
        <v>0</v>
      </c>
      <c r="CD90" s="535"/>
      <c r="CE90" s="535"/>
      <c r="CF90" s="407"/>
      <c r="CG90" s="322"/>
      <c r="CH90" s="79">
        <f t="shared" si="149"/>
        <v>0</v>
      </c>
      <c r="CI90" s="79">
        <f t="shared" si="150"/>
        <v>0</v>
      </c>
      <c r="CJ90" s="102">
        <f t="shared" si="151"/>
        <v>0</v>
      </c>
      <c r="CK90" s="535"/>
      <c r="CL90" s="535"/>
      <c r="CM90" s="407"/>
      <c r="CN90" s="322"/>
      <c r="CO90" s="79">
        <f t="shared" si="152"/>
        <v>0</v>
      </c>
      <c r="CP90" s="79">
        <f t="shared" si="153"/>
        <v>0</v>
      </c>
      <c r="CQ90" s="102">
        <f t="shared" si="154"/>
        <v>0</v>
      </c>
      <c r="CR90" s="535"/>
      <c r="CS90" s="535"/>
      <c r="CT90" s="407"/>
      <c r="CU90" s="322"/>
      <c r="CV90" s="79">
        <f t="shared" si="155"/>
        <v>0</v>
      </c>
      <c r="CW90" s="79">
        <f t="shared" si="156"/>
        <v>0</v>
      </c>
      <c r="CX90" s="102">
        <f t="shared" si="157"/>
        <v>0</v>
      </c>
      <c r="CY90" s="535"/>
      <c r="CZ90" s="535"/>
      <c r="DA90" s="407"/>
      <c r="DB90" s="322"/>
      <c r="DC90" s="79">
        <f t="shared" si="158"/>
        <v>0</v>
      </c>
      <c r="DD90" s="79">
        <f t="shared" si="159"/>
        <v>0</v>
      </c>
      <c r="DE90" s="102">
        <f t="shared" si="160"/>
        <v>0</v>
      </c>
      <c r="DF90" s="535"/>
      <c r="DG90" s="535"/>
      <c r="DH90" s="407"/>
      <c r="DI90" s="322"/>
      <c r="DJ90" s="79">
        <f t="shared" si="161"/>
        <v>0</v>
      </c>
      <c r="DK90" s="79">
        <f t="shared" si="162"/>
        <v>0</v>
      </c>
      <c r="DL90" s="102">
        <f t="shared" si="163"/>
        <v>0</v>
      </c>
      <c r="DM90" s="535"/>
      <c r="DN90" s="535"/>
      <c r="DO90" s="407"/>
      <c r="DP90" s="322"/>
      <c r="DQ90" s="79">
        <f t="shared" si="164"/>
        <v>0</v>
      </c>
      <c r="DR90" s="79">
        <f t="shared" si="165"/>
        <v>0</v>
      </c>
      <c r="DS90" s="102">
        <f t="shared" si="166"/>
        <v>0</v>
      </c>
      <c r="DT90" s="535"/>
      <c r="DU90" s="535"/>
      <c r="DV90" s="407"/>
    </row>
    <row r="91" spans="1:126" ht="12.75" outlineLevel="1" x14ac:dyDescent="0.2">
      <c r="A91" s="92" t="s">
        <v>96</v>
      </c>
      <c r="B91" s="166" t="s">
        <v>91</v>
      </c>
      <c r="C91" s="52"/>
      <c r="D91" s="51"/>
      <c r="E91" s="102">
        <f t="shared" si="114"/>
        <v>0</v>
      </c>
      <c r="F91" s="147"/>
      <c r="G91" s="18"/>
      <c r="H91" s="322" t="s">
        <v>336</v>
      </c>
      <c r="I91" s="79">
        <f t="shared" si="115"/>
        <v>0</v>
      </c>
      <c r="J91" s="79">
        <f t="shared" si="116"/>
        <v>0</v>
      </c>
      <c r="K91" s="102">
        <f t="shared" si="117"/>
        <v>0</v>
      </c>
      <c r="L91" s="535"/>
      <c r="M91" s="535"/>
      <c r="N91" s="407"/>
      <c r="O91" s="322" t="str">
        <f t="shared" si="118"/>
        <v>SME</v>
      </c>
      <c r="P91" s="79">
        <f t="shared" si="119"/>
        <v>0</v>
      </c>
      <c r="Q91" s="79">
        <f t="shared" si="120"/>
        <v>0</v>
      </c>
      <c r="R91" s="102">
        <f t="shared" si="167"/>
        <v>0</v>
      </c>
      <c r="S91" s="535"/>
      <c r="T91" s="535"/>
      <c r="U91" s="407"/>
      <c r="V91" s="322"/>
      <c r="W91" s="79">
        <f t="shared" si="122"/>
        <v>0</v>
      </c>
      <c r="X91" s="79">
        <f t="shared" si="123"/>
        <v>0</v>
      </c>
      <c r="Y91" s="102">
        <f t="shared" si="124"/>
        <v>0</v>
      </c>
      <c r="Z91" s="535"/>
      <c r="AA91" s="535"/>
      <c r="AB91" s="407"/>
      <c r="AC91" s="322"/>
      <c r="AD91" s="79">
        <f t="shared" si="125"/>
        <v>0</v>
      </c>
      <c r="AE91" s="79">
        <f t="shared" si="126"/>
        <v>0</v>
      </c>
      <c r="AF91" s="102">
        <f t="shared" si="127"/>
        <v>0</v>
      </c>
      <c r="AG91" s="535"/>
      <c r="AH91" s="535"/>
      <c r="AI91" s="407"/>
      <c r="AJ91" s="322"/>
      <c r="AK91" s="79">
        <f t="shared" si="128"/>
        <v>0</v>
      </c>
      <c r="AL91" s="79">
        <f t="shared" si="129"/>
        <v>0</v>
      </c>
      <c r="AM91" s="102">
        <f t="shared" si="130"/>
        <v>0</v>
      </c>
      <c r="AN91" s="535"/>
      <c r="AO91" s="535"/>
      <c r="AP91" s="407"/>
      <c r="AQ91" s="322"/>
      <c r="AR91" s="79">
        <f t="shared" si="131"/>
        <v>0</v>
      </c>
      <c r="AS91" s="79">
        <f t="shared" si="132"/>
        <v>0</v>
      </c>
      <c r="AT91" s="102">
        <f t="shared" si="133"/>
        <v>0</v>
      </c>
      <c r="AU91" s="535"/>
      <c r="AV91" s="535"/>
      <c r="AW91" s="407"/>
      <c r="AX91" s="322"/>
      <c r="AY91" s="79">
        <f t="shared" si="134"/>
        <v>0</v>
      </c>
      <c r="AZ91" s="79">
        <f t="shared" si="135"/>
        <v>0</v>
      </c>
      <c r="BA91" s="102">
        <f t="shared" si="136"/>
        <v>0</v>
      </c>
      <c r="BB91" s="535"/>
      <c r="BC91" s="535"/>
      <c r="BD91" s="407"/>
      <c r="BE91" s="322"/>
      <c r="BF91" s="79">
        <f t="shared" si="137"/>
        <v>0</v>
      </c>
      <c r="BG91" s="79">
        <f t="shared" si="138"/>
        <v>0</v>
      </c>
      <c r="BH91" s="102">
        <f t="shared" si="139"/>
        <v>0</v>
      </c>
      <c r="BI91" s="535"/>
      <c r="BJ91" s="535"/>
      <c r="BK91" s="407"/>
      <c r="BL91" s="322"/>
      <c r="BM91" s="79">
        <f t="shared" si="140"/>
        <v>0</v>
      </c>
      <c r="BN91" s="79">
        <f t="shared" si="141"/>
        <v>0</v>
      </c>
      <c r="BO91" s="102">
        <f t="shared" si="142"/>
        <v>0</v>
      </c>
      <c r="BP91" s="535"/>
      <c r="BQ91" s="535"/>
      <c r="BR91" s="407"/>
      <c r="BS91" s="322"/>
      <c r="BT91" s="79">
        <f t="shared" si="143"/>
        <v>0</v>
      </c>
      <c r="BU91" s="79">
        <f t="shared" si="144"/>
        <v>0</v>
      </c>
      <c r="BV91" s="102">
        <f t="shared" si="145"/>
        <v>0</v>
      </c>
      <c r="BW91" s="535"/>
      <c r="BX91" s="535"/>
      <c r="BY91" s="407"/>
      <c r="BZ91" s="322"/>
      <c r="CA91" s="79">
        <f t="shared" si="146"/>
        <v>0</v>
      </c>
      <c r="CB91" s="79">
        <f t="shared" si="147"/>
        <v>0</v>
      </c>
      <c r="CC91" s="102">
        <f t="shared" si="148"/>
        <v>0</v>
      </c>
      <c r="CD91" s="535"/>
      <c r="CE91" s="535"/>
      <c r="CF91" s="407"/>
      <c r="CG91" s="322"/>
      <c r="CH91" s="79">
        <f t="shared" si="149"/>
        <v>0</v>
      </c>
      <c r="CI91" s="79">
        <f t="shared" si="150"/>
        <v>0</v>
      </c>
      <c r="CJ91" s="102">
        <f t="shared" si="151"/>
        <v>0</v>
      </c>
      <c r="CK91" s="535"/>
      <c r="CL91" s="535"/>
      <c r="CM91" s="407"/>
      <c r="CN91" s="322"/>
      <c r="CO91" s="79">
        <f t="shared" si="152"/>
        <v>0</v>
      </c>
      <c r="CP91" s="79">
        <f t="shared" si="153"/>
        <v>0</v>
      </c>
      <c r="CQ91" s="102">
        <f t="shared" si="154"/>
        <v>0</v>
      </c>
      <c r="CR91" s="535"/>
      <c r="CS91" s="535"/>
      <c r="CT91" s="407"/>
      <c r="CU91" s="322"/>
      <c r="CV91" s="79">
        <f t="shared" si="155"/>
        <v>0</v>
      </c>
      <c r="CW91" s="79">
        <f t="shared" si="156"/>
        <v>0</v>
      </c>
      <c r="CX91" s="102">
        <f t="shared" si="157"/>
        <v>0</v>
      </c>
      <c r="CY91" s="535"/>
      <c r="CZ91" s="535"/>
      <c r="DA91" s="407"/>
      <c r="DB91" s="322"/>
      <c r="DC91" s="79">
        <f t="shared" si="158"/>
        <v>0</v>
      </c>
      <c r="DD91" s="79">
        <f t="shared" si="159"/>
        <v>0</v>
      </c>
      <c r="DE91" s="102">
        <f t="shared" si="160"/>
        <v>0</v>
      </c>
      <c r="DF91" s="535"/>
      <c r="DG91" s="535"/>
      <c r="DH91" s="407"/>
      <c r="DI91" s="322"/>
      <c r="DJ91" s="79">
        <f t="shared" si="161"/>
        <v>0</v>
      </c>
      <c r="DK91" s="79">
        <f t="shared" si="162"/>
        <v>0</v>
      </c>
      <c r="DL91" s="102">
        <f t="shared" si="163"/>
        <v>0</v>
      </c>
      <c r="DM91" s="535"/>
      <c r="DN91" s="535"/>
      <c r="DO91" s="407"/>
      <c r="DP91" s="322"/>
      <c r="DQ91" s="79">
        <f t="shared" si="164"/>
        <v>0</v>
      </c>
      <c r="DR91" s="79">
        <f t="shared" si="165"/>
        <v>0</v>
      </c>
      <c r="DS91" s="102">
        <f t="shared" si="166"/>
        <v>0</v>
      </c>
      <c r="DT91" s="535"/>
      <c r="DU91" s="535"/>
      <c r="DV91" s="407"/>
    </row>
    <row r="92" spans="1:126" ht="12.75" outlineLevel="1" x14ac:dyDescent="0.2">
      <c r="A92" s="92" t="s">
        <v>99</v>
      </c>
      <c r="B92" s="166" t="s">
        <v>92</v>
      </c>
      <c r="C92" s="52"/>
      <c r="D92" s="51"/>
      <c r="E92" s="102">
        <f t="shared" si="114"/>
        <v>0</v>
      </c>
      <c r="F92" s="147"/>
      <c r="G92" s="18"/>
      <c r="H92" s="322" t="s">
        <v>336</v>
      </c>
      <c r="I92" s="79">
        <f t="shared" si="115"/>
        <v>0</v>
      </c>
      <c r="J92" s="79">
        <f t="shared" si="116"/>
        <v>0</v>
      </c>
      <c r="K92" s="102">
        <f t="shared" si="117"/>
        <v>0</v>
      </c>
      <c r="L92" s="535"/>
      <c r="M92" s="535"/>
      <c r="N92" s="407"/>
      <c r="O92" s="322" t="str">
        <f t="shared" si="118"/>
        <v>SME</v>
      </c>
      <c r="P92" s="79">
        <f t="shared" si="119"/>
        <v>0</v>
      </c>
      <c r="Q92" s="79">
        <f t="shared" si="120"/>
        <v>0</v>
      </c>
      <c r="R92" s="102">
        <f t="shared" si="167"/>
        <v>0</v>
      </c>
      <c r="S92" s="535"/>
      <c r="T92" s="535"/>
      <c r="U92" s="407"/>
      <c r="V92" s="322"/>
      <c r="W92" s="79">
        <f t="shared" si="122"/>
        <v>0</v>
      </c>
      <c r="X92" s="79">
        <f t="shared" si="123"/>
        <v>0</v>
      </c>
      <c r="Y92" s="102">
        <f t="shared" si="124"/>
        <v>0</v>
      </c>
      <c r="Z92" s="535"/>
      <c r="AA92" s="535"/>
      <c r="AB92" s="407"/>
      <c r="AC92" s="322"/>
      <c r="AD92" s="79">
        <f t="shared" si="125"/>
        <v>0</v>
      </c>
      <c r="AE92" s="79">
        <f t="shared" si="126"/>
        <v>0</v>
      </c>
      <c r="AF92" s="102">
        <f t="shared" si="127"/>
        <v>0</v>
      </c>
      <c r="AG92" s="535"/>
      <c r="AH92" s="535"/>
      <c r="AI92" s="407"/>
      <c r="AJ92" s="322"/>
      <c r="AK92" s="79">
        <f t="shared" si="128"/>
        <v>0</v>
      </c>
      <c r="AL92" s="79">
        <f t="shared" si="129"/>
        <v>0</v>
      </c>
      <c r="AM92" s="102">
        <f t="shared" si="130"/>
        <v>0</v>
      </c>
      <c r="AN92" s="535"/>
      <c r="AO92" s="535"/>
      <c r="AP92" s="407"/>
      <c r="AQ92" s="322"/>
      <c r="AR92" s="79">
        <f t="shared" si="131"/>
        <v>0</v>
      </c>
      <c r="AS92" s="79">
        <f t="shared" si="132"/>
        <v>0</v>
      </c>
      <c r="AT92" s="102">
        <f t="shared" si="133"/>
        <v>0</v>
      </c>
      <c r="AU92" s="535"/>
      <c r="AV92" s="535"/>
      <c r="AW92" s="407"/>
      <c r="AX92" s="322"/>
      <c r="AY92" s="79">
        <f t="shared" si="134"/>
        <v>0</v>
      </c>
      <c r="AZ92" s="79">
        <f t="shared" si="135"/>
        <v>0</v>
      </c>
      <c r="BA92" s="102">
        <f t="shared" si="136"/>
        <v>0</v>
      </c>
      <c r="BB92" s="535"/>
      <c r="BC92" s="535"/>
      <c r="BD92" s="407"/>
      <c r="BE92" s="322"/>
      <c r="BF92" s="79">
        <f t="shared" si="137"/>
        <v>0</v>
      </c>
      <c r="BG92" s="79">
        <f t="shared" si="138"/>
        <v>0</v>
      </c>
      <c r="BH92" s="102">
        <f t="shared" si="139"/>
        <v>0</v>
      </c>
      <c r="BI92" s="535"/>
      <c r="BJ92" s="535"/>
      <c r="BK92" s="407"/>
      <c r="BL92" s="322"/>
      <c r="BM92" s="79">
        <f t="shared" si="140"/>
        <v>0</v>
      </c>
      <c r="BN92" s="79">
        <f t="shared" si="141"/>
        <v>0</v>
      </c>
      <c r="BO92" s="102">
        <f t="shared" si="142"/>
        <v>0</v>
      </c>
      <c r="BP92" s="535"/>
      <c r="BQ92" s="535"/>
      <c r="BR92" s="407"/>
      <c r="BS92" s="322"/>
      <c r="BT92" s="79">
        <f t="shared" si="143"/>
        <v>0</v>
      </c>
      <c r="BU92" s="79">
        <f t="shared" si="144"/>
        <v>0</v>
      </c>
      <c r="BV92" s="102">
        <f t="shared" si="145"/>
        <v>0</v>
      </c>
      <c r="BW92" s="535"/>
      <c r="BX92" s="535"/>
      <c r="BY92" s="407"/>
      <c r="BZ92" s="322"/>
      <c r="CA92" s="79">
        <f t="shared" si="146"/>
        <v>0</v>
      </c>
      <c r="CB92" s="79">
        <f t="shared" si="147"/>
        <v>0</v>
      </c>
      <c r="CC92" s="102">
        <f t="shared" si="148"/>
        <v>0</v>
      </c>
      <c r="CD92" s="535"/>
      <c r="CE92" s="535"/>
      <c r="CF92" s="407"/>
      <c r="CG92" s="322"/>
      <c r="CH92" s="79">
        <f t="shared" si="149"/>
        <v>0</v>
      </c>
      <c r="CI92" s="79">
        <f t="shared" si="150"/>
        <v>0</v>
      </c>
      <c r="CJ92" s="102">
        <f t="shared" si="151"/>
        <v>0</v>
      </c>
      <c r="CK92" s="535"/>
      <c r="CL92" s="535"/>
      <c r="CM92" s="407"/>
      <c r="CN92" s="322"/>
      <c r="CO92" s="79">
        <f t="shared" si="152"/>
        <v>0</v>
      </c>
      <c r="CP92" s="79">
        <f t="shared" si="153"/>
        <v>0</v>
      </c>
      <c r="CQ92" s="102">
        <f t="shared" si="154"/>
        <v>0</v>
      </c>
      <c r="CR92" s="535"/>
      <c r="CS92" s="535"/>
      <c r="CT92" s="407"/>
      <c r="CU92" s="322"/>
      <c r="CV92" s="79">
        <f t="shared" si="155"/>
        <v>0</v>
      </c>
      <c r="CW92" s="79">
        <f t="shared" si="156"/>
        <v>0</v>
      </c>
      <c r="CX92" s="102">
        <f t="shared" si="157"/>
        <v>0</v>
      </c>
      <c r="CY92" s="535"/>
      <c r="CZ92" s="535"/>
      <c r="DA92" s="407"/>
      <c r="DB92" s="322"/>
      <c r="DC92" s="79">
        <f t="shared" si="158"/>
        <v>0</v>
      </c>
      <c r="DD92" s="79">
        <f t="shared" si="159"/>
        <v>0</v>
      </c>
      <c r="DE92" s="102">
        <f t="shared" si="160"/>
        <v>0</v>
      </c>
      <c r="DF92" s="535"/>
      <c r="DG92" s="535"/>
      <c r="DH92" s="407"/>
      <c r="DI92" s="322"/>
      <c r="DJ92" s="79">
        <f t="shared" si="161"/>
        <v>0</v>
      </c>
      <c r="DK92" s="79">
        <f t="shared" si="162"/>
        <v>0</v>
      </c>
      <c r="DL92" s="102">
        <f t="shared" si="163"/>
        <v>0</v>
      </c>
      <c r="DM92" s="535"/>
      <c r="DN92" s="535"/>
      <c r="DO92" s="407"/>
      <c r="DP92" s="322"/>
      <c r="DQ92" s="79">
        <f t="shared" si="164"/>
        <v>0</v>
      </c>
      <c r="DR92" s="79">
        <f t="shared" si="165"/>
        <v>0</v>
      </c>
      <c r="DS92" s="102">
        <f t="shared" si="166"/>
        <v>0</v>
      </c>
      <c r="DT92" s="535"/>
      <c r="DU92" s="535"/>
      <c r="DV92" s="407"/>
    </row>
    <row r="93" spans="1:126" ht="12.75" outlineLevel="1" x14ac:dyDescent="0.2">
      <c r="A93" s="92" t="s">
        <v>99</v>
      </c>
      <c r="B93" s="166" t="s">
        <v>92</v>
      </c>
      <c r="C93" s="52"/>
      <c r="D93" s="51"/>
      <c r="E93" s="102">
        <f t="shared" si="114"/>
        <v>0</v>
      </c>
      <c r="F93" s="147"/>
      <c r="G93" s="18"/>
      <c r="H93" s="322" t="s">
        <v>336</v>
      </c>
      <c r="I93" s="79">
        <f t="shared" si="115"/>
        <v>0</v>
      </c>
      <c r="J93" s="79">
        <f t="shared" si="116"/>
        <v>0</v>
      </c>
      <c r="K93" s="102">
        <f t="shared" si="117"/>
        <v>0</v>
      </c>
      <c r="L93" s="535"/>
      <c r="M93" s="535"/>
      <c r="N93" s="407"/>
      <c r="O93" s="322" t="str">
        <f t="shared" si="118"/>
        <v>SME</v>
      </c>
      <c r="P93" s="79">
        <f t="shared" si="119"/>
        <v>0</v>
      </c>
      <c r="Q93" s="79">
        <f t="shared" si="120"/>
        <v>0</v>
      </c>
      <c r="R93" s="102">
        <f t="shared" si="167"/>
        <v>0</v>
      </c>
      <c r="S93" s="535"/>
      <c r="T93" s="535"/>
      <c r="U93" s="407"/>
      <c r="V93" s="322"/>
      <c r="W93" s="79">
        <f t="shared" si="122"/>
        <v>0</v>
      </c>
      <c r="X93" s="79">
        <f t="shared" si="123"/>
        <v>0</v>
      </c>
      <c r="Y93" s="102">
        <f t="shared" si="124"/>
        <v>0</v>
      </c>
      <c r="Z93" s="535"/>
      <c r="AA93" s="535"/>
      <c r="AB93" s="407"/>
      <c r="AC93" s="322"/>
      <c r="AD93" s="79">
        <f t="shared" si="125"/>
        <v>0</v>
      </c>
      <c r="AE93" s="79">
        <f t="shared" si="126"/>
        <v>0</v>
      </c>
      <c r="AF93" s="102">
        <f t="shared" si="127"/>
        <v>0</v>
      </c>
      <c r="AG93" s="535"/>
      <c r="AH93" s="535"/>
      <c r="AI93" s="407"/>
      <c r="AJ93" s="322"/>
      <c r="AK93" s="79">
        <f t="shared" si="128"/>
        <v>0</v>
      </c>
      <c r="AL93" s="79">
        <f t="shared" si="129"/>
        <v>0</v>
      </c>
      <c r="AM93" s="102">
        <f t="shared" si="130"/>
        <v>0</v>
      </c>
      <c r="AN93" s="535"/>
      <c r="AO93" s="535"/>
      <c r="AP93" s="407"/>
      <c r="AQ93" s="322"/>
      <c r="AR93" s="79">
        <f t="shared" si="131"/>
        <v>0</v>
      </c>
      <c r="AS93" s="79">
        <f t="shared" si="132"/>
        <v>0</v>
      </c>
      <c r="AT93" s="102">
        <f t="shared" si="133"/>
        <v>0</v>
      </c>
      <c r="AU93" s="535"/>
      <c r="AV93" s="535"/>
      <c r="AW93" s="407"/>
      <c r="AX93" s="322"/>
      <c r="AY93" s="79">
        <f t="shared" si="134"/>
        <v>0</v>
      </c>
      <c r="AZ93" s="79">
        <f t="shared" si="135"/>
        <v>0</v>
      </c>
      <c r="BA93" s="102">
        <f t="shared" si="136"/>
        <v>0</v>
      </c>
      <c r="BB93" s="535"/>
      <c r="BC93" s="535"/>
      <c r="BD93" s="407"/>
      <c r="BE93" s="322"/>
      <c r="BF93" s="79">
        <f t="shared" si="137"/>
        <v>0</v>
      </c>
      <c r="BG93" s="79">
        <f t="shared" si="138"/>
        <v>0</v>
      </c>
      <c r="BH93" s="102">
        <f t="shared" si="139"/>
        <v>0</v>
      </c>
      <c r="BI93" s="535"/>
      <c r="BJ93" s="535"/>
      <c r="BK93" s="407"/>
      <c r="BL93" s="322"/>
      <c r="BM93" s="79">
        <f t="shared" si="140"/>
        <v>0</v>
      </c>
      <c r="BN93" s="79">
        <f t="shared" si="141"/>
        <v>0</v>
      </c>
      <c r="BO93" s="102">
        <f t="shared" si="142"/>
        <v>0</v>
      </c>
      <c r="BP93" s="535"/>
      <c r="BQ93" s="535"/>
      <c r="BR93" s="407"/>
      <c r="BS93" s="322"/>
      <c r="BT93" s="79">
        <f t="shared" si="143"/>
        <v>0</v>
      </c>
      <c r="BU93" s="79">
        <f t="shared" si="144"/>
        <v>0</v>
      </c>
      <c r="BV93" s="102">
        <f t="shared" si="145"/>
        <v>0</v>
      </c>
      <c r="BW93" s="535"/>
      <c r="BX93" s="535"/>
      <c r="BY93" s="407"/>
      <c r="BZ93" s="322"/>
      <c r="CA93" s="79">
        <f t="shared" si="146"/>
        <v>0</v>
      </c>
      <c r="CB93" s="79">
        <f t="shared" si="147"/>
        <v>0</v>
      </c>
      <c r="CC93" s="102">
        <f t="shared" si="148"/>
        <v>0</v>
      </c>
      <c r="CD93" s="535"/>
      <c r="CE93" s="535"/>
      <c r="CF93" s="407"/>
      <c r="CG93" s="322"/>
      <c r="CH93" s="79">
        <f t="shared" si="149"/>
        <v>0</v>
      </c>
      <c r="CI93" s="79">
        <f t="shared" si="150"/>
        <v>0</v>
      </c>
      <c r="CJ93" s="102">
        <f t="shared" si="151"/>
        <v>0</v>
      </c>
      <c r="CK93" s="535"/>
      <c r="CL93" s="535"/>
      <c r="CM93" s="407"/>
      <c r="CN93" s="322"/>
      <c r="CO93" s="79">
        <f t="shared" si="152"/>
        <v>0</v>
      </c>
      <c r="CP93" s="79">
        <f t="shared" si="153"/>
        <v>0</v>
      </c>
      <c r="CQ93" s="102">
        <f t="shared" si="154"/>
        <v>0</v>
      </c>
      <c r="CR93" s="535"/>
      <c r="CS93" s="535"/>
      <c r="CT93" s="407"/>
      <c r="CU93" s="322"/>
      <c r="CV93" s="79">
        <f t="shared" si="155"/>
        <v>0</v>
      </c>
      <c r="CW93" s="79">
        <f t="shared" si="156"/>
        <v>0</v>
      </c>
      <c r="CX93" s="102">
        <f t="shared" si="157"/>
        <v>0</v>
      </c>
      <c r="CY93" s="535"/>
      <c r="CZ93" s="535"/>
      <c r="DA93" s="407"/>
      <c r="DB93" s="322"/>
      <c r="DC93" s="79">
        <f t="shared" si="158"/>
        <v>0</v>
      </c>
      <c r="DD93" s="79">
        <f t="shared" si="159"/>
        <v>0</v>
      </c>
      <c r="DE93" s="102">
        <f t="shared" si="160"/>
        <v>0</v>
      </c>
      <c r="DF93" s="535"/>
      <c r="DG93" s="535"/>
      <c r="DH93" s="407"/>
      <c r="DI93" s="322"/>
      <c r="DJ93" s="79">
        <f t="shared" si="161"/>
        <v>0</v>
      </c>
      <c r="DK93" s="79">
        <f t="shared" si="162"/>
        <v>0</v>
      </c>
      <c r="DL93" s="102">
        <f t="shared" si="163"/>
        <v>0</v>
      </c>
      <c r="DM93" s="535"/>
      <c r="DN93" s="535"/>
      <c r="DO93" s="407"/>
      <c r="DP93" s="322"/>
      <c r="DQ93" s="79">
        <f t="shared" si="164"/>
        <v>0</v>
      </c>
      <c r="DR93" s="79">
        <f t="shared" si="165"/>
        <v>0</v>
      </c>
      <c r="DS93" s="102">
        <f t="shared" si="166"/>
        <v>0</v>
      </c>
      <c r="DT93" s="535"/>
      <c r="DU93" s="535"/>
      <c r="DV93" s="407"/>
    </row>
    <row r="94" spans="1:126" ht="12.75" outlineLevel="1" x14ac:dyDescent="0.2">
      <c r="A94" s="92" t="s">
        <v>99</v>
      </c>
      <c r="B94" s="166" t="s">
        <v>92</v>
      </c>
      <c r="C94" s="52"/>
      <c r="D94" s="51"/>
      <c r="E94" s="102">
        <f t="shared" si="114"/>
        <v>0</v>
      </c>
      <c r="F94" s="147"/>
      <c r="G94" s="18"/>
      <c r="H94" s="322" t="s">
        <v>336</v>
      </c>
      <c r="I94" s="79">
        <f t="shared" si="115"/>
        <v>0</v>
      </c>
      <c r="J94" s="79">
        <f t="shared" si="116"/>
        <v>0</v>
      </c>
      <c r="K94" s="102">
        <f t="shared" si="117"/>
        <v>0</v>
      </c>
      <c r="L94" s="535"/>
      <c r="M94" s="535"/>
      <c r="N94" s="407"/>
      <c r="O94" s="322" t="str">
        <f t="shared" si="118"/>
        <v>SME</v>
      </c>
      <c r="P94" s="79">
        <f t="shared" si="119"/>
        <v>0</v>
      </c>
      <c r="Q94" s="79">
        <f t="shared" si="120"/>
        <v>0</v>
      </c>
      <c r="R94" s="102">
        <f t="shared" si="167"/>
        <v>0</v>
      </c>
      <c r="S94" s="535"/>
      <c r="T94" s="535"/>
      <c r="U94" s="407"/>
      <c r="V94" s="322"/>
      <c r="W94" s="79">
        <f t="shared" si="122"/>
        <v>0</v>
      </c>
      <c r="X94" s="79">
        <f t="shared" si="123"/>
        <v>0</v>
      </c>
      <c r="Y94" s="102">
        <f t="shared" si="124"/>
        <v>0</v>
      </c>
      <c r="Z94" s="535"/>
      <c r="AA94" s="535"/>
      <c r="AB94" s="407"/>
      <c r="AC94" s="322"/>
      <c r="AD94" s="79">
        <f t="shared" si="125"/>
        <v>0</v>
      </c>
      <c r="AE94" s="79">
        <f t="shared" si="126"/>
        <v>0</v>
      </c>
      <c r="AF94" s="102">
        <f t="shared" si="127"/>
        <v>0</v>
      </c>
      <c r="AG94" s="535"/>
      <c r="AH94" s="535"/>
      <c r="AI94" s="407"/>
      <c r="AJ94" s="322"/>
      <c r="AK94" s="79">
        <f t="shared" si="128"/>
        <v>0</v>
      </c>
      <c r="AL94" s="79">
        <f t="shared" si="129"/>
        <v>0</v>
      </c>
      <c r="AM94" s="102">
        <f t="shared" si="130"/>
        <v>0</v>
      </c>
      <c r="AN94" s="535"/>
      <c r="AO94" s="535"/>
      <c r="AP94" s="407"/>
      <c r="AQ94" s="322"/>
      <c r="AR94" s="79">
        <f t="shared" si="131"/>
        <v>0</v>
      </c>
      <c r="AS94" s="79">
        <f t="shared" si="132"/>
        <v>0</v>
      </c>
      <c r="AT94" s="102">
        <f t="shared" si="133"/>
        <v>0</v>
      </c>
      <c r="AU94" s="535"/>
      <c r="AV94" s="535"/>
      <c r="AW94" s="407"/>
      <c r="AX94" s="322"/>
      <c r="AY94" s="79">
        <f t="shared" si="134"/>
        <v>0</v>
      </c>
      <c r="AZ94" s="79">
        <f t="shared" si="135"/>
        <v>0</v>
      </c>
      <c r="BA94" s="102">
        <f t="shared" si="136"/>
        <v>0</v>
      </c>
      <c r="BB94" s="535"/>
      <c r="BC94" s="535"/>
      <c r="BD94" s="407"/>
      <c r="BE94" s="322"/>
      <c r="BF94" s="79">
        <f t="shared" si="137"/>
        <v>0</v>
      </c>
      <c r="BG94" s="79">
        <f t="shared" si="138"/>
        <v>0</v>
      </c>
      <c r="BH94" s="102">
        <f t="shared" si="139"/>
        <v>0</v>
      </c>
      <c r="BI94" s="535"/>
      <c r="BJ94" s="535"/>
      <c r="BK94" s="407"/>
      <c r="BL94" s="322"/>
      <c r="BM94" s="79">
        <f t="shared" si="140"/>
        <v>0</v>
      </c>
      <c r="BN94" s="79">
        <f t="shared" si="141"/>
        <v>0</v>
      </c>
      <c r="BO94" s="102">
        <f t="shared" si="142"/>
        <v>0</v>
      </c>
      <c r="BP94" s="535"/>
      <c r="BQ94" s="535"/>
      <c r="BR94" s="407"/>
      <c r="BS94" s="322"/>
      <c r="BT94" s="79">
        <f t="shared" si="143"/>
        <v>0</v>
      </c>
      <c r="BU94" s="79">
        <f t="shared" si="144"/>
        <v>0</v>
      </c>
      <c r="BV94" s="102">
        <f t="shared" si="145"/>
        <v>0</v>
      </c>
      <c r="BW94" s="535"/>
      <c r="BX94" s="535"/>
      <c r="BY94" s="407"/>
      <c r="BZ94" s="322"/>
      <c r="CA94" s="79">
        <f t="shared" si="146"/>
        <v>0</v>
      </c>
      <c r="CB94" s="79">
        <f t="shared" si="147"/>
        <v>0</v>
      </c>
      <c r="CC94" s="102">
        <f t="shared" si="148"/>
        <v>0</v>
      </c>
      <c r="CD94" s="535"/>
      <c r="CE94" s="535"/>
      <c r="CF94" s="407"/>
      <c r="CG94" s="322"/>
      <c r="CH94" s="79">
        <f t="shared" si="149"/>
        <v>0</v>
      </c>
      <c r="CI94" s="79">
        <f t="shared" si="150"/>
        <v>0</v>
      </c>
      <c r="CJ94" s="102">
        <f t="shared" si="151"/>
        <v>0</v>
      </c>
      <c r="CK94" s="535"/>
      <c r="CL94" s="535"/>
      <c r="CM94" s="407"/>
      <c r="CN94" s="322"/>
      <c r="CO94" s="79">
        <f t="shared" si="152"/>
        <v>0</v>
      </c>
      <c r="CP94" s="79">
        <f t="shared" si="153"/>
        <v>0</v>
      </c>
      <c r="CQ94" s="102">
        <f t="shared" si="154"/>
        <v>0</v>
      </c>
      <c r="CR94" s="535"/>
      <c r="CS94" s="535"/>
      <c r="CT94" s="407"/>
      <c r="CU94" s="322"/>
      <c r="CV94" s="79">
        <f t="shared" si="155"/>
        <v>0</v>
      </c>
      <c r="CW94" s="79">
        <f t="shared" si="156"/>
        <v>0</v>
      </c>
      <c r="CX94" s="102">
        <f t="shared" si="157"/>
        <v>0</v>
      </c>
      <c r="CY94" s="535"/>
      <c r="CZ94" s="535"/>
      <c r="DA94" s="407"/>
      <c r="DB94" s="322"/>
      <c r="DC94" s="79">
        <f t="shared" si="158"/>
        <v>0</v>
      </c>
      <c r="DD94" s="79">
        <f t="shared" si="159"/>
        <v>0</v>
      </c>
      <c r="DE94" s="102">
        <f t="shared" si="160"/>
        <v>0</v>
      </c>
      <c r="DF94" s="535"/>
      <c r="DG94" s="535"/>
      <c r="DH94" s="407"/>
      <c r="DI94" s="322"/>
      <c r="DJ94" s="79">
        <f t="shared" si="161"/>
        <v>0</v>
      </c>
      <c r="DK94" s="79">
        <f t="shared" si="162"/>
        <v>0</v>
      </c>
      <c r="DL94" s="102">
        <f t="shared" si="163"/>
        <v>0</v>
      </c>
      <c r="DM94" s="535"/>
      <c r="DN94" s="535"/>
      <c r="DO94" s="407"/>
      <c r="DP94" s="322"/>
      <c r="DQ94" s="79">
        <f t="shared" si="164"/>
        <v>0</v>
      </c>
      <c r="DR94" s="79">
        <f t="shared" si="165"/>
        <v>0</v>
      </c>
      <c r="DS94" s="102">
        <f t="shared" si="166"/>
        <v>0</v>
      </c>
      <c r="DT94" s="535"/>
      <c r="DU94" s="535"/>
      <c r="DV94" s="407"/>
    </row>
    <row r="95" spans="1:126" ht="12.75" outlineLevel="1" x14ac:dyDescent="0.2">
      <c r="A95" s="104" t="s">
        <v>15</v>
      </c>
      <c r="B95" s="162"/>
      <c r="C95" s="103">
        <f>SUMIF($H96:$H103,MID($H95,3,10),C96:C103)</f>
        <v>0</v>
      </c>
      <c r="D95" s="103">
        <f>SUMIF($H96:$H103,MID($H95,3,10),D96:D103)</f>
        <v>0</v>
      </c>
      <c r="E95" s="103">
        <f t="shared" si="114"/>
        <v>0</v>
      </c>
      <c r="F95" s="147"/>
      <c r="G95" s="18"/>
      <c r="H95" s="323" t="s">
        <v>339</v>
      </c>
      <c r="I95" s="77">
        <f t="shared" si="115"/>
        <v>0</v>
      </c>
      <c r="J95" s="77">
        <f t="shared" si="116"/>
        <v>0</v>
      </c>
      <c r="K95" s="101">
        <f t="shared" si="117"/>
        <v>0</v>
      </c>
      <c r="L95" s="489">
        <f>IF(I$1="","",SUMIF($H96:$H103,MID($H95,3,10),L96:L103))</f>
        <v>0</v>
      </c>
      <c r="M95" s="489">
        <f>IF(I$1="","",SUMIF($H96:$H103,MID($H95,3,10),M96:M103))</f>
        <v>0</v>
      </c>
      <c r="N95" s="407"/>
      <c r="O95" s="322" t="str">
        <f t="shared" si="118"/>
        <v>SM</v>
      </c>
      <c r="P95" s="77">
        <f t="shared" si="119"/>
        <v>0</v>
      </c>
      <c r="Q95" s="77">
        <f t="shared" si="120"/>
        <v>0</v>
      </c>
      <c r="R95" s="101">
        <f t="shared" ref="R95:R102" si="168">IF(P$1="","",SUM(P95:Q95))</f>
        <v>0</v>
      </c>
      <c r="S95" s="488">
        <f>IF(P$1="","",SUMIF($H96:$H103,MID($H95,3,10),S96:S103))</f>
        <v>0</v>
      </c>
      <c r="T95" s="488">
        <f>IF(P$1="","",SUMIF($H96:$H103,MID($H95,3,10),T96:T103))</f>
        <v>0</v>
      </c>
      <c r="U95" s="407"/>
      <c r="V95" s="322"/>
      <c r="W95" s="77">
        <f t="shared" si="122"/>
        <v>0</v>
      </c>
      <c r="X95" s="77">
        <f t="shared" si="123"/>
        <v>0</v>
      </c>
      <c r="Y95" s="101">
        <f t="shared" si="124"/>
        <v>0</v>
      </c>
      <c r="Z95" s="488">
        <f>IF(W$1="","",SUMIF($H96:$H103,MID($H95,3,10),Z96:Z103))</f>
        <v>0</v>
      </c>
      <c r="AA95" s="488">
        <f>IF(W$1="","",SUMIF($H96:$H103,MID($H95,3,10),AA96:AA103))</f>
        <v>0</v>
      </c>
      <c r="AB95" s="407"/>
      <c r="AC95" s="322"/>
      <c r="AD95" s="77">
        <f t="shared" si="125"/>
        <v>0</v>
      </c>
      <c r="AE95" s="77">
        <f t="shared" si="126"/>
        <v>0</v>
      </c>
      <c r="AF95" s="101">
        <f t="shared" si="127"/>
        <v>0</v>
      </c>
      <c r="AG95" s="488">
        <f>IF(AD$1="","",SUMIF($H96:$H103,MID($H95,3,10),AG96:AG103))</f>
        <v>0</v>
      </c>
      <c r="AH95" s="488">
        <f>IF(AD$1="","",SUMIF($H96:$H103,MID($H95,3,10),AH96:AH103))</f>
        <v>0</v>
      </c>
      <c r="AI95" s="407"/>
      <c r="AJ95" s="322"/>
      <c r="AK95" s="77">
        <f t="shared" si="128"/>
        <v>0</v>
      </c>
      <c r="AL95" s="77">
        <f t="shared" si="129"/>
        <v>0</v>
      </c>
      <c r="AM95" s="101">
        <f t="shared" si="130"/>
        <v>0</v>
      </c>
      <c r="AN95" s="488">
        <f>IF(AK$1="","",SUMIF($H96:$H103,MID($H95,3,10),AN96:AN103))</f>
        <v>0</v>
      </c>
      <c r="AO95" s="488">
        <f>IF(AK$1="","",SUMIF($H96:$H103,MID($H95,3,10),AO96:AO103))</f>
        <v>0</v>
      </c>
      <c r="AP95" s="407"/>
      <c r="AQ95" s="322"/>
      <c r="AR95" s="77">
        <f t="shared" si="131"/>
        <v>0</v>
      </c>
      <c r="AS95" s="77">
        <f t="shared" si="132"/>
        <v>0</v>
      </c>
      <c r="AT95" s="101">
        <f t="shared" si="133"/>
        <v>0</v>
      </c>
      <c r="AU95" s="488">
        <f>IF(AR$1="","",SUMIF($H96:$H103,MID($H95,3,10),AU96:AU103))</f>
        <v>0</v>
      </c>
      <c r="AV95" s="488">
        <f>IF(AR$1="","",SUMIF($H96:$H103,MID($H95,3,10),AV96:AV103))</f>
        <v>0</v>
      </c>
      <c r="AW95" s="407"/>
      <c r="AX95" s="322"/>
      <c r="AY95" s="77">
        <f t="shared" si="134"/>
        <v>0</v>
      </c>
      <c r="AZ95" s="77">
        <f t="shared" si="135"/>
        <v>0</v>
      </c>
      <c r="BA95" s="101">
        <f t="shared" si="136"/>
        <v>0</v>
      </c>
      <c r="BB95" s="488">
        <f>IF(AY$1="","",SUMIF($H96:$H103,MID($H95,3,10),BB96:BB103))</f>
        <v>0</v>
      </c>
      <c r="BC95" s="488">
        <f>IF(AY$1="","",SUMIF($H96:$H103,MID($H95,3,10),BC96:BC103))</f>
        <v>0</v>
      </c>
      <c r="BD95" s="407"/>
      <c r="BE95" s="322"/>
      <c r="BF95" s="77">
        <f t="shared" si="137"/>
        <v>0</v>
      </c>
      <c r="BG95" s="77">
        <f t="shared" si="138"/>
        <v>0</v>
      </c>
      <c r="BH95" s="101">
        <f t="shared" si="139"/>
        <v>0</v>
      </c>
      <c r="BI95" s="488">
        <f>IF(BF$1="","",SUMIF($H96:$H103,MID($H95,3,10),BI96:BI103))</f>
        <v>0</v>
      </c>
      <c r="BJ95" s="488">
        <f>IF(BF$1="","",SUMIF($H96:$H103,MID($H95,3,10),BJ96:BJ103))</f>
        <v>0</v>
      </c>
      <c r="BK95" s="407"/>
      <c r="BL95" s="322"/>
      <c r="BM95" s="77">
        <f t="shared" si="140"/>
        <v>0</v>
      </c>
      <c r="BN95" s="77">
        <f t="shared" si="141"/>
        <v>0</v>
      </c>
      <c r="BO95" s="101">
        <f t="shared" si="142"/>
        <v>0</v>
      </c>
      <c r="BP95" s="488">
        <f>IF(BM$1="","",SUMIF($H96:$H103,MID($H95,3,10),BP96:BP103))</f>
        <v>0</v>
      </c>
      <c r="BQ95" s="488">
        <f>IF(BM$1="","",SUMIF($H96:$H103,MID($H95,3,10),BQ96:BQ103))</f>
        <v>0</v>
      </c>
      <c r="BR95" s="407"/>
      <c r="BS95" s="322"/>
      <c r="BT95" s="77">
        <f t="shared" si="143"/>
        <v>0</v>
      </c>
      <c r="BU95" s="77">
        <f t="shared" si="144"/>
        <v>0</v>
      </c>
      <c r="BV95" s="101">
        <f t="shared" si="145"/>
        <v>0</v>
      </c>
      <c r="BW95" s="488">
        <f>IF(BT$1="","",SUMIF($H96:$H103,MID($H95,3,10),BW96:BW103))</f>
        <v>0</v>
      </c>
      <c r="BX95" s="488">
        <f>IF(BT$1="","",SUMIF($H96:$H103,MID($H95,3,10),BX96:BX103))</f>
        <v>0</v>
      </c>
      <c r="BY95" s="407"/>
      <c r="BZ95" s="322"/>
      <c r="CA95" s="77">
        <f t="shared" si="146"/>
        <v>0</v>
      </c>
      <c r="CB95" s="77">
        <f t="shared" si="147"/>
        <v>0</v>
      </c>
      <c r="CC95" s="101">
        <f t="shared" si="148"/>
        <v>0</v>
      </c>
      <c r="CD95" s="488">
        <f>IF(CA$1="","",SUMIF($H96:$H103,MID($H95,3,10),CD96:CD103))</f>
        <v>0</v>
      </c>
      <c r="CE95" s="488">
        <f>IF(CA$1="","",SUMIF($H96:$H103,MID($H95,3,10),CE96:CE103))</f>
        <v>0</v>
      </c>
      <c r="CF95" s="407"/>
      <c r="CG95" s="322"/>
      <c r="CH95" s="77">
        <f t="shared" si="149"/>
        <v>0</v>
      </c>
      <c r="CI95" s="77">
        <f t="shared" si="150"/>
        <v>0</v>
      </c>
      <c r="CJ95" s="101">
        <f t="shared" si="151"/>
        <v>0</v>
      </c>
      <c r="CK95" s="488">
        <f>IF(CH$1="","",SUMIF($H96:$H103,MID($H95,3,10),CK96:CK103))</f>
        <v>0</v>
      </c>
      <c r="CL95" s="488">
        <f>IF(CH$1="","",SUMIF($H96:$H103,MID($H95,3,10),CL96:CL103))</f>
        <v>0</v>
      </c>
      <c r="CM95" s="407"/>
      <c r="CN95" s="322"/>
      <c r="CO95" s="77">
        <f t="shared" si="152"/>
        <v>0</v>
      </c>
      <c r="CP95" s="77">
        <f t="shared" si="153"/>
        <v>0</v>
      </c>
      <c r="CQ95" s="101">
        <f t="shared" si="154"/>
        <v>0</v>
      </c>
      <c r="CR95" s="488">
        <f>IF(CO$1="","",SUMIF($H96:$H103,MID($H95,3,10),CR96:CR103))</f>
        <v>0</v>
      </c>
      <c r="CS95" s="488">
        <f>IF(CO$1="","",SUMIF($H96:$H103,MID($H95,3,10),CS96:CS103))</f>
        <v>0</v>
      </c>
      <c r="CT95" s="407"/>
      <c r="CU95" s="322"/>
      <c r="CV95" s="77">
        <f t="shared" si="155"/>
        <v>0</v>
      </c>
      <c r="CW95" s="77">
        <f t="shared" si="156"/>
        <v>0</v>
      </c>
      <c r="CX95" s="101">
        <f t="shared" si="157"/>
        <v>0</v>
      </c>
      <c r="CY95" s="488">
        <f>IF(CV$1="","",SUMIF($H96:$H103,MID($H95,3,10),CY96:CY103))</f>
        <v>0</v>
      </c>
      <c r="CZ95" s="488">
        <f>IF(CV$1="","",SUMIF($H96:$H103,MID($H95,3,10),CZ96:CZ103))</f>
        <v>0</v>
      </c>
      <c r="DA95" s="407"/>
      <c r="DB95" s="322"/>
      <c r="DC95" s="77">
        <f t="shared" si="158"/>
        <v>0</v>
      </c>
      <c r="DD95" s="77">
        <f t="shared" si="159"/>
        <v>0</v>
      </c>
      <c r="DE95" s="101">
        <f t="shared" si="160"/>
        <v>0</v>
      </c>
      <c r="DF95" s="488">
        <f>IF(DC$1="","",SUMIF($H96:$H103,MID($H95,3,10),DF96:DF103))</f>
        <v>0</v>
      </c>
      <c r="DG95" s="488">
        <f>IF(DC$1="","",SUMIF($H96:$H103,MID($H95,3,10),DG96:DG103))</f>
        <v>0</v>
      </c>
      <c r="DH95" s="407"/>
      <c r="DI95" s="322"/>
      <c r="DJ95" s="77">
        <f t="shared" si="161"/>
        <v>0</v>
      </c>
      <c r="DK95" s="77">
        <f t="shared" si="162"/>
        <v>0</v>
      </c>
      <c r="DL95" s="101">
        <f t="shared" si="163"/>
        <v>0</v>
      </c>
      <c r="DM95" s="488">
        <f>IF(DJ$1="","",SUMIF($H96:$H103,MID($H95,3,10),DM96:DM103))</f>
        <v>0</v>
      </c>
      <c r="DN95" s="488">
        <f>IF(DJ$1="","",SUMIF($H96:$H103,MID($H95,3,10),DN96:DN103))</f>
        <v>0</v>
      </c>
      <c r="DO95" s="407"/>
      <c r="DP95" s="322"/>
      <c r="DQ95" s="77">
        <f t="shared" si="164"/>
        <v>0</v>
      </c>
      <c r="DR95" s="77">
        <f t="shared" si="165"/>
        <v>0</v>
      </c>
      <c r="DS95" s="101">
        <f t="shared" si="166"/>
        <v>0</v>
      </c>
      <c r="DT95" s="488">
        <f>IF(DQ$1="","",SUMIF($H96:$H103,MID($H95,3,10),DT96:DT103))</f>
        <v>0</v>
      </c>
      <c r="DU95" s="488">
        <f>IF(DQ$1="","",SUMIF($H96:$H103,MID($H95,3,10),DU96:DU103))</f>
        <v>0</v>
      </c>
      <c r="DV95" s="407"/>
    </row>
    <row r="96" spans="1:126" ht="12.75" outlineLevel="1" x14ac:dyDescent="0.2">
      <c r="A96" s="92" t="s">
        <v>1</v>
      </c>
      <c r="B96" s="159" t="s">
        <v>105</v>
      </c>
      <c r="C96" s="53"/>
      <c r="D96" s="53"/>
      <c r="E96" s="102">
        <f t="shared" si="114"/>
        <v>0</v>
      </c>
      <c r="F96" s="147"/>
      <c r="G96" s="18" t="s">
        <v>71</v>
      </c>
      <c r="H96" s="323" t="s">
        <v>338</v>
      </c>
      <c r="I96" s="79">
        <f t="shared" si="115"/>
        <v>0</v>
      </c>
      <c r="J96" s="79">
        <f t="shared" si="116"/>
        <v>0</v>
      </c>
      <c r="K96" s="102">
        <f t="shared" si="117"/>
        <v>0</v>
      </c>
      <c r="L96" s="535"/>
      <c r="M96" s="535"/>
      <c r="N96" s="407"/>
      <c r="O96" s="322" t="str">
        <f t="shared" si="118"/>
        <v>SMS</v>
      </c>
      <c r="P96" s="79">
        <f t="shared" si="119"/>
        <v>0</v>
      </c>
      <c r="Q96" s="79">
        <f t="shared" si="120"/>
        <v>0</v>
      </c>
      <c r="R96" s="102">
        <f t="shared" si="168"/>
        <v>0</v>
      </c>
      <c r="S96" s="535"/>
      <c r="T96" s="535"/>
      <c r="U96" s="407"/>
      <c r="V96" s="322"/>
      <c r="W96" s="79">
        <f t="shared" si="122"/>
        <v>0</v>
      </c>
      <c r="X96" s="79">
        <f t="shared" si="123"/>
        <v>0</v>
      </c>
      <c r="Y96" s="102">
        <f t="shared" si="124"/>
        <v>0</v>
      </c>
      <c r="Z96" s="535"/>
      <c r="AA96" s="535"/>
      <c r="AB96" s="407"/>
      <c r="AC96" s="322"/>
      <c r="AD96" s="79">
        <f t="shared" si="125"/>
        <v>0</v>
      </c>
      <c r="AE96" s="79">
        <f t="shared" si="126"/>
        <v>0</v>
      </c>
      <c r="AF96" s="102">
        <f t="shared" si="127"/>
        <v>0</v>
      </c>
      <c r="AG96" s="535"/>
      <c r="AH96" s="535"/>
      <c r="AI96" s="407"/>
      <c r="AJ96" s="322"/>
      <c r="AK96" s="79">
        <f t="shared" si="128"/>
        <v>0</v>
      </c>
      <c r="AL96" s="79">
        <f t="shared" si="129"/>
        <v>0</v>
      </c>
      <c r="AM96" s="102">
        <f t="shared" si="130"/>
        <v>0</v>
      </c>
      <c r="AN96" s="535"/>
      <c r="AO96" s="535"/>
      <c r="AP96" s="407"/>
      <c r="AQ96" s="322"/>
      <c r="AR96" s="79">
        <f t="shared" si="131"/>
        <v>0</v>
      </c>
      <c r="AS96" s="79">
        <f t="shared" si="132"/>
        <v>0</v>
      </c>
      <c r="AT96" s="102">
        <f t="shared" si="133"/>
        <v>0</v>
      </c>
      <c r="AU96" s="535"/>
      <c r="AV96" s="535"/>
      <c r="AW96" s="407"/>
      <c r="AX96" s="322"/>
      <c r="AY96" s="79">
        <f t="shared" si="134"/>
        <v>0</v>
      </c>
      <c r="AZ96" s="79">
        <f t="shared" si="135"/>
        <v>0</v>
      </c>
      <c r="BA96" s="102">
        <f t="shared" si="136"/>
        <v>0</v>
      </c>
      <c r="BB96" s="535"/>
      <c r="BC96" s="535"/>
      <c r="BD96" s="407"/>
      <c r="BE96" s="322"/>
      <c r="BF96" s="79">
        <f t="shared" si="137"/>
        <v>0</v>
      </c>
      <c r="BG96" s="79">
        <f t="shared" si="138"/>
        <v>0</v>
      </c>
      <c r="BH96" s="102">
        <f t="shared" si="139"/>
        <v>0</v>
      </c>
      <c r="BI96" s="535"/>
      <c r="BJ96" s="535"/>
      <c r="BK96" s="407"/>
      <c r="BL96" s="322"/>
      <c r="BM96" s="79">
        <f t="shared" si="140"/>
        <v>0</v>
      </c>
      <c r="BN96" s="79">
        <f t="shared" si="141"/>
        <v>0</v>
      </c>
      <c r="BO96" s="102">
        <f t="shared" si="142"/>
        <v>0</v>
      </c>
      <c r="BP96" s="535"/>
      <c r="BQ96" s="535"/>
      <c r="BR96" s="407"/>
      <c r="BS96" s="322"/>
      <c r="BT96" s="79">
        <f t="shared" si="143"/>
        <v>0</v>
      </c>
      <c r="BU96" s="79">
        <f t="shared" si="144"/>
        <v>0</v>
      </c>
      <c r="BV96" s="102">
        <f t="shared" si="145"/>
        <v>0</v>
      </c>
      <c r="BW96" s="535"/>
      <c r="BX96" s="535"/>
      <c r="BY96" s="407"/>
      <c r="BZ96" s="322"/>
      <c r="CA96" s="79">
        <f t="shared" si="146"/>
        <v>0</v>
      </c>
      <c r="CB96" s="79">
        <f t="shared" si="147"/>
        <v>0</v>
      </c>
      <c r="CC96" s="102">
        <f t="shared" si="148"/>
        <v>0</v>
      </c>
      <c r="CD96" s="535"/>
      <c r="CE96" s="535"/>
      <c r="CF96" s="407"/>
      <c r="CG96" s="322"/>
      <c r="CH96" s="79">
        <f t="shared" si="149"/>
        <v>0</v>
      </c>
      <c r="CI96" s="79">
        <f t="shared" si="150"/>
        <v>0</v>
      </c>
      <c r="CJ96" s="102">
        <f t="shared" si="151"/>
        <v>0</v>
      </c>
      <c r="CK96" s="535"/>
      <c r="CL96" s="535"/>
      <c r="CM96" s="407"/>
      <c r="CN96" s="322"/>
      <c r="CO96" s="79">
        <f t="shared" si="152"/>
        <v>0</v>
      </c>
      <c r="CP96" s="79">
        <f t="shared" si="153"/>
        <v>0</v>
      </c>
      <c r="CQ96" s="102">
        <f t="shared" si="154"/>
        <v>0</v>
      </c>
      <c r="CR96" s="535"/>
      <c r="CS96" s="535"/>
      <c r="CT96" s="407"/>
      <c r="CU96" s="322"/>
      <c r="CV96" s="79">
        <f t="shared" si="155"/>
        <v>0</v>
      </c>
      <c r="CW96" s="79">
        <f t="shared" si="156"/>
        <v>0</v>
      </c>
      <c r="CX96" s="102">
        <f t="shared" si="157"/>
        <v>0</v>
      </c>
      <c r="CY96" s="535"/>
      <c r="CZ96" s="535"/>
      <c r="DA96" s="407"/>
      <c r="DB96" s="322"/>
      <c r="DC96" s="79">
        <f t="shared" si="158"/>
        <v>0</v>
      </c>
      <c r="DD96" s="79">
        <f t="shared" si="159"/>
        <v>0</v>
      </c>
      <c r="DE96" s="102">
        <f t="shared" si="160"/>
        <v>0</v>
      </c>
      <c r="DF96" s="535"/>
      <c r="DG96" s="535"/>
      <c r="DH96" s="407"/>
      <c r="DI96" s="322"/>
      <c r="DJ96" s="79">
        <f t="shared" si="161"/>
        <v>0</v>
      </c>
      <c r="DK96" s="79">
        <f t="shared" si="162"/>
        <v>0</v>
      </c>
      <c r="DL96" s="102">
        <f t="shared" si="163"/>
        <v>0</v>
      </c>
      <c r="DM96" s="535"/>
      <c r="DN96" s="535"/>
      <c r="DO96" s="407"/>
      <c r="DP96" s="322"/>
      <c r="DQ96" s="79">
        <f t="shared" si="164"/>
        <v>0</v>
      </c>
      <c r="DR96" s="79">
        <f t="shared" si="165"/>
        <v>0</v>
      </c>
      <c r="DS96" s="102">
        <f t="shared" si="166"/>
        <v>0</v>
      </c>
      <c r="DT96" s="535"/>
      <c r="DU96" s="535"/>
      <c r="DV96" s="407"/>
    </row>
    <row r="97" spans="1:126" ht="12.75" outlineLevel="1" x14ac:dyDescent="0.2">
      <c r="A97" s="92" t="s">
        <v>16</v>
      </c>
      <c r="B97" s="167"/>
      <c r="C97" s="53"/>
      <c r="D97" s="53"/>
      <c r="E97" s="102">
        <f t="shared" si="114"/>
        <v>0</v>
      </c>
      <c r="F97" s="147"/>
      <c r="G97" s="18" t="s">
        <v>72</v>
      </c>
      <c r="H97" s="323" t="s">
        <v>338</v>
      </c>
      <c r="I97" s="79">
        <f t="shared" si="115"/>
        <v>0</v>
      </c>
      <c r="J97" s="79">
        <f t="shared" si="116"/>
        <v>0</v>
      </c>
      <c r="K97" s="102">
        <f t="shared" si="117"/>
        <v>0</v>
      </c>
      <c r="L97" s="535"/>
      <c r="M97" s="535"/>
      <c r="N97" s="407"/>
      <c r="O97" s="322" t="str">
        <f t="shared" si="118"/>
        <v>SMS</v>
      </c>
      <c r="P97" s="79">
        <f t="shared" si="119"/>
        <v>0</v>
      </c>
      <c r="Q97" s="79">
        <f t="shared" si="120"/>
        <v>0</v>
      </c>
      <c r="R97" s="102">
        <f t="shared" si="168"/>
        <v>0</v>
      </c>
      <c r="S97" s="535"/>
      <c r="T97" s="535"/>
      <c r="U97" s="407"/>
      <c r="V97" s="322"/>
      <c r="W97" s="79">
        <f t="shared" si="122"/>
        <v>0</v>
      </c>
      <c r="X97" s="79">
        <f t="shared" si="123"/>
        <v>0</v>
      </c>
      <c r="Y97" s="102">
        <f t="shared" si="124"/>
        <v>0</v>
      </c>
      <c r="Z97" s="535"/>
      <c r="AA97" s="535"/>
      <c r="AB97" s="407"/>
      <c r="AC97" s="322"/>
      <c r="AD97" s="79">
        <f t="shared" si="125"/>
        <v>0</v>
      </c>
      <c r="AE97" s="79">
        <f t="shared" si="126"/>
        <v>0</v>
      </c>
      <c r="AF97" s="102">
        <f t="shared" si="127"/>
        <v>0</v>
      </c>
      <c r="AG97" s="535"/>
      <c r="AH97" s="535"/>
      <c r="AI97" s="407"/>
      <c r="AJ97" s="322"/>
      <c r="AK97" s="79">
        <f t="shared" si="128"/>
        <v>0</v>
      </c>
      <c r="AL97" s="79">
        <f t="shared" si="129"/>
        <v>0</v>
      </c>
      <c r="AM97" s="102">
        <f t="shared" si="130"/>
        <v>0</v>
      </c>
      <c r="AN97" s="535"/>
      <c r="AO97" s="535"/>
      <c r="AP97" s="407"/>
      <c r="AQ97" s="322"/>
      <c r="AR97" s="79">
        <f t="shared" si="131"/>
        <v>0</v>
      </c>
      <c r="AS97" s="79">
        <f t="shared" si="132"/>
        <v>0</v>
      </c>
      <c r="AT97" s="102">
        <f t="shared" si="133"/>
        <v>0</v>
      </c>
      <c r="AU97" s="535"/>
      <c r="AV97" s="535"/>
      <c r="AW97" s="407"/>
      <c r="AX97" s="322"/>
      <c r="AY97" s="79">
        <f t="shared" si="134"/>
        <v>0</v>
      </c>
      <c r="AZ97" s="79">
        <f t="shared" si="135"/>
        <v>0</v>
      </c>
      <c r="BA97" s="102">
        <f t="shared" si="136"/>
        <v>0</v>
      </c>
      <c r="BB97" s="535"/>
      <c r="BC97" s="535"/>
      <c r="BD97" s="407"/>
      <c r="BE97" s="322"/>
      <c r="BF97" s="79">
        <f t="shared" si="137"/>
        <v>0</v>
      </c>
      <c r="BG97" s="79">
        <f t="shared" si="138"/>
        <v>0</v>
      </c>
      <c r="BH97" s="102">
        <f t="shared" si="139"/>
        <v>0</v>
      </c>
      <c r="BI97" s="535"/>
      <c r="BJ97" s="535"/>
      <c r="BK97" s="407"/>
      <c r="BL97" s="322"/>
      <c r="BM97" s="79">
        <f t="shared" si="140"/>
        <v>0</v>
      </c>
      <c r="BN97" s="79">
        <f t="shared" si="141"/>
        <v>0</v>
      </c>
      <c r="BO97" s="102">
        <f t="shared" si="142"/>
        <v>0</v>
      </c>
      <c r="BP97" s="535"/>
      <c r="BQ97" s="535"/>
      <c r="BR97" s="407"/>
      <c r="BS97" s="322"/>
      <c r="BT97" s="79">
        <f t="shared" si="143"/>
        <v>0</v>
      </c>
      <c r="BU97" s="79">
        <f t="shared" si="144"/>
        <v>0</v>
      </c>
      <c r="BV97" s="102">
        <f t="shared" si="145"/>
        <v>0</v>
      </c>
      <c r="BW97" s="535"/>
      <c r="BX97" s="535"/>
      <c r="BY97" s="407"/>
      <c r="BZ97" s="322"/>
      <c r="CA97" s="79">
        <f t="shared" si="146"/>
        <v>0</v>
      </c>
      <c r="CB97" s="79">
        <f t="shared" si="147"/>
        <v>0</v>
      </c>
      <c r="CC97" s="102">
        <f t="shared" si="148"/>
        <v>0</v>
      </c>
      <c r="CD97" s="535"/>
      <c r="CE97" s="535"/>
      <c r="CF97" s="407"/>
      <c r="CG97" s="322"/>
      <c r="CH97" s="79">
        <f t="shared" si="149"/>
        <v>0</v>
      </c>
      <c r="CI97" s="79">
        <f t="shared" si="150"/>
        <v>0</v>
      </c>
      <c r="CJ97" s="102">
        <f t="shared" si="151"/>
        <v>0</v>
      </c>
      <c r="CK97" s="535"/>
      <c r="CL97" s="535"/>
      <c r="CM97" s="407"/>
      <c r="CN97" s="322"/>
      <c r="CO97" s="79">
        <f t="shared" si="152"/>
        <v>0</v>
      </c>
      <c r="CP97" s="79">
        <f t="shared" si="153"/>
        <v>0</v>
      </c>
      <c r="CQ97" s="102">
        <f t="shared" si="154"/>
        <v>0</v>
      </c>
      <c r="CR97" s="535"/>
      <c r="CS97" s="535"/>
      <c r="CT97" s="407"/>
      <c r="CU97" s="322"/>
      <c r="CV97" s="79">
        <f t="shared" si="155"/>
        <v>0</v>
      </c>
      <c r="CW97" s="79">
        <f t="shared" si="156"/>
        <v>0</v>
      </c>
      <c r="CX97" s="102">
        <f t="shared" si="157"/>
        <v>0</v>
      </c>
      <c r="CY97" s="535"/>
      <c r="CZ97" s="535"/>
      <c r="DA97" s="407"/>
      <c r="DB97" s="322"/>
      <c r="DC97" s="79">
        <f t="shared" si="158"/>
        <v>0</v>
      </c>
      <c r="DD97" s="79">
        <f t="shared" si="159"/>
        <v>0</v>
      </c>
      <c r="DE97" s="102">
        <f t="shared" si="160"/>
        <v>0</v>
      </c>
      <c r="DF97" s="535"/>
      <c r="DG97" s="535"/>
      <c r="DH97" s="407"/>
      <c r="DI97" s="322"/>
      <c r="DJ97" s="79">
        <f t="shared" si="161"/>
        <v>0</v>
      </c>
      <c r="DK97" s="79">
        <f t="shared" si="162"/>
        <v>0</v>
      </c>
      <c r="DL97" s="102">
        <f t="shared" si="163"/>
        <v>0</v>
      </c>
      <c r="DM97" s="535"/>
      <c r="DN97" s="535"/>
      <c r="DO97" s="407"/>
      <c r="DP97" s="322"/>
      <c r="DQ97" s="79">
        <f t="shared" si="164"/>
        <v>0</v>
      </c>
      <c r="DR97" s="79">
        <f t="shared" si="165"/>
        <v>0</v>
      </c>
      <c r="DS97" s="102">
        <f t="shared" si="166"/>
        <v>0</v>
      </c>
      <c r="DT97" s="535"/>
      <c r="DU97" s="535"/>
      <c r="DV97" s="407"/>
    </row>
    <row r="98" spans="1:126" ht="12.75" outlineLevel="1" x14ac:dyDescent="0.2">
      <c r="A98" s="92" t="s">
        <v>101</v>
      </c>
      <c r="B98" s="159" t="s">
        <v>103</v>
      </c>
      <c r="C98" s="53"/>
      <c r="D98" s="53"/>
      <c r="E98" s="102">
        <f t="shared" si="114"/>
        <v>0</v>
      </c>
      <c r="F98" s="147"/>
      <c r="G98" s="18"/>
      <c r="H98" s="323" t="s">
        <v>338</v>
      </c>
      <c r="I98" s="79">
        <f t="shared" si="115"/>
        <v>0</v>
      </c>
      <c r="J98" s="79">
        <f t="shared" si="116"/>
        <v>0</v>
      </c>
      <c r="K98" s="102">
        <f t="shared" si="117"/>
        <v>0</v>
      </c>
      <c r="L98" s="535"/>
      <c r="M98" s="535"/>
      <c r="N98" s="407"/>
      <c r="O98" s="322" t="str">
        <f t="shared" si="118"/>
        <v>SMS</v>
      </c>
      <c r="P98" s="79">
        <f t="shared" si="119"/>
        <v>0</v>
      </c>
      <c r="Q98" s="79">
        <f t="shared" si="120"/>
        <v>0</v>
      </c>
      <c r="R98" s="102">
        <f t="shared" si="168"/>
        <v>0</v>
      </c>
      <c r="S98" s="535"/>
      <c r="T98" s="535"/>
      <c r="U98" s="407"/>
      <c r="V98" s="322"/>
      <c r="W98" s="79">
        <f t="shared" si="122"/>
        <v>0</v>
      </c>
      <c r="X98" s="79">
        <f t="shared" si="123"/>
        <v>0</v>
      </c>
      <c r="Y98" s="102">
        <f t="shared" si="124"/>
        <v>0</v>
      </c>
      <c r="Z98" s="535"/>
      <c r="AA98" s="535"/>
      <c r="AB98" s="407"/>
      <c r="AC98" s="322"/>
      <c r="AD98" s="79">
        <f t="shared" si="125"/>
        <v>0</v>
      </c>
      <c r="AE98" s="79">
        <f t="shared" si="126"/>
        <v>0</v>
      </c>
      <c r="AF98" s="102">
        <f t="shared" si="127"/>
        <v>0</v>
      </c>
      <c r="AG98" s="535"/>
      <c r="AH98" s="535"/>
      <c r="AI98" s="407"/>
      <c r="AJ98" s="322"/>
      <c r="AK98" s="79">
        <f t="shared" si="128"/>
        <v>0</v>
      </c>
      <c r="AL98" s="79">
        <f t="shared" si="129"/>
        <v>0</v>
      </c>
      <c r="AM98" s="102">
        <f t="shared" si="130"/>
        <v>0</v>
      </c>
      <c r="AN98" s="535"/>
      <c r="AO98" s="535"/>
      <c r="AP98" s="407"/>
      <c r="AQ98" s="322"/>
      <c r="AR98" s="79">
        <f t="shared" si="131"/>
        <v>0</v>
      </c>
      <c r="AS98" s="79">
        <f t="shared" si="132"/>
        <v>0</v>
      </c>
      <c r="AT98" s="102">
        <f t="shared" si="133"/>
        <v>0</v>
      </c>
      <c r="AU98" s="535"/>
      <c r="AV98" s="535"/>
      <c r="AW98" s="407"/>
      <c r="AX98" s="322"/>
      <c r="AY98" s="79">
        <f t="shared" si="134"/>
        <v>0</v>
      </c>
      <c r="AZ98" s="79">
        <f t="shared" si="135"/>
        <v>0</v>
      </c>
      <c r="BA98" s="102">
        <f t="shared" si="136"/>
        <v>0</v>
      </c>
      <c r="BB98" s="535"/>
      <c r="BC98" s="535"/>
      <c r="BD98" s="407"/>
      <c r="BE98" s="322"/>
      <c r="BF98" s="79">
        <f t="shared" si="137"/>
        <v>0</v>
      </c>
      <c r="BG98" s="79">
        <f t="shared" si="138"/>
        <v>0</v>
      </c>
      <c r="BH98" s="102">
        <f t="shared" si="139"/>
        <v>0</v>
      </c>
      <c r="BI98" s="535"/>
      <c r="BJ98" s="535"/>
      <c r="BK98" s="407"/>
      <c r="BL98" s="322"/>
      <c r="BM98" s="79">
        <f t="shared" si="140"/>
        <v>0</v>
      </c>
      <c r="BN98" s="79">
        <f t="shared" si="141"/>
        <v>0</v>
      </c>
      <c r="BO98" s="102">
        <f t="shared" si="142"/>
        <v>0</v>
      </c>
      <c r="BP98" s="535"/>
      <c r="BQ98" s="535"/>
      <c r="BR98" s="407"/>
      <c r="BS98" s="322"/>
      <c r="BT98" s="79">
        <f t="shared" si="143"/>
        <v>0</v>
      </c>
      <c r="BU98" s="79">
        <f t="shared" si="144"/>
        <v>0</v>
      </c>
      <c r="BV98" s="102">
        <f t="shared" si="145"/>
        <v>0</v>
      </c>
      <c r="BW98" s="535"/>
      <c r="BX98" s="535"/>
      <c r="BY98" s="407"/>
      <c r="BZ98" s="322"/>
      <c r="CA98" s="79">
        <f t="shared" si="146"/>
        <v>0</v>
      </c>
      <c r="CB98" s="79">
        <f t="shared" si="147"/>
        <v>0</v>
      </c>
      <c r="CC98" s="102">
        <f t="shared" si="148"/>
        <v>0</v>
      </c>
      <c r="CD98" s="535"/>
      <c r="CE98" s="535"/>
      <c r="CF98" s="407"/>
      <c r="CG98" s="322"/>
      <c r="CH98" s="79">
        <f t="shared" si="149"/>
        <v>0</v>
      </c>
      <c r="CI98" s="79">
        <f t="shared" si="150"/>
        <v>0</v>
      </c>
      <c r="CJ98" s="102">
        <f t="shared" si="151"/>
        <v>0</v>
      </c>
      <c r="CK98" s="535"/>
      <c r="CL98" s="535"/>
      <c r="CM98" s="407"/>
      <c r="CN98" s="322"/>
      <c r="CO98" s="79">
        <f t="shared" si="152"/>
        <v>0</v>
      </c>
      <c r="CP98" s="79">
        <f t="shared" si="153"/>
        <v>0</v>
      </c>
      <c r="CQ98" s="102">
        <f t="shared" si="154"/>
        <v>0</v>
      </c>
      <c r="CR98" s="535"/>
      <c r="CS98" s="535"/>
      <c r="CT98" s="407"/>
      <c r="CU98" s="322"/>
      <c r="CV98" s="79">
        <f t="shared" si="155"/>
        <v>0</v>
      </c>
      <c r="CW98" s="79">
        <f t="shared" si="156"/>
        <v>0</v>
      </c>
      <c r="CX98" s="102">
        <f t="shared" si="157"/>
        <v>0</v>
      </c>
      <c r="CY98" s="535"/>
      <c r="CZ98" s="535"/>
      <c r="DA98" s="407"/>
      <c r="DB98" s="322"/>
      <c r="DC98" s="79">
        <f t="shared" si="158"/>
        <v>0</v>
      </c>
      <c r="DD98" s="79">
        <f t="shared" si="159"/>
        <v>0</v>
      </c>
      <c r="DE98" s="102">
        <f t="shared" si="160"/>
        <v>0</v>
      </c>
      <c r="DF98" s="535"/>
      <c r="DG98" s="535"/>
      <c r="DH98" s="407"/>
      <c r="DI98" s="322"/>
      <c r="DJ98" s="79">
        <f t="shared" si="161"/>
        <v>0</v>
      </c>
      <c r="DK98" s="79">
        <f t="shared" si="162"/>
        <v>0</v>
      </c>
      <c r="DL98" s="102">
        <f t="shared" si="163"/>
        <v>0</v>
      </c>
      <c r="DM98" s="535"/>
      <c r="DN98" s="535"/>
      <c r="DO98" s="407"/>
      <c r="DP98" s="322"/>
      <c r="DQ98" s="79">
        <f t="shared" si="164"/>
        <v>0</v>
      </c>
      <c r="DR98" s="79">
        <f t="shared" si="165"/>
        <v>0</v>
      </c>
      <c r="DS98" s="102">
        <f t="shared" si="166"/>
        <v>0</v>
      </c>
      <c r="DT98" s="535"/>
      <c r="DU98" s="535"/>
      <c r="DV98" s="407"/>
    </row>
    <row r="99" spans="1:126" ht="12.75" outlineLevel="1" x14ac:dyDescent="0.2">
      <c r="A99" s="92" t="s">
        <v>101</v>
      </c>
      <c r="B99" s="159" t="s">
        <v>103</v>
      </c>
      <c r="C99" s="53"/>
      <c r="D99" s="53"/>
      <c r="E99" s="102">
        <f t="shared" si="114"/>
        <v>0</v>
      </c>
      <c r="F99" s="147"/>
      <c r="G99" s="18"/>
      <c r="H99" s="323" t="s">
        <v>338</v>
      </c>
      <c r="I99" s="79">
        <f t="shared" si="115"/>
        <v>0</v>
      </c>
      <c r="J99" s="79">
        <f t="shared" si="116"/>
        <v>0</v>
      </c>
      <c r="K99" s="102">
        <f t="shared" si="117"/>
        <v>0</v>
      </c>
      <c r="L99" s="535"/>
      <c r="M99" s="535"/>
      <c r="N99" s="407"/>
      <c r="O99" s="322" t="str">
        <f t="shared" si="118"/>
        <v>SMS</v>
      </c>
      <c r="P99" s="79">
        <f t="shared" si="119"/>
        <v>0</v>
      </c>
      <c r="Q99" s="79">
        <f t="shared" si="120"/>
        <v>0</v>
      </c>
      <c r="R99" s="102">
        <f t="shared" si="168"/>
        <v>0</v>
      </c>
      <c r="S99" s="535"/>
      <c r="T99" s="535"/>
      <c r="U99" s="407"/>
      <c r="V99" s="322"/>
      <c r="W99" s="79">
        <f t="shared" si="122"/>
        <v>0</v>
      </c>
      <c r="X99" s="79">
        <f t="shared" si="123"/>
        <v>0</v>
      </c>
      <c r="Y99" s="102">
        <f t="shared" si="124"/>
        <v>0</v>
      </c>
      <c r="Z99" s="535"/>
      <c r="AA99" s="535"/>
      <c r="AB99" s="407"/>
      <c r="AC99" s="322"/>
      <c r="AD99" s="79">
        <f t="shared" si="125"/>
        <v>0</v>
      </c>
      <c r="AE99" s="79">
        <f t="shared" si="126"/>
        <v>0</v>
      </c>
      <c r="AF99" s="102">
        <f t="shared" si="127"/>
        <v>0</v>
      </c>
      <c r="AG99" s="535"/>
      <c r="AH99" s="535"/>
      <c r="AI99" s="407"/>
      <c r="AJ99" s="322"/>
      <c r="AK99" s="79">
        <f t="shared" si="128"/>
        <v>0</v>
      </c>
      <c r="AL99" s="79">
        <f t="shared" si="129"/>
        <v>0</v>
      </c>
      <c r="AM99" s="102">
        <f t="shared" si="130"/>
        <v>0</v>
      </c>
      <c r="AN99" s="535"/>
      <c r="AO99" s="535"/>
      <c r="AP99" s="407"/>
      <c r="AQ99" s="322"/>
      <c r="AR99" s="79">
        <f t="shared" si="131"/>
        <v>0</v>
      </c>
      <c r="AS99" s="79">
        <f t="shared" si="132"/>
        <v>0</v>
      </c>
      <c r="AT99" s="102">
        <f t="shared" si="133"/>
        <v>0</v>
      </c>
      <c r="AU99" s="535"/>
      <c r="AV99" s="535"/>
      <c r="AW99" s="407"/>
      <c r="AX99" s="322"/>
      <c r="AY99" s="79">
        <f t="shared" si="134"/>
        <v>0</v>
      </c>
      <c r="AZ99" s="79">
        <f t="shared" si="135"/>
        <v>0</v>
      </c>
      <c r="BA99" s="102">
        <f t="shared" si="136"/>
        <v>0</v>
      </c>
      <c r="BB99" s="535"/>
      <c r="BC99" s="535"/>
      <c r="BD99" s="407"/>
      <c r="BE99" s="322"/>
      <c r="BF99" s="79">
        <f t="shared" si="137"/>
        <v>0</v>
      </c>
      <c r="BG99" s="79">
        <f t="shared" si="138"/>
        <v>0</v>
      </c>
      <c r="BH99" s="102">
        <f t="shared" si="139"/>
        <v>0</v>
      </c>
      <c r="BI99" s="535"/>
      <c r="BJ99" s="535"/>
      <c r="BK99" s="407"/>
      <c r="BL99" s="322"/>
      <c r="BM99" s="79">
        <f t="shared" si="140"/>
        <v>0</v>
      </c>
      <c r="BN99" s="79">
        <f t="shared" si="141"/>
        <v>0</v>
      </c>
      <c r="BO99" s="102">
        <f t="shared" si="142"/>
        <v>0</v>
      </c>
      <c r="BP99" s="535"/>
      <c r="BQ99" s="535"/>
      <c r="BR99" s="407"/>
      <c r="BS99" s="322"/>
      <c r="BT99" s="79">
        <f t="shared" si="143"/>
        <v>0</v>
      </c>
      <c r="BU99" s="79">
        <f t="shared" si="144"/>
        <v>0</v>
      </c>
      <c r="BV99" s="102">
        <f t="shared" si="145"/>
        <v>0</v>
      </c>
      <c r="BW99" s="535"/>
      <c r="BX99" s="535"/>
      <c r="BY99" s="407"/>
      <c r="BZ99" s="322"/>
      <c r="CA99" s="79">
        <f t="shared" si="146"/>
        <v>0</v>
      </c>
      <c r="CB99" s="79">
        <f t="shared" si="147"/>
        <v>0</v>
      </c>
      <c r="CC99" s="102">
        <f t="shared" si="148"/>
        <v>0</v>
      </c>
      <c r="CD99" s="535"/>
      <c r="CE99" s="535"/>
      <c r="CF99" s="407"/>
      <c r="CG99" s="322"/>
      <c r="CH99" s="79">
        <f t="shared" si="149"/>
        <v>0</v>
      </c>
      <c r="CI99" s="79">
        <f t="shared" si="150"/>
        <v>0</v>
      </c>
      <c r="CJ99" s="102">
        <f t="shared" si="151"/>
        <v>0</v>
      </c>
      <c r="CK99" s="535"/>
      <c r="CL99" s="535"/>
      <c r="CM99" s="407"/>
      <c r="CN99" s="322"/>
      <c r="CO99" s="79">
        <f t="shared" si="152"/>
        <v>0</v>
      </c>
      <c r="CP99" s="79">
        <f t="shared" si="153"/>
        <v>0</v>
      </c>
      <c r="CQ99" s="102">
        <f t="shared" si="154"/>
        <v>0</v>
      </c>
      <c r="CR99" s="535"/>
      <c r="CS99" s="535"/>
      <c r="CT99" s="407"/>
      <c r="CU99" s="322"/>
      <c r="CV99" s="79">
        <f t="shared" si="155"/>
        <v>0</v>
      </c>
      <c r="CW99" s="79">
        <f t="shared" si="156"/>
        <v>0</v>
      </c>
      <c r="CX99" s="102">
        <f t="shared" si="157"/>
        <v>0</v>
      </c>
      <c r="CY99" s="535"/>
      <c r="CZ99" s="535"/>
      <c r="DA99" s="407"/>
      <c r="DB99" s="322"/>
      <c r="DC99" s="79">
        <f t="shared" si="158"/>
        <v>0</v>
      </c>
      <c r="DD99" s="79">
        <f t="shared" si="159"/>
        <v>0</v>
      </c>
      <c r="DE99" s="102">
        <f t="shared" si="160"/>
        <v>0</v>
      </c>
      <c r="DF99" s="535"/>
      <c r="DG99" s="535"/>
      <c r="DH99" s="407"/>
      <c r="DI99" s="322"/>
      <c r="DJ99" s="79">
        <f t="shared" si="161"/>
        <v>0</v>
      </c>
      <c r="DK99" s="79">
        <f t="shared" si="162"/>
        <v>0</v>
      </c>
      <c r="DL99" s="102">
        <f t="shared" si="163"/>
        <v>0</v>
      </c>
      <c r="DM99" s="535"/>
      <c r="DN99" s="535"/>
      <c r="DO99" s="407"/>
      <c r="DP99" s="322"/>
      <c r="DQ99" s="79">
        <f t="shared" si="164"/>
        <v>0</v>
      </c>
      <c r="DR99" s="79">
        <f t="shared" si="165"/>
        <v>0</v>
      </c>
      <c r="DS99" s="102">
        <f t="shared" si="166"/>
        <v>0</v>
      </c>
      <c r="DT99" s="535"/>
      <c r="DU99" s="535"/>
      <c r="DV99" s="407"/>
    </row>
    <row r="100" spans="1:126" ht="12.75" outlineLevel="1" x14ac:dyDescent="0.2">
      <c r="A100" s="92" t="s">
        <v>101</v>
      </c>
      <c r="B100" s="159" t="s">
        <v>103</v>
      </c>
      <c r="C100" s="53"/>
      <c r="D100" s="53"/>
      <c r="E100" s="102">
        <f t="shared" si="114"/>
        <v>0</v>
      </c>
      <c r="F100" s="147"/>
      <c r="G100" s="18"/>
      <c r="H100" s="323" t="s">
        <v>338</v>
      </c>
      <c r="I100" s="79">
        <f t="shared" si="115"/>
        <v>0</v>
      </c>
      <c r="J100" s="79">
        <f t="shared" si="116"/>
        <v>0</v>
      </c>
      <c r="K100" s="102">
        <f t="shared" si="117"/>
        <v>0</v>
      </c>
      <c r="L100" s="535"/>
      <c r="M100" s="535"/>
      <c r="N100" s="407"/>
      <c r="O100" s="322"/>
      <c r="P100" s="79">
        <f t="shared" si="119"/>
        <v>0</v>
      </c>
      <c r="Q100" s="79">
        <f t="shared" si="120"/>
        <v>0</v>
      </c>
      <c r="R100" s="102">
        <f t="shared" si="168"/>
        <v>0</v>
      </c>
      <c r="S100" s="535"/>
      <c r="T100" s="535"/>
      <c r="U100" s="407"/>
      <c r="V100" s="322"/>
      <c r="W100" s="79">
        <f t="shared" si="122"/>
        <v>0</v>
      </c>
      <c r="X100" s="79">
        <f t="shared" si="123"/>
        <v>0</v>
      </c>
      <c r="Y100" s="102">
        <f t="shared" si="124"/>
        <v>0</v>
      </c>
      <c r="Z100" s="535"/>
      <c r="AA100" s="535"/>
      <c r="AB100" s="407"/>
      <c r="AC100" s="322"/>
      <c r="AD100" s="79">
        <f t="shared" si="125"/>
        <v>0</v>
      </c>
      <c r="AE100" s="79">
        <f t="shared" si="126"/>
        <v>0</v>
      </c>
      <c r="AF100" s="102">
        <f t="shared" si="127"/>
        <v>0</v>
      </c>
      <c r="AG100" s="535"/>
      <c r="AH100" s="535"/>
      <c r="AI100" s="407"/>
      <c r="AJ100" s="322"/>
      <c r="AK100" s="79">
        <f t="shared" si="128"/>
        <v>0</v>
      </c>
      <c r="AL100" s="79">
        <f t="shared" si="129"/>
        <v>0</v>
      </c>
      <c r="AM100" s="102">
        <f t="shared" si="130"/>
        <v>0</v>
      </c>
      <c r="AN100" s="535"/>
      <c r="AO100" s="535"/>
      <c r="AP100" s="407"/>
      <c r="AQ100" s="322"/>
      <c r="AR100" s="79">
        <f t="shared" si="131"/>
        <v>0</v>
      </c>
      <c r="AS100" s="79">
        <f t="shared" si="132"/>
        <v>0</v>
      </c>
      <c r="AT100" s="102">
        <f t="shared" si="133"/>
        <v>0</v>
      </c>
      <c r="AU100" s="535"/>
      <c r="AV100" s="535"/>
      <c r="AW100" s="407"/>
      <c r="AX100" s="322"/>
      <c r="AY100" s="79">
        <f t="shared" si="134"/>
        <v>0</v>
      </c>
      <c r="AZ100" s="79">
        <f t="shared" si="135"/>
        <v>0</v>
      </c>
      <c r="BA100" s="102">
        <f t="shared" si="136"/>
        <v>0</v>
      </c>
      <c r="BB100" s="535"/>
      <c r="BC100" s="535"/>
      <c r="BD100" s="407"/>
      <c r="BE100" s="322"/>
      <c r="BF100" s="79">
        <f t="shared" si="137"/>
        <v>0</v>
      </c>
      <c r="BG100" s="79">
        <f t="shared" si="138"/>
        <v>0</v>
      </c>
      <c r="BH100" s="102">
        <f t="shared" si="139"/>
        <v>0</v>
      </c>
      <c r="BI100" s="535"/>
      <c r="BJ100" s="535"/>
      <c r="BK100" s="407"/>
      <c r="BL100" s="322"/>
      <c r="BM100" s="79">
        <f t="shared" si="140"/>
        <v>0</v>
      </c>
      <c r="BN100" s="79">
        <f t="shared" si="141"/>
        <v>0</v>
      </c>
      <c r="BO100" s="102">
        <f t="shared" si="142"/>
        <v>0</v>
      </c>
      <c r="BP100" s="535"/>
      <c r="BQ100" s="535"/>
      <c r="BR100" s="407"/>
      <c r="BS100" s="322"/>
      <c r="BT100" s="79">
        <f t="shared" si="143"/>
        <v>0</v>
      </c>
      <c r="BU100" s="79">
        <f t="shared" si="144"/>
        <v>0</v>
      </c>
      <c r="BV100" s="102">
        <f t="shared" si="145"/>
        <v>0</v>
      </c>
      <c r="BW100" s="535"/>
      <c r="BX100" s="535"/>
      <c r="BY100" s="407"/>
      <c r="BZ100" s="322"/>
      <c r="CA100" s="79">
        <f t="shared" si="146"/>
        <v>0</v>
      </c>
      <c r="CB100" s="79">
        <f t="shared" si="147"/>
        <v>0</v>
      </c>
      <c r="CC100" s="102">
        <f t="shared" si="148"/>
        <v>0</v>
      </c>
      <c r="CD100" s="535"/>
      <c r="CE100" s="535"/>
      <c r="CF100" s="407"/>
      <c r="CG100" s="322"/>
      <c r="CH100" s="79">
        <f t="shared" si="149"/>
        <v>0</v>
      </c>
      <c r="CI100" s="79">
        <f t="shared" si="150"/>
        <v>0</v>
      </c>
      <c r="CJ100" s="102">
        <f t="shared" si="151"/>
        <v>0</v>
      </c>
      <c r="CK100" s="535"/>
      <c r="CL100" s="535"/>
      <c r="CM100" s="407"/>
      <c r="CN100" s="322"/>
      <c r="CO100" s="79">
        <f t="shared" si="152"/>
        <v>0</v>
      </c>
      <c r="CP100" s="79">
        <f t="shared" si="153"/>
        <v>0</v>
      </c>
      <c r="CQ100" s="102">
        <f t="shared" si="154"/>
        <v>0</v>
      </c>
      <c r="CR100" s="535"/>
      <c r="CS100" s="535"/>
      <c r="CT100" s="407"/>
      <c r="CU100" s="322"/>
      <c r="CV100" s="79">
        <f t="shared" si="155"/>
        <v>0</v>
      </c>
      <c r="CW100" s="79">
        <f t="shared" si="156"/>
        <v>0</v>
      </c>
      <c r="CX100" s="102">
        <f t="shared" si="157"/>
        <v>0</v>
      </c>
      <c r="CY100" s="535"/>
      <c r="CZ100" s="535"/>
      <c r="DA100" s="407"/>
      <c r="DB100" s="322"/>
      <c r="DC100" s="79">
        <f t="shared" si="158"/>
        <v>0</v>
      </c>
      <c r="DD100" s="79">
        <f t="shared" si="159"/>
        <v>0</v>
      </c>
      <c r="DE100" s="102">
        <f t="shared" si="160"/>
        <v>0</v>
      </c>
      <c r="DF100" s="535"/>
      <c r="DG100" s="535"/>
      <c r="DH100" s="407"/>
      <c r="DI100" s="322"/>
      <c r="DJ100" s="79">
        <f t="shared" si="161"/>
        <v>0</v>
      </c>
      <c r="DK100" s="79">
        <f t="shared" si="162"/>
        <v>0</v>
      </c>
      <c r="DL100" s="102">
        <f t="shared" si="163"/>
        <v>0</v>
      </c>
      <c r="DM100" s="535"/>
      <c r="DN100" s="535"/>
      <c r="DO100" s="407"/>
      <c r="DP100" s="322"/>
      <c r="DQ100" s="79">
        <f t="shared" si="164"/>
        <v>0</v>
      </c>
      <c r="DR100" s="79">
        <f t="shared" si="165"/>
        <v>0</v>
      </c>
      <c r="DS100" s="102">
        <f t="shared" si="166"/>
        <v>0</v>
      </c>
      <c r="DT100" s="535"/>
      <c r="DU100" s="535"/>
      <c r="DV100" s="407"/>
    </row>
    <row r="101" spans="1:126" ht="12.75" outlineLevel="1" x14ac:dyDescent="0.2">
      <c r="A101" s="92" t="s">
        <v>106</v>
      </c>
      <c r="B101" s="167"/>
      <c r="C101" s="53"/>
      <c r="D101" s="53"/>
      <c r="E101" s="102">
        <f t="shared" si="114"/>
        <v>0</v>
      </c>
      <c r="F101" s="147"/>
      <c r="G101" s="18" t="s">
        <v>53</v>
      </c>
      <c r="H101" s="323" t="s">
        <v>338</v>
      </c>
      <c r="I101" s="79">
        <f t="shared" si="115"/>
        <v>0</v>
      </c>
      <c r="J101" s="79">
        <f t="shared" si="116"/>
        <v>0</v>
      </c>
      <c r="K101" s="102">
        <f t="shared" si="117"/>
        <v>0</v>
      </c>
      <c r="L101" s="535"/>
      <c r="M101" s="535"/>
      <c r="N101" s="407"/>
      <c r="O101" s="322" t="str">
        <f t="shared" si="118"/>
        <v>SMS</v>
      </c>
      <c r="P101" s="79">
        <f t="shared" si="119"/>
        <v>0</v>
      </c>
      <c r="Q101" s="79">
        <f t="shared" si="120"/>
        <v>0</v>
      </c>
      <c r="R101" s="102">
        <f t="shared" si="168"/>
        <v>0</v>
      </c>
      <c r="S101" s="535"/>
      <c r="T101" s="535"/>
      <c r="U101" s="407"/>
      <c r="V101" s="322"/>
      <c r="W101" s="79">
        <f t="shared" si="122"/>
        <v>0</v>
      </c>
      <c r="X101" s="79">
        <f t="shared" si="123"/>
        <v>0</v>
      </c>
      <c r="Y101" s="102">
        <f t="shared" si="124"/>
        <v>0</v>
      </c>
      <c r="Z101" s="535"/>
      <c r="AA101" s="535"/>
      <c r="AB101" s="407"/>
      <c r="AC101" s="322"/>
      <c r="AD101" s="79">
        <f t="shared" si="125"/>
        <v>0</v>
      </c>
      <c r="AE101" s="79">
        <f t="shared" si="126"/>
        <v>0</v>
      </c>
      <c r="AF101" s="102">
        <f t="shared" si="127"/>
        <v>0</v>
      </c>
      <c r="AG101" s="535"/>
      <c r="AH101" s="535"/>
      <c r="AI101" s="407"/>
      <c r="AJ101" s="322"/>
      <c r="AK101" s="79">
        <f t="shared" si="128"/>
        <v>0</v>
      </c>
      <c r="AL101" s="79">
        <f t="shared" si="129"/>
        <v>0</v>
      </c>
      <c r="AM101" s="102">
        <f t="shared" si="130"/>
        <v>0</v>
      </c>
      <c r="AN101" s="535"/>
      <c r="AO101" s="535"/>
      <c r="AP101" s="407"/>
      <c r="AQ101" s="322"/>
      <c r="AR101" s="79">
        <f t="shared" si="131"/>
        <v>0</v>
      </c>
      <c r="AS101" s="79">
        <f t="shared" si="132"/>
        <v>0</v>
      </c>
      <c r="AT101" s="102">
        <f t="shared" si="133"/>
        <v>0</v>
      </c>
      <c r="AU101" s="535"/>
      <c r="AV101" s="535"/>
      <c r="AW101" s="407"/>
      <c r="AX101" s="322"/>
      <c r="AY101" s="79">
        <f t="shared" si="134"/>
        <v>0</v>
      </c>
      <c r="AZ101" s="79">
        <f t="shared" si="135"/>
        <v>0</v>
      </c>
      <c r="BA101" s="102">
        <f t="shared" si="136"/>
        <v>0</v>
      </c>
      <c r="BB101" s="535"/>
      <c r="BC101" s="535"/>
      <c r="BD101" s="407"/>
      <c r="BE101" s="322"/>
      <c r="BF101" s="79">
        <f t="shared" si="137"/>
        <v>0</v>
      </c>
      <c r="BG101" s="79">
        <f t="shared" si="138"/>
        <v>0</v>
      </c>
      <c r="BH101" s="102">
        <f t="shared" si="139"/>
        <v>0</v>
      </c>
      <c r="BI101" s="535"/>
      <c r="BJ101" s="535"/>
      <c r="BK101" s="407"/>
      <c r="BL101" s="322"/>
      <c r="BM101" s="79">
        <f t="shared" si="140"/>
        <v>0</v>
      </c>
      <c r="BN101" s="79">
        <f t="shared" si="141"/>
        <v>0</v>
      </c>
      <c r="BO101" s="102">
        <f t="shared" si="142"/>
        <v>0</v>
      </c>
      <c r="BP101" s="535"/>
      <c r="BQ101" s="535"/>
      <c r="BR101" s="407"/>
      <c r="BS101" s="322"/>
      <c r="BT101" s="79">
        <f t="shared" si="143"/>
        <v>0</v>
      </c>
      <c r="BU101" s="79">
        <f t="shared" si="144"/>
        <v>0</v>
      </c>
      <c r="BV101" s="102">
        <f t="shared" si="145"/>
        <v>0</v>
      </c>
      <c r="BW101" s="535"/>
      <c r="BX101" s="535"/>
      <c r="BY101" s="407"/>
      <c r="BZ101" s="322"/>
      <c r="CA101" s="79">
        <f t="shared" si="146"/>
        <v>0</v>
      </c>
      <c r="CB101" s="79">
        <f t="shared" si="147"/>
        <v>0</v>
      </c>
      <c r="CC101" s="102">
        <f t="shared" si="148"/>
        <v>0</v>
      </c>
      <c r="CD101" s="535"/>
      <c r="CE101" s="535"/>
      <c r="CF101" s="407"/>
      <c r="CG101" s="322"/>
      <c r="CH101" s="79">
        <f t="shared" si="149"/>
        <v>0</v>
      </c>
      <c r="CI101" s="79">
        <f t="shared" si="150"/>
        <v>0</v>
      </c>
      <c r="CJ101" s="102">
        <f t="shared" si="151"/>
        <v>0</v>
      </c>
      <c r="CK101" s="535"/>
      <c r="CL101" s="535"/>
      <c r="CM101" s="407"/>
      <c r="CN101" s="322"/>
      <c r="CO101" s="79">
        <f t="shared" si="152"/>
        <v>0</v>
      </c>
      <c r="CP101" s="79">
        <f t="shared" si="153"/>
        <v>0</v>
      </c>
      <c r="CQ101" s="102">
        <f t="shared" si="154"/>
        <v>0</v>
      </c>
      <c r="CR101" s="535"/>
      <c r="CS101" s="535"/>
      <c r="CT101" s="407"/>
      <c r="CU101" s="322"/>
      <c r="CV101" s="79">
        <f t="shared" si="155"/>
        <v>0</v>
      </c>
      <c r="CW101" s="79">
        <f t="shared" si="156"/>
        <v>0</v>
      </c>
      <c r="CX101" s="102">
        <f t="shared" si="157"/>
        <v>0</v>
      </c>
      <c r="CY101" s="535"/>
      <c r="CZ101" s="535"/>
      <c r="DA101" s="407"/>
      <c r="DB101" s="322"/>
      <c r="DC101" s="79">
        <f t="shared" si="158"/>
        <v>0</v>
      </c>
      <c r="DD101" s="79">
        <f t="shared" si="159"/>
        <v>0</v>
      </c>
      <c r="DE101" s="102">
        <f t="shared" si="160"/>
        <v>0</v>
      </c>
      <c r="DF101" s="535"/>
      <c r="DG101" s="535"/>
      <c r="DH101" s="407"/>
      <c r="DI101" s="322"/>
      <c r="DJ101" s="79">
        <f t="shared" si="161"/>
        <v>0</v>
      </c>
      <c r="DK101" s="79">
        <f t="shared" si="162"/>
        <v>0</v>
      </c>
      <c r="DL101" s="102">
        <f t="shared" si="163"/>
        <v>0</v>
      </c>
      <c r="DM101" s="535"/>
      <c r="DN101" s="535"/>
      <c r="DO101" s="407"/>
      <c r="DP101" s="322"/>
      <c r="DQ101" s="79">
        <f t="shared" si="164"/>
        <v>0</v>
      </c>
      <c r="DR101" s="79">
        <f t="shared" si="165"/>
        <v>0</v>
      </c>
      <c r="DS101" s="102">
        <f t="shared" si="166"/>
        <v>0</v>
      </c>
      <c r="DT101" s="535"/>
      <c r="DU101" s="535"/>
      <c r="DV101" s="407"/>
    </row>
    <row r="102" spans="1:126" ht="12.75" outlineLevel="1" x14ac:dyDescent="0.2">
      <c r="A102" s="93" t="s">
        <v>17</v>
      </c>
      <c r="B102" s="167"/>
      <c r="C102" s="53"/>
      <c r="D102" s="53"/>
      <c r="E102" s="102">
        <f t="shared" si="114"/>
        <v>0</v>
      </c>
      <c r="F102" s="147"/>
      <c r="G102" s="18" t="s">
        <v>78</v>
      </c>
      <c r="H102" s="323" t="s">
        <v>338</v>
      </c>
      <c r="I102" s="79">
        <f t="shared" si="115"/>
        <v>0</v>
      </c>
      <c r="J102" s="79">
        <f t="shared" si="116"/>
        <v>0</v>
      </c>
      <c r="K102" s="102">
        <f t="shared" si="117"/>
        <v>0</v>
      </c>
      <c r="L102" s="535"/>
      <c r="M102" s="535"/>
      <c r="N102" s="407"/>
      <c r="O102" s="322" t="str">
        <f t="shared" si="118"/>
        <v>SMS</v>
      </c>
      <c r="P102" s="79">
        <f t="shared" si="119"/>
        <v>0</v>
      </c>
      <c r="Q102" s="79">
        <f t="shared" si="120"/>
        <v>0</v>
      </c>
      <c r="R102" s="102">
        <f t="shared" si="168"/>
        <v>0</v>
      </c>
      <c r="S102" s="535"/>
      <c r="T102" s="535"/>
      <c r="U102" s="407"/>
      <c r="V102" s="322"/>
      <c r="W102" s="79">
        <f t="shared" si="122"/>
        <v>0</v>
      </c>
      <c r="X102" s="79">
        <f t="shared" si="123"/>
        <v>0</v>
      </c>
      <c r="Y102" s="102">
        <f t="shared" si="124"/>
        <v>0</v>
      </c>
      <c r="Z102" s="535"/>
      <c r="AA102" s="535"/>
      <c r="AB102" s="407"/>
      <c r="AC102" s="322"/>
      <c r="AD102" s="79">
        <f t="shared" si="125"/>
        <v>0</v>
      </c>
      <c r="AE102" s="79">
        <f t="shared" si="126"/>
        <v>0</v>
      </c>
      <c r="AF102" s="102">
        <f t="shared" si="127"/>
        <v>0</v>
      </c>
      <c r="AG102" s="535"/>
      <c r="AH102" s="535"/>
      <c r="AI102" s="407"/>
      <c r="AJ102" s="322"/>
      <c r="AK102" s="79">
        <f t="shared" si="128"/>
        <v>0</v>
      </c>
      <c r="AL102" s="79">
        <f t="shared" si="129"/>
        <v>0</v>
      </c>
      <c r="AM102" s="102">
        <f t="shared" si="130"/>
        <v>0</v>
      </c>
      <c r="AN102" s="535"/>
      <c r="AO102" s="535"/>
      <c r="AP102" s="407"/>
      <c r="AQ102" s="322"/>
      <c r="AR102" s="79">
        <f t="shared" si="131"/>
        <v>0</v>
      </c>
      <c r="AS102" s="79">
        <f t="shared" si="132"/>
        <v>0</v>
      </c>
      <c r="AT102" s="102">
        <f t="shared" si="133"/>
        <v>0</v>
      </c>
      <c r="AU102" s="535"/>
      <c r="AV102" s="535"/>
      <c r="AW102" s="407"/>
      <c r="AX102" s="322"/>
      <c r="AY102" s="79">
        <f t="shared" si="134"/>
        <v>0</v>
      </c>
      <c r="AZ102" s="79">
        <f t="shared" si="135"/>
        <v>0</v>
      </c>
      <c r="BA102" s="102">
        <f t="shared" si="136"/>
        <v>0</v>
      </c>
      <c r="BB102" s="535"/>
      <c r="BC102" s="535"/>
      <c r="BD102" s="407"/>
      <c r="BE102" s="322"/>
      <c r="BF102" s="79">
        <f t="shared" si="137"/>
        <v>0</v>
      </c>
      <c r="BG102" s="79">
        <f t="shared" si="138"/>
        <v>0</v>
      </c>
      <c r="BH102" s="102">
        <f t="shared" si="139"/>
        <v>0</v>
      </c>
      <c r="BI102" s="535"/>
      <c r="BJ102" s="535"/>
      <c r="BK102" s="407"/>
      <c r="BL102" s="322"/>
      <c r="BM102" s="79">
        <f t="shared" si="140"/>
        <v>0</v>
      </c>
      <c r="BN102" s="79">
        <f t="shared" si="141"/>
        <v>0</v>
      </c>
      <c r="BO102" s="102">
        <f t="shared" si="142"/>
        <v>0</v>
      </c>
      <c r="BP102" s="535"/>
      <c r="BQ102" s="535"/>
      <c r="BR102" s="407"/>
      <c r="BS102" s="322"/>
      <c r="BT102" s="79">
        <f t="shared" si="143"/>
        <v>0</v>
      </c>
      <c r="BU102" s="79">
        <f t="shared" si="144"/>
        <v>0</v>
      </c>
      <c r="BV102" s="102">
        <f t="shared" si="145"/>
        <v>0</v>
      </c>
      <c r="BW102" s="535"/>
      <c r="BX102" s="535"/>
      <c r="BY102" s="407"/>
      <c r="BZ102" s="322"/>
      <c r="CA102" s="79">
        <f t="shared" si="146"/>
        <v>0</v>
      </c>
      <c r="CB102" s="79">
        <f t="shared" si="147"/>
        <v>0</v>
      </c>
      <c r="CC102" s="102">
        <f t="shared" si="148"/>
        <v>0</v>
      </c>
      <c r="CD102" s="535"/>
      <c r="CE102" s="535"/>
      <c r="CF102" s="407"/>
      <c r="CG102" s="322"/>
      <c r="CH102" s="79">
        <f t="shared" si="149"/>
        <v>0</v>
      </c>
      <c r="CI102" s="79">
        <f t="shared" si="150"/>
        <v>0</v>
      </c>
      <c r="CJ102" s="102">
        <f t="shared" si="151"/>
        <v>0</v>
      </c>
      <c r="CK102" s="535"/>
      <c r="CL102" s="535"/>
      <c r="CM102" s="407"/>
      <c r="CN102" s="322"/>
      <c r="CO102" s="79">
        <f t="shared" si="152"/>
        <v>0</v>
      </c>
      <c r="CP102" s="79">
        <f t="shared" si="153"/>
        <v>0</v>
      </c>
      <c r="CQ102" s="102">
        <f t="shared" si="154"/>
        <v>0</v>
      </c>
      <c r="CR102" s="535"/>
      <c r="CS102" s="535"/>
      <c r="CT102" s="407"/>
      <c r="CU102" s="322"/>
      <c r="CV102" s="79">
        <f t="shared" si="155"/>
        <v>0</v>
      </c>
      <c r="CW102" s="79">
        <f t="shared" si="156"/>
        <v>0</v>
      </c>
      <c r="CX102" s="102">
        <f t="shared" si="157"/>
        <v>0</v>
      </c>
      <c r="CY102" s="535"/>
      <c r="CZ102" s="535"/>
      <c r="DA102" s="407"/>
      <c r="DB102" s="322"/>
      <c r="DC102" s="79">
        <f t="shared" si="158"/>
        <v>0</v>
      </c>
      <c r="DD102" s="79">
        <f t="shared" si="159"/>
        <v>0</v>
      </c>
      <c r="DE102" s="102">
        <f t="shared" si="160"/>
        <v>0</v>
      </c>
      <c r="DF102" s="535"/>
      <c r="DG102" s="535"/>
      <c r="DH102" s="407"/>
      <c r="DI102" s="322"/>
      <c r="DJ102" s="79">
        <f t="shared" si="161"/>
        <v>0</v>
      </c>
      <c r="DK102" s="79">
        <f t="shared" si="162"/>
        <v>0</v>
      </c>
      <c r="DL102" s="102">
        <f t="shared" si="163"/>
        <v>0</v>
      </c>
      <c r="DM102" s="535"/>
      <c r="DN102" s="535"/>
      <c r="DO102" s="407"/>
      <c r="DP102" s="322"/>
      <c r="DQ102" s="79">
        <f t="shared" si="164"/>
        <v>0</v>
      </c>
      <c r="DR102" s="79">
        <f t="shared" si="165"/>
        <v>0</v>
      </c>
      <c r="DS102" s="102">
        <f t="shared" si="166"/>
        <v>0</v>
      </c>
      <c r="DT102" s="535"/>
      <c r="DU102" s="535"/>
      <c r="DV102" s="407"/>
    </row>
    <row r="103" spans="1:126" ht="12.75" outlineLevel="1" x14ac:dyDescent="0.2">
      <c r="A103" s="105" t="s">
        <v>10</v>
      </c>
      <c r="B103" s="151"/>
      <c r="C103" s="103">
        <f>SUMIF($H104:$H108,MID($H103,3,10),C104:C108)</f>
        <v>0</v>
      </c>
      <c r="D103" s="103">
        <f>SUMIF($H104:$H108,MID($H103,3,10),D104:D108)</f>
        <v>0</v>
      </c>
      <c r="E103" s="103">
        <f t="shared" si="114"/>
        <v>0</v>
      </c>
      <c r="F103" s="147"/>
      <c r="G103" s="18"/>
      <c r="H103" s="323" t="s">
        <v>341</v>
      </c>
      <c r="I103" s="77">
        <f t="shared" si="115"/>
        <v>0</v>
      </c>
      <c r="J103" s="77">
        <f t="shared" si="116"/>
        <v>0</v>
      </c>
      <c r="K103" s="101">
        <f t="shared" si="117"/>
        <v>0</v>
      </c>
      <c r="L103" s="489">
        <f>IF(I$1="","",SUMIF($H104:$H108,MID($H103,3,10),L104:L108))</f>
        <v>0</v>
      </c>
      <c r="M103" s="489">
        <f>IF(I$1="","",SUMIF($H104:$H109,MID($H103,3,10),M104:M109))</f>
        <v>0</v>
      </c>
      <c r="N103" s="407"/>
      <c r="O103" s="322" t="str">
        <f t="shared" si="118"/>
        <v>SM</v>
      </c>
      <c r="P103" s="77">
        <f t="shared" si="119"/>
        <v>0</v>
      </c>
      <c r="Q103" s="77">
        <f t="shared" si="120"/>
        <v>0</v>
      </c>
      <c r="R103" s="101">
        <f t="shared" ref="R103:R111" si="169">IF(P$1="","",SUM(P103:Q103))</f>
        <v>0</v>
      </c>
      <c r="S103" s="488">
        <f>IF(P$1="","",SUMIF($H104:$H108,MID($H103,3,10),S104:S108))</f>
        <v>0</v>
      </c>
      <c r="T103" s="488">
        <f>IF(P$1="","",SUMIF($H104:$H108,MID($H103,3,10),T104:T108))</f>
        <v>0</v>
      </c>
      <c r="U103" s="407"/>
      <c r="V103" s="322"/>
      <c r="W103" s="77">
        <f t="shared" si="122"/>
        <v>0</v>
      </c>
      <c r="X103" s="77">
        <f t="shared" si="123"/>
        <v>0</v>
      </c>
      <c r="Y103" s="101">
        <f t="shared" si="124"/>
        <v>0</v>
      </c>
      <c r="Z103" s="488">
        <f>IF(W$1="","",SUMIF($H104:$H108,MID($H103,3,10),Z104:Z108))</f>
        <v>0</v>
      </c>
      <c r="AA103" s="488">
        <f>IF(W$1="","",SUMIF($H104:$H108,MID($H103,3,10),AA104:AA108))</f>
        <v>0</v>
      </c>
      <c r="AB103" s="407"/>
      <c r="AC103" s="322"/>
      <c r="AD103" s="77">
        <f t="shared" si="125"/>
        <v>0</v>
      </c>
      <c r="AE103" s="77">
        <f t="shared" si="126"/>
        <v>0</v>
      </c>
      <c r="AF103" s="101">
        <f t="shared" si="127"/>
        <v>0</v>
      </c>
      <c r="AG103" s="488">
        <f>IF(AD$1="","",SUMIF($H104:$H108,MID($H103,3,10),AG104:AG108))</f>
        <v>0</v>
      </c>
      <c r="AH103" s="488">
        <f>IF(AD$1="","",SUMIF($H104:$H108,MID($H103,3,10),AH104:AH108))</f>
        <v>0</v>
      </c>
      <c r="AI103" s="407"/>
      <c r="AJ103" s="322"/>
      <c r="AK103" s="77">
        <f t="shared" si="128"/>
        <v>0</v>
      </c>
      <c r="AL103" s="77">
        <f t="shared" si="129"/>
        <v>0</v>
      </c>
      <c r="AM103" s="101">
        <f t="shared" si="130"/>
        <v>0</v>
      </c>
      <c r="AN103" s="488">
        <f>IF(AK$1="","",SUMIF($H104:$H108,MID($H103,3,10),AN104:AN108))</f>
        <v>0</v>
      </c>
      <c r="AO103" s="488">
        <f>IF(AK$1="","",SUMIF($H104:$H108,MID($H103,3,10),AO104:AO108))</f>
        <v>0</v>
      </c>
      <c r="AP103" s="407"/>
      <c r="AQ103" s="322"/>
      <c r="AR103" s="77">
        <f t="shared" si="131"/>
        <v>0</v>
      </c>
      <c r="AS103" s="77">
        <f t="shared" si="132"/>
        <v>0</v>
      </c>
      <c r="AT103" s="101">
        <f t="shared" si="133"/>
        <v>0</v>
      </c>
      <c r="AU103" s="488">
        <f>IF(AR$1="","",SUMIF($H104:$H108,MID($H103,3,10),AU104:AU108))</f>
        <v>0</v>
      </c>
      <c r="AV103" s="488">
        <f>IF(AR$1="","",SUMIF($H104:$H108,MID($H103,3,10),AV104:AV108))</f>
        <v>0</v>
      </c>
      <c r="AW103" s="407"/>
      <c r="AX103" s="322"/>
      <c r="AY103" s="77">
        <f t="shared" si="134"/>
        <v>0</v>
      </c>
      <c r="AZ103" s="77">
        <f t="shared" si="135"/>
        <v>0</v>
      </c>
      <c r="BA103" s="101">
        <f t="shared" si="136"/>
        <v>0</v>
      </c>
      <c r="BB103" s="488">
        <f>IF(AY$1="","",SUMIF($H104:$H108,MID($H103,3,10),BB104:BB108))</f>
        <v>0</v>
      </c>
      <c r="BC103" s="488">
        <f>IF(AY$1="","",SUMIF($H104:$H108,MID($H103,3,10),BC104:BC108))</f>
        <v>0</v>
      </c>
      <c r="BD103" s="407"/>
      <c r="BE103" s="322"/>
      <c r="BF103" s="77">
        <f t="shared" si="137"/>
        <v>0</v>
      </c>
      <c r="BG103" s="77">
        <f t="shared" si="138"/>
        <v>0</v>
      </c>
      <c r="BH103" s="101">
        <f t="shared" si="139"/>
        <v>0</v>
      </c>
      <c r="BI103" s="488">
        <f>IF(BF$1="","",SUMIF($H104:$H108,MID($H103,3,10),BI104:BI108))</f>
        <v>0</v>
      </c>
      <c r="BJ103" s="488">
        <f>IF(BF$1="","",SUMIF($H104:$H108,MID($H103,3,10),BJ104:BJ108))</f>
        <v>0</v>
      </c>
      <c r="BK103" s="407"/>
      <c r="BL103" s="322"/>
      <c r="BM103" s="77">
        <f t="shared" si="140"/>
        <v>0</v>
      </c>
      <c r="BN103" s="77">
        <f t="shared" si="141"/>
        <v>0</v>
      </c>
      <c r="BO103" s="101">
        <f t="shared" si="142"/>
        <v>0</v>
      </c>
      <c r="BP103" s="488">
        <f>IF(BM$1="","",SUMIF($H104:$H108,MID($H103,3,10),BP104:BP108))</f>
        <v>0</v>
      </c>
      <c r="BQ103" s="488">
        <f>IF(BM$1="","",SUMIF($H104:$H108,MID($H103,3,10),BQ104:BQ108))</f>
        <v>0</v>
      </c>
      <c r="BR103" s="407"/>
      <c r="BS103" s="322"/>
      <c r="BT103" s="77">
        <f t="shared" si="143"/>
        <v>0</v>
      </c>
      <c r="BU103" s="77">
        <f t="shared" si="144"/>
        <v>0</v>
      </c>
      <c r="BV103" s="101">
        <f t="shared" si="145"/>
        <v>0</v>
      </c>
      <c r="BW103" s="488">
        <f>IF(BT$1="","",SUMIF($H104:$H108,MID($H103,3,10),BW104:BW108))</f>
        <v>0</v>
      </c>
      <c r="BX103" s="488">
        <f>IF(BT$1="","",SUMIF($H104:$H108,MID($H103,3,10),BX104:BX108))</f>
        <v>0</v>
      </c>
      <c r="BY103" s="407"/>
      <c r="BZ103" s="322"/>
      <c r="CA103" s="77">
        <f t="shared" si="146"/>
        <v>0</v>
      </c>
      <c r="CB103" s="77">
        <f t="shared" si="147"/>
        <v>0</v>
      </c>
      <c r="CC103" s="101">
        <f t="shared" si="148"/>
        <v>0</v>
      </c>
      <c r="CD103" s="488">
        <f>IF(CA$1="","",SUMIF($H104:$H108,MID($H103,3,10),CD104:CD108))</f>
        <v>0</v>
      </c>
      <c r="CE103" s="488">
        <f>IF(CA$1="","",SUMIF($H104:$H108,MID($H103,3,10),CE104:CE108))</f>
        <v>0</v>
      </c>
      <c r="CF103" s="407"/>
      <c r="CG103" s="322"/>
      <c r="CH103" s="77">
        <f t="shared" si="149"/>
        <v>0</v>
      </c>
      <c r="CI103" s="77">
        <f t="shared" si="150"/>
        <v>0</v>
      </c>
      <c r="CJ103" s="101">
        <f t="shared" si="151"/>
        <v>0</v>
      </c>
      <c r="CK103" s="488">
        <f>IF(CH$1="","",SUMIF($H104:$H108,MID($H103,3,10),CK104:CK108))</f>
        <v>0</v>
      </c>
      <c r="CL103" s="488">
        <f>IF(CH$1="","",SUMIF($H104:$H108,MID($H103,3,10),CL104:CL108))</f>
        <v>0</v>
      </c>
      <c r="CM103" s="407"/>
      <c r="CN103" s="322"/>
      <c r="CO103" s="77">
        <f t="shared" si="152"/>
        <v>0</v>
      </c>
      <c r="CP103" s="77">
        <f t="shared" si="153"/>
        <v>0</v>
      </c>
      <c r="CQ103" s="101">
        <f t="shared" si="154"/>
        <v>0</v>
      </c>
      <c r="CR103" s="488">
        <f>IF(CO$1="","",SUMIF($H104:$H108,MID($H103,3,10),CR104:CR108))</f>
        <v>0</v>
      </c>
      <c r="CS103" s="488">
        <f>IF(CO$1="","",SUMIF($H104:$H108,MID($H103,3,10),CS104:CS108))</f>
        <v>0</v>
      </c>
      <c r="CT103" s="407"/>
      <c r="CU103" s="322"/>
      <c r="CV103" s="77">
        <f t="shared" si="155"/>
        <v>0</v>
      </c>
      <c r="CW103" s="77">
        <f t="shared" si="156"/>
        <v>0</v>
      </c>
      <c r="CX103" s="101">
        <f t="shared" si="157"/>
        <v>0</v>
      </c>
      <c r="CY103" s="488">
        <f>IF(CV$1="","",SUMIF($H104:$H108,MID($H103,3,10),CY104:CY108))</f>
        <v>0</v>
      </c>
      <c r="CZ103" s="488">
        <f>IF(CV$1="","",SUMIF($H104:$H108,MID($H103,3,10),CZ104:CZ108))</f>
        <v>0</v>
      </c>
      <c r="DA103" s="407"/>
      <c r="DB103" s="322"/>
      <c r="DC103" s="77">
        <f t="shared" si="158"/>
        <v>0</v>
      </c>
      <c r="DD103" s="77">
        <f t="shared" si="159"/>
        <v>0</v>
      </c>
      <c r="DE103" s="101">
        <f t="shared" si="160"/>
        <v>0</v>
      </c>
      <c r="DF103" s="488">
        <f>IF(DC$1="","",SUMIF($H104:$H108,MID($H103,3,10),DF104:DF108))</f>
        <v>0</v>
      </c>
      <c r="DG103" s="488">
        <f>IF(DC$1="","",SUMIF($H104:$H108,MID($H103,3,10),DG104:DG108))</f>
        <v>0</v>
      </c>
      <c r="DH103" s="407"/>
      <c r="DI103" s="322"/>
      <c r="DJ103" s="77">
        <f t="shared" si="161"/>
        <v>0</v>
      </c>
      <c r="DK103" s="77">
        <f t="shared" si="162"/>
        <v>0</v>
      </c>
      <c r="DL103" s="101">
        <f t="shared" si="163"/>
        <v>0</v>
      </c>
      <c r="DM103" s="488">
        <f>IF(DJ$1="","",SUMIF($H104:$H108,MID($H103,3,10),DM104:DM108))</f>
        <v>0</v>
      </c>
      <c r="DN103" s="488">
        <f>IF(DJ$1="","",SUMIF($H104:$H108,MID($H103,3,10),DN104:DN108))</f>
        <v>0</v>
      </c>
      <c r="DO103" s="407"/>
      <c r="DP103" s="322"/>
      <c r="DQ103" s="77">
        <f t="shared" si="164"/>
        <v>0</v>
      </c>
      <c r="DR103" s="77">
        <f t="shared" si="165"/>
        <v>0</v>
      </c>
      <c r="DS103" s="101">
        <f t="shared" si="166"/>
        <v>0</v>
      </c>
      <c r="DT103" s="488">
        <f>IF(DQ$1="","",SUMIF($H104:$H108,MID($H103,3,10),DT104:DT108))</f>
        <v>0</v>
      </c>
      <c r="DU103" s="488">
        <f>IF(DQ$1="","",SUMIF($H104:$H108,MID($H103,3,10),DU104:DU108))</f>
        <v>0</v>
      </c>
      <c r="DV103" s="407"/>
    </row>
    <row r="104" spans="1:126" ht="12.75" outlineLevel="1" x14ac:dyDescent="0.2">
      <c r="A104" s="92" t="s">
        <v>107</v>
      </c>
      <c r="B104" s="166" t="s">
        <v>65</v>
      </c>
      <c r="C104" s="52"/>
      <c r="D104" s="53"/>
      <c r="E104" s="102">
        <f t="shared" si="114"/>
        <v>0</v>
      </c>
      <c r="F104" s="147"/>
      <c r="G104" s="18"/>
      <c r="H104" s="323" t="s">
        <v>340</v>
      </c>
      <c r="I104" s="79">
        <f t="shared" si="115"/>
        <v>0</v>
      </c>
      <c r="J104" s="79">
        <f t="shared" si="116"/>
        <v>0</v>
      </c>
      <c r="K104" s="102">
        <f t="shared" si="117"/>
        <v>0</v>
      </c>
      <c r="L104" s="535"/>
      <c r="M104" s="535"/>
      <c r="N104" s="407"/>
      <c r="O104" s="322" t="str">
        <f t="shared" si="118"/>
        <v>SMC</v>
      </c>
      <c r="P104" s="79">
        <f t="shared" si="119"/>
        <v>0</v>
      </c>
      <c r="Q104" s="79">
        <f t="shared" si="120"/>
        <v>0</v>
      </c>
      <c r="R104" s="102">
        <f t="shared" si="169"/>
        <v>0</v>
      </c>
      <c r="S104" s="535"/>
      <c r="T104" s="535"/>
      <c r="U104" s="407"/>
      <c r="V104" s="322"/>
      <c r="W104" s="79">
        <f t="shared" si="122"/>
        <v>0</v>
      </c>
      <c r="X104" s="79">
        <f t="shared" si="123"/>
        <v>0</v>
      </c>
      <c r="Y104" s="102">
        <f t="shared" si="124"/>
        <v>0</v>
      </c>
      <c r="Z104" s="535"/>
      <c r="AA104" s="535"/>
      <c r="AB104" s="407"/>
      <c r="AC104" s="322"/>
      <c r="AD104" s="79">
        <f t="shared" si="125"/>
        <v>0</v>
      </c>
      <c r="AE104" s="79">
        <f t="shared" si="126"/>
        <v>0</v>
      </c>
      <c r="AF104" s="102">
        <f t="shared" si="127"/>
        <v>0</v>
      </c>
      <c r="AG104" s="535"/>
      <c r="AH104" s="535"/>
      <c r="AI104" s="407"/>
      <c r="AJ104" s="322"/>
      <c r="AK104" s="79">
        <f t="shared" si="128"/>
        <v>0</v>
      </c>
      <c r="AL104" s="79">
        <f t="shared" si="129"/>
        <v>0</v>
      </c>
      <c r="AM104" s="102">
        <f t="shared" si="130"/>
        <v>0</v>
      </c>
      <c r="AN104" s="535"/>
      <c r="AO104" s="535"/>
      <c r="AP104" s="407"/>
      <c r="AQ104" s="322"/>
      <c r="AR104" s="79">
        <f t="shared" si="131"/>
        <v>0</v>
      </c>
      <c r="AS104" s="79">
        <f t="shared" si="132"/>
        <v>0</v>
      </c>
      <c r="AT104" s="102">
        <f t="shared" si="133"/>
        <v>0</v>
      </c>
      <c r="AU104" s="535"/>
      <c r="AV104" s="535"/>
      <c r="AW104" s="407"/>
      <c r="AX104" s="322"/>
      <c r="AY104" s="79">
        <f t="shared" si="134"/>
        <v>0</v>
      </c>
      <c r="AZ104" s="79">
        <f t="shared" si="135"/>
        <v>0</v>
      </c>
      <c r="BA104" s="102">
        <f t="shared" si="136"/>
        <v>0</v>
      </c>
      <c r="BB104" s="535"/>
      <c r="BC104" s="535"/>
      <c r="BD104" s="407"/>
      <c r="BE104" s="322"/>
      <c r="BF104" s="79">
        <f t="shared" si="137"/>
        <v>0</v>
      </c>
      <c r="BG104" s="79">
        <f t="shared" si="138"/>
        <v>0</v>
      </c>
      <c r="BH104" s="102">
        <f t="shared" si="139"/>
        <v>0</v>
      </c>
      <c r="BI104" s="535"/>
      <c r="BJ104" s="535"/>
      <c r="BK104" s="407"/>
      <c r="BL104" s="322"/>
      <c r="BM104" s="79">
        <f t="shared" si="140"/>
        <v>0</v>
      </c>
      <c r="BN104" s="79">
        <f t="shared" si="141"/>
        <v>0</v>
      </c>
      <c r="BO104" s="102">
        <f t="shared" si="142"/>
        <v>0</v>
      </c>
      <c r="BP104" s="535"/>
      <c r="BQ104" s="535"/>
      <c r="BR104" s="407"/>
      <c r="BS104" s="322"/>
      <c r="BT104" s="79">
        <f t="shared" si="143"/>
        <v>0</v>
      </c>
      <c r="BU104" s="79">
        <f t="shared" si="144"/>
        <v>0</v>
      </c>
      <c r="BV104" s="102">
        <f t="shared" si="145"/>
        <v>0</v>
      </c>
      <c r="BW104" s="535"/>
      <c r="BX104" s="535"/>
      <c r="BY104" s="407"/>
      <c r="BZ104" s="322"/>
      <c r="CA104" s="79">
        <f t="shared" si="146"/>
        <v>0</v>
      </c>
      <c r="CB104" s="79">
        <f t="shared" si="147"/>
        <v>0</v>
      </c>
      <c r="CC104" s="102">
        <f t="shared" si="148"/>
        <v>0</v>
      </c>
      <c r="CD104" s="535"/>
      <c r="CE104" s="535"/>
      <c r="CF104" s="407"/>
      <c r="CG104" s="322"/>
      <c r="CH104" s="79">
        <f t="shared" si="149"/>
        <v>0</v>
      </c>
      <c r="CI104" s="79">
        <f t="shared" si="150"/>
        <v>0</v>
      </c>
      <c r="CJ104" s="102">
        <f t="shared" si="151"/>
        <v>0</v>
      </c>
      <c r="CK104" s="535"/>
      <c r="CL104" s="535"/>
      <c r="CM104" s="407"/>
      <c r="CN104" s="322"/>
      <c r="CO104" s="79">
        <f t="shared" si="152"/>
        <v>0</v>
      </c>
      <c r="CP104" s="79">
        <f t="shared" si="153"/>
        <v>0</v>
      </c>
      <c r="CQ104" s="102">
        <f t="shared" si="154"/>
        <v>0</v>
      </c>
      <c r="CR104" s="535"/>
      <c r="CS104" s="535"/>
      <c r="CT104" s="407"/>
      <c r="CU104" s="322"/>
      <c r="CV104" s="79">
        <f t="shared" si="155"/>
        <v>0</v>
      </c>
      <c r="CW104" s="79">
        <f t="shared" si="156"/>
        <v>0</v>
      </c>
      <c r="CX104" s="102">
        <f t="shared" si="157"/>
        <v>0</v>
      </c>
      <c r="CY104" s="535"/>
      <c r="CZ104" s="535"/>
      <c r="DA104" s="407"/>
      <c r="DB104" s="322"/>
      <c r="DC104" s="79">
        <f t="shared" si="158"/>
        <v>0</v>
      </c>
      <c r="DD104" s="79">
        <f t="shared" si="159"/>
        <v>0</v>
      </c>
      <c r="DE104" s="102">
        <f t="shared" si="160"/>
        <v>0</v>
      </c>
      <c r="DF104" s="535"/>
      <c r="DG104" s="535"/>
      <c r="DH104" s="407"/>
      <c r="DI104" s="322"/>
      <c r="DJ104" s="79">
        <f t="shared" si="161"/>
        <v>0</v>
      </c>
      <c r="DK104" s="79">
        <f t="shared" si="162"/>
        <v>0</v>
      </c>
      <c r="DL104" s="102">
        <f t="shared" si="163"/>
        <v>0</v>
      </c>
      <c r="DM104" s="535"/>
      <c r="DN104" s="535"/>
      <c r="DO104" s="407"/>
      <c r="DP104" s="322"/>
      <c r="DQ104" s="79">
        <f t="shared" si="164"/>
        <v>0</v>
      </c>
      <c r="DR104" s="79">
        <f t="shared" si="165"/>
        <v>0</v>
      </c>
      <c r="DS104" s="102">
        <f t="shared" si="166"/>
        <v>0</v>
      </c>
      <c r="DT104" s="535"/>
      <c r="DU104" s="535"/>
      <c r="DV104" s="407"/>
    </row>
    <row r="105" spans="1:126" ht="12.75" outlineLevel="1" x14ac:dyDescent="0.2">
      <c r="A105" s="93" t="s">
        <v>11</v>
      </c>
      <c r="B105" s="166" t="s">
        <v>59</v>
      </c>
      <c r="C105" s="52"/>
      <c r="D105" s="53"/>
      <c r="E105" s="102">
        <f t="shared" si="114"/>
        <v>0</v>
      </c>
      <c r="F105" s="147"/>
      <c r="G105" s="18"/>
      <c r="H105" s="323" t="s">
        <v>340</v>
      </c>
      <c r="I105" s="79">
        <f t="shared" si="115"/>
        <v>0</v>
      </c>
      <c r="J105" s="79">
        <f t="shared" si="116"/>
        <v>0</v>
      </c>
      <c r="K105" s="102">
        <f t="shared" si="117"/>
        <v>0</v>
      </c>
      <c r="L105" s="535"/>
      <c r="M105" s="535"/>
      <c r="N105" s="407"/>
      <c r="O105" s="322" t="str">
        <f t="shared" si="118"/>
        <v>SMC</v>
      </c>
      <c r="P105" s="79">
        <f t="shared" si="119"/>
        <v>0</v>
      </c>
      <c r="Q105" s="79">
        <f t="shared" si="120"/>
        <v>0</v>
      </c>
      <c r="R105" s="102">
        <f t="shared" si="169"/>
        <v>0</v>
      </c>
      <c r="S105" s="535"/>
      <c r="T105" s="535"/>
      <c r="U105" s="407"/>
      <c r="V105" s="322"/>
      <c r="W105" s="79">
        <f t="shared" si="122"/>
        <v>0</v>
      </c>
      <c r="X105" s="79">
        <f t="shared" si="123"/>
        <v>0</v>
      </c>
      <c r="Y105" s="102">
        <f t="shared" si="124"/>
        <v>0</v>
      </c>
      <c r="Z105" s="535"/>
      <c r="AA105" s="535"/>
      <c r="AB105" s="407"/>
      <c r="AC105" s="322"/>
      <c r="AD105" s="79">
        <f t="shared" si="125"/>
        <v>0</v>
      </c>
      <c r="AE105" s="79">
        <f t="shared" si="126"/>
        <v>0</v>
      </c>
      <c r="AF105" s="102">
        <f t="shared" si="127"/>
        <v>0</v>
      </c>
      <c r="AG105" s="535"/>
      <c r="AH105" s="535"/>
      <c r="AI105" s="407"/>
      <c r="AJ105" s="322"/>
      <c r="AK105" s="79">
        <f t="shared" si="128"/>
        <v>0</v>
      </c>
      <c r="AL105" s="79">
        <f t="shared" si="129"/>
        <v>0</v>
      </c>
      <c r="AM105" s="102">
        <f t="shared" si="130"/>
        <v>0</v>
      </c>
      <c r="AN105" s="535"/>
      <c r="AO105" s="535"/>
      <c r="AP105" s="407"/>
      <c r="AQ105" s="322"/>
      <c r="AR105" s="79">
        <f t="shared" si="131"/>
        <v>0</v>
      </c>
      <c r="AS105" s="79">
        <f t="shared" si="132"/>
        <v>0</v>
      </c>
      <c r="AT105" s="102">
        <f t="shared" si="133"/>
        <v>0</v>
      </c>
      <c r="AU105" s="535"/>
      <c r="AV105" s="535"/>
      <c r="AW105" s="407"/>
      <c r="AX105" s="322"/>
      <c r="AY105" s="79">
        <f t="shared" si="134"/>
        <v>0</v>
      </c>
      <c r="AZ105" s="79">
        <f t="shared" si="135"/>
        <v>0</v>
      </c>
      <c r="BA105" s="102">
        <f t="shared" si="136"/>
        <v>0</v>
      </c>
      <c r="BB105" s="535"/>
      <c r="BC105" s="535"/>
      <c r="BD105" s="407"/>
      <c r="BE105" s="322"/>
      <c r="BF105" s="79">
        <f t="shared" si="137"/>
        <v>0</v>
      </c>
      <c r="BG105" s="79">
        <f t="shared" si="138"/>
        <v>0</v>
      </c>
      <c r="BH105" s="102">
        <f t="shared" si="139"/>
        <v>0</v>
      </c>
      <c r="BI105" s="535"/>
      <c r="BJ105" s="535"/>
      <c r="BK105" s="407"/>
      <c r="BL105" s="322"/>
      <c r="BM105" s="79">
        <f t="shared" si="140"/>
        <v>0</v>
      </c>
      <c r="BN105" s="79">
        <f t="shared" si="141"/>
        <v>0</v>
      </c>
      <c r="BO105" s="102">
        <f t="shared" si="142"/>
        <v>0</v>
      </c>
      <c r="BP105" s="535"/>
      <c r="BQ105" s="535"/>
      <c r="BR105" s="407"/>
      <c r="BS105" s="322"/>
      <c r="BT105" s="79">
        <f t="shared" si="143"/>
        <v>0</v>
      </c>
      <c r="BU105" s="79">
        <f t="shared" si="144"/>
        <v>0</v>
      </c>
      <c r="BV105" s="102">
        <f t="shared" si="145"/>
        <v>0</v>
      </c>
      <c r="BW105" s="535"/>
      <c r="BX105" s="535"/>
      <c r="BY105" s="407"/>
      <c r="BZ105" s="322"/>
      <c r="CA105" s="79">
        <f t="shared" si="146"/>
        <v>0</v>
      </c>
      <c r="CB105" s="79">
        <f t="shared" si="147"/>
        <v>0</v>
      </c>
      <c r="CC105" s="102">
        <f t="shared" si="148"/>
        <v>0</v>
      </c>
      <c r="CD105" s="535"/>
      <c r="CE105" s="535"/>
      <c r="CF105" s="407"/>
      <c r="CG105" s="322"/>
      <c r="CH105" s="79">
        <f t="shared" si="149"/>
        <v>0</v>
      </c>
      <c r="CI105" s="79">
        <f t="shared" si="150"/>
        <v>0</v>
      </c>
      <c r="CJ105" s="102">
        <f t="shared" si="151"/>
        <v>0</v>
      </c>
      <c r="CK105" s="535"/>
      <c r="CL105" s="535"/>
      <c r="CM105" s="407"/>
      <c r="CN105" s="322"/>
      <c r="CO105" s="79">
        <f t="shared" si="152"/>
        <v>0</v>
      </c>
      <c r="CP105" s="79">
        <f t="shared" si="153"/>
        <v>0</v>
      </c>
      <c r="CQ105" s="102">
        <f t="shared" si="154"/>
        <v>0</v>
      </c>
      <c r="CR105" s="535"/>
      <c r="CS105" s="535"/>
      <c r="CT105" s="407"/>
      <c r="CU105" s="322"/>
      <c r="CV105" s="79">
        <f t="shared" si="155"/>
        <v>0</v>
      </c>
      <c r="CW105" s="79">
        <f t="shared" si="156"/>
        <v>0</v>
      </c>
      <c r="CX105" s="102">
        <f t="shared" si="157"/>
        <v>0</v>
      </c>
      <c r="CY105" s="535"/>
      <c r="CZ105" s="535"/>
      <c r="DA105" s="407"/>
      <c r="DB105" s="322"/>
      <c r="DC105" s="79">
        <f t="shared" si="158"/>
        <v>0</v>
      </c>
      <c r="DD105" s="79">
        <f t="shared" si="159"/>
        <v>0</v>
      </c>
      <c r="DE105" s="102">
        <f t="shared" si="160"/>
        <v>0</v>
      </c>
      <c r="DF105" s="535"/>
      <c r="DG105" s="535"/>
      <c r="DH105" s="407"/>
      <c r="DI105" s="322"/>
      <c r="DJ105" s="79">
        <f t="shared" si="161"/>
        <v>0</v>
      </c>
      <c r="DK105" s="79">
        <f t="shared" si="162"/>
        <v>0</v>
      </c>
      <c r="DL105" s="102">
        <f t="shared" si="163"/>
        <v>0</v>
      </c>
      <c r="DM105" s="535"/>
      <c r="DN105" s="535"/>
      <c r="DO105" s="407"/>
      <c r="DP105" s="322"/>
      <c r="DQ105" s="79">
        <f t="shared" si="164"/>
        <v>0</v>
      </c>
      <c r="DR105" s="79">
        <f t="shared" si="165"/>
        <v>0</v>
      </c>
      <c r="DS105" s="102">
        <f t="shared" si="166"/>
        <v>0</v>
      </c>
      <c r="DT105" s="535"/>
      <c r="DU105" s="535"/>
      <c r="DV105" s="407"/>
    </row>
    <row r="106" spans="1:126" ht="12.75" outlineLevel="1" x14ac:dyDescent="0.2">
      <c r="A106" s="92" t="s">
        <v>12</v>
      </c>
      <c r="B106" s="166"/>
      <c r="C106" s="52"/>
      <c r="D106" s="53"/>
      <c r="E106" s="102">
        <f t="shared" si="114"/>
        <v>0</v>
      </c>
      <c r="F106" s="147"/>
      <c r="G106" s="18"/>
      <c r="H106" s="323" t="s">
        <v>340</v>
      </c>
      <c r="I106" s="79">
        <f t="shared" si="115"/>
        <v>0</v>
      </c>
      <c r="J106" s="79">
        <f t="shared" si="116"/>
        <v>0</v>
      </c>
      <c r="K106" s="102">
        <f t="shared" si="117"/>
        <v>0</v>
      </c>
      <c r="L106" s="535"/>
      <c r="M106" s="535"/>
      <c r="N106" s="407"/>
      <c r="O106" s="322" t="str">
        <f t="shared" si="118"/>
        <v>SMC</v>
      </c>
      <c r="P106" s="79">
        <f t="shared" si="119"/>
        <v>0</v>
      </c>
      <c r="Q106" s="79">
        <f t="shared" si="120"/>
        <v>0</v>
      </c>
      <c r="R106" s="102">
        <f t="shared" si="169"/>
        <v>0</v>
      </c>
      <c r="S106" s="535"/>
      <c r="T106" s="535"/>
      <c r="U106" s="407"/>
      <c r="V106" s="322"/>
      <c r="W106" s="79">
        <f t="shared" si="122"/>
        <v>0</v>
      </c>
      <c r="X106" s="79">
        <f t="shared" si="123"/>
        <v>0</v>
      </c>
      <c r="Y106" s="102">
        <f t="shared" si="124"/>
        <v>0</v>
      </c>
      <c r="Z106" s="535"/>
      <c r="AA106" s="535"/>
      <c r="AB106" s="407"/>
      <c r="AC106" s="322"/>
      <c r="AD106" s="79">
        <f t="shared" si="125"/>
        <v>0</v>
      </c>
      <c r="AE106" s="79">
        <f t="shared" si="126"/>
        <v>0</v>
      </c>
      <c r="AF106" s="102">
        <f t="shared" si="127"/>
        <v>0</v>
      </c>
      <c r="AG106" s="535"/>
      <c r="AH106" s="535"/>
      <c r="AI106" s="407"/>
      <c r="AJ106" s="322"/>
      <c r="AK106" s="79">
        <f t="shared" si="128"/>
        <v>0</v>
      </c>
      <c r="AL106" s="79">
        <f t="shared" si="129"/>
        <v>0</v>
      </c>
      <c r="AM106" s="102">
        <f t="shared" si="130"/>
        <v>0</v>
      </c>
      <c r="AN106" s="535"/>
      <c r="AO106" s="535"/>
      <c r="AP106" s="407"/>
      <c r="AQ106" s="322"/>
      <c r="AR106" s="79">
        <f t="shared" si="131"/>
        <v>0</v>
      </c>
      <c r="AS106" s="79">
        <f t="shared" si="132"/>
        <v>0</v>
      </c>
      <c r="AT106" s="102">
        <f t="shared" si="133"/>
        <v>0</v>
      </c>
      <c r="AU106" s="535"/>
      <c r="AV106" s="535"/>
      <c r="AW106" s="407"/>
      <c r="AX106" s="322"/>
      <c r="AY106" s="79">
        <f t="shared" si="134"/>
        <v>0</v>
      </c>
      <c r="AZ106" s="79">
        <f t="shared" si="135"/>
        <v>0</v>
      </c>
      <c r="BA106" s="102">
        <f t="shared" si="136"/>
        <v>0</v>
      </c>
      <c r="BB106" s="535"/>
      <c r="BC106" s="535"/>
      <c r="BD106" s="407"/>
      <c r="BE106" s="322"/>
      <c r="BF106" s="79">
        <f t="shared" si="137"/>
        <v>0</v>
      </c>
      <c r="BG106" s="79">
        <f t="shared" si="138"/>
        <v>0</v>
      </c>
      <c r="BH106" s="102">
        <f t="shared" si="139"/>
        <v>0</v>
      </c>
      <c r="BI106" s="535"/>
      <c r="BJ106" s="535"/>
      <c r="BK106" s="407"/>
      <c r="BL106" s="322"/>
      <c r="BM106" s="79">
        <f t="shared" si="140"/>
        <v>0</v>
      </c>
      <c r="BN106" s="79">
        <f t="shared" si="141"/>
        <v>0</v>
      </c>
      <c r="BO106" s="102">
        <f t="shared" si="142"/>
        <v>0</v>
      </c>
      <c r="BP106" s="535"/>
      <c r="BQ106" s="535"/>
      <c r="BR106" s="407"/>
      <c r="BS106" s="322"/>
      <c r="BT106" s="79">
        <f t="shared" si="143"/>
        <v>0</v>
      </c>
      <c r="BU106" s="79">
        <f t="shared" si="144"/>
        <v>0</v>
      </c>
      <c r="BV106" s="102">
        <f t="shared" si="145"/>
        <v>0</v>
      </c>
      <c r="BW106" s="535"/>
      <c r="BX106" s="535"/>
      <c r="BY106" s="407"/>
      <c r="BZ106" s="322"/>
      <c r="CA106" s="79">
        <f t="shared" si="146"/>
        <v>0</v>
      </c>
      <c r="CB106" s="79">
        <f t="shared" si="147"/>
        <v>0</v>
      </c>
      <c r="CC106" s="102">
        <f t="shared" si="148"/>
        <v>0</v>
      </c>
      <c r="CD106" s="535"/>
      <c r="CE106" s="535"/>
      <c r="CF106" s="407"/>
      <c r="CG106" s="322"/>
      <c r="CH106" s="79">
        <f t="shared" si="149"/>
        <v>0</v>
      </c>
      <c r="CI106" s="79">
        <f t="shared" si="150"/>
        <v>0</v>
      </c>
      <c r="CJ106" s="102">
        <f t="shared" si="151"/>
        <v>0</v>
      </c>
      <c r="CK106" s="535"/>
      <c r="CL106" s="535"/>
      <c r="CM106" s="407"/>
      <c r="CN106" s="322"/>
      <c r="CO106" s="79">
        <f t="shared" si="152"/>
        <v>0</v>
      </c>
      <c r="CP106" s="79">
        <f t="shared" si="153"/>
        <v>0</v>
      </c>
      <c r="CQ106" s="102">
        <f t="shared" si="154"/>
        <v>0</v>
      </c>
      <c r="CR106" s="535"/>
      <c r="CS106" s="535"/>
      <c r="CT106" s="407"/>
      <c r="CU106" s="322"/>
      <c r="CV106" s="79">
        <f t="shared" si="155"/>
        <v>0</v>
      </c>
      <c r="CW106" s="79">
        <f t="shared" si="156"/>
        <v>0</v>
      </c>
      <c r="CX106" s="102">
        <f t="shared" si="157"/>
        <v>0</v>
      </c>
      <c r="CY106" s="535"/>
      <c r="CZ106" s="535"/>
      <c r="DA106" s="407"/>
      <c r="DB106" s="322"/>
      <c r="DC106" s="79">
        <f t="shared" si="158"/>
        <v>0</v>
      </c>
      <c r="DD106" s="79">
        <f t="shared" si="159"/>
        <v>0</v>
      </c>
      <c r="DE106" s="102">
        <f t="shared" si="160"/>
        <v>0</v>
      </c>
      <c r="DF106" s="535"/>
      <c r="DG106" s="535"/>
      <c r="DH106" s="407"/>
      <c r="DI106" s="322"/>
      <c r="DJ106" s="79">
        <f t="shared" si="161"/>
        <v>0</v>
      </c>
      <c r="DK106" s="79">
        <f t="shared" si="162"/>
        <v>0</v>
      </c>
      <c r="DL106" s="102">
        <f t="shared" si="163"/>
        <v>0</v>
      </c>
      <c r="DM106" s="535"/>
      <c r="DN106" s="535"/>
      <c r="DO106" s="407"/>
      <c r="DP106" s="322"/>
      <c r="DQ106" s="79">
        <f t="shared" si="164"/>
        <v>0</v>
      </c>
      <c r="DR106" s="79">
        <f t="shared" si="165"/>
        <v>0</v>
      </c>
      <c r="DS106" s="102">
        <f t="shared" si="166"/>
        <v>0</v>
      </c>
      <c r="DT106" s="535"/>
      <c r="DU106" s="535"/>
      <c r="DV106" s="407"/>
    </row>
    <row r="107" spans="1:126" ht="15" outlineLevel="1" x14ac:dyDescent="0.35">
      <c r="A107" s="92" t="s">
        <v>57</v>
      </c>
      <c r="B107" s="168" t="s">
        <v>102</v>
      </c>
      <c r="C107" s="42"/>
      <c r="D107" s="42"/>
      <c r="E107" s="78">
        <f t="shared" si="114"/>
        <v>0</v>
      </c>
      <c r="F107" s="215"/>
      <c r="G107" s="18"/>
      <c r="H107" s="323" t="s">
        <v>340</v>
      </c>
      <c r="I107" s="79">
        <f t="shared" si="115"/>
        <v>0</v>
      </c>
      <c r="J107" s="79">
        <f t="shared" si="116"/>
        <v>0</v>
      </c>
      <c r="K107" s="102">
        <f t="shared" si="117"/>
        <v>0</v>
      </c>
      <c r="L107" s="535"/>
      <c r="M107" s="535"/>
      <c r="N107" s="407"/>
      <c r="O107" s="322" t="str">
        <f t="shared" si="118"/>
        <v>SMC</v>
      </c>
      <c r="P107" s="79">
        <f t="shared" si="119"/>
        <v>0</v>
      </c>
      <c r="Q107" s="79">
        <f t="shared" si="120"/>
        <v>0</v>
      </c>
      <c r="R107" s="102">
        <f t="shared" si="169"/>
        <v>0</v>
      </c>
      <c r="S107" s="535"/>
      <c r="T107" s="535"/>
      <c r="U107" s="407"/>
      <c r="V107" s="322"/>
      <c r="W107" s="79">
        <f t="shared" si="122"/>
        <v>0</v>
      </c>
      <c r="X107" s="79">
        <f t="shared" si="123"/>
        <v>0</v>
      </c>
      <c r="Y107" s="102">
        <f t="shared" si="124"/>
        <v>0</v>
      </c>
      <c r="Z107" s="535"/>
      <c r="AA107" s="535"/>
      <c r="AB107" s="407"/>
      <c r="AC107" s="322"/>
      <c r="AD107" s="79">
        <f t="shared" si="125"/>
        <v>0</v>
      </c>
      <c r="AE107" s="79">
        <f t="shared" si="126"/>
        <v>0</v>
      </c>
      <c r="AF107" s="102">
        <f t="shared" si="127"/>
        <v>0</v>
      </c>
      <c r="AG107" s="535"/>
      <c r="AH107" s="535"/>
      <c r="AI107" s="407"/>
      <c r="AJ107" s="322"/>
      <c r="AK107" s="79">
        <f t="shared" si="128"/>
        <v>0</v>
      </c>
      <c r="AL107" s="79">
        <f t="shared" si="129"/>
        <v>0</v>
      </c>
      <c r="AM107" s="102">
        <f t="shared" si="130"/>
        <v>0</v>
      </c>
      <c r="AN107" s="535"/>
      <c r="AO107" s="535"/>
      <c r="AP107" s="407"/>
      <c r="AQ107" s="322"/>
      <c r="AR107" s="79">
        <f t="shared" si="131"/>
        <v>0</v>
      </c>
      <c r="AS107" s="79">
        <f t="shared" si="132"/>
        <v>0</v>
      </c>
      <c r="AT107" s="102">
        <f t="shared" si="133"/>
        <v>0</v>
      </c>
      <c r="AU107" s="535"/>
      <c r="AV107" s="535"/>
      <c r="AW107" s="407"/>
      <c r="AX107" s="322"/>
      <c r="AY107" s="79">
        <f t="shared" si="134"/>
        <v>0</v>
      </c>
      <c r="AZ107" s="79">
        <f t="shared" si="135"/>
        <v>0</v>
      </c>
      <c r="BA107" s="102">
        <f t="shared" si="136"/>
        <v>0</v>
      </c>
      <c r="BB107" s="535"/>
      <c r="BC107" s="535"/>
      <c r="BD107" s="407"/>
      <c r="BE107" s="322"/>
      <c r="BF107" s="79">
        <f t="shared" si="137"/>
        <v>0</v>
      </c>
      <c r="BG107" s="79">
        <f t="shared" si="138"/>
        <v>0</v>
      </c>
      <c r="BH107" s="102">
        <f t="shared" si="139"/>
        <v>0</v>
      </c>
      <c r="BI107" s="535"/>
      <c r="BJ107" s="535"/>
      <c r="BK107" s="407"/>
      <c r="BL107" s="322"/>
      <c r="BM107" s="79">
        <f t="shared" si="140"/>
        <v>0</v>
      </c>
      <c r="BN107" s="79">
        <f t="shared" si="141"/>
        <v>0</v>
      </c>
      <c r="BO107" s="102">
        <f t="shared" si="142"/>
        <v>0</v>
      </c>
      <c r="BP107" s="535"/>
      <c r="BQ107" s="535"/>
      <c r="BR107" s="407"/>
      <c r="BS107" s="322"/>
      <c r="BT107" s="79">
        <f t="shared" si="143"/>
        <v>0</v>
      </c>
      <c r="BU107" s="79">
        <f t="shared" si="144"/>
        <v>0</v>
      </c>
      <c r="BV107" s="102">
        <f t="shared" si="145"/>
        <v>0</v>
      </c>
      <c r="BW107" s="535"/>
      <c r="BX107" s="535"/>
      <c r="BY107" s="407"/>
      <c r="BZ107" s="322"/>
      <c r="CA107" s="79">
        <f t="shared" si="146"/>
        <v>0</v>
      </c>
      <c r="CB107" s="79">
        <f t="shared" si="147"/>
        <v>0</v>
      </c>
      <c r="CC107" s="102">
        <f t="shared" si="148"/>
        <v>0</v>
      </c>
      <c r="CD107" s="535"/>
      <c r="CE107" s="535"/>
      <c r="CF107" s="407"/>
      <c r="CG107" s="322"/>
      <c r="CH107" s="79">
        <f t="shared" si="149"/>
        <v>0</v>
      </c>
      <c r="CI107" s="79">
        <f t="shared" si="150"/>
        <v>0</v>
      </c>
      <c r="CJ107" s="102">
        <f t="shared" si="151"/>
        <v>0</v>
      </c>
      <c r="CK107" s="535"/>
      <c r="CL107" s="535"/>
      <c r="CM107" s="407"/>
      <c r="CN107" s="322"/>
      <c r="CO107" s="79">
        <f t="shared" si="152"/>
        <v>0</v>
      </c>
      <c r="CP107" s="79">
        <f t="shared" si="153"/>
        <v>0</v>
      </c>
      <c r="CQ107" s="102">
        <f t="shared" si="154"/>
        <v>0</v>
      </c>
      <c r="CR107" s="535"/>
      <c r="CS107" s="535"/>
      <c r="CT107" s="407"/>
      <c r="CU107" s="322"/>
      <c r="CV107" s="79">
        <f t="shared" si="155"/>
        <v>0</v>
      </c>
      <c r="CW107" s="79">
        <f t="shared" si="156"/>
        <v>0</v>
      </c>
      <c r="CX107" s="102">
        <f t="shared" si="157"/>
        <v>0</v>
      </c>
      <c r="CY107" s="535"/>
      <c r="CZ107" s="535"/>
      <c r="DA107" s="407"/>
      <c r="DB107" s="322"/>
      <c r="DC107" s="79">
        <f t="shared" si="158"/>
        <v>0</v>
      </c>
      <c r="DD107" s="79">
        <f t="shared" si="159"/>
        <v>0</v>
      </c>
      <c r="DE107" s="102">
        <f t="shared" si="160"/>
        <v>0</v>
      </c>
      <c r="DF107" s="535"/>
      <c r="DG107" s="535"/>
      <c r="DH107" s="407"/>
      <c r="DI107" s="322"/>
      <c r="DJ107" s="79">
        <f t="shared" si="161"/>
        <v>0</v>
      </c>
      <c r="DK107" s="79">
        <f t="shared" si="162"/>
        <v>0</v>
      </c>
      <c r="DL107" s="102">
        <f t="shared" si="163"/>
        <v>0</v>
      </c>
      <c r="DM107" s="535"/>
      <c r="DN107" s="535"/>
      <c r="DO107" s="407"/>
      <c r="DP107" s="322"/>
      <c r="DQ107" s="79">
        <f t="shared" si="164"/>
        <v>0</v>
      </c>
      <c r="DR107" s="79">
        <f t="shared" si="165"/>
        <v>0</v>
      </c>
      <c r="DS107" s="102">
        <f t="shared" si="166"/>
        <v>0</v>
      </c>
      <c r="DT107" s="535"/>
      <c r="DU107" s="535"/>
      <c r="DV107" s="407"/>
    </row>
    <row r="108" spans="1:126" ht="12.75" x14ac:dyDescent="0.2">
      <c r="A108" s="107" t="s">
        <v>151</v>
      </c>
      <c r="B108" s="169"/>
      <c r="C108" s="106">
        <f>SUMIF($O78:$O107,MID($H108,3,10),C78:C107)</f>
        <v>0</v>
      </c>
      <c r="D108" s="106">
        <f>SUMIF($O78:$O107,MID($H108,3,10),D78:D107)</f>
        <v>0</v>
      </c>
      <c r="E108" s="106">
        <f t="shared" si="114"/>
        <v>0</v>
      </c>
      <c r="F108" s="147"/>
      <c r="G108" s="18"/>
      <c r="H108" s="323" t="s">
        <v>342</v>
      </c>
      <c r="I108" s="103">
        <f>IF(I$1="","",SUMIF($O79:$O107,MID($H108,3,10),I79:I107))</f>
        <v>0</v>
      </c>
      <c r="J108" s="103">
        <f>IF(I$1="","",SUMIF($O79:$O107,MID($H108,3,10),J79:J107))</f>
        <v>0</v>
      </c>
      <c r="K108" s="103">
        <f>IF(I$1="","",SUM(I108:J108))</f>
        <v>0</v>
      </c>
      <c r="L108" s="489">
        <f>IF(I$1="","",SUMIF($O78:$O107,MID($H108,3,10),L78:L107))</f>
        <v>0</v>
      </c>
      <c r="M108" s="489">
        <f>IF(I$1="","",SUMIF($O78:$O107,MID($H108,3,10),M78:M107))</f>
        <v>0</v>
      </c>
      <c r="N108" s="407"/>
      <c r="O108" s="322" t="str">
        <f t="shared" si="118"/>
        <v>S</v>
      </c>
      <c r="P108" s="103">
        <f>IF(P$1="","",SUMIF($O79:$O107,MID($H108,3,10),P79:P107))</f>
        <v>0</v>
      </c>
      <c r="Q108" s="103">
        <f>IF(P$1="","",SUMIF($O79:$O107,MID($H108,3,10),Q79:Q107))</f>
        <v>0</v>
      </c>
      <c r="R108" s="103">
        <f t="shared" si="169"/>
        <v>0</v>
      </c>
      <c r="S108" s="488">
        <f>IF(P$1="","",SUMIF($O78:$O107,MID($H108,3,10),S78:S107))</f>
        <v>0</v>
      </c>
      <c r="T108" s="488">
        <f>IF(P$1="","",SUMIF($O78:$O107,MID($H108,3,10),T78:T107))</f>
        <v>0</v>
      </c>
      <c r="U108" s="407"/>
      <c r="V108" s="322"/>
      <c r="W108" s="103">
        <f>IF(W$1="","",SUMIF($O79:$O107,MID($H108,3,10),W79:W107))</f>
        <v>0</v>
      </c>
      <c r="X108" s="103">
        <f>IF(W$1="","",SUMIF($O79:$O107,MID($H108,3,10),X79:X107))</f>
        <v>0</v>
      </c>
      <c r="Y108" s="103">
        <f t="shared" si="124"/>
        <v>0</v>
      </c>
      <c r="Z108" s="488">
        <f>IF(W$1="","",SUMIF($O78:$O107,MID($H108,3,10),Z78:Z107))</f>
        <v>0</v>
      </c>
      <c r="AA108" s="488">
        <f>IF(W$1="","",SUMIF($O78:$O107,MID($H108,3,10),AA78:AA107))</f>
        <v>0</v>
      </c>
      <c r="AB108" s="407"/>
      <c r="AC108" s="322"/>
      <c r="AD108" s="103">
        <f>IF(AD$1="","",SUMIF($O79:$O107,MID($H108,3,10),AD79:AD107))</f>
        <v>0</v>
      </c>
      <c r="AE108" s="103">
        <f>IF(AD$1="","",SUMIF($O79:$O107,MID($H108,3,10),AE79:AE107))</f>
        <v>0</v>
      </c>
      <c r="AF108" s="103">
        <f t="shared" si="127"/>
        <v>0</v>
      </c>
      <c r="AG108" s="488">
        <f>IF(AD$1="","",SUMIF($O78:$O107,MID($H108,3,10),AG78:AG107))</f>
        <v>0</v>
      </c>
      <c r="AH108" s="488">
        <f>IF(AD$1="","",SUMIF($O78:$O107,MID($H108,3,10),AH78:AH107))</f>
        <v>0</v>
      </c>
      <c r="AI108" s="407"/>
      <c r="AJ108" s="322"/>
      <c r="AK108" s="103">
        <f>IF(AK$1="","",SUMIF($O79:$O107,MID($H108,3,10),AK79:AK107))</f>
        <v>0</v>
      </c>
      <c r="AL108" s="103">
        <f>IF(AK$1="","",SUMIF($O79:$O107,MID($H108,3,10),AL79:AL107))</f>
        <v>0</v>
      </c>
      <c r="AM108" s="103">
        <f t="shared" si="130"/>
        <v>0</v>
      </c>
      <c r="AN108" s="488">
        <f>IF(AK$1="","",SUMIF($O78:$O107,MID($H108,3,10),AN78:AN107))</f>
        <v>0</v>
      </c>
      <c r="AO108" s="488">
        <f>IF(AK$1="","",SUMIF($O78:$O107,MID($H108,3,10),AO78:AO107))</f>
        <v>0</v>
      </c>
      <c r="AP108" s="407"/>
      <c r="AQ108" s="322"/>
      <c r="AR108" s="103">
        <f>IF(AR$1="","",SUMIF($O79:$O107,MID($H108,3,10),AR79:AR107))</f>
        <v>0</v>
      </c>
      <c r="AS108" s="103">
        <f>IF(AR$1="","",SUMIF($O79:$O107,MID($H108,3,10),AS79:AS107))</f>
        <v>0</v>
      </c>
      <c r="AT108" s="103">
        <f t="shared" si="133"/>
        <v>0</v>
      </c>
      <c r="AU108" s="488">
        <f>IF(AR$1="","",SUMIF($O78:$O107,MID($H108,3,10),AU78:AU107))</f>
        <v>0</v>
      </c>
      <c r="AV108" s="488">
        <f>IF(AR$1="","",SUMIF($O78:$O107,MID($H108,3,10),AV78:AV107))</f>
        <v>0</v>
      </c>
      <c r="AW108" s="407"/>
      <c r="AX108" s="322"/>
      <c r="AY108" s="103">
        <f>IF(AY$1="","",SUMIF($O79:$O107,MID($H108,3,10),AY79:AY107))</f>
        <v>0</v>
      </c>
      <c r="AZ108" s="103">
        <f>IF(AY$1="","",SUMIF($O79:$O107,MID($H108,3,10),AZ79:AZ107))</f>
        <v>0</v>
      </c>
      <c r="BA108" s="103">
        <f t="shared" si="136"/>
        <v>0</v>
      </c>
      <c r="BB108" s="488">
        <f>IF(AY$1="","",SUMIF($O78:$O107,MID($H108,3,10),BB78:BB107))</f>
        <v>0</v>
      </c>
      <c r="BC108" s="488">
        <f>IF(AY$1="","",SUMIF($O78:$O107,MID($H108,3,10),BC78:BC107))</f>
        <v>0</v>
      </c>
      <c r="BD108" s="407"/>
      <c r="BE108" s="322"/>
      <c r="BF108" s="103">
        <f>IF(BF$1="","",SUMIF($O79:$O107,MID($H108,3,10),BF79:BF107))</f>
        <v>0</v>
      </c>
      <c r="BG108" s="103">
        <f>IF(BF$1="","",SUMIF($O79:$O107,MID($H108,3,10),BG79:BG107))</f>
        <v>0</v>
      </c>
      <c r="BH108" s="103">
        <f t="shared" si="139"/>
        <v>0</v>
      </c>
      <c r="BI108" s="488">
        <f>IF(BF$1="","",SUMIF($O78:$O107,MID($H108,3,10),BI78:BI107))</f>
        <v>0</v>
      </c>
      <c r="BJ108" s="488">
        <f>IF(BF$1="","",SUMIF($O78:$O107,MID($H108,3,10),BJ78:BJ107))</f>
        <v>0</v>
      </c>
      <c r="BK108" s="407"/>
      <c r="BL108" s="322"/>
      <c r="BM108" s="103">
        <f>IF(BM$1="","",SUMIF($O79:$O107,MID($H108,3,10),BM79:BM107))</f>
        <v>0</v>
      </c>
      <c r="BN108" s="103">
        <f>IF(BM$1="","",SUMIF($O79:$O107,MID($H108,3,10),BN79:BN107))</f>
        <v>0</v>
      </c>
      <c r="BO108" s="103">
        <f t="shared" si="142"/>
        <v>0</v>
      </c>
      <c r="BP108" s="488">
        <f>IF(BM$1="","",SUMIF($O78:$O107,MID($H108,3,10),BP78:BP107))</f>
        <v>0</v>
      </c>
      <c r="BQ108" s="488">
        <f>IF(BM$1="","",SUMIF($O78:$O107,MID($H108,3,10),BQ78:BQ107))</f>
        <v>0</v>
      </c>
      <c r="BR108" s="407"/>
      <c r="BS108" s="322"/>
      <c r="BT108" s="103">
        <f>IF(BT$1="","",SUMIF($O79:$O107,MID($H108,3,10),BT79:BT107))</f>
        <v>0</v>
      </c>
      <c r="BU108" s="103">
        <f>IF(BT$1="","",SUMIF($O79:$O107,MID($H108,3,10),BU79:BU107))</f>
        <v>0</v>
      </c>
      <c r="BV108" s="103">
        <f t="shared" si="145"/>
        <v>0</v>
      </c>
      <c r="BW108" s="488">
        <f>IF(BT$1="","",SUMIF($O78:$O107,MID($H108,3,10),BW78:BW107))</f>
        <v>0</v>
      </c>
      <c r="BX108" s="488">
        <f>IF(BT$1="","",SUMIF($O78:$O107,MID($H108,3,10),BX78:BX107))</f>
        <v>0</v>
      </c>
      <c r="BY108" s="407"/>
      <c r="BZ108" s="322"/>
      <c r="CA108" s="103">
        <f>IF(CA$1="","",SUMIF($O79:$O107,MID($H108,3,10),CA79:CA107))</f>
        <v>0</v>
      </c>
      <c r="CB108" s="103">
        <f>IF(CA$1="","",SUMIF($O79:$O107,MID($H108,3,10),CB79:CB107))</f>
        <v>0</v>
      </c>
      <c r="CC108" s="103">
        <f t="shared" si="148"/>
        <v>0</v>
      </c>
      <c r="CD108" s="488">
        <f>IF(CA$1="","",SUMIF($O78:$O107,MID($H108,3,10),CD78:CD107))</f>
        <v>0</v>
      </c>
      <c r="CE108" s="488">
        <f>IF(CA$1="","",SUMIF($O78:$O107,MID($H108,3,10),CE78:CE107))</f>
        <v>0</v>
      </c>
      <c r="CF108" s="407"/>
      <c r="CG108" s="322"/>
      <c r="CH108" s="103">
        <f>IF(CH$1="","",SUMIF($O79:$O107,MID($H108,3,10),CH79:CH107))</f>
        <v>0</v>
      </c>
      <c r="CI108" s="103">
        <f>IF(CH$1="","",SUMIF($O79:$O107,MID($H108,3,10),CI79:CI107))</f>
        <v>0</v>
      </c>
      <c r="CJ108" s="103">
        <f t="shared" si="151"/>
        <v>0</v>
      </c>
      <c r="CK108" s="488">
        <f>IF(CH$1="","",SUMIF($O78:$O107,MID($H108,3,10),CK78:CK107))</f>
        <v>0</v>
      </c>
      <c r="CL108" s="488">
        <f>IF(CH$1="","",SUMIF($O78:$O107,MID($H108,3,10),CL78:CL107))</f>
        <v>0</v>
      </c>
      <c r="CM108" s="407"/>
      <c r="CN108" s="322"/>
      <c r="CO108" s="103">
        <f>IF(CO$1="","",SUMIF($O79:$O107,MID($H108,3,10),CO79:CO107))</f>
        <v>0</v>
      </c>
      <c r="CP108" s="103">
        <f>IF(CO$1="","",SUMIF($O79:$O107,MID($H108,3,10),CP79:CP107))</f>
        <v>0</v>
      </c>
      <c r="CQ108" s="103">
        <f t="shared" si="154"/>
        <v>0</v>
      </c>
      <c r="CR108" s="488">
        <f>IF(CO$1="","",SUMIF($O78:$O107,MID($H108,3,10),CR78:CR107))</f>
        <v>0</v>
      </c>
      <c r="CS108" s="488">
        <f>IF(CO$1="","",SUMIF($O78:$O107,MID($H108,3,10),CS78:CS107))</f>
        <v>0</v>
      </c>
      <c r="CT108" s="407"/>
      <c r="CU108" s="322"/>
      <c r="CV108" s="103">
        <f>IF(CV$1="","",SUMIF($O79:$O107,MID($H108,3,10),CV79:CV107))</f>
        <v>0</v>
      </c>
      <c r="CW108" s="103">
        <f>IF(CV$1="","",SUMIF($O79:$O107,MID($H108,3,10),CW79:CW107))</f>
        <v>0</v>
      </c>
      <c r="CX108" s="103">
        <f t="shared" si="157"/>
        <v>0</v>
      </c>
      <c r="CY108" s="488">
        <f>IF(CV$1="","",SUMIF($O78:$O107,MID($H108,3,10),CY78:CY107))</f>
        <v>0</v>
      </c>
      <c r="CZ108" s="488">
        <f>IF(CV$1="","",SUMIF($O78:$O107,MID($H108,3,10),CZ78:CZ107))</f>
        <v>0</v>
      </c>
      <c r="DA108" s="407"/>
      <c r="DB108" s="322"/>
      <c r="DC108" s="103">
        <f>IF(DC$1="","",SUMIF($O79:$O107,MID($H108,3,10),DC79:DC107))</f>
        <v>0</v>
      </c>
      <c r="DD108" s="103">
        <f>IF(DC$1="","",SUMIF($O79:$O107,MID($H108,3,10),DD79:DD107))</f>
        <v>0</v>
      </c>
      <c r="DE108" s="103">
        <f t="shared" si="160"/>
        <v>0</v>
      </c>
      <c r="DF108" s="488">
        <f>IF(DC$1="","",SUMIF($O78:$O107,MID($H108,3,10),DF78:DF107))</f>
        <v>0</v>
      </c>
      <c r="DG108" s="488">
        <f>IF(DC$1="","",SUMIF($O78:$O107,MID($H108,3,10),DG78:DG107))</f>
        <v>0</v>
      </c>
      <c r="DH108" s="407"/>
      <c r="DI108" s="322"/>
      <c r="DJ108" s="103">
        <f>IF(DJ$1="","",SUMIF($O79:$O107,MID($H108,3,10),DJ79:DJ107))</f>
        <v>0</v>
      </c>
      <c r="DK108" s="103">
        <f>IF(DJ$1="","",SUMIF($O79:$O107,MID($H108,3,10),DK79:DK107))</f>
        <v>0</v>
      </c>
      <c r="DL108" s="103">
        <f t="shared" si="163"/>
        <v>0</v>
      </c>
      <c r="DM108" s="488">
        <f>IF(DJ$1="","",SUMIF($O78:$O107,MID($H108,3,10),DM78:DM107))</f>
        <v>0</v>
      </c>
      <c r="DN108" s="488">
        <f>IF(DJ$1="","",SUMIF($O78:$O107,MID($H108,3,10),DN78:DN107))</f>
        <v>0</v>
      </c>
      <c r="DO108" s="407"/>
      <c r="DP108" s="322"/>
      <c r="DQ108" s="103">
        <f>IF(DQ$1="","",SUMIF($O79:$O107,MID($H108,3,10),DQ79:DQ107))</f>
        <v>0</v>
      </c>
      <c r="DR108" s="103">
        <f>IF(DQ$1="","",SUMIF($O79:$O107,MID($H108,3,10),DR79:DR107))</f>
        <v>0</v>
      </c>
      <c r="DS108" s="103">
        <f t="shared" si="166"/>
        <v>0</v>
      </c>
      <c r="DT108" s="488">
        <f>IF(DQ$1="","",SUMIF($O78:$O107,MID($H108,3,10),DT78:DT107))</f>
        <v>0</v>
      </c>
      <c r="DU108" s="488">
        <f>IF(DQ$1="","",SUMIF($O78:$O107,MID($H108,3,10),DU78:DU107))</f>
        <v>0</v>
      </c>
      <c r="DV108" s="407"/>
    </row>
    <row r="109" spans="1:126" ht="12.75" x14ac:dyDescent="0.2">
      <c r="A109" s="735" t="s">
        <v>80</v>
      </c>
      <c r="B109" s="736"/>
      <c r="C109" s="736"/>
      <c r="D109" s="736"/>
      <c r="E109" s="736"/>
      <c r="F109" s="737"/>
      <c r="G109" s="18"/>
      <c r="I109" s="321"/>
      <c r="J109" s="321"/>
      <c r="K109" s="321"/>
      <c r="L109" s="490"/>
      <c r="M109" s="490"/>
      <c r="N109" s="408"/>
      <c r="O109" s="322"/>
      <c r="P109" s="321"/>
      <c r="Q109" s="321"/>
      <c r="R109" s="321"/>
      <c r="S109" s="490"/>
      <c r="T109" s="490"/>
      <c r="U109" s="408"/>
      <c r="V109" s="322"/>
      <c r="W109" s="321"/>
      <c r="X109" s="321"/>
      <c r="Y109" s="321"/>
      <c r="Z109" s="490"/>
      <c r="AA109" s="490"/>
      <c r="AB109" s="408"/>
      <c r="AC109" s="322"/>
      <c r="AD109" s="321"/>
      <c r="AE109" s="321"/>
      <c r="AF109" s="321"/>
      <c r="AG109" s="490"/>
      <c r="AH109" s="490"/>
      <c r="AI109" s="408"/>
      <c r="AJ109" s="322"/>
      <c r="AK109" s="321"/>
      <c r="AL109" s="321"/>
      <c r="AM109" s="321"/>
      <c r="AN109" s="490"/>
      <c r="AO109" s="490"/>
      <c r="AP109" s="408"/>
      <c r="AQ109" s="322"/>
      <c r="AR109" s="321"/>
      <c r="AS109" s="321"/>
      <c r="AT109" s="321"/>
      <c r="AU109" s="490"/>
      <c r="AV109" s="490"/>
      <c r="AW109" s="408"/>
      <c r="AX109" s="322"/>
      <c r="AY109" s="321"/>
      <c r="AZ109" s="321"/>
      <c r="BA109" s="321"/>
      <c r="BB109" s="490"/>
      <c r="BC109" s="490"/>
      <c r="BD109" s="408"/>
      <c r="BE109" s="322"/>
      <c r="BF109" s="321"/>
      <c r="BG109" s="321"/>
      <c r="BH109" s="321"/>
      <c r="BI109" s="490"/>
      <c r="BJ109" s="490"/>
      <c r="BK109" s="408"/>
      <c r="BL109" s="322"/>
      <c r="BM109" s="321"/>
      <c r="BN109" s="321"/>
      <c r="BO109" s="321"/>
      <c r="BP109" s="490"/>
      <c r="BQ109" s="490"/>
      <c r="BR109" s="408"/>
      <c r="BS109" s="322"/>
      <c r="BT109" s="321"/>
      <c r="BU109" s="321"/>
      <c r="BV109" s="321"/>
      <c r="BW109" s="490"/>
      <c r="BX109" s="490"/>
      <c r="BY109" s="408"/>
      <c r="BZ109" s="322"/>
      <c r="CA109" s="321"/>
      <c r="CB109" s="321"/>
      <c r="CC109" s="321"/>
      <c r="CD109" s="490"/>
      <c r="CE109" s="490"/>
      <c r="CF109" s="408"/>
      <c r="CG109" s="322"/>
      <c r="CH109" s="321"/>
      <c r="CI109" s="321"/>
      <c r="CJ109" s="321"/>
      <c r="CK109" s="490"/>
      <c r="CL109" s="490"/>
      <c r="CM109" s="408"/>
      <c r="CN109" s="322"/>
      <c r="CO109" s="321"/>
      <c r="CP109" s="321"/>
      <c r="CQ109" s="321"/>
      <c r="CR109" s="490"/>
      <c r="CS109" s="490"/>
      <c r="CT109" s="408"/>
      <c r="CU109" s="322"/>
      <c r="CV109" s="321"/>
      <c r="CW109" s="321"/>
      <c r="CX109" s="321"/>
      <c r="CY109" s="490"/>
      <c r="CZ109" s="490"/>
      <c r="DA109" s="408"/>
      <c r="DB109" s="322"/>
      <c r="DC109" s="321"/>
      <c r="DD109" s="321"/>
      <c r="DE109" s="321"/>
      <c r="DF109" s="490"/>
      <c r="DG109" s="490"/>
      <c r="DH109" s="408"/>
      <c r="DI109" s="322"/>
      <c r="DJ109" s="321"/>
      <c r="DK109" s="321"/>
      <c r="DL109" s="321"/>
      <c r="DM109" s="490"/>
      <c r="DN109" s="490"/>
      <c r="DO109" s="408"/>
      <c r="DP109" s="322"/>
      <c r="DQ109" s="321"/>
      <c r="DR109" s="321"/>
      <c r="DS109" s="321"/>
      <c r="DT109" s="490"/>
      <c r="DU109" s="490"/>
      <c r="DV109" s="408"/>
    </row>
    <row r="110" spans="1:126" ht="12.75" outlineLevel="1" x14ac:dyDescent="0.2">
      <c r="A110" s="107" t="s">
        <v>5</v>
      </c>
      <c r="B110" s="151"/>
      <c r="C110" s="103">
        <f>SUMIF($H111:$H116,MID($H110,3,10),C111:C116)</f>
        <v>0</v>
      </c>
      <c r="D110" s="103">
        <f>SUMIF($H111:$H116,MID($H110,3,10),D111:D116)</f>
        <v>0</v>
      </c>
      <c r="E110" s="103">
        <f t="shared" ref="E110:E150" si="170">SUM(C110:D110)</f>
        <v>0</v>
      </c>
      <c r="F110" s="147"/>
      <c r="G110" s="18"/>
      <c r="H110" s="323" t="s">
        <v>344</v>
      </c>
      <c r="I110" s="77">
        <f t="shared" ref="I110:I143" si="171">IF(K$1="Rejected",C110,IF(L110="",C110,SUM(C110,L110)))</f>
        <v>0</v>
      </c>
      <c r="J110" s="77">
        <f t="shared" ref="J110:J143" si="172">IF(K$1="Rejected",D110,IF(M110="",D110,SUM(D110,M110)))</f>
        <v>0</v>
      </c>
      <c r="K110" s="103">
        <f t="shared" ref="K110:K143" si="173">IF(I$1="","",SUM(I110:J110))</f>
        <v>0</v>
      </c>
      <c r="L110" s="432">
        <f>IF(I$1="","",SUMIF($H111:$H116,MID($H110,3,10),L111:L116))</f>
        <v>0</v>
      </c>
      <c r="M110" s="432">
        <f>IF(I$1="","",SUMIF($H111:$H116,MID($H110,3,10),M111:M116))</f>
        <v>0</v>
      </c>
      <c r="N110" s="407"/>
      <c r="O110" s="322" t="str">
        <f t="shared" si="118"/>
        <v>SL</v>
      </c>
      <c r="P110" s="77">
        <f t="shared" ref="P110:P143" si="174">IF(R$1="Rejected",I110,IF(S110="",I110,SUM(I110,S110)))</f>
        <v>0</v>
      </c>
      <c r="Q110" s="77">
        <f t="shared" ref="Q110:Q143" si="175">IF(R$1="Rejected",J110,IF(T110="",J110,SUM(J110,T110)))</f>
        <v>0</v>
      </c>
      <c r="R110" s="103">
        <f t="shared" si="169"/>
        <v>0</v>
      </c>
      <c r="S110" s="432">
        <f>IF(P$1="","",SUMIF($H111:$H116,MID($H110,3,10),S111:S116))</f>
        <v>0</v>
      </c>
      <c r="T110" s="432">
        <f>IF(P$1="","",SUMIF($H111:$H116,MID($H110,3,10),T111:T116))</f>
        <v>0</v>
      </c>
      <c r="U110" s="407"/>
      <c r="V110" s="322"/>
      <c r="W110" s="77">
        <f t="shared" ref="W110:W143" si="176">IF(Y$1="Rejected",P110,IF(Z110="",P110,SUM(P110,Z110)))</f>
        <v>0</v>
      </c>
      <c r="X110" s="77">
        <f t="shared" ref="X110:X143" si="177">IF(Y$1="Rejected",Q110,IF(AA110="",Q110,SUM(Q110,AA110)))</f>
        <v>0</v>
      </c>
      <c r="Y110" s="103">
        <f t="shared" si="124"/>
        <v>0</v>
      </c>
      <c r="Z110" s="432">
        <f>IF(W$1="","",SUMIF($H111:$H116,MID($H110,3,10),Z111:Z116))</f>
        <v>0</v>
      </c>
      <c r="AA110" s="432">
        <f>IF(W$1="","",SUMIF($H111:$H116,MID($H110,3,10),AA111:AA116))</f>
        <v>0</v>
      </c>
      <c r="AB110" s="407"/>
      <c r="AC110" s="322"/>
      <c r="AD110" s="77">
        <f t="shared" ref="AD110:AD143" si="178">IF(AF$1="Rejected",W110,IF(AG110="",W110,SUM(W110,AG110)))</f>
        <v>0</v>
      </c>
      <c r="AE110" s="77">
        <f t="shared" ref="AE110:AE143" si="179">IF(AF$1="Rejected",X110,IF(AH110="",X110,SUM(X110,AH110)))</f>
        <v>0</v>
      </c>
      <c r="AF110" s="103">
        <f t="shared" si="127"/>
        <v>0</v>
      </c>
      <c r="AG110" s="432">
        <f>IF(AD$1="","",SUMIF($H111:$H116,MID($H110,3,10),AG111:AG116))</f>
        <v>0</v>
      </c>
      <c r="AH110" s="432">
        <f>IF(AD$1="","",SUMIF($H111:$H116,MID($H110,3,10),AH111:AH116))</f>
        <v>0</v>
      </c>
      <c r="AI110" s="407"/>
      <c r="AJ110" s="322"/>
      <c r="AK110" s="77">
        <f t="shared" ref="AK110:AK143" si="180">IF(AM$1="Rejected",AD110,IF(AN110="",AD110,SUM(AD110,AN110)))</f>
        <v>0</v>
      </c>
      <c r="AL110" s="77">
        <f t="shared" ref="AL110:AL143" si="181">IF(AM$1="Rejected",AE110,IF(AO110="",AE110,SUM(AE110,AO110)))</f>
        <v>0</v>
      </c>
      <c r="AM110" s="103">
        <f t="shared" si="130"/>
        <v>0</v>
      </c>
      <c r="AN110" s="432">
        <f>IF(AK$1="","",SUMIF($H111:$H116,MID($H110,3,10),AN111:AN116))</f>
        <v>0</v>
      </c>
      <c r="AO110" s="432">
        <f>IF(AK$1="","",SUMIF($H111:$H116,MID($H110,3,10),AO111:AO116))</f>
        <v>0</v>
      </c>
      <c r="AP110" s="407"/>
      <c r="AQ110" s="322"/>
      <c r="AR110" s="77">
        <f t="shared" ref="AR110:AR143" si="182">IF(AT$1="Rejected",AK110,IF(AU110="",AK110,SUM(AK110,AU110)))</f>
        <v>0</v>
      </c>
      <c r="AS110" s="77">
        <f t="shared" ref="AS110:AS143" si="183">IF(AT$1="Rejected",AL110,IF(AV110="",AL110,SUM(AL110,AV110)))</f>
        <v>0</v>
      </c>
      <c r="AT110" s="103">
        <f t="shared" si="133"/>
        <v>0</v>
      </c>
      <c r="AU110" s="432">
        <f>IF(AR$1="","",SUMIF($H111:$H116,MID($H110,3,10),AU111:AU116))</f>
        <v>0</v>
      </c>
      <c r="AV110" s="432">
        <f>IF(AR$1="","",SUMIF($H111:$H116,MID($H110,3,10),AV111:AV116))</f>
        <v>0</v>
      </c>
      <c r="AW110" s="407"/>
      <c r="AX110" s="322"/>
      <c r="AY110" s="77">
        <f t="shared" ref="AY110:AY143" si="184">IF(BA$1="Rejected",AR110,IF(BB110="",AR110,SUM(AR110,BB110)))</f>
        <v>0</v>
      </c>
      <c r="AZ110" s="77">
        <f t="shared" ref="AZ110:AZ143" si="185">IF(BA$1="Rejected",AS110,IF(BC110="",AS110,SUM(AS110,BC110)))</f>
        <v>0</v>
      </c>
      <c r="BA110" s="103">
        <f t="shared" si="136"/>
        <v>0</v>
      </c>
      <c r="BB110" s="432">
        <f>IF(AY$1="","",SUMIF($H111:$H116,MID($H110,3,10),BB111:BB116))</f>
        <v>0</v>
      </c>
      <c r="BC110" s="432">
        <f>IF(AY$1="","",SUMIF($H111:$H116,MID($H110,3,10),BC111:BC116))</f>
        <v>0</v>
      </c>
      <c r="BD110" s="407"/>
      <c r="BE110" s="322"/>
      <c r="BF110" s="77">
        <f t="shared" ref="BF110:BF143" si="186">IF(BH$1="Rejected",AY110,IF(BI110="",AY110,SUM(AY110,BI110)))</f>
        <v>0</v>
      </c>
      <c r="BG110" s="77">
        <f t="shared" ref="BG110:BG143" si="187">IF(BH$1="Rejected",AZ110,IF(BJ110="",AZ110,SUM(AZ110,BJ110)))</f>
        <v>0</v>
      </c>
      <c r="BH110" s="103">
        <f t="shared" si="139"/>
        <v>0</v>
      </c>
      <c r="BI110" s="432">
        <f>IF(BF$1="","",SUMIF($H111:$H116,MID($H110,3,10),BI111:BI116))</f>
        <v>0</v>
      </c>
      <c r="BJ110" s="432">
        <f>IF(BF$1="","",SUMIF($H111:$H116,MID($H110,3,10),BJ111:BJ116))</f>
        <v>0</v>
      </c>
      <c r="BK110" s="407"/>
      <c r="BL110" s="322"/>
      <c r="BM110" s="77">
        <f t="shared" ref="BM110:BM143" si="188">IF(BO$1="Rejected",BF110,IF(BP110="",BF110,SUM(BF110,BP110)))</f>
        <v>0</v>
      </c>
      <c r="BN110" s="77">
        <f t="shared" ref="BN110:BN143" si="189">IF(BO$1="Rejected",BG110,IF(BQ110="",BG110,SUM(BG110,BQ110)))</f>
        <v>0</v>
      </c>
      <c r="BO110" s="103">
        <f t="shared" si="142"/>
        <v>0</v>
      </c>
      <c r="BP110" s="432">
        <f>IF(BM$1="","",SUMIF($H111:$H116,MID($H110,3,10),BP111:BP116))</f>
        <v>0</v>
      </c>
      <c r="BQ110" s="432">
        <f>IF(BM$1="","",SUMIF($H111:$H116,MID($H110,3,10),BQ111:BQ116))</f>
        <v>0</v>
      </c>
      <c r="BR110" s="407"/>
      <c r="BS110" s="322"/>
      <c r="BT110" s="77">
        <f t="shared" ref="BT110:BT143" si="190">IF(BV$1="Rejected",BM110,IF(BW110="",BM110,SUM(BM110,BW110)))</f>
        <v>0</v>
      </c>
      <c r="BU110" s="77">
        <f t="shared" ref="BU110:BU143" si="191">IF(BV$1="Rejected",BN110,IF(BX110="",BN110,SUM(BN110,BX110)))</f>
        <v>0</v>
      </c>
      <c r="BV110" s="103">
        <f t="shared" si="145"/>
        <v>0</v>
      </c>
      <c r="BW110" s="432">
        <f>IF(BT$1="","",SUMIF($H111:$H116,MID($H110,3,10),BW111:BW116))</f>
        <v>0</v>
      </c>
      <c r="BX110" s="432">
        <f>IF(BT$1="","",SUMIF($H111:$H116,MID($H110,3,10),BX111:BX116))</f>
        <v>0</v>
      </c>
      <c r="BY110" s="407"/>
      <c r="BZ110" s="322"/>
      <c r="CA110" s="77">
        <f t="shared" ref="CA110:CA143" si="192">IF(CC$1="Rejected",BT110,IF(CD110="",BT110,SUM(BT110,CD110)))</f>
        <v>0</v>
      </c>
      <c r="CB110" s="77">
        <f t="shared" ref="CB110:CB143" si="193">IF(CC$1="Rejected",BU110,IF(CE110="",BU110,SUM(BU110,CE110)))</f>
        <v>0</v>
      </c>
      <c r="CC110" s="103">
        <f t="shared" si="148"/>
        <v>0</v>
      </c>
      <c r="CD110" s="432">
        <f>IF(CA$1="","",SUMIF($H111:$H116,MID($H110,3,10),CD111:CD116))</f>
        <v>0</v>
      </c>
      <c r="CE110" s="432">
        <f>IF(CA$1="","",SUMIF($H111:$H116,MID($H110,3,10),CE111:CE116))</f>
        <v>0</v>
      </c>
      <c r="CF110" s="407"/>
      <c r="CG110" s="322"/>
      <c r="CH110" s="77">
        <f t="shared" ref="CH110:CH143" si="194">IF(CJ$1="Rejected",CA110,IF(CK110="",CA110,SUM(CA110,CK110)))</f>
        <v>0</v>
      </c>
      <c r="CI110" s="77">
        <f t="shared" ref="CI110:CI143" si="195">IF(CJ$1="Rejected",CB110,IF(CL110="",CB110,SUM(CB110,CL110)))</f>
        <v>0</v>
      </c>
      <c r="CJ110" s="103">
        <f t="shared" si="151"/>
        <v>0</v>
      </c>
      <c r="CK110" s="432">
        <f>IF(CH$1="","",SUMIF($H111:$H116,MID($H110,3,10),CK111:CK116))</f>
        <v>0</v>
      </c>
      <c r="CL110" s="432">
        <f>IF(CH$1="","",SUMIF($H111:$H116,MID($H110,3,10),CL111:CL116))</f>
        <v>0</v>
      </c>
      <c r="CM110" s="407"/>
      <c r="CN110" s="322"/>
      <c r="CO110" s="77">
        <f t="shared" ref="CO110:CO143" si="196">IF(CQ$1="Rejected",CH110,IF(CR110="",CH110,SUM(CH110,CR110)))</f>
        <v>0</v>
      </c>
      <c r="CP110" s="77">
        <f t="shared" ref="CP110:CP143" si="197">IF(CQ$1="Rejected",CI110,IF(CS110="",CI110,SUM(CI110,CS110)))</f>
        <v>0</v>
      </c>
      <c r="CQ110" s="103">
        <f t="shared" si="154"/>
        <v>0</v>
      </c>
      <c r="CR110" s="432">
        <f>IF(CO$1="","",SUMIF($H111:$H116,MID($H110,3,10),CR111:CR116))</f>
        <v>0</v>
      </c>
      <c r="CS110" s="432">
        <f>IF(CO$1="","",SUMIF($H111:$H116,MID($H110,3,10),CS111:CS116))</f>
        <v>0</v>
      </c>
      <c r="CT110" s="407"/>
      <c r="CU110" s="322"/>
      <c r="CV110" s="77">
        <f t="shared" ref="CV110:CV143" si="198">IF(CX$1="Rejected",CO110,IF(CY110="",CO110,SUM(CO110,CY110)))</f>
        <v>0</v>
      </c>
      <c r="CW110" s="77">
        <f t="shared" ref="CW110:CW143" si="199">IF(CX$1="Rejected",CP110,IF(CZ110="",CP110,SUM(CP110,CZ110)))</f>
        <v>0</v>
      </c>
      <c r="CX110" s="103">
        <f t="shared" si="157"/>
        <v>0</v>
      </c>
      <c r="CY110" s="432">
        <f>IF(CV$1="","",SUMIF($H111:$H116,MID($H110,3,10),CY111:CY116))</f>
        <v>0</v>
      </c>
      <c r="CZ110" s="432">
        <f>IF(CV$1="","",SUMIF($H111:$H116,MID($H110,3,10),CZ111:CZ116))</f>
        <v>0</v>
      </c>
      <c r="DA110" s="407"/>
      <c r="DB110" s="322"/>
      <c r="DC110" s="77">
        <f t="shared" ref="DC110:DC143" si="200">IF(DE$1="Rejected",CV110,IF(DF110="",CV110,SUM(CV110,DF110)))</f>
        <v>0</v>
      </c>
      <c r="DD110" s="77">
        <f t="shared" ref="DD110:DD143" si="201">IF(DE$1="Rejected",CW110,IF(DG110="",CW110,SUM(CW110,DG110)))</f>
        <v>0</v>
      </c>
      <c r="DE110" s="103">
        <f t="shared" si="160"/>
        <v>0</v>
      </c>
      <c r="DF110" s="432">
        <f>IF(DC$1="","",SUMIF($H111:$H116,MID($H110,3,10),DF111:DF116))</f>
        <v>0</v>
      </c>
      <c r="DG110" s="432">
        <f>IF(DC$1="","",SUMIF($H111:$H116,MID($H110,3,10),DG111:DG116))</f>
        <v>0</v>
      </c>
      <c r="DH110" s="407"/>
      <c r="DI110" s="322"/>
      <c r="DJ110" s="77">
        <f t="shared" ref="DJ110:DJ143" si="202">IF(DL$1="Rejected",DC110,IF(DM110="",DC110,SUM(DC110,DM110)))</f>
        <v>0</v>
      </c>
      <c r="DK110" s="77">
        <f t="shared" ref="DK110:DK143" si="203">IF(DL$1="Rejected",DD110,IF(DN110="",DD110,SUM(DD110,DN110)))</f>
        <v>0</v>
      </c>
      <c r="DL110" s="103">
        <f t="shared" si="163"/>
        <v>0</v>
      </c>
      <c r="DM110" s="432">
        <f>IF(DJ$1="","",SUMIF($H111:$H116,MID($H110,3,10),DM111:DM116))</f>
        <v>0</v>
      </c>
      <c r="DN110" s="432">
        <f>IF(DJ$1="","",SUMIF($H111:$H116,MID($H110,3,10),DN111:DN116))</f>
        <v>0</v>
      </c>
      <c r="DO110" s="407"/>
      <c r="DP110" s="322"/>
      <c r="DQ110" s="77">
        <f t="shared" ref="DQ110:DQ143" si="204">IF(DS$1="Rejected",DJ110,IF(DT110="",DJ110,SUM(DJ110,DT110)))</f>
        <v>0</v>
      </c>
      <c r="DR110" s="77">
        <f t="shared" ref="DR110:DR143" si="205">IF(DS$1="Rejected",DK110,IF(DU110="",DK110,SUM(DK110,DU110)))</f>
        <v>0</v>
      </c>
      <c r="DS110" s="103">
        <f t="shared" si="166"/>
        <v>0</v>
      </c>
      <c r="DT110" s="432">
        <f>IF(DQ$1="","",SUMIF($H111:$H116,MID($H110,3,10),DT111:DT116))</f>
        <v>0</v>
      </c>
      <c r="DU110" s="432">
        <f>IF(DQ$1="","",SUMIF($H111:$H116,MID($H110,3,10),DU111:DU116))</f>
        <v>0</v>
      </c>
      <c r="DV110" s="407"/>
    </row>
    <row r="111" spans="1:126" ht="12.75" outlineLevel="1" x14ac:dyDescent="0.2">
      <c r="A111" s="154" t="s">
        <v>18</v>
      </c>
      <c r="B111" s="171"/>
      <c r="C111" s="53"/>
      <c r="D111" s="53"/>
      <c r="E111" s="102">
        <f t="shared" si="170"/>
        <v>0</v>
      </c>
      <c r="F111" s="147"/>
      <c r="G111" s="18" t="s">
        <v>133</v>
      </c>
      <c r="H111" s="323" t="s">
        <v>343</v>
      </c>
      <c r="I111" s="79">
        <f t="shared" si="171"/>
        <v>0</v>
      </c>
      <c r="J111" s="79">
        <f t="shared" si="172"/>
        <v>0</v>
      </c>
      <c r="K111" s="102">
        <f t="shared" si="173"/>
        <v>0</v>
      </c>
      <c r="L111" s="535"/>
      <c r="M111" s="535"/>
      <c r="N111" s="407"/>
      <c r="O111" s="322" t="str">
        <f t="shared" si="118"/>
        <v>SLE</v>
      </c>
      <c r="P111" s="79">
        <f t="shared" si="174"/>
        <v>0</v>
      </c>
      <c r="Q111" s="79">
        <f t="shared" si="175"/>
        <v>0</v>
      </c>
      <c r="R111" s="102">
        <f t="shared" si="169"/>
        <v>0</v>
      </c>
      <c r="S111" s="535"/>
      <c r="T111" s="535"/>
      <c r="U111" s="407"/>
      <c r="V111" s="322"/>
      <c r="W111" s="79">
        <f t="shared" si="176"/>
        <v>0</v>
      </c>
      <c r="X111" s="79">
        <f t="shared" si="177"/>
        <v>0</v>
      </c>
      <c r="Y111" s="102">
        <f t="shared" si="124"/>
        <v>0</v>
      </c>
      <c r="Z111" s="535"/>
      <c r="AA111" s="535"/>
      <c r="AB111" s="407"/>
      <c r="AC111" s="322"/>
      <c r="AD111" s="79">
        <f t="shared" si="178"/>
        <v>0</v>
      </c>
      <c r="AE111" s="79">
        <f t="shared" si="179"/>
        <v>0</v>
      </c>
      <c r="AF111" s="102">
        <f t="shared" si="127"/>
        <v>0</v>
      </c>
      <c r="AG111" s="535"/>
      <c r="AH111" s="535"/>
      <c r="AI111" s="407"/>
      <c r="AJ111" s="322"/>
      <c r="AK111" s="79">
        <f t="shared" si="180"/>
        <v>0</v>
      </c>
      <c r="AL111" s="79">
        <f t="shared" si="181"/>
        <v>0</v>
      </c>
      <c r="AM111" s="102">
        <f t="shared" si="130"/>
        <v>0</v>
      </c>
      <c r="AN111" s="535"/>
      <c r="AO111" s="535"/>
      <c r="AP111" s="407"/>
      <c r="AQ111" s="322"/>
      <c r="AR111" s="79">
        <f t="shared" si="182"/>
        <v>0</v>
      </c>
      <c r="AS111" s="79">
        <f t="shared" si="183"/>
        <v>0</v>
      </c>
      <c r="AT111" s="102">
        <f t="shared" si="133"/>
        <v>0</v>
      </c>
      <c r="AU111" s="535"/>
      <c r="AV111" s="535"/>
      <c r="AW111" s="407"/>
      <c r="AX111" s="322"/>
      <c r="AY111" s="79">
        <f t="shared" si="184"/>
        <v>0</v>
      </c>
      <c r="AZ111" s="79">
        <f t="shared" si="185"/>
        <v>0</v>
      </c>
      <c r="BA111" s="102">
        <f t="shared" si="136"/>
        <v>0</v>
      </c>
      <c r="BB111" s="535"/>
      <c r="BC111" s="535"/>
      <c r="BD111" s="407"/>
      <c r="BE111" s="322"/>
      <c r="BF111" s="79">
        <f t="shared" si="186"/>
        <v>0</v>
      </c>
      <c r="BG111" s="79">
        <f t="shared" si="187"/>
        <v>0</v>
      </c>
      <c r="BH111" s="102">
        <f t="shared" si="139"/>
        <v>0</v>
      </c>
      <c r="BI111" s="535"/>
      <c r="BJ111" s="535"/>
      <c r="BK111" s="407"/>
      <c r="BL111" s="322"/>
      <c r="BM111" s="79">
        <f t="shared" si="188"/>
        <v>0</v>
      </c>
      <c r="BN111" s="79">
        <f t="shared" si="189"/>
        <v>0</v>
      </c>
      <c r="BO111" s="102">
        <f t="shared" si="142"/>
        <v>0</v>
      </c>
      <c r="BP111" s="535"/>
      <c r="BQ111" s="535"/>
      <c r="BR111" s="407"/>
      <c r="BS111" s="322"/>
      <c r="BT111" s="79">
        <f t="shared" si="190"/>
        <v>0</v>
      </c>
      <c r="BU111" s="79">
        <f t="shared" si="191"/>
        <v>0</v>
      </c>
      <c r="BV111" s="102">
        <f t="shared" si="145"/>
        <v>0</v>
      </c>
      <c r="BW111" s="535"/>
      <c r="BX111" s="535"/>
      <c r="BY111" s="407"/>
      <c r="BZ111" s="322"/>
      <c r="CA111" s="79">
        <f t="shared" si="192"/>
        <v>0</v>
      </c>
      <c r="CB111" s="79">
        <f t="shared" si="193"/>
        <v>0</v>
      </c>
      <c r="CC111" s="102">
        <f t="shared" si="148"/>
        <v>0</v>
      </c>
      <c r="CD111" s="535"/>
      <c r="CE111" s="535"/>
      <c r="CF111" s="407"/>
      <c r="CG111" s="322"/>
      <c r="CH111" s="79">
        <f t="shared" si="194"/>
        <v>0</v>
      </c>
      <c r="CI111" s="79">
        <f t="shared" si="195"/>
        <v>0</v>
      </c>
      <c r="CJ111" s="102">
        <f t="shared" si="151"/>
        <v>0</v>
      </c>
      <c r="CK111" s="535"/>
      <c r="CL111" s="535"/>
      <c r="CM111" s="407"/>
      <c r="CN111" s="322"/>
      <c r="CO111" s="79">
        <f t="shared" si="196"/>
        <v>0</v>
      </c>
      <c r="CP111" s="79">
        <f t="shared" si="197"/>
        <v>0</v>
      </c>
      <c r="CQ111" s="102">
        <f t="shared" si="154"/>
        <v>0</v>
      </c>
      <c r="CR111" s="535"/>
      <c r="CS111" s="535"/>
      <c r="CT111" s="407"/>
      <c r="CU111" s="322"/>
      <c r="CV111" s="79">
        <f t="shared" si="198"/>
        <v>0</v>
      </c>
      <c r="CW111" s="79">
        <f t="shared" si="199"/>
        <v>0</v>
      </c>
      <c r="CX111" s="102">
        <f t="shared" si="157"/>
        <v>0</v>
      </c>
      <c r="CY111" s="535"/>
      <c r="CZ111" s="535"/>
      <c r="DA111" s="407"/>
      <c r="DB111" s="322"/>
      <c r="DC111" s="79">
        <f t="shared" si="200"/>
        <v>0</v>
      </c>
      <c r="DD111" s="79">
        <f t="shared" si="201"/>
        <v>0</v>
      </c>
      <c r="DE111" s="102">
        <f t="shared" si="160"/>
        <v>0</v>
      </c>
      <c r="DF111" s="535"/>
      <c r="DG111" s="535"/>
      <c r="DH111" s="407"/>
      <c r="DI111" s="322"/>
      <c r="DJ111" s="79">
        <f t="shared" si="202"/>
        <v>0</v>
      </c>
      <c r="DK111" s="79">
        <f t="shared" si="203"/>
        <v>0</v>
      </c>
      <c r="DL111" s="102">
        <f t="shared" si="163"/>
        <v>0</v>
      </c>
      <c r="DM111" s="535"/>
      <c r="DN111" s="535"/>
      <c r="DO111" s="407"/>
      <c r="DP111" s="322"/>
      <c r="DQ111" s="79">
        <f t="shared" si="204"/>
        <v>0</v>
      </c>
      <c r="DR111" s="79">
        <f t="shared" si="205"/>
        <v>0</v>
      </c>
      <c r="DS111" s="102">
        <f t="shared" si="166"/>
        <v>0</v>
      </c>
      <c r="DT111" s="535"/>
      <c r="DU111" s="535"/>
      <c r="DV111" s="407"/>
    </row>
    <row r="112" spans="1:126" ht="12.75" outlineLevel="1" x14ac:dyDescent="0.2">
      <c r="A112" s="154" t="s">
        <v>19</v>
      </c>
      <c r="B112" s="171"/>
      <c r="C112" s="53"/>
      <c r="D112" s="53"/>
      <c r="E112" s="102">
        <f t="shared" si="170"/>
        <v>0</v>
      </c>
      <c r="F112" s="147"/>
      <c r="G112" s="18" t="s">
        <v>130</v>
      </c>
      <c r="H112" s="323" t="s">
        <v>343</v>
      </c>
      <c r="I112" s="79">
        <f t="shared" si="171"/>
        <v>0</v>
      </c>
      <c r="J112" s="79">
        <f t="shared" si="172"/>
        <v>0</v>
      </c>
      <c r="K112" s="102">
        <f t="shared" si="173"/>
        <v>0</v>
      </c>
      <c r="L112" s="535"/>
      <c r="M112" s="535"/>
      <c r="N112" s="407"/>
      <c r="O112" s="322" t="str">
        <f t="shared" si="118"/>
        <v>SLE</v>
      </c>
      <c r="P112" s="79">
        <f t="shared" si="174"/>
        <v>0</v>
      </c>
      <c r="Q112" s="79">
        <f t="shared" si="175"/>
        <v>0</v>
      </c>
      <c r="R112" s="102">
        <f>IF(P$1="","",SUM(P112:Q112))</f>
        <v>0</v>
      </c>
      <c r="S112" s="535"/>
      <c r="T112" s="535"/>
      <c r="U112" s="407"/>
      <c r="V112" s="322"/>
      <c r="W112" s="79">
        <f t="shared" si="176"/>
        <v>0</v>
      </c>
      <c r="X112" s="79">
        <f t="shared" si="177"/>
        <v>0</v>
      </c>
      <c r="Y112" s="102">
        <f>IF(W$1="","",SUM(W112:X112))</f>
        <v>0</v>
      </c>
      <c r="Z112" s="535"/>
      <c r="AA112" s="535"/>
      <c r="AB112" s="407"/>
      <c r="AC112" s="322"/>
      <c r="AD112" s="79">
        <f t="shared" si="178"/>
        <v>0</v>
      </c>
      <c r="AE112" s="79">
        <f t="shared" si="179"/>
        <v>0</v>
      </c>
      <c r="AF112" s="102">
        <f>IF(AD$1="","",SUM(AD112:AE112))</f>
        <v>0</v>
      </c>
      <c r="AG112" s="535"/>
      <c r="AH112" s="535"/>
      <c r="AI112" s="407"/>
      <c r="AJ112" s="322"/>
      <c r="AK112" s="79">
        <f t="shared" si="180"/>
        <v>0</v>
      </c>
      <c r="AL112" s="79">
        <f t="shared" si="181"/>
        <v>0</v>
      </c>
      <c r="AM112" s="102">
        <f>IF(AK$1="","",SUM(AK112:AL112))</f>
        <v>0</v>
      </c>
      <c r="AN112" s="535"/>
      <c r="AO112" s="535"/>
      <c r="AP112" s="407"/>
      <c r="AQ112" s="322"/>
      <c r="AR112" s="79">
        <f t="shared" si="182"/>
        <v>0</v>
      </c>
      <c r="AS112" s="79">
        <f t="shared" si="183"/>
        <v>0</v>
      </c>
      <c r="AT112" s="102">
        <f>IF(AR$1="","",SUM(AR112:AS112))</f>
        <v>0</v>
      </c>
      <c r="AU112" s="535"/>
      <c r="AV112" s="535"/>
      <c r="AW112" s="407"/>
      <c r="AX112" s="322"/>
      <c r="AY112" s="79">
        <f t="shared" si="184"/>
        <v>0</v>
      </c>
      <c r="AZ112" s="79">
        <f t="shared" si="185"/>
        <v>0</v>
      </c>
      <c r="BA112" s="102">
        <f>IF(AY$1="","",SUM(AY112:AZ112))</f>
        <v>0</v>
      </c>
      <c r="BB112" s="535"/>
      <c r="BC112" s="535"/>
      <c r="BD112" s="407"/>
      <c r="BE112" s="322"/>
      <c r="BF112" s="79">
        <f t="shared" si="186"/>
        <v>0</v>
      </c>
      <c r="BG112" s="79">
        <f t="shared" si="187"/>
        <v>0</v>
      </c>
      <c r="BH112" s="102">
        <f>IF(BF$1="","",SUM(BF112:BG112))</f>
        <v>0</v>
      </c>
      <c r="BI112" s="535"/>
      <c r="BJ112" s="535"/>
      <c r="BK112" s="407"/>
      <c r="BL112" s="322"/>
      <c r="BM112" s="79">
        <f t="shared" si="188"/>
        <v>0</v>
      </c>
      <c r="BN112" s="79">
        <f t="shared" si="189"/>
        <v>0</v>
      </c>
      <c r="BO112" s="102">
        <f>IF(BM$1="","",SUM(BM112:BN112))</f>
        <v>0</v>
      </c>
      <c r="BP112" s="535"/>
      <c r="BQ112" s="535"/>
      <c r="BR112" s="407"/>
      <c r="BS112" s="322"/>
      <c r="BT112" s="79">
        <f t="shared" si="190"/>
        <v>0</v>
      </c>
      <c r="BU112" s="79">
        <f t="shared" si="191"/>
        <v>0</v>
      </c>
      <c r="BV112" s="102">
        <f>IF(BT$1="","",SUM(BT112:BU112))</f>
        <v>0</v>
      </c>
      <c r="BW112" s="535"/>
      <c r="BX112" s="535"/>
      <c r="BY112" s="407"/>
      <c r="BZ112" s="322"/>
      <c r="CA112" s="79">
        <f t="shared" si="192"/>
        <v>0</v>
      </c>
      <c r="CB112" s="79">
        <f t="shared" si="193"/>
        <v>0</v>
      </c>
      <c r="CC112" s="102">
        <f>IF(CA$1="","",SUM(CA112:CB112))</f>
        <v>0</v>
      </c>
      <c r="CD112" s="535"/>
      <c r="CE112" s="535"/>
      <c r="CF112" s="407"/>
      <c r="CG112" s="322"/>
      <c r="CH112" s="79">
        <f t="shared" si="194"/>
        <v>0</v>
      </c>
      <c r="CI112" s="79">
        <f t="shared" si="195"/>
        <v>0</v>
      </c>
      <c r="CJ112" s="102">
        <f>IF(CH$1="","",SUM(CH112:CI112))</f>
        <v>0</v>
      </c>
      <c r="CK112" s="535"/>
      <c r="CL112" s="535"/>
      <c r="CM112" s="407"/>
      <c r="CN112" s="322"/>
      <c r="CO112" s="79">
        <f t="shared" si="196"/>
        <v>0</v>
      </c>
      <c r="CP112" s="79">
        <f t="shared" si="197"/>
        <v>0</v>
      </c>
      <c r="CQ112" s="102">
        <f>IF(CO$1="","",SUM(CO112:CP112))</f>
        <v>0</v>
      </c>
      <c r="CR112" s="535"/>
      <c r="CS112" s="535"/>
      <c r="CT112" s="407"/>
      <c r="CU112" s="322"/>
      <c r="CV112" s="79">
        <f t="shared" si="198"/>
        <v>0</v>
      </c>
      <c r="CW112" s="79">
        <f t="shared" si="199"/>
        <v>0</v>
      </c>
      <c r="CX112" s="102">
        <f>IF(CV$1="","",SUM(CV112:CW112))</f>
        <v>0</v>
      </c>
      <c r="CY112" s="535"/>
      <c r="CZ112" s="535"/>
      <c r="DA112" s="407"/>
      <c r="DB112" s="322"/>
      <c r="DC112" s="79">
        <f t="shared" si="200"/>
        <v>0</v>
      </c>
      <c r="DD112" s="79">
        <f t="shared" si="201"/>
        <v>0</v>
      </c>
      <c r="DE112" s="102">
        <f>IF(DC$1="","",SUM(DC112:DD112))</f>
        <v>0</v>
      </c>
      <c r="DF112" s="535"/>
      <c r="DG112" s="535"/>
      <c r="DH112" s="407"/>
      <c r="DI112" s="322"/>
      <c r="DJ112" s="79">
        <f t="shared" si="202"/>
        <v>0</v>
      </c>
      <c r="DK112" s="79">
        <f t="shared" si="203"/>
        <v>0</v>
      </c>
      <c r="DL112" s="102">
        <f>IF(DJ$1="","",SUM(DJ112:DK112))</f>
        <v>0</v>
      </c>
      <c r="DM112" s="535"/>
      <c r="DN112" s="535"/>
      <c r="DO112" s="407"/>
      <c r="DP112" s="322"/>
      <c r="DQ112" s="79">
        <f t="shared" si="204"/>
        <v>0</v>
      </c>
      <c r="DR112" s="79">
        <f t="shared" si="205"/>
        <v>0</v>
      </c>
      <c r="DS112" s="102">
        <f>IF(DQ$1="","",SUM(DQ112:DR112))</f>
        <v>0</v>
      </c>
      <c r="DT112" s="535"/>
      <c r="DU112" s="535"/>
      <c r="DV112" s="407"/>
    </row>
    <row r="113" spans="1:126" ht="12.75" outlineLevel="1" x14ac:dyDescent="0.2">
      <c r="A113" s="154" t="s">
        <v>58</v>
      </c>
      <c r="B113" s="170"/>
      <c r="C113" s="55"/>
      <c r="D113" s="55"/>
      <c r="E113" s="102">
        <f t="shared" si="170"/>
        <v>0</v>
      </c>
      <c r="F113" s="210"/>
      <c r="G113" s="18"/>
      <c r="H113" s="323" t="s">
        <v>343</v>
      </c>
      <c r="I113" s="79">
        <f t="shared" si="171"/>
        <v>0</v>
      </c>
      <c r="J113" s="79">
        <f t="shared" si="172"/>
        <v>0</v>
      </c>
      <c r="K113" s="102">
        <f t="shared" si="173"/>
        <v>0</v>
      </c>
      <c r="L113" s="535"/>
      <c r="M113" s="535"/>
      <c r="N113" s="407"/>
      <c r="O113" s="322" t="str">
        <f t="shared" si="118"/>
        <v>SLE</v>
      </c>
      <c r="P113" s="79">
        <f t="shared" si="174"/>
        <v>0</v>
      </c>
      <c r="Q113" s="79">
        <f t="shared" si="175"/>
        <v>0</v>
      </c>
      <c r="R113" s="102">
        <f>IF(P$1="","",SUM(P113:Q113))</f>
        <v>0</v>
      </c>
      <c r="S113" s="535"/>
      <c r="T113" s="535"/>
      <c r="U113" s="407"/>
      <c r="V113" s="322"/>
      <c r="W113" s="79">
        <f t="shared" si="176"/>
        <v>0</v>
      </c>
      <c r="X113" s="79">
        <f t="shared" si="177"/>
        <v>0</v>
      </c>
      <c r="Y113" s="102">
        <f>IF(W$1="","",SUM(W113:X113))</f>
        <v>0</v>
      </c>
      <c r="Z113" s="535"/>
      <c r="AA113" s="535"/>
      <c r="AB113" s="407"/>
      <c r="AC113" s="322"/>
      <c r="AD113" s="79">
        <f t="shared" si="178"/>
        <v>0</v>
      </c>
      <c r="AE113" s="79">
        <f t="shared" si="179"/>
        <v>0</v>
      </c>
      <c r="AF113" s="102">
        <f>IF(AD$1="","",SUM(AD113:AE113))</f>
        <v>0</v>
      </c>
      <c r="AG113" s="535"/>
      <c r="AH113" s="535"/>
      <c r="AI113" s="407"/>
      <c r="AJ113" s="322"/>
      <c r="AK113" s="79">
        <f t="shared" si="180"/>
        <v>0</v>
      </c>
      <c r="AL113" s="79">
        <f t="shared" si="181"/>
        <v>0</v>
      </c>
      <c r="AM113" s="102">
        <f>IF(AK$1="","",SUM(AK113:AL113))</f>
        <v>0</v>
      </c>
      <c r="AN113" s="535"/>
      <c r="AO113" s="535"/>
      <c r="AP113" s="407"/>
      <c r="AQ113" s="322"/>
      <c r="AR113" s="79">
        <f t="shared" si="182"/>
        <v>0</v>
      </c>
      <c r="AS113" s="79">
        <f t="shared" si="183"/>
        <v>0</v>
      </c>
      <c r="AT113" s="102">
        <f>IF(AR$1="","",SUM(AR113:AS113))</f>
        <v>0</v>
      </c>
      <c r="AU113" s="535"/>
      <c r="AV113" s="535"/>
      <c r="AW113" s="407"/>
      <c r="AX113" s="322"/>
      <c r="AY113" s="79">
        <f t="shared" si="184"/>
        <v>0</v>
      </c>
      <c r="AZ113" s="79">
        <f t="shared" si="185"/>
        <v>0</v>
      </c>
      <c r="BA113" s="102">
        <f>IF(AY$1="","",SUM(AY113:AZ113))</f>
        <v>0</v>
      </c>
      <c r="BB113" s="535"/>
      <c r="BC113" s="535"/>
      <c r="BD113" s="407"/>
      <c r="BE113" s="322"/>
      <c r="BF113" s="79">
        <f t="shared" si="186"/>
        <v>0</v>
      </c>
      <c r="BG113" s="79">
        <f t="shared" si="187"/>
        <v>0</v>
      </c>
      <c r="BH113" s="102">
        <f>IF(BF$1="","",SUM(BF113:BG113))</f>
        <v>0</v>
      </c>
      <c r="BI113" s="535"/>
      <c r="BJ113" s="535"/>
      <c r="BK113" s="407"/>
      <c r="BL113" s="322"/>
      <c r="BM113" s="79">
        <f t="shared" si="188"/>
        <v>0</v>
      </c>
      <c r="BN113" s="79">
        <f t="shared" si="189"/>
        <v>0</v>
      </c>
      <c r="BO113" s="102">
        <f>IF(BM$1="","",SUM(BM113:BN113))</f>
        <v>0</v>
      </c>
      <c r="BP113" s="535"/>
      <c r="BQ113" s="535"/>
      <c r="BR113" s="407"/>
      <c r="BS113" s="322"/>
      <c r="BT113" s="79">
        <f t="shared" si="190"/>
        <v>0</v>
      </c>
      <c r="BU113" s="79">
        <f t="shared" si="191"/>
        <v>0</v>
      </c>
      <c r="BV113" s="102">
        <f>IF(BT$1="","",SUM(BT113:BU113))</f>
        <v>0</v>
      </c>
      <c r="BW113" s="535"/>
      <c r="BX113" s="535"/>
      <c r="BY113" s="407"/>
      <c r="BZ113" s="322"/>
      <c r="CA113" s="79">
        <f t="shared" si="192"/>
        <v>0</v>
      </c>
      <c r="CB113" s="79">
        <f t="shared" si="193"/>
        <v>0</v>
      </c>
      <c r="CC113" s="102">
        <f>IF(CA$1="","",SUM(CA113:CB113))</f>
        <v>0</v>
      </c>
      <c r="CD113" s="535"/>
      <c r="CE113" s="535"/>
      <c r="CF113" s="407"/>
      <c r="CG113" s="322"/>
      <c r="CH113" s="79">
        <f t="shared" si="194"/>
        <v>0</v>
      </c>
      <c r="CI113" s="79">
        <f t="shared" si="195"/>
        <v>0</v>
      </c>
      <c r="CJ113" s="102">
        <f>IF(CH$1="","",SUM(CH113:CI113))</f>
        <v>0</v>
      </c>
      <c r="CK113" s="535"/>
      <c r="CL113" s="535"/>
      <c r="CM113" s="407"/>
      <c r="CN113" s="322"/>
      <c r="CO113" s="79">
        <f t="shared" si="196"/>
        <v>0</v>
      </c>
      <c r="CP113" s="79">
        <f t="shared" si="197"/>
        <v>0</v>
      </c>
      <c r="CQ113" s="102">
        <f>IF(CO$1="","",SUM(CO113:CP113))</f>
        <v>0</v>
      </c>
      <c r="CR113" s="535"/>
      <c r="CS113" s="535"/>
      <c r="CT113" s="407"/>
      <c r="CU113" s="322"/>
      <c r="CV113" s="79">
        <f t="shared" si="198"/>
        <v>0</v>
      </c>
      <c r="CW113" s="79">
        <f t="shared" si="199"/>
        <v>0</v>
      </c>
      <c r="CX113" s="102">
        <f>IF(CV$1="","",SUM(CV113:CW113))</f>
        <v>0</v>
      </c>
      <c r="CY113" s="535"/>
      <c r="CZ113" s="535"/>
      <c r="DA113" s="407"/>
      <c r="DB113" s="322"/>
      <c r="DC113" s="79">
        <f t="shared" si="200"/>
        <v>0</v>
      </c>
      <c r="DD113" s="79">
        <f t="shared" si="201"/>
        <v>0</v>
      </c>
      <c r="DE113" s="102">
        <f>IF(DC$1="","",SUM(DC113:DD113))</f>
        <v>0</v>
      </c>
      <c r="DF113" s="535"/>
      <c r="DG113" s="535"/>
      <c r="DH113" s="407"/>
      <c r="DI113" s="322"/>
      <c r="DJ113" s="79">
        <f t="shared" si="202"/>
        <v>0</v>
      </c>
      <c r="DK113" s="79">
        <f t="shared" si="203"/>
        <v>0</v>
      </c>
      <c r="DL113" s="102">
        <f>IF(DJ$1="","",SUM(DJ113:DK113))</f>
        <v>0</v>
      </c>
      <c r="DM113" s="535"/>
      <c r="DN113" s="535"/>
      <c r="DO113" s="407"/>
      <c r="DP113" s="322"/>
      <c r="DQ113" s="79">
        <f t="shared" si="204"/>
        <v>0</v>
      </c>
      <c r="DR113" s="79">
        <f t="shared" si="205"/>
        <v>0</v>
      </c>
      <c r="DS113" s="102">
        <f>IF(DQ$1="","",SUM(DQ113:DR113))</f>
        <v>0</v>
      </c>
      <c r="DT113" s="535"/>
      <c r="DU113" s="535"/>
      <c r="DV113" s="407"/>
    </row>
    <row r="114" spans="1:126" ht="12.75" outlineLevel="1" x14ac:dyDescent="0.2">
      <c r="A114" s="154" t="s">
        <v>127</v>
      </c>
      <c r="B114" s="171"/>
      <c r="C114" s="53"/>
      <c r="D114" s="53"/>
      <c r="E114" s="102">
        <f t="shared" si="170"/>
        <v>0</v>
      </c>
      <c r="F114" s="147"/>
      <c r="G114" s="18" t="s">
        <v>129</v>
      </c>
      <c r="H114" s="323" t="s">
        <v>343</v>
      </c>
      <c r="I114" s="79">
        <f t="shared" si="171"/>
        <v>0</v>
      </c>
      <c r="J114" s="79">
        <f t="shared" si="172"/>
        <v>0</v>
      </c>
      <c r="K114" s="102">
        <f t="shared" si="173"/>
        <v>0</v>
      </c>
      <c r="L114" s="535"/>
      <c r="M114" s="535"/>
      <c r="N114" s="407"/>
      <c r="O114" s="322" t="str">
        <f t="shared" si="118"/>
        <v>SLE</v>
      </c>
      <c r="P114" s="79">
        <f t="shared" si="174"/>
        <v>0</v>
      </c>
      <c r="Q114" s="79">
        <f t="shared" si="175"/>
        <v>0</v>
      </c>
      <c r="R114" s="102">
        <f>IF(P$1="","",SUM(P114:Q114))</f>
        <v>0</v>
      </c>
      <c r="S114" s="535"/>
      <c r="T114" s="535"/>
      <c r="U114" s="407"/>
      <c r="V114" s="322"/>
      <c r="W114" s="79">
        <f t="shared" si="176"/>
        <v>0</v>
      </c>
      <c r="X114" s="79">
        <f t="shared" si="177"/>
        <v>0</v>
      </c>
      <c r="Y114" s="102">
        <f>IF(W$1="","",SUM(W114:X114))</f>
        <v>0</v>
      </c>
      <c r="Z114" s="535"/>
      <c r="AA114" s="535"/>
      <c r="AB114" s="407"/>
      <c r="AC114" s="322"/>
      <c r="AD114" s="79">
        <f t="shared" si="178"/>
        <v>0</v>
      </c>
      <c r="AE114" s="79">
        <f t="shared" si="179"/>
        <v>0</v>
      </c>
      <c r="AF114" s="102">
        <f>IF(AD$1="","",SUM(AD114:AE114))</f>
        <v>0</v>
      </c>
      <c r="AG114" s="535"/>
      <c r="AH114" s="535"/>
      <c r="AI114" s="407"/>
      <c r="AJ114" s="322"/>
      <c r="AK114" s="79">
        <f t="shared" si="180"/>
        <v>0</v>
      </c>
      <c r="AL114" s="79">
        <f t="shared" si="181"/>
        <v>0</v>
      </c>
      <c r="AM114" s="102">
        <f>IF(AK$1="","",SUM(AK114:AL114))</f>
        <v>0</v>
      </c>
      <c r="AN114" s="535"/>
      <c r="AO114" s="535"/>
      <c r="AP114" s="407"/>
      <c r="AQ114" s="322"/>
      <c r="AR114" s="79">
        <f t="shared" si="182"/>
        <v>0</v>
      </c>
      <c r="AS114" s="79">
        <f t="shared" si="183"/>
        <v>0</v>
      </c>
      <c r="AT114" s="102">
        <f>IF(AR$1="","",SUM(AR114:AS114))</f>
        <v>0</v>
      </c>
      <c r="AU114" s="535"/>
      <c r="AV114" s="535"/>
      <c r="AW114" s="407"/>
      <c r="AX114" s="322"/>
      <c r="AY114" s="79">
        <f t="shared" si="184"/>
        <v>0</v>
      </c>
      <c r="AZ114" s="79">
        <f t="shared" si="185"/>
        <v>0</v>
      </c>
      <c r="BA114" s="102">
        <f>IF(AY$1="","",SUM(AY114:AZ114))</f>
        <v>0</v>
      </c>
      <c r="BB114" s="535"/>
      <c r="BC114" s="535"/>
      <c r="BD114" s="407"/>
      <c r="BE114" s="322"/>
      <c r="BF114" s="79">
        <f t="shared" si="186"/>
        <v>0</v>
      </c>
      <c r="BG114" s="79">
        <f t="shared" si="187"/>
        <v>0</v>
      </c>
      <c r="BH114" s="102">
        <f>IF(BF$1="","",SUM(BF114:BG114))</f>
        <v>0</v>
      </c>
      <c r="BI114" s="535"/>
      <c r="BJ114" s="535"/>
      <c r="BK114" s="407"/>
      <c r="BL114" s="322"/>
      <c r="BM114" s="79">
        <f t="shared" si="188"/>
        <v>0</v>
      </c>
      <c r="BN114" s="79">
        <f t="shared" si="189"/>
        <v>0</v>
      </c>
      <c r="BO114" s="102">
        <f>IF(BM$1="","",SUM(BM114:BN114))</f>
        <v>0</v>
      </c>
      <c r="BP114" s="535"/>
      <c r="BQ114" s="535"/>
      <c r="BR114" s="407"/>
      <c r="BS114" s="322"/>
      <c r="BT114" s="79">
        <f t="shared" si="190"/>
        <v>0</v>
      </c>
      <c r="BU114" s="79">
        <f t="shared" si="191"/>
        <v>0</v>
      </c>
      <c r="BV114" s="102">
        <f>IF(BT$1="","",SUM(BT114:BU114))</f>
        <v>0</v>
      </c>
      <c r="BW114" s="535"/>
      <c r="BX114" s="535"/>
      <c r="BY114" s="407"/>
      <c r="BZ114" s="322"/>
      <c r="CA114" s="79">
        <f t="shared" si="192"/>
        <v>0</v>
      </c>
      <c r="CB114" s="79">
        <f t="shared" si="193"/>
        <v>0</v>
      </c>
      <c r="CC114" s="102">
        <f>IF(CA$1="","",SUM(CA114:CB114))</f>
        <v>0</v>
      </c>
      <c r="CD114" s="535"/>
      <c r="CE114" s="535"/>
      <c r="CF114" s="407"/>
      <c r="CG114" s="322"/>
      <c r="CH114" s="79">
        <f t="shared" si="194"/>
        <v>0</v>
      </c>
      <c r="CI114" s="79">
        <f t="shared" si="195"/>
        <v>0</v>
      </c>
      <c r="CJ114" s="102">
        <f>IF(CH$1="","",SUM(CH114:CI114))</f>
        <v>0</v>
      </c>
      <c r="CK114" s="535"/>
      <c r="CL114" s="535"/>
      <c r="CM114" s="407"/>
      <c r="CN114" s="322"/>
      <c r="CO114" s="79">
        <f t="shared" si="196"/>
        <v>0</v>
      </c>
      <c r="CP114" s="79">
        <f t="shared" si="197"/>
        <v>0</v>
      </c>
      <c r="CQ114" s="102">
        <f>IF(CO$1="","",SUM(CO114:CP114))</f>
        <v>0</v>
      </c>
      <c r="CR114" s="535"/>
      <c r="CS114" s="535"/>
      <c r="CT114" s="407"/>
      <c r="CU114" s="322"/>
      <c r="CV114" s="79">
        <f t="shared" si="198"/>
        <v>0</v>
      </c>
      <c r="CW114" s="79">
        <f t="shared" si="199"/>
        <v>0</v>
      </c>
      <c r="CX114" s="102">
        <f>IF(CV$1="","",SUM(CV114:CW114))</f>
        <v>0</v>
      </c>
      <c r="CY114" s="535"/>
      <c r="CZ114" s="535"/>
      <c r="DA114" s="407"/>
      <c r="DB114" s="322"/>
      <c r="DC114" s="79">
        <f t="shared" si="200"/>
        <v>0</v>
      </c>
      <c r="DD114" s="79">
        <f t="shared" si="201"/>
        <v>0</v>
      </c>
      <c r="DE114" s="102">
        <f>IF(DC$1="","",SUM(DC114:DD114))</f>
        <v>0</v>
      </c>
      <c r="DF114" s="535"/>
      <c r="DG114" s="535"/>
      <c r="DH114" s="407"/>
      <c r="DI114" s="322"/>
      <c r="DJ114" s="79">
        <f t="shared" si="202"/>
        <v>0</v>
      </c>
      <c r="DK114" s="79">
        <f t="shared" si="203"/>
        <v>0</v>
      </c>
      <c r="DL114" s="102">
        <f>IF(DJ$1="","",SUM(DJ114:DK114))</f>
        <v>0</v>
      </c>
      <c r="DM114" s="535"/>
      <c r="DN114" s="535"/>
      <c r="DO114" s="407"/>
      <c r="DP114" s="322"/>
      <c r="DQ114" s="79">
        <f t="shared" si="204"/>
        <v>0</v>
      </c>
      <c r="DR114" s="79">
        <f t="shared" si="205"/>
        <v>0</v>
      </c>
      <c r="DS114" s="102">
        <f>IF(DQ$1="","",SUM(DQ114:DR114))</f>
        <v>0</v>
      </c>
      <c r="DT114" s="535"/>
      <c r="DU114" s="535"/>
      <c r="DV114" s="407"/>
    </row>
    <row r="115" spans="1:126" ht="12.75" outlineLevel="1" x14ac:dyDescent="0.2">
      <c r="A115" s="154" t="s">
        <v>12</v>
      </c>
      <c r="B115" s="171"/>
      <c r="C115" s="53"/>
      <c r="D115" s="53"/>
      <c r="E115" s="102">
        <f t="shared" si="170"/>
        <v>0</v>
      </c>
      <c r="F115" s="147"/>
      <c r="G115" s="18" t="s">
        <v>230</v>
      </c>
      <c r="H115" s="323" t="s">
        <v>343</v>
      </c>
      <c r="I115" s="79">
        <f t="shared" si="171"/>
        <v>0</v>
      </c>
      <c r="J115" s="79">
        <f t="shared" si="172"/>
        <v>0</v>
      </c>
      <c r="K115" s="102">
        <f t="shared" si="173"/>
        <v>0</v>
      </c>
      <c r="L115" s="535"/>
      <c r="M115" s="535"/>
      <c r="N115" s="407"/>
      <c r="O115" s="322" t="str">
        <f t="shared" si="118"/>
        <v>SLE</v>
      </c>
      <c r="P115" s="79">
        <f t="shared" si="174"/>
        <v>0</v>
      </c>
      <c r="Q115" s="79">
        <f t="shared" si="175"/>
        <v>0</v>
      </c>
      <c r="R115" s="102">
        <f>IF(P$1="","",SUM(P115:Q115))</f>
        <v>0</v>
      </c>
      <c r="S115" s="535"/>
      <c r="T115" s="535"/>
      <c r="U115" s="407"/>
      <c r="V115" s="322"/>
      <c r="W115" s="79">
        <f t="shared" si="176"/>
        <v>0</v>
      </c>
      <c r="X115" s="79">
        <f t="shared" si="177"/>
        <v>0</v>
      </c>
      <c r="Y115" s="102">
        <f>IF(W$1="","",SUM(W115:X115))</f>
        <v>0</v>
      </c>
      <c r="Z115" s="535"/>
      <c r="AA115" s="535"/>
      <c r="AB115" s="407"/>
      <c r="AC115" s="322"/>
      <c r="AD115" s="79">
        <f t="shared" si="178"/>
        <v>0</v>
      </c>
      <c r="AE115" s="79">
        <f t="shared" si="179"/>
        <v>0</v>
      </c>
      <c r="AF115" s="102">
        <f>IF(AD$1="","",SUM(AD115:AE115))</f>
        <v>0</v>
      </c>
      <c r="AG115" s="535"/>
      <c r="AH115" s="535"/>
      <c r="AI115" s="407"/>
      <c r="AJ115" s="322"/>
      <c r="AK115" s="79">
        <f t="shared" si="180"/>
        <v>0</v>
      </c>
      <c r="AL115" s="79">
        <f t="shared" si="181"/>
        <v>0</v>
      </c>
      <c r="AM115" s="102">
        <f>IF(AK$1="","",SUM(AK115:AL115))</f>
        <v>0</v>
      </c>
      <c r="AN115" s="535"/>
      <c r="AO115" s="535"/>
      <c r="AP115" s="407"/>
      <c r="AQ115" s="322"/>
      <c r="AR115" s="79">
        <f t="shared" si="182"/>
        <v>0</v>
      </c>
      <c r="AS115" s="79">
        <f t="shared" si="183"/>
        <v>0</v>
      </c>
      <c r="AT115" s="102">
        <f>IF(AR$1="","",SUM(AR115:AS115))</f>
        <v>0</v>
      </c>
      <c r="AU115" s="535"/>
      <c r="AV115" s="535"/>
      <c r="AW115" s="407"/>
      <c r="AX115" s="322"/>
      <c r="AY115" s="79">
        <f t="shared" si="184"/>
        <v>0</v>
      </c>
      <c r="AZ115" s="79">
        <f t="shared" si="185"/>
        <v>0</v>
      </c>
      <c r="BA115" s="102">
        <f>IF(AY$1="","",SUM(AY115:AZ115))</f>
        <v>0</v>
      </c>
      <c r="BB115" s="535"/>
      <c r="BC115" s="535"/>
      <c r="BD115" s="407"/>
      <c r="BE115" s="322"/>
      <c r="BF115" s="79">
        <f t="shared" si="186"/>
        <v>0</v>
      </c>
      <c r="BG115" s="79">
        <f t="shared" si="187"/>
        <v>0</v>
      </c>
      <c r="BH115" s="102">
        <f>IF(BF$1="","",SUM(BF115:BG115))</f>
        <v>0</v>
      </c>
      <c r="BI115" s="535"/>
      <c r="BJ115" s="535"/>
      <c r="BK115" s="407"/>
      <c r="BL115" s="322"/>
      <c r="BM115" s="79">
        <f t="shared" si="188"/>
        <v>0</v>
      </c>
      <c r="BN115" s="79">
        <f t="shared" si="189"/>
        <v>0</v>
      </c>
      <c r="BO115" s="102">
        <f>IF(BM$1="","",SUM(BM115:BN115))</f>
        <v>0</v>
      </c>
      <c r="BP115" s="535"/>
      <c r="BQ115" s="535"/>
      <c r="BR115" s="407"/>
      <c r="BS115" s="322"/>
      <c r="BT115" s="79">
        <f t="shared" si="190"/>
        <v>0</v>
      </c>
      <c r="BU115" s="79">
        <f t="shared" si="191"/>
        <v>0</v>
      </c>
      <c r="BV115" s="102">
        <f>IF(BT$1="","",SUM(BT115:BU115))</f>
        <v>0</v>
      </c>
      <c r="BW115" s="535"/>
      <c r="BX115" s="535"/>
      <c r="BY115" s="407"/>
      <c r="BZ115" s="322"/>
      <c r="CA115" s="79">
        <f t="shared" si="192"/>
        <v>0</v>
      </c>
      <c r="CB115" s="79">
        <f t="shared" si="193"/>
        <v>0</v>
      </c>
      <c r="CC115" s="102">
        <f>IF(CA$1="","",SUM(CA115:CB115))</f>
        <v>0</v>
      </c>
      <c r="CD115" s="535"/>
      <c r="CE115" s="535"/>
      <c r="CF115" s="407"/>
      <c r="CG115" s="322"/>
      <c r="CH115" s="79">
        <f t="shared" si="194"/>
        <v>0</v>
      </c>
      <c r="CI115" s="79">
        <f t="shared" si="195"/>
        <v>0</v>
      </c>
      <c r="CJ115" s="102">
        <f>IF(CH$1="","",SUM(CH115:CI115))</f>
        <v>0</v>
      </c>
      <c r="CK115" s="535"/>
      <c r="CL115" s="535"/>
      <c r="CM115" s="407"/>
      <c r="CN115" s="322"/>
      <c r="CO115" s="79">
        <f t="shared" si="196"/>
        <v>0</v>
      </c>
      <c r="CP115" s="79">
        <f t="shared" si="197"/>
        <v>0</v>
      </c>
      <c r="CQ115" s="102">
        <f>IF(CO$1="","",SUM(CO115:CP115))</f>
        <v>0</v>
      </c>
      <c r="CR115" s="535"/>
      <c r="CS115" s="535"/>
      <c r="CT115" s="407"/>
      <c r="CU115" s="322"/>
      <c r="CV115" s="79">
        <f t="shared" si="198"/>
        <v>0</v>
      </c>
      <c r="CW115" s="79">
        <f t="shared" si="199"/>
        <v>0</v>
      </c>
      <c r="CX115" s="102">
        <f>IF(CV$1="","",SUM(CV115:CW115))</f>
        <v>0</v>
      </c>
      <c r="CY115" s="535"/>
      <c r="CZ115" s="535"/>
      <c r="DA115" s="407"/>
      <c r="DB115" s="322"/>
      <c r="DC115" s="79">
        <f t="shared" si="200"/>
        <v>0</v>
      </c>
      <c r="DD115" s="79">
        <f t="shared" si="201"/>
        <v>0</v>
      </c>
      <c r="DE115" s="102">
        <f>IF(DC$1="","",SUM(DC115:DD115))</f>
        <v>0</v>
      </c>
      <c r="DF115" s="535"/>
      <c r="DG115" s="535"/>
      <c r="DH115" s="407"/>
      <c r="DI115" s="322"/>
      <c r="DJ115" s="79">
        <f t="shared" si="202"/>
        <v>0</v>
      </c>
      <c r="DK115" s="79">
        <f t="shared" si="203"/>
        <v>0</v>
      </c>
      <c r="DL115" s="102">
        <f>IF(DJ$1="","",SUM(DJ115:DK115))</f>
        <v>0</v>
      </c>
      <c r="DM115" s="535"/>
      <c r="DN115" s="535"/>
      <c r="DO115" s="407"/>
      <c r="DP115" s="322"/>
      <c r="DQ115" s="79">
        <f t="shared" si="204"/>
        <v>0</v>
      </c>
      <c r="DR115" s="79">
        <f t="shared" si="205"/>
        <v>0</v>
      </c>
      <c r="DS115" s="102">
        <f>IF(DQ$1="","",SUM(DQ115:DR115))</f>
        <v>0</v>
      </c>
      <c r="DT115" s="535"/>
      <c r="DU115" s="535"/>
      <c r="DV115" s="407"/>
    </row>
    <row r="116" spans="1:126" ht="12.75" outlineLevel="1" x14ac:dyDescent="0.2">
      <c r="A116" s="221" t="s">
        <v>7</v>
      </c>
      <c r="B116" s="151"/>
      <c r="C116" s="103">
        <f>SUMIF($H117:$H133,MID($H116,3,10),C117:C133)</f>
        <v>0</v>
      </c>
      <c r="D116" s="103">
        <f>SUMIF($H117:$H133,MID($H116,3,10),D117:D133)</f>
        <v>0</v>
      </c>
      <c r="E116" s="103">
        <f t="shared" si="170"/>
        <v>0</v>
      </c>
      <c r="F116" s="147"/>
      <c r="G116" s="18"/>
      <c r="H116" s="323" t="s">
        <v>346</v>
      </c>
      <c r="I116" s="77">
        <f t="shared" si="171"/>
        <v>0</v>
      </c>
      <c r="J116" s="77">
        <f t="shared" si="172"/>
        <v>0</v>
      </c>
      <c r="K116" s="103">
        <f t="shared" si="173"/>
        <v>0</v>
      </c>
      <c r="L116" s="432">
        <f>IF(I$1="","",SUMIF($H117:$H133,MID($H116,3,10),L117:L133))</f>
        <v>0</v>
      </c>
      <c r="M116" s="432">
        <f>IF(I$1="","",SUMIF($H117:$H133,MID($H116,3,10),M117:M133))</f>
        <v>0</v>
      </c>
      <c r="N116" s="407"/>
      <c r="O116" s="322" t="str">
        <f t="shared" si="118"/>
        <v>SL</v>
      </c>
      <c r="P116" s="77">
        <f t="shared" si="174"/>
        <v>0</v>
      </c>
      <c r="Q116" s="77">
        <f t="shared" si="175"/>
        <v>0</v>
      </c>
      <c r="R116" s="103">
        <f>IF(P$1="","",SUM(P116:Q116))</f>
        <v>0</v>
      </c>
      <c r="S116" s="432">
        <f>IF(P$1="","",SUMIF($H117:$H133,MID($H116,3,10),S117:S133))</f>
        <v>0</v>
      </c>
      <c r="T116" s="432">
        <f>IF(P$1="","",SUMIF($H117:$H133,MID($H116,3,10),T117:T133))</f>
        <v>0</v>
      </c>
      <c r="U116" s="407"/>
      <c r="V116" s="322"/>
      <c r="W116" s="77">
        <f t="shared" si="176"/>
        <v>0</v>
      </c>
      <c r="X116" s="77">
        <f t="shared" si="177"/>
        <v>0</v>
      </c>
      <c r="Y116" s="103">
        <f>IF(W$1="","",SUM(W116:X116))</f>
        <v>0</v>
      </c>
      <c r="Z116" s="432">
        <f>IF(W$1="","",SUMIF($H117:$H133,MID($H116,3,10),Z117:Z133))</f>
        <v>0</v>
      </c>
      <c r="AA116" s="432">
        <f>IF(W$1="","",SUMIF($H117:$H133,MID($H116,3,10),AA117:AA133))</f>
        <v>0</v>
      </c>
      <c r="AB116" s="407"/>
      <c r="AC116" s="322"/>
      <c r="AD116" s="77">
        <f t="shared" si="178"/>
        <v>0</v>
      </c>
      <c r="AE116" s="77">
        <f t="shared" si="179"/>
        <v>0</v>
      </c>
      <c r="AF116" s="103">
        <f>IF(AD$1="","",SUM(AD116:AE116))</f>
        <v>0</v>
      </c>
      <c r="AG116" s="432">
        <f>IF(AD$1="","",SUMIF($H117:$H133,MID($H116,3,10),AG117:AG133))</f>
        <v>0</v>
      </c>
      <c r="AH116" s="432">
        <f>IF(AD$1="","",SUMIF($H117:$H133,MID($H116,3,10),AH117:AH133))</f>
        <v>0</v>
      </c>
      <c r="AI116" s="407"/>
      <c r="AJ116" s="322"/>
      <c r="AK116" s="77">
        <f t="shared" si="180"/>
        <v>0</v>
      </c>
      <c r="AL116" s="77">
        <f t="shared" si="181"/>
        <v>0</v>
      </c>
      <c r="AM116" s="103">
        <f>IF(AK$1="","",SUM(AK116:AL116))</f>
        <v>0</v>
      </c>
      <c r="AN116" s="432">
        <f>IF(AK$1="","",SUMIF($H117:$H133,MID($H116,3,10),AN117:AN133))</f>
        <v>0</v>
      </c>
      <c r="AO116" s="432">
        <f>IF(AK$1="","",SUMIF($H117:$H133,MID($H116,3,10),AO117:AO133))</f>
        <v>0</v>
      </c>
      <c r="AP116" s="407"/>
      <c r="AQ116" s="322"/>
      <c r="AR116" s="77">
        <f t="shared" si="182"/>
        <v>0</v>
      </c>
      <c r="AS116" s="77">
        <f t="shared" si="183"/>
        <v>0</v>
      </c>
      <c r="AT116" s="103">
        <f>IF(AR$1="","",SUM(AR116:AS116))</f>
        <v>0</v>
      </c>
      <c r="AU116" s="432">
        <f>IF(AR$1="","",SUMIF($H117:$H133,MID($H116,3,10),AU117:AU133))</f>
        <v>0</v>
      </c>
      <c r="AV116" s="432">
        <f>IF(AR$1="","",SUMIF($H117:$H133,MID($H116,3,10),AV117:AV133))</f>
        <v>0</v>
      </c>
      <c r="AW116" s="407"/>
      <c r="AX116" s="322"/>
      <c r="AY116" s="77">
        <f t="shared" si="184"/>
        <v>0</v>
      </c>
      <c r="AZ116" s="77">
        <f t="shared" si="185"/>
        <v>0</v>
      </c>
      <c r="BA116" s="103">
        <f>IF(AY$1="","",SUM(AY116:AZ116))</f>
        <v>0</v>
      </c>
      <c r="BB116" s="432">
        <f>IF(AY$1="","",SUMIF($H117:$H133,MID($H116,3,10),BB117:BB133))</f>
        <v>0</v>
      </c>
      <c r="BC116" s="432">
        <f>IF(AY$1="","",SUMIF($H117:$H133,MID($H116,3,10),BC117:BC133))</f>
        <v>0</v>
      </c>
      <c r="BD116" s="407"/>
      <c r="BE116" s="322"/>
      <c r="BF116" s="77">
        <f t="shared" si="186"/>
        <v>0</v>
      </c>
      <c r="BG116" s="77">
        <f t="shared" si="187"/>
        <v>0</v>
      </c>
      <c r="BH116" s="103">
        <f>IF(BF$1="","",SUM(BF116:BG116))</f>
        <v>0</v>
      </c>
      <c r="BI116" s="432">
        <f>IF(BF$1="","",SUMIF($H117:$H133,MID($H116,3,10),BI117:BI133))</f>
        <v>0</v>
      </c>
      <c r="BJ116" s="432">
        <f>IF(BF$1="","",SUMIF($H117:$H133,MID($H116,3,10),BJ117:BJ133))</f>
        <v>0</v>
      </c>
      <c r="BK116" s="407"/>
      <c r="BL116" s="322"/>
      <c r="BM116" s="77">
        <f t="shared" si="188"/>
        <v>0</v>
      </c>
      <c r="BN116" s="77">
        <f t="shared" si="189"/>
        <v>0</v>
      </c>
      <c r="BO116" s="103">
        <f>IF(BM$1="","",SUM(BM116:BN116))</f>
        <v>0</v>
      </c>
      <c r="BP116" s="432">
        <f>IF(BM$1="","",SUMIF($H117:$H133,MID($H116,3,10),BP117:BP133))</f>
        <v>0</v>
      </c>
      <c r="BQ116" s="432">
        <f>IF(BM$1="","",SUMIF($H117:$H133,MID($H116,3,10),BQ117:BQ133))</f>
        <v>0</v>
      </c>
      <c r="BR116" s="407"/>
      <c r="BS116" s="322"/>
      <c r="BT116" s="77">
        <f t="shared" si="190"/>
        <v>0</v>
      </c>
      <c r="BU116" s="77">
        <f t="shared" si="191"/>
        <v>0</v>
      </c>
      <c r="BV116" s="103">
        <f>IF(BT$1="","",SUM(BT116:BU116))</f>
        <v>0</v>
      </c>
      <c r="BW116" s="432">
        <f>IF(BT$1="","",SUMIF($H117:$H133,MID($H116,3,10),BW117:BW133))</f>
        <v>0</v>
      </c>
      <c r="BX116" s="432">
        <f>IF(BT$1="","",SUMIF($H117:$H133,MID($H116,3,10),BX117:BX133))</f>
        <v>0</v>
      </c>
      <c r="BY116" s="407"/>
      <c r="BZ116" s="322"/>
      <c r="CA116" s="77">
        <f t="shared" si="192"/>
        <v>0</v>
      </c>
      <c r="CB116" s="77">
        <f t="shared" si="193"/>
        <v>0</v>
      </c>
      <c r="CC116" s="103">
        <f>IF(CA$1="","",SUM(CA116:CB116))</f>
        <v>0</v>
      </c>
      <c r="CD116" s="432">
        <f>IF(CA$1="","",SUMIF($H117:$H133,MID($H116,3,10),CD117:CD133))</f>
        <v>0</v>
      </c>
      <c r="CE116" s="432">
        <f>IF(CA$1="","",SUMIF($H117:$H133,MID($H116,3,10),CE117:CE133))</f>
        <v>0</v>
      </c>
      <c r="CF116" s="407"/>
      <c r="CG116" s="322"/>
      <c r="CH116" s="77">
        <f t="shared" si="194"/>
        <v>0</v>
      </c>
      <c r="CI116" s="77">
        <f t="shared" si="195"/>
        <v>0</v>
      </c>
      <c r="CJ116" s="103">
        <f>IF(CH$1="","",SUM(CH116:CI116))</f>
        <v>0</v>
      </c>
      <c r="CK116" s="432">
        <f>IF(CH$1="","",SUMIF($H117:$H133,MID($H116,3,10),CK117:CK133))</f>
        <v>0</v>
      </c>
      <c r="CL116" s="432">
        <f>IF(CH$1="","",SUMIF($H117:$H133,MID($H116,3,10),CL117:CL133))</f>
        <v>0</v>
      </c>
      <c r="CM116" s="407"/>
      <c r="CN116" s="322"/>
      <c r="CO116" s="77">
        <f t="shared" si="196"/>
        <v>0</v>
      </c>
      <c r="CP116" s="77">
        <f t="shared" si="197"/>
        <v>0</v>
      </c>
      <c r="CQ116" s="103">
        <f>IF(CO$1="","",SUM(CO116:CP116))</f>
        <v>0</v>
      </c>
      <c r="CR116" s="432">
        <f>IF(CO$1="","",SUMIF($H117:$H133,MID($H116,3,10),CR117:CR133))</f>
        <v>0</v>
      </c>
      <c r="CS116" s="432">
        <f>IF(CO$1="","",SUMIF($H117:$H133,MID($H116,3,10),CS117:CS133))</f>
        <v>0</v>
      </c>
      <c r="CT116" s="407"/>
      <c r="CU116" s="322"/>
      <c r="CV116" s="77">
        <f t="shared" si="198"/>
        <v>0</v>
      </c>
      <c r="CW116" s="77">
        <f t="shared" si="199"/>
        <v>0</v>
      </c>
      <c r="CX116" s="103">
        <f>IF(CV$1="","",SUM(CV116:CW116))</f>
        <v>0</v>
      </c>
      <c r="CY116" s="432">
        <f>IF(CV$1="","",SUMIF($H117:$H133,MID($H116,3,10),CY117:CY133))</f>
        <v>0</v>
      </c>
      <c r="CZ116" s="432">
        <f>IF(CV$1="","",SUMIF($H117:$H133,MID($H116,3,10),CZ117:CZ133))</f>
        <v>0</v>
      </c>
      <c r="DA116" s="407"/>
      <c r="DB116" s="322"/>
      <c r="DC116" s="77">
        <f t="shared" si="200"/>
        <v>0</v>
      </c>
      <c r="DD116" s="77">
        <f t="shared" si="201"/>
        <v>0</v>
      </c>
      <c r="DE116" s="103">
        <f>IF(DC$1="","",SUM(DC116:DD116))</f>
        <v>0</v>
      </c>
      <c r="DF116" s="432">
        <f>IF(DC$1="","",SUMIF($H117:$H133,MID($H116,3,10),DF117:DF133))</f>
        <v>0</v>
      </c>
      <c r="DG116" s="432">
        <f>IF(DC$1="","",SUMIF($H117:$H133,MID($H116,3,10),DG117:DG133))</f>
        <v>0</v>
      </c>
      <c r="DH116" s="407"/>
      <c r="DI116" s="322"/>
      <c r="DJ116" s="77">
        <f t="shared" si="202"/>
        <v>0</v>
      </c>
      <c r="DK116" s="77">
        <f t="shared" si="203"/>
        <v>0</v>
      </c>
      <c r="DL116" s="103">
        <f>IF(DJ$1="","",SUM(DJ116:DK116))</f>
        <v>0</v>
      </c>
      <c r="DM116" s="432">
        <f>IF(DJ$1="","",SUMIF($H117:$H133,MID($H116,3,10),DM117:DM133))</f>
        <v>0</v>
      </c>
      <c r="DN116" s="432">
        <f>IF(DJ$1="","",SUMIF($H117:$H133,MID($H116,3,10),DN117:DN133))</f>
        <v>0</v>
      </c>
      <c r="DO116" s="407"/>
      <c r="DP116" s="322"/>
      <c r="DQ116" s="77">
        <f t="shared" si="204"/>
        <v>0</v>
      </c>
      <c r="DR116" s="77">
        <f t="shared" si="205"/>
        <v>0</v>
      </c>
      <c r="DS116" s="103">
        <f>IF(DQ$1="","",SUM(DQ116:DR116))</f>
        <v>0</v>
      </c>
      <c r="DT116" s="432">
        <f>IF(DQ$1="","",SUMIF($H117:$H133,MID($H116,3,10),DT117:DT133))</f>
        <v>0</v>
      </c>
      <c r="DU116" s="432">
        <f>IF(DQ$1="","",SUMIF($H117:$H133,MID($H116,3,10),DU117:DU133))</f>
        <v>0</v>
      </c>
      <c r="DV116" s="407"/>
    </row>
    <row r="117" spans="1:126" ht="12.75" outlineLevel="1" x14ac:dyDescent="0.2">
      <c r="A117" s="154" t="s">
        <v>6</v>
      </c>
      <c r="B117" s="170"/>
      <c r="C117" s="55"/>
      <c r="D117" s="55"/>
      <c r="E117" s="102">
        <f t="shared" si="170"/>
        <v>0</v>
      </c>
      <c r="F117" s="210"/>
      <c r="G117" s="18"/>
      <c r="H117" s="323" t="s">
        <v>345</v>
      </c>
      <c r="I117" s="79">
        <f t="shared" si="171"/>
        <v>0</v>
      </c>
      <c r="J117" s="79">
        <f t="shared" si="172"/>
        <v>0</v>
      </c>
      <c r="K117" s="102">
        <f t="shared" si="173"/>
        <v>0</v>
      </c>
      <c r="L117" s="535"/>
      <c r="M117" s="535"/>
      <c r="N117" s="407"/>
      <c r="O117" s="322" t="str">
        <f t="shared" si="118"/>
        <v>SLC</v>
      </c>
      <c r="P117" s="79">
        <f t="shared" si="174"/>
        <v>0</v>
      </c>
      <c r="Q117" s="79">
        <f t="shared" si="175"/>
        <v>0</v>
      </c>
      <c r="R117" s="102">
        <f t="shared" ref="R117:R132" si="206">IF(P$1="","",SUM(P117:Q117))</f>
        <v>0</v>
      </c>
      <c r="S117" s="535"/>
      <c r="T117" s="535"/>
      <c r="U117" s="407"/>
      <c r="V117" s="322"/>
      <c r="W117" s="79">
        <f t="shared" si="176"/>
        <v>0</v>
      </c>
      <c r="X117" s="79">
        <f t="shared" si="177"/>
        <v>0</v>
      </c>
      <c r="Y117" s="102">
        <f t="shared" ref="Y117:Y144" si="207">IF(W$1="","",SUM(W117:X117))</f>
        <v>0</v>
      </c>
      <c r="Z117" s="535"/>
      <c r="AA117" s="535"/>
      <c r="AB117" s="407"/>
      <c r="AC117" s="322"/>
      <c r="AD117" s="79">
        <f t="shared" si="178"/>
        <v>0</v>
      </c>
      <c r="AE117" s="79">
        <f t="shared" si="179"/>
        <v>0</v>
      </c>
      <c r="AF117" s="102">
        <f t="shared" ref="AF117:AF144" si="208">IF(AD$1="","",SUM(AD117:AE117))</f>
        <v>0</v>
      </c>
      <c r="AG117" s="535"/>
      <c r="AH117" s="535"/>
      <c r="AI117" s="407"/>
      <c r="AJ117" s="322"/>
      <c r="AK117" s="79">
        <f t="shared" si="180"/>
        <v>0</v>
      </c>
      <c r="AL117" s="79">
        <f t="shared" si="181"/>
        <v>0</v>
      </c>
      <c r="AM117" s="102">
        <f t="shared" ref="AM117:AM144" si="209">IF(AK$1="","",SUM(AK117:AL117))</f>
        <v>0</v>
      </c>
      <c r="AN117" s="535"/>
      <c r="AO117" s="535"/>
      <c r="AP117" s="407"/>
      <c r="AQ117" s="322"/>
      <c r="AR117" s="79">
        <f t="shared" si="182"/>
        <v>0</v>
      </c>
      <c r="AS117" s="79">
        <f t="shared" si="183"/>
        <v>0</v>
      </c>
      <c r="AT117" s="102">
        <f t="shared" ref="AT117:AT144" si="210">IF(AR$1="","",SUM(AR117:AS117))</f>
        <v>0</v>
      </c>
      <c r="AU117" s="535"/>
      <c r="AV117" s="535"/>
      <c r="AW117" s="407"/>
      <c r="AX117" s="322"/>
      <c r="AY117" s="79">
        <f t="shared" si="184"/>
        <v>0</v>
      </c>
      <c r="AZ117" s="79">
        <f t="shared" si="185"/>
        <v>0</v>
      </c>
      <c r="BA117" s="102">
        <f t="shared" ref="BA117:BA144" si="211">IF(AY$1="","",SUM(AY117:AZ117))</f>
        <v>0</v>
      </c>
      <c r="BB117" s="535"/>
      <c r="BC117" s="535"/>
      <c r="BD117" s="407"/>
      <c r="BE117" s="322"/>
      <c r="BF117" s="79">
        <f t="shared" si="186"/>
        <v>0</v>
      </c>
      <c r="BG117" s="79">
        <f t="shared" si="187"/>
        <v>0</v>
      </c>
      <c r="BH117" s="102">
        <f t="shared" ref="BH117:BH144" si="212">IF(BF$1="","",SUM(BF117:BG117))</f>
        <v>0</v>
      </c>
      <c r="BI117" s="535"/>
      <c r="BJ117" s="535"/>
      <c r="BK117" s="407"/>
      <c r="BL117" s="322"/>
      <c r="BM117" s="79">
        <f t="shared" si="188"/>
        <v>0</v>
      </c>
      <c r="BN117" s="79">
        <f t="shared" si="189"/>
        <v>0</v>
      </c>
      <c r="BO117" s="102">
        <f t="shared" ref="BO117:BO144" si="213">IF(BM$1="","",SUM(BM117:BN117))</f>
        <v>0</v>
      </c>
      <c r="BP117" s="535"/>
      <c r="BQ117" s="535"/>
      <c r="BR117" s="407"/>
      <c r="BS117" s="322"/>
      <c r="BT117" s="79">
        <f t="shared" si="190"/>
        <v>0</v>
      </c>
      <c r="BU117" s="79">
        <f t="shared" si="191"/>
        <v>0</v>
      </c>
      <c r="BV117" s="102">
        <f t="shared" ref="BV117:BV144" si="214">IF(BT$1="","",SUM(BT117:BU117))</f>
        <v>0</v>
      </c>
      <c r="BW117" s="535"/>
      <c r="BX117" s="535"/>
      <c r="BY117" s="407"/>
      <c r="BZ117" s="322"/>
      <c r="CA117" s="79">
        <f t="shared" si="192"/>
        <v>0</v>
      </c>
      <c r="CB117" s="79">
        <f t="shared" si="193"/>
        <v>0</v>
      </c>
      <c r="CC117" s="102">
        <f t="shared" ref="CC117:CC144" si="215">IF(CA$1="","",SUM(CA117:CB117))</f>
        <v>0</v>
      </c>
      <c r="CD117" s="535"/>
      <c r="CE117" s="535"/>
      <c r="CF117" s="407"/>
      <c r="CG117" s="322"/>
      <c r="CH117" s="79">
        <f t="shared" si="194"/>
        <v>0</v>
      </c>
      <c r="CI117" s="79">
        <f t="shared" si="195"/>
        <v>0</v>
      </c>
      <c r="CJ117" s="102">
        <f t="shared" ref="CJ117:CJ144" si="216">IF(CH$1="","",SUM(CH117:CI117))</f>
        <v>0</v>
      </c>
      <c r="CK117" s="535"/>
      <c r="CL117" s="535"/>
      <c r="CM117" s="407"/>
      <c r="CN117" s="322"/>
      <c r="CO117" s="79">
        <f t="shared" si="196"/>
        <v>0</v>
      </c>
      <c r="CP117" s="79">
        <f t="shared" si="197"/>
        <v>0</v>
      </c>
      <c r="CQ117" s="102">
        <f t="shared" ref="CQ117:CQ144" si="217">IF(CO$1="","",SUM(CO117:CP117))</f>
        <v>0</v>
      </c>
      <c r="CR117" s="535"/>
      <c r="CS117" s="535"/>
      <c r="CT117" s="407"/>
      <c r="CU117" s="322"/>
      <c r="CV117" s="79">
        <f t="shared" si="198"/>
        <v>0</v>
      </c>
      <c r="CW117" s="79">
        <f t="shared" si="199"/>
        <v>0</v>
      </c>
      <c r="CX117" s="102">
        <f t="shared" ref="CX117:CX144" si="218">IF(CV$1="","",SUM(CV117:CW117))</f>
        <v>0</v>
      </c>
      <c r="CY117" s="535"/>
      <c r="CZ117" s="535"/>
      <c r="DA117" s="407"/>
      <c r="DB117" s="322"/>
      <c r="DC117" s="79">
        <f t="shared" si="200"/>
        <v>0</v>
      </c>
      <c r="DD117" s="79">
        <f t="shared" si="201"/>
        <v>0</v>
      </c>
      <c r="DE117" s="102">
        <f t="shared" ref="DE117:DE144" si="219">IF(DC$1="","",SUM(DC117:DD117))</f>
        <v>0</v>
      </c>
      <c r="DF117" s="535"/>
      <c r="DG117" s="535"/>
      <c r="DH117" s="407"/>
      <c r="DI117" s="322"/>
      <c r="DJ117" s="79">
        <f t="shared" si="202"/>
        <v>0</v>
      </c>
      <c r="DK117" s="79">
        <f t="shared" si="203"/>
        <v>0</v>
      </c>
      <c r="DL117" s="102">
        <f t="shared" ref="DL117:DL144" si="220">IF(DJ$1="","",SUM(DJ117:DK117))</f>
        <v>0</v>
      </c>
      <c r="DM117" s="535"/>
      <c r="DN117" s="535"/>
      <c r="DO117" s="407"/>
      <c r="DP117" s="322"/>
      <c r="DQ117" s="79">
        <f t="shared" si="204"/>
        <v>0</v>
      </c>
      <c r="DR117" s="79">
        <f t="shared" si="205"/>
        <v>0</v>
      </c>
      <c r="DS117" s="102">
        <f t="shared" ref="DS117:DS144" si="221">IF(DQ$1="","",SUM(DQ117:DR117))</f>
        <v>0</v>
      </c>
      <c r="DT117" s="535"/>
      <c r="DU117" s="535"/>
      <c r="DV117" s="407"/>
    </row>
    <row r="118" spans="1:126" ht="12.75" outlineLevel="1" x14ac:dyDescent="0.2">
      <c r="A118" s="154" t="s">
        <v>25</v>
      </c>
      <c r="B118" s="170"/>
      <c r="C118" s="55"/>
      <c r="D118" s="55"/>
      <c r="E118" s="102">
        <f t="shared" si="170"/>
        <v>0</v>
      </c>
      <c r="F118" s="210"/>
      <c r="G118" s="18" t="s">
        <v>251</v>
      </c>
      <c r="H118" s="323" t="s">
        <v>345</v>
      </c>
      <c r="I118" s="79">
        <f t="shared" si="171"/>
        <v>0</v>
      </c>
      <c r="J118" s="79">
        <f t="shared" si="172"/>
        <v>0</v>
      </c>
      <c r="K118" s="78">
        <f t="shared" si="173"/>
        <v>0</v>
      </c>
      <c r="L118" s="535"/>
      <c r="M118" s="535"/>
      <c r="N118" s="407"/>
      <c r="O118" s="322" t="str">
        <f t="shared" si="118"/>
        <v>SLC</v>
      </c>
      <c r="P118" s="79">
        <f t="shared" si="174"/>
        <v>0</v>
      </c>
      <c r="Q118" s="79">
        <f t="shared" si="175"/>
        <v>0</v>
      </c>
      <c r="R118" s="78">
        <f t="shared" si="206"/>
        <v>0</v>
      </c>
      <c r="S118" s="535"/>
      <c r="T118" s="535"/>
      <c r="U118" s="407"/>
      <c r="V118" s="322"/>
      <c r="W118" s="79">
        <f t="shared" si="176"/>
        <v>0</v>
      </c>
      <c r="X118" s="79">
        <f t="shared" si="177"/>
        <v>0</v>
      </c>
      <c r="Y118" s="78">
        <f t="shared" si="207"/>
        <v>0</v>
      </c>
      <c r="Z118" s="535"/>
      <c r="AA118" s="535"/>
      <c r="AB118" s="407"/>
      <c r="AC118" s="322"/>
      <c r="AD118" s="79">
        <f t="shared" si="178"/>
        <v>0</v>
      </c>
      <c r="AE118" s="79">
        <f t="shared" si="179"/>
        <v>0</v>
      </c>
      <c r="AF118" s="78">
        <f t="shared" si="208"/>
        <v>0</v>
      </c>
      <c r="AG118" s="535"/>
      <c r="AH118" s="535"/>
      <c r="AI118" s="407"/>
      <c r="AJ118" s="322"/>
      <c r="AK118" s="79">
        <f t="shared" si="180"/>
        <v>0</v>
      </c>
      <c r="AL118" s="79">
        <f t="shared" si="181"/>
        <v>0</v>
      </c>
      <c r="AM118" s="78">
        <f t="shared" si="209"/>
        <v>0</v>
      </c>
      <c r="AN118" s="535"/>
      <c r="AO118" s="535"/>
      <c r="AP118" s="407"/>
      <c r="AQ118" s="322"/>
      <c r="AR118" s="79">
        <f t="shared" si="182"/>
        <v>0</v>
      </c>
      <c r="AS118" s="79">
        <f t="shared" si="183"/>
        <v>0</v>
      </c>
      <c r="AT118" s="78">
        <f t="shared" si="210"/>
        <v>0</v>
      </c>
      <c r="AU118" s="535"/>
      <c r="AV118" s="535"/>
      <c r="AW118" s="407"/>
      <c r="AX118" s="322"/>
      <c r="AY118" s="79">
        <f t="shared" si="184"/>
        <v>0</v>
      </c>
      <c r="AZ118" s="79">
        <f t="shared" si="185"/>
        <v>0</v>
      </c>
      <c r="BA118" s="78">
        <f t="shared" si="211"/>
        <v>0</v>
      </c>
      <c r="BB118" s="535"/>
      <c r="BC118" s="535"/>
      <c r="BD118" s="407"/>
      <c r="BE118" s="322"/>
      <c r="BF118" s="79">
        <f t="shared" si="186"/>
        <v>0</v>
      </c>
      <c r="BG118" s="79">
        <f t="shared" si="187"/>
        <v>0</v>
      </c>
      <c r="BH118" s="78">
        <f t="shared" si="212"/>
        <v>0</v>
      </c>
      <c r="BI118" s="535"/>
      <c r="BJ118" s="535"/>
      <c r="BK118" s="407"/>
      <c r="BL118" s="322"/>
      <c r="BM118" s="79">
        <f t="shared" si="188"/>
        <v>0</v>
      </c>
      <c r="BN118" s="79">
        <f t="shared" si="189"/>
        <v>0</v>
      </c>
      <c r="BO118" s="78">
        <f t="shared" si="213"/>
        <v>0</v>
      </c>
      <c r="BP118" s="535"/>
      <c r="BQ118" s="535"/>
      <c r="BR118" s="407"/>
      <c r="BS118" s="322"/>
      <c r="BT118" s="79">
        <f t="shared" si="190"/>
        <v>0</v>
      </c>
      <c r="BU118" s="79">
        <f t="shared" si="191"/>
        <v>0</v>
      </c>
      <c r="BV118" s="78">
        <f t="shared" si="214"/>
        <v>0</v>
      </c>
      <c r="BW118" s="535"/>
      <c r="BX118" s="535"/>
      <c r="BY118" s="407"/>
      <c r="BZ118" s="322"/>
      <c r="CA118" s="79">
        <f t="shared" si="192"/>
        <v>0</v>
      </c>
      <c r="CB118" s="79">
        <f t="shared" si="193"/>
        <v>0</v>
      </c>
      <c r="CC118" s="78">
        <f t="shared" si="215"/>
        <v>0</v>
      </c>
      <c r="CD118" s="535"/>
      <c r="CE118" s="535"/>
      <c r="CF118" s="407"/>
      <c r="CG118" s="322"/>
      <c r="CH118" s="79">
        <f t="shared" si="194"/>
        <v>0</v>
      </c>
      <c r="CI118" s="79">
        <f t="shared" si="195"/>
        <v>0</v>
      </c>
      <c r="CJ118" s="78">
        <f t="shared" si="216"/>
        <v>0</v>
      </c>
      <c r="CK118" s="535"/>
      <c r="CL118" s="535"/>
      <c r="CM118" s="407"/>
      <c r="CN118" s="322"/>
      <c r="CO118" s="79">
        <f t="shared" si="196"/>
        <v>0</v>
      </c>
      <c r="CP118" s="79">
        <f t="shared" si="197"/>
        <v>0</v>
      </c>
      <c r="CQ118" s="78">
        <f t="shared" si="217"/>
        <v>0</v>
      </c>
      <c r="CR118" s="535"/>
      <c r="CS118" s="535"/>
      <c r="CT118" s="407"/>
      <c r="CU118" s="322"/>
      <c r="CV118" s="79">
        <f t="shared" si="198"/>
        <v>0</v>
      </c>
      <c r="CW118" s="79">
        <f t="shared" si="199"/>
        <v>0</v>
      </c>
      <c r="CX118" s="78">
        <f t="shared" si="218"/>
        <v>0</v>
      </c>
      <c r="CY118" s="535"/>
      <c r="CZ118" s="535"/>
      <c r="DA118" s="407"/>
      <c r="DB118" s="322"/>
      <c r="DC118" s="79">
        <f t="shared" si="200"/>
        <v>0</v>
      </c>
      <c r="DD118" s="79">
        <f t="shared" si="201"/>
        <v>0</v>
      </c>
      <c r="DE118" s="78">
        <f t="shared" si="219"/>
        <v>0</v>
      </c>
      <c r="DF118" s="535"/>
      <c r="DG118" s="535"/>
      <c r="DH118" s="407"/>
      <c r="DI118" s="322"/>
      <c r="DJ118" s="79">
        <f t="shared" si="202"/>
        <v>0</v>
      </c>
      <c r="DK118" s="79">
        <f t="shared" si="203"/>
        <v>0</v>
      </c>
      <c r="DL118" s="78">
        <f t="shared" si="220"/>
        <v>0</v>
      </c>
      <c r="DM118" s="535"/>
      <c r="DN118" s="535"/>
      <c r="DO118" s="407"/>
      <c r="DP118" s="322"/>
      <c r="DQ118" s="79">
        <f t="shared" si="204"/>
        <v>0</v>
      </c>
      <c r="DR118" s="79">
        <f t="shared" si="205"/>
        <v>0</v>
      </c>
      <c r="DS118" s="78">
        <f t="shared" si="221"/>
        <v>0</v>
      </c>
      <c r="DT118" s="535"/>
      <c r="DU118" s="535"/>
      <c r="DV118" s="407"/>
    </row>
    <row r="119" spans="1:126" ht="12.75" outlineLevel="1" x14ac:dyDescent="0.2">
      <c r="A119" s="154" t="s">
        <v>73</v>
      </c>
      <c r="B119" s="170"/>
      <c r="C119" s="55"/>
      <c r="D119" s="55"/>
      <c r="E119" s="102">
        <f t="shared" si="170"/>
        <v>0</v>
      </c>
      <c r="F119" s="210"/>
      <c r="G119" s="18"/>
      <c r="H119" s="323" t="s">
        <v>345</v>
      </c>
      <c r="I119" s="79">
        <f t="shared" si="171"/>
        <v>0</v>
      </c>
      <c r="J119" s="79">
        <f t="shared" si="172"/>
        <v>0</v>
      </c>
      <c r="K119" s="102">
        <f t="shared" si="173"/>
        <v>0</v>
      </c>
      <c r="L119" s="535"/>
      <c r="M119" s="535"/>
      <c r="N119" s="407"/>
      <c r="O119" s="322" t="str">
        <f t="shared" si="118"/>
        <v>SLC</v>
      </c>
      <c r="P119" s="79">
        <f t="shared" si="174"/>
        <v>0</v>
      </c>
      <c r="Q119" s="79">
        <f t="shared" si="175"/>
        <v>0</v>
      </c>
      <c r="R119" s="102">
        <f t="shared" si="206"/>
        <v>0</v>
      </c>
      <c r="S119" s="535"/>
      <c r="T119" s="535"/>
      <c r="U119" s="407"/>
      <c r="V119" s="322"/>
      <c r="W119" s="79">
        <f t="shared" si="176"/>
        <v>0</v>
      </c>
      <c r="X119" s="79">
        <f t="shared" si="177"/>
        <v>0</v>
      </c>
      <c r="Y119" s="102">
        <f t="shared" si="207"/>
        <v>0</v>
      </c>
      <c r="Z119" s="535"/>
      <c r="AA119" s="535"/>
      <c r="AB119" s="407"/>
      <c r="AC119" s="322"/>
      <c r="AD119" s="79">
        <f t="shared" si="178"/>
        <v>0</v>
      </c>
      <c r="AE119" s="79">
        <f t="shared" si="179"/>
        <v>0</v>
      </c>
      <c r="AF119" s="102">
        <f t="shared" si="208"/>
        <v>0</v>
      </c>
      <c r="AG119" s="535"/>
      <c r="AH119" s="535"/>
      <c r="AI119" s="407"/>
      <c r="AJ119" s="322"/>
      <c r="AK119" s="79">
        <f t="shared" si="180"/>
        <v>0</v>
      </c>
      <c r="AL119" s="79">
        <f t="shared" si="181"/>
        <v>0</v>
      </c>
      <c r="AM119" s="102">
        <f t="shared" si="209"/>
        <v>0</v>
      </c>
      <c r="AN119" s="535"/>
      <c r="AO119" s="535"/>
      <c r="AP119" s="407"/>
      <c r="AQ119" s="322"/>
      <c r="AR119" s="79">
        <f t="shared" si="182"/>
        <v>0</v>
      </c>
      <c r="AS119" s="79">
        <f t="shared" si="183"/>
        <v>0</v>
      </c>
      <c r="AT119" s="102">
        <f t="shared" si="210"/>
        <v>0</v>
      </c>
      <c r="AU119" s="535"/>
      <c r="AV119" s="535"/>
      <c r="AW119" s="407"/>
      <c r="AX119" s="322"/>
      <c r="AY119" s="79">
        <f t="shared" si="184"/>
        <v>0</v>
      </c>
      <c r="AZ119" s="79">
        <f t="shared" si="185"/>
        <v>0</v>
      </c>
      <c r="BA119" s="102">
        <f t="shared" si="211"/>
        <v>0</v>
      </c>
      <c r="BB119" s="535"/>
      <c r="BC119" s="535"/>
      <c r="BD119" s="407"/>
      <c r="BE119" s="322"/>
      <c r="BF119" s="79">
        <f t="shared" si="186"/>
        <v>0</v>
      </c>
      <c r="BG119" s="79">
        <f t="shared" si="187"/>
        <v>0</v>
      </c>
      <c r="BH119" s="102">
        <f t="shared" si="212"/>
        <v>0</v>
      </c>
      <c r="BI119" s="535"/>
      <c r="BJ119" s="535"/>
      <c r="BK119" s="407"/>
      <c r="BL119" s="322"/>
      <c r="BM119" s="79">
        <f t="shared" si="188"/>
        <v>0</v>
      </c>
      <c r="BN119" s="79">
        <f t="shared" si="189"/>
        <v>0</v>
      </c>
      <c r="BO119" s="102">
        <f t="shared" si="213"/>
        <v>0</v>
      </c>
      <c r="BP119" s="535"/>
      <c r="BQ119" s="535"/>
      <c r="BR119" s="407"/>
      <c r="BS119" s="322"/>
      <c r="BT119" s="79">
        <f t="shared" si="190"/>
        <v>0</v>
      </c>
      <c r="BU119" s="79">
        <f t="shared" si="191"/>
        <v>0</v>
      </c>
      <c r="BV119" s="102">
        <f t="shared" si="214"/>
        <v>0</v>
      </c>
      <c r="BW119" s="535"/>
      <c r="BX119" s="535"/>
      <c r="BY119" s="407"/>
      <c r="BZ119" s="322"/>
      <c r="CA119" s="79">
        <f t="shared" si="192"/>
        <v>0</v>
      </c>
      <c r="CB119" s="79">
        <f t="shared" si="193"/>
        <v>0</v>
      </c>
      <c r="CC119" s="102">
        <f t="shared" si="215"/>
        <v>0</v>
      </c>
      <c r="CD119" s="535"/>
      <c r="CE119" s="535"/>
      <c r="CF119" s="407"/>
      <c r="CG119" s="322"/>
      <c r="CH119" s="79">
        <f t="shared" si="194"/>
        <v>0</v>
      </c>
      <c r="CI119" s="79">
        <f t="shared" si="195"/>
        <v>0</v>
      </c>
      <c r="CJ119" s="102">
        <f t="shared" si="216"/>
        <v>0</v>
      </c>
      <c r="CK119" s="535"/>
      <c r="CL119" s="535"/>
      <c r="CM119" s="407"/>
      <c r="CN119" s="322"/>
      <c r="CO119" s="79">
        <f t="shared" si="196"/>
        <v>0</v>
      </c>
      <c r="CP119" s="79">
        <f t="shared" si="197"/>
        <v>0</v>
      </c>
      <c r="CQ119" s="102">
        <f t="shared" si="217"/>
        <v>0</v>
      </c>
      <c r="CR119" s="535"/>
      <c r="CS119" s="535"/>
      <c r="CT119" s="407"/>
      <c r="CU119" s="322"/>
      <c r="CV119" s="79">
        <f t="shared" si="198"/>
        <v>0</v>
      </c>
      <c r="CW119" s="79">
        <f t="shared" si="199"/>
        <v>0</v>
      </c>
      <c r="CX119" s="102">
        <f t="shared" si="218"/>
        <v>0</v>
      </c>
      <c r="CY119" s="535"/>
      <c r="CZ119" s="535"/>
      <c r="DA119" s="407"/>
      <c r="DB119" s="322"/>
      <c r="DC119" s="79">
        <f t="shared" si="200"/>
        <v>0</v>
      </c>
      <c r="DD119" s="79">
        <f t="shared" si="201"/>
        <v>0</v>
      </c>
      <c r="DE119" s="102">
        <f t="shared" si="219"/>
        <v>0</v>
      </c>
      <c r="DF119" s="535"/>
      <c r="DG119" s="535"/>
      <c r="DH119" s="407"/>
      <c r="DI119" s="322"/>
      <c r="DJ119" s="79">
        <f t="shared" si="202"/>
        <v>0</v>
      </c>
      <c r="DK119" s="79">
        <f t="shared" si="203"/>
        <v>0</v>
      </c>
      <c r="DL119" s="102">
        <f t="shared" si="220"/>
        <v>0</v>
      </c>
      <c r="DM119" s="535"/>
      <c r="DN119" s="535"/>
      <c r="DO119" s="407"/>
      <c r="DP119" s="322"/>
      <c r="DQ119" s="79">
        <f t="shared" si="204"/>
        <v>0</v>
      </c>
      <c r="DR119" s="79">
        <f t="shared" si="205"/>
        <v>0</v>
      </c>
      <c r="DS119" s="102">
        <f t="shared" si="221"/>
        <v>0</v>
      </c>
      <c r="DT119" s="535"/>
      <c r="DU119" s="535"/>
      <c r="DV119" s="407"/>
    </row>
    <row r="120" spans="1:126" ht="12.75" outlineLevel="1" x14ac:dyDescent="0.2">
      <c r="A120" s="154" t="s">
        <v>33</v>
      </c>
      <c r="B120" s="170"/>
      <c r="C120" s="55"/>
      <c r="D120" s="55"/>
      <c r="E120" s="102">
        <f t="shared" si="170"/>
        <v>0</v>
      </c>
      <c r="F120" s="210"/>
      <c r="G120" s="18"/>
      <c r="H120" s="323" t="s">
        <v>345</v>
      </c>
      <c r="I120" s="79">
        <f t="shared" si="171"/>
        <v>0</v>
      </c>
      <c r="J120" s="79">
        <f t="shared" si="172"/>
        <v>0</v>
      </c>
      <c r="K120" s="102">
        <f t="shared" si="173"/>
        <v>0</v>
      </c>
      <c r="L120" s="535"/>
      <c r="M120" s="535"/>
      <c r="N120" s="407"/>
      <c r="O120" s="322" t="str">
        <f t="shared" si="118"/>
        <v>SLC</v>
      </c>
      <c r="P120" s="79">
        <f t="shared" si="174"/>
        <v>0</v>
      </c>
      <c r="Q120" s="79">
        <f t="shared" si="175"/>
        <v>0</v>
      </c>
      <c r="R120" s="102">
        <f t="shared" si="206"/>
        <v>0</v>
      </c>
      <c r="S120" s="535"/>
      <c r="T120" s="535"/>
      <c r="U120" s="407"/>
      <c r="V120" s="322"/>
      <c r="W120" s="79">
        <f t="shared" si="176"/>
        <v>0</v>
      </c>
      <c r="X120" s="79">
        <f t="shared" si="177"/>
        <v>0</v>
      </c>
      <c r="Y120" s="102">
        <f t="shared" si="207"/>
        <v>0</v>
      </c>
      <c r="Z120" s="535"/>
      <c r="AA120" s="535"/>
      <c r="AB120" s="407"/>
      <c r="AC120" s="322"/>
      <c r="AD120" s="79">
        <f t="shared" si="178"/>
        <v>0</v>
      </c>
      <c r="AE120" s="79">
        <f t="shared" si="179"/>
        <v>0</v>
      </c>
      <c r="AF120" s="102">
        <f t="shared" si="208"/>
        <v>0</v>
      </c>
      <c r="AG120" s="535"/>
      <c r="AH120" s="535"/>
      <c r="AI120" s="407"/>
      <c r="AJ120" s="322"/>
      <c r="AK120" s="79">
        <f t="shared" si="180"/>
        <v>0</v>
      </c>
      <c r="AL120" s="79">
        <f t="shared" si="181"/>
        <v>0</v>
      </c>
      <c r="AM120" s="102">
        <f t="shared" si="209"/>
        <v>0</v>
      </c>
      <c r="AN120" s="535"/>
      <c r="AO120" s="535"/>
      <c r="AP120" s="407"/>
      <c r="AQ120" s="322"/>
      <c r="AR120" s="79">
        <f t="shared" si="182"/>
        <v>0</v>
      </c>
      <c r="AS120" s="79">
        <f t="shared" si="183"/>
        <v>0</v>
      </c>
      <c r="AT120" s="102">
        <f t="shared" si="210"/>
        <v>0</v>
      </c>
      <c r="AU120" s="535"/>
      <c r="AV120" s="535"/>
      <c r="AW120" s="407"/>
      <c r="AX120" s="322"/>
      <c r="AY120" s="79">
        <f t="shared" si="184"/>
        <v>0</v>
      </c>
      <c r="AZ120" s="79">
        <f t="shared" si="185"/>
        <v>0</v>
      </c>
      <c r="BA120" s="102">
        <f t="shared" si="211"/>
        <v>0</v>
      </c>
      <c r="BB120" s="535"/>
      <c r="BC120" s="535"/>
      <c r="BD120" s="407"/>
      <c r="BE120" s="322"/>
      <c r="BF120" s="79">
        <f t="shared" si="186"/>
        <v>0</v>
      </c>
      <c r="BG120" s="79">
        <f t="shared" si="187"/>
        <v>0</v>
      </c>
      <c r="BH120" s="102">
        <f t="shared" si="212"/>
        <v>0</v>
      </c>
      <c r="BI120" s="535"/>
      <c r="BJ120" s="535"/>
      <c r="BK120" s="407"/>
      <c r="BL120" s="322"/>
      <c r="BM120" s="79">
        <f t="shared" si="188"/>
        <v>0</v>
      </c>
      <c r="BN120" s="79">
        <f t="shared" si="189"/>
        <v>0</v>
      </c>
      <c r="BO120" s="102">
        <f t="shared" si="213"/>
        <v>0</v>
      </c>
      <c r="BP120" s="535"/>
      <c r="BQ120" s="535"/>
      <c r="BR120" s="407"/>
      <c r="BS120" s="322"/>
      <c r="BT120" s="79">
        <f t="shared" si="190"/>
        <v>0</v>
      </c>
      <c r="BU120" s="79">
        <f t="shared" si="191"/>
        <v>0</v>
      </c>
      <c r="BV120" s="102">
        <f t="shared" si="214"/>
        <v>0</v>
      </c>
      <c r="BW120" s="535"/>
      <c r="BX120" s="535"/>
      <c r="BY120" s="407"/>
      <c r="BZ120" s="322"/>
      <c r="CA120" s="79">
        <f t="shared" si="192"/>
        <v>0</v>
      </c>
      <c r="CB120" s="79">
        <f t="shared" si="193"/>
        <v>0</v>
      </c>
      <c r="CC120" s="102">
        <f t="shared" si="215"/>
        <v>0</v>
      </c>
      <c r="CD120" s="535"/>
      <c r="CE120" s="535"/>
      <c r="CF120" s="407"/>
      <c r="CG120" s="322"/>
      <c r="CH120" s="79">
        <f t="shared" si="194"/>
        <v>0</v>
      </c>
      <c r="CI120" s="79">
        <f t="shared" si="195"/>
        <v>0</v>
      </c>
      <c r="CJ120" s="102">
        <f t="shared" si="216"/>
        <v>0</v>
      </c>
      <c r="CK120" s="535"/>
      <c r="CL120" s="535"/>
      <c r="CM120" s="407"/>
      <c r="CN120" s="322"/>
      <c r="CO120" s="79">
        <f t="shared" si="196"/>
        <v>0</v>
      </c>
      <c r="CP120" s="79">
        <f t="shared" si="197"/>
        <v>0</v>
      </c>
      <c r="CQ120" s="102">
        <f t="shared" si="217"/>
        <v>0</v>
      </c>
      <c r="CR120" s="535"/>
      <c r="CS120" s="535"/>
      <c r="CT120" s="407"/>
      <c r="CU120" s="322"/>
      <c r="CV120" s="79">
        <f t="shared" si="198"/>
        <v>0</v>
      </c>
      <c r="CW120" s="79">
        <f t="shared" si="199"/>
        <v>0</v>
      </c>
      <c r="CX120" s="102">
        <f t="shared" si="218"/>
        <v>0</v>
      </c>
      <c r="CY120" s="535"/>
      <c r="CZ120" s="535"/>
      <c r="DA120" s="407"/>
      <c r="DB120" s="322"/>
      <c r="DC120" s="79">
        <f t="shared" si="200"/>
        <v>0</v>
      </c>
      <c r="DD120" s="79">
        <f t="shared" si="201"/>
        <v>0</v>
      </c>
      <c r="DE120" s="102">
        <f t="shared" si="219"/>
        <v>0</v>
      </c>
      <c r="DF120" s="535"/>
      <c r="DG120" s="535"/>
      <c r="DH120" s="407"/>
      <c r="DI120" s="322"/>
      <c r="DJ120" s="79">
        <f t="shared" si="202"/>
        <v>0</v>
      </c>
      <c r="DK120" s="79">
        <f t="shared" si="203"/>
        <v>0</v>
      </c>
      <c r="DL120" s="102">
        <f t="shared" si="220"/>
        <v>0</v>
      </c>
      <c r="DM120" s="535"/>
      <c r="DN120" s="535"/>
      <c r="DO120" s="407"/>
      <c r="DP120" s="322"/>
      <c r="DQ120" s="79">
        <f t="shared" si="204"/>
        <v>0</v>
      </c>
      <c r="DR120" s="79">
        <f t="shared" si="205"/>
        <v>0</v>
      </c>
      <c r="DS120" s="102">
        <f t="shared" si="221"/>
        <v>0</v>
      </c>
      <c r="DT120" s="535"/>
      <c r="DU120" s="535"/>
      <c r="DV120" s="407"/>
    </row>
    <row r="121" spans="1:126" ht="12.75" outlineLevel="1" x14ac:dyDescent="0.2">
      <c r="A121" s="154" t="s">
        <v>231</v>
      </c>
      <c r="B121" s="182" t="s">
        <v>232</v>
      </c>
      <c r="C121" s="55"/>
      <c r="D121" s="55"/>
      <c r="E121" s="102">
        <f t="shared" si="170"/>
        <v>0</v>
      </c>
      <c r="F121" s="176"/>
      <c r="G121" s="18"/>
      <c r="H121" s="323" t="s">
        <v>345</v>
      </c>
      <c r="I121" s="79">
        <f t="shared" si="171"/>
        <v>0</v>
      </c>
      <c r="J121" s="79">
        <f t="shared" si="172"/>
        <v>0</v>
      </c>
      <c r="K121" s="102">
        <f t="shared" si="173"/>
        <v>0</v>
      </c>
      <c r="L121" s="535"/>
      <c r="M121" s="535"/>
      <c r="N121" s="407"/>
      <c r="O121" s="322" t="str">
        <f t="shared" si="118"/>
        <v>SLC</v>
      </c>
      <c r="P121" s="79">
        <f t="shared" si="174"/>
        <v>0</v>
      </c>
      <c r="Q121" s="79">
        <f t="shared" si="175"/>
        <v>0</v>
      </c>
      <c r="R121" s="102">
        <f t="shared" si="206"/>
        <v>0</v>
      </c>
      <c r="S121" s="535"/>
      <c r="T121" s="535"/>
      <c r="U121" s="407"/>
      <c r="V121" s="322"/>
      <c r="W121" s="79">
        <f t="shared" si="176"/>
        <v>0</v>
      </c>
      <c r="X121" s="79">
        <f t="shared" si="177"/>
        <v>0</v>
      </c>
      <c r="Y121" s="102">
        <f t="shared" si="207"/>
        <v>0</v>
      </c>
      <c r="Z121" s="535"/>
      <c r="AA121" s="535"/>
      <c r="AB121" s="407"/>
      <c r="AC121" s="322"/>
      <c r="AD121" s="79">
        <f t="shared" si="178"/>
        <v>0</v>
      </c>
      <c r="AE121" s="79">
        <f t="shared" si="179"/>
        <v>0</v>
      </c>
      <c r="AF121" s="102">
        <f t="shared" si="208"/>
        <v>0</v>
      </c>
      <c r="AG121" s="535"/>
      <c r="AH121" s="535"/>
      <c r="AI121" s="407"/>
      <c r="AJ121" s="322"/>
      <c r="AK121" s="79">
        <f t="shared" si="180"/>
        <v>0</v>
      </c>
      <c r="AL121" s="79">
        <f t="shared" si="181"/>
        <v>0</v>
      </c>
      <c r="AM121" s="102">
        <f t="shared" si="209"/>
        <v>0</v>
      </c>
      <c r="AN121" s="535"/>
      <c r="AO121" s="535"/>
      <c r="AP121" s="407"/>
      <c r="AQ121" s="322"/>
      <c r="AR121" s="79">
        <f t="shared" si="182"/>
        <v>0</v>
      </c>
      <c r="AS121" s="79">
        <f t="shared" si="183"/>
        <v>0</v>
      </c>
      <c r="AT121" s="102">
        <f t="shared" si="210"/>
        <v>0</v>
      </c>
      <c r="AU121" s="535"/>
      <c r="AV121" s="535"/>
      <c r="AW121" s="407"/>
      <c r="AX121" s="322"/>
      <c r="AY121" s="79">
        <f t="shared" si="184"/>
        <v>0</v>
      </c>
      <c r="AZ121" s="79">
        <f t="shared" si="185"/>
        <v>0</v>
      </c>
      <c r="BA121" s="102">
        <f t="shared" si="211"/>
        <v>0</v>
      </c>
      <c r="BB121" s="535"/>
      <c r="BC121" s="535"/>
      <c r="BD121" s="407"/>
      <c r="BE121" s="322"/>
      <c r="BF121" s="79">
        <f t="shared" si="186"/>
        <v>0</v>
      </c>
      <c r="BG121" s="79">
        <f t="shared" si="187"/>
        <v>0</v>
      </c>
      <c r="BH121" s="102">
        <f t="shared" si="212"/>
        <v>0</v>
      </c>
      <c r="BI121" s="535"/>
      <c r="BJ121" s="535"/>
      <c r="BK121" s="407"/>
      <c r="BL121" s="322"/>
      <c r="BM121" s="79">
        <f t="shared" si="188"/>
        <v>0</v>
      </c>
      <c r="BN121" s="79">
        <f t="shared" si="189"/>
        <v>0</v>
      </c>
      <c r="BO121" s="102">
        <f t="shared" si="213"/>
        <v>0</v>
      </c>
      <c r="BP121" s="535"/>
      <c r="BQ121" s="535"/>
      <c r="BR121" s="407"/>
      <c r="BS121" s="322"/>
      <c r="BT121" s="79">
        <f t="shared" si="190"/>
        <v>0</v>
      </c>
      <c r="BU121" s="79">
        <f t="shared" si="191"/>
        <v>0</v>
      </c>
      <c r="BV121" s="102">
        <f t="shared" si="214"/>
        <v>0</v>
      </c>
      <c r="BW121" s="535"/>
      <c r="BX121" s="535"/>
      <c r="BY121" s="407"/>
      <c r="BZ121" s="322"/>
      <c r="CA121" s="79">
        <f t="shared" si="192"/>
        <v>0</v>
      </c>
      <c r="CB121" s="79">
        <f t="shared" si="193"/>
        <v>0</v>
      </c>
      <c r="CC121" s="102">
        <f t="shared" si="215"/>
        <v>0</v>
      </c>
      <c r="CD121" s="535"/>
      <c r="CE121" s="535"/>
      <c r="CF121" s="407"/>
      <c r="CG121" s="322"/>
      <c r="CH121" s="79">
        <f t="shared" si="194"/>
        <v>0</v>
      </c>
      <c r="CI121" s="79">
        <f t="shared" si="195"/>
        <v>0</v>
      </c>
      <c r="CJ121" s="102">
        <f t="shared" si="216"/>
        <v>0</v>
      </c>
      <c r="CK121" s="535"/>
      <c r="CL121" s="535"/>
      <c r="CM121" s="407"/>
      <c r="CN121" s="322"/>
      <c r="CO121" s="79">
        <f t="shared" si="196"/>
        <v>0</v>
      </c>
      <c r="CP121" s="79">
        <f t="shared" si="197"/>
        <v>0</v>
      </c>
      <c r="CQ121" s="102">
        <f t="shared" si="217"/>
        <v>0</v>
      </c>
      <c r="CR121" s="535"/>
      <c r="CS121" s="535"/>
      <c r="CT121" s="407"/>
      <c r="CU121" s="322"/>
      <c r="CV121" s="79">
        <f t="shared" si="198"/>
        <v>0</v>
      </c>
      <c r="CW121" s="79">
        <f t="shared" si="199"/>
        <v>0</v>
      </c>
      <c r="CX121" s="102">
        <f t="shared" si="218"/>
        <v>0</v>
      </c>
      <c r="CY121" s="535"/>
      <c r="CZ121" s="535"/>
      <c r="DA121" s="407"/>
      <c r="DB121" s="322"/>
      <c r="DC121" s="79">
        <f t="shared" si="200"/>
        <v>0</v>
      </c>
      <c r="DD121" s="79">
        <f t="shared" si="201"/>
        <v>0</v>
      </c>
      <c r="DE121" s="102">
        <f t="shared" si="219"/>
        <v>0</v>
      </c>
      <c r="DF121" s="535"/>
      <c r="DG121" s="535"/>
      <c r="DH121" s="407"/>
      <c r="DI121" s="322"/>
      <c r="DJ121" s="79">
        <f t="shared" si="202"/>
        <v>0</v>
      </c>
      <c r="DK121" s="79">
        <f t="shared" si="203"/>
        <v>0</v>
      </c>
      <c r="DL121" s="102">
        <f t="shared" si="220"/>
        <v>0</v>
      </c>
      <c r="DM121" s="535"/>
      <c r="DN121" s="535"/>
      <c r="DO121" s="407"/>
      <c r="DP121" s="322"/>
      <c r="DQ121" s="79">
        <f t="shared" si="204"/>
        <v>0</v>
      </c>
      <c r="DR121" s="79">
        <f t="shared" si="205"/>
        <v>0</v>
      </c>
      <c r="DS121" s="102">
        <f t="shared" si="221"/>
        <v>0</v>
      </c>
      <c r="DT121" s="535"/>
      <c r="DU121" s="535"/>
      <c r="DV121" s="407"/>
    </row>
    <row r="122" spans="1:126" ht="12.75" outlineLevel="1" x14ac:dyDescent="0.2">
      <c r="A122" s="154" t="s">
        <v>233</v>
      </c>
      <c r="B122" s="182" t="s">
        <v>220</v>
      </c>
      <c r="C122" s="55"/>
      <c r="D122" s="55"/>
      <c r="E122" s="102">
        <f t="shared" si="170"/>
        <v>0</v>
      </c>
      <c r="F122" s="210"/>
      <c r="G122" s="18"/>
      <c r="H122" s="323" t="s">
        <v>345</v>
      </c>
      <c r="I122" s="79">
        <f t="shared" si="171"/>
        <v>0</v>
      </c>
      <c r="J122" s="79">
        <f t="shared" si="172"/>
        <v>0</v>
      </c>
      <c r="K122" s="102">
        <f t="shared" si="173"/>
        <v>0</v>
      </c>
      <c r="L122" s="535"/>
      <c r="M122" s="535"/>
      <c r="N122" s="407"/>
      <c r="O122" s="322" t="str">
        <f t="shared" si="118"/>
        <v>SLC</v>
      </c>
      <c r="P122" s="79">
        <f t="shared" si="174"/>
        <v>0</v>
      </c>
      <c r="Q122" s="79">
        <f t="shared" si="175"/>
        <v>0</v>
      </c>
      <c r="R122" s="102">
        <f t="shared" si="206"/>
        <v>0</v>
      </c>
      <c r="S122" s="535"/>
      <c r="T122" s="535"/>
      <c r="U122" s="407"/>
      <c r="V122" s="322"/>
      <c r="W122" s="79">
        <f t="shared" si="176"/>
        <v>0</v>
      </c>
      <c r="X122" s="79">
        <f t="shared" si="177"/>
        <v>0</v>
      </c>
      <c r="Y122" s="102">
        <f t="shared" si="207"/>
        <v>0</v>
      </c>
      <c r="Z122" s="535"/>
      <c r="AA122" s="535"/>
      <c r="AB122" s="407"/>
      <c r="AC122" s="322"/>
      <c r="AD122" s="79">
        <f t="shared" si="178"/>
        <v>0</v>
      </c>
      <c r="AE122" s="79">
        <f t="shared" si="179"/>
        <v>0</v>
      </c>
      <c r="AF122" s="102">
        <f t="shared" si="208"/>
        <v>0</v>
      </c>
      <c r="AG122" s="535"/>
      <c r="AH122" s="535"/>
      <c r="AI122" s="407"/>
      <c r="AJ122" s="322"/>
      <c r="AK122" s="79">
        <f t="shared" si="180"/>
        <v>0</v>
      </c>
      <c r="AL122" s="79">
        <f t="shared" si="181"/>
        <v>0</v>
      </c>
      <c r="AM122" s="102">
        <f t="shared" si="209"/>
        <v>0</v>
      </c>
      <c r="AN122" s="535"/>
      <c r="AO122" s="535"/>
      <c r="AP122" s="407"/>
      <c r="AQ122" s="322"/>
      <c r="AR122" s="79">
        <f t="shared" si="182"/>
        <v>0</v>
      </c>
      <c r="AS122" s="79">
        <f t="shared" si="183"/>
        <v>0</v>
      </c>
      <c r="AT122" s="102">
        <f t="shared" si="210"/>
        <v>0</v>
      </c>
      <c r="AU122" s="535"/>
      <c r="AV122" s="535"/>
      <c r="AW122" s="407"/>
      <c r="AX122" s="322"/>
      <c r="AY122" s="79">
        <f t="shared" si="184"/>
        <v>0</v>
      </c>
      <c r="AZ122" s="79">
        <f t="shared" si="185"/>
        <v>0</v>
      </c>
      <c r="BA122" s="102">
        <f t="shared" si="211"/>
        <v>0</v>
      </c>
      <c r="BB122" s="535"/>
      <c r="BC122" s="535"/>
      <c r="BD122" s="407"/>
      <c r="BE122" s="322"/>
      <c r="BF122" s="79">
        <f t="shared" si="186"/>
        <v>0</v>
      </c>
      <c r="BG122" s="79">
        <f t="shared" si="187"/>
        <v>0</v>
      </c>
      <c r="BH122" s="102">
        <f t="shared" si="212"/>
        <v>0</v>
      </c>
      <c r="BI122" s="535"/>
      <c r="BJ122" s="535"/>
      <c r="BK122" s="407"/>
      <c r="BL122" s="322"/>
      <c r="BM122" s="79">
        <f t="shared" si="188"/>
        <v>0</v>
      </c>
      <c r="BN122" s="79">
        <f t="shared" si="189"/>
        <v>0</v>
      </c>
      <c r="BO122" s="102">
        <f t="shared" si="213"/>
        <v>0</v>
      </c>
      <c r="BP122" s="535"/>
      <c r="BQ122" s="535"/>
      <c r="BR122" s="407"/>
      <c r="BS122" s="322"/>
      <c r="BT122" s="79">
        <f t="shared" si="190"/>
        <v>0</v>
      </c>
      <c r="BU122" s="79">
        <f t="shared" si="191"/>
        <v>0</v>
      </c>
      <c r="BV122" s="102">
        <f t="shared" si="214"/>
        <v>0</v>
      </c>
      <c r="BW122" s="535"/>
      <c r="BX122" s="535"/>
      <c r="BY122" s="407"/>
      <c r="BZ122" s="322"/>
      <c r="CA122" s="79">
        <f t="shared" si="192"/>
        <v>0</v>
      </c>
      <c r="CB122" s="79">
        <f t="shared" si="193"/>
        <v>0</v>
      </c>
      <c r="CC122" s="102">
        <f t="shared" si="215"/>
        <v>0</v>
      </c>
      <c r="CD122" s="535"/>
      <c r="CE122" s="535"/>
      <c r="CF122" s="407"/>
      <c r="CG122" s="322"/>
      <c r="CH122" s="79">
        <f t="shared" si="194"/>
        <v>0</v>
      </c>
      <c r="CI122" s="79">
        <f t="shared" si="195"/>
        <v>0</v>
      </c>
      <c r="CJ122" s="102">
        <f t="shared" si="216"/>
        <v>0</v>
      </c>
      <c r="CK122" s="535"/>
      <c r="CL122" s="535"/>
      <c r="CM122" s="407"/>
      <c r="CN122" s="322"/>
      <c r="CO122" s="79">
        <f t="shared" si="196"/>
        <v>0</v>
      </c>
      <c r="CP122" s="79">
        <f t="shared" si="197"/>
        <v>0</v>
      </c>
      <c r="CQ122" s="102">
        <f t="shared" si="217"/>
        <v>0</v>
      </c>
      <c r="CR122" s="535"/>
      <c r="CS122" s="535"/>
      <c r="CT122" s="407"/>
      <c r="CU122" s="322"/>
      <c r="CV122" s="79">
        <f t="shared" si="198"/>
        <v>0</v>
      </c>
      <c r="CW122" s="79">
        <f t="shared" si="199"/>
        <v>0</v>
      </c>
      <c r="CX122" s="102">
        <f t="shared" si="218"/>
        <v>0</v>
      </c>
      <c r="CY122" s="535"/>
      <c r="CZ122" s="535"/>
      <c r="DA122" s="407"/>
      <c r="DB122" s="322"/>
      <c r="DC122" s="79">
        <f t="shared" si="200"/>
        <v>0</v>
      </c>
      <c r="DD122" s="79">
        <f t="shared" si="201"/>
        <v>0</v>
      </c>
      <c r="DE122" s="102">
        <f t="shared" si="219"/>
        <v>0</v>
      </c>
      <c r="DF122" s="535"/>
      <c r="DG122" s="535"/>
      <c r="DH122" s="407"/>
      <c r="DI122" s="322"/>
      <c r="DJ122" s="79">
        <f t="shared" si="202"/>
        <v>0</v>
      </c>
      <c r="DK122" s="79">
        <f t="shared" si="203"/>
        <v>0</v>
      </c>
      <c r="DL122" s="102">
        <f t="shared" si="220"/>
        <v>0</v>
      </c>
      <c r="DM122" s="535"/>
      <c r="DN122" s="535"/>
      <c r="DO122" s="407"/>
      <c r="DP122" s="322"/>
      <c r="DQ122" s="79">
        <f t="shared" si="204"/>
        <v>0</v>
      </c>
      <c r="DR122" s="79">
        <f t="shared" si="205"/>
        <v>0</v>
      </c>
      <c r="DS122" s="102">
        <f t="shared" si="221"/>
        <v>0</v>
      </c>
      <c r="DT122" s="535"/>
      <c r="DU122" s="535"/>
      <c r="DV122" s="407"/>
    </row>
    <row r="123" spans="1:126" ht="12.75" outlineLevel="1" x14ac:dyDescent="0.2">
      <c r="A123" s="196" t="s">
        <v>63</v>
      </c>
      <c r="B123" s="182" t="s">
        <v>34</v>
      </c>
      <c r="C123" s="55"/>
      <c r="D123" s="55"/>
      <c r="E123" s="102">
        <f t="shared" si="170"/>
        <v>0</v>
      </c>
      <c r="F123" s="210"/>
      <c r="G123" s="18"/>
      <c r="H123" s="323" t="s">
        <v>345</v>
      </c>
      <c r="I123" s="79">
        <f t="shared" si="171"/>
        <v>0</v>
      </c>
      <c r="J123" s="79">
        <f t="shared" si="172"/>
        <v>0</v>
      </c>
      <c r="K123" s="102">
        <f t="shared" si="173"/>
        <v>0</v>
      </c>
      <c r="L123" s="535"/>
      <c r="M123" s="535"/>
      <c r="N123" s="407"/>
      <c r="O123" s="322" t="str">
        <f t="shared" si="118"/>
        <v>SLC</v>
      </c>
      <c r="P123" s="79">
        <f t="shared" si="174"/>
        <v>0</v>
      </c>
      <c r="Q123" s="79">
        <f t="shared" si="175"/>
        <v>0</v>
      </c>
      <c r="R123" s="102">
        <f t="shared" si="206"/>
        <v>0</v>
      </c>
      <c r="S123" s="535"/>
      <c r="T123" s="535"/>
      <c r="U123" s="407"/>
      <c r="V123" s="322"/>
      <c r="W123" s="79">
        <f t="shared" si="176"/>
        <v>0</v>
      </c>
      <c r="X123" s="79">
        <f t="shared" si="177"/>
        <v>0</v>
      </c>
      <c r="Y123" s="102">
        <f t="shared" si="207"/>
        <v>0</v>
      </c>
      <c r="Z123" s="535"/>
      <c r="AA123" s="535"/>
      <c r="AB123" s="407"/>
      <c r="AC123" s="322"/>
      <c r="AD123" s="79">
        <f t="shared" si="178"/>
        <v>0</v>
      </c>
      <c r="AE123" s="79">
        <f t="shared" si="179"/>
        <v>0</v>
      </c>
      <c r="AF123" s="102">
        <f t="shared" si="208"/>
        <v>0</v>
      </c>
      <c r="AG123" s="535"/>
      <c r="AH123" s="535"/>
      <c r="AI123" s="407"/>
      <c r="AJ123" s="322"/>
      <c r="AK123" s="79">
        <f t="shared" si="180"/>
        <v>0</v>
      </c>
      <c r="AL123" s="79">
        <f t="shared" si="181"/>
        <v>0</v>
      </c>
      <c r="AM123" s="102">
        <f t="shared" si="209"/>
        <v>0</v>
      </c>
      <c r="AN123" s="535"/>
      <c r="AO123" s="535"/>
      <c r="AP123" s="407"/>
      <c r="AQ123" s="322"/>
      <c r="AR123" s="79">
        <f t="shared" si="182"/>
        <v>0</v>
      </c>
      <c r="AS123" s="79">
        <f t="shared" si="183"/>
        <v>0</v>
      </c>
      <c r="AT123" s="102">
        <f t="shared" si="210"/>
        <v>0</v>
      </c>
      <c r="AU123" s="535"/>
      <c r="AV123" s="535"/>
      <c r="AW123" s="407"/>
      <c r="AX123" s="322"/>
      <c r="AY123" s="79">
        <f t="shared" si="184"/>
        <v>0</v>
      </c>
      <c r="AZ123" s="79">
        <f t="shared" si="185"/>
        <v>0</v>
      </c>
      <c r="BA123" s="102">
        <f t="shared" si="211"/>
        <v>0</v>
      </c>
      <c r="BB123" s="535"/>
      <c r="BC123" s="535"/>
      <c r="BD123" s="407"/>
      <c r="BE123" s="322"/>
      <c r="BF123" s="79">
        <f t="shared" si="186"/>
        <v>0</v>
      </c>
      <c r="BG123" s="79">
        <f t="shared" si="187"/>
        <v>0</v>
      </c>
      <c r="BH123" s="102">
        <f t="shared" si="212"/>
        <v>0</v>
      </c>
      <c r="BI123" s="535"/>
      <c r="BJ123" s="535"/>
      <c r="BK123" s="407"/>
      <c r="BL123" s="322"/>
      <c r="BM123" s="79">
        <f t="shared" si="188"/>
        <v>0</v>
      </c>
      <c r="BN123" s="79">
        <f t="shared" si="189"/>
        <v>0</v>
      </c>
      <c r="BO123" s="102">
        <f t="shared" si="213"/>
        <v>0</v>
      </c>
      <c r="BP123" s="535"/>
      <c r="BQ123" s="535"/>
      <c r="BR123" s="407"/>
      <c r="BS123" s="322"/>
      <c r="BT123" s="79">
        <f t="shared" si="190"/>
        <v>0</v>
      </c>
      <c r="BU123" s="79">
        <f t="shared" si="191"/>
        <v>0</v>
      </c>
      <c r="BV123" s="102">
        <f t="shared" si="214"/>
        <v>0</v>
      </c>
      <c r="BW123" s="535"/>
      <c r="BX123" s="535"/>
      <c r="BY123" s="407"/>
      <c r="BZ123" s="322"/>
      <c r="CA123" s="79">
        <f t="shared" si="192"/>
        <v>0</v>
      </c>
      <c r="CB123" s="79">
        <f t="shared" si="193"/>
        <v>0</v>
      </c>
      <c r="CC123" s="102">
        <f t="shared" si="215"/>
        <v>0</v>
      </c>
      <c r="CD123" s="535"/>
      <c r="CE123" s="535"/>
      <c r="CF123" s="407"/>
      <c r="CG123" s="322"/>
      <c r="CH123" s="79">
        <f t="shared" si="194"/>
        <v>0</v>
      </c>
      <c r="CI123" s="79">
        <f t="shared" si="195"/>
        <v>0</v>
      </c>
      <c r="CJ123" s="102">
        <f t="shared" si="216"/>
        <v>0</v>
      </c>
      <c r="CK123" s="535"/>
      <c r="CL123" s="535"/>
      <c r="CM123" s="407"/>
      <c r="CN123" s="322"/>
      <c r="CO123" s="79">
        <f t="shared" si="196"/>
        <v>0</v>
      </c>
      <c r="CP123" s="79">
        <f t="shared" si="197"/>
        <v>0</v>
      </c>
      <c r="CQ123" s="102">
        <f t="shared" si="217"/>
        <v>0</v>
      </c>
      <c r="CR123" s="535"/>
      <c r="CS123" s="535"/>
      <c r="CT123" s="407"/>
      <c r="CU123" s="322"/>
      <c r="CV123" s="79">
        <f t="shared" si="198"/>
        <v>0</v>
      </c>
      <c r="CW123" s="79">
        <f t="shared" si="199"/>
        <v>0</v>
      </c>
      <c r="CX123" s="102">
        <f t="shared" si="218"/>
        <v>0</v>
      </c>
      <c r="CY123" s="535"/>
      <c r="CZ123" s="535"/>
      <c r="DA123" s="407"/>
      <c r="DB123" s="322"/>
      <c r="DC123" s="79">
        <f t="shared" si="200"/>
        <v>0</v>
      </c>
      <c r="DD123" s="79">
        <f t="shared" si="201"/>
        <v>0</v>
      </c>
      <c r="DE123" s="102">
        <f t="shared" si="219"/>
        <v>0</v>
      </c>
      <c r="DF123" s="535"/>
      <c r="DG123" s="535"/>
      <c r="DH123" s="407"/>
      <c r="DI123" s="322"/>
      <c r="DJ123" s="79">
        <f t="shared" si="202"/>
        <v>0</v>
      </c>
      <c r="DK123" s="79">
        <f t="shared" si="203"/>
        <v>0</v>
      </c>
      <c r="DL123" s="102">
        <f t="shared" si="220"/>
        <v>0</v>
      </c>
      <c r="DM123" s="535"/>
      <c r="DN123" s="535"/>
      <c r="DO123" s="407"/>
      <c r="DP123" s="322"/>
      <c r="DQ123" s="79">
        <f t="shared" si="204"/>
        <v>0</v>
      </c>
      <c r="DR123" s="79">
        <f t="shared" si="205"/>
        <v>0</v>
      </c>
      <c r="DS123" s="102">
        <f t="shared" si="221"/>
        <v>0</v>
      </c>
      <c r="DT123" s="535"/>
      <c r="DU123" s="535"/>
      <c r="DV123" s="407"/>
    </row>
    <row r="124" spans="1:126" s="2" customFormat="1" ht="12.75" outlineLevel="1" x14ac:dyDescent="0.2">
      <c r="A124" s="196" t="s">
        <v>247</v>
      </c>
      <c r="B124" s="166"/>
      <c r="C124" s="57"/>
      <c r="D124" s="57"/>
      <c r="E124" s="110">
        <f t="shared" si="170"/>
        <v>0</v>
      </c>
      <c r="F124" s="212"/>
      <c r="G124" s="18" t="s">
        <v>290</v>
      </c>
      <c r="H124" s="323" t="s">
        <v>345</v>
      </c>
      <c r="I124" s="79">
        <f t="shared" si="171"/>
        <v>0</v>
      </c>
      <c r="J124" s="79">
        <f t="shared" si="172"/>
        <v>0</v>
      </c>
      <c r="K124" s="110">
        <f t="shared" si="173"/>
        <v>0</v>
      </c>
      <c r="L124" s="535"/>
      <c r="M124" s="535"/>
      <c r="N124" s="407"/>
      <c r="O124" s="322" t="str">
        <f t="shared" si="118"/>
        <v>SLC</v>
      </c>
      <c r="P124" s="79">
        <f t="shared" si="174"/>
        <v>0</v>
      </c>
      <c r="Q124" s="79">
        <f t="shared" si="175"/>
        <v>0</v>
      </c>
      <c r="R124" s="110">
        <f t="shared" si="206"/>
        <v>0</v>
      </c>
      <c r="S124" s="535"/>
      <c r="T124" s="535"/>
      <c r="U124" s="407"/>
      <c r="V124" s="322"/>
      <c r="W124" s="79">
        <f t="shared" si="176"/>
        <v>0</v>
      </c>
      <c r="X124" s="79">
        <f t="shared" si="177"/>
        <v>0</v>
      </c>
      <c r="Y124" s="110">
        <f t="shared" si="207"/>
        <v>0</v>
      </c>
      <c r="Z124" s="535"/>
      <c r="AA124" s="535"/>
      <c r="AB124" s="407"/>
      <c r="AC124" s="322"/>
      <c r="AD124" s="79">
        <f t="shared" si="178"/>
        <v>0</v>
      </c>
      <c r="AE124" s="79">
        <f t="shared" si="179"/>
        <v>0</v>
      </c>
      <c r="AF124" s="110">
        <f t="shared" si="208"/>
        <v>0</v>
      </c>
      <c r="AG124" s="535"/>
      <c r="AH124" s="535"/>
      <c r="AI124" s="407"/>
      <c r="AJ124" s="322"/>
      <c r="AK124" s="79">
        <f t="shared" si="180"/>
        <v>0</v>
      </c>
      <c r="AL124" s="79">
        <f t="shared" si="181"/>
        <v>0</v>
      </c>
      <c r="AM124" s="110">
        <f t="shared" si="209"/>
        <v>0</v>
      </c>
      <c r="AN124" s="535"/>
      <c r="AO124" s="535"/>
      <c r="AP124" s="407"/>
      <c r="AQ124" s="322"/>
      <c r="AR124" s="79">
        <f t="shared" si="182"/>
        <v>0</v>
      </c>
      <c r="AS124" s="79">
        <f t="shared" si="183"/>
        <v>0</v>
      </c>
      <c r="AT124" s="110">
        <f t="shared" si="210"/>
        <v>0</v>
      </c>
      <c r="AU124" s="535"/>
      <c r="AV124" s="535"/>
      <c r="AW124" s="407"/>
      <c r="AX124" s="322"/>
      <c r="AY124" s="79">
        <f t="shared" si="184"/>
        <v>0</v>
      </c>
      <c r="AZ124" s="79">
        <f t="shared" si="185"/>
        <v>0</v>
      </c>
      <c r="BA124" s="110">
        <f t="shared" si="211"/>
        <v>0</v>
      </c>
      <c r="BB124" s="535"/>
      <c r="BC124" s="535"/>
      <c r="BD124" s="407"/>
      <c r="BE124" s="322"/>
      <c r="BF124" s="79">
        <f t="shared" si="186"/>
        <v>0</v>
      </c>
      <c r="BG124" s="79">
        <f t="shared" si="187"/>
        <v>0</v>
      </c>
      <c r="BH124" s="110">
        <f t="shared" si="212"/>
        <v>0</v>
      </c>
      <c r="BI124" s="535"/>
      <c r="BJ124" s="535"/>
      <c r="BK124" s="407"/>
      <c r="BL124" s="322"/>
      <c r="BM124" s="79">
        <f t="shared" si="188"/>
        <v>0</v>
      </c>
      <c r="BN124" s="79">
        <f t="shared" si="189"/>
        <v>0</v>
      </c>
      <c r="BO124" s="110">
        <f t="shared" si="213"/>
        <v>0</v>
      </c>
      <c r="BP124" s="535"/>
      <c r="BQ124" s="535"/>
      <c r="BR124" s="407"/>
      <c r="BS124" s="322"/>
      <c r="BT124" s="79">
        <f t="shared" si="190"/>
        <v>0</v>
      </c>
      <c r="BU124" s="79">
        <f t="shared" si="191"/>
        <v>0</v>
      </c>
      <c r="BV124" s="110">
        <f t="shared" si="214"/>
        <v>0</v>
      </c>
      <c r="BW124" s="535"/>
      <c r="BX124" s="535"/>
      <c r="BY124" s="407"/>
      <c r="BZ124" s="322"/>
      <c r="CA124" s="79">
        <f t="shared" si="192"/>
        <v>0</v>
      </c>
      <c r="CB124" s="79">
        <f t="shared" si="193"/>
        <v>0</v>
      </c>
      <c r="CC124" s="110">
        <f t="shared" si="215"/>
        <v>0</v>
      </c>
      <c r="CD124" s="535"/>
      <c r="CE124" s="535"/>
      <c r="CF124" s="407"/>
      <c r="CG124" s="322"/>
      <c r="CH124" s="79">
        <f t="shared" si="194"/>
        <v>0</v>
      </c>
      <c r="CI124" s="79">
        <f t="shared" si="195"/>
        <v>0</v>
      </c>
      <c r="CJ124" s="110">
        <f t="shared" si="216"/>
        <v>0</v>
      </c>
      <c r="CK124" s="535"/>
      <c r="CL124" s="535"/>
      <c r="CM124" s="407"/>
      <c r="CN124" s="322"/>
      <c r="CO124" s="79">
        <f t="shared" si="196"/>
        <v>0</v>
      </c>
      <c r="CP124" s="79">
        <f t="shared" si="197"/>
        <v>0</v>
      </c>
      <c r="CQ124" s="110">
        <f t="shared" si="217"/>
        <v>0</v>
      </c>
      <c r="CR124" s="535"/>
      <c r="CS124" s="535"/>
      <c r="CT124" s="407"/>
      <c r="CU124" s="322"/>
      <c r="CV124" s="79">
        <f t="shared" si="198"/>
        <v>0</v>
      </c>
      <c r="CW124" s="79">
        <f t="shared" si="199"/>
        <v>0</v>
      </c>
      <c r="CX124" s="110">
        <f t="shared" si="218"/>
        <v>0</v>
      </c>
      <c r="CY124" s="535"/>
      <c r="CZ124" s="535"/>
      <c r="DA124" s="407"/>
      <c r="DB124" s="322"/>
      <c r="DC124" s="79">
        <f t="shared" si="200"/>
        <v>0</v>
      </c>
      <c r="DD124" s="79">
        <f t="shared" si="201"/>
        <v>0</v>
      </c>
      <c r="DE124" s="110">
        <f t="shared" si="219"/>
        <v>0</v>
      </c>
      <c r="DF124" s="535"/>
      <c r="DG124" s="535"/>
      <c r="DH124" s="407"/>
      <c r="DI124" s="322"/>
      <c r="DJ124" s="79">
        <f t="shared" si="202"/>
        <v>0</v>
      </c>
      <c r="DK124" s="79">
        <f t="shared" si="203"/>
        <v>0</v>
      </c>
      <c r="DL124" s="110">
        <f t="shared" si="220"/>
        <v>0</v>
      </c>
      <c r="DM124" s="535"/>
      <c r="DN124" s="535"/>
      <c r="DO124" s="407"/>
      <c r="DP124" s="322"/>
      <c r="DQ124" s="79">
        <f t="shared" si="204"/>
        <v>0</v>
      </c>
      <c r="DR124" s="79">
        <f t="shared" si="205"/>
        <v>0</v>
      </c>
      <c r="DS124" s="110">
        <f t="shared" si="221"/>
        <v>0</v>
      </c>
      <c r="DT124" s="535"/>
      <c r="DU124" s="535"/>
      <c r="DV124" s="407"/>
    </row>
    <row r="125" spans="1:126" s="2" customFormat="1" ht="12.75" outlineLevel="1" x14ac:dyDescent="0.2">
      <c r="A125" s="196" t="s">
        <v>253</v>
      </c>
      <c r="B125" s="166"/>
      <c r="C125" s="57"/>
      <c r="D125" s="57"/>
      <c r="E125" s="110">
        <f t="shared" si="170"/>
        <v>0</v>
      </c>
      <c r="F125" s="212"/>
      <c r="G125" s="18"/>
      <c r="H125" s="323" t="s">
        <v>345</v>
      </c>
      <c r="I125" s="79">
        <f t="shared" si="171"/>
        <v>0</v>
      </c>
      <c r="J125" s="79">
        <f t="shared" si="172"/>
        <v>0</v>
      </c>
      <c r="K125" s="110">
        <f t="shared" si="173"/>
        <v>0</v>
      </c>
      <c r="L125" s="535"/>
      <c r="M125" s="535"/>
      <c r="N125" s="407"/>
      <c r="O125" s="322" t="str">
        <f t="shared" si="118"/>
        <v>SLC</v>
      </c>
      <c r="P125" s="79">
        <f t="shared" si="174"/>
        <v>0</v>
      </c>
      <c r="Q125" s="79">
        <f t="shared" si="175"/>
        <v>0</v>
      </c>
      <c r="R125" s="110">
        <f t="shared" si="206"/>
        <v>0</v>
      </c>
      <c r="S125" s="535"/>
      <c r="T125" s="535"/>
      <c r="U125" s="407"/>
      <c r="V125" s="322"/>
      <c r="W125" s="79">
        <f t="shared" si="176"/>
        <v>0</v>
      </c>
      <c r="X125" s="79">
        <f t="shared" si="177"/>
        <v>0</v>
      </c>
      <c r="Y125" s="110">
        <f t="shared" si="207"/>
        <v>0</v>
      </c>
      <c r="Z125" s="535"/>
      <c r="AA125" s="535"/>
      <c r="AB125" s="407"/>
      <c r="AC125" s="322"/>
      <c r="AD125" s="79">
        <f t="shared" si="178"/>
        <v>0</v>
      </c>
      <c r="AE125" s="79">
        <f t="shared" si="179"/>
        <v>0</v>
      </c>
      <c r="AF125" s="110">
        <f t="shared" si="208"/>
        <v>0</v>
      </c>
      <c r="AG125" s="535"/>
      <c r="AH125" s="535"/>
      <c r="AI125" s="407"/>
      <c r="AJ125" s="322"/>
      <c r="AK125" s="79">
        <f t="shared" si="180"/>
        <v>0</v>
      </c>
      <c r="AL125" s="79">
        <f t="shared" si="181"/>
        <v>0</v>
      </c>
      <c r="AM125" s="110">
        <f t="shared" si="209"/>
        <v>0</v>
      </c>
      <c r="AN125" s="535"/>
      <c r="AO125" s="535"/>
      <c r="AP125" s="407"/>
      <c r="AQ125" s="322"/>
      <c r="AR125" s="79">
        <f t="shared" si="182"/>
        <v>0</v>
      </c>
      <c r="AS125" s="79">
        <f t="shared" si="183"/>
        <v>0</v>
      </c>
      <c r="AT125" s="110">
        <f t="shared" si="210"/>
        <v>0</v>
      </c>
      <c r="AU125" s="535"/>
      <c r="AV125" s="535"/>
      <c r="AW125" s="407"/>
      <c r="AX125" s="322"/>
      <c r="AY125" s="79">
        <f t="shared" si="184"/>
        <v>0</v>
      </c>
      <c r="AZ125" s="79">
        <f t="shared" si="185"/>
        <v>0</v>
      </c>
      <c r="BA125" s="110">
        <f t="shared" si="211"/>
        <v>0</v>
      </c>
      <c r="BB125" s="535"/>
      <c r="BC125" s="535"/>
      <c r="BD125" s="407"/>
      <c r="BE125" s="322"/>
      <c r="BF125" s="79">
        <f t="shared" si="186"/>
        <v>0</v>
      </c>
      <c r="BG125" s="79">
        <f t="shared" si="187"/>
        <v>0</v>
      </c>
      <c r="BH125" s="110">
        <f t="shared" si="212"/>
        <v>0</v>
      </c>
      <c r="BI125" s="535"/>
      <c r="BJ125" s="535"/>
      <c r="BK125" s="407"/>
      <c r="BL125" s="322"/>
      <c r="BM125" s="79">
        <f t="shared" si="188"/>
        <v>0</v>
      </c>
      <c r="BN125" s="79">
        <f t="shared" si="189"/>
        <v>0</v>
      </c>
      <c r="BO125" s="110">
        <f t="shared" si="213"/>
        <v>0</v>
      </c>
      <c r="BP125" s="535"/>
      <c r="BQ125" s="535"/>
      <c r="BR125" s="407"/>
      <c r="BS125" s="322"/>
      <c r="BT125" s="79">
        <f t="shared" si="190"/>
        <v>0</v>
      </c>
      <c r="BU125" s="79">
        <f t="shared" si="191"/>
        <v>0</v>
      </c>
      <c r="BV125" s="110">
        <f t="shared" si="214"/>
        <v>0</v>
      </c>
      <c r="BW125" s="535"/>
      <c r="BX125" s="535"/>
      <c r="BY125" s="407"/>
      <c r="BZ125" s="322"/>
      <c r="CA125" s="79">
        <f t="shared" si="192"/>
        <v>0</v>
      </c>
      <c r="CB125" s="79">
        <f t="shared" si="193"/>
        <v>0</v>
      </c>
      <c r="CC125" s="110">
        <f t="shared" si="215"/>
        <v>0</v>
      </c>
      <c r="CD125" s="535"/>
      <c r="CE125" s="535"/>
      <c r="CF125" s="407"/>
      <c r="CG125" s="322"/>
      <c r="CH125" s="79">
        <f t="shared" si="194"/>
        <v>0</v>
      </c>
      <c r="CI125" s="79">
        <f t="shared" si="195"/>
        <v>0</v>
      </c>
      <c r="CJ125" s="110">
        <f t="shared" si="216"/>
        <v>0</v>
      </c>
      <c r="CK125" s="535"/>
      <c r="CL125" s="535"/>
      <c r="CM125" s="407"/>
      <c r="CN125" s="322"/>
      <c r="CO125" s="79">
        <f t="shared" si="196"/>
        <v>0</v>
      </c>
      <c r="CP125" s="79">
        <f t="shared" si="197"/>
        <v>0</v>
      </c>
      <c r="CQ125" s="110">
        <f t="shared" si="217"/>
        <v>0</v>
      </c>
      <c r="CR125" s="535"/>
      <c r="CS125" s="535"/>
      <c r="CT125" s="407"/>
      <c r="CU125" s="322"/>
      <c r="CV125" s="79">
        <f t="shared" si="198"/>
        <v>0</v>
      </c>
      <c r="CW125" s="79">
        <f t="shared" si="199"/>
        <v>0</v>
      </c>
      <c r="CX125" s="110">
        <f t="shared" si="218"/>
        <v>0</v>
      </c>
      <c r="CY125" s="535"/>
      <c r="CZ125" s="535"/>
      <c r="DA125" s="407"/>
      <c r="DB125" s="322"/>
      <c r="DC125" s="79">
        <f t="shared" si="200"/>
        <v>0</v>
      </c>
      <c r="DD125" s="79">
        <f t="shared" si="201"/>
        <v>0</v>
      </c>
      <c r="DE125" s="110">
        <f t="shared" si="219"/>
        <v>0</v>
      </c>
      <c r="DF125" s="535"/>
      <c r="DG125" s="535"/>
      <c r="DH125" s="407"/>
      <c r="DI125" s="322"/>
      <c r="DJ125" s="79">
        <f t="shared" si="202"/>
        <v>0</v>
      </c>
      <c r="DK125" s="79">
        <f t="shared" si="203"/>
        <v>0</v>
      </c>
      <c r="DL125" s="110">
        <f t="shared" si="220"/>
        <v>0</v>
      </c>
      <c r="DM125" s="535"/>
      <c r="DN125" s="535"/>
      <c r="DO125" s="407"/>
      <c r="DP125" s="322"/>
      <c r="DQ125" s="79">
        <f t="shared" si="204"/>
        <v>0</v>
      </c>
      <c r="DR125" s="79">
        <f t="shared" si="205"/>
        <v>0</v>
      </c>
      <c r="DS125" s="110">
        <f t="shared" si="221"/>
        <v>0</v>
      </c>
      <c r="DT125" s="535"/>
      <c r="DU125" s="535"/>
      <c r="DV125" s="407"/>
    </row>
    <row r="126" spans="1:126" s="2" customFormat="1" ht="12.75" outlineLevel="1" x14ac:dyDescent="0.2">
      <c r="A126" s="196" t="s">
        <v>236</v>
      </c>
      <c r="B126" s="166"/>
      <c r="C126" s="57"/>
      <c r="D126" s="57"/>
      <c r="E126" s="110">
        <f t="shared" si="170"/>
        <v>0</v>
      </c>
      <c r="F126" s="212"/>
      <c r="G126" s="22" t="s">
        <v>275</v>
      </c>
      <c r="H126" s="323" t="s">
        <v>345</v>
      </c>
      <c r="I126" s="79">
        <f t="shared" si="171"/>
        <v>0</v>
      </c>
      <c r="J126" s="79">
        <f t="shared" si="172"/>
        <v>0</v>
      </c>
      <c r="K126" s="110">
        <f t="shared" si="173"/>
        <v>0</v>
      </c>
      <c r="L126" s="535"/>
      <c r="M126" s="535"/>
      <c r="N126" s="407"/>
      <c r="O126" s="322" t="str">
        <f t="shared" si="118"/>
        <v>SLC</v>
      </c>
      <c r="P126" s="79">
        <f t="shared" si="174"/>
        <v>0</v>
      </c>
      <c r="Q126" s="79">
        <f t="shared" si="175"/>
        <v>0</v>
      </c>
      <c r="R126" s="110">
        <f t="shared" si="206"/>
        <v>0</v>
      </c>
      <c r="S126" s="535"/>
      <c r="T126" s="535"/>
      <c r="U126" s="407"/>
      <c r="V126" s="322"/>
      <c r="W126" s="79">
        <f t="shared" si="176"/>
        <v>0</v>
      </c>
      <c r="X126" s="79">
        <f t="shared" si="177"/>
        <v>0</v>
      </c>
      <c r="Y126" s="110">
        <f t="shared" si="207"/>
        <v>0</v>
      </c>
      <c r="Z126" s="535"/>
      <c r="AA126" s="535"/>
      <c r="AB126" s="407"/>
      <c r="AC126" s="322"/>
      <c r="AD126" s="79">
        <f t="shared" si="178"/>
        <v>0</v>
      </c>
      <c r="AE126" s="79">
        <f t="shared" si="179"/>
        <v>0</v>
      </c>
      <c r="AF126" s="110">
        <f t="shared" si="208"/>
        <v>0</v>
      </c>
      <c r="AG126" s="535"/>
      <c r="AH126" s="535"/>
      <c r="AI126" s="407"/>
      <c r="AJ126" s="322"/>
      <c r="AK126" s="79">
        <f t="shared" si="180"/>
        <v>0</v>
      </c>
      <c r="AL126" s="79">
        <f t="shared" si="181"/>
        <v>0</v>
      </c>
      <c r="AM126" s="110">
        <f t="shared" si="209"/>
        <v>0</v>
      </c>
      <c r="AN126" s="535"/>
      <c r="AO126" s="535"/>
      <c r="AP126" s="407"/>
      <c r="AQ126" s="322"/>
      <c r="AR126" s="79">
        <f t="shared" si="182"/>
        <v>0</v>
      </c>
      <c r="AS126" s="79">
        <f t="shared" si="183"/>
        <v>0</v>
      </c>
      <c r="AT126" s="110">
        <f t="shared" si="210"/>
        <v>0</v>
      </c>
      <c r="AU126" s="535"/>
      <c r="AV126" s="535"/>
      <c r="AW126" s="407"/>
      <c r="AX126" s="322"/>
      <c r="AY126" s="79">
        <f t="shared" si="184"/>
        <v>0</v>
      </c>
      <c r="AZ126" s="79">
        <f t="shared" si="185"/>
        <v>0</v>
      </c>
      <c r="BA126" s="110">
        <f t="shared" si="211"/>
        <v>0</v>
      </c>
      <c r="BB126" s="535"/>
      <c r="BC126" s="535"/>
      <c r="BD126" s="407"/>
      <c r="BE126" s="322"/>
      <c r="BF126" s="79">
        <f t="shared" si="186"/>
        <v>0</v>
      </c>
      <c r="BG126" s="79">
        <f t="shared" si="187"/>
        <v>0</v>
      </c>
      <c r="BH126" s="110">
        <f t="shared" si="212"/>
        <v>0</v>
      </c>
      <c r="BI126" s="535"/>
      <c r="BJ126" s="535"/>
      <c r="BK126" s="407"/>
      <c r="BL126" s="322"/>
      <c r="BM126" s="79">
        <f t="shared" si="188"/>
        <v>0</v>
      </c>
      <c r="BN126" s="79">
        <f t="shared" si="189"/>
        <v>0</v>
      </c>
      <c r="BO126" s="110">
        <f t="shared" si="213"/>
        <v>0</v>
      </c>
      <c r="BP126" s="535"/>
      <c r="BQ126" s="535"/>
      <c r="BR126" s="407"/>
      <c r="BS126" s="322"/>
      <c r="BT126" s="79">
        <f t="shared" si="190"/>
        <v>0</v>
      </c>
      <c r="BU126" s="79">
        <f t="shared" si="191"/>
        <v>0</v>
      </c>
      <c r="BV126" s="110">
        <f t="shared" si="214"/>
        <v>0</v>
      </c>
      <c r="BW126" s="535"/>
      <c r="BX126" s="535"/>
      <c r="BY126" s="407"/>
      <c r="BZ126" s="322"/>
      <c r="CA126" s="79">
        <f t="shared" si="192"/>
        <v>0</v>
      </c>
      <c r="CB126" s="79">
        <f t="shared" si="193"/>
        <v>0</v>
      </c>
      <c r="CC126" s="110">
        <f t="shared" si="215"/>
        <v>0</v>
      </c>
      <c r="CD126" s="535"/>
      <c r="CE126" s="535"/>
      <c r="CF126" s="407"/>
      <c r="CG126" s="322"/>
      <c r="CH126" s="79">
        <f t="shared" si="194"/>
        <v>0</v>
      </c>
      <c r="CI126" s="79">
        <f t="shared" si="195"/>
        <v>0</v>
      </c>
      <c r="CJ126" s="110">
        <f t="shared" si="216"/>
        <v>0</v>
      </c>
      <c r="CK126" s="535"/>
      <c r="CL126" s="535"/>
      <c r="CM126" s="407"/>
      <c r="CN126" s="322"/>
      <c r="CO126" s="79">
        <f t="shared" si="196"/>
        <v>0</v>
      </c>
      <c r="CP126" s="79">
        <f t="shared" si="197"/>
        <v>0</v>
      </c>
      <c r="CQ126" s="110">
        <f t="shared" si="217"/>
        <v>0</v>
      </c>
      <c r="CR126" s="535"/>
      <c r="CS126" s="535"/>
      <c r="CT126" s="407"/>
      <c r="CU126" s="322"/>
      <c r="CV126" s="79">
        <f t="shared" si="198"/>
        <v>0</v>
      </c>
      <c r="CW126" s="79">
        <f t="shared" si="199"/>
        <v>0</v>
      </c>
      <c r="CX126" s="110">
        <f t="shared" si="218"/>
        <v>0</v>
      </c>
      <c r="CY126" s="535"/>
      <c r="CZ126" s="535"/>
      <c r="DA126" s="407"/>
      <c r="DB126" s="322"/>
      <c r="DC126" s="79">
        <f t="shared" si="200"/>
        <v>0</v>
      </c>
      <c r="DD126" s="79">
        <f t="shared" si="201"/>
        <v>0</v>
      </c>
      <c r="DE126" s="110">
        <f t="shared" si="219"/>
        <v>0</v>
      </c>
      <c r="DF126" s="535"/>
      <c r="DG126" s="535"/>
      <c r="DH126" s="407"/>
      <c r="DI126" s="322"/>
      <c r="DJ126" s="79">
        <f t="shared" si="202"/>
        <v>0</v>
      </c>
      <c r="DK126" s="79">
        <f t="shared" si="203"/>
        <v>0</v>
      </c>
      <c r="DL126" s="110">
        <f t="shared" si="220"/>
        <v>0</v>
      </c>
      <c r="DM126" s="535"/>
      <c r="DN126" s="535"/>
      <c r="DO126" s="407"/>
      <c r="DP126" s="322"/>
      <c r="DQ126" s="79">
        <f t="shared" si="204"/>
        <v>0</v>
      </c>
      <c r="DR126" s="79">
        <f t="shared" si="205"/>
        <v>0</v>
      </c>
      <c r="DS126" s="110">
        <f t="shared" si="221"/>
        <v>0</v>
      </c>
      <c r="DT126" s="535"/>
      <c r="DU126" s="535"/>
      <c r="DV126" s="407"/>
    </row>
    <row r="127" spans="1:126" s="2" customFormat="1" ht="12.75" outlineLevel="1" x14ac:dyDescent="0.2">
      <c r="A127" s="196" t="s">
        <v>234</v>
      </c>
      <c r="B127" s="166" t="s">
        <v>64</v>
      </c>
      <c r="C127" s="57"/>
      <c r="D127" s="57"/>
      <c r="E127" s="110">
        <f t="shared" si="170"/>
        <v>0</v>
      </c>
      <c r="F127" s="212"/>
      <c r="G127" s="18" t="s">
        <v>248</v>
      </c>
      <c r="H127" s="323" t="s">
        <v>345</v>
      </c>
      <c r="I127" s="79">
        <f t="shared" si="171"/>
        <v>0</v>
      </c>
      <c r="J127" s="79">
        <f t="shared" si="172"/>
        <v>0</v>
      </c>
      <c r="K127" s="110">
        <f t="shared" si="173"/>
        <v>0</v>
      </c>
      <c r="L127" s="535"/>
      <c r="M127" s="535"/>
      <c r="N127" s="407"/>
      <c r="O127" s="322" t="str">
        <f t="shared" si="118"/>
        <v>SLC</v>
      </c>
      <c r="P127" s="79">
        <f t="shared" si="174"/>
        <v>0</v>
      </c>
      <c r="Q127" s="79">
        <f t="shared" si="175"/>
        <v>0</v>
      </c>
      <c r="R127" s="110">
        <f t="shared" si="206"/>
        <v>0</v>
      </c>
      <c r="S127" s="535"/>
      <c r="T127" s="535"/>
      <c r="U127" s="407"/>
      <c r="V127" s="322"/>
      <c r="W127" s="79">
        <f t="shared" si="176"/>
        <v>0</v>
      </c>
      <c r="X127" s="79">
        <f t="shared" si="177"/>
        <v>0</v>
      </c>
      <c r="Y127" s="110">
        <f t="shared" si="207"/>
        <v>0</v>
      </c>
      <c r="Z127" s="535"/>
      <c r="AA127" s="535"/>
      <c r="AB127" s="407"/>
      <c r="AC127" s="322"/>
      <c r="AD127" s="79">
        <f t="shared" si="178"/>
        <v>0</v>
      </c>
      <c r="AE127" s="79">
        <f t="shared" si="179"/>
        <v>0</v>
      </c>
      <c r="AF127" s="110">
        <f t="shared" si="208"/>
        <v>0</v>
      </c>
      <c r="AG127" s="535"/>
      <c r="AH127" s="535"/>
      <c r="AI127" s="407"/>
      <c r="AJ127" s="322"/>
      <c r="AK127" s="79">
        <f t="shared" si="180"/>
        <v>0</v>
      </c>
      <c r="AL127" s="79">
        <f t="shared" si="181"/>
        <v>0</v>
      </c>
      <c r="AM127" s="110">
        <f t="shared" si="209"/>
        <v>0</v>
      </c>
      <c r="AN127" s="535"/>
      <c r="AO127" s="535"/>
      <c r="AP127" s="407"/>
      <c r="AQ127" s="322"/>
      <c r="AR127" s="79">
        <f t="shared" si="182"/>
        <v>0</v>
      </c>
      <c r="AS127" s="79">
        <f t="shared" si="183"/>
        <v>0</v>
      </c>
      <c r="AT127" s="110">
        <f t="shared" si="210"/>
        <v>0</v>
      </c>
      <c r="AU127" s="535"/>
      <c r="AV127" s="535"/>
      <c r="AW127" s="407"/>
      <c r="AX127" s="322"/>
      <c r="AY127" s="79">
        <f t="shared" si="184"/>
        <v>0</v>
      </c>
      <c r="AZ127" s="79">
        <f t="shared" si="185"/>
        <v>0</v>
      </c>
      <c r="BA127" s="110">
        <f t="shared" si="211"/>
        <v>0</v>
      </c>
      <c r="BB127" s="535"/>
      <c r="BC127" s="535"/>
      <c r="BD127" s="407"/>
      <c r="BE127" s="322"/>
      <c r="BF127" s="79">
        <f t="shared" si="186"/>
        <v>0</v>
      </c>
      <c r="BG127" s="79">
        <f t="shared" si="187"/>
        <v>0</v>
      </c>
      <c r="BH127" s="110">
        <f t="shared" si="212"/>
        <v>0</v>
      </c>
      <c r="BI127" s="535"/>
      <c r="BJ127" s="535"/>
      <c r="BK127" s="407"/>
      <c r="BL127" s="322"/>
      <c r="BM127" s="79">
        <f t="shared" si="188"/>
        <v>0</v>
      </c>
      <c r="BN127" s="79">
        <f t="shared" si="189"/>
        <v>0</v>
      </c>
      <c r="BO127" s="110">
        <f t="shared" si="213"/>
        <v>0</v>
      </c>
      <c r="BP127" s="535"/>
      <c r="BQ127" s="535"/>
      <c r="BR127" s="407"/>
      <c r="BS127" s="322"/>
      <c r="BT127" s="79">
        <f t="shared" si="190"/>
        <v>0</v>
      </c>
      <c r="BU127" s="79">
        <f t="shared" si="191"/>
        <v>0</v>
      </c>
      <c r="BV127" s="110">
        <f t="shared" si="214"/>
        <v>0</v>
      </c>
      <c r="BW127" s="535"/>
      <c r="BX127" s="535"/>
      <c r="BY127" s="407"/>
      <c r="BZ127" s="322"/>
      <c r="CA127" s="79">
        <f t="shared" si="192"/>
        <v>0</v>
      </c>
      <c r="CB127" s="79">
        <f t="shared" si="193"/>
        <v>0</v>
      </c>
      <c r="CC127" s="110">
        <f t="shared" si="215"/>
        <v>0</v>
      </c>
      <c r="CD127" s="535"/>
      <c r="CE127" s="535"/>
      <c r="CF127" s="407"/>
      <c r="CG127" s="322"/>
      <c r="CH127" s="79">
        <f t="shared" si="194"/>
        <v>0</v>
      </c>
      <c r="CI127" s="79">
        <f t="shared" si="195"/>
        <v>0</v>
      </c>
      <c r="CJ127" s="110">
        <f t="shared" si="216"/>
        <v>0</v>
      </c>
      <c r="CK127" s="535"/>
      <c r="CL127" s="535"/>
      <c r="CM127" s="407"/>
      <c r="CN127" s="322"/>
      <c r="CO127" s="79">
        <f t="shared" si="196"/>
        <v>0</v>
      </c>
      <c r="CP127" s="79">
        <f t="shared" si="197"/>
        <v>0</v>
      </c>
      <c r="CQ127" s="110">
        <f t="shared" si="217"/>
        <v>0</v>
      </c>
      <c r="CR127" s="535"/>
      <c r="CS127" s="535"/>
      <c r="CT127" s="407"/>
      <c r="CU127" s="322"/>
      <c r="CV127" s="79">
        <f t="shared" si="198"/>
        <v>0</v>
      </c>
      <c r="CW127" s="79">
        <f t="shared" si="199"/>
        <v>0</v>
      </c>
      <c r="CX127" s="110">
        <f t="shared" si="218"/>
        <v>0</v>
      </c>
      <c r="CY127" s="535"/>
      <c r="CZ127" s="535"/>
      <c r="DA127" s="407"/>
      <c r="DB127" s="322"/>
      <c r="DC127" s="79">
        <f t="shared" si="200"/>
        <v>0</v>
      </c>
      <c r="DD127" s="79">
        <f t="shared" si="201"/>
        <v>0</v>
      </c>
      <c r="DE127" s="110">
        <f t="shared" si="219"/>
        <v>0</v>
      </c>
      <c r="DF127" s="535"/>
      <c r="DG127" s="535"/>
      <c r="DH127" s="407"/>
      <c r="DI127" s="322"/>
      <c r="DJ127" s="79">
        <f t="shared" si="202"/>
        <v>0</v>
      </c>
      <c r="DK127" s="79">
        <f t="shared" si="203"/>
        <v>0</v>
      </c>
      <c r="DL127" s="110">
        <f t="shared" si="220"/>
        <v>0</v>
      </c>
      <c r="DM127" s="535"/>
      <c r="DN127" s="535"/>
      <c r="DO127" s="407"/>
      <c r="DP127" s="322"/>
      <c r="DQ127" s="79">
        <f t="shared" si="204"/>
        <v>0</v>
      </c>
      <c r="DR127" s="79">
        <f t="shared" si="205"/>
        <v>0</v>
      </c>
      <c r="DS127" s="110">
        <f t="shared" si="221"/>
        <v>0</v>
      </c>
      <c r="DT127" s="535"/>
      <c r="DU127" s="535"/>
      <c r="DV127" s="407"/>
    </row>
    <row r="128" spans="1:126" s="2" customFormat="1" ht="12.75" outlineLevel="1" x14ac:dyDescent="0.2">
      <c r="A128" s="196" t="s">
        <v>22</v>
      </c>
      <c r="B128" s="166"/>
      <c r="C128" s="57"/>
      <c r="D128" s="57"/>
      <c r="E128" s="110">
        <f t="shared" si="170"/>
        <v>0</v>
      </c>
      <c r="F128" s="212"/>
      <c r="G128" s="18"/>
      <c r="H128" s="323" t="s">
        <v>345</v>
      </c>
      <c r="I128" s="79">
        <f t="shared" si="171"/>
        <v>0</v>
      </c>
      <c r="J128" s="79">
        <f t="shared" si="172"/>
        <v>0</v>
      </c>
      <c r="K128" s="110">
        <f t="shared" si="173"/>
        <v>0</v>
      </c>
      <c r="L128" s="535"/>
      <c r="M128" s="535"/>
      <c r="N128" s="407"/>
      <c r="O128" s="322" t="str">
        <f t="shared" si="118"/>
        <v>SLC</v>
      </c>
      <c r="P128" s="79">
        <f t="shared" si="174"/>
        <v>0</v>
      </c>
      <c r="Q128" s="79">
        <f t="shared" si="175"/>
        <v>0</v>
      </c>
      <c r="R128" s="110">
        <f t="shared" si="206"/>
        <v>0</v>
      </c>
      <c r="S128" s="535"/>
      <c r="T128" s="535"/>
      <c r="U128" s="407"/>
      <c r="V128" s="322"/>
      <c r="W128" s="79">
        <f t="shared" si="176"/>
        <v>0</v>
      </c>
      <c r="X128" s="79">
        <f t="shared" si="177"/>
        <v>0</v>
      </c>
      <c r="Y128" s="110">
        <f t="shared" si="207"/>
        <v>0</v>
      </c>
      <c r="Z128" s="535"/>
      <c r="AA128" s="535"/>
      <c r="AB128" s="407"/>
      <c r="AC128" s="322"/>
      <c r="AD128" s="79">
        <f t="shared" si="178"/>
        <v>0</v>
      </c>
      <c r="AE128" s="79">
        <f t="shared" si="179"/>
        <v>0</v>
      </c>
      <c r="AF128" s="110">
        <f t="shared" si="208"/>
        <v>0</v>
      </c>
      <c r="AG128" s="535"/>
      <c r="AH128" s="535"/>
      <c r="AI128" s="407"/>
      <c r="AJ128" s="322"/>
      <c r="AK128" s="79">
        <f t="shared" si="180"/>
        <v>0</v>
      </c>
      <c r="AL128" s="79">
        <f t="shared" si="181"/>
        <v>0</v>
      </c>
      <c r="AM128" s="110">
        <f t="shared" si="209"/>
        <v>0</v>
      </c>
      <c r="AN128" s="535"/>
      <c r="AO128" s="535"/>
      <c r="AP128" s="407"/>
      <c r="AQ128" s="322"/>
      <c r="AR128" s="79">
        <f t="shared" si="182"/>
        <v>0</v>
      </c>
      <c r="AS128" s="79">
        <f t="shared" si="183"/>
        <v>0</v>
      </c>
      <c r="AT128" s="110">
        <f t="shared" si="210"/>
        <v>0</v>
      </c>
      <c r="AU128" s="535"/>
      <c r="AV128" s="535"/>
      <c r="AW128" s="407"/>
      <c r="AX128" s="322"/>
      <c r="AY128" s="79">
        <f t="shared" si="184"/>
        <v>0</v>
      </c>
      <c r="AZ128" s="79">
        <f t="shared" si="185"/>
        <v>0</v>
      </c>
      <c r="BA128" s="110">
        <f t="shared" si="211"/>
        <v>0</v>
      </c>
      <c r="BB128" s="535"/>
      <c r="BC128" s="535"/>
      <c r="BD128" s="407"/>
      <c r="BE128" s="322"/>
      <c r="BF128" s="79">
        <f t="shared" si="186"/>
        <v>0</v>
      </c>
      <c r="BG128" s="79">
        <f t="shared" si="187"/>
        <v>0</v>
      </c>
      <c r="BH128" s="110">
        <f t="shared" si="212"/>
        <v>0</v>
      </c>
      <c r="BI128" s="535"/>
      <c r="BJ128" s="535"/>
      <c r="BK128" s="407"/>
      <c r="BL128" s="322"/>
      <c r="BM128" s="79">
        <f t="shared" si="188"/>
        <v>0</v>
      </c>
      <c r="BN128" s="79">
        <f t="shared" si="189"/>
        <v>0</v>
      </c>
      <c r="BO128" s="110">
        <f t="shared" si="213"/>
        <v>0</v>
      </c>
      <c r="BP128" s="535"/>
      <c r="BQ128" s="535"/>
      <c r="BR128" s="407"/>
      <c r="BS128" s="322"/>
      <c r="BT128" s="79">
        <f t="shared" si="190"/>
        <v>0</v>
      </c>
      <c r="BU128" s="79">
        <f t="shared" si="191"/>
        <v>0</v>
      </c>
      <c r="BV128" s="110">
        <f t="shared" si="214"/>
        <v>0</v>
      </c>
      <c r="BW128" s="535"/>
      <c r="BX128" s="535"/>
      <c r="BY128" s="407"/>
      <c r="BZ128" s="322"/>
      <c r="CA128" s="79">
        <f t="shared" si="192"/>
        <v>0</v>
      </c>
      <c r="CB128" s="79">
        <f t="shared" si="193"/>
        <v>0</v>
      </c>
      <c r="CC128" s="110">
        <f t="shared" si="215"/>
        <v>0</v>
      </c>
      <c r="CD128" s="535"/>
      <c r="CE128" s="535"/>
      <c r="CF128" s="407"/>
      <c r="CG128" s="322"/>
      <c r="CH128" s="79">
        <f t="shared" si="194"/>
        <v>0</v>
      </c>
      <c r="CI128" s="79">
        <f t="shared" si="195"/>
        <v>0</v>
      </c>
      <c r="CJ128" s="110">
        <f t="shared" si="216"/>
        <v>0</v>
      </c>
      <c r="CK128" s="535"/>
      <c r="CL128" s="535"/>
      <c r="CM128" s="407"/>
      <c r="CN128" s="322"/>
      <c r="CO128" s="79">
        <f t="shared" si="196"/>
        <v>0</v>
      </c>
      <c r="CP128" s="79">
        <f t="shared" si="197"/>
        <v>0</v>
      </c>
      <c r="CQ128" s="110">
        <f t="shared" si="217"/>
        <v>0</v>
      </c>
      <c r="CR128" s="535"/>
      <c r="CS128" s="535"/>
      <c r="CT128" s="407"/>
      <c r="CU128" s="322"/>
      <c r="CV128" s="79">
        <f t="shared" si="198"/>
        <v>0</v>
      </c>
      <c r="CW128" s="79">
        <f t="shared" si="199"/>
        <v>0</v>
      </c>
      <c r="CX128" s="110">
        <f t="shared" si="218"/>
        <v>0</v>
      </c>
      <c r="CY128" s="535"/>
      <c r="CZ128" s="535"/>
      <c r="DA128" s="407"/>
      <c r="DB128" s="322"/>
      <c r="DC128" s="79">
        <f t="shared" si="200"/>
        <v>0</v>
      </c>
      <c r="DD128" s="79">
        <f t="shared" si="201"/>
        <v>0</v>
      </c>
      <c r="DE128" s="110">
        <f t="shared" si="219"/>
        <v>0</v>
      </c>
      <c r="DF128" s="535"/>
      <c r="DG128" s="535"/>
      <c r="DH128" s="407"/>
      <c r="DI128" s="322"/>
      <c r="DJ128" s="79">
        <f t="shared" si="202"/>
        <v>0</v>
      </c>
      <c r="DK128" s="79">
        <f t="shared" si="203"/>
        <v>0</v>
      </c>
      <c r="DL128" s="110">
        <f t="shared" si="220"/>
        <v>0</v>
      </c>
      <c r="DM128" s="535"/>
      <c r="DN128" s="535"/>
      <c r="DO128" s="407"/>
      <c r="DP128" s="322"/>
      <c r="DQ128" s="79">
        <f t="shared" si="204"/>
        <v>0</v>
      </c>
      <c r="DR128" s="79">
        <f t="shared" si="205"/>
        <v>0</v>
      </c>
      <c r="DS128" s="110">
        <f t="shared" si="221"/>
        <v>0</v>
      </c>
      <c r="DT128" s="535"/>
      <c r="DU128" s="535"/>
      <c r="DV128" s="407"/>
    </row>
    <row r="129" spans="1:126" s="2" customFormat="1" ht="12.75" outlineLevel="1" x14ac:dyDescent="0.2">
      <c r="A129" s="196" t="s">
        <v>254</v>
      </c>
      <c r="B129" s="166"/>
      <c r="C129" s="57"/>
      <c r="D129" s="57"/>
      <c r="E129" s="110">
        <f t="shared" si="170"/>
        <v>0</v>
      </c>
      <c r="F129" s="212"/>
      <c r="G129" s="18"/>
      <c r="H129" s="323" t="s">
        <v>345</v>
      </c>
      <c r="I129" s="79">
        <f t="shared" si="171"/>
        <v>0</v>
      </c>
      <c r="J129" s="79">
        <f t="shared" si="172"/>
        <v>0</v>
      </c>
      <c r="K129" s="110">
        <f t="shared" si="173"/>
        <v>0</v>
      </c>
      <c r="L129" s="535"/>
      <c r="M129" s="535"/>
      <c r="N129" s="407"/>
      <c r="O129" s="322" t="str">
        <f t="shared" si="118"/>
        <v>SLC</v>
      </c>
      <c r="P129" s="79">
        <f t="shared" si="174"/>
        <v>0</v>
      </c>
      <c r="Q129" s="79">
        <f t="shared" si="175"/>
        <v>0</v>
      </c>
      <c r="R129" s="110">
        <f t="shared" si="206"/>
        <v>0</v>
      </c>
      <c r="S129" s="535"/>
      <c r="T129" s="535"/>
      <c r="U129" s="407"/>
      <c r="V129" s="322"/>
      <c r="W129" s="79">
        <f t="shared" si="176"/>
        <v>0</v>
      </c>
      <c r="X129" s="79">
        <f t="shared" si="177"/>
        <v>0</v>
      </c>
      <c r="Y129" s="110">
        <f t="shared" si="207"/>
        <v>0</v>
      </c>
      <c r="Z129" s="535"/>
      <c r="AA129" s="535"/>
      <c r="AB129" s="407"/>
      <c r="AC129" s="322"/>
      <c r="AD129" s="79">
        <f t="shared" si="178"/>
        <v>0</v>
      </c>
      <c r="AE129" s="79">
        <f t="shared" si="179"/>
        <v>0</v>
      </c>
      <c r="AF129" s="110">
        <f t="shared" si="208"/>
        <v>0</v>
      </c>
      <c r="AG129" s="535"/>
      <c r="AH129" s="535"/>
      <c r="AI129" s="407"/>
      <c r="AJ129" s="322"/>
      <c r="AK129" s="79">
        <f t="shared" si="180"/>
        <v>0</v>
      </c>
      <c r="AL129" s="79">
        <f t="shared" si="181"/>
        <v>0</v>
      </c>
      <c r="AM129" s="110">
        <f t="shared" si="209"/>
        <v>0</v>
      </c>
      <c r="AN129" s="535"/>
      <c r="AO129" s="535"/>
      <c r="AP129" s="407"/>
      <c r="AQ129" s="322"/>
      <c r="AR129" s="79">
        <f t="shared" si="182"/>
        <v>0</v>
      </c>
      <c r="AS129" s="79">
        <f t="shared" si="183"/>
        <v>0</v>
      </c>
      <c r="AT129" s="110">
        <f t="shared" si="210"/>
        <v>0</v>
      </c>
      <c r="AU129" s="535"/>
      <c r="AV129" s="535"/>
      <c r="AW129" s="407"/>
      <c r="AX129" s="322"/>
      <c r="AY129" s="79">
        <f t="shared" si="184"/>
        <v>0</v>
      </c>
      <c r="AZ129" s="79">
        <f t="shared" si="185"/>
        <v>0</v>
      </c>
      <c r="BA129" s="110">
        <f t="shared" si="211"/>
        <v>0</v>
      </c>
      <c r="BB129" s="535"/>
      <c r="BC129" s="535"/>
      <c r="BD129" s="407"/>
      <c r="BE129" s="322"/>
      <c r="BF129" s="79">
        <f t="shared" si="186"/>
        <v>0</v>
      </c>
      <c r="BG129" s="79">
        <f t="shared" si="187"/>
        <v>0</v>
      </c>
      <c r="BH129" s="110">
        <f t="shared" si="212"/>
        <v>0</v>
      </c>
      <c r="BI129" s="535"/>
      <c r="BJ129" s="535"/>
      <c r="BK129" s="407"/>
      <c r="BL129" s="322"/>
      <c r="BM129" s="79">
        <f t="shared" si="188"/>
        <v>0</v>
      </c>
      <c r="BN129" s="79">
        <f t="shared" si="189"/>
        <v>0</v>
      </c>
      <c r="BO129" s="110">
        <f t="shared" si="213"/>
        <v>0</v>
      </c>
      <c r="BP129" s="535"/>
      <c r="BQ129" s="535"/>
      <c r="BR129" s="407"/>
      <c r="BS129" s="322"/>
      <c r="BT129" s="79">
        <f t="shared" si="190"/>
        <v>0</v>
      </c>
      <c r="BU129" s="79">
        <f t="shared" si="191"/>
        <v>0</v>
      </c>
      <c r="BV129" s="110">
        <f t="shared" si="214"/>
        <v>0</v>
      </c>
      <c r="BW129" s="535"/>
      <c r="BX129" s="535"/>
      <c r="BY129" s="407"/>
      <c r="BZ129" s="322"/>
      <c r="CA129" s="79">
        <f t="shared" si="192"/>
        <v>0</v>
      </c>
      <c r="CB129" s="79">
        <f t="shared" si="193"/>
        <v>0</v>
      </c>
      <c r="CC129" s="110">
        <f t="shared" si="215"/>
        <v>0</v>
      </c>
      <c r="CD129" s="535"/>
      <c r="CE129" s="535"/>
      <c r="CF129" s="407"/>
      <c r="CG129" s="322"/>
      <c r="CH129" s="79">
        <f t="shared" si="194"/>
        <v>0</v>
      </c>
      <c r="CI129" s="79">
        <f t="shared" si="195"/>
        <v>0</v>
      </c>
      <c r="CJ129" s="110">
        <f t="shared" si="216"/>
        <v>0</v>
      </c>
      <c r="CK129" s="535"/>
      <c r="CL129" s="535"/>
      <c r="CM129" s="407"/>
      <c r="CN129" s="322"/>
      <c r="CO129" s="79">
        <f t="shared" si="196"/>
        <v>0</v>
      </c>
      <c r="CP129" s="79">
        <f t="shared" si="197"/>
        <v>0</v>
      </c>
      <c r="CQ129" s="110">
        <f t="shared" si="217"/>
        <v>0</v>
      </c>
      <c r="CR129" s="535"/>
      <c r="CS129" s="535"/>
      <c r="CT129" s="407"/>
      <c r="CU129" s="322"/>
      <c r="CV129" s="79">
        <f t="shared" si="198"/>
        <v>0</v>
      </c>
      <c r="CW129" s="79">
        <f t="shared" si="199"/>
        <v>0</v>
      </c>
      <c r="CX129" s="110">
        <f t="shared" si="218"/>
        <v>0</v>
      </c>
      <c r="CY129" s="535"/>
      <c r="CZ129" s="535"/>
      <c r="DA129" s="407"/>
      <c r="DB129" s="322"/>
      <c r="DC129" s="79">
        <f t="shared" si="200"/>
        <v>0</v>
      </c>
      <c r="DD129" s="79">
        <f t="shared" si="201"/>
        <v>0</v>
      </c>
      <c r="DE129" s="110">
        <f t="shared" si="219"/>
        <v>0</v>
      </c>
      <c r="DF129" s="535"/>
      <c r="DG129" s="535"/>
      <c r="DH129" s="407"/>
      <c r="DI129" s="322"/>
      <c r="DJ129" s="79">
        <f t="shared" si="202"/>
        <v>0</v>
      </c>
      <c r="DK129" s="79">
        <f t="shared" si="203"/>
        <v>0</v>
      </c>
      <c r="DL129" s="110">
        <f t="shared" si="220"/>
        <v>0</v>
      </c>
      <c r="DM129" s="535"/>
      <c r="DN129" s="535"/>
      <c r="DO129" s="407"/>
      <c r="DP129" s="322"/>
      <c r="DQ129" s="79">
        <f t="shared" si="204"/>
        <v>0</v>
      </c>
      <c r="DR129" s="79">
        <f t="shared" si="205"/>
        <v>0</v>
      </c>
      <c r="DS129" s="110">
        <f t="shared" si="221"/>
        <v>0</v>
      </c>
      <c r="DT129" s="535"/>
      <c r="DU129" s="535"/>
      <c r="DV129" s="407"/>
    </row>
    <row r="130" spans="1:126" s="2" customFormat="1" ht="12.75" outlineLevel="1" x14ac:dyDescent="0.2">
      <c r="A130" s="196" t="s">
        <v>89</v>
      </c>
      <c r="B130" s="166"/>
      <c r="C130" s="57"/>
      <c r="D130" s="57"/>
      <c r="E130" s="110">
        <f t="shared" si="170"/>
        <v>0</v>
      </c>
      <c r="F130" s="212"/>
      <c r="G130" s="18" t="s">
        <v>54</v>
      </c>
      <c r="H130" s="323" t="s">
        <v>345</v>
      </c>
      <c r="I130" s="79">
        <f t="shared" si="171"/>
        <v>0</v>
      </c>
      <c r="J130" s="79">
        <f t="shared" si="172"/>
        <v>0</v>
      </c>
      <c r="K130" s="110">
        <f t="shared" si="173"/>
        <v>0</v>
      </c>
      <c r="L130" s="535"/>
      <c r="M130" s="535"/>
      <c r="N130" s="407"/>
      <c r="O130" s="322" t="str">
        <f t="shared" si="118"/>
        <v>SLC</v>
      </c>
      <c r="P130" s="79">
        <f t="shared" si="174"/>
        <v>0</v>
      </c>
      <c r="Q130" s="79">
        <f t="shared" si="175"/>
        <v>0</v>
      </c>
      <c r="R130" s="110">
        <f t="shared" si="206"/>
        <v>0</v>
      </c>
      <c r="S130" s="535"/>
      <c r="T130" s="535"/>
      <c r="U130" s="407"/>
      <c r="V130" s="322"/>
      <c r="W130" s="79">
        <f t="shared" si="176"/>
        <v>0</v>
      </c>
      <c r="X130" s="79">
        <f t="shared" si="177"/>
        <v>0</v>
      </c>
      <c r="Y130" s="110">
        <f t="shared" si="207"/>
        <v>0</v>
      </c>
      <c r="Z130" s="535"/>
      <c r="AA130" s="535"/>
      <c r="AB130" s="407"/>
      <c r="AC130" s="322"/>
      <c r="AD130" s="79">
        <f t="shared" si="178"/>
        <v>0</v>
      </c>
      <c r="AE130" s="79">
        <f t="shared" si="179"/>
        <v>0</v>
      </c>
      <c r="AF130" s="110">
        <f t="shared" si="208"/>
        <v>0</v>
      </c>
      <c r="AG130" s="535"/>
      <c r="AH130" s="535"/>
      <c r="AI130" s="407"/>
      <c r="AJ130" s="322"/>
      <c r="AK130" s="79">
        <f t="shared" si="180"/>
        <v>0</v>
      </c>
      <c r="AL130" s="79">
        <f t="shared" si="181"/>
        <v>0</v>
      </c>
      <c r="AM130" s="110">
        <f t="shared" si="209"/>
        <v>0</v>
      </c>
      <c r="AN130" s="535"/>
      <c r="AO130" s="535"/>
      <c r="AP130" s="407"/>
      <c r="AQ130" s="322"/>
      <c r="AR130" s="79">
        <f t="shared" si="182"/>
        <v>0</v>
      </c>
      <c r="AS130" s="79">
        <f t="shared" si="183"/>
        <v>0</v>
      </c>
      <c r="AT130" s="110">
        <f t="shared" si="210"/>
        <v>0</v>
      </c>
      <c r="AU130" s="535"/>
      <c r="AV130" s="535"/>
      <c r="AW130" s="407"/>
      <c r="AX130" s="322"/>
      <c r="AY130" s="79">
        <f t="shared" si="184"/>
        <v>0</v>
      </c>
      <c r="AZ130" s="79">
        <f t="shared" si="185"/>
        <v>0</v>
      </c>
      <c r="BA130" s="110">
        <f t="shared" si="211"/>
        <v>0</v>
      </c>
      <c r="BB130" s="535"/>
      <c r="BC130" s="535"/>
      <c r="BD130" s="407"/>
      <c r="BE130" s="322"/>
      <c r="BF130" s="79">
        <f t="shared" si="186"/>
        <v>0</v>
      </c>
      <c r="BG130" s="79">
        <f t="shared" si="187"/>
        <v>0</v>
      </c>
      <c r="BH130" s="110">
        <f t="shared" si="212"/>
        <v>0</v>
      </c>
      <c r="BI130" s="535"/>
      <c r="BJ130" s="535"/>
      <c r="BK130" s="407"/>
      <c r="BL130" s="322"/>
      <c r="BM130" s="79">
        <f t="shared" si="188"/>
        <v>0</v>
      </c>
      <c r="BN130" s="79">
        <f t="shared" si="189"/>
        <v>0</v>
      </c>
      <c r="BO130" s="110">
        <f t="shared" si="213"/>
        <v>0</v>
      </c>
      <c r="BP130" s="535"/>
      <c r="BQ130" s="535"/>
      <c r="BR130" s="407"/>
      <c r="BS130" s="322"/>
      <c r="BT130" s="79">
        <f t="shared" si="190"/>
        <v>0</v>
      </c>
      <c r="BU130" s="79">
        <f t="shared" si="191"/>
        <v>0</v>
      </c>
      <c r="BV130" s="110">
        <f t="shared" si="214"/>
        <v>0</v>
      </c>
      <c r="BW130" s="535"/>
      <c r="BX130" s="535"/>
      <c r="BY130" s="407"/>
      <c r="BZ130" s="322"/>
      <c r="CA130" s="79">
        <f t="shared" si="192"/>
        <v>0</v>
      </c>
      <c r="CB130" s="79">
        <f t="shared" si="193"/>
        <v>0</v>
      </c>
      <c r="CC130" s="110">
        <f t="shared" si="215"/>
        <v>0</v>
      </c>
      <c r="CD130" s="535"/>
      <c r="CE130" s="535"/>
      <c r="CF130" s="407"/>
      <c r="CG130" s="322"/>
      <c r="CH130" s="79">
        <f t="shared" si="194"/>
        <v>0</v>
      </c>
      <c r="CI130" s="79">
        <f t="shared" si="195"/>
        <v>0</v>
      </c>
      <c r="CJ130" s="110">
        <f t="shared" si="216"/>
        <v>0</v>
      </c>
      <c r="CK130" s="535"/>
      <c r="CL130" s="535"/>
      <c r="CM130" s="407"/>
      <c r="CN130" s="322"/>
      <c r="CO130" s="79">
        <f t="shared" si="196"/>
        <v>0</v>
      </c>
      <c r="CP130" s="79">
        <f t="shared" si="197"/>
        <v>0</v>
      </c>
      <c r="CQ130" s="110">
        <f t="shared" si="217"/>
        <v>0</v>
      </c>
      <c r="CR130" s="535"/>
      <c r="CS130" s="535"/>
      <c r="CT130" s="407"/>
      <c r="CU130" s="322"/>
      <c r="CV130" s="79">
        <f t="shared" si="198"/>
        <v>0</v>
      </c>
      <c r="CW130" s="79">
        <f t="shared" si="199"/>
        <v>0</v>
      </c>
      <c r="CX130" s="110">
        <f t="shared" si="218"/>
        <v>0</v>
      </c>
      <c r="CY130" s="535"/>
      <c r="CZ130" s="535"/>
      <c r="DA130" s="407"/>
      <c r="DB130" s="322"/>
      <c r="DC130" s="79">
        <f t="shared" si="200"/>
        <v>0</v>
      </c>
      <c r="DD130" s="79">
        <f t="shared" si="201"/>
        <v>0</v>
      </c>
      <c r="DE130" s="110">
        <f t="shared" si="219"/>
        <v>0</v>
      </c>
      <c r="DF130" s="535"/>
      <c r="DG130" s="535"/>
      <c r="DH130" s="407"/>
      <c r="DI130" s="322"/>
      <c r="DJ130" s="79">
        <f t="shared" si="202"/>
        <v>0</v>
      </c>
      <c r="DK130" s="79">
        <f t="shared" si="203"/>
        <v>0</v>
      </c>
      <c r="DL130" s="110">
        <f t="shared" si="220"/>
        <v>0</v>
      </c>
      <c r="DM130" s="535"/>
      <c r="DN130" s="535"/>
      <c r="DO130" s="407"/>
      <c r="DP130" s="322"/>
      <c r="DQ130" s="79">
        <f t="shared" si="204"/>
        <v>0</v>
      </c>
      <c r="DR130" s="79">
        <f t="shared" si="205"/>
        <v>0</v>
      </c>
      <c r="DS130" s="110">
        <f t="shared" si="221"/>
        <v>0</v>
      </c>
      <c r="DT130" s="535"/>
      <c r="DU130" s="535"/>
      <c r="DV130" s="407"/>
    </row>
    <row r="131" spans="1:126" s="2" customFormat="1" ht="12.75" outlineLevel="1" x14ac:dyDescent="0.2">
      <c r="A131" s="196" t="s">
        <v>274</v>
      </c>
      <c r="B131" s="166"/>
      <c r="C131" s="57"/>
      <c r="D131" s="57"/>
      <c r="E131" s="110">
        <f t="shared" si="170"/>
        <v>0</v>
      </c>
      <c r="F131" s="212"/>
      <c r="G131" s="22" t="s">
        <v>276</v>
      </c>
      <c r="H131" s="323" t="s">
        <v>345</v>
      </c>
      <c r="I131" s="79">
        <f t="shared" si="171"/>
        <v>0</v>
      </c>
      <c r="J131" s="79">
        <f t="shared" si="172"/>
        <v>0</v>
      </c>
      <c r="K131" s="110">
        <f t="shared" si="173"/>
        <v>0</v>
      </c>
      <c r="L131" s="535"/>
      <c r="M131" s="535"/>
      <c r="N131" s="407"/>
      <c r="O131" s="322" t="str">
        <f t="shared" si="118"/>
        <v>SLC</v>
      </c>
      <c r="P131" s="79">
        <f t="shared" si="174"/>
        <v>0</v>
      </c>
      <c r="Q131" s="79">
        <f t="shared" si="175"/>
        <v>0</v>
      </c>
      <c r="R131" s="110">
        <f t="shared" si="206"/>
        <v>0</v>
      </c>
      <c r="S131" s="535"/>
      <c r="T131" s="535"/>
      <c r="U131" s="407"/>
      <c r="V131" s="322"/>
      <c r="W131" s="79">
        <f t="shared" si="176"/>
        <v>0</v>
      </c>
      <c r="X131" s="79">
        <f t="shared" si="177"/>
        <v>0</v>
      </c>
      <c r="Y131" s="110">
        <f t="shared" si="207"/>
        <v>0</v>
      </c>
      <c r="Z131" s="535"/>
      <c r="AA131" s="535"/>
      <c r="AB131" s="407"/>
      <c r="AC131" s="322"/>
      <c r="AD131" s="79">
        <f t="shared" si="178"/>
        <v>0</v>
      </c>
      <c r="AE131" s="79">
        <f t="shared" si="179"/>
        <v>0</v>
      </c>
      <c r="AF131" s="110">
        <f t="shared" si="208"/>
        <v>0</v>
      </c>
      <c r="AG131" s="535"/>
      <c r="AH131" s="535"/>
      <c r="AI131" s="407"/>
      <c r="AJ131" s="322"/>
      <c r="AK131" s="79">
        <f t="shared" si="180"/>
        <v>0</v>
      </c>
      <c r="AL131" s="79">
        <f t="shared" si="181"/>
        <v>0</v>
      </c>
      <c r="AM131" s="110">
        <f t="shared" si="209"/>
        <v>0</v>
      </c>
      <c r="AN131" s="535"/>
      <c r="AO131" s="535"/>
      <c r="AP131" s="407"/>
      <c r="AQ131" s="322"/>
      <c r="AR131" s="79">
        <f t="shared" si="182"/>
        <v>0</v>
      </c>
      <c r="AS131" s="79">
        <f t="shared" si="183"/>
        <v>0</v>
      </c>
      <c r="AT131" s="110">
        <f t="shared" si="210"/>
        <v>0</v>
      </c>
      <c r="AU131" s="535"/>
      <c r="AV131" s="535"/>
      <c r="AW131" s="407"/>
      <c r="AX131" s="322"/>
      <c r="AY131" s="79">
        <f t="shared" si="184"/>
        <v>0</v>
      </c>
      <c r="AZ131" s="79">
        <f t="shared" si="185"/>
        <v>0</v>
      </c>
      <c r="BA131" s="110">
        <f t="shared" si="211"/>
        <v>0</v>
      </c>
      <c r="BB131" s="535"/>
      <c r="BC131" s="535"/>
      <c r="BD131" s="407"/>
      <c r="BE131" s="322"/>
      <c r="BF131" s="79">
        <f t="shared" si="186"/>
        <v>0</v>
      </c>
      <c r="BG131" s="79">
        <f t="shared" si="187"/>
        <v>0</v>
      </c>
      <c r="BH131" s="110">
        <f t="shared" si="212"/>
        <v>0</v>
      </c>
      <c r="BI131" s="535"/>
      <c r="BJ131" s="535"/>
      <c r="BK131" s="407"/>
      <c r="BL131" s="322"/>
      <c r="BM131" s="79">
        <f t="shared" si="188"/>
        <v>0</v>
      </c>
      <c r="BN131" s="79">
        <f t="shared" si="189"/>
        <v>0</v>
      </c>
      <c r="BO131" s="110">
        <f t="shared" si="213"/>
        <v>0</v>
      </c>
      <c r="BP131" s="535"/>
      <c r="BQ131" s="535"/>
      <c r="BR131" s="407"/>
      <c r="BS131" s="322"/>
      <c r="BT131" s="79">
        <f t="shared" si="190"/>
        <v>0</v>
      </c>
      <c r="BU131" s="79">
        <f t="shared" si="191"/>
        <v>0</v>
      </c>
      <c r="BV131" s="110">
        <f t="shared" si="214"/>
        <v>0</v>
      </c>
      <c r="BW131" s="535"/>
      <c r="BX131" s="535"/>
      <c r="BY131" s="407"/>
      <c r="BZ131" s="322"/>
      <c r="CA131" s="79">
        <f t="shared" si="192"/>
        <v>0</v>
      </c>
      <c r="CB131" s="79">
        <f t="shared" si="193"/>
        <v>0</v>
      </c>
      <c r="CC131" s="110">
        <f t="shared" si="215"/>
        <v>0</v>
      </c>
      <c r="CD131" s="535"/>
      <c r="CE131" s="535"/>
      <c r="CF131" s="407"/>
      <c r="CG131" s="322"/>
      <c r="CH131" s="79">
        <f t="shared" si="194"/>
        <v>0</v>
      </c>
      <c r="CI131" s="79">
        <f t="shared" si="195"/>
        <v>0</v>
      </c>
      <c r="CJ131" s="110">
        <f t="shared" si="216"/>
        <v>0</v>
      </c>
      <c r="CK131" s="535"/>
      <c r="CL131" s="535"/>
      <c r="CM131" s="407"/>
      <c r="CN131" s="322"/>
      <c r="CO131" s="79">
        <f t="shared" si="196"/>
        <v>0</v>
      </c>
      <c r="CP131" s="79">
        <f t="shared" si="197"/>
        <v>0</v>
      </c>
      <c r="CQ131" s="110">
        <f t="shared" si="217"/>
        <v>0</v>
      </c>
      <c r="CR131" s="535"/>
      <c r="CS131" s="535"/>
      <c r="CT131" s="407"/>
      <c r="CU131" s="322"/>
      <c r="CV131" s="79">
        <f t="shared" si="198"/>
        <v>0</v>
      </c>
      <c r="CW131" s="79">
        <f t="shared" si="199"/>
        <v>0</v>
      </c>
      <c r="CX131" s="110">
        <f t="shared" si="218"/>
        <v>0</v>
      </c>
      <c r="CY131" s="535"/>
      <c r="CZ131" s="535"/>
      <c r="DA131" s="407"/>
      <c r="DB131" s="322"/>
      <c r="DC131" s="79">
        <f t="shared" si="200"/>
        <v>0</v>
      </c>
      <c r="DD131" s="79">
        <f t="shared" si="201"/>
        <v>0</v>
      </c>
      <c r="DE131" s="110">
        <f t="shared" si="219"/>
        <v>0</v>
      </c>
      <c r="DF131" s="535"/>
      <c r="DG131" s="535"/>
      <c r="DH131" s="407"/>
      <c r="DI131" s="322"/>
      <c r="DJ131" s="79">
        <f t="shared" si="202"/>
        <v>0</v>
      </c>
      <c r="DK131" s="79">
        <f t="shared" si="203"/>
        <v>0</v>
      </c>
      <c r="DL131" s="110">
        <f t="shared" si="220"/>
        <v>0</v>
      </c>
      <c r="DM131" s="535"/>
      <c r="DN131" s="535"/>
      <c r="DO131" s="407"/>
      <c r="DP131" s="322"/>
      <c r="DQ131" s="79">
        <f t="shared" si="204"/>
        <v>0</v>
      </c>
      <c r="DR131" s="79">
        <f t="shared" si="205"/>
        <v>0</v>
      </c>
      <c r="DS131" s="110">
        <f t="shared" si="221"/>
        <v>0</v>
      </c>
      <c r="DT131" s="535"/>
      <c r="DU131" s="535"/>
      <c r="DV131" s="407"/>
    </row>
    <row r="132" spans="1:126" s="2" customFormat="1" ht="12.75" outlineLevel="1" x14ac:dyDescent="0.2">
      <c r="A132" s="196" t="s">
        <v>249</v>
      </c>
      <c r="B132" s="166"/>
      <c r="C132" s="57"/>
      <c r="D132" s="57"/>
      <c r="E132" s="110">
        <f t="shared" si="170"/>
        <v>0</v>
      </c>
      <c r="F132" s="212"/>
      <c r="G132" s="22" t="s">
        <v>277</v>
      </c>
      <c r="H132" s="323" t="s">
        <v>345</v>
      </c>
      <c r="I132" s="79">
        <f t="shared" si="171"/>
        <v>0</v>
      </c>
      <c r="J132" s="79">
        <f t="shared" si="172"/>
        <v>0</v>
      </c>
      <c r="K132" s="110">
        <f t="shared" si="173"/>
        <v>0</v>
      </c>
      <c r="L132" s="535"/>
      <c r="M132" s="535"/>
      <c r="N132" s="407"/>
      <c r="O132" s="322" t="str">
        <f t="shared" si="118"/>
        <v>SLC</v>
      </c>
      <c r="P132" s="79">
        <f t="shared" si="174"/>
        <v>0</v>
      </c>
      <c r="Q132" s="79">
        <f t="shared" si="175"/>
        <v>0</v>
      </c>
      <c r="R132" s="110">
        <f t="shared" si="206"/>
        <v>0</v>
      </c>
      <c r="S132" s="535"/>
      <c r="T132" s="535"/>
      <c r="U132" s="407"/>
      <c r="V132" s="322"/>
      <c r="W132" s="79">
        <f t="shared" si="176"/>
        <v>0</v>
      </c>
      <c r="X132" s="79">
        <f t="shared" si="177"/>
        <v>0</v>
      </c>
      <c r="Y132" s="110">
        <f t="shared" si="207"/>
        <v>0</v>
      </c>
      <c r="Z132" s="535"/>
      <c r="AA132" s="535"/>
      <c r="AB132" s="407"/>
      <c r="AC132" s="322"/>
      <c r="AD132" s="79">
        <f t="shared" si="178"/>
        <v>0</v>
      </c>
      <c r="AE132" s="79">
        <f t="shared" si="179"/>
        <v>0</v>
      </c>
      <c r="AF132" s="110">
        <f t="shared" si="208"/>
        <v>0</v>
      </c>
      <c r="AG132" s="535"/>
      <c r="AH132" s="535"/>
      <c r="AI132" s="407"/>
      <c r="AJ132" s="322"/>
      <c r="AK132" s="79">
        <f t="shared" si="180"/>
        <v>0</v>
      </c>
      <c r="AL132" s="79">
        <f t="shared" si="181"/>
        <v>0</v>
      </c>
      <c r="AM132" s="110">
        <f t="shared" si="209"/>
        <v>0</v>
      </c>
      <c r="AN132" s="535"/>
      <c r="AO132" s="535"/>
      <c r="AP132" s="407"/>
      <c r="AQ132" s="322"/>
      <c r="AR132" s="79">
        <f t="shared" si="182"/>
        <v>0</v>
      </c>
      <c r="AS132" s="79">
        <f t="shared" si="183"/>
        <v>0</v>
      </c>
      <c r="AT132" s="110">
        <f t="shared" si="210"/>
        <v>0</v>
      </c>
      <c r="AU132" s="535"/>
      <c r="AV132" s="535"/>
      <c r="AW132" s="407"/>
      <c r="AX132" s="322"/>
      <c r="AY132" s="79">
        <f t="shared" si="184"/>
        <v>0</v>
      </c>
      <c r="AZ132" s="79">
        <f t="shared" si="185"/>
        <v>0</v>
      </c>
      <c r="BA132" s="110">
        <f t="shared" si="211"/>
        <v>0</v>
      </c>
      <c r="BB132" s="535"/>
      <c r="BC132" s="535"/>
      <c r="BD132" s="407"/>
      <c r="BE132" s="322"/>
      <c r="BF132" s="79">
        <f t="shared" si="186"/>
        <v>0</v>
      </c>
      <c r="BG132" s="79">
        <f t="shared" si="187"/>
        <v>0</v>
      </c>
      <c r="BH132" s="110">
        <f t="shared" si="212"/>
        <v>0</v>
      </c>
      <c r="BI132" s="535"/>
      <c r="BJ132" s="535"/>
      <c r="BK132" s="407"/>
      <c r="BL132" s="322"/>
      <c r="BM132" s="79">
        <f t="shared" si="188"/>
        <v>0</v>
      </c>
      <c r="BN132" s="79">
        <f t="shared" si="189"/>
        <v>0</v>
      </c>
      <c r="BO132" s="110">
        <f t="shared" si="213"/>
        <v>0</v>
      </c>
      <c r="BP132" s="535"/>
      <c r="BQ132" s="535"/>
      <c r="BR132" s="407"/>
      <c r="BS132" s="322"/>
      <c r="BT132" s="79">
        <f t="shared" si="190"/>
        <v>0</v>
      </c>
      <c r="BU132" s="79">
        <f t="shared" si="191"/>
        <v>0</v>
      </c>
      <c r="BV132" s="110">
        <f t="shared" si="214"/>
        <v>0</v>
      </c>
      <c r="BW132" s="535"/>
      <c r="BX132" s="535"/>
      <c r="BY132" s="407"/>
      <c r="BZ132" s="322"/>
      <c r="CA132" s="79">
        <f t="shared" si="192"/>
        <v>0</v>
      </c>
      <c r="CB132" s="79">
        <f t="shared" si="193"/>
        <v>0</v>
      </c>
      <c r="CC132" s="110">
        <f t="shared" si="215"/>
        <v>0</v>
      </c>
      <c r="CD132" s="535"/>
      <c r="CE132" s="535"/>
      <c r="CF132" s="407"/>
      <c r="CG132" s="322"/>
      <c r="CH132" s="79">
        <f t="shared" si="194"/>
        <v>0</v>
      </c>
      <c r="CI132" s="79">
        <f t="shared" si="195"/>
        <v>0</v>
      </c>
      <c r="CJ132" s="110">
        <f t="shared" si="216"/>
        <v>0</v>
      </c>
      <c r="CK132" s="535"/>
      <c r="CL132" s="535"/>
      <c r="CM132" s="407"/>
      <c r="CN132" s="322"/>
      <c r="CO132" s="79">
        <f t="shared" si="196"/>
        <v>0</v>
      </c>
      <c r="CP132" s="79">
        <f t="shared" si="197"/>
        <v>0</v>
      </c>
      <c r="CQ132" s="110">
        <f t="shared" si="217"/>
        <v>0</v>
      </c>
      <c r="CR132" s="535"/>
      <c r="CS132" s="535"/>
      <c r="CT132" s="407"/>
      <c r="CU132" s="322"/>
      <c r="CV132" s="79">
        <f t="shared" si="198"/>
        <v>0</v>
      </c>
      <c r="CW132" s="79">
        <f t="shared" si="199"/>
        <v>0</v>
      </c>
      <c r="CX132" s="110">
        <f t="shared" si="218"/>
        <v>0</v>
      </c>
      <c r="CY132" s="535"/>
      <c r="CZ132" s="535"/>
      <c r="DA132" s="407"/>
      <c r="DB132" s="322"/>
      <c r="DC132" s="79">
        <f t="shared" si="200"/>
        <v>0</v>
      </c>
      <c r="DD132" s="79">
        <f t="shared" si="201"/>
        <v>0</v>
      </c>
      <c r="DE132" s="110">
        <f t="shared" si="219"/>
        <v>0</v>
      </c>
      <c r="DF132" s="535"/>
      <c r="DG132" s="535"/>
      <c r="DH132" s="407"/>
      <c r="DI132" s="322"/>
      <c r="DJ132" s="79">
        <f t="shared" si="202"/>
        <v>0</v>
      </c>
      <c r="DK132" s="79">
        <f t="shared" si="203"/>
        <v>0</v>
      </c>
      <c r="DL132" s="110">
        <f t="shared" si="220"/>
        <v>0</v>
      </c>
      <c r="DM132" s="535"/>
      <c r="DN132" s="535"/>
      <c r="DO132" s="407"/>
      <c r="DP132" s="322"/>
      <c r="DQ132" s="79">
        <f t="shared" si="204"/>
        <v>0</v>
      </c>
      <c r="DR132" s="79">
        <f t="shared" si="205"/>
        <v>0</v>
      </c>
      <c r="DS132" s="110">
        <f t="shared" si="221"/>
        <v>0</v>
      </c>
      <c r="DT132" s="535"/>
      <c r="DU132" s="535"/>
      <c r="DV132" s="407"/>
    </row>
    <row r="133" spans="1:126" s="2" customFormat="1" ht="12.75" outlineLevel="1" x14ac:dyDescent="0.2">
      <c r="A133" s="221" t="s">
        <v>1</v>
      </c>
      <c r="B133" s="172"/>
      <c r="C133" s="108">
        <f>SUMIF($H134:$H137,MID($H133,3,10),C134:C137)</f>
        <v>0</v>
      </c>
      <c r="D133" s="108">
        <f>SUMIF($H134:$H137,MID($H133,3,10),D134:D137)</f>
        <v>0</v>
      </c>
      <c r="E133" s="108">
        <f t="shared" si="170"/>
        <v>0</v>
      </c>
      <c r="F133" s="210"/>
      <c r="G133" s="18"/>
      <c r="H133" s="323" t="s">
        <v>348</v>
      </c>
      <c r="I133" s="77">
        <f t="shared" si="171"/>
        <v>0</v>
      </c>
      <c r="J133" s="77">
        <f t="shared" si="172"/>
        <v>0</v>
      </c>
      <c r="K133" s="103">
        <f t="shared" si="173"/>
        <v>0</v>
      </c>
      <c r="L133" s="432">
        <f>IF(I$1="","",SUMIF($H134:$H137,MID($H133,3,10),L134:L137))</f>
        <v>0</v>
      </c>
      <c r="M133" s="432">
        <f>IF(I$1="","",SUMIF($H134:$H137,MID($H133,3,10),M134:M137))</f>
        <v>0</v>
      </c>
      <c r="N133" s="407"/>
      <c r="O133" s="322" t="str">
        <f t="shared" si="118"/>
        <v>SL</v>
      </c>
      <c r="P133" s="77">
        <f t="shared" si="174"/>
        <v>0</v>
      </c>
      <c r="Q133" s="77">
        <f t="shared" si="175"/>
        <v>0</v>
      </c>
      <c r="R133" s="103">
        <f t="shared" ref="R133:R144" si="222">IF(P$1="","",SUM(P133:Q133))</f>
        <v>0</v>
      </c>
      <c r="S133" s="432">
        <f>IF(P$1="","",SUMIF($H134:$H137,MID($H133,3,10),S134:S137))</f>
        <v>0</v>
      </c>
      <c r="T133" s="432">
        <f>IF(P$1="","",SUMIF($H134:$H137,MID($H133,3,10),T134:T137))</f>
        <v>0</v>
      </c>
      <c r="U133" s="407"/>
      <c r="V133" s="322"/>
      <c r="W133" s="77">
        <f t="shared" si="176"/>
        <v>0</v>
      </c>
      <c r="X133" s="77">
        <f t="shared" si="177"/>
        <v>0</v>
      </c>
      <c r="Y133" s="103">
        <f t="shared" si="207"/>
        <v>0</v>
      </c>
      <c r="Z133" s="432">
        <f>IF(W$1="","",SUMIF($H134:$H137,MID($H133,3,10),Z134:Z137))</f>
        <v>0</v>
      </c>
      <c r="AA133" s="432">
        <f>IF(W$1="","",SUMIF($H134:$H137,MID($H133,3,10),AA134:AA137))</f>
        <v>0</v>
      </c>
      <c r="AB133" s="407"/>
      <c r="AC133" s="322"/>
      <c r="AD133" s="77">
        <f t="shared" si="178"/>
        <v>0</v>
      </c>
      <c r="AE133" s="77">
        <f t="shared" si="179"/>
        <v>0</v>
      </c>
      <c r="AF133" s="103">
        <f t="shared" si="208"/>
        <v>0</v>
      </c>
      <c r="AG133" s="432">
        <f>IF(AD$1="","",SUMIF($H134:$H137,MID($H133,3,10),AG134:AG137))</f>
        <v>0</v>
      </c>
      <c r="AH133" s="432">
        <f>IF(AD$1="","",SUMIF($H134:$H137,MID($H133,3,10),AH134:AH137))</f>
        <v>0</v>
      </c>
      <c r="AI133" s="407"/>
      <c r="AJ133" s="322"/>
      <c r="AK133" s="77">
        <f t="shared" si="180"/>
        <v>0</v>
      </c>
      <c r="AL133" s="77">
        <f t="shared" si="181"/>
        <v>0</v>
      </c>
      <c r="AM133" s="103">
        <f t="shared" si="209"/>
        <v>0</v>
      </c>
      <c r="AN133" s="432">
        <f>IF(AK$1="","",SUMIF($H134:$H137,MID($H133,3,10),AN134:AN137))</f>
        <v>0</v>
      </c>
      <c r="AO133" s="432">
        <f>IF(AK$1="","",SUMIF($H134:$H137,MID($H133,3,10),AO134:AO137))</f>
        <v>0</v>
      </c>
      <c r="AP133" s="407"/>
      <c r="AQ133" s="322"/>
      <c r="AR133" s="77">
        <f t="shared" si="182"/>
        <v>0</v>
      </c>
      <c r="AS133" s="77">
        <f t="shared" si="183"/>
        <v>0</v>
      </c>
      <c r="AT133" s="103">
        <f t="shared" si="210"/>
        <v>0</v>
      </c>
      <c r="AU133" s="432">
        <f>IF(AR$1="","",SUMIF($H134:$H137,MID($H133,3,10),AU134:AU137))</f>
        <v>0</v>
      </c>
      <c r="AV133" s="432">
        <f>IF(AR$1="","",SUMIF($H134:$H137,MID($H133,3,10),AV134:AV137))</f>
        <v>0</v>
      </c>
      <c r="AW133" s="407"/>
      <c r="AX133" s="322"/>
      <c r="AY133" s="77">
        <f t="shared" si="184"/>
        <v>0</v>
      </c>
      <c r="AZ133" s="77">
        <f t="shared" si="185"/>
        <v>0</v>
      </c>
      <c r="BA133" s="103">
        <f t="shared" si="211"/>
        <v>0</v>
      </c>
      <c r="BB133" s="432">
        <f>IF(AY$1="","",SUMIF($H134:$H137,MID($H133,3,10),BB134:BB137))</f>
        <v>0</v>
      </c>
      <c r="BC133" s="432">
        <f>IF(AY$1="","",SUMIF($H134:$H137,MID($H133,3,10),BC134:BC137))</f>
        <v>0</v>
      </c>
      <c r="BD133" s="407"/>
      <c r="BE133" s="322"/>
      <c r="BF133" s="77">
        <f t="shared" si="186"/>
        <v>0</v>
      </c>
      <c r="BG133" s="77">
        <f t="shared" si="187"/>
        <v>0</v>
      </c>
      <c r="BH133" s="103">
        <f t="shared" si="212"/>
        <v>0</v>
      </c>
      <c r="BI133" s="432">
        <f>IF(BF$1="","",SUMIF($H134:$H137,MID($H133,3,10),BI134:BI137))</f>
        <v>0</v>
      </c>
      <c r="BJ133" s="432">
        <f>IF(BF$1="","",SUMIF($H134:$H137,MID($H133,3,10),BJ134:BJ137))</f>
        <v>0</v>
      </c>
      <c r="BK133" s="407"/>
      <c r="BL133" s="322"/>
      <c r="BM133" s="77">
        <f t="shared" si="188"/>
        <v>0</v>
      </c>
      <c r="BN133" s="77">
        <f t="shared" si="189"/>
        <v>0</v>
      </c>
      <c r="BO133" s="103">
        <f t="shared" si="213"/>
        <v>0</v>
      </c>
      <c r="BP133" s="432">
        <f>IF(BM$1="","",SUMIF($H134:$H137,MID($H133,3,10),BP134:BP137))</f>
        <v>0</v>
      </c>
      <c r="BQ133" s="432">
        <f>IF(BM$1="","",SUMIF($H134:$H137,MID($H133,3,10),BQ134:BQ137))</f>
        <v>0</v>
      </c>
      <c r="BR133" s="407"/>
      <c r="BS133" s="322"/>
      <c r="BT133" s="77">
        <f t="shared" si="190"/>
        <v>0</v>
      </c>
      <c r="BU133" s="77">
        <f t="shared" si="191"/>
        <v>0</v>
      </c>
      <c r="BV133" s="103">
        <f t="shared" si="214"/>
        <v>0</v>
      </c>
      <c r="BW133" s="432">
        <f>IF(BT$1="","",SUMIF($H134:$H137,MID($H133,3,10),BW134:BW137))</f>
        <v>0</v>
      </c>
      <c r="BX133" s="432">
        <f>IF(BT$1="","",SUMIF($H134:$H137,MID($H133,3,10),BX134:BX137))</f>
        <v>0</v>
      </c>
      <c r="BY133" s="407"/>
      <c r="BZ133" s="322"/>
      <c r="CA133" s="77">
        <f t="shared" si="192"/>
        <v>0</v>
      </c>
      <c r="CB133" s="77">
        <f t="shared" si="193"/>
        <v>0</v>
      </c>
      <c r="CC133" s="103">
        <f t="shared" si="215"/>
        <v>0</v>
      </c>
      <c r="CD133" s="432">
        <f>IF(CA$1="","",SUMIF($H134:$H137,MID($H133,3,10),CD134:CD137))</f>
        <v>0</v>
      </c>
      <c r="CE133" s="432">
        <f>IF(CA$1="","",SUMIF($H134:$H137,MID($H133,3,10),CE134:CE137))</f>
        <v>0</v>
      </c>
      <c r="CF133" s="407"/>
      <c r="CG133" s="322"/>
      <c r="CH133" s="77">
        <f t="shared" si="194"/>
        <v>0</v>
      </c>
      <c r="CI133" s="77">
        <f t="shared" si="195"/>
        <v>0</v>
      </c>
      <c r="CJ133" s="103">
        <f t="shared" si="216"/>
        <v>0</v>
      </c>
      <c r="CK133" s="432">
        <f>IF(CH$1="","",SUMIF($H134:$H137,MID($H133,3,10),CK134:CK137))</f>
        <v>0</v>
      </c>
      <c r="CL133" s="432">
        <f>IF(CH$1="","",SUMIF($H134:$H137,MID($H133,3,10),CL134:CL137))</f>
        <v>0</v>
      </c>
      <c r="CM133" s="407"/>
      <c r="CN133" s="322"/>
      <c r="CO133" s="77">
        <f t="shared" si="196"/>
        <v>0</v>
      </c>
      <c r="CP133" s="77">
        <f t="shared" si="197"/>
        <v>0</v>
      </c>
      <c r="CQ133" s="103">
        <f t="shared" si="217"/>
        <v>0</v>
      </c>
      <c r="CR133" s="432">
        <f>IF(CO$1="","",SUMIF($H134:$H137,MID($H133,3,10),CR134:CR137))</f>
        <v>0</v>
      </c>
      <c r="CS133" s="432">
        <f>IF(CO$1="","",SUMIF($H134:$H137,MID($H133,3,10),CS134:CS137))</f>
        <v>0</v>
      </c>
      <c r="CT133" s="407"/>
      <c r="CU133" s="322"/>
      <c r="CV133" s="77">
        <f t="shared" si="198"/>
        <v>0</v>
      </c>
      <c r="CW133" s="77">
        <f t="shared" si="199"/>
        <v>0</v>
      </c>
      <c r="CX133" s="103">
        <f t="shared" si="218"/>
        <v>0</v>
      </c>
      <c r="CY133" s="432">
        <f>IF(CV$1="","",SUMIF($H134:$H137,MID($H133,3,10),CY134:CY137))</f>
        <v>0</v>
      </c>
      <c r="CZ133" s="432">
        <f>IF(CV$1="","",SUMIF($H134:$H137,MID($H133,3,10),CZ134:CZ137))</f>
        <v>0</v>
      </c>
      <c r="DA133" s="407"/>
      <c r="DB133" s="322"/>
      <c r="DC133" s="77">
        <f t="shared" si="200"/>
        <v>0</v>
      </c>
      <c r="DD133" s="77">
        <f t="shared" si="201"/>
        <v>0</v>
      </c>
      <c r="DE133" s="103">
        <f t="shared" si="219"/>
        <v>0</v>
      </c>
      <c r="DF133" s="432">
        <f>IF(DC$1="","",SUMIF($H134:$H137,MID($H133,3,10),DF134:DF137))</f>
        <v>0</v>
      </c>
      <c r="DG133" s="432">
        <f>IF(DC$1="","",SUMIF($H134:$H137,MID($H133,3,10),DG134:DG137))</f>
        <v>0</v>
      </c>
      <c r="DH133" s="407"/>
      <c r="DI133" s="322"/>
      <c r="DJ133" s="77">
        <f t="shared" si="202"/>
        <v>0</v>
      </c>
      <c r="DK133" s="77">
        <f t="shared" si="203"/>
        <v>0</v>
      </c>
      <c r="DL133" s="103">
        <f t="shared" si="220"/>
        <v>0</v>
      </c>
      <c r="DM133" s="432">
        <f>IF(DJ$1="","",SUMIF($H134:$H137,MID($H133,3,10),DM134:DM137))</f>
        <v>0</v>
      </c>
      <c r="DN133" s="432">
        <f>IF(DJ$1="","",SUMIF($H134:$H137,MID($H133,3,10),DN134:DN137))</f>
        <v>0</v>
      </c>
      <c r="DO133" s="407"/>
      <c r="DP133" s="322"/>
      <c r="DQ133" s="77">
        <f t="shared" si="204"/>
        <v>0</v>
      </c>
      <c r="DR133" s="77">
        <f t="shared" si="205"/>
        <v>0</v>
      </c>
      <c r="DS133" s="103">
        <f t="shared" si="221"/>
        <v>0</v>
      </c>
      <c r="DT133" s="432">
        <f>IF(DQ$1="","",SUMIF($H134:$H137,MID($H133,3,10),DT134:DT137))</f>
        <v>0</v>
      </c>
      <c r="DU133" s="432">
        <f>IF(DQ$1="","",SUMIF($H134:$H137,MID($H133,3,10),DU134:DU137))</f>
        <v>0</v>
      </c>
      <c r="DV133" s="407"/>
    </row>
    <row r="134" spans="1:126" ht="12.75" outlineLevel="1" x14ac:dyDescent="0.2">
      <c r="A134" s="154" t="s">
        <v>74</v>
      </c>
      <c r="B134" s="170"/>
      <c r="C134" s="55"/>
      <c r="D134" s="55"/>
      <c r="E134" s="102">
        <f t="shared" si="170"/>
        <v>0</v>
      </c>
      <c r="F134" s="210"/>
      <c r="G134" s="18"/>
      <c r="H134" s="323" t="s">
        <v>347</v>
      </c>
      <c r="I134" s="79">
        <f t="shared" si="171"/>
        <v>0</v>
      </c>
      <c r="J134" s="79">
        <f t="shared" si="172"/>
        <v>0</v>
      </c>
      <c r="K134" s="102">
        <f t="shared" si="173"/>
        <v>0</v>
      </c>
      <c r="L134" s="535"/>
      <c r="M134" s="535"/>
      <c r="N134" s="407"/>
      <c r="O134" s="322" t="str">
        <f t="shared" si="118"/>
        <v>SLF</v>
      </c>
      <c r="P134" s="79">
        <f t="shared" si="174"/>
        <v>0</v>
      </c>
      <c r="Q134" s="79">
        <f t="shared" si="175"/>
        <v>0</v>
      </c>
      <c r="R134" s="102">
        <f t="shared" si="222"/>
        <v>0</v>
      </c>
      <c r="S134" s="535"/>
      <c r="T134" s="535"/>
      <c r="U134" s="407"/>
      <c r="V134" s="322"/>
      <c r="W134" s="79">
        <f t="shared" si="176"/>
        <v>0</v>
      </c>
      <c r="X134" s="79">
        <f t="shared" si="177"/>
        <v>0</v>
      </c>
      <c r="Y134" s="102">
        <f t="shared" si="207"/>
        <v>0</v>
      </c>
      <c r="Z134" s="535"/>
      <c r="AA134" s="535"/>
      <c r="AB134" s="407"/>
      <c r="AC134" s="322"/>
      <c r="AD134" s="79">
        <f t="shared" si="178"/>
        <v>0</v>
      </c>
      <c r="AE134" s="79">
        <f t="shared" si="179"/>
        <v>0</v>
      </c>
      <c r="AF134" s="102">
        <f t="shared" si="208"/>
        <v>0</v>
      </c>
      <c r="AG134" s="535"/>
      <c r="AH134" s="535"/>
      <c r="AI134" s="407"/>
      <c r="AJ134" s="322"/>
      <c r="AK134" s="79">
        <f t="shared" si="180"/>
        <v>0</v>
      </c>
      <c r="AL134" s="79">
        <f t="shared" si="181"/>
        <v>0</v>
      </c>
      <c r="AM134" s="102">
        <f t="shared" si="209"/>
        <v>0</v>
      </c>
      <c r="AN134" s="535"/>
      <c r="AO134" s="535"/>
      <c r="AP134" s="407"/>
      <c r="AQ134" s="322"/>
      <c r="AR134" s="79">
        <f t="shared" si="182"/>
        <v>0</v>
      </c>
      <c r="AS134" s="79">
        <f t="shared" si="183"/>
        <v>0</v>
      </c>
      <c r="AT134" s="102">
        <f t="shared" si="210"/>
        <v>0</v>
      </c>
      <c r="AU134" s="535"/>
      <c r="AV134" s="535"/>
      <c r="AW134" s="407"/>
      <c r="AX134" s="322"/>
      <c r="AY134" s="79">
        <f t="shared" si="184"/>
        <v>0</v>
      </c>
      <c r="AZ134" s="79">
        <f t="shared" si="185"/>
        <v>0</v>
      </c>
      <c r="BA134" s="102">
        <f t="shared" si="211"/>
        <v>0</v>
      </c>
      <c r="BB134" s="535"/>
      <c r="BC134" s="535"/>
      <c r="BD134" s="407"/>
      <c r="BE134" s="322"/>
      <c r="BF134" s="79">
        <f t="shared" si="186"/>
        <v>0</v>
      </c>
      <c r="BG134" s="79">
        <f t="shared" si="187"/>
        <v>0</v>
      </c>
      <c r="BH134" s="102">
        <f t="shared" si="212"/>
        <v>0</v>
      </c>
      <c r="BI134" s="535"/>
      <c r="BJ134" s="535"/>
      <c r="BK134" s="407"/>
      <c r="BL134" s="322"/>
      <c r="BM134" s="79">
        <f t="shared" si="188"/>
        <v>0</v>
      </c>
      <c r="BN134" s="79">
        <f t="shared" si="189"/>
        <v>0</v>
      </c>
      <c r="BO134" s="102">
        <f t="shared" si="213"/>
        <v>0</v>
      </c>
      <c r="BP134" s="535"/>
      <c r="BQ134" s="535"/>
      <c r="BR134" s="407"/>
      <c r="BS134" s="322"/>
      <c r="BT134" s="79">
        <f t="shared" si="190"/>
        <v>0</v>
      </c>
      <c r="BU134" s="79">
        <f t="shared" si="191"/>
        <v>0</v>
      </c>
      <c r="BV134" s="102">
        <f t="shared" si="214"/>
        <v>0</v>
      </c>
      <c r="BW134" s="535"/>
      <c r="BX134" s="535"/>
      <c r="BY134" s="407"/>
      <c r="BZ134" s="322"/>
      <c r="CA134" s="79">
        <f t="shared" si="192"/>
        <v>0</v>
      </c>
      <c r="CB134" s="79">
        <f t="shared" si="193"/>
        <v>0</v>
      </c>
      <c r="CC134" s="102">
        <f t="shared" si="215"/>
        <v>0</v>
      </c>
      <c r="CD134" s="535"/>
      <c r="CE134" s="535"/>
      <c r="CF134" s="407"/>
      <c r="CG134" s="322"/>
      <c r="CH134" s="79">
        <f t="shared" si="194"/>
        <v>0</v>
      </c>
      <c r="CI134" s="79">
        <f t="shared" si="195"/>
        <v>0</v>
      </c>
      <c r="CJ134" s="102">
        <f t="shared" si="216"/>
        <v>0</v>
      </c>
      <c r="CK134" s="535"/>
      <c r="CL134" s="535"/>
      <c r="CM134" s="407"/>
      <c r="CN134" s="322"/>
      <c r="CO134" s="79">
        <f t="shared" si="196"/>
        <v>0</v>
      </c>
      <c r="CP134" s="79">
        <f t="shared" si="197"/>
        <v>0</v>
      </c>
      <c r="CQ134" s="102">
        <f t="shared" si="217"/>
        <v>0</v>
      </c>
      <c r="CR134" s="535"/>
      <c r="CS134" s="535"/>
      <c r="CT134" s="407"/>
      <c r="CU134" s="322"/>
      <c r="CV134" s="79">
        <f t="shared" si="198"/>
        <v>0</v>
      </c>
      <c r="CW134" s="79">
        <f t="shared" si="199"/>
        <v>0</v>
      </c>
      <c r="CX134" s="102">
        <f t="shared" si="218"/>
        <v>0</v>
      </c>
      <c r="CY134" s="535"/>
      <c r="CZ134" s="535"/>
      <c r="DA134" s="407"/>
      <c r="DB134" s="322"/>
      <c r="DC134" s="79">
        <f t="shared" si="200"/>
        <v>0</v>
      </c>
      <c r="DD134" s="79">
        <f t="shared" si="201"/>
        <v>0</v>
      </c>
      <c r="DE134" s="102">
        <f t="shared" si="219"/>
        <v>0</v>
      </c>
      <c r="DF134" s="535"/>
      <c r="DG134" s="535"/>
      <c r="DH134" s="407"/>
      <c r="DI134" s="322"/>
      <c r="DJ134" s="79">
        <f t="shared" si="202"/>
        <v>0</v>
      </c>
      <c r="DK134" s="79">
        <f t="shared" si="203"/>
        <v>0</v>
      </c>
      <c r="DL134" s="102">
        <f t="shared" si="220"/>
        <v>0</v>
      </c>
      <c r="DM134" s="535"/>
      <c r="DN134" s="535"/>
      <c r="DO134" s="407"/>
      <c r="DP134" s="322"/>
      <c r="DQ134" s="79">
        <f t="shared" si="204"/>
        <v>0</v>
      </c>
      <c r="DR134" s="79">
        <f t="shared" si="205"/>
        <v>0</v>
      </c>
      <c r="DS134" s="102">
        <f t="shared" si="221"/>
        <v>0</v>
      </c>
      <c r="DT134" s="535"/>
      <c r="DU134" s="535"/>
      <c r="DV134" s="407"/>
    </row>
    <row r="135" spans="1:126" ht="12.75" outlineLevel="1" x14ac:dyDescent="0.2">
      <c r="A135" s="154" t="s">
        <v>75</v>
      </c>
      <c r="B135" s="170"/>
      <c r="C135" s="55"/>
      <c r="D135" s="55"/>
      <c r="E135" s="102">
        <f t="shared" si="170"/>
        <v>0</v>
      </c>
      <c r="F135" s="210"/>
      <c r="G135" s="18"/>
      <c r="H135" s="323" t="s">
        <v>347</v>
      </c>
      <c r="I135" s="79">
        <f t="shared" si="171"/>
        <v>0</v>
      </c>
      <c r="J135" s="79">
        <f t="shared" si="172"/>
        <v>0</v>
      </c>
      <c r="K135" s="102">
        <f t="shared" si="173"/>
        <v>0</v>
      </c>
      <c r="L135" s="535"/>
      <c r="M135" s="535"/>
      <c r="N135" s="407"/>
      <c r="O135" s="322" t="str">
        <f t="shared" si="118"/>
        <v>SLF</v>
      </c>
      <c r="P135" s="79">
        <f t="shared" si="174"/>
        <v>0</v>
      </c>
      <c r="Q135" s="79">
        <f t="shared" si="175"/>
        <v>0</v>
      </c>
      <c r="R135" s="102">
        <f t="shared" si="222"/>
        <v>0</v>
      </c>
      <c r="S135" s="535"/>
      <c r="T135" s="535"/>
      <c r="U135" s="407"/>
      <c r="V135" s="322"/>
      <c r="W135" s="79">
        <f t="shared" si="176"/>
        <v>0</v>
      </c>
      <c r="X135" s="79">
        <f t="shared" si="177"/>
        <v>0</v>
      </c>
      <c r="Y135" s="102">
        <f t="shared" si="207"/>
        <v>0</v>
      </c>
      <c r="Z135" s="535"/>
      <c r="AA135" s="535"/>
      <c r="AB135" s="407"/>
      <c r="AC135" s="322"/>
      <c r="AD135" s="79">
        <f t="shared" si="178"/>
        <v>0</v>
      </c>
      <c r="AE135" s="79">
        <f t="shared" si="179"/>
        <v>0</v>
      </c>
      <c r="AF135" s="102">
        <f t="shared" si="208"/>
        <v>0</v>
      </c>
      <c r="AG135" s="535"/>
      <c r="AH135" s="535"/>
      <c r="AI135" s="407"/>
      <c r="AJ135" s="322"/>
      <c r="AK135" s="79">
        <f t="shared" si="180"/>
        <v>0</v>
      </c>
      <c r="AL135" s="79">
        <f t="shared" si="181"/>
        <v>0</v>
      </c>
      <c r="AM135" s="102">
        <f t="shared" si="209"/>
        <v>0</v>
      </c>
      <c r="AN135" s="535"/>
      <c r="AO135" s="535"/>
      <c r="AP135" s="407"/>
      <c r="AQ135" s="322"/>
      <c r="AR135" s="79">
        <f t="shared" si="182"/>
        <v>0</v>
      </c>
      <c r="AS135" s="79">
        <f t="shared" si="183"/>
        <v>0</v>
      </c>
      <c r="AT135" s="102">
        <f t="shared" si="210"/>
        <v>0</v>
      </c>
      <c r="AU135" s="535"/>
      <c r="AV135" s="535"/>
      <c r="AW135" s="407"/>
      <c r="AX135" s="322"/>
      <c r="AY135" s="79">
        <f t="shared" si="184"/>
        <v>0</v>
      </c>
      <c r="AZ135" s="79">
        <f t="shared" si="185"/>
        <v>0</v>
      </c>
      <c r="BA135" s="102">
        <f t="shared" si="211"/>
        <v>0</v>
      </c>
      <c r="BB135" s="535"/>
      <c r="BC135" s="535"/>
      <c r="BD135" s="407"/>
      <c r="BE135" s="322"/>
      <c r="BF135" s="79">
        <f t="shared" si="186"/>
        <v>0</v>
      </c>
      <c r="BG135" s="79">
        <f t="shared" si="187"/>
        <v>0</v>
      </c>
      <c r="BH135" s="102">
        <f t="shared" si="212"/>
        <v>0</v>
      </c>
      <c r="BI135" s="535"/>
      <c r="BJ135" s="535"/>
      <c r="BK135" s="407"/>
      <c r="BL135" s="322"/>
      <c r="BM135" s="79">
        <f t="shared" si="188"/>
        <v>0</v>
      </c>
      <c r="BN135" s="79">
        <f t="shared" si="189"/>
        <v>0</v>
      </c>
      <c r="BO135" s="102">
        <f t="shared" si="213"/>
        <v>0</v>
      </c>
      <c r="BP135" s="535"/>
      <c r="BQ135" s="535"/>
      <c r="BR135" s="407"/>
      <c r="BS135" s="322"/>
      <c r="BT135" s="79">
        <f t="shared" si="190"/>
        <v>0</v>
      </c>
      <c r="BU135" s="79">
        <f t="shared" si="191"/>
        <v>0</v>
      </c>
      <c r="BV135" s="102">
        <f t="shared" si="214"/>
        <v>0</v>
      </c>
      <c r="BW135" s="535"/>
      <c r="BX135" s="535"/>
      <c r="BY135" s="407"/>
      <c r="BZ135" s="322"/>
      <c r="CA135" s="79">
        <f t="shared" si="192"/>
        <v>0</v>
      </c>
      <c r="CB135" s="79">
        <f t="shared" si="193"/>
        <v>0</v>
      </c>
      <c r="CC135" s="102">
        <f t="shared" si="215"/>
        <v>0</v>
      </c>
      <c r="CD135" s="535"/>
      <c r="CE135" s="535"/>
      <c r="CF135" s="407"/>
      <c r="CG135" s="322"/>
      <c r="CH135" s="79">
        <f t="shared" si="194"/>
        <v>0</v>
      </c>
      <c r="CI135" s="79">
        <f t="shared" si="195"/>
        <v>0</v>
      </c>
      <c r="CJ135" s="102">
        <f t="shared" si="216"/>
        <v>0</v>
      </c>
      <c r="CK135" s="535"/>
      <c r="CL135" s="535"/>
      <c r="CM135" s="407"/>
      <c r="CN135" s="322"/>
      <c r="CO135" s="79">
        <f t="shared" si="196"/>
        <v>0</v>
      </c>
      <c r="CP135" s="79">
        <f t="shared" si="197"/>
        <v>0</v>
      </c>
      <c r="CQ135" s="102">
        <f t="shared" si="217"/>
        <v>0</v>
      </c>
      <c r="CR135" s="535"/>
      <c r="CS135" s="535"/>
      <c r="CT135" s="407"/>
      <c r="CU135" s="322"/>
      <c r="CV135" s="79">
        <f t="shared" si="198"/>
        <v>0</v>
      </c>
      <c r="CW135" s="79">
        <f t="shared" si="199"/>
        <v>0</v>
      </c>
      <c r="CX135" s="102">
        <f t="shared" si="218"/>
        <v>0</v>
      </c>
      <c r="CY135" s="535"/>
      <c r="CZ135" s="535"/>
      <c r="DA135" s="407"/>
      <c r="DB135" s="322"/>
      <c r="DC135" s="79">
        <f t="shared" si="200"/>
        <v>0</v>
      </c>
      <c r="DD135" s="79">
        <f t="shared" si="201"/>
        <v>0</v>
      </c>
      <c r="DE135" s="102">
        <f t="shared" si="219"/>
        <v>0</v>
      </c>
      <c r="DF135" s="535"/>
      <c r="DG135" s="535"/>
      <c r="DH135" s="407"/>
      <c r="DI135" s="322"/>
      <c r="DJ135" s="79">
        <f t="shared" si="202"/>
        <v>0</v>
      </c>
      <c r="DK135" s="79">
        <f t="shared" si="203"/>
        <v>0</v>
      </c>
      <c r="DL135" s="102">
        <f t="shared" si="220"/>
        <v>0</v>
      </c>
      <c r="DM135" s="535"/>
      <c r="DN135" s="535"/>
      <c r="DO135" s="407"/>
      <c r="DP135" s="322"/>
      <c r="DQ135" s="79">
        <f t="shared" si="204"/>
        <v>0</v>
      </c>
      <c r="DR135" s="79">
        <f t="shared" si="205"/>
        <v>0</v>
      </c>
      <c r="DS135" s="102">
        <f t="shared" si="221"/>
        <v>0</v>
      </c>
      <c r="DT135" s="535"/>
      <c r="DU135" s="535"/>
      <c r="DV135" s="407"/>
    </row>
    <row r="136" spans="1:126" ht="12.75" outlineLevel="1" x14ac:dyDescent="0.2">
      <c r="A136" s="92" t="s">
        <v>76</v>
      </c>
      <c r="B136" s="170"/>
      <c r="C136" s="55"/>
      <c r="D136" s="55"/>
      <c r="E136" s="102">
        <f t="shared" si="170"/>
        <v>0</v>
      </c>
      <c r="F136" s="210"/>
      <c r="G136" s="18"/>
      <c r="H136" s="323" t="s">
        <v>347</v>
      </c>
      <c r="I136" s="79">
        <f t="shared" si="171"/>
        <v>0</v>
      </c>
      <c r="J136" s="79">
        <f t="shared" si="172"/>
        <v>0</v>
      </c>
      <c r="K136" s="102">
        <f t="shared" si="173"/>
        <v>0</v>
      </c>
      <c r="L136" s="535"/>
      <c r="M136" s="535"/>
      <c r="N136" s="407"/>
      <c r="O136" s="322" t="str">
        <f t="shared" si="118"/>
        <v>SLF</v>
      </c>
      <c r="P136" s="79">
        <f t="shared" si="174"/>
        <v>0</v>
      </c>
      <c r="Q136" s="79">
        <f t="shared" si="175"/>
        <v>0</v>
      </c>
      <c r="R136" s="102">
        <f t="shared" si="222"/>
        <v>0</v>
      </c>
      <c r="S136" s="535"/>
      <c r="T136" s="535"/>
      <c r="U136" s="407"/>
      <c r="V136" s="322"/>
      <c r="W136" s="79">
        <f t="shared" si="176"/>
        <v>0</v>
      </c>
      <c r="X136" s="79">
        <f t="shared" si="177"/>
        <v>0</v>
      </c>
      <c r="Y136" s="102">
        <f t="shared" si="207"/>
        <v>0</v>
      </c>
      <c r="Z136" s="535"/>
      <c r="AA136" s="535"/>
      <c r="AB136" s="407"/>
      <c r="AC136" s="322"/>
      <c r="AD136" s="79">
        <f t="shared" si="178"/>
        <v>0</v>
      </c>
      <c r="AE136" s="79">
        <f t="shared" si="179"/>
        <v>0</v>
      </c>
      <c r="AF136" s="102">
        <f t="shared" si="208"/>
        <v>0</v>
      </c>
      <c r="AG136" s="535"/>
      <c r="AH136" s="535"/>
      <c r="AI136" s="407"/>
      <c r="AJ136" s="322"/>
      <c r="AK136" s="79">
        <f t="shared" si="180"/>
        <v>0</v>
      </c>
      <c r="AL136" s="79">
        <f t="shared" si="181"/>
        <v>0</v>
      </c>
      <c r="AM136" s="102">
        <f t="shared" si="209"/>
        <v>0</v>
      </c>
      <c r="AN136" s="535"/>
      <c r="AO136" s="535"/>
      <c r="AP136" s="407"/>
      <c r="AQ136" s="322"/>
      <c r="AR136" s="79">
        <f t="shared" si="182"/>
        <v>0</v>
      </c>
      <c r="AS136" s="79">
        <f t="shared" si="183"/>
        <v>0</v>
      </c>
      <c r="AT136" s="102">
        <f t="shared" si="210"/>
        <v>0</v>
      </c>
      <c r="AU136" s="535"/>
      <c r="AV136" s="535"/>
      <c r="AW136" s="407"/>
      <c r="AX136" s="322"/>
      <c r="AY136" s="79">
        <f t="shared" si="184"/>
        <v>0</v>
      </c>
      <c r="AZ136" s="79">
        <f t="shared" si="185"/>
        <v>0</v>
      </c>
      <c r="BA136" s="102">
        <f t="shared" si="211"/>
        <v>0</v>
      </c>
      <c r="BB136" s="535"/>
      <c r="BC136" s="535"/>
      <c r="BD136" s="407"/>
      <c r="BE136" s="322"/>
      <c r="BF136" s="79">
        <f t="shared" si="186"/>
        <v>0</v>
      </c>
      <c r="BG136" s="79">
        <f t="shared" si="187"/>
        <v>0</v>
      </c>
      <c r="BH136" s="102">
        <f t="shared" si="212"/>
        <v>0</v>
      </c>
      <c r="BI136" s="535"/>
      <c r="BJ136" s="535"/>
      <c r="BK136" s="407"/>
      <c r="BL136" s="322"/>
      <c r="BM136" s="79">
        <f t="shared" si="188"/>
        <v>0</v>
      </c>
      <c r="BN136" s="79">
        <f t="shared" si="189"/>
        <v>0</v>
      </c>
      <c r="BO136" s="102">
        <f t="shared" si="213"/>
        <v>0</v>
      </c>
      <c r="BP136" s="535"/>
      <c r="BQ136" s="535"/>
      <c r="BR136" s="407"/>
      <c r="BS136" s="322"/>
      <c r="BT136" s="79">
        <f t="shared" si="190"/>
        <v>0</v>
      </c>
      <c r="BU136" s="79">
        <f t="shared" si="191"/>
        <v>0</v>
      </c>
      <c r="BV136" s="102">
        <f t="shared" si="214"/>
        <v>0</v>
      </c>
      <c r="BW136" s="535"/>
      <c r="BX136" s="535"/>
      <c r="BY136" s="407"/>
      <c r="BZ136" s="322"/>
      <c r="CA136" s="79">
        <f t="shared" si="192"/>
        <v>0</v>
      </c>
      <c r="CB136" s="79">
        <f t="shared" si="193"/>
        <v>0</v>
      </c>
      <c r="CC136" s="102">
        <f t="shared" si="215"/>
        <v>0</v>
      </c>
      <c r="CD136" s="535"/>
      <c r="CE136" s="535"/>
      <c r="CF136" s="407"/>
      <c r="CG136" s="322"/>
      <c r="CH136" s="79">
        <f t="shared" si="194"/>
        <v>0</v>
      </c>
      <c r="CI136" s="79">
        <f t="shared" si="195"/>
        <v>0</v>
      </c>
      <c r="CJ136" s="102">
        <f t="shared" si="216"/>
        <v>0</v>
      </c>
      <c r="CK136" s="535"/>
      <c r="CL136" s="535"/>
      <c r="CM136" s="407"/>
      <c r="CN136" s="322"/>
      <c r="CO136" s="79">
        <f t="shared" si="196"/>
        <v>0</v>
      </c>
      <c r="CP136" s="79">
        <f t="shared" si="197"/>
        <v>0</v>
      </c>
      <c r="CQ136" s="102">
        <f t="shared" si="217"/>
        <v>0</v>
      </c>
      <c r="CR136" s="535"/>
      <c r="CS136" s="535"/>
      <c r="CT136" s="407"/>
      <c r="CU136" s="322"/>
      <c r="CV136" s="79">
        <f t="shared" si="198"/>
        <v>0</v>
      </c>
      <c r="CW136" s="79">
        <f t="shared" si="199"/>
        <v>0</v>
      </c>
      <c r="CX136" s="102">
        <f t="shared" si="218"/>
        <v>0</v>
      </c>
      <c r="CY136" s="535"/>
      <c r="CZ136" s="535"/>
      <c r="DA136" s="407"/>
      <c r="DB136" s="322"/>
      <c r="DC136" s="79">
        <f t="shared" si="200"/>
        <v>0</v>
      </c>
      <c r="DD136" s="79">
        <f t="shared" si="201"/>
        <v>0</v>
      </c>
      <c r="DE136" s="102">
        <f t="shared" si="219"/>
        <v>0</v>
      </c>
      <c r="DF136" s="535"/>
      <c r="DG136" s="535"/>
      <c r="DH136" s="407"/>
      <c r="DI136" s="322"/>
      <c r="DJ136" s="79">
        <f t="shared" si="202"/>
        <v>0</v>
      </c>
      <c r="DK136" s="79">
        <f t="shared" si="203"/>
        <v>0</v>
      </c>
      <c r="DL136" s="102">
        <f t="shared" si="220"/>
        <v>0</v>
      </c>
      <c r="DM136" s="535"/>
      <c r="DN136" s="535"/>
      <c r="DO136" s="407"/>
      <c r="DP136" s="322"/>
      <c r="DQ136" s="79">
        <f t="shared" si="204"/>
        <v>0</v>
      </c>
      <c r="DR136" s="79">
        <f t="shared" si="205"/>
        <v>0</v>
      </c>
      <c r="DS136" s="102">
        <f t="shared" si="221"/>
        <v>0</v>
      </c>
      <c r="DT136" s="535"/>
      <c r="DU136" s="535"/>
      <c r="DV136" s="407"/>
    </row>
    <row r="137" spans="1:126" s="2" customFormat="1" ht="12.75" outlineLevel="1" x14ac:dyDescent="0.2">
      <c r="A137" s="107" t="s">
        <v>19</v>
      </c>
      <c r="B137" s="172"/>
      <c r="C137" s="108">
        <f>SUMIF($H138:$H140,MID($H137,3,10),C138:C140)</f>
        <v>0</v>
      </c>
      <c r="D137" s="108">
        <f>SUMIF($H138:$H140,MID($H137,3,10),D138:D140)</f>
        <v>0</v>
      </c>
      <c r="E137" s="108">
        <f t="shared" si="170"/>
        <v>0</v>
      </c>
      <c r="F137" s="210"/>
      <c r="G137" s="18"/>
      <c r="H137" s="323" t="s">
        <v>350</v>
      </c>
      <c r="I137" s="77">
        <f t="shared" si="171"/>
        <v>0</v>
      </c>
      <c r="J137" s="77">
        <f t="shared" si="172"/>
        <v>0</v>
      </c>
      <c r="K137" s="103">
        <f t="shared" si="173"/>
        <v>0</v>
      </c>
      <c r="L137" s="432">
        <f>IF(I$1="","",SUMIF($H138:$H140,MID($H137,3,10),L138:L140))</f>
        <v>0</v>
      </c>
      <c r="M137" s="432">
        <f>IF(I$1="","",SUMIF($H138:$H140,MID($H137,3,10),M138:M140))</f>
        <v>0</v>
      </c>
      <c r="N137" s="407"/>
      <c r="O137" s="322" t="str">
        <f t="shared" si="118"/>
        <v>SL</v>
      </c>
      <c r="P137" s="77">
        <f t="shared" si="174"/>
        <v>0</v>
      </c>
      <c r="Q137" s="77">
        <f t="shared" si="175"/>
        <v>0</v>
      </c>
      <c r="R137" s="103">
        <f t="shared" si="222"/>
        <v>0</v>
      </c>
      <c r="S137" s="432">
        <f>IF(P$1="","",SUMIF($H138:$H140,MID($H137,3,10),S138:S140))</f>
        <v>0</v>
      </c>
      <c r="T137" s="432">
        <f>IF(P$1="","",SUMIF($H138:$H140,MID($H137,3,10),T138:T140))</f>
        <v>0</v>
      </c>
      <c r="U137" s="407"/>
      <c r="V137" s="322"/>
      <c r="W137" s="77">
        <f t="shared" si="176"/>
        <v>0</v>
      </c>
      <c r="X137" s="77">
        <f t="shared" si="177"/>
        <v>0</v>
      </c>
      <c r="Y137" s="103">
        <f t="shared" si="207"/>
        <v>0</v>
      </c>
      <c r="Z137" s="432">
        <f>IF(W$1="","",SUMIF($H138:$H140,MID($H137,3,10),Z138:Z140))</f>
        <v>0</v>
      </c>
      <c r="AA137" s="432">
        <f>IF(W$1="","",SUMIF($H138:$H140,MID($H137,3,10),AA138:AA140))</f>
        <v>0</v>
      </c>
      <c r="AB137" s="407"/>
      <c r="AC137" s="322"/>
      <c r="AD137" s="77">
        <f t="shared" si="178"/>
        <v>0</v>
      </c>
      <c r="AE137" s="77">
        <f t="shared" si="179"/>
        <v>0</v>
      </c>
      <c r="AF137" s="103">
        <f t="shared" si="208"/>
        <v>0</v>
      </c>
      <c r="AG137" s="432">
        <f>IF(AD$1="","",SUMIF($H138:$H140,MID($H137,3,10),AG138:AG140))</f>
        <v>0</v>
      </c>
      <c r="AH137" s="432">
        <f>IF(AD$1="","",SUMIF($H138:$H140,MID($H137,3,10),AH138:AH140))</f>
        <v>0</v>
      </c>
      <c r="AI137" s="407"/>
      <c r="AJ137" s="322"/>
      <c r="AK137" s="77">
        <f t="shared" si="180"/>
        <v>0</v>
      </c>
      <c r="AL137" s="77">
        <f t="shared" si="181"/>
        <v>0</v>
      </c>
      <c r="AM137" s="103">
        <f t="shared" si="209"/>
        <v>0</v>
      </c>
      <c r="AN137" s="432">
        <f>IF(AK$1="","",SUMIF($H138:$H140,MID($H137,3,10),AN138:AN140))</f>
        <v>0</v>
      </c>
      <c r="AO137" s="432">
        <f>IF(AK$1="","",SUMIF($H138:$H140,MID($H137,3,10),AO138:AO140))</f>
        <v>0</v>
      </c>
      <c r="AP137" s="407"/>
      <c r="AQ137" s="322"/>
      <c r="AR137" s="77">
        <f t="shared" si="182"/>
        <v>0</v>
      </c>
      <c r="AS137" s="77">
        <f t="shared" si="183"/>
        <v>0</v>
      </c>
      <c r="AT137" s="103">
        <f t="shared" si="210"/>
        <v>0</v>
      </c>
      <c r="AU137" s="432">
        <f>IF(AR$1="","",SUMIF($H138:$H140,MID($H137,3,10),AU138:AU140))</f>
        <v>0</v>
      </c>
      <c r="AV137" s="432">
        <f>IF(AR$1="","",SUMIF($H138:$H140,MID($H137,3,10),AV138:AV140))</f>
        <v>0</v>
      </c>
      <c r="AW137" s="407"/>
      <c r="AX137" s="322"/>
      <c r="AY137" s="77">
        <f t="shared" si="184"/>
        <v>0</v>
      </c>
      <c r="AZ137" s="77">
        <f t="shared" si="185"/>
        <v>0</v>
      </c>
      <c r="BA137" s="103">
        <f t="shared" si="211"/>
        <v>0</v>
      </c>
      <c r="BB137" s="432">
        <f>IF(AY$1="","",SUMIF($H138:$H140,MID($H137,3,10),BB138:BB140))</f>
        <v>0</v>
      </c>
      <c r="BC137" s="432">
        <f>IF(AY$1="","",SUMIF($H138:$H140,MID($H137,3,10),BC138:BC140))</f>
        <v>0</v>
      </c>
      <c r="BD137" s="407"/>
      <c r="BE137" s="322"/>
      <c r="BF137" s="77">
        <f t="shared" si="186"/>
        <v>0</v>
      </c>
      <c r="BG137" s="77">
        <f t="shared" si="187"/>
        <v>0</v>
      </c>
      <c r="BH137" s="103">
        <f t="shared" si="212"/>
        <v>0</v>
      </c>
      <c r="BI137" s="432">
        <f>IF(BF$1="","",SUMIF($H138:$H140,MID($H137,3,10),BI138:BI140))</f>
        <v>0</v>
      </c>
      <c r="BJ137" s="432">
        <f>IF(BF$1="","",SUMIF($H138:$H140,MID($H137,3,10),BJ138:BJ140))</f>
        <v>0</v>
      </c>
      <c r="BK137" s="407"/>
      <c r="BL137" s="322"/>
      <c r="BM137" s="77">
        <f t="shared" si="188"/>
        <v>0</v>
      </c>
      <c r="BN137" s="77">
        <f t="shared" si="189"/>
        <v>0</v>
      </c>
      <c r="BO137" s="103">
        <f t="shared" si="213"/>
        <v>0</v>
      </c>
      <c r="BP137" s="432">
        <f>IF(BM$1="","",SUMIF($H138:$H140,MID($H137,3,10),BP138:BP140))</f>
        <v>0</v>
      </c>
      <c r="BQ137" s="432">
        <f>IF(BM$1="","",SUMIF($H138:$H140,MID($H137,3,10),BQ138:BQ140))</f>
        <v>0</v>
      </c>
      <c r="BR137" s="407"/>
      <c r="BS137" s="322"/>
      <c r="BT137" s="77">
        <f t="shared" si="190"/>
        <v>0</v>
      </c>
      <c r="BU137" s="77">
        <f t="shared" si="191"/>
        <v>0</v>
      </c>
      <c r="BV137" s="103">
        <f t="shared" si="214"/>
        <v>0</v>
      </c>
      <c r="BW137" s="432">
        <f>IF(BT$1="","",SUMIF($H138:$H140,MID($H137,3,10),BW138:BW140))</f>
        <v>0</v>
      </c>
      <c r="BX137" s="432">
        <f>IF(BT$1="","",SUMIF($H138:$H140,MID($H137,3,10),BX138:BX140))</f>
        <v>0</v>
      </c>
      <c r="BY137" s="407"/>
      <c r="BZ137" s="322"/>
      <c r="CA137" s="77">
        <f t="shared" si="192"/>
        <v>0</v>
      </c>
      <c r="CB137" s="77">
        <f t="shared" si="193"/>
        <v>0</v>
      </c>
      <c r="CC137" s="103">
        <f t="shared" si="215"/>
        <v>0</v>
      </c>
      <c r="CD137" s="432">
        <f>IF(CA$1="","",SUMIF($H138:$H140,MID($H137,3,10),CD138:CD140))</f>
        <v>0</v>
      </c>
      <c r="CE137" s="432">
        <f>IF(CA$1="","",SUMIF($H138:$H140,MID($H137,3,10),CE138:CE140))</f>
        <v>0</v>
      </c>
      <c r="CF137" s="407"/>
      <c r="CG137" s="322"/>
      <c r="CH137" s="77">
        <f t="shared" si="194"/>
        <v>0</v>
      </c>
      <c r="CI137" s="77">
        <f t="shared" si="195"/>
        <v>0</v>
      </c>
      <c r="CJ137" s="103">
        <f t="shared" si="216"/>
        <v>0</v>
      </c>
      <c r="CK137" s="432">
        <f>IF(CH$1="","",SUMIF($H138:$H140,MID($H137,3,10),CK138:CK140))</f>
        <v>0</v>
      </c>
      <c r="CL137" s="432">
        <f>IF(CH$1="","",SUMIF($H138:$H140,MID($H137,3,10),CL138:CL140))</f>
        <v>0</v>
      </c>
      <c r="CM137" s="407"/>
      <c r="CN137" s="322"/>
      <c r="CO137" s="77">
        <f t="shared" si="196"/>
        <v>0</v>
      </c>
      <c r="CP137" s="77">
        <f t="shared" si="197"/>
        <v>0</v>
      </c>
      <c r="CQ137" s="103">
        <f t="shared" si="217"/>
        <v>0</v>
      </c>
      <c r="CR137" s="432">
        <f>IF(CO$1="","",SUMIF($H138:$H140,MID($H137,3,10),CR138:CR140))</f>
        <v>0</v>
      </c>
      <c r="CS137" s="432">
        <f>IF(CO$1="","",SUMIF($H138:$H140,MID($H137,3,10),CS138:CS140))</f>
        <v>0</v>
      </c>
      <c r="CT137" s="407"/>
      <c r="CU137" s="322"/>
      <c r="CV137" s="77">
        <f t="shared" si="198"/>
        <v>0</v>
      </c>
      <c r="CW137" s="77">
        <f t="shared" si="199"/>
        <v>0</v>
      </c>
      <c r="CX137" s="103">
        <f t="shared" si="218"/>
        <v>0</v>
      </c>
      <c r="CY137" s="432">
        <f>IF(CV$1="","",SUMIF($H138:$H140,MID($H137,3,10),CY138:CY140))</f>
        <v>0</v>
      </c>
      <c r="CZ137" s="432">
        <f>IF(CV$1="","",SUMIF($H138:$H140,MID($H137,3,10),CZ138:CZ140))</f>
        <v>0</v>
      </c>
      <c r="DA137" s="407"/>
      <c r="DB137" s="322"/>
      <c r="DC137" s="77">
        <f t="shared" si="200"/>
        <v>0</v>
      </c>
      <c r="DD137" s="77">
        <f t="shared" si="201"/>
        <v>0</v>
      </c>
      <c r="DE137" s="103">
        <f t="shared" si="219"/>
        <v>0</v>
      </c>
      <c r="DF137" s="432">
        <f>IF(DC$1="","",SUMIF($H138:$H140,MID($H137,3,10),DF138:DF140))</f>
        <v>0</v>
      </c>
      <c r="DG137" s="432">
        <f>IF(DC$1="","",SUMIF($H138:$H140,MID($H137,3,10),DG138:DG140))</f>
        <v>0</v>
      </c>
      <c r="DH137" s="407"/>
      <c r="DI137" s="322"/>
      <c r="DJ137" s="77">
        <f t="shared" si="202"/>
        <v>0</v>
      </c>
      <c r="DK137" s="77">
        <f t="shared" si="203"/>
        <v>0</v>
      </c>
      <c r="DL137" s="103">
        <f t="shared" si="220"/>
        <v>0</v>
      </c>
      <c r="DM137" s="432">
        <f>IF(DJ$1="","",SUMIF($H138:$H140,MID($H137,3,10),DM138:DM140))</f>
        <v>0</v>
      </c>
      <c r="DN137" s="432">
        <f>IF(DJ$1="","",SUMIF($H138:$H140,MID($H137,3,10),DN138:DN140))</f>
        <v>0</v>
      </c>
      <c r="DO137" s="407"/>
      <c r="DP137" s="322"/>
      <c r="DQ137" s="77">
        <f t="shared" si="204"/>
        <v>0</v>
      </c>
      <c r="DR137" s="77">
        <f t="shared" si="205"/>
        <v>0</v>
      </c>
      <c r="DS137" s="103">
        <f t="shared" si="221"/>
        <v>0</v>
      </c>
      <c r="DT137" s="432">
        <f>IF(DQ$1="","",SUMIF($H138:$H140,MID($H137,3,10),DT138:DT140))</f>
        <v>0</v>
      </c>
      <c r="DU137" s="432">
        <f>IF(DQ$1="","",SUMIF($H138:$H140,MID($H137,3,10),DU138:DU140))</f>
        <v>0</v>
      </c>
      <c r="DV137" s="407"/>
    </row>
    <row r="138" spans="1:126" ht="12.75" outlineLevel="1" x14ac:dyDescent="0.2">
      <c r="A138" s="92" t="s">
        <v>77</v>
      </c>
      <c r="B138" s="170"/>
      <c r="C138" s="55"/>
      <c r="D138" s="56"/>
      <c r="E138" s="102">
        <f t="shared" si="170"/>
        <v>0</v>
      </c>
      <c r="F138" s="210"/>
      <c r="G138" s="18"/>
      <c r="H138" s="323" t="s">
        <v>349</v>
      </c>
      <c r="I138" s="79">
        <f t="shared" si="171"/>
        <v>0</v>
      </c>
      <c r="J138" s="79">
        <f t="shared" si="172"/>
        <v>0</v>
      </c>
      <c r="K138" s="102">
        <f t="shared" si="173"/>
        <v>0</v>
      </c>
      <c r="L138" s="535"/>
      <c r="M138" s="535"/>
      <c r="N138" s="407"/>
      <c r="O138" s="322" t="str">
        <f t="shared" si="118"/>
        <v>SLL</v>
      </c>
      <c r="P138" s="79">
        <f t="shared" si="174"/>
        <v>0</v>
      </c>
      <c r="Q138" s="79">
        <f t="shared" si="175"/>
        <v>0</v>
      </c>
      <c r="R138" s="102">
        <f t="shared" si="222"/>
        <v>0</v>
      </c>
      <c r="S138" s="535"/>
      <c r="T138" s="535"/>
      <c r="U138" s="407"/>
      <c r="V138" s="322"/>
      <c r="W138" s="79">
        <f t="shared" si="176"/>
        <v>0</v>
      </c>
      <c r="X138" s="79">
        <f t="shared" si="177"/>
        <v>0</v>
      </c>
      <c r="Y138" s="102">
        <f t="shared" si="207"/>
        <v>0</v>
      </c>
      <c r="Z138" s="535"/>
      <c r="AA138" s="535"/>
      <c r="AB138" s="407"/>
      <c r="AC138" s="322"/>
      <c r="AD138" s="79">
        <f t="shared" si="178"/>
        <v>0</v>
      </c>
      <c r="AE138" s="79">
        <f t="shared" si="179"/>
        <v>0</v>
      </c>
      <c r="AF138" s="102">
        <f t="shared" si="208"/>
        <v>0</v>
      </c>
      <c r="AG138" s="535"/>
      <c r="AH138" s="535"/>
      <c r="AI138" s="407"/>
      <c r="AJ138" s="322"/>
      <c r="AK138" s="79">
        <f t="shared" si="180"/>
        <v>0</v>
      </c>
      <c r="AL138" s="79">
        <f t="shared" si="181"/>
        <v>0</v>
      </c>
      <c r="AM138" s="102">
        <f t="shared" si="209"/>
        <v>0</v>
      </c>
      <c r="AN138" s="535"/>
      <c r="AO138" s="535"/>
      <c r="AP138" s="407"/>
      <c r="AQ138" s="322"/>
      <c r="AR138" s="79">
        <f t="shared" si="182"/>
        <v>0</v>
      </c>
      <c r="AS138" s="79">
        <f t="shared" si="183"/>
        <v>0</v>
      </c>
      <c r="AT138" s="102">
        <f t="shared" si="210"/>
        <v>0</v>
      </c>
      <c r="AU138" s="535"/>
      <c r="AV138" s="535"/>
      <c r="AW138" s="407"/>
      <c r="AX138" s="322"/>
      <c r="AY138" s="79">
        <f t="shared" si="184"/>
        <v>0</v>
      </c>
      <c r="AZ138" s="79">
        <f t="shared" si="185"/>
        <v>0</v>
      </c>
      <c r="BA138" s="102">
        <f t="shared" si="211"/>
        <v>0</v>
      </c>
      <c r="BB138" s="535"/>
      <c r="BC138" s="535"/>
      <c r="BD138" s="407"/>
      <c r="BE138" s="322"/>
      <c r="BF138" s="79">
        <f t="shared" si="186"/>
        <v>0</v>
      </c>
      <c r="BG138" s="79">
        <f t="shared" si="187"/>
        <v>0</v>
      </c>
      <c r="BH138" s="102">
        <f t="shared" si="212"/>
        <v>0</v>
      </c>
      <c r="BI138" s="535"/>
      <c r="BJ138" s="535"/>
      <c r="BK138" s="407"/>
      <c r="BL138" s="322"/>
      <c r="BM138" s="79">
        <f t="shared" si="188"/>
        <v>0</v>
      </c>
      <c r="BN138" s="79">
        <f t="shared" si="189"/>
        <v>0</v>
      </c>
      <c r="BO138" s="102">
        <f t="shared" si="213"/>
        <v>0</v>
      </c>
      <c r="BP138" s="535"/>
      <c r="BQ138" s="535"/>
      <c r="BR138" s="407"/>
      <c r="BS138" s="322"/>
      <c r="BT138" s="79">
        <f t="shared" si="190"/>
        <v>0</v>
      </c>
      <c r="BU138" s="79">
        <f t="shared" si="191"/>
        <v>0</v>
      </c>
      <c r="BV138" s="102">
        <f t="shared" si="214"/>
        <v>0</v>
      </c>
      <c r="BW138" s="535"/>
      <c r="BX138" s="535"/>
      <c r="BY138" s="407"/>
      <c r="BZ138" s="322"/>
      <c r="CA138" s="79">
        <f t="shared" si="192"/>
        <v>0</v>
      </c>
      <c r="CB138" s="79">
        <f t="shared" si="193"/>
        <v>0</v>
      </c>
      <c r="CC138" s="102">
        <f t="shared" si="215"/>
        <v>0</v>
      </c>
      <c r="CD138" s="535"/>
      <c r="CE138" s="535"/>
      <c r="CF138" s="407"/>
      <c r="CG138" s="322"/>
      <c r="CH138" s="79">
        <f t="shared" si="194"/>
        <v>0</v>
      </c>
      <c r="CI138" s="79">
        <f t="shared" si="195"/>
        <v>0</v>
      </c>
      <c r="CJ138" s="102">
        <f t="shared" si="216"/>
        <v>0</v>
      </c>
      <c r="CK138" s="535"/>
      <c r="CL138" s="535"/>
      <c r="CM138" s="407"/>
      <c r="CN138" s="322"/>
      <c r="CO138" s="79">
        <f t="shared" si="196"/>
        <v>0</v>
      </c>
      <c r="CP138" s="79">
        <f t="shared" si="197"/>
        <v>0</v>
      </c>
      <c r="CQ138" s="102">
        <f t="shared" si="217"/>
        <v>0</v>
      </c>
      <c r="CR138" s="535"/>
      <c r="CS138" s="535"/>
      <c r="CT138" s="407"/>
      <c r="CU138" s="322"/>
      <c r="CV138" s="79">
        <f t="shared" si="198"/>
        <v>0</v>
      </c>
      <c r="CW138" s="79">
        <f t="shared" si="199"/>
        <v>0</v>
      </c>
      <c r="CX138" s="102">
        <f t="shared" si="218"/>
        <v>0</v>
      </c>
      <c r="CY138" s="535"/>
      <c r="CZ138" s="535"/>
      <c r="DA138" s="407"/>
      <c r="DB138" s="322"/>
      <c r="DC138" s="79">
        <f t="shared" si="200"/>
        <v>0</v>
      </c>
      <c r="DD138" s="79">
        <f t="shared" si="201"/>
        <v>0</v>
      </c>
      <c r="DE138" s="102">
        <f t="shared" si="219"/>
        <v>0</v>
      </c>
      <c r="DF138" s="535"/>
      <c r="DG138" s="535"/>
      <c r="DH138" s="407"/>
      <c r="DI138" s="322"/>
      <c r="DJ138" s="79">
        <f t="shared" si="202"/>
        <v>0</v>
      </c>
      <c r="DK138" s="79">
        <f t="shared" si="203"/>
        <v>0</v>
      </c>
      <c r="DL138" s="102">
        <f t="shared" si="220"/>
        <v>0</v>
      </c>
      <c r="DM138" s="535"/>
      <c r="DN138" s="535"/>
      <c r="DO138" s="407"/>
      <c r="DP138" s="322"/>
      <c r="DQ138" s="79">
        <f t="shared" si="204"/>
        <v>0</v>
      </c>
      <c r="DR138" s="79">
        <f t="shared" si="205"/>
        <v>0</v>
      </c>
      <c r="DS138" s="102">
        <f t="shared" si="221"/>
        <v>0</v>
      </c>
      <c r="DT138" s="535"/>
      <c r="DU138" s="535"/>
      <c r="DV138" s="407"/>
    </row>
    <row r="139" spans="1:126" ht="12.75" outlineLevel="1" x14ac:dyDescent="0.2">
      <c r="A139" s="92" t="s">
        <v>219</v>
      </c>
      <c r="B139" s="170"/>
      <c r="C139" s="55"/>
      <c r="D139" s="55"/>
      <c r="E139" s="102">
        <f t="shared" si="170"/>
        <v>0</v>
      </c>
      <c r="F139" s="210"/>
      <c r="G139" s="18" t="s">
        <v>218</v>
      </c>
      <c r="H139" s="323" t="s">
        <v>349</v>
      </c>
      <c r="I139" s="79">
        <f t="shared" si="171"/>
        <v>0</v>
      </c>
      <c r="J139" s="79">
        <f t="shared" si="172"/>
        <v>0</v>
      </c>
      <c r="K139" s="102">
        <f t="shared" si="173"/>
        <v>0</v>
      </c>
      <c r="L139" s="535"/>
      <c r="M139" s="535"/>
      <c r="N139" s="407"/>
      <c r="O139" s="322" t="str">
        <f t="shared" si="118"/>
        <v>SLL</v>
      </c>
      <c r="P139" s="79">
        <f t="shared" si="174"/>
        <v>0</v>
      </c>
      <c r="Q139" s="79">
        <f t="shared" si="175"/>
        <v>0</v>
      </c>
      <c r="R139" s="102">
        <f t="shared" si="222"/>
        <v>0</v>
      </c>
      <c r="S139" s="535"/>
      <c r="T139" s="535"/>
      <c r="U139" s="407"/>
      <c r="V139" s="322"/>
      <c r="W139" s="79">
        <f t="shared" si="176"/>
        <v>0</v>
      </c>
      <c r="X139" s="79">
        <f t="shared" si="177"/>
        <v>0</v>
      </c>
      <c r="Y139" s="102">
        <f t="shared" si="207"/>
        <v>0</v>
      </c>
      <c r="Z139" s="535"/>
      <c r="AA139" s="535"/>
      <c r="AB139" s="407"/>
      <c r="AC139" s="322"/>
      <c r="AD139" s="79">
        <f t="shared" si="178"/>
        <v>0</v>
      </c>
      <c r="AE139" s="79">
        <f t="shared" si="179"/>
        <v>0</v>
      </c>
      <c r="AF139" s="102">
        <f t="shared" si="208"/>
        <v>0</v>
      </c>
      <c r="AG139" s="535"/>
      <c r="AH139" s="535"/>
      <c r="AI139" s="407"/>
      <c r="AJ139" s="322"/>
      <c r="AK139" s="79">
        <f t="shared" si="180"/>
        <v>0</v>
      </c>
      <c r="AL139" s="79">
        <f t="shared" si="181"/>
        <v>0</v>
      </c>
      <c r="AM139" s="102">
        <f t="shared" si="209"/>
        <v>0</v>
      </c>
      <c r="AN139" s="535"/>
      <c r="AO139" s="535"/>
      <c r="AP139" s="407"/>
      <c r="AQ139" s="322"/>
      <c r="AR139" s="79">
        <f t="shared" si="182"/>
        <v>0</v>
      </c>
      <c r="AS139" s="79">
        <f t="shared" si="183"/>
        <v>0</v>
      </c>
      <c r="AT139" s="102">
        <f t="shared" si="210"/>
        <v>0</v>
      </c>
      <c r="AU139" s="535"/>
      <c r="AV139" s="535"/>
      <c r="AW139" s="407"/>
      <c r="AX139" s="322"/>
      <c r="AY139" s="79">
        <f t="shared" si="184"/>
        <v>0</v>
      </c>
      <c r="AZ139" s="79">
        <f t="shared" si="185"/>
        <v>0</v>
      </c>
      <c r="BA139" s="102">
        <f t="shared" si="211"/>
        <v>0</v>
      </c>
      <c r="BB139" s="535"/>
      <c r="BC139" s="535"/>
      <c r="BD139" s="407"/>
      <c r="BE139" s="322"/>
      <c r="BF139" s="79">
        <f t="shared" si="186"/>
        <v>0</v>
      </c>
      <c r="BG139" s="79">
        <f t="shared" si="187"/>
        <v>0</v>
      </c>
      <c r="BH139" s="102">
        <f t="shared" si="212"/>
        <v>0</v>
      </c>
      <c r="BI139" s="535"/>
      <c r="BJ139" s="535"/>
      <c r="BK139" s="407"/>
      <c r="BL139" s="322"/>
      <c r="BM139" s="79">
        <f t="shared" si="188"/>
        <v>0</v>
      </c>
      <c r="BN139" s="79">
        <f t="shared" si="189"/>
        <v>0</v>
      </c>
      <c r="BO139" s="102">
        <f t="shared" si="213"/>
        <v>0</v>
      </c>
      <c r="BP139" s="535"/>
      <c r="BQ139" s="535"/>
      <c r="BR139" s="407"/>
      <c r="BS139" s="322"/>
      <c r="BT139" s="79">
        <f t="shared" si="190"/>
        <v>0</v>
      </c>
      <c r="BU139" s="79">
        <f t="shared" si="191"/>
        <v>0</v>
      </c>
      <c r="BV139" s="102">
        <f t="shared" si="214"/>
        <v>0</v>
      </c>
      <c r="BW139" s="535"/>
      <c r="BX139" s="535"/>
      <c r="BY139" s="407"/>
      <c r="BZ139" s="322"/>
      <c r="CA139" s="79">
        <f t="shared" si="192"/>
        <v>0</v>
      </c>
      <c r="CB139" s="79">
        <f t="shared" si="193"/>
        <v>0</v>
      </c>
      <c r="CC139" s="102">
        <f t="shared" si="215"/>
        <v>0</v>
      </c>
      <c r="CD139" s="535"/>
      <c r="CE139" s="535"/>
      <c r="CF139" s="407"/>
      <c r="CG139" s="322"/>
      <c r="CH139" s="79">
        <f t="shared" si="194"/>
        <v>0</v>
      </c>
      <c r="CI139" s="79">
        <f t="shared" si="195"/>
        <v>0</v>
      </c>
      <c r="CJ139" s="102">
        <f t="shared" si="216"/>
        <v>0</v>
      </c>
      <c r="CK139" s="535"/>
      <c r="CL139" s="535"/>
      <c r="CM139" s="407"/>
      <c r="CN139" s="322"/>
      <c r="CO139" s="79">
        <f t="shared" si="196"/>
        <v>0</v>
      </c>
      <c r="CP139" s="79">
        <f t="shared" si="197"/>
        <v>0</v>
      </c>
      <c r="CQ139" s="102">
        <f t="shared" si="217"/>
        <v>0</v>
      </c>
      <c r="CR139" s="535"/>
      <c r="CS139" s="535"/>
      <c r="CT139" s="407"/>
      <c r="CU139" s="322"/>
      <c r="CV139" s="79">
        <f t="shared" si="198"/>
        <v>0</v>
      </c>
      <c r="CW139" s="79">
        <f t="shared" si="199"/>
        <v>0</v>
      </c>
      <c r="CX139" s="102">
        <f t="shared" si="218"/>
        <v>0</v>
      </c>
      <c r="CY139" s="535"/>
      <c r="CZ139" s="535"/>
      <c r="DA139" s="407"/>
      <c r="DB139" s="322"/>
      <c r="DC139" s="79">
        <f t="shared" si="200"/>
        <v>0</v>
      </c>
      <c r="DD139" s="79">
        <f t="shared" si="201"/>
        <v>0</v>
      </c>
      <c r="DE139" s="102">
        <f t="shared" si="219"/>
        <v>0</v>
      </c>
      <c r="DF139" s="535"/>
      <c r="DG139" s="535"/>
      <c r="DH139" s="407"/>
      <c r="DI139" s="322"/>
      <c r="DJ139" s="79">
        <f t="shared" si="202"/>
        <v>0</v>
      </c>
      <c r="DK139" s="79">
        <f t="shared" si="203"/>
        <v>0</v>
      </c>
      <c r="DL139" s="102">
        <f t="shared" si="220"/>
        <v>0</v>
      </c>
      <c r="DM139" s="535"/>
      <c r="DN139" s="535"/>
      <c r="DO139" s="407"/>
      <c r="DP139" s="322"/>
      <c r="DQ139" s="79">
        <f t="shared" si="204"/>
        <v>0</v>
      </c>
      <c r="DR139" s="79">
        <f t="shared" si="205"/>
        <v>0</v>
      </c>
      <c r="DS139" s="102">
        <f t="shared" si="221"/>
        <v>0</v>
      </c>
      <c r="DT139" s="535"/>
      <c r="DU139" s="535"/>
      <c r="DV139" s="407"/>
    </row>
    <row r="140" spans="1:126" s="2" customFormat="1" ht="12.75" outlineLevel="1" x14ac:dyDescent="0.2">
      <c r="A140" s="107" t="s">
        <v>20</v>
      </c>
      <c r="B140" s="172"/>
      <c r="C140" s="108">
        <f>SUMIF($H141:$H142,MID($H140,3,10),C141:C142)</f>
        <v>0</v>
      </c>
      <c r="D140" s="108">
        <f>SUMIF($H141:$H142,MID($H140,3,10),D141:D142)</f>
        <v>0</v>
      </c>
      <c r="E140" s="103">
        <f t="shared" si="170"/>
        <v>0</v>
      </c>
      <c r="F140" s="210"/>
      <c r="G140" s="18"/>
      <c r="H140" s="323" t="s">
        <v>352</v>
      </c>
      <c r="I140" s="77">
        <f t="shared" si="171"/>
        <v>0</v>
      </c>
      <c r="J140" s="77">
        <f t="shared" si="172"/>
        <v>0</v>
      </c>
      <c r="K140" s="103">
        <f t="shared" si="173"/>
        <v>0</v>
      </c>
      <c r="L140" s="432">
        <f>IF(I$1="","",SUMIF($H141:$H142,MID($H140,3,10),L141:L142))</f>
        <v>0</v>
      </c>
      <c r="M140" s="432">
        <f>IF(I$1="","",SUMIF($H141:$H142,MID($H140,3,10),M141:M142))</f>
        <v>0</v>
      </c>
      <c r="N140" s="407"/>
      <c r="O140" s="322" t="str">
        <f t="shared" si="118"/>
        <v>SL</v>
      </c>
      <c r="P140" s="77">
        <f t="shared" si="174"/>
        <v>0</v>
      </c>
      <c r="Q140" s="77">
        <f t="shared" si="175"/>
        <v>0</v>
      </c>
      <c r="R140" s="103">
        <f t="shared" si="222"/>
        <v>0</v>
      </c>
      <c r="S140" s="432">
        <f>IF(P$1="","",SUMIF($H141:$H142,MID($H140,3,10),S141:S142))</f>
        <v>0</v>
      </c>
      <c r="T140" s="432">
        <f>IF(P$1="","",SUMIF($H141:$H142,MID($H140,3,10),T141:T142))</f>
        <v>0</v>
      </c>
      <c r="U140" s="407"/>
      <c r="V140" s="322"/>
      <c r="W140" s="77">
        <f t="shared" si="176"/>
        <v>0</v>
      </c>
      <c r="X140" s="77">
        <f t="shared" si="177"/>
        <v>0</v>
      </c>
      <c r="Y140" s="103">
        <f t="shared" si="207"/>
        <v>0</v>
      </c>
      <c r="Z140" s="432">
        <f>IF(W$1="","",SUMIF($H141:$H142,MID($H140,3,10),Z141:Z142))</f>
        <v>0</v>
      </c>
      <c r="AA140" s="432">
        <f>IF(W$1="","",SUMIF($H141:$H142,MID($H140,3,10),AA141:AA142))</f>
        <v>0</v>
      </c>
      <c r="AB140" s="407"/>
      <c r="AC140" s="322"/>
      <c r="AD140" s="77">
        <f t="shared" si="178"/>
        <v>0</v>
      </c>
      <c r="AE140" s="77">
        <f t="shared" si="179"/>
        <v>0</v>
      </c>
      <c r="AF140" s="103">
        <f t="shared" si="208"/>
        <v>0</v>
      </c>
      <c r="AG140" s="432">
        <f>IF(AD$1="","",SUMIF($H141:$H142,MID($H140,3,10),AG141:AG142))</f>
        <v>0</v>
      </c>
      <c r="AH140" s="432">
        <f>IF(AD$1="","",SUMIF($H141:$H142,MID($H140,3,10),AH141:AH142))</f>
        <v>0</v>
      </c>
      <c r="AI140" s="407"/>
      <c r="AJ140" s="322"/>
      <c r="AK140" s="77">
        <f t="shared" si="180"/>
        <v>0</v>
      </c>
      <c r="AL140" s="77">
        <f t="shared" si="181"/>
        <v>0</v>
      </c>
      <c r="AM140" s="103">
        <f t="shared" si="209"/>
        <v>0</v>
      </c>
      <c r="AN140" s="432">
        <f>IF(AK$1="","",SUMIF($H141:$H142,MID($H140,3,10),AN141:AN142))</f>
        <v>0</v>
      </c>
      <c r="AO140" s="432">
        <f>IF(AK$1="","",SUMIF($H141:$H142,MID($H140,3,10),AO141:AO142))</f>
        <v>0</v>
      </c>
      <c r="AP140" s="407"/>
      <c r="AQ140" s="322"/>
      <c r="AR140" s="77">
        <f t="shared" si="182"/>
        <v>0</v>
      </c>
      <c r="AS140" s="77">
        <f t="shared" si="183"/>
        <v>0</v>
      </c>
      <c r="AT140" s="103">
        <f t="shared" si="210"/>
        <v>0</v>
      </c>
      <c r="AU140" s="432">
        <f>IF(AR$1="","",SUMIF($H141:$H142,MID($H140,3,10),AU141:AU142))</f>
        <v>0</v>
      </c>
      <c r="AV140" s="432">
        <f>IF(AR$1="","",SUMIF($H141:$H142,MID($H140,3,10),AV141:AV142))</f>
        <v>0</v>
      </c>
      <c r="AW140" s="407"/>
      <c r="AX140" s="322"/>
      <c r="AY140" s="77">
        <f t="shared" si="184"/>
        <v>0</v>
      </c>
      <c r="AZ140" s="77">
        <f t="shared" si="185"/>
        <v>0</v>
      </c>
      <c r="BA140" s="103">
        <f t="shared" si="211"/>
        <v>0</v>
      </c>
      <c r="BB140" s="432">
        <f>IF(AY$1="","",SUMIF($H141:$H142,MID($H140,3,10),BB141:BB142))</f>
        <v>0</v>
      </c>
      <c r="BC140" s="432">
        <f>IF(AY$1="","",SUMIF($H141:$H142,MID($H140,3,10),BC141:BC142))</f>
        <v>0</v>
      </c>
      <c r="BD140" s="407"/>
      <c r="BE140" s="322"/>
      <c r="BF140" s="77">
        <f t="shared" si="186"/>
        <v>0</v>
      </c>
      <c r="BG140" s="77">
        <f t="shared" si="187"/>
        <v>0</v>
      </c>
      <c r="BH140" s="103">
        <f t="shared" si="212"/>
        <v>0</v>
      </c>
      <c r="BI140" s="432">
        <f>IF(BF$1="","",SUMIF($H141:$H142,MID($H140,3,10),BI141:BI142))</f>
        <v>0</v>
      </c>
      <c r="BJ140" s="432">
        <f>IF(BF$1="","",SUMIF($H141:$H142,MID($H140,3,10),BJ141:BJ142))</f>
        <v>0</v>
      </c>
      <c r="BK140" s="407"/>
      <c r="BL140" s="322"/>
      <c r="BM140" s="77">
        <f t="shared" si="188"/>
        <v>0</v>
      </c>
      <c r="BN140" s="77">
        <f t="shared" si="189"/>
        <v>0</v>
      </c>
      <c r="BO140" s="103">
        <f t="shared" si="213"/>
        <v>0</v>
      </c>
      <c r="BP140" s="432">
        <f>IF(BM$1="","",SUMIF($H141:$H142,MID($H140,3,10),BP141:BP142))</f>
        <v>0</v>
      </c>
      <c r="BQ140" s="432">
        <f>IF(BM$1="","",SUMIF($H141:$H142,MID($H140,3,10),BQ141:BQ142))</f>
        <v>0</v>
      </c>
      <c r="BR140" s="407"/>
      <c r="BS140" s="322"/>
      <c r="BT140" s="77">
        <f t="shared" si="190"/>
        <v>0</v>
      </c>
      <c r="BU140" s="77">
        <f t="shared" si="191"/>
        <v>0</v>
      </c>
      <c r="BV140" s="103">
        <f t="shared" si="214"/>
        <v>0</v>
      </c>
      <c r="BW140" s="432">
        <f>IF(BT$1="","",SUMIF($H141:$H142,MID($H140,3,10),BW141:BW142))</f>
        <v>0</v>
      </c>
      <c r="BX140" s="432">
        <f>IF(BT$1="","",SUMIF($H141:$H142,MID($H140,3,10),BX141:BX142))</f>
        <v>0</v>
      </c>
      <c r="BY140" s="407"/>
      <c r="BZ140" s="322"/>
      <c r="CA140" s="77">
        <f t="shared" si="192"/>
        <v>0</v>
      </c>
      <c r="CB140" s="77">
        <f t="shared" si="193"/>
        <v>0</v>
      </c>
      <c r="CC140" s="103">
        <f t="shared" si="215"/>
        <v>0</v>
      </c>
      <c r="CD140" s="432">
        <f>IF(CA$1="","",SUMIF($H141:$H142,MID($H140,3,10),CD141:CD142))</f>
        <v>0</v>
      </c>
      <c r="CE140" s="432">
        <f>IF(CA$1="","",SUMIF($H141:$H142,MID($H140,3,10),CE141:CE142))</f>
        <v>0</v>
      </c>
      <c r="CF140" s="407"/>
      <c r="CG140" s="322"/>
      <c r="CH140" s="77">
        <f t="shared" si="194"/>
        <v>0</v>
      </c>
      <c r="CI140" s="77">
        <f t="shared" si="195"/>
        <v>0</v>
      </c>
      <c r="CJ140" s="103">
        <f t="shared" si="216"/>
        <v>0</v>
      </c>
      <c r="CK140" s="432">
        <f>IF(CH$1="","",SUMIF($H141:$H142,MID($H140,3,10),CK141:CK142))</f>
        <v>0</v>
      </c>
      <c r="CL140" s="432">
        <f>IF(CH$1="","",SUMIF($H141:$H142,MID($H140,3,10),CL141:CL142))</f>
        <v>0</v>
      </c>
      <c r="CM140" s="407"/>
      <c r="CN140" s="322"/>
      <c r="CO140" s="77">
        <f t="shared" si="196"/>
        <v>0</v>
      </c>
      <c r="CP140" s="77">
        <f t="shared" si="197"/>
        <v>0</v>
      </c>
      <c r="CQ140" s="103">
        <f t="shared" si="217"/>
        <v>0</v>
      </c>
      <c r="CR140" s="432">
        <f>IF(CO$1="","",SUMIF($H141:$H142,MID($H140,3,10),CR141:CR142))</f>
        <v>0</v>
      </c>
      <c r="CS140" s="432">
        <f>IF(CO$1="","",SUMIF($H141:$H142,MID($H140,3,10),CS141:CS142))</f>
        <v>0</v>
      </c>
      <c r="CT140" s="407"/>
      <c r="CU140" s="322"/>
      <c r="CV140" s="77">
        <f t="shared" si="198"/>
        <v>0</v>
      </c>
      <c r="CW140" s="77">
        <f t="shared" si="199"/>
        <v>0</v>
      </c>
      <c r="CX140" s="103">
        <f t="shared" si="218"/>
        <v>0</v>
      </c>
      <c r="CY140" s="432">
        <f>IF(CV$1="","",SUMIF($H141:$H142,MID($H140,3,10),CY141:CY142))</f>
        <v>0</v>
      </c>
      <c r="CZ140" s="432">
        <f>IF(CV$1="","",SUMIF($H141:$H142,MID($H140,3,10),CZ141:CZ142))</f>
        <v>0</v>
      </c>
      <c r="DA140" s="407"/>
      <c r="DB140" s="322"/>
      <c r="DC140" s="77">
        <f t="shared" si="200"/>
        <v>0</v>
      </c>
      <c r="DD140" s="77">
        <f t="shared" si="201"/>
        <v>0</v>
      </c>
      <c r="DE140" s="103">
        <f t="shared" si="219"/>
        <v>0</v>
      </c>
      <c r="DF140" s="432">
        <f>IF(DC$1="","",SUMIF($H141:$H142,MID($H140,3,10),DF141:DF142))</f>
        <v>0</v>
      </c>
      <c r="DG140" s="432">
        <f>IF(DC$1="","",SUMIF($H141:$H142,MID($H140,3,10),DG141:DG142))</f>
        <v>0</v>
      </c>
      <c r="DH140" s="407"/>
      <c r="DI140" s="322"/>
      <c r="DJ140" s="77">
        <f t="shared" si="202"/>
        <v>0</v>
      </c>
      <c r="DK140" s="77">
        <f t="shared" si="203"/>
        <v>0</v>
      </c>
      <c r="DL140" s="103">
        <f t="shared" si="220"/>
        <v>0</v>
      </c>
      <c r="DM140" s="432">
        <f>IF(DJ$1="","",SUMIF($H141:$H142,MID($H140,3,10),DM141:DM142))</f>
        <v>0</v>
      </c>
      <c r="DN140" s="432">
        <f>IF(DJ$1="","",SUMIF($H141:$H142,MID($H140,3,10),DN141:DN142))</f>
        <v>0</v>
      </c>
      <c r="DO140" s="407"/>
      <c r="DP140" s="322"/>
      <c r="DQ140" s="77">
        <f t="shared" si="204"/>
        <v>0</v>
      </c>
      <c r="DR140" s="77">
        <f t="shared" si="205"/>
        <v>0</v>
      </c>
      <c r="DS140" s="103">
        <f t="shared" si="221"/>
        <v>0</v>
      </c>
      <c r="DT140" s="432">
        <f>IF(DQ$1="","",SUMIF($H141:$H142,MID($H140,3,10),DT141:DT142))</f>
        <v>0</v>
      </c>
      <c r="DU140" s="432">
        <f>IF(DQ$1="","",SUMIF($H141:$H142,MID($H140,3,10),DU141:DU142))</f>
        <v>0</v>
      </c>
      <c r="DV140" s="407"/>
    </row>
    <row r="141" spans="1:126" s="2" customFormat="1" ht="12.75" outlineLevel="1" x14ac:dyDescent="0.2">
      <c r="A141" s="92" t="s">
        <v>20</v>
      </c>
      <c r="B141" s="173"/>
      <c r="C141" s="57"/>
      <c r="D141" s="57"/>
      <c r="E141" s="110">
        <f t="shared" si="170"/>
        <v>0</v>
      </c>
      <c r="F141" s="210"/>
      <c r="G141" s="18"/>
      <c r="H141" s="323" t="s">
        <v>351</v>
      </c>
      <c r="I141" s="79">
        <f t="shared" si="171"/>
        <v>0</v>
      </c>
      <c r="J141" s="79">
        <f t="shared" si="172"/>
        <v>0</v>
      </c>
      <c r="K141" s="110">
        <f t="shared" si="173"/>
        <v>0</v>
      </c>
      <c r="L141" s="535"/>
      <c r="M141" s="535"/>
      <c r="N141" s="407"/>
      <c r="O141" s="322" t="str">
        <f t="shared" si="118"/>
        <v>SLP</v>
      </c>
      <c r="P141" s="79">
        <f t="shared" si="174"/>
        <v>0</v>
      </c>
      <c r="Q141" s="79">
        <f t="shared" si="175"/>
        <v>0</v>
      </c>
      <c r="R141" s="110">
        <f t="shared" si="222"/>
        <v>0</v>
      </c>
      <c r="S141" s="535"/>
      <c r="T141" s="535"/>
      <c r="U141" s="407"/>
      <c r="V141" s="322"/>
      <c r="W141" s="79">
        <f t="shared" si="176"/>
        <v>0</v>
      </c>
      <c r="X141" s="79">
        <f t="shared" si="177"/>
        <v>0</v>
      </c>
      <c r="Y141" s="110">
        <f t="shared" si="207"/>
        <v>0</v>
      </c>
      <c r="Z141" s="535"/>
      <c r="AA141" s="535"/>
      <c r="AB141" s="407"/>
      <c r="AC141" s="322"/>
      <c r="AD141" s="79">
        <f t="shared" si="178"/>
        <v>0</v>
      </c>
      <c r="AE141" s="79">
        <f t="shared" si="179"/>
        <v>0</v>
      </c>
      <c r="AF141" s="110">
        <f t="shared" si="208"/>
        <v>0</v>
      </c>
      <c r="AG141" s="535"/>
      <c r="AH141" s="535"/>
      <c r="AI141" s="407"/>
      <c r="AJ141" s="322"/>
      <c r="AK141" s="79">
        <f t="shared" si="180"/>
        <v>0</v>
      </c>
      <c r="AL141" s="79">
        <f t="shared" si="181"/>
        <v>0</v>
      </c>
      <c r="AM141" s="110">
        <f t="shared" si="209"/>
        <v>0</v>
      </c>
      <c r="AN141" s="535"/>
      <c r="AO141" s="535"/>
      <c r="AP141" s="407"/>
      <c r="AQ141" s="322"/>
      <c r="AR141" s="79">
        <f t="shared" si="182"/>
        <v>0</v>
      </c>
      <c r="AS141" s="79">
        <f t="shared" si="183"/>
        <v>0</v>
      </c>
      <c r="AT141" s="110">
        <f t="shared" si="210"/>
        <v>0</v>
      </c>
      <c r="AU141" s="535"/>
      <c r="AV141" s="535"/>
      <c r="AW141" s="407"/>
      <c r="AX141" s="322"/>
      <c r="AY141" s="79">
        <f t="shared" si="184"/>
        <v>0</v>
      </c>
      <c r="AZ141" s="79">
        <f t="shared" si="185"/>
        <v>0</v>
      </c>
      <c r="BA141" s="110">
        <f t="shared" si="211"/>
        <v>0</v>
      </c>
      <c r="BB141" s="535"/>
      <c r="BC141" s="535"/>
      <c r="BD141" s="407"/>
      <c r="BE141" s="322"/>
      <c r="BF141" s="79">
        <f t="shared" si="186"/>
        <v>0</v>
      </c>
      <c r="BG141" s="79">
        <f t="shared" si="187"/>
        <v>0</v>
      </c>
      <c r="BH141" s="110">
        <f t="shared" si="212"/>
        <v>0</v>
      </c>
      <c r="BI141" s="535"/>
      <c r="BJ141" s="535"/>
      <c r="BK141" s="407"/>
      <c r="BL141" s="322"/>
      <c r="BM141" s="79">
        <f t="shared" si="188"/>
        <v>0</v>
      </c>
      <c r="BN141" s="79">
        <f t="shared" si="189"/>
        <v>0</v>
      </c>
      <c r="BO141" s="110">
        <f t="shared" si="213"/>
        <v>0</v>
      </c>
      <c r="BP141" s="535"/>
      <c r="BQ141" s="535"/>
      <c r="BR141" s="407"/>
      <c r="BS141" s="322"/>
      <c r="BT141" s="79">
        <f t="shared" si="190"/>
        <v>0</v>
      </c>
      <c r="BU141" s="79">
        <f t="shared" si="191"/>
        <v>0</v>
      </c>
      <c r="BV141" s="110">
        <f t="shared" si="214"/>
        <v>0</v>
      </c>
      <c r="BW141" s="535"/>
      <c r="BX141" s="535"/>
      <c r="BY141" s="407"/>
      <c r="BZ141" s="322"/>
      <c r="CA141" s="79">
        <f t="shared" si="192"/>
        <v>0</v>
      </c>
      <c r="CB141" s="79">
        <f t="shared" si="193"/>
        <v>0</v>
      </c>
      <c r="CC141" s="110">
        <f t="shared" si="215"/>
        <v>0</v>
      </c>
      <c r="CD141" s="535"/>
      <c r="CE141" s="535"/>
      <c r="CF141" s="407"/>
      <c r="CG141" s="322"/>
      <c r="CH141" s="79">
        <f t="shared" si="194"/>
        <v>0</v>
      </c>
      <c r="CI141" s="79">
        <f t="shared" si="195"/>
        <v>0</v>
      </c>
      <c r="CJ141" s="110">
        <f t="shared" si="216"/>
        <v>0</v>
      </c>
      <c r="CK141" s="535"/>
      <c r="CL141" s="535"/>
      <c r="CM141" s="407"/>
      <c r="CN141" s="322"/>
      <c r="CO141" s="79">
        <f t="shared" si="196"/>
        <v>0</v>
      </c>
      <c r="CP141" s="79">
        <f t="shared" si="197"/>
        <v>0</v>
      </c>
      <c r="CQ141" s="110">
        <f t="shared" si="217"/>
        <v>0</v>
      </c>
      <c r="CR141" s="535"/>
      <c r="CS141" s="535"/>
      <c r="CT141" s="407"/>
      <c r="CU141" s="322"/>
      <c r="CV141" s="79">
        <f t="shared" si="198"/>
        <v>0</v>
      </c>
      <c r="CW141" s="79">
        <f t="shared" si="199"/>
        <v>0</v>
      </c>
      <c r="CX141" s="110">
        <f t="shared" si="218"/>
        <v>0</v>
      </c>
      <c r="CY141" s="535"/>
      <c r="CZ141" s="535"/>
      <c r="DA141" s="407"/>
      <c r="DB141" s="322"/>
      <c r="DC141" s="79">
        <f t="shared" si="200"/>
        <v>0</v>
      </c>
      <c r="DD141" s="79">
        <f t="shared" si="201"/>
        <v>0</v>
      </c>
      <c r="DE141" s="110">
        <f t="shared" si="219"/>
        <v>0</v>
      </c>
      <c r="DF141" s="535"/>
      <c r="DG141" s="535"/>
      <c r="DH141" s="407"/>
      <c r="DI141" s="322"/>
      <c r="DJ141" s="79">
        <f t="shared" si="202"/>
        <v>0</v>
      </c>
      <c r="DK141" s="79">
        <f t="shared" si="203"/>
        <v>0</v>
      </c>
      <c r="DL141" s="110">
        <f t="shared" si="220"/>
        <v>0</v>
      </c>
      <c r="DM141" s="535"/>
      <c r="DN141" s="535"/>
      <c r="DO141" s="407"/>
      <c r="DP141" s="322"/>
      <c r="DQ141" s="79">
        <f t="shared" si="204"/>
        <v>0</v>
      </c>
      <c r="DR141" s="79">
        <f t="shared" si="205"/>
        <v>0</v>
      </c>
      <c r="DS141" s="110">
        <f t="shared" si="221"/>
        <v>0</v>
      </c>
      <c r="DT141" s="535"/>
      <c r="DU141" s="535"/>
      <c r="DV141" s="407"/>
    </row>
    <row r="142" spans="1:126" s="2" customFormat="1" ht="12.75" outlineLevel="1" x14ac:dyDescent="0.2">
      <c r="A142" s="107" t="s">
        <v>176</v>
      </c>
      <c r="B142" s="172"/>
      <c r="C142" s="108">
        <f>SUMIF($H143:$H144,MID($H142,3,10),C143:C144)</f>
        <v>0</v>
      </c>
      <c r="D142" s="108">
        <f>SUMIF($H143:$H144,MID($H142,3,10),D143:D144)</f>
        <v>0</v>
      </c>
      <c r="E142" s="103">
        <f t="shared" si="170"/>
        <v>0</v>
      </c>
      <c r="F142" s="213"/>
      <c r="G142" s="18"/>
      <c r="H142" s="323" t="s">
        <v>354</v>
      </c>
      <c r="I142" s="77">
        <f t="shared" si="171"/>
        <v>0</v>
      </c>
      <c r="J142" s="77">
        <f t="shared" si="172"/>
        <v>0</v>
      </c>
      <c r="K142" s="103">
        <f t="shared" si="173"/>
        <v>0</v>
      </c>
      <c r="L142" s="432">
        <f>IF(I$1="","",SUMIF($H143:$H144,MID($H142,3,10),L143:L144))</f>
        <v>0</v>
      </c>
      <c r="M142" s="432">
        <f>IF(I$1="","",SUMIF($H143:$H148,MID($H142,3,10),M143:M148))</f>
        <v>0</v>
      </c>
      <c r="N142" s="407"/>
      <c r="O142" s="322" t="str">
        <f t="shared" si="118"/>
        <v>SL</v>
      </c>
      <c r="P142" s="77">
        <f t="shared" si="174"/>
        <v>0</v>
      </c>
      <c r="Q142" s="77">
        <f t="shared" si="175"/>
        <v>0</v>
      </c>
      <c r="R142" s="103">
        <f t="shared" si="222"/>
        <v>0</v>
      </c>
      <c r="S142" s="432">
        <f>IF(P$1="","",SUMIF($H143:$H144,MID($H142,3,10),S143:S144))</f>
        <v>0</v>
      </c>
      <c r="T142" s="432">
        <f>IF(P$1="","",SUMIF($H143:$H144,MID($H142,3,10),T143:T144))</f>
        <v>0</v>
      </c>
      <c r="U142" s="407"/>
      <c r="V142" s="322"/>
      <c r="W142" s="77">
        <f t="shared" si="176"/>
        <v>0</v>
      </c>
      <c r="X142" s="77">
        <f t="shared" si="177"/>
        <v>0</v>
      </c>
      <c r="Y142" s="103">
        <f t="shared" si="207"/>
        <v>0</v>
      </c>
      <c r="Z142" s="432">
        <f>IF(W$1="","",SUMIF($H143:$H144,MID($H142,3,10),Z143:Z144))</f>
        <v>0</v>
      </c>
      <c r="AA142" s="432">
        <f>IF(W$1="","",SUMIF($H143:$H144,MID($H142,3,10),AA143:AA144))</f>
        <v>0</v>
      </c>
      <c r="AB142" s="407"/>
      <c r="AC142" s="322"/>
      <c r="AD142" s="77">
        <f t="shared" si="178"/>
        <v>0</v>
      </c>
      <c r="AE142" s="77">
        <f t="shared" si="179"/>
        <v>0</v>
      </c>
      <c r="AF142" s="103">
        <f t="shared" si="208"/>
        <v>0</v>
      </c>
      <c r="AG142" s="432">
        <f>IF(AD$1="","",SUMIF($H143:$H144,MID($H142,3,10),AG143:AG144))</f>
        <v>0</v>
      </c>
      <c r="AH142" s="432">
        <f>IF(AD$1="","",SUMIF($H143:$H144,MID($H142,3,10),AH143:AH144))</f>
        <v>0</v>
      </c>
      <c r="AI142" s="407"/>
      <c r="AJ142" s="322"/>
      <c r="AK142" s="77">
        <f t="shared" si="180"/>
        <v>0</v>
      </c>
      <c r="AL142" s="77">
        <f t="shared" si="181"/>
        <v>0</v>
      </c>
      <c r="AM142" s="103">
        <f t="shared" si="209"/>
        <v>0</v>
      </c>
      <c r="AN142" s="432">
        <f>IF(AK$1="","",SUMIF($H143:$H144,MID($H142,3,10),AN143:AN144))</f>
        <v>0</v>
      </c>
      <c r="AO142" s="432">
        <f>IF(AK$1="","",SUMIF($H143:$H144,MID($H142,3,10),AO143:AO144))</f>
        <v>0</v>
      </c>
      <c r="AP142" s="407"/>
      <c r="AQ142" s="322"/>
      <c r="AR142" s="77">
        <f t="shared" si="182"/>
        <v>0</v>
      </c>
      <c r="AS142" s="77">
        <f t="shared" si="183"/>
        <v>0</v>
      </c>
      <c r="AT142" s="103">
        <f t="shared" si="210"/>
        <v>0</v>
      </c>
      <c r="AU142" s="432">
        <f>IF(AR$1="","",SUMIF($H143:$H144,MID($H142,3,10),AU143:AU144))</f>
        <v>0</v>
      </c>
      <c r="AV142" s="432">
        <f>IF(AR$1="","",SUMIF($H143:$H144,MID($H142,3,10),AV143:AV144))</f>
        <v>0</v>
      </c>
      <c r="AW142" s="407"/>
      <c r="AX142" s="322"/>
      <c r="AY142" s="77">
        <f t="shared" si="184"/>
        <v>0</v>
      </c>
      <c r="AZ142" s="77">
        <f t="shared" si="185"/>
        <v>0</v>
      </c>
      <c r="BA142" s="103">
        <f t="shared" si="211"/>
        <v>0</v>
      </c>
      <c r="BB142" s="432">
        <f>IF(AY$1="","",SUMIF($H143:$H144,MID($H142,3,10),BB143:BB144))</f>
        <v>0</v>
      </c>
      <c r="BC142" s="432">
        <f>IF(AY$1="","",SUMIF($H143:$H144,MID($H142,3,10),BC143:BC144))</f>
        <v>0</v>
      </c>
      <c r="BD142" s="407"/>
      <c r="BE142" s="322"/>
      <c r="BF142" s="77">
        <f t="shared" si="186"/>
        <v>0</v>
      </c>
      <c r="BG142" s="77">
        <f t="shared" si="187"/>
        <v>0</v>
      </c>
      <c r="BH142" s="103">
        <f t="shared" si="212"/>
        <v>0</v>
      </c>
      <c r="BI142" s="432">
        <f>IF(BF$1="","",SUMIF($H143:$H144,MID($H142,3,10),BI143:BI144))</f>
        <v>0</v>
      </c>
      <c r="BJ142" s="432">
        <f>IF(BF$1="","",SUMIF($H143:$H144,MID($H142,3,10),BJ143:BJ144))</f>
        <v>0</v>
      </c>
      <c r="BK142" s="407"/>
      <c r="BL142" s="322"/>
      <c r="BM142" s="77">
        <f t="shared" si="188"/>
        <v>0</v>
      </c>
      <c r="BN142" s="77">
        <f t="shared" si="189"/>
        <v>0</v>
      </c>
      <c r="BO142" s="103">
        <f t="shared" si="213"/>
        <v>0</v>
      </c>
      <c r="BP142" s="432">
        <f>IF(BM$1="","",SUMIF($H143:$H144,MID($H142,3,10),BP143:BP144))</f>
        <v>0</v>
      </c>
      <c r="BQ142" s="432">
        <f>IF(BM$1="","",SUMIF($H143:$H144,MID($H142,3,10),BQ143:BQ144))</f>
        <v>0</v>
      </c>
      <c r="BR142" s="407"/>
      <c r="BS142" s="322"/>
      <c r="BT142" s="77">
        <f t="shared" si="190"/>
        <v>0</v>
      </c>
      <c r="BU142" s="77">
        <f t="shared" si="191"/>
        <v>0</v>
      </c>
      <c r="BV142" s="103">
        <f t="shared" si="214"/>
        <v>0</v>
      </c>
      <c r="BW142" s="432">
        <f>IF(BT$1="","",SUMIF($H143:$H144,MID($H142,3,10),BW143:BW144))</f>
        <v>0</v>
      </c>
      <c r="BX142" s="432">
        <f>IF(BT$1="","",SUMIF($H143:$H144,MID($H142,3,10),BX143:BX144))</f>
        <v>0</v>
      </c>
      <c r="BY142" s="407"/>
      <c r="BZ142" s="322"/>
      <c r="CA142" s="77">
        <f t="shared" si="192"/>
        <v>0</v>
      </c>
      <c r="CB142" s="77">
        <f t="shared" si="193"/>
        <v>0</v>
      </c>
      <c r="CC142" s="103">
        <f t="shared" si="215"/>
        <v>0</v>
      </c>
      <c r="CD142" s="432">
        <f>IF(CA$1="","",SUMIF($H143:$H144,MID($H142,3,10),CD143:CD144))</f>
        <v>0</v>
      </c>
      <c r="CE142" s="432">
        <f>IF(CA$1="","",SUMIF($H143:$H144,MID($H142,3,10),CE143:CE144))</f>
        <v>0</v>
      </c>
      <c r="CF142" s="407"/>
      <c r="CG142" s="322"/>
      <c r="CH142" s="77">
        <f t="shared" si="194"/>
        <v>0</v>
      </c>
      <c r="CI142" s="77">
        <f t="shared" si="195"/>
        <v>0</v>
      </c>
      <c r="CJ142" s="103">
        <f t="shared" si="216"/>
        <v>0</v>
      </c>
      <c r="CK142" s="432">
        <f>IF(CH$1="","",SUMIF($H143:$H144,MID($H142,3,10),CK143:CK144))</f>
        <v>0</v>
      </c>
      <c r="CL142" s="432">
        <f>IF(CH$1="","",SUMIF($H143:$H144,MID($H142,3,10),CL143:CL144))</f>
        <v>0</v>
      </c>
      <c r="CM142" s="407"/>
      <c r="CN142" s="322"/>
      <c r="CO142" s="77">
        <f t="shared" si="196"/>
        <v>0</v>
      </c>
      <c r="CP142" s="77">
        <f t="shared" si="197"/>
        <v>0</v>
      </c>
      <c r="CQ142" s="103">
        <f t="shared" si="217"/>
        <v>0</v>
      </c>
      <c r="CR142" s="432">
        <f>IF(CO$1="","",SUMIF($H143:$H144,MID($H142,3,10),CR143:CR144))</f>
        <v>0</v>
      </c>
      <c r="CS142" s="432">
        <f>IF(CO$1="","",SUMIF($H143:$H144,MID($H142,3,10),CS143:CS144))</f>
        <v>0</v>
      </c>
      <c r="CT142" s="407"/>
      <c r="CU142" s="322"/>
      <c r="CV142" s="77">
        <f t="shared" si="198"/>
        <v>0</v>
      </c>
      <c r="CW142" s="77">
        <f t="shared" si="199"/>
        <v>0</v>
      </c>
      <c r="CX142" s="103">
        <f t="shared" si="218"/>
        <v>0</v>
      </c>
      <c r="CY142" s="432">
        <f>IF(CV$1="","",SUMIF($H143:$H144,MID($H142,3,10),CY143:CY144))</f>
        <v>0</v>
      </c>
      <c r="CZ142" s="432">
        <f>IF(CV$1="","",SUMIF($H143:$H144,MID($H142,3,10),CZ143:CZ144))</f>
        <v>0</v>
      </c>
      <c r="DA142" s="407"/>
      <c r="DB142" s="322"/>
      <c r="DC142" s="77">
        <f t="shared" si="200"/>
        <v>0</v>
      </c>
      <c r="DD142" s="77">
        <f t="shared" si="201"/>
        <v>0</v>
      </c>
      <c r="DE142" s="103">
        <f t="shared" si="219"/>
        <v>0</v>
      </c>
      <c r="DF142" s="432">
        <f>IF(DC$1="","",SUMIF($H143:$H144,MID($H142,3,10),DF143:DF144))</f>
        <v>0</v>
      </c>
      <c r="DG142" s="432">
        <f>IF(DC$1="","",SUMIF($H143:$H144,MID($H142,3,10),DG143:DG144))</f>
        <v>0</v>
      </c>
      <c r="DH142" s="407"/>
      <c r="DI142" s="322"/>
      <c r="DJ142" s="77">
        <f t="shared" si="202"/>
        <v>0</v>
      </c>
      <c r="DK142" s="77">
        <f t="shared" si="203"/>
        <v>0</v>
      </c>
      <c r="DL142" s="103">
        <f t="shared" si="220"/>
        <v>0</v>
      </c>
      <c r="DM142" s="432">
        <f>IF(DJ$1="","",SUMIF($H143:$H144,MID($H142,3,10),DM143:DM144))</f>
        <v>0</v>
      </c>
      <c r="DN142" s="432">
        <f>IF(DJ$1="","",SUMIF($H143:$H144,MID($H142,3,10),DN143:DN144))</f>
        <v>0</v>
      </c>
      <c r="DO142" s="407"/>
      <c r="DP142" s="322"/>
      <c r="DQ142" s="77">
        <f t="shared" si="204"/>
        <v>0</v>
      </c>
      <c r="DR142" s="77">
        <f t="shared" si="205"/>
        <v>0</v>
      </c>
      <c r="DS142" s="103">
        <f t="shared" si="221"/>
        <v>0</v>
      </c>
      <c r="DT142" s="432">
        <f>IF(DQ$1="","",SUMIF($H143:$H144,MID($H142,3,10),DT143:DT144))</f>
        <v>0</v>
      </c>
      <c r="DU142" s="432">
        <f>IF(DQ$1="","",SUMIF($H143:$H144,MID($H142,3,10),DU143:DU144))</f>
        <v>0</v>
      </c>
      <c r="DV142" s="407"/>
    </row>
    <row r="143" spans="1:126" s="2" customFormat="1" ht="12.75" outlineLevel="1" x14ac:dyDescent="0.2">
      <c r="A143" s="92" t="s">
        <v>176</v>
      </c>
      <c r="B143" s="174"/>
      <c r="C143" s="58"/>
      <c r="D143" s="58"/>
      <c r="E143" s="111">
        <f t="shared" si="170"/>
        <v>0</v>
      </c>
      <c r="F143" s="213"/>
      <c r="G143" s="18"/>
      <c r="H143" s="323" t="s">
        <v>353</v>
      </c>
      <c r="I143" s="79">
        <f t="shared" si="171"/>
        <v>0</v>
      </c>
      <c r="J143" s="79">
        <f t="shared" si="172"/>
        <v>0</v>
      </c>
      <c r="K143" s="111">
        <f t="shared" si="173"/>
        <v>0</v>
      </c>
      <c r="L143" s="535"/>
      <c r="M143" s="535"/>
      <c r="N143" s="407"/>
      <c r="O143" s="322" t="str">
        <f t="shared" ref="O143:O150" si="223">IF(LEFT($H143,2)="s_",MID($H143,3,LEN($H143)-3),$H143)</f>
        <v>SLM</v>
      </c>
      <c r="P143" s="79">
        <f t="shared" si="174"/>
        <v>0</v>
      </c>
      <c r="Q143" s="79">
        <f t="shared" si="175"/>
        <v>0</v>
      </c>
      <c r="R143" s="111">
        <f t="shared" si="222"/>
        <v>0</v>
      </c>
      <c r="S143" s="535"/>
      <c r="T143" s="535"/>
      <c r="U143" s="407"/>
      <c r="V143" s="322"/>
      <c r="W143" s="79">
        <f t="shared" si="176"/>
        <v>0</v>
      </c>
      <c r="X143" s="79">
        <f t="shared" si="177"/>
        <v>0</v>
      </c>
      <c r="Y143" s="111">
        <f t="shared" si="207"/>
        <v>0</v>
      </c>
      <c r="Z143" s="535"/>
      <c r="AA143" s="535"/>
      <c r="AB143" s="407"/>
      <c r="AC143" s="322"/>
      <c r="AD143" s="79">
        <f t="shared" si="178"/>
        <v>0</v>
      </c>
      <c r="AE143" s="79">
        <f t="shared" si="179"/>
        <v>0</v>
      </c>
      <c r="AF143" s="111">
        <f t="shared" si="208"/>
        <v>0</v>
      </c>
      <c r="AG143" s="535"/>
      <c r="AH143" s="535"/>
      <c r="AI143" s="407"/>
      <c r="AJ143" s="322"/>
      <c r="AK143" s="79">
        <f t="shared" si="180"/>
        <v>0</v>
      </c>
      <c r="AL143" s="79">
        <f t="shared" si="181"/>
        <v>0</v>
      </c>
      <c r="AM143" s="111">
        <f t="shared" si="209"/>
        <v>0</v>
      </c>
      <c r="AN143" s="535"/>
      <c r="AO143" s="535"/>
      <c r="AP143" s="407"/>
      <c r="AQ143" s="322"/>
      <c r="AR143" s="79">
        <f t="shared" si="182"/>
        <v>0</v>
      </c>
      <c r="AS143" s="79">
        <f t="shared" si="183"/>
        <v>0</v>
      </c>
      <c r="AT143" s="111">
        <f t="shared" si="210"/>
        <v>0</v>
      </c>
      <c r="AU143" s="535"/>
      <c r="AV143" s="535"/>
      <c r="AW143" s="407"/>
      <c r="AX143" s="322"/>
      <c r="AY143" s="79">
        <f t="shared" si="184"/>
        <v>0</v>
      </c>
      <c r="AZ143" s="79">
        <f t="shared" si="185"/>
        <v>0</v>
      </c>
      <c r="BA143" s="111">
        <f t="shared" si="211"/>
        <v>0</v>
      </c>
      <c r="BB143" s="535"/>
      <c r="BC143" s="535"/>
      <c r="BD143" s="407"/>
      <c r="BE143" s="322"/>
      <c r="BF143" s="79">
        <f t="shared" si="186"/>
        <v>0</v>
      </c>
      <c r="BG143" s="79">
        <f t="shared" si="187"/>
        <v>0</v>
      </c>
      <c r="BH143" s="111">
        <f t="shared" si="212"/>
        <v>0</v>
      </c>
      <c r="BI143" s="535"/>
      <c r="BJ143" s="535"/>
      <c r="BK143" s="407"/>
      <c r="BL143" s="322"/>
      <c r="BM143" s="79">
        <f t="shared" si="188"/>
        <v>0</v>
      </c>
      <c r="BN143" s="79">
        <f t="shared" si="189"/>
        <v>0</v>
      </c>
      <c r="BO143" s="111">
        <f t="shared" si="213"/>
        <v>0</v>
      </c>
      <c r="BP143" s="535"/>
      <c r="BQ143" s="535"/>
      <c r="BR143" s="407"/>
      <c r="BS143" s="322"/>
      <c r="BT143" s="79">
        <f t="shared" si="190"/>
        <v>0</v>
      </c>
      <c r="BU143" s="79">
        <f t="shared" si="191"/>
        <v>0</v>
      </c>
      <c r="BV143" s="111">
        <f t="shared" si="214"/>
        <v>0</v>
      </c>
      <c r="BW143" s="535"/>
      <c r="BX143" s="535"/>
      <c r="BY143" s="407"/>
      <c r="BZ143" s="322"/>
      <c r="CA143" s="79">
        <f t="shared" si="192"/>
        <v>0</v>
      </c>
      <c r="CB143" s="79">
        <f t="shared" si="193"/>
        <v>0</v>
      </c>
      <c r="CC143" s="111">
        <f t="shared" si="215"/>
        <v>0</v>
      </c>
      <c r="CD143" s="535"/>
      <c r="CE143" s="535"/>
      <c r="CF143" s="407"/>
      <c r="CG143" s="322"/>
      <c r="CH143" s="79">
        <f t="shared" si="194"/>
        <v>0</v>
      </c>
      <c r="CI143" s="79">
        <f t="shared" si="195"/>
        <v>0</v>
      </c>
      <c r="CJ143" s="111">
        <f t="shared" si="216"/>
        <v>0</v>
      </c>
      <c r="CK143" s="535"/>
      <c r="CL143" s="535"/>
      <c r="CM143" s="407"/>
      <c r="CN143" s="322"/>
      <c r="CO143" s="79">
        <f t="shared" si="196"/>
        <v>0</v>
      </c>
      <c r="CP143" s="79">
        <f t="shared" si="197"/>
        <v>0</v>
      </c>
      <c r="CQ143" s="111">
        <f t="shared" si="217"/>
        <v>0</v>
      </c>
      <c r="CR143" s="535"/>
      <c r="CS143" s="535"/>
      <c r="CT143" s="407"/>
      <c r="CU143" s="322"/>
      <c r="CV143" s="79">
        <f t="shared" si="198"/>
        <v>0</v>
      </c>
      <c r="CW143" s="79">
        <f t="shared" si="199"/>
        <v>0</v>
      </c>
      <c r="CX143" s="111">
        <f t="shared" si="218"/>
        <v>0</v>
      </c>
      <c r="CY143" s="535"/>
      <c r="CZ143" s="535"/>
      <c r="DA143" s="407"/>
      <c r="DB143" s="322"/>
      <c r="DC143" s="79">
        <f t="shared" si="200"/>
        <v>0</v>
      </c>
      <c r="DD143" s="79">
        <f t="shared" si="201"/>
        <v>0</v>
      </c>
      <c r="DE143" s="111">
        <f t="shared" si="219"/>
        <v>0</v>
      </c>
      <c r="DF143" s="535"/>
      <c r="DG143" s="535"/>
      <c r="DH143" s="407"/>
      <c r="DI143" s="322"/>
      <c r="DJ143" s="79">
        <f t="shared" si="202"/>
        <v>0</v>
      </c>
      <c r="DK143" s="79">
        <f t="shared" si="203"/>
        <v>0</v>
      </c>
      <c r="DL143" s="111">
        <f t="shared" si="220"/>
        <v>0</v>
      </c>
      <c r="DM143" s="535"/>
      <c r="DN143" s="535"/>
      <c r="DO143" s="407"/>
      <c r="DP143" s="322"/>
      <c r="DQ143" s="79">
        <f t="shared" si="204"/>
        <v>0</v>
      </c>
      <c r="DR143" s="79">
        <f t="shared" si="205"/>
        <v>0</v>
      </c>
      <c r="DS143" s="111">
        <f t="shared" si="221"/>
        <v>0</v>
      </c>
      <c r="DT143" s="535"/>
      <c r="DU143" s="535"/>
      <c r="DV143" s="407"/>
    </row>
    <row r="144" spans="1:126" ht="12.75" x14ac:dyDescent="0.2">
      <c r="A144" s="107" t="s">
        <v>153</v>
      </c>
      <c r="B144" s="175"/>
      <c r="C144" s="108">
        <f>SUMIF($O109:$O143,MID($H144,3,10),C109:C143)</f>
        <v>0</v>
      </c>
      <c r="D144" s="108">
        <f>SUMIF($O109:$O143,MID($H144,3,10),D109:D143)</f>
        <v>0</v>
      </c>
      <c r="E144" s="108">
        <f t="shared" si="170"/>
        <v>0</v>
      </c>
      <c r="F144" s="147"/>
      <c r="G144" s="18"/>
      <c r="H144" s="323" t="s">
        <v>357</v>
      </c>
      <c r="I144" s="108">
        <f>IF(I$1="","",SUMIF($O110:$O143,MID($H144,3,10),I110:I143))</f>
        <v>0</v>
      </c>
      <c r="J144" s="108">
        <f>IF(I$1="","",SUMIF($O110:$O143,MID($H144,3,10),J110:J143))</f>
        <v>0</v>
      </c>
      <c r="K144" s="108">
        <f>IF(I$1="","",SUM(I144:J144))</f>
        <v>0</v>
      </c>
      <c r="L144" s="488">
        <f>IF(I$1="","",SUMIF($O109:$O143,MID($H144,3,10),L109:L143))</f>
        <v>0</v>
      </c>
      <c r="M144" s="488">
        <f>IF(I$1="","",SUMIF($O109:$O143,MID($H144,3,10),M109:M143))</f>
        <v>0</v>
      </c>
      <c r="N144" s="407"/>
      <c r="O144" s="322" t="str">
        <f t="shared" si="223"/>
        <v>S</v>
      </c>
      <c r="P144" s="108">
        <f>IF(P$1="","",SUMIF($O110:$O143,MID($H144,3,10),P110:P143))</f>
        <v>0</v>
      </c>
      <c r="Q144" s="108">
        <f>IF(P$1="","",SUMIF($O110:$O143,MID($H144,3,10),Q110:Q143))</f>
        <v>0</v>
      </c>
      <c r="R144" s="108">
        <f t="shared" si="222"/>
        <v>0</v>
      </c>
      <c r="S144" s="488">
        <f>IF(P$1="","",SUMIF($O109:$O143,MID($H144,3,10),S109:S143))</f>
        <v>0</v>
      </c>
      <c r="T144" s="488">
        <f>IF(P$1="","",SUMIF($O109:$O143,MID($H144,3,10),T109:T143))</f>
        <v>0</v>
      </c>
      <c r="U144" s="407"/>
      <c r="V144" s="322"/>
      <c r="W144" s="108">
        <f>IF(W$1="","",SUMIF($O110:$O143,MID($H144,3,10),W110:W143))</f>
        <v>0</v>
      </c>
      <c r="X144" s="108">
        <f>IF(W$1="","",SUMIF($O110:$O143,MID($H144,3,10),X110:X143))</f>
        <v>0</v>
      </c>
      <c r="Y144" s="108">
        <f t="shared" si="207"/>
        <v>0</v>
      </c>
      <c r="Z144" s="488">
        <f>IF(W$1="","",SUMIF($O109:$O143,MID($H144,3,10),Z109:Z143))</f>
        <v>0</v>
      </c>
      <c r="AA144" s="488">
        <f>IF(W$1="","",SUMIF($O109:$O143,MID($H144,3,10),AA109:AA143))</f>
        <v>0</v>
      </c>
      <c r="AB144" s="407"/>
      <c r="AC144" s="322"/>
      <c r="AD144" s="108">
        <f>IF(AD$1="","",SUMIF($O110:$O143,MID($H144,3,10),AD110:AD143))</f>
        <v>0</v>
      </c>
      <c r="AE144" s="108">
        <f>IF(AD$1="","",SUMIF($O110:$O143,MID($H144,3,10),AE110:AE143))</f>
        <v>0</v>
      </c>
      <c r="AF144" s="108">
        <f t="shared" si="208"/>
        <v>0</v>
      </c>
      <c r="AG144" s="488">
        <f>IF(AD$1="","",SUMIF($O109:$O143,MID($H144,3,10),AG109:AG143))</f>
        <v>0</v>
      </c>
      <c r="AH144" s="488">
        <f>IF(AD$1="","",SUMIF($O109:$O143,MID($H144,3,10),AH109:AH143))</f>
        <v>0</v>
      </c>
      <c r="AI144" s="407"/>
      <c r="AJ144" s="322"/>
      <c r="AK144" s="108">
        <f>IF(AK$1="","",SUMIF($O110:$O143,MID($H144,3,10),AK110:AK143))</f>
        <v>0</v>
      </c>
      <c r="AL144" s="108">
        <f>IF(AK$1="","",SUMIF($O110:$O143,MID($H144,3,10),AL110:AL143))</f>
        <v>0</v>
      </c>
      <c r="AM144" s="108">
        <f t="shared" si="209"/>
        <v>0</v>
      </c>
      <c r="AN144" s="488">
        <f>IF(AK$1="","",SUMIF($O109:$O143,MID($H144,3,10),AN109:AN143))</f>
        <v>0</v>
      </c>
      <c r="AO144" s="488">
        <f>IF(AK$1="","",SUMIF($O109:$O143,MID($H144,3,10),AO109:AO143))</f>
        <v>0</v>
      </c>
      <c r="AP144" s="407"/>
      <c r="AQ144" s="322"/>
      <c r="AR144" s="108">
        <f>IF(AR$1="","",SUMIF($O110:$O143,MID($H144,3,10),AR110:AR143))</f>
        <v>0</v>
      </c>
      <c r="AS144" s="108">
        <f>IF(AR$1="","",SUMIF($O110:$O143,MID($H144,3,10),AS110:AS143))</f>
        <v>0</v>
      </c>
      <c r="AT144" s="108">
        <f t="shared" si="210"/>
        <v>0</v>
      </c>
      <c r="AU144" s="488">
        <f>IF(AR$1="","",SUMIF($O109:$O143,MID($H144,3,10),AU109:AU143))</f>
        <v>0</v>
      </c>
      <c r="AV144" s="488">
        <f>IF(AR$1="","",SUMIF($O109:$O143,MID($H144,3,10),AV109:AV143))</f>
        <v>0</v>
      </c>
      <c r="AW144" s="407"/>
      <c r="AX144" s="322"/>
      <c r="AY144" s="108">
        <f>IF(AY$1="","",SUMIF($O110:$O143,MID($H144,3,10),AY110:AY143))</f>
        <v>0</v>
      </c>
      <c r="AZ144" s="108">
        <f>IF(AY$1="","",SUMIF($O110:$O143,MID($H144,3,10),AZ110:AZ143))</f>
        <v>0</v>
      </c>
      <c r="BA144" s="108">
        <f t="shared" si="211"/>
        <v>0</v>
      </c>
      <c r="BB144" s="488">
        <f>IF(AY$1="","",SUMIF($O109:$O143,MID($H144,3,10),BB109:BB143))</f>
        <v>0</v>
      </c>
      <c r="BC144" s="488">
        <f>IF(AY$1="","",SUMIF($O109:$O143,MID($H144,3,10),BC109:BC143))</f>
        <v>0</v>
      </c>
      <c r="BD144" s="407"/>
      <c r="BE144" s="322"/>
      <c r="BF144" s="108">
        <f>IF(BF$1="","",SUMIF($O110:$O143,MID($H144,3,10),BF110:BF143))</f>
        <v>0</v>
      </c>
      <c r="BG144" s="108">
        <f>IF(BF$1="","",SUMIF($O110:$O143,MID($H144,3,10),BG110:BG143))</f>
        <v>0</v>
      </c>
      <c r="BH144" s="108">
        <f t="shared" si="212"/>
        <v>0</v>
      </c>
      <c r="BI144" s="488">
        <f>IF(BF$1="","",SUMIF($O109:$O143,MID($H144,3,10),BI109:BI143))</f>
        <v>0</v>
      </c>
      <c r="BJ144" s="488">
        <f>IF(BF$1="","",SUMIF($O109:$O143,MID($H144,3,10),BJ109:BJ143))</f>
        <v>0</v>
      </c>
      <c r="BK144" s="407"/>
      <c r="BL144" s="322"/>
      <c r="BM144" s="108">
        <f>IF(BM$1="","",SUMIF($O110:$O143,MID($H144,3,10),BM110:BM143))</f>
        <v>0</v>
      </c>
      <c r="BN144" s="108">
        <f>IF(BM$1="","",SUMIF($O110:$O143,MID($H144,3,10),BN110:BN143))</f>
        <v>0</v>
      </c>
      <c r="BO144" s="108">
        <f t="shared" si="213"/>
        <v>0</v>
      </c>
      <c r="BP144" s="488">
        <f>IF(BM$1="","",SUMIF($O109:$O143,MID($H144,3,10),BP109:BP143))</f>
        <v>0</v>
      </c>
      <c r="BQ144" s="488">
        <f>IF(BM$1="","",SUMIF($O109:$O143,MID($H144,3,10),BQ109:BQ143))</f>
        <v>0</v>
      </c>
      <c r="BR144" s="407"/>
      <c r="BS144" s="322"/>
      <c r="BT144" s="108">
        <f>IF(BT$1="","",SUMIF($O110:$O143,MID($H144,3,10),BT110:BT143))</f>
        <v>0</v>
      </c>
      <c r="BU144" s="108">
        <f>IF(BT$1="","",SUMIF($O110:$O143,MID($H144,3,10),BU110:BU143))</f>
        <v>0</v>
      </c>
      <c r="BV144" s="108">
        <f t="shared" si="214"/>
        <v>0</v>
      </c>
      <c r="BW144" s="488">
        <f>IF(BT$1="","",SUMIF($O109:$O143,MID($H144,3,10),BW109:BW143))</f>
        <v>0</v>
      </c>
      <c r="BX144" s="488">
        <f>IF(BT$1="","",SUMIF($O109:$O143,MID($H144,3,10),BX109:BX143))</f>
        <v>0</v>
      </c>
      <c r="BY144" s="407"/>
      <c r="BZ144" s="322"/>
      <c r="CA144" s="108">
        <f>IF(CA$1="","",SUMIF($O110:$O143,MID($H144,3,10),CA110:CA143))</f>
        <v>0</v>
      </c>
      <c r="CB144" s="108">
        <f>IF(CA$1="","",SUMIF($O110:$O143,MID($H144,3,10),CB110:CB143))</f>
        <v>0</v>
      </c>
      <c r="CC144" s="108">
        <f t="shared" si="215"/>
        <v>0</v>
      </c>
      <c r="CD144" s="488">
        <f>IF(CA$1="","",SUMIF($O109:$O143,MID($H144,3,10),CD109:CD143))</f>
        <v>0</v>
      </c>
      <c r="CE144" s="488">
        <f>IF(CA$1="","",SUMIF($O109:$O143,MID($H144,3,10),CE109:CE143))</f>
        <v>0</v>
      </c>
      <c r="CF144" s="407"/>
      <c r="CG144" s="322"/>
      <c r="CH144" s="108">
        <f>IF(CH$1="","",SUMIF($O110:$O143,MID($H144,3,10),CH110:CH143))</f>
        <v>0</v>
      </c>
      <c r="CI144" s="108">
        <f>IF(CH$1="","",SUMIF($O110:$O143,MID($H144,3,10),CI110:CI143))</f>
        <v>0</v>
      </c>
      <c r="CJ144" s="108">
        <f t="shared" si="216"/>
        <v>0</v>
      </c>
      <c r="CK144" s="488">
        <f>IF(CH$1="","",SUMIF($O109:$O143,MID($H144,3,10),CK109:CK143))</f>
        <v>0</v>
      </c>
      <c r="CL144" s="488">
        <f>IF(CH$1="","",SUMIF($O109:$O143,MID($H144,3,10),CL109:CL143))</f>
        <v>0</v>
      </c>
      <c r="CM144" s="407"/>
      <c r="CN144" s="322"/>
      <c r="CO144" s="108">
        <f>IF(CO$1="","",SUMIF($O110:$O143,MID($H144,3,10),CO110:CO143))</f>
        <v>0</v>
      </c>
      <c r="CP144" s="108">
        <f>IF(CO$1="","",SUMIF($O110:$O143,MID($H144,3,10),CP110:CP143))</f>
        <v>0</v>
      </c>
      <c r="CQ144" s="108">
        <f t="shared" si="217"/>
        <v>0</v>
      </c>
      <c r="CR144" s="488">
        <f>IF(CO$1="","",SUMIF($O109:$O143,MID($H144,3,10),CR109:CR143))</f>
        <v>0</v>
      </c>
      <c r="CS144" s="488">
        <f>IF(CO$1="","",SUMIF($O109:$O143,MID($H144,3,10),CS109:CS143))</f>
        <v>0</v>
      </c>
      <c r="CT144" s="407"/>
      <c r="CU144" s="322"/>
      <c r="CV144" s="108">
        <f>IF(CV$1="","",SUMIF($O110:$O143,MID($H144,3,10),CV110:CV143))</f>
        <v>0</v>
      </c>
      <c r="CW144" s="108">
        <f>IF(CV$1="","",SUMIF($O110:$O143,MID($H144,3,10),CW110:CW143))</f>
        <v>0</v>
      </c>
      <c r="CX144" s="108">
        <f t="shared" si="218"/>
        <v>0</v>
      </c>
      <c r="CY144" s="488">
        <f>IF(CV$1="","",SUMIF($O109:$O143,MID($H144,3,10),CY109:CY143))</f>
        <v>0</v>
      </c>
      <c r="CZ144" s="488">
        <f>IF(CV$1="","",SUMIF($O109:$O143,MID($H144,3,10),CZ109:CZ143))</f>
        <v>0</v>
      </c>
      <c r="DA144" s="407"/>
      <c r="DB144" s="322"/>
      <c r="DC144" s="108">
        <f>IF(DC$1="","",SUMIF($O110:$O143,MID($H144,3,10),DC110:DC143))</f>
        <v>0</v>
      </c>
      <c r="DD144" s="108">
        <f>IF(DC$1="","",SUMIF($O110:$O143,MID($H144,3,10),DD110:DD143))</f>
        <v>0</v>
      </c>
      <c r="DE144" s="108">
        <f t="shared" si="219"/>
        <v>0</v>
      </c>
      <c r="DF144" s="488">
        <f>IF(DC$1="","",SUMIF($O109:$O143,MID($H144,3,10),DF109:DF143))</f>
        <v>0</v>
      </c>
      <c r="DG144" s="488">
        <f>IF(DC$1="","",SUMIF($O109:$O143,MID($H144,3,10),DG109:DG143))</f>
        <v>0</v>
      </c>
      <c r="DH144" s="407"/>
      <c r="DI144" s="322"/>
      <c r="DJ144" s="108">
        <f>IF(DJ$1="","",SUMIF($O110:$O143,MID($H144,3,10),DJ110:DJ143))</f>
        <v>0</v>
      </c>
      <c r="DK144" s="108">
        <f>IF(DJ$1="","",SUMIF($O110:$O143,MID($H144,3,10),DK110:DK143))</f>
        <v>0</v>
      </c>
      <c r="DL144" s="108">
        <f t="shared" si="220"/>
        <v>0</v>
      </c>
      <c r="DM144" s="488">
        <f>IF(DJ$1="","",SUMIF($O109:$O143,MID($H144,3,10),DM109:DM143))</f>
        <v>0</v>
      </c>
      <c r="DN144" s="488">
        <f>IF(DJ$1="","",SUMIF($O109:$O143,MID($H144,3,10),DN109:DN143))</f>
        <v>0</v>
      </c>
      <c r="DO144" s="407"/>
      <c r="DP144" s="322"/>
      <c r="DQ144" s="108">
        <f>IF(DQ$1="","",SUMIF($O110:$O143,MID($H144,3,10),DQ110:DQ143))</f>
        <v>0</v>
      </c>
      <c r="DR144" s="108">
        <f>IF(DQ$1="","",SUMIF($O110:$O143,MID($H144,3,10),DR110:DR143))</f>
        <v>0</v>
      </c>
      <c r="DS144" s="108">
        <f t="shared" si="221"/>
        <v>0</v>
      </c>
      <c r="DT144" s="488">
        <f>IF(DQ$1="","",SUMIF($O109:$O143,MID($H144,3,10),DT109:DT143))</f>
        <v>0</v>
      </c>
      <c r="DU144" s="488">
        <f>IF(DQ$1="","",SUMIF($O109:$O143,MID($H144,3,10),DU109:DU143))</f>
        <v>0</v>
      </c>
      <c r="DV144" s="407"/>
    </row>
    <row r="145" spans="1:126" ht="12.75" x14ac:dyDescent="0.2">
      <c r="A145" s="735" t="s">
        <v>148</v>
      </c>
      <c r="B145" s="736"/>
      <c r="C145" s="736"/>
      <c r="D145" s="736"/>
      <c r="E145" s="736"/>
      <c r="F145" s="737"/>
      <c r="G145" s="18"/>
      <c r="H145" s="323"/>
      <c r="I145" s="325"/>
      <c r="J145" s="325"/>
      <c r="K145" s="325"/>
      <c r="L145" s="486"/>
      <c r="M145" s="486"/>
      <c r="N145" s="409"/>
      <c r="O145" s="322">
        <f t="shared" si="223"/>
        <v>0</v>
      </c>
      <c r="P145" s="325"/>
      <c r="Q145" s="325"/>
      <c r="R145" s="325"/>
      <c r="S145" s="486"/>
      <c r="T145" s="486"/>
      <c r="U145" s="409"/>
      <c r="V145" s="322"/>
      <c r="W145" s="325"/>
      <c r="X145" s="325"/>
      <c r="Y145" s="325"/>
      <c r="Z145" s="486"/>
      <c r="AA145" s="486"/>
      <c r="AB145" s="409"/>
      <c r="AC145" s="322"/>
      <c r="AD145" s="325"/>
      <c r="AE145" s="325"/>
      <c r="AF145" s="325"/>
      <c r="AG145" s="486"/>
      <c r="AH145" s="486"/>
      <c r="AI145" s="409"/>
      <c r="AJ145" s="322"/>
      <c r="AK145" s="325"/>
      <c r="AL145" s="325"/>
      <c r="AM145" s="325"/>
      <c r="AN145" s="486"/>
      <c r="AO145" s="486"/>
      <c r="AP145" s="409"/>
      <c r="AQ145" s="322"/>
      <c r="AR145" s="325"/>
      <c r="AS145" s="325"/>
      <c r="AT145" s="325"/>
      <c r="AU145" s="486"/>
      <c r="AV145" s="486"/>
      <c r="AW145" s="409"/>
      <c r="AX145" s="322"/>
      <c r="AY145" s="325"/>
      <c r="AZ145" s="325"/>
      <c r="BA145" s="325"/>
      <c r="BB145" s="486"/>
      <c r="BC145" s="486"/>
      <c r="BD145" s="409"/>
      <c r="BE145" s="322"/>
      <c r="BF145" s="325"/>
      <c r="BG145" s="325"/>
      <c r="BH145" s="325"/>
      <c r="BI145" s="486"/>
      <c r="BJ145" s="486"/>
      <c r="BK145" s="409"/>
      <c r="BL145" s="322"/>
      <c r="BM145" s="325"/>
      <c r="BN145" s="325"/>
      <c r="BO145" s="325"/>
      <c r="BP145" s="486"/>
      <c r="BQ145" s="486"/>
      <c r="BR145" s="409"/>
      <c r="BS145" s="322"/>
      <c r="BT145" s="325"/>
      <c r="BU145" s="325"/>
      <c r="BV145" s="325"/>
      <c r="BW145" s="486"/>
      <c r="BX145" s="486"/>
      <c r="BY145" s="409"/>
      <c r="BZ145" s="322"/>
      <c r="CA145" s="325"/>
      <c r="CB145" s="325"/>
      <c r="CC145" s="325"/>
      <c r="CD145" s="486"/>
      <c r="CE145" s="486"/>
      <c r="CF145" s="409"/>
      <c r="CG145" s="322"/>
      <c r="CH145" s="325"/>
      <c r="CI145" s="325"/>
      <c r="CJ145" s="325"/>
      <c r="CK145" s="486"/>
      <c r="CL145" s="486"/>
      <c r="CM145" s="409"/>
      <c r="CN145" s="322"/>
      <c r="CO145" s="325"/>
      <c r="CP145" s="325"/>
      <c r="CQ145" s="325"/>
      <c r="CR145" s="486"/>
      <c r="CS145" s="486"/>
      <c r="CT145" s="409"/>
      <c r="CU145" s="322"/>
      <c r="CV145" s="325"/>
      <c r="CW145" s="325"/>
      <c r="CX145" s="325"/>
      <c r="CY145" s="486"/>
      <c r="CZ145" s="486"/>
      <c r="DA145" s="409"/>
      <c r="DB145" s="322"/>
      <c r="DC145" s="325"/>
      <c r="DD145" s="325"/>
      <c r="DE145" s="325"/>
      <c r="DF145" s="486"/>
      <c r="DG145" s="486"/>
      <c r="DH145" s="409"/>
      <c r="DI145" s="322"/>
      <c r="DJ145" s="325"/>
      <c r="DK145" s="325"/>
      <c r="DL145" s="325"/>
      <c r="DM145" s="486"/>
      <c r="DN145" s="486"/>
      <c r="DO145" s="409"/>
      <c r="DP145" s="322"/>
      <c r="DQ145" s="325"/>
      <c r="DR145" s="325"/>
      <c r="DS145" s="325"/>
      <c r="DT145" s="486"/>
      <c r="DU145" s="486"/>
      <c r="DV145" s="409"/>
    </row>
    <row r="146" spans="1:126" ht="12.75" outlineLevel="1" x14ac:dyDescent="0.2">
      <c r="A146" s="152" t="s">
        <v>172</v>
      </c>
      <c r="B146" s="166" t="s">
        <v>61</v>
      </c>
      <c r="C146" s="57"/>
      <c r="D146" s="57"/>
      <c r="E146" s="111">
        <f t="shared" si="170"/>
        <v>0</v>
      </c>
      <c r="F146" s="147"/>
      <c r="G146" s="18"/>
      <c r="H146" s="323" t="s">
        <v>355</v>
      </c>
      <c r="I146" s="79">
        <f>IF(K$1="Rejected",C146,IF(L146="",C146,SUM(C146,L146)))</f>
        <v>0</v>
      </c>
      <c r="J146" s="79">
        <f>IF(K$1="Rejected",D146,IF(M146="",D146,SUM(D146,M146)))</f>
        <v>0</v>
      </c>
      <c r="K146" s="111">
        <f>IF(I$1="","",SUM(I146:J146))</f>
        <v>0</v>
      </c>
      <c r="L146" s="535"/>
      <c r="M146" s="535"/>
      <c r="N146" s="407"/>
      <c r="O146" s="322" t="str">
        <f t="shared" si="223"/>
        <v>SLS</v>
      </c>
      <c r="P146" s="79">
        <f>IF(R$1="Rejected",I146,IF(S146="",I146,SUM(I146,S146)))</f>
        <v>0</v>
      </c>
      <c r="Q146" s="79">
        <f>IF(R$1="Rejected",J146,IF(T146="",J146,SUM(J146,T146)))</f>
        <v>0</v>
      </c>
      <c r="R146" s="111">
        <f>IF(P$1="","",SUM(P146:Q146))</f>
        <v>0</v>
      </c>
      <c r="S146" s="535"/>
      <c r="T146" s="535"/>
      <c r="U146" s="407"/>
      <c r="V146" s="322"/>
      <c r="W146" s="79">
        <f>IF(Y$1="Rejected",P146,IF(Z146="",P146,SUM(P146,Z146)))</f>
        <v>0</v>
      </c>
      <c r="X146" s="79">
        <f>IF(Y$1="Rejected",Q146,IF(AA146="",Q146,SUM(Q146,AA146)))</f>
        <v>0</v>
      </c>
      <c r="Y146" s="111">
        <f>IF(W$1="","",SUM(W146:X146))</f>
        <v>0</v>
      </c>
      <c r="Z146" s="535"/>
      <c r="AA146" s="535"/>
      <c r="AB146" s="407"/>
      <c r="AC146" s="322"/>
      <c r="AD146" s="79">
        <f>IF(AF$1="Rejected",W146,IF(AG146="",W146,SUM(W146,AG146)))</f>
        <v>0</v>
      </c>
      <c r="AE146" s="79">
        <f>IF(AF$1="Rejected",X146,IF(AH146="",X146,SUM(X146,AH146)))</f>
        <v>0</v>
      </c>
      <c r="AF146" s="111">
        <f>IF(AD$1="","",SUM(AD146:AE146))</f>
        <v>0</v>
      </c>
      <c r="AG146" s="535"/>
      <c r="AH146" s="535"/>
      <c r="AI146" s="407"/>
      <c r="AJ146" s="322"/>
      <c r="AK146" s="79">
        <f>IF(AM$1="Rejected",AD146,IF(AN146="",AD146,SUM(AD146,AN146)))</f>
        <v>0</v>
      </c>
      <c r="AL146" s="79">
        <f>IF(AM$1="Rejected",AE146,IF(AO146="",AE146,SUM(AE146,AO146)))</f>
        <v>0</v>
      </c>
      <c r="AM146" s="111">
        <f>IF(AK$1="","",SUM(AK146:AL146))</f>
        <v>0</v>
      </c>
      <c r="AN146" s="535"/>
      <c r="AO146" s="535"/>
      <c r="AP146" s="407"/>
      <c r="AQ146" s="322"/>
      <c r="AR146" s="79">
        <f>IF(AT$1="Rejected",AK146,IF(AU146="",AK146,SUM(AK146,AU146)))</f>
        <v>0</v>
      </c>
      <c r="AS146" s="79">
        <f>IF(AT$1="Rejected",AL146,IF(AV146="",AL146,SUM(AL146,AV146)))</f>
        <v>0</v>
      </c>
      <c r="AT146" s="111">
        <f>IF(AR$1="","",SUM(AR146:AS146))</f>
        <v>0</v>
      </c>
      <c r="AU146" s="535"/>
      <c r="AV146" s="535"/>
      <c r="AW146" s="407"/>
      <c r="AX146" s="322"/>
      <c r="AY146" s="79">
        <f>IF(BA$1="Rejected",AR146,IF(BB146="",AR146,SUM(AR146,BB146)))</f>
        <v>0</v>
      </c>
      <c r="AZ146" s="79">
        <f>IF(BA$1="Rejected",AS146,IF(BC146="",AS146,SUM(AS146,BC146)))</f>
        <v>0</v>
      </c>
      <c r="BA146" s="111">
        <f>IF(AY$1="","",SUM(AY146:AZ146))</f>
        <v>0</v>
      </c>
      <c r="BB146" s="535"/>
      <c r="BC146" s="535"/>
      <c r="BD146" s="407"/>
      <c r="BE146" s="322"/>
      <c r="BF146" s="79">
        <f>IF(BH$1="Rejected",AY146,IF(BI146="",AY146,SUM(AY146,BI146)))</f>
        <v>0</v>
      </c>
      <c r="BG146" s="79">
        <f>IF(BH$1="Rejected",AZ146,IF(BJ146="",AZ146,SUM(AZ146,BJ146)))</f>
        <v>0</v>
      </c>
      <c r="BH146" s="111">
        <f>IF(BF$1="","",SUM(BF146:BG146))</f>
        <v>0</v>
      </c>
      <c r="BI146" s="535"/>
      <c r="BJ146" s="535"/>
      <c r="BK146" s="407"/>
      <c r="BL146" s="322"/>
      <c r="BM146" s="79">
        <f>IF(BO$1="Rejected",BF146,IF(BP146="",BF146,SUM(BF146,BP146)))</f>
        <v>0</v>
      </c>
      <c r="BN146" s="79">
        <f>IF(BO$1="Rejected",BG146,IF(BQ146="",BG146,SUM(BG146,BQ146)))</f>
        <v>0</v>
      </c>
      <c r="BO146" s="111">
        <f>IF(BM$1="","",SUM(BM146:BN146))</f>
        <v>0</v>
      </c>
      <c r="BP146" s="535"/>
      <c r="BQ146" s="535"/>
      <c r="BR146" s="407"/>
      <c r="BS146" s="322"/>
      <c r="BT146" s="79">
        <f>IF(BV$1="Rejected",BM146,IF(BW146="",BM146,SUM(BM146,BW146)))</f>
        <v>0</v>
      </c>
      <c r="BU146" s="79">
        <f>IF(BV$1="Rejected",BN146,IF(BX146="",BN146,SUM(BN146,BX146)))</f>
        <v>0</v>
      </c>
      <c r="BV146" s="111">
        <f>IF(BT$1="","",SUM(BT146:BU146))</f>
        <v>0</v>
      </c>
      <c r="BW146" s="535"/>
      <c r="BX146" s="535"/>
      <c r="BY146" s="407"/>
      <c r="BZ146" s="322"/>
      <c r="CA146" s="79">
        <f>IF(CC$1="Rejected",BT146,IF(CD146="",BT146,SUM(BT146,CD146)))</f>
        <v>0</v>
      </c>
      <c r="CB146" s="79">
        <f>IF(CC$1="Rejected",BU146,IF(CE146="",BU146,SUM(BU146,CE146)))</f>
        <v>0</v>
      </c>
      <c r="CC146" s="111">
        <f>IF(CA$1="","",SUM(CA146:CB146))</f>
        <v>0</v>
      </c>
      <c r="CD146" s="535"/>
      <c r="CE146" s="535"/>
      <c r="CF146" s="407"/>
      <c r="CG146" s="322"/>
      <c r="CH146" s="79">
        <f>IF(CJ$1="Rejected",CA146,IF(CK146="",CA146,SUM(CA146,CK146)))</f>
        <v>0</v>
      </c>
      <c r="CI146" s="79">
        <f>IF(CJ$1="Rejected",CB146,IF(CL146="",CB146,SUM(CB146,CL146)))</f>
        <v>0</v>
      </c>
      <c r="CJ146" s="111">
        <f>IF(CH$1="","",SUM(CH146:CI146))</f>
        <v>0</v>
      </c>
      <c r="CK146" s="535"/>
      <c r="CL146" s="535"/>
      <c r="CM146" s="407"/>
      <c r="CN146" s="322"/>
      <c r="CO146" s="79">
        <f>IF(CQ$1="Rejected",CH146,IF(CR146="",CH146,SUM(CH146,CR146)))</f>
        <v>0</v>
      </c>
      <c r="CP146" s="79">
        <f>IF(CQ$1="Rejected",CI146,IF(CS146="",CI146,SUM(CI146,CS146)))</f>
        <v>0</v>
      </c>
      <c r="CQ146" s="111">
        <f>IF(CO$1="","",SUM(CO146:CP146))</f>
        <v>0</v>
      </c>
      <c r="CR146" s="535"/>
      <c r="CS146" s="535"/>
      <c r="CT146" s="407"/>
      <c r="CU146" s="322"/>
      <c r="CV146" s="79">
        <f>IF(CX$1="Rejected",CO146,IF(CY146="",CO146,SUM(CO146,CY146)))</f>
        <v>0</v>
      </c>
      <c r="CW146" s="79">
        <f>IF(CX$1="Rejected",CP146,IF(CZ146="",CP146,SUM(CP146,CZ146)))</f>
        <v>0</v>
      </c>
      <c r="CX146" s="111">
        <f>IF(CV$1="","",SUM(CV146:CW146))</f>
        <v>0</v>
      </c>
      <c r="CY146" s="535"/>
      <c r="CZ146" s="535"/>
      <c r="DA146" s="407"/>
      <c r="DB146" s="322"/>
      <c r="DC146" s="79">
        <f>IF(DE$1="Rejected",CV146,IF(DF146="",CV146,SUM(CV146,DF146)))</f>
        <v>0</v>
      </c>
      <c r="DD146" s="79">
        <f>IF(DE$1="Rejected",CW146,IF(DG146="",CW146,SUM(CW146,DG146)))</f>
        <v>0</v>
      </c>
      <c r="DE146" s="111">
        <f>IF(DC$1="","",SUM(DC146:DD146))</f>
        <v>0</v>
      </c>
      <c r="DF146" s="535"/>
      <c r="DG146" s="535"/>
      <c r="DH146" s="407"/>
      <c r="DI146" s="322"/>
      <c r="DJ146" s="79">
        <f>IF(DL$1="Rejected",DC146,IF(DM146="",DC146,SUM(DC146,DM146)))</f>
        <v>0</v>
      </c>
      <c r="DK146" s="79">
        <f>IF(DL$1="Rejected",DD146,IF(DN146="",DD146,SUM(DD146,DN146)))</f>
        <v>0</v>
      </c>
      <c r="DL146" s="111">
        <f>IF(DJ$1="","",SUM(DJ146:DK146))</f>
        <v>0</v>
      </c>
      <c r="DM146" s="535"/>
      <c r="DN146" s="535"/>
      <c r="DO146" s="407"/>
      <c r="DP146" s="322"/>
      <c r="DQ146" s="79">
        <f>IF(DS$1="Rejected",DJ146,IF(DT146="",DJ146,SUM(DJ146,DT146)))</f>
        <v>0</v>
      </c>
      <c r="DR146" s="79">
        <f>IF(DS$1="Rejected",DK146,IF(DU146="",DK146,SUM(DK146,DU146)))</f>
        <v>0</v>
      </c>
      <c r="DS146" s="111">
        <f>IF(DQ$1="","",SUM(DQ146:DR146))</f>
        <v>0</v>
      </c>
      <c r="DT146" s="535"/>
      <c r="DU146" s="535"/>
      <c r="DV146" s="407"/>
    </row>
    <row r="147" spans="1:126" ht="12.75" outlineLevel="1" x14ac:dyDescent="0.2">
      <c r="A147" s="152" t="s">
        <v>173</v>
      </c>
      <c r="B147" s="166" t="s">
        <v>61</v>
      </c>
      <c r="C147" s="57"/>
      <c r="D147" s="57"/>
      <c r="E147" s="111">
        <f t="shared" si="170"/>
        <v>0</v>
      </c>
      <c r="F147" s="147"/>
      <c r="G147" s="18"/>
      <c r="H147" s="323" t="s">
        <v>355</v>
      </c>
      <c r="I147" s="79">
        <f>IF(K$1="Rejected",C147,IF(L147="",C147,SUM(C147,L147)))</f>
        <v>0</v>
      </c>
      <c r="J147" s="79">
        <f>IF(K$1="Rejected",D147,IF(M147="",D147,SUM(D147,M147)))</f>
        <v>0</v>
      </c>
      <c r="K147" s="111">
        <f>IF(I$1="","",SUM(I147:J147))</f>
        <v>0</v>
      </c>
      <c r="L147" s="535"/>
      <c r="M147" s="535"/>
      <c r="N147" s="407"/>
      <c r="O147" s="322" t="str">
        <f t="shared" si="223"/>
        <v>SLS</v>
      </c>
      <c r="P147" s="79">
        <f>IF(R$1="Rejected",I147,IF(S147="",I147,SUM(I147,S147)))</f>
        <v>0</v>
      </c>
      <c r="Q147" s="79">
        <f>IF(R$1="Rejected",J147,IF(T147="",J147,SUM(J147,T147)))</f>
        <v>0</v>
      </c>
      <c r="R147" s="111">
        <f>IF(P$1="","",SUM(P147:Q147))</f>
        <v>0</v>
      </c>
      <c r="S147" s="535"/>
      <c r="T147" s="535"/>
      <c r="U147" s="407"/>
      <c r="V147" s="322"/>
      <c r="W147" s="79">
        <f>IF(Y$1="Rejected",P147,IF(Z147="",P147,SUM(P147,Z147)))</f>
        <v>0</v>
      </c>
      <c r="X147" s="79">
        <f>IF(Y$1="Rejected",Q147,IF(AA147="",Q147,SUM(Q147,AA147)))</f>
        <v>0</v>
      </c>
      <c r="Y147" s="111">
        <f>IF(W$1="","",SUM(W147:X147))</f>
        <v>0</v>
      </c>
      <c r="Z147" s="535"/>
      <c r="AA147" s="535"/>
      <c r="AB147" s="407"/>
      <c r="AC147" s="322"/>
      <c r="AD147" s="79">
        <f>IF(AF$1="Rejected",W147,IF(AG147="",W147,SUM(W147,AG147)))</f>
        <v>0</v>
      </c>
      <c r="AE147" s="79">
        <f>IF(AF$1="Rejected",X147,IF(AH147="",X147,SUM(X147,AH147)))</f>
        <v>0</v>
      </c>
      <c r="AF147" s="111">
        <f>IF(AD$1="","",SUM(AD147:AE147))</f>
        <v>0</v>
      </c>
      <c r="AG147" s="535"/>
      <c r="AH147" s="535"/>
      <c r="AI147" s="407"/>
      <c r="AJ147" s="322"/>
      <c r="AK147" s="79">
        <f>IF(AM$1="Rejected",AD147,IF(AN147="",AD147,SUM(AD147,AN147)))</f>
        <v>0</v>
      </c>
      <c r="AL147" s="79">
        <f>IF(AM$1="Rejected",AE147,IF(AO147="",AE147,SUM(AE147,AO147)))</f>
        <v>0</v>
      </c>
      <c r="AM147" s="111">
        <f>IF(AK$1="","",SUM(AK147:AL147))</f>
        <v>0</v>
      </c>
      <c r="AN147" s="535"/>
      <c r="AO147" s="535"/>
      <c r="AP147" s="407"/>
      <c r="AQ147" s="322"/>
      <c r="AR147" s="79">
        <f>IF(AT$1="Rejected",AK147,IF(AU147="",AK147,SUM(AK147,AU147)))</f>
        <v>0</v>
      </c>
      <c r="AS147" s="79">
        <f>IF(AT$1="Rejected",AL147,IF(AV147="",AL147,SUM(AL147,AV147)))</f>
        <v>0</v>
      </c>
      <c r="AT147" s="111">
        <f>IF(AR$1="","",SUM(AR147:AS147))</f>
        <v>0</v>
      </c>
      <c r="AU147" s="535"/>
      <c r="AV147" s="535"/>
      <c r="AW147" s="407"/>
      <c r="AX147" s="322"/>
      <c r="AY147" s="79">
        <f>IF(BA$1="Rejected",AR147,IF(BB147="",AR147,SUM(AR147,BB147)))</f>
        <v>0</v>
      </c>
      <c r="AZ147" s="79">
        <f>IF(BA$1="Rejected",AS147,IF(BC147="",AS147,SUM(AS147,BC147)))</f>
        <v>0</v>
      </c>
      <c r="BA147" s="111">
        <f>IF(AY$1="","",SUM(AY147:AZ147))</f>
        <v>0</v>
      </c>
      <c r="BB147" s="535"/>
      <c r="BC147" s="535"/>
      <c r="BD147" s="407"/>
      <c r="BE147" s="322"/>
      <c r="BF147" s="79">
        <f>IF(BH$1="Rejected",AY147,IF(BI147="",AY147,SUM(AY147,BI147)))</f>
        <v>0</v>
      </c>
      <c r="BG147" s="79">
        <f>IF(BH$1="Rejected",AZ147,IF(BJ147="",AZ147,SUM(AZ147,BJ147)))</f>
        <v>0</v>
      </c>
      <c r="BH147" s="111">
        <f>IF(BF$1="","",SUM(BF147:BG147))</f>
        <v>0</v>
      </c>
      <c r="BI147" s="535"/>
      <c r="BJ147" s="535"/>
      <c r="BK147" s="407"/>
      <c r="BL147" s="322"/>
      <c r="BM147" s="79">
        <f>IF(BO$1="Rejected",BF147,IF(BP147="",BF147,SUM(BF147,BP147)))</f>
        <v>0</v>
      </c>
      <c r="BN147" s="79">
        <f>IF(BO$1="Rejected",BG147,IF(BQ147="",BG147,SUM(BG147,BQ147)))</f>
        <v>0</v>
      </c>
      <c r="BO147" s="111">
        <f>IF(BM$1="","",SUM(BM147:BN147))</f>
        <v>0</v>
      </c>
      <c r="BP147" s="535"/>
      <c r="BQ147" s="535"/>
      <c r="BR147" s="407"/>
      <c r="BS147" s="322"/>
      <c r="BT147" s="79">
        <f>IF(BV$1="Rejected",BM147,IF(BW147="",BM147,SUM(BM147,BW147)))</f>
        <v>0</v>
      </c>
      <c r="BU147" s="79">
        <f>IF(BV$1="Rejected",BN147,IF(BX147="",BN147,SUM(BN147,BX147)))</f>
        <v>0</v>
      </c>
      <c r="BV147" s="111">
        <f>IF(BT$1="","",SUM(BT147:BU147))</f>
        <v>0</v>
      </c>
      <c r="BW147" s="535"/>
      <c r="BX147" s="535"/>
      <c r="BY147" s="407"/>
      <c r="BZ147" s="322"/>
      <c r="CA147" s="79">
        <f>IF(CC$1="Rejected",BT147,IF(CD147="",BT147,SUM(BT147,CD147)))</f>
        <v>0</v>
      </c>
      <c r="CB147" s="79">
        <f>IF(CC$1="Rejected",BU147,IF(CE147="",BU147,SUM(BU147,CE147)))</f>
        <v>0</v>
      </c>
      <c r="CC147" s="111">
        <f>IF(CA$1="","",SUM(CA147:CB147))</f>
        <v>0</v>
      </c>
      <c r="CD147" s="535"/>
      <c r="CE147" s="535"/>
      <c r="CF147" s="407"/>
      <c r="CG147" s="322"/>
      <c r="CH147" s="79">
        <f>IF(CJ$1="Rejected",CA147,IF(CK147="",CA147,SUM(CA147,CK147)))</f>
        <v>0</v>
      </c>
      <c r="CI147" s="79">
        <f>IF(CJ$1="Rejected",CB147,IF(CL147="",CB147,SUM(CB147,CL147)))</f>
        <v>0</v>
      </c>
      <c r="CJ147" s="111">
        <f>IF(CH$1="","",SUM(CH147:CI147))</f>
        <v>0</v>
      </c>
      <c r="CK147" s="535"/>
      <c r="CL147" s="535"/>
      <c r="CM147" s="407"/>
      <c r="CN147" s="322"/>
      <c r="CO147" s="79">
        <f>IF(CQ$1="Rejected",CH147,IF(CR147="",CH147,SUM(CH147,CR147)))</f>
        <v>0</v>
      </c>
      <c r="CP147" s="79">
        <f>IF(CQ$1="Rejected",CI147,IF(CS147="",CI147,SUM(CI147,CS147)))</f>
        <v>0</v>
      </c>
      <c r="CQ147" s="111">
        <f>IF(CO$1="","",SUM(CO147:CP147))</f>
        <v>0</v>
      </c>
      <c r="CR147" s="535"/>
      <c r="CS147" s="535"/>
      <c r="CT147" s="407"/>
      <c r="CU147" s="322"/>
      <c r="CV147" s="79">
        <f>IF(CX$1="Rejected",CO147,IF(CY147="",CO147,SUM(CO147,CY147)))</f>
        <v>0</v>
      </c>
      <c r="CW147" s="79">
        <f>IF(CX$1="Rejected",CP147,IF(CZ147="",CP147,SUM(CP147,CZ147)))</f>
        <v>0</v>
      </c>
      <c r="CX147" s="111">
        <f>IF(CV$1="","",SUM(CV147:CW147))</f>
        <v>0</v>
      </c>
      <c r="CY147" s="535"/>
      <c r="CZ147" s="535"/>
      <c r="DA147" s="407"/>
      <c r="DB147" s="322"/>
      <c r="DC147" s="79">
        <f>IF(DE$1="Rejected",CV147,IF(DF147="",CV147,SUM(CV147,DF147)))</f>
        <v>0</v>
      </c>
      <c r="DD147" s="79">
        <f>IF(DE$1="Rejected",CW147,IF(DG147="",CW147,SUM(CW147,DG147)))</f>
        <v>0</v>
      </c>
      <c r="DE147" s="111">
        <f>IF(DC$1="","",SUM(DC147:DD147))</f>
        <v>0</v>
      </c>
      <c r="DF147" s="535"/>
      <c r="DG147" s="535"/>
      <c r="DH147" s="407"/>
      <c r="DI147" s="322"/>
      <c r="DJ147" s="79">
        <f>IF(DL$1="Rejected",DC147,IF(DM147="",DC147,SUM(DC147,DM147)))</f>
        <v>0</v>
      </c>
      <c r="DK147" s="79">
        <f>IF(DL$1="Rejected",DD147,IF(DN147="",DD147,SUM(DD147,DN147)))</f>
        <v>0</v>
      </c>
      <c r="DL147" s="111">
        <f>IF(DJ$1="","",SUM(DJ147:DK147))</f>
        <v>0</v>
      </c>
      <c r="DM147" s="535"/>
      <c r="DN147" s="535"/>
      <c r="DO147" s="407"/>
      <c r="DP147" s="322"/>
      <c r="DQ147" s="79">
        <f>IF(DS$1="Rejected",DJ147,IF(DT147="",DJ147,SUM(DJ147,DT147)))</f>
        <v>0</v>
      </c>
      <c r="DR147" s="79">
        <f>IF(DS$1="Rejected",DK147,IF(DU147="",DK147,SUM(DK147,DU147)))</f>
        <v>0</v>
      </c>
      <c r="DS147" s="111">
        <f>IF(DQ$1="","",SUM(DQ147:DR147))</f>
        <v>0</v>
      </c>
      <c r="DT147" s="535"/>
      <c r="DU147" s="535"/>
      <c r="DV147" s="407"/>
    </row>
    <row r="148" spans="1:126" ht="12.75" outlineLevel="1" x14ac:dyDescent="0.2">
      <c r="A148" s="152" t="s">
        <v>174</v>
      </c>
      <c r="B148" s="166" t="s">
        <v>61</v>
      </c>
      <c r="C148" s="57"/>
      <c r="D148" s="57"/>
      <c r="E148" s="111">
        <f t="shared" si="170"/>
        <v>0</v>
      </c>
      <c r="F148" s="147"/>
      <c r="G148" s="18"/>
      <c r="H148" s="323" t="s">
        <v>355</v>
      </c>
      <c r="I148" s="79">
        <f>IF(K$1="Rejected",C148,IF(L148="",C148,SUM(C148,L148)))</f>
        <v>0</v>
      </c>
      <c r="J148" s="79">
        <f>IF(K$1="Rejected",D148,IF(M148="",D148,SUM(D148,M148)))</f>
        <v>0</v>
      </c>
      <c r="K148" s="111">
        <f>IF(I$1="","",SUM(I148:J148))</f>
        <v>0</v>
      </c>
      <c r="L148" s="535"/>
      <c r="M148" s="535"/>
      <c r="N148" s="407"/>
      <c r="O148" s="322" t="str">
        <f t="shared" si="223"/>
        <v>SLS</v>
      </c>
      <c r="P148" s="79">
        <f>IF(R$1="Rejected",I148,IF(S148="",I148,SUM(I148,S148)))</f>
        <v>0</v>
      </c>
      <c r="Q148" s="79">
        <f>IF(R$1="Rejected",J148,IF(T148="",J148,SUM(J148,T148)))</f>
        <v>0</v>
      </c>
      <c r="R148" s="111">
        <f>IF(P$1="","",SUM(P148:Q148))</f>
        <v>0</v>
      </c>
      <c r="S148" s="535"/>
      <c r="T148" s="535"/>
      <c r="U148" s="407"/>
      <c r="V148" s="322"/>
      <c r="W148" s="79">
        <f>IF(Y$1="Rejected",P148,IF(Z148="",P148,SUM(P148,Z148)))</f>
        <v>0</v>
      </c>
      <c r="X148" s="79">
        <f>IF(Y$1="Rejected",Q148,IF(AA148="",Q148,SUM(Q148,AA148)))</f>
        <v>0</v>
      </c>
      <c r="Y148" s="111">
        <f>IF(W$1="","",SUM(W148:X148))</f>
        <v>0</v>
      </c>
      <c r="Z148" s="535"/>
      <c r="AA148" s="535"/>
      <c r="AB148" s="407"/>
      <c r="AC148" s="322"/>
      <c r="AD148" s="79">
        <f>IF(AF$1="Rejected",W148,IF(AG148="",W148,SUM(W148,AG148)))</f>
        <v>0</v>
      </c>
      <c r="AE148" s="79">
        <f>IF(AF$1="Rejected",X148,IF(AH148="",X148,SUM(X148,AH148)))</f>
        <v>0</v>
      </c>
      <c r="AF148" s="111">
        <f>IF(AD$1="","",SUM(AD148:AE148))</f>
        <v>0</v>
      </c>
      <c r="AG148" s="535"/>
      <c r="AH148" s="535"/>
      <c r="AI148" s="407"/>
      <c r="AJ148" s="322"/>
      <c r="AK148" s="79">
        <f>IF(AM$1="Rejected",AD148,IF(AN148="",AD148,SUM(AD148,AN148)))</f>
        <v>0</v>
      </c>
      <c r="AL148" s="79">
        <f>IF(AM$1="Rejected",AE148,IF(AO148="",AE148,SUM(AE148,AO148)))</f>
        <v>0</v>
      </c>
      <c r="AM148" s="111">
        <f>IF(AK$1="","",SUM(AK148:AL148))</f>
        <v>0</v>
      </c>
      <c r="AN148" s="535"/>
      <c r="AO148" s="535"/>
      <c r="AP148" s="407"/>
      <c r="AQ148" s="322"/>
      <c r="AR148" s="79">
        <f>IF(AT$1="Rejected",AK148,IF(AU148="",AK148,SUM(AK148,AU148)))</f>
        <v>0</v>
      </c>
      <c r="AS148" s="79">
        <f>IF(AT$1="Rejected",AL148,IF(AV148="",AL148,SUM(AL148,AV148)))</f>
        <v>0</v>
      </c>
      <c r="AT148" s="111">
        <f>IF(AR$1="","",SUM(AR148:AS148))</f>
        <v>0</v>
      </c>
      <c r="AU148" s="535"/>
      <c r="AV148" s="535"/>
      <c r="AW148" s="407"/>
      <c r="AX148" s="322"/>
      <c r="AY148" s="79">
        <f>IF(BA$1="Rejected",AR148,IF(BB148="",AR148,SUM(AR148,BB148)))</f>
        <v>0</v>
      </c>
      <c r="AZ148" s="79">
        <f>IF(BA$1="Rejected",AS148,IF(BC148="",AS148,SUM(AS148,BC148)))</f>
        <v>0</v>
      </c>
      <c r="BA148" s="111">
        <f>IF(AY$1="","",SUM(AY148:AZ148))</f>
        <v>0</v>
      </c>
      <c r="BB148" s="535"/>
      <c r="BC148" s="535"/>
      <c r="BD148" s="407"/>
      <c r="BE148" s="322"/>
      <c r="BF148" s="79">
        <f>IF(BH$1="Rejected",AY148,IF(BI148="",AY148,SUM(AY148,BI148)))</f>
        <v>0</v>
      </c>
      <c r="BG148" s="79">
        <f>IF(BH$1="Rejected",AZ148,IF(BJ148="",AZ148,SUM(AZ148,BJ148)))</f>
        <v>0</v>
      </c>
      <c r="BH148" s="111">
        <f>IF(BF$1="","",SUM(BF148:BG148))</f>
        <v>0</v>
      </c>
      <c r="BI148" s="535"/>
      <c r="BJ148" s="535"/>
      <c r="BK148" s="407"/>
      <c r="BL148" s="322"/>
      <c r="BM148" s="79">
        <f>IF(BO$1="Rejected",BF148,IF(BP148="",BF148,SUM(BF148,BP148)))</f>
        <v>0</v>
      </c>
      <c r="BN148" s="79">
        <f>IF(BO$1="Rejected",BG148,IF(BQ148="",BG148,SUM(BG148,BQ148)))</f>
        <v>0</v>
      </c>
      <c r="BO148" s="111">
        <f>IF(BM$1="","",SUM(BM148:BN148))</f>
        <v>0</v>
      </c>
      <c r="BP148" s="535"/>
      <c r="BQ148" s="535"/>
      <c r="BR148" s="407"/>
      <c r="BS148" s="322"/>
      <c r="BT148" s="79">
        <f>IF(BV$1="Rejected",BM148,IF(BW148="",BM148,SUM(BM148,BW148)))</f>
        <v>0</v>
      </c>
      <c r="BU148" s="79">
        <f>IF(BV$1="Rejected",BN148,IF(BX148="",BN148,SUM(BN148,BX148)))</f>
        <v>0</v>
      </c>
      <c r="BV148" s="111">
        <f>IF(BT$1="","",SUM(BT148:BU148))</f>
        <v>0</v>
      </c>
      <c r="BW148" s="535"/>
      <c r="BX148" s="535"/>
      <c r="BY148" s="407"/>
      <c r="BZ148" s="322"/>
      <c r="CA148" s="79">
        <f>IF(CC$1="Rejected",BT148,IF(CD148="",BT148,SUM(BT148,CD148)))</f>
        <v>0</v>
      </c>
      <c r="CB148" s="79">
        <f>IF(CC$1="Rejected",BU148,IF(CE148="",BU148,SUM(BU148,CE148)))</f>
        <v>0</v>
      </c>
      <c r="CC148" s="111">
        <f>IF(CA$1="","",SUM(CA148:CB148))</f>
        <v>0</v>
      </c>
      <c r="CD148" s="535"/>
      <c r="CE148" s="535"/>
      <c r="CF148" s="407"/>
      <c r="CG148" s="322"/>
      <c r="CH148" s="79">
        <f>IF(CJ$1="Rejected",CA148,IF(CK148="",CA148,SUM(CA148,CK148)))</f>
        <v>0</v>
      </c>
      <c r="CI148" s="79">
        <f>IF(CJ$1="Rejected",CB148,IF(CL148="",CB148,SUM(CB148,CL148)))</f>
        <v>0</v>
      </c>
      <c r="CJ148" s="111">
        <f>IF(CH$1="","",SUM(CH148:CI148))</f>
        <v>0</v>
      </c>
      <c r="CK148" s="535"/>
      <c r="CL148" s="535"/>
      <c r="CM148" s="407"/>
      <c r="CN148" s="322"/>
      <c r="CO148" s="79">
        <f>IF(CQ$1="Rejected",CH148,IF(CR148="",CH148,SUM(CH148,CR148)))</f>
        <v>0</v>
      </c>
      <c r="CP148" s="79">
        <f>IF(CQ$1="Rejected",CI148,IF(CS148="",CI148,SUM(CI148,CS148)))</f>
        <v>0</v>
      </c>
      <c r="CQ148" s="111">
        <f>IF(CO$1="","",SUM(CO148:CP148))</f>
        <v>0</v>
      </c>
      <c r="CR148" s="535"/>
      <c r="CS148" s="535"/>
      <c r="CT148" s="407"/>
      <c r="CU148" s="322"/>
      <c r="CV148" s="79">
        <f>IF(CX$1="Rejected",CO148,IF(CY148="",CO148,SUM(CO148,CY148)))</f>
        <v>0</v>
      </c>
      <c r="CW148" s="79">
        <f>IF(CX$1="Rejected",CP148,IF(CZ148="",CP148,SUM(CP148,CZ148)))</f>
        <v>0</v>
      </c>
      <c r="CX148" s="111">
        <f>IF(CV$1="","",SUM(CV148:CW148))</f>
        <v>0</v>
      </c>
      <c r="CY148" s="535"/>
      <c r="CZ148" s="535"/>
      <c r="DA148" s="407"/>
      <c r="DB148" s="322"/>
      <c r="DC148" s="79">
        <f>IF(DE$1="Rejected",CV148,IF(DF148="",CV148,SUM(CV148,DF148)))</f>
        <v>0</v>
      </c>
      <c r="DD148" s="79">
        <f>IF(DE$1="Rejected",CW148,IF(DG148="",CW148,SUM(CW148,DG148)))</f>
        <v>0</v>
      </c>
      <c r="DE148" s="111">
        <f>IF(DC$1="","",SUM(DC148:DD148))</f>
        <v>0</v>
      </c>
      <c r="DF148" s="535"/>
      <c r="DG148" s="535"/>
      <c r="DH148" s="407"/>
      <c r="DI148" s="322"/>
      <c r="DJ148" s="79">
        <f>IF(DL$1="Rejected",DC148,IF(DM148="",DC148,SUM(DC148,DM148)))</f>
        <v>0</v>
      </c>
      <c r="DK148" s="79">
        <f>IF(DL$1="Rejected",DD148,IF(DN148="",DD148,SUM(DD148,DN148)))</f>
        <v>0</v>
      </c>
      <c r="DL148" s="111">
        <f>IF(DJ$1="","",SUM(DJ148:DK148))</f>
        <v>0</v>
      </c>
      <c r="DM148" s="535"/>
      <c r="DN148" s="535"/>
      <c r="DO148" s="407"/>
      <c r="DP148" s="322"/>
      <c r="DQ148" s="79">
        <f>IF(DS$1="Rejected",DJ148,IF(DT148="",DJ148,SUM(DJ148,DT148)))</f>
        <v>0</v>
      </c>
      <c r="DR148" s="79">
        <f>IF(DS$1="Rejected",DK148,IF(DU148="",DK148,SUM(DK148,DU148)))</f>
        <v>0</v>
      </c>
      <c r="DS148" s="111">
        <f>IF(DQ$1="","",SUM(DQ148:DR148))</f>
        <v>0</v>
      </c>
      <c r="DT148" s="535"/>
      <c r="DU148" s="535"/>
      <c r="DV148" s="407"/>
    </row>
    <row r="149" spans="1:126" ht="12.75" x14ac:dyDescent="0.2">
      <c r="A149" s="112" t="s">
        <v>154</v>
      </c>
      <c r="B149" s="147"/>
      <c r="C149" s="103">
        <f>SUM(C146:C148)</f>
        <v>0</v>
      </c>
      <c r="D149" s="103">
        <f>SUM(D146:D148)</f>
        <v>0</v>
      </c>
      <c r="E149" s="103">
        <f t="shared" si="170"/>
        <v>0</v>
      </c>
      <c r="F149" s="211"/>
      <c r="G149" s="18"/>
      <c r="H149" s="323" t="s">
        <v>356</v>
      </c>
      <c r="I149" s="108">
        <f>IF(I$1="","",SUMIF($O146:$O148,MID($H149,3,10),I146:I148))</f>
        <v>0</v>
      </c>
      <c r="J149" s="108">
        <f>IF(I$1="","",SUMIF($O146:$O148,MID($H149,3,10),J146:J148))</f>
        <v>0</v>
      </c>
      <c r="K149" s="103">
        <f>IF(I$1="","",SUM(I149:J149))</f>
        <v>0</v>
      </c>
      <c r="L149" s="489">
        <f>IF(I$1="","",SUM(L146:L148))</f>
        <v>0</v>
      </c>
      <c r="M149" s="489">
        <f>IF(I$1="","",SUM(M146:M148))</f>
        <v>0</v>
      </c>
      <c r="N149" s="407"/>
      <c r="O149" s="322" t="str">
        <f t="shared" si="223"/>
        <v>SL</v>
      </c>
      <c r="P149" s="108">
        <f>IF(P$1="","",SUMIF($O146:$O148,MID($H149,3,10),P146:P148))</f>
        <v>0</v>
      </c>
      <c r="Q149" s="108">
        <f>IF(P$1="","",SUMIF($O146:$O148,MID($H149,3,10),Q146:Q148))</f>
        <v>0</v>
      </c>
      <c r="R149" s="103">
        <f>IF(P$1="","",SUM(P149:Q149))</f>
        <v>0</v>
      </c>
      <c r="S149" s="488">
        <f>IF(P$1="","",SUM(S146:S148))</f>
        <v>0</v>
      </c>
      <c r="T149" s="488">
        <f>IF(P$1="","",SUM(T146:T148))</f>
        <v>0</v>
      </c>
      <c r="U149" s="407"/>
      <c r="V149" s="322"/>
      <c r="W149" s="108">
        <f>IF(W$1="","",SUMIF($O146:$O148,MID($H149,3,10),W146:W148))</f>
        <v>0</v>
      </c>
      <c r="X149" s="108">
        <f>IF(W$1="","",SUMIF($O146:$O148,MID($H149,3,10),X146:X148))</f>
        <v>0</v>
      </c>
      <c r="Y149" s="103">
        <f>IF(W$1="","",SUM(W149:X149))</f>
        <v>0</v>
      </c>
      <c r="Z149" s="488">
        <f>IF(W$1="","",SUM(Z146:Z148))</f>
        <v>0</v>
      </c>
      <c r="AA149" s="488">
        <f>IF(W$1="","",SUM(AA146:AA148))</f>
        <v>0</v>
      </c>
      <c r="AB149" s="407"/>
      <c r="AC149" s="322"/>
      <c r="AD149" s="108">
        <f>IF(AD$1="","",SUMIF($O146:$O148,MID($H149,3,10),AD146:AD148))</f>
        <v>0</v>
      </c>
      <c r="AE149" s="108">
        <f>IF(AD$1="","",SUMIF($O146:$O148,MID($H149,3,10),AE146:AE148))</f>
        <v>0</v>
      </c>
      <c r="AF149" s="103">
        <f>IF(AD$1="","",SUM(AD149:AE149))</f>
        <v>0</v>
      </c>
      <c r="AG149" s="488">
        <f>IF(AD$1="","",SUM(AG146:AG148))</f>
        <v>0</v>
      </c>
      <c r="AH149" s="488">
        <f>IF(AD$1="","",SUM(AH146:AH148))</f>
        <v>0</v>
      </c>
      <c r="AI149" s="407"/>
      <c r="AJ149" s="322"/>
      <c r="AK149" s="108">
        <f>IF(AK$1="","",SUMIF($O146:$O148,MID($H149,3,10),AK146:AK148))</f>
        <v>0</v>
      </c>
      <c r="AL149" s="108">
        <f>IF(AK$1="","",SUMIF($O146:$O148,MID($H149,3,10),AL146:AL148))</f>
        <v>0</v>
      </c>
      <c r="AM149" s="103">
        <f>IF(AK$1="","",SUM(AK149:AL149))</f>
        <v>0</v>
      </c>
      <c r="AN149" s="488">
        <f>IF(AK$1="","",SUM(AN146:AN148))</f>
        <v>0</v>
      </c>
      <c r="AO149" s="488">
        <f>IF(AK$1="","",SUM(AO146:AO148))</f>
        <v>0</v>
      </c>
      <c r="AP149" s="407"/>
      <c r="AQ149" s="322"/>
      <c r="AR149" s="108">
        <f>IF(AR$1="","",SUMIF($O146:$O148,MID($H149,3,10),AR146:AR148))</f>
        <v>0</v>
      </c>
      <c r="AS149" s="108">
        <f>IF(AR$1="","",SUMIF($O146:$O148,MID($H149,3,10),AS146:AS148))</f>
        <v>0</v>
      </c>
      <c r="AT149" s="103">
        <f>IF(AR$1="","",SUM(AR149:AS149))</f>
        <v>0</v>
      </c>
      <c r="AU149" s="488">
        <f>IF(AR$1="","",SUM(AU146:AU148))</f>
        <v>0</v>
      </c>
      <c r="AV149" s="488">
        <f>IF(AR$1="","",SUM(AV146:AV148))</f>
        <v>0</v>
      </c>
      <c r="AW149" s="407"/>
      <c r="AX149" s="322"/>
      <c r="AY149" s="108">
        <f>IF(AY$1="","",SUMIF($O146:$O148,MID($H149,3,10),AY146:AY148))</f>
        <v>0</v>
      </c>
      <c r="AZ149" s="108">
        <f>IF(AY$1="","",SUMIF($O146:$O148,MID($H149,3,10),AZ146:AZ148))</f>
        <v>0</v>
      </c>
      <c r="BA149" s="103">
        <f>IF(AY$1="","",SUM(AY149:AZ149))</f>
        <v>0</v>
      </c>
      <c r="BB149" s="488">
        <f>IF(AY$1="","",SUM(BB146:BB148))</f>
        <v>0</v>
      </c>
      <c r="BC149" s="488">
        <f>IF(AY$1="","",SUM(BC146:BC148))</f>
        <v>0</v>
      </c>
      <c r="BD149" s="407"/>
      <c r="BE149" s="322"/>
      <c r="BF149" s="108">
        <f>IF(BF$1="","",SUMIF($O146:$O148,MID($H149,3,10),BF146:BF148))</f>
        <v>0</v>
      </c>
      <c r="BG149" s="108">
        <f>IF(BF$1="","",SUMIF($O146:$O148,MID($H149,3,10),BG146:BG148))</f>
        <v>0</v>
      </c>
      <c r="BH149" s="103">
        <f>IF(BF$1="","",SUM(BF149:BG149))</f>
        <v>0</v>
      </c>
      <c r="BI149" s="488">
        <f>IF(BF$1="","",SUM(BI146:BI148))</f>
        <v>0</v>
      </c>
      <c r="BJ149" s="488">
        <f>IF(BF$1="","",SUM(BJ146:BJ148))</f>
        <v>0</v>
      </c>
      <c r="BK149" s="407"/>
      <c r="BL149" s="322"/>
      <c r="BM149" s="108">
        <f>IF(BM$1="","",SUMIF($O146:$O148,MID($H149,3,10),BM146:BM148))</f>
        <v>0</v>
      </c>
      <c r="BN149" s="108">
        <f>IF(BM$1="","",SUMIF($O146:$O148,MID($H149,3,10),BN146:BN148))</f>
        <v>0</v>
      </c>
      <c r="BO149" s="103">
        <f>IF(BM$1="","",SUM(BM149:BN149))</f>
        <v>0</v>
      </c>
      <c r="BP149" s="488">
        <f>IF(BM$1="","",SUM(BP146:BP148))</f>
        <v>0</v>
      </c>
      <c r="BQ149" s="488">
        <f>IF(BM$1="","",SUM(BQ146:BQ148))</f>
        <v>0</v>
      </c>
      <c r="BR149" s="407"/>
      <c r="BS149" s="322"/>
      <c r="BT149" s="108">
        <f>IF(BT$1="","",SUMIF($O146:$O148,MID($H149,3,10),BT146:BT148))</f>
        <v>0</v>
      </c>
      <c r="BU149" s="108">
        <f>IF(BT$1="","",SUMIF($O146:$O148,MID($H149,3,10),BU146:BU148))</f>
        <v>0</v>
      </c>
      <c r="BV149" s="103">
        <f>IF(BT$1="","",SUM(BT149:BU149))</f>
        <v>0</v>
      </c>
      <c r="BW149" s="488">
        <f>IF(BT$1="","",SUM(BW146:BW148))</f>
        <v>0</v>
      </c>
      <c r="BX149" s="488">
        <f>IF(BT$1="","",SUM(BX146:BX148))</f>
        <v>0</v>
      </c>
      <c r="BY149" s="407"/>
      <c r="BZ149" s="322"/>
      <c r="CA149" s="108">
        <f>IF(CA$1="","",SUMIF($O146:$O148,MID($H149,3,10),CA146:CA148))</f>
        <v>0</v>
      </c>
      <c r="CB149" s="108">
        <f>IF(CA$1="","",SUMIF($O146:$O148,MID($H149,3,10),CB146:CB148))</f>
        <v>0</v>
      </c>
      <c r="CC149" s="103">
        <f>IF(CA$1="","",SUM(CA149:CB149))</f>
        <v>0</v>
      </c>
      <c r="CD149" s="488">
        <f>IF(CA$1="","",SUM(CD146:CD148))</f>
        <v>0</v>
      </c>
      <c r="CE149" s="488">
        <f>IF(CA$1="","",SUM(CE146:CE148))</f>
        <v>0</v>
      </c>
      <c r="CF149" s="407"/>
      <c r="CG149" s="322"/>
      <c r="CH149" s="108">
        <f>IF(CH$1="","",SUMIF($O146:$O148,MID($H149,3,10),CH146:CH148))</f>
        <v>0</v>
      </c>
      <c r="CI149" s="108">
        <f>IF(CH$1="","",SUMIF($O146:$O148,MID($H149,3,10),CI146:CI148))</f>
        <v>0</v>
      </c>
      <c r="CJ149" s="103">
        <f>IF(CH$1="","",SUM(CH149:CI149))</f>
        <v>0</v>
      </c>
      <c r="CK149" s="488">
        <f>IF(CH$1="","",SUM(CK146:CK148))</f>
        <v>0</v>
      </c>
      <c r="CL149" s="488">
        <f>IF(CH$1="","",SUM(CL146:CL148))</f>
        <v>0</v>
      </c>
      <c r="CM149" s="407"/>
      <c r="CN149" s="322"/>
      <c r="CO149" s="108">
        <f>IF(CO$1="","",SUMIF($O146:$O148,MID($H149,3,10),CO146:CO148))</f>
        <v>0</v>
      </c>
      <c r="CP149" s="108">
        <f>IF(CO$1="","",SUMIF($O146:$O148,MID($H149,3,10),CP146:CP148))</f>
        <v>0</v>
      </c>
      <c r="CQ149" s="103">
        <f>IF(CO$1="","",SUM(CO149:CP149))</f>
        <v>0</v>
      </c>
      <c r="CR149" s="488">
        <f>IF(CO$1="","",SUM(CR146:CR148))</f>
        <v>0</v>
      </c>
      <c r="CS149" s="488">
        <f>IF(CO$1="","",SUM(CS146:CS148))</f>
        <v>0</v>
      </c>
      <c r="CT149" s="407"/>
      <c r="CU149" s="322"/>
      <c r="CV149" s="108">
        <f>IF(CV$1="","",SUMIF($O146:$O148,MID($H149,3,10),CV146:CV148))</f>
        <v>0</v>
      </c>
      <c r="CW149" s="108">
        <f>IF(CV$1="","",SUMIF($O146:$O148,MID($H149,3,10),CW146:CW148))</f>
        <v>0</v>
      </c>
      <c r="CX149" s="103">
        <f>IF(CV$1="","",SUM(CV149:CW149))</f>
        <v>0</v>
      </c>
      <c r="CY149" s="488">
        <f>IF(CV$1="","",SUM(CY146:CY148))</f>
        <v>0</v>
      </c>
      <c r="CZ149" s="488">
        <f>IF(CV$1="","",SUM(CZ146:CZ148))</f>
        <v>0</v>
      </c>
      <c r="DA149" s="407"/>
      <c r="DB149" s="322"/>
      <c r="DC149" s="108">
        <f>IF(DC$1="","",SUMIF($O146:$O148,MID($H149,3,10),DC146:DC148))</f>
        <v>0</v>
      </c>
      <c r="DD149" s="108">
        <f>IF(DC$1="","",SUMIF($O146:$O148,MID($H149,3,10),DD146:DD148))</f>
        <v>0</v>
      </c>
      <c r="DE149" s="103">
        <f>IF(DC$1="","",SUM(DC149:DD149))</f>
        <v>0</v>
      </c>
      <c r="DF149" s="488">
        <f>IF(DC$1="","",SUM(DF146:DF148))</f>
        <v>0</v>
      </c>
      <c r="DG149" s="488">
        <f>IF(DC$1="","",SUM(DG146:DG148))</f>
        <v>0</v>
      </c>
      <c r="DH149" s="407"/>
      <c r="DI149" s="322"/>
      <c r="DJ149" s="108">
        <f>IF(DJ$1="","",SUMIF($O146:$O148,MID($H149,3,10),DJ146:DJ148))</f>
        <v>0</v>
      </c>
      <c r="DK149" s="108">
        <f>IF(DJ$1="","",SUMIF($O146:$O148,MID($H149,3,10),DK146:DK148))</f>
        <v>0</v>
      </c>
      <c r="DL149" s="103">
        <f>IF(DJ$1="","",SUM(DJ149:DK149))</f>
        <v>0</v>
      </c>
      <c r="DM149" s="488">
        <f>IF(DJ$1="","",SUM(DM146:DM148))</f>
        <v>0</v>
      </c>
      <c r="DN149" s="488">
        <f>IF(DJ$1="","",SUM(DN146:DN148))</f>
        <v>0</v>
      </c>
      <c r="DO149" s="407"/>
      <c r="DP149" s="322"/>
      <c r="DQ149" s="108">
        <f>IF(DQ$1="","",SUMIF($O146:$O148,MID($H149,3,10),DQ146:DQ148))</f>
        <v>0</v>
      </c>
      <c r="DR149" s="108">
        <f>IF(DQ$1="","",SUMIF($O146:$O148,MID($H149,3,10),DR146:DR148))</f>
        <v>0</v>
      </c>
      <c r="DS149" s="103">
        <f>IF(DQ$1="","",SUM(DQ149:DR149))</f>
        <v>0</v>
      </c>
      <c r="DT149" s="488">
        <f>IF(DQ$1="","",SUM(DT146:DT148))</f>
        <v>0</v>
      </c>
      <c r="DU149" s="488">
        <f>IF(DQ$1="","",SUM(DU146:DU148))</f>
        <v>0</v>
      </c>
      <c r="DV149" s="407"/>
    </row>
    <row r="150" spans="1:126" ht="12.75" x14ac:dyDescent="0.2">
      <c r="A150" s="94" t="s">
        <v>177</v>
      </c>
      <c r="B150" s="95"/>
      <c r="C150" s="113">
        <f>SUM(C108,C144,C149)</f>
        <v>0</v>
      </c>
      <c r="D150" s="113">
        <f>SUM(D108,D144,D149)</f>
        <v>0</v>
      </c>
      <c r="E150" s="113">
        <f t="shared" si="170"/>
        <v>0</v>
      </c>
      <c r="F150" s="97"/>
      <c r="G150" s="18"/>
      <c r="H150" s="323" t="s">
        <v>301</v>
      </c>
      <c r="I150" s="113">
        <f>IF(I$1="","",SUM(I108,I144,I149))</f>
        <v>0</v>
      </c>
      <c r="J150" s="113">
        <f>IF(I$1="","",SUM(J108,J144,J149))</f>
        <v>0</v>
      </c>
      <c r="K150" s="113">
        <f>IF(I$1="","",SUM(I150:J150))</f>
        <v>0</v>
      </c>
      <c r="L150" s="113">
        <f>IF(I$1="","",SUM(L108,L144,L149))</f>
        <v>0</v>
      </c>
      <c r="M150" s="113">
        <f>IF(I$1="","",SUM(M108,M144,M149))</f>
        <v>0</v>
      </c>
      <c r="N150" s="410"/>
      <c r="O150" s="322" t="str">
        <f t="shared" si="223"/>
        <v>ST</v>
      </c>
      <c r="P150" s="113">
        <f>IF(P$1="","",SUM(P108,P144,P149))</f>
        <v>0</v>
      </c>
      <c r="Q150" s="113">
        <f>IF(P$1="","",SUM(Q108,Q144,Q149))</f>
        <v>0</v>
      </c>
      <c r="R150" s="113">
        <f>IF(P$1="","",SUM(P150:Q150))</f>
        <v>0</v>
      </c>
      <c r="S150" s="113">
        <f>IF(P$1="","",SUM(S108,S144,S149))</f>
        <v>0</v>
      </c>
      <c r="T150" s="113">
        <f>IF(P$1="","",SUM(T108,T144,T149))</f>
        <v>0</v>
      </c>
      <c r="U150" s="410"/>
      <c r="V150" s="322"/>
      <c r="W150" s="113">
        <f>IF(W$1="","",SUM(W108,W144,W149))</f>
        <v>0</v>
      </c>
      <c r="X150" s="113">
        <f>IF(W$1="","",SUM(X108,X144,X149))</f>
        <v>0</v>
      </c>
      <c r="Y150" s="113">
        <f>IF(W$1="","",SUM(W150:X150))</f>
        <v>0</v>
      </c>
      <c r="Z150" s="113">
        <f>IF(W$1="","",SUM(Z108,Z144,Z149))</f>
        <v>0</v>
      </c>
      <c r="AA150" s="113">
        <f>IF(W$1="","",SUM(AA108,AA144,AA149))</f>
        <v>0</v>
      </c>
      <c r="AB150" s="410"/>
      <c r="AC150" s="322"/>
      <c r="AD150" s="113">
        <f>IF(AD$1="","",SUM(AD108,AD144,AD149))</f>
        <v>0</v>
      </c>
      <c r="AE150" s="113">
        <f>IF(AD$1="","",SUM(AE108,AE144,AE149))</f>
        <v>0</v>
      </c>
      <c r="AF150" s="113">
        <f>IF(AD$1="","",SUM(AD150:AE150))</f>
        <v>0</v>
      </c>
      <c r="AG150" s="113">
        <f>IF(AD$1="","",SUM(AG108,AG144,AG149))</f>
        <v>0</v>
      </c>
      <c r="AH150" s="113">
        <f>IF(AD$1="","",SUM(AH108,AH144,AH149))</f>
        <v>0</v>
      </c>
      <c r="AI150" s="410"/>
      <c r="AJ150" s="322"/>
      <c r="AK150" s="113">
        <f>IF(AK$1="","",SUM(AK108,AK144,AK149))</f>
        <v>0</v>
      </c>
      <c r="AL150" s="113">
        <f>IF(AK$1="","",SUM(AL108,AL144,AL149))</f>
        <v>0</v>
      </c>
      <c r="AM150" s="113">
        <f>IF(AK$1="","",SUM(AK150:AL150))</f>
        <v>0</v>
      </c>
      <c r="AN150" s="113">
        <f>IF(AK$1="","",SUM(AN108,AN144,AN149))</f>
        <v>0</v>
      </c>
      <c r="AO150" s="113">
        <f>IF(AK$1="","",SUM(AO108,AO144,AO149))</f>
        <v>0</v>
      </c>
      <c r="AP150" s="410"/>
      <c r="AQ150" s="322"/>
      <c r="AR150" s="113">
        <f>IF(AR$1="","",SUM(AR108,AR144,AR149))</f>
        <v>0</v>
      </c>
      <c r="AS150" s="113">
        <f>IF(AR$1="","",SUM(AS108,AS144,AS149))</f>
        <v>0</v>
      </c>
      <c r="AT150" s="113">
        <f>IF(AR$1="","",SUM(AR150:AS150))</f>
        <v>0</v>
      </c>
      <c r="AU150" s="113">
        <f>IF(AR$1="","",SUM(AU108,AU144,AU149))</f>
        <v>0</v>
      </c>
      <c r="AV150" s="113">
        <f>IF(AR$1="","",SUM(AV108,AV144,AV149))</f>
        <v>0</v>
      </c>
      <c r="AW150" s="410"/>
      <c r="AX150" s="322"/>
      <c r="AY150" s="113">
        <f>IF(AY$1="","",SUM(AY108,AY144,AY149))</f>
        <v>0</v>
      </c>
      <c r="AZ150" s="113">
        <f>IF(AY$1="","",SUM(AZ108,AZ144,AZ149))</f>
        <v>0</v>
      </c>
      <c r="BA150" s="113">
        <f>IF(AY$1="","",SUM(AY150:AZ150))</f>
        <v>0</v>
      </c>
      <c r="BB150" s="113">
        <f>IF(AY$1="","",SUM(BB108,BB144,BB149))</f>
        <v>0</v>
      </c>
      <c r="BC150" s="113">
        <f>IF(AY$1="","",SUM(BC108,BC144,BC149))</f>
        <v>0</v>
      </c>
      <c r="BD150" s="410"/>
      <c r="BE150" s="322"/>
      <c r="BF150" s="113">
        <f>IF(BF$1="","",SUM(BF108,BF144,BF149))</f>
        <v>0</v>
      </c>
      <c r="BG150" s="113">
        <f>IF(BF$1="","",SUM(BG108,BG144,BG149))</f>
        <v>0</v>
      </c>
      <c r="BH150" s="113">
        <f>IF(BF$1="","",SUM(BF150:BG150))</f>
        <v>0</v>
      </c>
      <c r="BI150" s="113">
        <f>IF(BF$1="","",SUM(BI108,BI144,BI149))</f>
        <v>0</v>
      </c>
      <c r="BJ150" s="113">
        <f>IF(BF$1="","",SUM(BJ108,BJ144,BJ149))</f>
        <v>0</v>
      </c>
      <c r="BK150" s="410"/>
      <c r="BL150" s="322"/>
      <c r="BM150" s="113">
        <f>IF(BM$1="","",SUM(BM108,BM144,BM149))</f>
        <v>0</v>
      </c>
      <c r="BN150" s="113">
        <f>IF(BM$1="","",SUM(BN108,BN144,BN149))</f>
        <v>0</v>
      </c>
      <c r="BO150" s="113">
        <f>IF(BM$1="","",SUM(BM150:BN150))</f>
        <v>0</v>
      </c>
      <c r="BP150" s="113">
        <f>IF(BM$1="","",SUM(BP108,BP144,BP149))</f>
        <v>0</v>
      </c>
      <c r="BQ150" s="113">
        <f>IF(BM$1="","",SUM(BQ108,BQ144,BQ149))</f>
        <v>0</v>
      </c>
      <c r="BR150" s="410"/>
      <c r="BS150" s="322"/>
      <c r="BT150" s="113">
        <f>IF(BT$1="","",SUM(BT108,BT144,BT149))</f>
        <v>0</v>
      </c>
      <c r="BU150" s="113">
        <f>IF(BT$1="","",SUM(BU108,BU144,BU149))</f>
        <v>0</v>
      </c>
      <c r="BV150" s="113">
        <f>IF(BT$1="","",SUM(BT150:BU150))</f>
        <v>0</v>
      </c>
      <c r="BW150" s="113">
        <f>IF(BT$1="","",SUM(BW108,BW144,BW149))</f>
        <v>0</v>
      </c>
      <c r="BX150" s="113">
        <f>IF(BT$1="","",SUM(BX108,BX144,BX149))</f>
        <v>0</v>
      </c>
      <c r="BY150" s="410"/>
      <c r="BZ150" s="322"/>
      <c r="CA150" s="113">
        <f>IF(CA$1="","",SUM(CA108,CA144,CA149))</f>
        <v>0</v>
      </c>
      <c r="CB150" s="113">
        <f>IF(CA$1="","",SUM(CB108,CB144,CB149))</f>
        <v>0</v>
      </c>
      <c r="CC150" s="113">
        <f>IF(CA$1="","",SUM(CA150:CB150))</f>
        <v>0</v>
      </c>
      <c r="CD150" s="113">
        <f>IF(CA$1="","",SUM(CD108,CD144,CD149))</f>
        <v>0</v>
      </c>
      <c r="CE150" s="113">
        <f>IF(CA$1="","",SUM(CE108,CE144,CE149))</f>
        <v>0</v>
      </c>
      <c r="CF150" s="410"/>
      <c r="CG150" s="322"/>
      <c r="CH150" s="113">
        <f>IF(CH$1="","",SUM(CH108,CH144,CH149))</f>
        <v>0</v>
      </c>
      <c r="CI150" s="113">
        <f>IF(CH$1="","",SUM(CI108,CI144,CI149))</f>
        <v>0</v>
      </c>
      <c r="CJ150" s="113">
        <f>IF(CH$1="","",SUM(CH150:CI150))</f>
        <v>0</v>
      </c>
      <c r="CK150" s="113">
        <f>IF(CH$1="","",SUM(CK108,CK144,CK149))</f>
        <v>0</v>
      </c>
      <c r="CL150" s="113">
        <f>IF(CH$1="","",SUM(CL108,CL144,CL149))</f>
        <v>0</v>
      </c>
      <c r="CM150" s="410"/>
      <c r="CN150" s="322"/>
      <c r="CO150" s="113">
        <f>IF(CO$1="","",SUM(CO108,CO144,CO149))</f>
        <v>0</v>
      </c>
      <c r="CP150" s="113">
        <f>IF(CO$1="","",SUM(CP108,CP144,CP149))</f>
        <v>0</v>
      </c>
      <c r="CQ150" s="113">
        <f>IF(CO$1="","",SUM(CO150:CP150))</f>
        <v>0</v>
      </c>
      <c r="CR150" s="113">
        <f>IF(CO$1="","",SUM(CR108,CR144,CR149))</f>
        <v>0</v>
      </c>
      <c r="CS150" s="113">
        <f>IF(CO$1="","",SUM(CS108,CS144,CS149))</f>
        <v>0</v>
      </c>
      <c r="CT150" s="410"/>
      <c r="CU150" s="322"/>
      <c r="CV150" s="113">
        <f>IF(CV$1="","",SUM(CV108,CV144,CV149))</f>
        <v>0</v>
      </c>
      <c r="CW150" s="113">
        <f>IF(CV$1="","",SUM(CW108,CW144,CW149))</f>
        <v>0</v>
      </c>
      <c r="CX150" s="113">
        <f>IF(CV$1="","",SUM(CV150:CW150))</f>
        <v>0</v>
      </c>
      <c r="CY150" s="113">
        <f>IF(CV$1="","",SUM(CY108,CY144,CY149))</f>
        <v>0</v>
      </c>
      <c r="CZ150" s="113">
        <f>IF(CV$1="","",SUM(CZ108,CZ144,CZ149))</f>
        <v>0</v>
      </c>
      <c r="DA150" s="410"/>
      <c r="DB150" s="322"/>
      <c r="DC150" s="113">
        <f>IF(DC$1="","",SUM(DC108,DC144,DC149))</f>
        <v>0</v>
      </c>
      <c r="DD150" s="113">
        <f>IF(DC$1="","",SUM(DD108,DD144,DD149))</f>
        <v>0</v>
      </c>
      <c r="DE150" s="113">
        <f>IF(DC$1="","",SUM(DC150:DD150))</f>
        <v>0</v>
      </c>
      <c r="DF150" s="113">
        <f>IF(DC$1="","",SUM(DF108,DF144,DF149))</f>
        <v>0</v>
      </c>
      <c r="DG150" s="113">
        <f>IF(DC$1="","",SUM(DG108,DG144,DG149))</f>
        <v>0</v>
      </c>
      <c r="DH150" s="410"/>
      <c r="DI150" s="322"/>
      <c r="DJ150" s="113">
        <f>IF(DJ$1="","",SUM(DJ108,DJ144,DJ149))</f>
        <v>0</v>
      </c>
      <c r="DK150" s="113">
        <f>IF(DJ$1="","",SUM(DK108,DK144,DK149))</f>
        <v>0</v>
      </c>
      <c r="DL150" s="113">
        <f>IF(DJ$1="","",SUM(DJ150:DK150))</f>
        <v>0</v>
      </c>
      <c r="DM150" s="113">
        <f>IF(DJ$1="","",SUM(DM108,DM144,DM149))</f>
        <v>0</v>
      </c>
      <c r="DN150" s="113">
        <f>IF(DJ$1="","",SUM(DN108,DN144,DN149))</f>
        <v>0</v>
      </c>
      <c r="DO150" s="410"/>
      <c r="DP150" s="322"/>
      <c r="DQ150" s="113">
        <f>IF(DQ$1="","",SUM(DQ108,DQ144,DQ149))</f>
        <v>0</v>
      </c>
      <c r="DR150" s="113">
        <f>IF(DQ$1="","",SUM(DR108,DR144,DR149))</f>
        <v>0</v>
      </c>
      <c r="DS150" s="113">
        <f>IF(DQ$1="","",SUM(DQ150:DR150))</f>
        <v>0</v>
      </c>
      <c r="DT150" s="113">
        <f>IF(DQ$1="","",SUM(DT108,DT144,DT149))</f>
        <v>0</v>
      </c>
      <c r="DU150" s="113">
        <f>IF(DQ$1="","",SUM(DU108,DU144,DU149))</f>
        <v>0</v>
      </c>
      <c r="DV150" s="410"/>
    </row>
    <row r="151" spans="1:126" ht="15.75" x14ac:dyDescent="0.25">
      <c r="A151" s="705" t="s">
        <v>188</v>
      </c>
      <c r="B151" s="706"/>
      <c r="C151" s="706"/>
      <c r="D151" s="706"/>
      <c r="E151" s="706"/>
      <c r="F151" s="707"/>
      <c r="G151" s="18"/>
      <c r="H151" s="320"/>
      <c r="I151" s="457" t="str">
        <f>IF(I$1="","",IF(SUM(C151)=0,"",C151))</f>
        <v/>
      </c>
      <c r="J151" s="458" t="str">
        <f>IF(I$1="","",IF(SUM(D151)=0,"",D151))</f>
        <v/>
      </c>
      <c r="K151" s="459"/>
      <c r="L151" s="740" t="str">
        <f>$A151</f>
        <v>Substation &lt; Name, # &gt;</v>
      </c>
      <c r="M151" s="741"/>
      <c r="N151" s="741"/>
      <c r="O151" s="320"/>
      <c r="P151" s="457" t="str">
        <f>IF(P$1="","",IF(SUM(I151)=0,"",I151))</f>
        <v/>
      </c>
      <c r="Q151" s="458" t="str">
        <f>IF(P$1="","",IF(SUM(J151)=0,"",J151))</f>
        <v/>
      </c>
      <c r="R151" s="459"/>
      <c r="S151" s="740" t="str">
        <f>$A151</f>
        <v>Substation &lt; Name, # &gt;</v>
      </c>
      <c r="T151" s="741"/>
      <c r="U151" s="741"/>
      <c r="V151" s="320"/>
      <c r="W151" s="457" t="str">
        <f>IF(W$1="","",IF(SUM(P151)=0,"",P151))</f>
        <v/>
      </c>
      <c r="X151" s="458" t="str">
        <f>IF(W$1="","",IF(SUM(Q151)=0,"",Q151))</f>
        <v/>
      </c>
      <c r="Y151" s="309"/>
      <c r="Z151" s="740" t="str">
        <f>$A151</f>
        <v>Substation &lt; Name, # &gt;</v>
      </c>
      <c r="AA151" s="741"/>
      <c r="AB151" s="741"/>
      <c r="AC151" s="320"/>
      <c r="AD151" s="457" t="str">
        <f>IF(AD$1="","",IF(SUM(W151)=0,"",W151))</f>
        <v/>
      </c>
      <c r="AE151" s="458" t="str">
        <f>IF(AD$1="","",IF(SUM(X151)=0,"",X151))</f>
        <v/>
      </c>
      <c r="AF151" s="309"/>
      <c r="AG151" s="740" t="str">
        <f>$A151</f>
        <v>Substation &lt; Name, # &gt;</v>
      </c>
      <c r="AH151" s="741"/>
      <c r="AI151" s="741"/>
      <c r="AJ151" s="320"/>
      <c r="AK151" s="457" t="str">
        <f>IF(AK$1="","",IF(SUM(AD151)=0,"",AD151))</f>
        <v/>
      </c>
      <c r="AL151" s="458" t="str">
        <f>IF(AK$1="","",IF(SUM(AE151)=0,"",AE151))</f>
        <v/>
      </c>
      <c r="AM151" s="309"/>
      <c r="AN151" s="740" t="str">
        <f>$A151</f>
        <v>Substation &lt; Name, # &gt;</v>
      </c>
      <c r="AO151" s="741"/>
      <c r="AP151" s="741"/>
      <c r="AQ151" s="320"/>
      <c r="AR151" s="457" t="str">
        <f>IF(AR$1="","",IF(SUM(AK151)=0,"",AK151))</f>
        <v/>
      </c>
      <c r="AS151" s="458" t="str">
        <f>IF(AR$1="","",IF(SUM(AL151)=0,"",AL151))</f>
        <v/>
      </c>
      <c r="AT151" s="309"/>
      <c r="AU151" s="740" t="str">
        <f>$A151</f>
        <v>Substation &lt; Name, # &gt;</v>
      </c>
      <c r="AV151" s="741"/>
      <c r="AW151" s="741"/>
      <c r="AX151" s="320"/>
      <c r="AY151" s="457" t="str">
        <f>IF(AY$1="","",IF(SUM(AR151)=0,"",AR151))</f>
        <v/>
      </c>
      <c r="AZ151" s="458" t="str">
        <f>IF(AY$1="","",IF(SUM(AS151)=0,"",AS151))</f>
        <v/>
      </c>
      <c r="BA151" s="309"/>
      <c r="BB151" s="740" t="str">
        <f>$A151</f>
        <v>Substation &lt; Name, # &gt;</v>
      </c>
      <c r="BC151" s="741"/>
      <c r="BD151" s="741"/>
      <c r="BE151" s="320"/>
      <c r="BF151" s="457" t="str">
        <f>IF(BF$1="","",IF(SUM(AY151)=0,"",AY151))</f>
        <v/>
      </c>
      <c r="BG151" s="458" t="str">
        <f>IF(BF$1="","",IF(SUM(AZ151)=0,"",AZ151))</f>
        <v/>
      </c>
      <c r="BH151" s="309"/>
      <c r="BI151" s="740" t="str">
        <f>$A151</f>
        <v>Substation &lt; Name, # &gt;</v>
      </c>
      <c r="BJ151" s="741"/>
      <c r="BK151" s="741"/>
      <c r="BL151" s="320"/>
      <c r="BM151" s="457" t="str">
        <f>IF(BM$1="","",IF(SUM(BF151)=0,"",BF151))</f>
        <v/>
      </c>
      <c r="BN151" s="458" t="str">
        <f>IF(BM$1="","",IF(SUM(BG151)=0,"",BG151))</f>
        <v/>
      </c>
      <c r="BO151" s="309"/>
      <c r="BP151" s="740" t="str">
        <f>$A151</f>
        <v>Substation &lt; Name, # &gt;</v>
      </c>
      <c r="BQ151" s="741"/>
      <c r="BR151" s="741"/>
      <c r="BS151" s="320"/>
      <c r="BT151" s="457" t="str">
        <f>IF(BT$1="","",IF(SUM(BM151)=0,"",BM151))</f>
        <v/>
      </c>
      <c r="BU151" s="458" t="str">
        <f>IF(BT$1="","",IF(SUM(BN151)=0,"",BN151))</f>
        <v/>
      </c>
      <c r="BV151" s="309"/>
      <c r="BW151" s="740" t="str">
        <f>$A151</f>
        <v>Substation &lt; Name, # &gt;</v>
      </c>
      <c r="BX151" s="741"/>
      <c r="BY151" s="741"/>
      <c r="BZ151" s="320"/>
      <c r="CA151" s="457" t="str">
        <f>IF(CA$1="","",IF(SUM(BT151)=0,"",BT151))</f>
        <v/>
      </c>
      <c r="CB151" s="458" t="str">
        <f>IF(CA$1="","",IF(SUM(BU151)=0,"",BU151))</f>
        <v/>
      </c>
      <c r="CC151" s="309"/>
      <c r="CD151" s="740" t="str">
        <f>$A151</f>
        <v>Substation &lt; Name, # &gt;</v>
      </c>
      <c r="CE151" s="741"/>
      <c r="CF151" s="741"/>
      <c r="CG151" s="320"/>
      <c r="CH151" s="457" t="str">
        <f>IF(CH$1="","",IF(SUM(CA151)=0,"",CA151))</f>
        <v/>
      </c>
      <c r="CI151" s="458" t="str">
        <f>IF(CH$1="","",IF(SUM(CB151)=0,"",CB151))</f>
        <v/>
      </c>
      <c r="CJ151" s="309"/>
      <c r="CK151" s="740" t="str">
        <f>$A151</f>
        <v>Substation &lt; Name, # &gt;</v>
      </c>
      <c r="CL151" s="741"/>
      <c r="CM151" s="741"/>
      <c r="CN151" s="320"/>
      <c r="CO151" s="457" t="str">
        <f>IF(CO$1="","",IF(SUM(CH151)=0,"",CH151))</f>
        <v/>
      </c>
      <c r="CP151" s="458" t="str">
        <f>IF(CO$1="","",IF(SUM(CI151)=0,"",CI151))</f>
        <v/>
      </c>
      <c r="CQ151" s="309"/>
      <c r="CR151" s="740" t="str">
        <f>$A151</f>
        <v>Substation &lt; Name, # &gt;</v>
      </c>
      <c r="CS151" s="741"/>
      <c r="CT151" s="741"/>
      <c r="CU151" s="320"/>
      <c r="CV151" s="457" t="str">
        <f>IF(CV$1="","",IF(SUM(CO151)=0,"",CO151))</f>
        <v/>
      </c>
      <c r="CW151" s="458" t="str">
        <f>IF(CV$1="","",IF(SUM(CP151)=0,"",CP151))</f>
        <v/>
      </c>
      <c r="CX151" s="309"/>
      <c r="CY151" s="740" t="str">
        <f>$A151</f>
        <v>Substation &lt; Name, # &gt;</v>
      </c>
      <c r="CZ151" s="741"/>
      <c r="DA151" s="741"/>
      <c r="DB151" s="320"/>
      <c r="DC151" s="457" t="str">
        <f>IF(DC$1="","",IF(SUM(CV151)=0,"",CV151))</f>
        <v/>
      </c>
      <c r="DD151" s="458" t="str">
        <f>IF(DC$1="","",IF(SUM(CW151)=0,"",CW151))</f>
        <v/>
      </c>
      <c r="DE151" s="309"/>
      <c r="DF151" s="740" t="str">
        <f>$A151</f>
        <v>Substation &lt; Name, # &gt;</v>
      </c>
      <c r="DG151" s="741"/>
      <c r="DH151" s="741"/>
      <c r="DI151" s="320"/>
      <c r="DJ151" s="457" t="str">
        <f>IF(DJ$1="","",IF(SUM(DC151)=0,"",DC151))</f>
        <v/>
      </c>
      <c r="DK151" s="458" t="str">
        <f>IF(DJ$1="","",IF(SUM(DD151)=0,"",DD151))</f>
        <v/>
      </c>
      <c r="DL151" s="309"/>
      <c r="DM151" s="740" t="str">
        <f>$A151</f>
        <v>Substation &lt; Name, # &gt;</v>
      </c>
      <c r="DN151" s="741"/>
      <c r="DO151" s="741"/>
      <c r="DP151" s="320"/>
      <c r="DQ151" s="457" t="str">
        <f>IF(DQ$1="","",IF(SUM(DJ151)=0,"",DJ151))</f>
        <v/>
      </c>
      <c r="DR151" s="458" t="str">
        <f>IF(DQ$1="","",IF(SUM(DK151)=0,"",DK151))</f>
        <v/>
      </c>
      <c r="DS151" s="309"/>
      <c r="DT151" s="740" t="str">
        <f>$A151</f>
        <v>Substation &lt; Name, # &gt;</v>
      </c>
      <c r="DU151" s="741"/>
      <c r="DV151" s="741"/>
    </row>
    <row r="152" spans="1:126" ht="12.75" x14ac:dyDescent="0.2">
      <c r="A152" s="735" t="s">
        <v>79</v>
      </c>
      <c r="B152" s="736"/>
      <c r="C152" s="736"/>
      <c r="D152" s="736"/>
      <c r="E152" s="736"/>
      <c r="F152" s="737"/>
      <c r="G152" s="18"/>
      <c r="H152" s="320"/>
      <c r="I152" s="460"/>
      <c r="J152" s="461"/>
      <c r="K152" s="461"/>
      <c r="L152" s="477" t="str">
        <f ca="1">IF(I$1="","",IF(K152="","",K152-INDIRECT("R[0]C"&amp;K$3,FALSE)))</f>
        <v/>
      </c>
      <c r="M152" s="477"/>
      <c r="N152" s="404"/>
      <c r="O152" s="320"/>
      <c r="P152" s="460"/>
      <c r="Q152" s="461"/>
      <c r="R152" s="461"/>
      <c r="S152" s="477"/>
      <c r="T152" s="477"/>
      <c r="U152" s="404"/>
      <c r="V152" s="320"/>
      <c r="W152" s="460"/>
      <c r="X152" s="461"/>
      <c r="Y152" s="311"/>
      <c r="Z152" s="477"/>
      <c r="AA152" s="477"/>
      <c r="AB152" s="404"/>
      <c r="AC152" s="320"/>
      <c r="AD152" s="460"/>
      <c r="AE152" s="461"/>
      <c r="AF152" s="311"/>
      <c r="AG152" s="477"/>
      <c r="AH152" s="477"/>
      <c r="AI152" s="404"/>
      <c r="AJ152" s="320"/>
      <c r="AK152" s="460"/>
      <c r="AL152" s="461"/>
      <c r="AM152" s="311"/>
      <c r="AN152" s="477"/>
      <c r="AO152" s="477"/>
      <c r="AP152" s="404"/>
      <c r="AQ152" s="320"/>
      <c r="AR152" s="460"/>
      <c r="AS152" s="461"/>
      <c r="AT152" s="311"/>
      <c r="AU152" s="477"/>
      <c r="AV152" s="477"/>
      <c r="AW152" s="404"/>
      <c r="AX152" s="320"/>
      <c r="AY152" s="460"/>
      <c r="AZ152" s="461"/>
      <c r="BA152" s="311"/>
      <c r="BB152" s="477"/>
      <c r="BC152" s="477"/>
      <c r="BD152" s="404"/>
      <c r="BE152" s="320"/>
      <c r="BF152" s="460"/>
      <c r="BG152" s="461"/>
      <c r="BH152" s="311"/>
      <c r="BI152" s="477"/>
      <c r="BJ152" s="477"/>
      <c r="BK152" s="404"/>
      <c r="BL152" s="320"/>
      <c r="BM152" s="460"/>
      <c r="BN152" s="461"/>
      <c r="BO152" s="311"/>
      <c r="BP152" s="477"/>
      <c r="BQ152" s="477"/>
      <c r="BR152" s="404"/>
      <c r="BS152" s="320"/>
      <c r="BT152" s="460"/>
      <c r="BU152" s="461"/>
      <c r="BV152" s="311"/>
      <c r="BW152" s="477"/>
      <c r="BX152" s="477"/>
      <c r="BY152" s="404"/>
      <c r="BZ152" s="320"/>
      <c r="CA152" s="460"/>
      <c r="CB152" s="461"/>
      <c r="CC152" s="311"/>
      <c r="CD152" s="477"/>
      <c r="CE152" s="477"/>
      <c r="CF152" s="404"/>
      <c r="CG152" s="320"/>
      <c r="CH152" s="460"/>
      <c r="CI152" s="461"/>
      <c r="CJ152" s="311"/>
      <c r="CK152" s="477"/>
      <c r="CL152" s="477"/>
      <c r="CM152" s="404"/>
      <c r="CN152" s="320"/>
      <c r="CO152" s="460"/>
      <c r="CP152" s="461"/>
      <c r="CQ152" s="311"/>
      <c r="CR152" s="477"/>
      <c r="CS152" s="477"/>
      <c r="CT152" s="404"/>
      <c r="CU152" s="320"/>
      <c r="CV152" s="460"/>
      <c r="CW152" s="461"/>
      <c r="CX152" s="311"/>
      <c r="CY152" s="477"/>
      <c r="CZ152" s="477"/>
      <c r="DA152" s="404"/>
      <c r="DB152" s="320"/>
      <c r="DC152" s="460"/>
      <c r="DD152" s="461"/>
      <c r="DE152" s="311"/>
      <c r="DF152" s="477"/>
      <c r="DG152" s="477"/>
      <c r="DH152" s="404"/>
      <c r="DI152" s="320"/>
      <c r="DJ152" s="460"/>
      <c r="DK152" s="461"/>
      <c r="DL152" s="311"/>
      <c r="DM152" s="477"/>
      <c r="DN152" s="477"/>
      <c r="DO152" s="404"/>
      <c r="DP152" s="320"/>
      <c r="DQ152" s="460"/>
      <c r="DR152" s="461"/>
      <c r="DS152" s="311"/>
      <c r="DT152" s="477"/>
      <c r="DU152" s="477"/>
      <c r="DV152" s="404"/>
    </row>
    <row r="153" spans="1:126" ht="12.75" outlineLevel="1" x14ac:dyDescent="0.2">
      <c r="A153" s="100" t="s">
        <v>100</v>
      </c>
      <c r="B153" s="165"/>
      <c r="C153" s="101">
        <f>SUMIF($H154:$H169,MID($H153,3,10),C154:C169)</f>
        <v>0</v>
      </c>
      <c r="D153" s="101">
        <f>SUMIF($H154:$H169,MID($H153,3,10),D154:D169)</f>
        <v>0</v>
      </c>
      <c r="E153" s="101">
        <f t="shared" ref="E153:E182" si="224">SUM(C153:D153)</f>
        <v>0</v>
      </c>
      <c r="F153" s="147"/>
      <c r="G153" s="18"/>
      <c r="H153" s="320" t="s">
        <v>337</v>
      </c>
      <c r="I153" s="77">
        <f t="shared" ref="I153:I181" si="225">IF(K$1="Rejected",C153,IF(L153="",C153,SUM(C153,L153)))</f>
        <v>0</v>
      </c>
      <c r="J153" s="77">
        <f t="shared" ref="J153:J181" si="226">IF(K$1="Rejected",D153,IF(M153="",D153,SUM(D153,M153)))</f>
        <v>0</v>
      </c>
      <c r="K153" s="101">
        <f t="shared" ref="K153:K181" si="227">IF(I$1="","",SUM(I153:J153))</f>
        <v>0</v>
      </c>
      <c r="L153" s="432">
        <f>IF(I$1="","",SUMIF($H154:$H169,MID($H153,3,10),L154:L169))</f>
        <v>0</v>
      </c>
      <c r="M153" s="432">
        <f>IF(I$1="","",SUMIF($H154:$H169,MID($H153,3,10),M154:M169))</f>
        <v>0</v>
      </c>
      <c r="N153" s="382"/>
      <c r="O153" s="320" t="str">
        <f t="shared" ref="O153:O216" si="228">IF(LEFT($H153,2)="s_",MID($H153,3,LEN($H153)-3),$H153)</f>
        <v>SM</v>
      </c>
      <c r="P153" s="77">
        <f t="shared" ref="P153:P181" si="229">IF(R$1="Rejected",I153,IF(S153="",I153,SUM(I153,S153)))</f>
        <v>0</v>
      </c>
      <c r="Q153" s="77">
        <f t="shared" ref="Q153:Q181" si="230">IF(R$1="Rejected",J153,IF(T153="",J153,SUM(J153,T153)))</f>
        <v>0</v>
      </c>
      <c r="R153" s="101">
        <f t="shared" ref="R153:R185" si="231">IF(P$1="","",SUM(P153:Q153))</f>
        <v>0</v>
      </c>
      <c r="S153" s="432">
        <f>IF(P$1="","",SUMIF($H154:$H169,MID($H153,3,10),S154:S169))</f>
        <v>0</v>
      </c>
      <c r="T153" s="432">
        <f>IF(P$1="","",SUMIF($H154:$H169,MID($H153,3,10),T154:T169))</f>
        <v>0</v>
      </c>
      <c r="U153" s="382"/>
      <c r="V153" s="320"/>
      <c r="W153" s="77">
        <f t="shared" ref="W153:W181" si="232">IF(Y$1="Rejected",P153,IF(Z153="",P153,SUM(P153,Z153)))</f>
        <v>0</v>
      </c>
      <c r="X153" s="77">
        <f t="shared" ref="X153:X181" si="233">IF(Y$1="Rejected",Q153,IF(AA153="",Q153,SUM(Q153,AA153)))</f>
        <v>0</v>
      </c>
      <c r="Y153" s="101">
        <f t="shared" ref="Y153:Y185" si="234">IF(W$1="","",SUM(W153:X153))</f>
        <v>0</v>
      </c>
      <c r="Z153" s="432">
        <f>IF(W$1="","",SUMIF($H154:$H169,MID($H153,3,10),Z154:Z169))</f>
        <v>0</v>
      </c>
      <c r="AA153" s="432">
        <f>IF(W$1="","",SUMIF($H154:$H169,MID($H153,3,10),AA154:AA169))</f>
        <v>0</v>
      </c>
      <c r="AB153" s="382"/>
      <c r="AC153" s="320"/>
      <c r="AD153" s="77">
        <f t="shared" ref="AD153:AD181" si="235">IF(AF$1="Rejected",W153,IF(AG153="",W153,SUM(W153,AG153)))</f>
        <v>0</v>
      </c>
      <c r="AE153" s="77">
        <f t="shared" ref="AE153:AE181" si="236">IF(AF$1="Rejected",X153,IF(AH153="",X153,SUM(X153,AH153)))</f>
        <v>0</v>
      </c>
      <c r="AF153" s="101">
        <f t="shared" ref="AF153:AF185" si="237">IF(AD$1="","",SUM(AD153:AE153))</f>
        <v>0</v>
      </c>
      <c r="AG153" s="432">
        <f>IF(AD$1="","",SUMIF($H154:$H169,MID($H153,3,10),AG154:AG169))</f>
        <v>0</v>
      </c>
      <c r="AH153" s="432">
        <f>IF(AD$1="","",SUMIF($H154:$H169,MID($H153,3,10),AH154:AH169))</f>
        <v>0</v>
      </c>
      <c r="AI153" s="382"/>
      <c r="AJ153" s="320"/>
      <c r="AK153" s="77">
        <f t="shared" ref="AK153:AK181" si="238">IF(AM$1="Rejected",AD153,IF(AN153="",AD153,SUM(AD153,AN153)))</f>
        <v>0</v>
      </c>
      <c r="AL153" s="77">
        <f t="shared" ref="AL153:AL181" si="239">IF(AM$1="Rejected",AE153,IF(AO153="",AE153,SUM(AE153,AO153)))</f>
        <v>0</v>
      </c>
      <c r="AM153" s="101">
        <f t="shared" ref="AM153:AM185" si="240">IF(AK$1="","",SUM(AK153:AL153))</f>
        <v>0</v>
      </c>
      <c r="AN153" s="432">
        <f>IF(AK$1="","",SUMIF($H154:$H169,MID($H153,3,10),AN154:AN169))</f>
        <v>0</v>
      </c>
      <c r="AO153" s="432">
        <f>IF(AK$1="","",SUMIF($H154:$H169,MID($H153,3,10),AO154:AO169))</f>
        <v>0</v>
      </c>
      <c r="AP153" s="382"/>
      <c r="AQ153" s="320"/>
      <c r="AR153" s="77">
        <f t="shared" ref="AR153:AR181" si="241">IF(AT$1="Rejected",AK153,IF(AU153="",AK153,SUM(AK153,AU153)))</f>
        <v>0</v>
      </c>
      <c r="AS153" s="77">
        <f t="shared" ref="AS153:AS181" si="242">IF(AT$1="Rejected",AL153,IF(AV153="",AL153,SUM(AL153,AV153)))</f>
        <v>0</v>
      </c>
      <c r="AT153" s="101">
        <f t="shared" ref="AT153:AT185" si="243">IF(AR$1="","",SUM(AR153:AS153))</f>
        <v>0</v>
      </c>
      <c r="AU153" s="432">
        <f>IF(AR$1="","",SUMIF($H154:$H169,MID($H153,3,10),AU154:AU169))</f>
        <v>0</v>
      </c>
      <c r="AV153" s="432">
        <f>IF(AR$1="","",SUMIF($H154:$H169,MID($H153,3,10),AV154:AV169))</f>
        <v>0</v>
      </c>
      <c r="AW153" s="382"/>
      <c r="AX153" s="320"/>
      <c r="AY153" s="77">
        <f t="shared" ref="AY153:AY181" si="244">IF(BA$1="Rejected",AR153,IF(BB153="",AR153,SUM(AR153,BB153)))</f>
        <v>0</v>
      </c>
      <c r="AZ153" s="77">
        <f t="shared" ref="AZ153:AZ181" si="245">IF(BA$1="Rejected",AS153,IF(BC153="",AS153,SUM(AS153,BC153)))</f>
        <v>0</v>
      </c>
      <c r="BA153" s="101">
        <f t="shared" ref="BA153:BA185" si="246">IF(AY$1="","",SUM(AY153:AZ153))</f>
        <v>0</v>
      </c>
      <c r="BB153" s="432">
        <f>IF(AY$1="","",SUMIF($H154:$H169,MID($H153,3,10),BB154:BB169))</f>
        <v>0</v>
      </c>
      <c r="BC153" s="432">
        <f>IF(AY$1="","",SUMIF($H154:$H169,MID($H153,3,10),BC154:BC169))</f>
        <v>0</v>
      </c>
      <c r="BD153" s="382"/>
      <c r="BE153" s="320"/>
      <c r="BF153" s="77">
        <f t="shared" ref="BF153:BF181" si="247">IF(BH$1="Rejected",AY153,IF(BI153="",AY153,SUM(AY153,BI153)))</f>
        <v>0</v>
      </c>
      <c r="BG153" s="77">
        <f t="shared" ref="BG153:BG181" si="248">IF(BH$1="Rejected",AZ153,IF(BJ153="",AZ153,SUM(AZ153,BJ153)))</f>
        <v>0</v>
      </c>
      <c r="BH153" s="101">
        <f t="shared" ref="BH153:BH185" si="249">IF(BF$1="","",SUM(BF153:BG153))</f>
        <v>0</v>
      </c>
      <c r="BI153" s="432">
        <f>IF(BF$1="","",SUMIF($H154:$H169,MID($H153,3,10),BI154:BI169))</f>
        <v>0</v>
      </c>
      <c r="BJ153" s="432">
        <f>IF(BF$1="","",SUMIF($H154:$H169,MID($H153,3,10),BJ154:BJ169))</f>
        <v>0</v>
      </c>
      <c r="BK153" s="382"/>
      <c r="BL153" s="320"/>
      <c r="BM153" s="77">
        <f t="shared" ref="BM153:BM181" si="250">IF(BO$1="Rejected",BF153,IF(BP153="",BF153,SUM(BF153,BP153)))</f>
        <v>0</v>
      </c>
      <c r="BN153" s="77">
        <f t="shared" ref="BN153:BN181" si="251">IF(BO$1="Rejected",BG153,IF(BQ153="",BG153,SUM(BG153,BQ153)))</f>
        <v>0</v>
      </c>
      <c r="BO153" s="101">
        <f t="shared" ref="BO153:BO185" si="252">IF(BM$1="","",SUM(BM153:BN153))</f>
        <v>0</v>
      </c>
      <c r="BP153" s="432">
        <f>IF(BM$1="","",SUMIF($H154:$H169,MID($H153,3,10),BP154:BP169))</f>
        <v>0</v>
      </c>
      <c r="BQ153" s="432">
        <f>IF(BM$1="","",SUMIF($H154:$H169,MID($H153,3,10),BQ154:BQ169))</f>
        <v>0</v>
      </c>
      <c r="BR153" s="382"/>
      <c r="BS153" s="320"/>
      <c r="BT153" s="77">
        <f t="shared" ref="BT153:BT181" si="253">IF(BV$1="Rejected",BM153,IF(BW153="",BM153,SUM(BM153,BW153)))</f>
        <v>0</v>
      </c>
      <c r="BU153" s="77">
        <f t="shared" ref="BU153:BU181" si="254">IF(BV$1="Rejected",BN153,IF(BX153="",BN153,SUM(BN153,BX153)))</f>
        <v>0</v>
      </c>
      <c r="BV153" s="101">
        <f t="shared" ref="BV153:BV185" si="255">IF(BT$1="","",SUM(BT153:BU153))</f>
        <v>0</v>
      </c>
      <c r="BW153" s="432">
        <f>IF(BT$1="","",SUMIF($H154:$H169,MID($H153,3,10),BW154:BW169))</f>
        <v>0</v>
      </c>
      <c r="BX153" s="432">
        <f>IF(BT$1="","",SUMIF($H154:$H169,MID($H153,3,10),BX154:BX169))</f>
        <v>0</v>
      </c>
      <c r="BY153" s="382"/>
      <c r="BZ153" s="320"/>
      <c r="CA153" s="77">
        <f t="shared" ref="CA153:CA181" si="256">IF(CC$1="Rejected",BT153,IF(CD153="",BT153,SUM(BT153,CD153)))</f>
        <v>0</v>
      </c>
      <c r="CB153" s="77">
        <f t="shared" ref="CB153:CB181" si="257">IF(CC$1="Rejected",BU153,IF(CE153="",BU153,SUM(BU153,CE153)))</f>
        <v>0</v>
      </c>
      <c r="CC153" s="101">
        <f t="shared" ref="CC153:CC185" si="258">IF(CA$1="","",SUM(CA153:CB153))</f>
        <v>0</v>
      </c>
      <c r="CD153" s="432">
        <f>IF(CA$1="","",SUMIF($H154:$H169,MID($H153,3,10),CD154:CD169))</f>
        <v>0</v>
      </c>
      <c r="CE153" s="432">
        <f>IF(CA$1="","",SUMIF($H154:$H169,MID($H153,3,10),CE154:CE169))</f>
        <v>0</v>
      </c>
      <c r="CF153" s="382"/>
      <c r="CG153" s="320"/>
      <c r="CH153" s="77">
        <f t="shared" ref="CH153:CH181" si="259">IF(CJ$1="Rejected",CA153,IF(CK153="",CA153,SUM(CA153,CK153)))</f>
        <v>0</v>
      </c>
      <c r="CI153" s="77">
        <f t="shared" ref="CI153:CI181" si="260">IF(CJ$1="Rejected",CB153,IF(CL153="",CB153,SUM(CB153,CL153)))</f>
        <v>0</v>
      </c>
      <c r="CJ153" s="101">
        <f t="shared" ref="CJ153:CJ185" si="261">IF(CH$1="","",SUM(CH153:CI153))</f>
        <v>0</v>
      </c>
      <c r="CK153" s="432">
        <f>IF(CH$1="","",SUMIF($H154:$H169,MID($H153,3,10),CK154:CK169))</f>
        <v>0</v>
      </c>
      <c r="CL153" s="432">
        <f>IF(CH$1="","",SUMIF($H154:$H169,MID($H153,3,10),CL154:CL169))</f>
        <v>0</v>
      </c>
      <c r="CM153" s="382"/>
      <c r="CN153" s="320"/>
      <c r="CO153" s="77">
        <f t="shared" ref="CO153:CO181" si="262">IF(CQ$1="Rejected",CH153,IF(CR153="",CH153,SUM(CH153,CR153)))</f>
        <v>0</v>
      </c>
      <c r="CP153" s="77">
        <f t="shared" ref="CP153:CP181" si="263">IF(CQ$1="Rejected",CI153,IF(CS153="",CI153,SUM(CI153,CS153)))</f>
        <v>0</v>
      </c>
      <c r="CQ153" s="101">
        <f t="shared" ref="CQ153:CQ185" si="264">IF(CO$1="","",SUM(CO153:CP153))</f>
        <v>0</v>
      </c>
      <c r="CR153" s="432">
        <f>IF(CO$1="","",SUMIF($H154:$H169,MID($H153,3,10),CR154:CR169))</f>
        <v>0</v>
      </c>
      <c r="CS153" s="432">
        <f>IF(CO$1="","",SUMIF($H154:$H169,MID($H153,3,10),CS154:CS169))</f>
        <v>0</v>
      </c>
      <c r="CT153" s="382"/>
      <c r="CU153" s="320"/>
      <c r="CV153" s="77">
        <f t="shared" ref="CV153:CV181" si="265">IF(CX$1="Rejected",CO153,IF(CY153="",CO153,SUM(CO153,CY153)))</f>
        <v>0</v>
      </c>
      <c r="CW153" s="77">
        <f t="shared" ref="CW153:CW181" si="266">IF(CX$1="Rejected",CP153,IF(CZ153="",CP153,SUM(CP153,CZ153)))</f>
        <v>0</v>
      </c>
      <c r="CX153" s="101">
        <f t="shared" ref="CX153:CX185" si="267">IF(CV$1="","",SUM(CV153:CW153))</f>
        <v>0</v>
      </c>
      <c r="CY153" s="432">
        <f>IF(CV$1="","",SUMIF($H154:$H169,MID($H153,3,10),CY154:CY169))</f>
        <v>0</v>
      </c>
      <c r="CZ153" s="432">
        <f>IF(CV$1="","",SUMIF($H154:$H169,MID($H153,3,10),CZ154:CZ169))</f>
        <v>0</v>
      </c>
      <c r="DA153" s="382"/>
      <c r="DB153" s="320"/>
      <c r="DC153" s="77">
        <f t="shared" ref="DC153:DC181" si="268">IF(DE$1="Rejected",CV153,IF(DF153="",CV153,SUM(CV153,DF153)))</f>
        <v>0</v>
      </c>
      <c r="DD153" s="77">
        <f t="shared" ref="DD153:DD181" si="269">IF(DE$1="Rejected",CW153,IF(DG153="",CW153,SUM(CW153,DG153)))</f>
        <v>0</v>
      </c>
      <c r="DE153" s="101">
        <f t="shared" ref="DE153:DE185" si="270">IF(DC$1="","",SUM(DC153:DD153))</f>
        <v>0</v>
      </c>
      <c r="DF153" s="432">
        <f>IF(DC$1="","",SUMIF($H154:$H169,MID($H153,3,10),DF154:DF169))</f>
        <v>0</v>
      </c>
      <c r="DG153" s="432">
        <f>IF(DC$1="","",SUMIF($H154:$H169,MID($H153,3,10),DG154:DG169))</f>
        <v>0</v>
      </c>
      <c r="DH153" s="382"/>
      <c r="DI153" s="320"/>
      <c r="DJ153" s="77">
        <f t="shared" ref="DJ153:DJ181" si="271">IF(DL$1="Rejected",DC153,IF(DM153="",DC153,SUM(DC153,DM153)))</f>
        <v>0</v>
      </c>
      <c r="DK153" s="77">
        <f t="shared" ref="DK153:DK181" si="272">IF(DL$1="Rejected",DD153,IF(DN153="",DD153,SUM(DD153,DN153)))</f>
        <v>0</v>
      </c>
      <c r="DL153" s="101">
        <f t="shared" ref="DL153:DL185" si="273">IF(DJ$1="","",SUM(DJ153:DK153))</f>
        <v>0</v>
      </c>
      <c r="DM153" s="432">
        <f>IF(DJ$1="","",SUMIF($H154:$H169,MID($H153,3,10),DM154:DM169))</f>
        <v>0</v>
      </c>
      <c r="DN153" s="432">
        <f>IF(DJ$1="","",SUMIF($H154:$H169,MID($H153,3,10),DN154:DN169))</f>
        <v>0</v>
      </c>
      <c r="DO153" s="382"/>
      <c r="DP153" s="320"/>
      <c r="DQ153" s="77">
        <f t="shared" ref="DQ153:DQ181" si="274">IF(DS$1="Rejected",DJ153,IF(DT153="",DJ153,SUM(DJ153,DT153)))</f>
        <v>0</v>
      </c>
      <c r="DR153" s="77">
        <f t="shared" ref="DR153:DR181" si="275">IF(DS$1="Rejected",DK153,IF(DU153="",DK153,SUM(DK153,DU153)))</f>
        <v>0</v>
      </c>
      <c r="DS153" s="101">
        <f t="shared" ref="DS153:DS185" si="276">IF(DQ$1="","",SUM(DQ153:DR153))</f>
        <v>0</v>
      </c>
      <c r="DT153" s="432">
        <f>IF(DQ$1="","",SUMIF($H154:$H169,MID($H153,3,10),DT154:DT169))</f>
        <v>0</v>
      </c>
      <c r="DU153" s="432">
        <f>IF(DQ$1="","",SUMIF($H154:$H169,MID($H153,3,10),DU154:DU169))</f>
        <v>0</v>
      </c>
      <c r="DV153" s="382"/>
    </row>
    <row r="154" spans="1:126" ht="12.75" outlineLevel="1" x14ac:dyDescent="0.2">
      <c r="A154" s="92" t="s">
        <v>97</v>
      </c>
      <c r="B154" s="166" t="s">
        <v>92</v>
      </c>
      <c r="C154" s="50"/>
      <c r="D154" s="51"/>
      <c r="E154" s="102">
        <f t="shared" si="224"/>
        <v>0</v>
      </c>
      <c r="F154" s="147"/>
      <c r="G154" s="18"/>
      <c r="H154" s="322" t="s">
        <v>336</v>
      </c>
      <c r="I154" s="79">
        <f t="shared" si="225"/>
        <v>0</v>
      </c>
      <c r="J154" s="79">
        <f t="shared" si="226"/>
        <v>0</v>
      </c>
      <c r="K154" s="102">
        <f t="shared" si="227"/>
        <v>0</v>
      </c>
      <c r="L154" s="535"/>
      <c r="M154" s="535"/>
      <c r="N154" s="407"/>
      <c r="O154" s="322" t="str">
        <f t="shared" si="228"/>
        <v>SME</v>
      </c>
      <c r="P154" s="79">
        <f t="shared" si="229"/>
        <v>0</v>
      </c>
      <c r="Q154" s="79">
        <f t="shared" si="230"/>
        <v>0</v>
      </c>
      <c r="R154" s="102">
        <f t="shared" si="231"/>
        <v>0</v>
      </c>
      <c r="S154" s="535"/>
      <c r="T154" s="535"/>
      <c r="U154" s="407"/>
      <c r="V154" s="322"/>
      <c r="W154" s="79">
        <f t="shared" si="232"/>
        <v>0</v>
      </c>
      <c r="X154" s="79">
        <f t="shared" si="233"/>
        <v>0</v>
      </c>
      <c r="Y154" s="102">
        <f t="shared" si="234"/>
        <v>0</v>
      </c>
      <c r="Z154" s="535"/>
      <c r="AA154" s="535"/>
      <c r="AB154" s="407"/>
      <c r="AC154" s="322"/>
      <c r="AD154" s="79">
        <f t="shared" si="235"/>
        <v>0</v>
      </c>
      <c r="AE154" s="79">
        <f t="shared" si="236"/>
        <v>0</v>
      </c>
      <c r="AF154" s="102">
        <f t="shared" si="237"/>
        <v>0</v>
      </c>
      <c r="AG154" s="535"/>
      <c r="AH154" s="535"/>
      <c r="AI154" s="407"/>
      <c r="AJ154" s="322"/>
      <c r="AK154" s="79">
        <f t="shared" si="238"/>
        <v>0</v>
      </c>
      <c r="AL154" s="79">
        <f t="shared" si="239"/>
        <v>0</v>
      </c>
      <c r="AM154" s="102">
        <f t="shared" si="240"/>
        <v>0</v>
      </c>
      <c r="AN154" s="535"/>
      <c r="AO154" s="535"/>
      <c r="AP154" s="407"/>
      <c r="AQ154" s="322"/>
      <c r="AR154" s="79">
        <f t="shared" si="241"/>
        <v>0</v>
      </c>
      <c r="AS154" s="79">
        <f t="shared" si="242"/>
        <v>0</v>
      </c>
      <c r="AT154" s="102">
        <f t="shared" si="243"/>
        <v>0</v>
      </c>
      <c r="AU154" s="535"/>
      <c r="AV154" s="535"/>
      <c r="AW154" s="407"/>
      <c r="AX154" s="322"/>
      <c r="AY154" s="79">
        <f t="shared" si="244"/>
        <v>0</v>
      </c>
      <c r="AZ154" s="79">
        <f t="shared" si="245"/>
        <v>0</v>
      </c>
      <c r="BA154" s="102">
        <f t="shared" si="246"/>
        <v>0</v>
      </c>
      <c r="BB154" s="535"/>
      <c r="BC154" s="535"/>
      <c r="BD154" s="407"/>
      <c r="BE154" s="322"/>
      <c r="BF154" s="79">
        <f t="shared" si="247"/>
        <v>0</v>
      </c>
      <c r="BG154" s="79">
        <f t="shared" si="248"/>
        <v>0</v>
      </c>
      <c r="BH154" s="102">
        <f t="shared" si="249"/>
        <v>0</v>
      </c>
      <c r="BI154" s="535"/>
      <c r="BJ154" s="535"/>
      <c r="BK154" s="407"/>
      <c r="BL154" s="322"/>
      <c r="BM154" s="79">
        <f t="shared" si="250"/>
        <v>0</v>
      </c>
      <c r="BN154" s="79">
        <f t="shared" si="251"/>
        <v>0</v>
      </c>
      <c r="BO154" s="102">
        <f t="shared" si="252"/>
        <v>0</v>
      </c>
      <c r="BP154" s="535"/>
      <c r="BQ154" s="535"/>
      <c r="BR154" s="407"/>
      <c r="BS154" s="322"/>
      <c r="BT154" s="79">
        <f t="shared" si="253"/>
        <v>0</v>
      </c>
      <c r="BU154" s="79">
        <f t="shared" si="254"/>
        <v>0</v>
      </c>
      <c r="BV154" s="102">
        <f t="shared" si="255"/>
        <v>0</v>
      </c>
      <c r="BW154" s="535"/>
      <c r="BX154" s="535"/>
      <c r="BY154" s="407"/>
      <c r="BZ154" s="322"/>
      <c r="CA154" s="79">
        <f t="shared" si="256"/>
        <v>0</v>
      </c>
      <c r="CB154" s="79">
        <f t="shared" si="257"/>
        <v>0</v>
      </c>
      <c r="CC154" s="102">
        <f t="shared" si="258"/>
        <v>0</v>
      </c>
      <c r="CD154" s="535"/>
      <c r="CE154" s="535"/>
      <c r="CF154" s="407"/>
      <c r="CG154" s="322"/>
      <c r="CH154" s="79">
        <f t="shared" si="259"/>
        <v>0</v>
      </c>
      <c r="CI154" s="79">
        <f t="shared" si="260"/>
        <v>0</v>
      </c>
      <c r="CJ154" s="102">
        <f t="shared" si="261"/>
        <v>0</v>
      </c>
      <c r="CK154" s="535"/>
      <c r="CL154" s="535"/>
      <c r="CM154" s="407"/>
      <c r="CN154" s="322"/>
      <c r="CO154" s="79">
        <f t="shared" si="262"/>
        <v>0</v>
      </c>
      <c r="CP154" s="79">
        <f t="shared" si="263"/>
        <v>0</v>
      </c>
      <c r="CQ154" s="102">
        <f t="shared" si="264"/>
        <v>0</v>
      </c>
      <c r="CR154" s="535"/>
      <c r="CS154" s="535"/>
      <c r="CT154" s="407"/>
      <c r="CU154" s="322"/>
      <c r="CV154" s="79">
        <f t="shared" si="265"/>
        <v>0</v>
      </c>
      <c r="CW154" s="79">
        <f t="shared" si="266"/>
        <v>0</v>
      </c>
      <c r="CX154" s="102">
        <f t="shared" si="267"/>
        <v>0</v>
      </c>
      <c r="CY154" s="535"/>
      <c r="CZ154" s="535"/>
      <c r="DA154" s="407"/>
      <c r="DB154" s="322"/>
      <c r="DC154" s="79">
        <f t="shared" si="268"/>
        <v>0</v>
      </c>
      <c r="DD154" s="79">
        <f t="shared" si="269"/>
        <v>0</v>
      </c>
      <c r="DE154" s="102">
        <f t="shared" si="270"/>
        <v>0</v>
      </c>
      <c r="DF154" s="535"/>
      <c r="DG154" s="535"/>
      <c r="DH154" s="407"/>
      <c r="DI154" s="322"/>
      <c r="DJ154" s="79">
        <f t="shared" si="271"/>
        <v>0</v>
      </c>
      <c r="DK154" s="79">
        <f t="shared" si="272"/>
        <v>0</v>
      </c>
      <c r="DL154" s="102">
        <f t="shared" si="273"/>
        <v>0</v>
      </c>
      <c r="DM154" s="535"/>
      <c r="DN154" s="535"/>
      <c r="DO154" s="407"/>
      <c r="DP154" s="322"/>
      <c r="DQ154" s="79">
        <f t="shared" si="274"/>
        <v>0</v>
      </c>
      <c r="DR154" s="79">
        <f t="shared" si="275"/>
        <v>0</v>
      </c>
      <c r="DS154" s="102">
        <f t="shared" si="276"/>
        <v>0</v>
      </c>
      <c r="DT154" s="535"/>
      <c r="DU154" s="535"/>
      <c r="DV154" s="407"/>
    </row>
    <row r="155" spans="1:126" ht="12.75" outlineLevel="1" x14ac:dyDescent="0.2">
      <c r="A155" s="92" t="s">
        <v>97</v>
      </c>
      <c r="B155" s="166" t="s">
        <v>92</v>
      </c>
      <c r="C155" s="50"/>
      <c r="D155" s="51"/>
      <c r="E155" s="102">
        <f t="shared" si="224"/>
        <v>0</v>
      </c>
      <c r="F155" s="147"/>
      <c r="G155" s="18"/>
      <c r="H155" s="322" t="s">
        <v>336</v>
      </c>
      <c r="I155" s="79">
        <f t="shared" si="225"/>
        <v>0</v>
      </c>
      <c r="J155" s="79">
        <f t="shared" si="226"/>
        <v>0</v>
      </c>
      <c r="K155" s="102">
        <f t="shared" si="227"/>
        <v>0</v>
      </c>
      <c r="L155" s="535"/>
      <c r="M155" s="535"/>
      <c r="N155" s="407"/>
      <c r="O155" s="322" t="str">
        <f t="shared" si="228"/>
        <v>SME</v>
      </c>
      <c r="P155" s="79">
        <f t="shared" si="229"/>
        <v>0</v>
      </c>
      <c r="Q155" s="79">
        <f t="shared" si="230"/>
        <v>0</v>
      </c>
      <c r="R155" s="102">
        <f t="shared" si="231"/>
        <v>0</v>
      </c>
      <c r="S155" s="535"/>
      <c r="T155" s="535"/>
      <c r="U155" s="407"/>
      <c r="V155" s="322"/>
      <c r="W155" s="79">
        <f t="shared" si="232"/>
        <v>0</v>
      </c>
      <c r="X155" s="79">
        <f t="shared" si="233"/>
        <v>0</v>
      </c>
      <c r="Y155" s="102">
        <f t="shared" si="234"/>
        <v>0</v>
      </c>
      <c r="Z155" s="535"/>
      <c r="AA155" s="535"/>
      <c r="AB155" s="407"/>
      <c r="AC155" s="322"/>
      <c r="AD155" s="79">
        <f t="shared" si="235"/>
        <v>0</v>
      </c>
      <c r="AE155" s="79">
        <f t="shared" si="236"/>
        <v>0</v>
      </c>
      <c r="AF155" s="102">
        <f t="shared" si="237"/>
        <v>0</v>
      </c>
      <c r="AG155" s="535"/>
      <c r="AH155" s="535"/>
      <c r="AI155" s="407"/>
      <c r="AJ155" s="322"/>
      <c r="AK155" s="79">
        <f t="shared" si="238"/>
        <v>0</v>
      </c>
      <c r="AL155" s="79">
        <f t="shared" si="239"/>
        <v>0</v>
      </c>
      <c r="AM155" s="102">
        <f t="shared" si="240"/>
        <v>0</v>
      </c>
      <c r="AN155" s="535"/>
      <c r="AO155" s="535"/>
      <c r="AP155" s="407"/>
      <c r="AQ155" s="322"/>
      <c r="AR155" s="79">
        <f t="shared" si="241"/>
        <v>0</v>
      </c>
      <c r="AS155" s="79">
        <f t="shared" si="242"/>
        <v>0</v>
      </c>
      <c r="AT155" s="102">
        <f t="shared" si="243"/>
        <v>0</v>
      </c>
      <c r="AU155" s="535"/>
      <c r="AV155" s="535"/>
      <c r="AW155" s="407"/>
      <c r="AX155" s="322"/>
      <c r="AY155" s="79">
        <f t="shared" si="244"/>
        <v>0</v>
      </c>
      <c r="AZ155" s="79">
        <f t="shared" si="245"/>
        <v>0</v>
      </c>
      <c r="BA155" s="102">
        <f t="shared" si="246"/>
        <v>0</v>
      </c>
      <c r="BB155" s="535"/>
      <c r="BC155" s="535"/>
      <c r="BD155" s="407"/>
      <c r="BE155" s="322"/>
      <c r="BF155" s="79">
        <f t="shared" si="247"/>
        <v>0</v>
      </c>
      <c r="BG155" s="79">
        <f t="shared" si="248"/>
        <v>0</v>
      </c>
      <c r="BH155" s="102">
        <f t="shared" si="249"/>
        <v>0</v>
      </c>
      <c r="BI155" s="535"/>
      <c r="BJ155" s="535"/>
      <c r="BK155" s="407"/>
      <c r="BL155" s="322"/>
      <c r="BM155" s="79">
        <f t="shared" si="250"/>
        <v>0</v>
      </c>
      <c r="BN155" s="79">
        <f t="shared" si="251"/>
        <v>0</v>
      </c>
      <c r="BO155" s="102">
        <f t="shared" si="252"/>
        <v>0</v>
      </c>
      <c r="BP155" s="535"/>
      <c r="BQ155" s="535"/>
      <c r="BR155" s="407"/>
      <c r="BS155" s="322"/>
      <c r="BT155" s="79">
        <f t="shared" si="253"/>
        <v>0</v>
      </c>
      <c r="BU155" s="79">
        <f t="shared" si="254"/>
        <v>0</v>
      </c>
      <c r="BV155" s="102">
        <f t="shared" si="255"/>
        <v>0</v>
      </c>
      <c r="BW155" s="535"/>
      <c r="BX155" s="535"/>
      <c r="BY155" s="407"/>
      <c r="BZ155" s="322"/>
      <c r="CA155" s="79">
        <f t="shared" si="256"/>
        <v>0</v>
      </c>
      <c r="CB155" s="79">
        <f t="shared" si="257"/>
        <v>0</v>
      </c>
      <c r="CC155" s="102">
        <f t="shared" si="258"/>
        <v>0</v>
      </c>
      <c r="CD155" s="535"/>
      <c r="CE155" s="535"/>
      <c r="CF155" s="407"/>
      <c r="CG155" s="322"/>
      <c r="CH155" s="79">
        <f t="shared" si="259"/>
        <v>0</v>
      </c>
      <c r="CI155" s="79">
        <f t="shared" si="260"/>
        <v>0</v>
      </c>
      <c r="CJ155" s="102">
        <f t="shared" si="261"/>
        <v>0</v>
      </c>
      <c r="CK155" s="535"/>
      <c r="CL155" s="535"/>
      <c r="CM155" s="407"/>
      <c r="CN155" s="322"/>
      <c r="CO155" s="79">
        <f t="shared" si="262"/>
        <v>0</v>
      </c>
      <c r="CP155" s="79">
        <f t="shared" si="263"/>
        <v>0</v>
      </c>
      <c r="CQ155" s="102">
        <f t="shared" si="264"/>
        <v>0</v>
      </c>
      <c r="CR155" s="535"/>
      <c r="CS155" s="535"/>
      <c r="CT155" s="407"/>
      <c r="CU155" s="322"/>
      <c r="CV155" s="79">
        <f t="shared" si="265"/>
        <v>0</v>
      </c>
      <c r="CW155" s="79">
        <f t="shared" si="266"/>
        <v>0</v>
      </c>
      <c r="CX155" s="102">
        <f t="shared" si="267"/>
        <v>0</v>
      </c>
      <c r="CY155" s="535"/>
      <c r="CZ155" s="535"/>
      <c r="DA155" s="407"/>
      <c r="DB155" s="322"/>
      <c r="DC155" s="79">
        <f t="shared" si="268"/>
        <v>0</v>
      </c>
      <c r="DD155" s="79">
        <f t="shared" si="269"/>
        <v>0</v>
      </c>
      <c r="DE155" s="102">
        <f t="shared" si="270"/>
        <v>0</v>
      </c>
      <c r="DF155" s="535"/>
      <c r="DG155" s="535"/>
      <c r="DH155" s="407"/>
      <c r="DI155" s="322"/>
      <c r="DJ155" s="79">
        <f t="shared" si="271"/>
        <v>0</v>
      </c>
      <c r="DK155" s="79">
        <f t="shared" si="272"/>
        <v>0</v>
      </c>
      <c r="DL155" s="102">
        <f t="shared" si="273"/>
        <v>0</v>
      </c>
      <c r="DM155" s="535"/>
      <c r="DN155" s="535"/>
      <c r="DO155" s="407"/>
      <c r="DP155" s="322"/>
      <c r="DQ155" s="79">
        <f t="shared" si="274"/>
        <v>0</v>
      </c>
      <c r="DR155" s="79">
        <f t="shared" si="275"/>
        <v>0</v>
      </c>
      <c r="DS155" s="102">
        <f t="shared" si="276"/>
        <v>0</v>
      </c>
      <c r="DT155" s="535"/>
      <c r="DU155" s="535"/>
      <c r="DV155" s="407"/>
    </row>
    <row r="156" spans="1:126" ht="12.75" outlineLevel="1" x14ac:dyDescent="0.2">
      <c r="A156" s="92" t="s">
        <v>98</v>
      </c>
      <c r="B156" s="166" t="s">
        <v>93</v>
      </c>
      <c r="C156" s="52"/>
      <c r="D156" s="51"/>
      <c r="E156" s="102">
        <f t="shared" si="224"/>
        <v>0</v>
      </c>
      <c r="F156" s="147"/>
      <c r="G156" s="18" t="s">
        <v>189</v>
      </c>
      <c r="H156" s="322" t="s">
        <v>336</v>
      </c>
      <c r="I156" s="79">
        <f t="shared" si="225"/>
        <v>0</v>
      </c>
      <c r="J156" s="79">
        <f t="shared" si="226"/>
        <v>0</v>
      </c>
      <c r="K156" s="102">
        <f t="shared" si="227"/>
        <v>0</v>
      </c>
      <c r="L156" s="535"/>
      <c r="M156" s="535"/>
      <c r="N156" s="407"/>
      <c r="O156" s="322" t="str">
        <f t="shared" si="228"/>
        <v>SME</v>
      </c>
      <c r="P156" s="79">
        <f t="shared" si="229"/>
        <v>0</v>
      </c>
      <c r="Q156" s="79">
        <f t="shared" si="230"/>
        <v>0</v>
      </c>
      <c r="R156" s="102">
        <f t="shared" si="231"/>
        <v>0</v>
      </c>
      <c r="S156" s="535"/>
      <c r="T156" s="535"/>
      <c r="U156" s="407"/>
      <c r="V156" s="322"/>
      <c r="W156" s="79">
        <f t="shared" si="232"/>
        <v>0</v>
      </c>
      <c r="X156" s="79">
        <f t="shared" si="233"/>
        <v>0</v>
      </c>
      <c r="Y156" s="102">
        <f t="shared" si="234"/>
        <v>0</v>
      </c>
      <c r="Z156" s="535"/>
      <c r="AA156" s="535"/>
      <c r="AB156" s="407"/>
      <c r="AC156" s="322"/>
      <c r="AD156" s="79">
        <f t="shared" si="235"/>
        <v>0</v>
      </c>
      <c r="AE156" s="79">
        <f t="shared" si="236"/>
        <v>0</v>
      </c>
      <c r="AF156" s="102">
        <f t="shared" si="237"/>
        <v>0</v>
      </c>
      <c r="AG156" s="535"/>
      <c r="AH156" s="535"/>
      <c r="AI156" s="407"/>
      <c r="AJ156" s="322"/>
      <c r="AK156" s="79">
        <f t="shared" si="238"/>
        <v>0</v>
      </c>
      <c r="AL156" s="79">
        <f t="shared" si="239"/>
        <v>0</v>
      </c>
      <c r="AM156" s="102">
        <f t="shared" si="240"/>
        <v>0</v>
      </c>
      <c r="AN156" s="535"/>
      <c r="AO156" s="535"/>
      <c r="AP156" s="407"/>
      <c r="AQ156" s="322"/>
      <c r="AR156" s="79">
        <f t="shared" si="241"/>
        <v>0</v>
      </c>
      <c r="AS156" s="79">
        <f t="shared" si="242"/>
        <v>0</v>
      </c>
      <c r="AT156" s="102">
        <f t="shared" si="243"/>
        <v>0</v>
      </c>
      <c r="AU156" s="535"/>
      <c r="AV156" s="535"/>
      <c r="AW156" s="407"/>
      <c r="AX156" s="322"/>
      <c r="AY156" s="79">
        <f t="shared" si="244"/>
        <v>0</v>
      </c>
      <c r="AZ156" s="79">
        <f t="shared" si="245"/>
        <v>0</v>
      </c>
      <c r="BA156" s="102">
        <f t="shared" si="246"/>
        <v>0</v>
      </c>
      <c r="BB156" s="535"/>
      <c r="BC156" s="535"/>
      <c r="BD156" s="407"/>
      <c r="BE156" s="322"/>
      <c r="BF156" s="79">
        <f t="shared" si="247"/>
        <v>0</v>
      </c>
      <c r="BG156" s="79">
        <f t="shared" si="248"/>
        <v>0</v>
      </c>
      <c r="BH156" s="102">
        <f t="shared" si="249"/>
        <v>0</v>
      </c>
      <c r="BI156" s="535"/>
      <c r="BJ156" s="535"/>
      <c r="BK156" s="407"/>
      <c r="BL156" s="322"/>
      <c r="BM156" s="79">
        <f t="shared" si="250"/>
        <v>0</v>
      </c>
      <c r="BN156" s="79">
        <f t="shared" si="251"/>
        <v>0</v>
      </c>
      <c r="BO156" s="102">
        <f t="shared" si="252"/>
        <v>0</v>
      </c>
      <c r="BP156" s="535"/>
      <c r="BQ156" s="535"/>
      <c r="BR156" s="407"/>
      <c r="BS156" s="322"/>
      <c r="BT156" s="79">
        <f t="shared" si="253"/>
        <v>0</v>
      </c>
      <c r="BU156" s="79">
        <f t="shared" si="254"/>
        <v>0</v>
      </c>
      <c r="BV156" s="102">
        <f t="shared" si="255"/>
        <v>0</v>
      </c>
      <c r="BW156" s="535"/>
      <c r="BX156" s="535"/>
      <c r="BY156" s="407"/>
      <c r="BZ156" s="322"/>
      <c r="CA156" s="79">
        <f t="shared" si="256"/>
        <v>0</v>
      </c>
      <c r="CB156" s="79">
        <f t="shared" si="257"/>
        <v>0</v>
      </c>
      <c r="CC156" s="102">
        <f t="shared" si="258"/>
        <v>0</v>
      </c>
      <c r="CD156" s="535"/>
      <c r="CE156" s="535"/>
      <c r="CF156" s="407"/>
      <c r="CG156" s="322"/>
      <c r="CH156" s="79">
        <f t="shared" si="259"/>
        <v>0</v>
      </c>
      <c r="CI156" s="79">
        <f t="shared" si="260"/>
        <v>0</v>
      </c>
      <c r="CJ156" s="102">
        <f t="shared" si="261"/>
        <v>0</v>
      </c>
      <c r="CK156" s="535"/>
      <c r="CL156" s="535"/>
      <c r="CM156" s="407"/>
      <c r="CN156" s="322"/>
      <c r="CO156" s="79">
        <f t="shared" si="262"/>
        <v>0</v>
      </c>
      <c r="CP156" s="79">
        <f t="shared" si="263"/>
        <v>0</v>
      </c>
      <c r="CQ156" s="102">
        <f t="shared" si="264"/>
        <v>0</v>
      </c>
      <c r="CR156" s="535"/>
      <c r="CS156" s="535"/>
      <c r="CT156" s="407"/>
      <c r="CU156" s="322"/>
      <c r="CV156" s="79">
        <f t="shared" si="265"/>
        <v>0</v>
      </c>
      <c r="CW156" s="79">
        <f t="shared" si="266"/>
        <v>0</v>
      </c>
      <c r="CX156" s="102">
        <f t="shared" si="267"/>
        <v>0</v>
      </c>
      <c r="CY156" s="535"/>
      <c r="CZ156" s="535"/>
      <c r="DA156" s="407"/>
      <c r="DB156" s="322"/>
      <c r="DC156" s="79">
        <f t="shared" si="268"/>
        <v>0</v>
      </c>
      <c r="DD156" s="79">
        <f t="shared" si="269"/>
        <v>0</v>
      </c>
      <c r="DE156" s="102">
        <f t="shared" si="270"/>
        <v>0</v>
      </c>
      <c r="DF156" s="535"/>
      <c r="DG156" s="535"/>
      <c r="DH156" s="407"/>
      <c r="DI156" s="322"/>
      <c r="DJ156" s="79">
        <f t="shared" si="271"/>
        <v>0</v>
      </c>
      <c r="DK156" s="79">
        <f t="shared" si="272"/>
        <v>0</v>
      </c>
      <c r="DL156" s="102">
        <f t="shared" si="273"/>
        <v>0</v>
      </c>
      <c r="DM156" s="535"/>
      <c r="DN156" s="535"/>
      <c r="DO156" s="407"/>
      <c r="DP156" s="322"/>
      <c r="DQ156" s="79">
        <f t="shared" si="274"/>
        <v>0</v>
      </c>
      <c r="DR156" s="79">
        <f t="shared" si="275"/>
        <v>0</v>
      </c>
      <c r="DS156" s="102">
        <f t="shared" si="276"/>
        <v>0</v>
      </c>
      <c r="DT156" s="535"/>
      <c r="DU156" s="535"/>
      <c r="DV156" s="407"/>
    </row>
    <row r="157" spans="1:126" ht="12.75" outlineLevel="1" x14ac:dyDescent="0.2">
      <c r="A157" s="92" t="s">
        <v>98</v>
      </c>
      <c r="B157" s="166" t="s">
        <v>93</v>
      </c>
      <c r="C157" s="52"/>
      <c r="D157" s="51"/>
      <c r="E157" s="102">
        <f t="shared" si="224"/>
        <v>0</v>
      </c>
      <c r="F157" s="147"/>
      <c r="G157" s="18"/>
      <c r="H157" s="322" t="s">
        <v>336</v>
      </c>
      <c r="I157" s="79">
        <f t="shared" si="225"/>
        <v>0</v>
      </c>
      <c r="J157" s="79">
        <f t="shared" si="226"/>
        <v>0</v>
      </c>
      <c r="K157" s="102">
        <f t="shared" si="227"/>
        <v>0</v>
      </c>
      <c r="L157" s="535"/>
      <c r="M157" s="535"/>
      <c r="N157" s="407"/>
      <c r="O157" s="322" t="str">
        <f t="shared" si="228"/>
        <v>SME</v>
      </c>
      <c r="P157" s="79">
        <f t="shared" si="229"/>
        <v>0</v>
      </c>
      <c r="Q157" s="79">
        <f t="shared" si="230"/>
        <v>0</v>
      </c>
      <c r="R157" s="102">
        <f t="shared" si="231"/>
        <v>0</v>
      </c>
      <c r="S157" s="535"/>
      <c r="T157" s="535"/>
      <c r="U157" s="407"/>
      <c r="V157" s="322"/>
      <c r="W157" s="79">
        <f t="shared" si="232"/>
        <v>0</v>
      </c>
      <c r="X157" s="79">
        <f t="shared" si="233"/>
        <v>0</v>
      </c>
      <c r="Y157" s="102">
        <f t="shared" si="234"/>
        <v>0</v>
      </c>
      <c r="Z157" s="535"/>
      <c r="AA157" s="535"/>
      <c r="AB157" s="407"/>
      <c r="AC157" s="322"/>
      <c r="AD157" s="79">
        <f t="shared" si="235"/>
        <v>0</v>
      </c>
      <c r="AE157" s="79">
        <f t="shared" si="236"/>
        <v>0</v>
      </c>
      <c r="AF157" s="102">
        <f t="shared" si="237"/>
        <v>0</v>
      </c>
      <c r="AG157" s="535"/>
      <c r="AH157" s="535"/>
      <c r="AI157" s="407"/>
      <c r="AJ157" s="322"/>
      <c r="AK157" s="79">
        <f t="shared" si="238"/>
        <v>0</v>
      </c>
      <c r="AL157" s="79">
        <f t="shared" si="239"/>
        <v>0</v>
      </c>
      <c r="AM157" s="102">
        <f t="shared" si="240"/>
        <v>0</v>
      </c>
      <c r="AN157" s="535"/>
      <c r="AO157" s="535"/>
      <c r="AP157" s="407"/>
      <c r="AQ157" s="322"/>
      <c r="AR157" s="79">
        <f t="shared" si="241"/>
        <v>0</v>
      </c>
      <c r="AS157" s="79">
        <f t="shared" si="242"/>
        <v>0</v>
      </c>
      <c r="AT157" s="102">
        <f t="shared" si="243"/>
        <v>0</v>
      </c>
      <c r="AU157" s="535"/>
      <c r="AV157" s="535"/>
      <c r="AW157" s="407"/>
      <c r="AX157" s="322"/>
      <c r="AY157" s="79">
        <f t="shared" si="244"/>
        <v>0</v>
      </c>
      <c r="AZ157" s="79">
        <f t="shared" si="245"/>
        <v>0</v>
      </c>
      <c r="BA157" s="102">
        <f t="shared" si="246"/>
        <v>0</v>
      </c>
      <c r="BB157" s="535"/>
      <c r="BC157" s="535"/>
      <c r="BD157" s="407"/>
      <c r="BE157" s="322"/>
      <c r="BF157" s="79">
        <f t="shared" si="247"/>
        <v>0</v>
      </c>
      <c r="BG157" s="79">
        <f t="shared" si="248"/>
        <v>0</v>
      </c>
      <c r="BH157" s="102">
        <f t="shared" si="249"/>
        <v>0</v>
      </c>
      <c r="BI157" s="535"/>
      <c r="BJ157" s="535"/>
      <c r="BK157" s="407"/>
      <c r="BL157" s="322"/>
      <c r="BM157" s="79">
        <f t="shared" si="250"/>
        <v>0</v>
      </c>
      <c r="BN157" s="79">
        <f t="shared" si="251"/>
        <v>0</v>
      </c>
      <c r="BO157" s="102">
        <f t="shared" si="252"/>
        <v>0</v>
      </c>
      <c r="BP157" s="535"/>
      <c r="BQ157" s="535"/>
      <c r="BR157" s="407"/>
      <c r="BS157" s="322"/>
      <c r="BT157" s="79">
        <f t="shared" si="253"/>
        <v>0</v>
      </c>
      <c r="BU157" s="79">
        <f t="shared" si="254"/>
        <v>0</v>
      </c>
      <c r="BV157" s="102">
        <f t="shared" si="255"/>
        <v>0</v>
      </c>
      <c r="BW157" s="535"/>
      <c r="BX157" s="535"/>
      <c r="BY157" s="407"/>
      <c r="BZ157" s="322"/>
      <c r="CA157" s="79">
        <f t="shared" si="256"/>
        <v>0</v>
      </c>
      <c r="CB157" s="79">
        <f t="shared" si="257"/>
        <v>0</v>
      </c>
      <c r="CC157" s="102">
        <f t="shared" si="258"/>
        <v>0</v>
      </c>
      <c r="CD157" s="535"/>
      <c r="CE157" s="535"/>
      <c r="CF157" s="407"/>
      <c r="CG157" s="322"/>
      <c r="CH157" s="79">
        <f t="shared" si="259"/>
        <v>0</v>
      </c>
      <c r="CI157" s="79">
        <f t="shared" si="260"/>
        <v>0</v>
      </c>
      <c r="CJ157" s="102">
        <f t="shared" si="261"/>
        <v>0</v>
      </c>
      <c r="CK157" s="535"/>
      <c r="CL157" s="535"/>
      <c r="CM157" s="407"/>
      <c r="CN157" s="322"/>
      <c r="CO157" s="79">
        <f t="shared" si="262"/>
        <v>0</v>
      </c>
      <c r="CP157" s="79">
        <f t="shared" si="263"/>
        <v>0</v>
      </c>
      <c r="CQ157" s="102">
        <f t="shared" si="264"/>
        <v>0</v>
      </c>
      <c r="CR157" s="535"/>
      <c r="CS157" s="535"/>
      <c r="CT157" s="407"/>
      <c r="CU157" s="322"/>
      <c r="CV157" s="79">
        <f t="shared" si="265"/>
        <v>0</v>
      </c>
      <c r="CW157" s="79">
        <f t="shared" si="266"/>
        <v>0</v>
      </c>
      <c r="CX157" s="102">
        <f t="shared" si="267"/>
        <v>0</v>
      </c>
      <c r="CY157" s="535"/>
      <c r="CZ157" s="535"/>
      <c r="DA157" s="407"/>
      <c r="DB157" s="322"/>
      <c r="DC157" s="79">
        <f t="shared" si="268"/>
        <v>0</v>
      </c>
      <c r="DD157" s="79">
        <f t="shared" si="269"/>
        <v>0</v>
      </c>
      <c r="DE157" s="102">
        <f t="shared" si="270"/>
        <v>0</v>
      </c>
      <c r="DF157" s="535"/>
      <c r="DG157" s="535"/>
      <c r="DH157" s="407"/>
      <c r="DI157" s="322"/>
      <c r="DJ157" s="79">
        <f t="shared" si="271"/>
        <v>0</v>
      </c>
      <c r="DK157" s="79">
        <f t="shared" si="272"/>
        <v>0</v>
      </c>
      <c r="DL157" s="102">
        <f t="shared" si="273"/>
        <v>0</v>
      </c>
      <c r="DM157" s="535"/>
      <c r="DN157" s="535"/>
      <c r="DO157" s="407"/>
      <c r="DP157" s="322"/>
      <c r="DQ157" s="79">
        <f t="shared" si="274"/>
        <v>0</v>
      </c>
      <c r="DR157" s="79">
        <f t="shared" si="275"/>
        <v>0</v>
      </c>
      <c r="DS157" s="102">
        <f t="shared" si="276"/>
        <v>0</v>
      </c>
      <c r="DT157" s="535"/>
      <c r="DU157" s="535"/>
      <c r="DV157" s="407"/>
    </row>
    <row r="158" spans="1:126" ht="12.75" outlineLevel="1" x14ac:dyDescent="0.2">
      <c r="A158" s="92" t="s">
        <v>98</v>
      </c>
      <c r="B158" s="166" t="s">
        <v>93</v>
      </c>
      <c r="C158" s="52"/>
      <c r="D158" s="51"/>
      <c r="E158" s="102">
        <f t="shared" si="224"/>
        <v>0</v>
      </c>
      <c r="F158" s="147"/>
      <c r="G158" s="18"/>
      <c r="H158" s="322" t="s">
        <v>336</v>
      </c>
      <c r="I158" s="79">
        <f t="shared" si="225"/>
        <v>0</v>
      </c>
      <c r="J158" s="79">
        <f t="shared" si="226"/>
        <v>0</v>
      </c>
      <c r="K158" s="102">
        <f t="shared" si="227"/>
        <v>0</v>
      </c>
      <c r="L158" s="535"/>
      <c r="M158" s="535"/>
      <c r="N158" s="407"/>
      <c r="O158" s="322" t="str">
        <f t="shared" si="228"/>
        <v>SME</v>
      </c>
      <c r="P158" s="79">
        <f t="shared" si="229"/>
        <v>0</v>
      </c>
      <c r="Q158" s="79">
        <f t="shared" si="230"/>
        <v>0</v>
      </c>
      <c r="R158" s="102">
        <f t="shared" si="231"/>
        <v>0</v>
      </c>
      <c r="S158" s="535"/>
      <c r="T158" s="535"/>
      <c r="U158" s="407"/>
      <c r="V158" s="322"/>
      <c r="W158" s="79">
        <f t="shared" si="232"/>
        <v>0</v>
      </c>
      <c r="X158" s="79">
        <f t="shared" si="233"/>
        <v>0</v>
      </c>
      <c r="Y158" s="102">
        <f t="shared" si="234"/>
        <v>0</v>
      </c>
      <c r="Z158" s="535"/>
      <c r="AA158" s="535"/>
      <c r="AB158" s="407"/>
      <c r="AC158" s="322"/>
      <c r="AD158" s="79">
        <f t="shared" si="235"/>
        <v>0</v>
      </c>
      <c r="AE158" s="79">
        <f t="shared" si="236"/>
        <v>0</v>
      </c>
      <c r="AF158" s="102">
        <f t="shared" si="237"/>
        <v>0</v>
      </c>
      <c r="AG158" s="535"/>
      <c r="AH158" s="535"/>
      <c r="AI158" s="407"/>
      <c r="AJ158" s="322"/>
      <c r="AK158" s="79">
        <f t="shared" si="238"/>
        <v>0</v>
      </c>
      <c r="AL158" s="79">
        <f t="shared" si="239"/>
        <v>0</v>
      </c>
      <c r="AM158" s="102">
        <f t="shared" si="240"/>
        <v>0</v>
      </c>
      <c r="AN158" s="535"/>
      <c r="AO158" s="535"/>
      <c r="AP158" s="407"/>
      <c r="AQ158" s="322"/>
      <c r="AR158" s="79">
        <f t="shared" si="241"/>
        <v>0</v>
      </c>
      <c r="AS158" s="79">
        <f t="shared" si="242"/>
        <v>0</v>
      </c>
      <c r="AT158" s="102">
        <f t="shared" si="243"/>
        <v>0</v>
      </c>
      <c r="AU158" s="535"/>
      <c r="AV158" s="535"/>
      <c r="AW158" s="407"/>
      <c r="AX158" s="322"/>
      <c r="AY158" s="79">
        <f t="shared" si="244"/>
        <v>0</v>
      </c>
      <c r="AZ158" s="79">
        <f t="shared" si="245"/>
        <v>0</v>
      </c>
      <c r="BA158" s="102">
        <f t="shared" si="246"/>
        <v>0</v>
      </c>
      <c r="BB158" s="535"/>
      <c r="BC158" s="535"/>
      <c r="BD158" s="407"/>
      <c r="BE158" s="322"/>
      <c r="BF158" s="79">
        <f t="shared" si="247"/>
        <v>0</v>
      </c>
      <c r="BG158" s="79">
        <f t="shared" si="248"/>
        <v>0</v>
      </c>
      <c r="BH158" s="102">
        <f t="shared" si="249"/>
        <v>0</v>
      </c>
      <c r="BI158" s="535"/>
      <c r="BJ158" s="535"/>
      <c r="BK158" s="407"/>
      <c r="BL158" s="322"/>
      <c r="BM158" s="79">
        <f t="shared" si="250"/>
        <v>0</v>
      </c>
      <c r="BN158" s="79">
        <f t="shared" si="251"/>
        <v>0</v>
      </c>
      <c r="BO158" s="102">
        <f t="shared" si="252"/>
        <v>0</v>
      </c>
      <c r="BP158" s="535"/>
      <c r="BQ158" s="535"/>
      <c r="BR158" s="407"/>
      <c r="BS158" s="322"/>
      <c r="BT158" s="79">
        <f t="shared" si="253"/>
        <v>0</v>
      </c>
      <c r="BU158" s="79">
        <f t="shared" si="254"/>
        <v>0</v>
      </c>
      <c r="BV158" s="102">
        <f t="shared" si="255"/>
        <v>0</v>
      </c>
      <c r="BW158" s="535"/>
      <c r="BX158" s="535"/>
      <c r="BY158" s="407"/>
      <c r="BZ158" s="322"/>
      <c r="CA158" s="79">
        <f t="shared" si="256"/>
        <v>0</v>
      </c>
      <c r="CB158" s="79">
        <f t="shared" si="257"/>
        <v>0</v>
      </c>
      <c r="CC158" s="102">
        <f t="shared" si="258"/>
        <v>0</v>
      </c>
      <c r="CD158" s="535"/>
      <c r="CE158" s="535"/>
      <c r="CF158" s="407"/>
      <c r="CG158" s="322"/>
      <c r="CH158" s="79">
        <f t="shared" si="259"/>
        <v>0</v>
      </c>
      <c r="CI158" s="79">
        <f t="shared" si="260"/>
        <v>0</v>
      </c>
      <c r="CJ158" s="102">
        <f t="shared" si="261"/>
        <v>0</v>
      </c>
      <c r="CK158" s="535"/>
      <c r="CL158" s="535"/>
      <c r="CM158" s="407"/>
      <c r="CN158" s="322"/>
      <c r="CO158" s="79">
        <f t="shared" si="262"/>
        <v>0</v>
      </c>
      <c r="CP158" s="79">
        <f t="shared" si="263"/>
        <v>0</v>
      </c>
      <c r="CQ158" s="102">
        <f t="shared" si="264"/>
        <v>0</v>
      </c>
      <c r="CR158" s="535"/>
      <c r="CS158" s="535"/>
      <c r="CT158" s="407"/>
      <c r="CU158" s="322"/>
      <c r="CV158" s="79">
        <f t="shared" si="265"/>
        <v>0</v>
      </c>
      <c r="CW158" s="79">
        <f t="shared" si="266"/>
        <v>0</v>
      </c>
      <c r="CX158" s="102">
        <f t="shared" si="267"/>
        <v>0</v>
      </c>
      <c r="CY158" s="535"/>
      <c r="CZ158" s="535"/>
      <c r="DA158" s="407"/>
      <c r="DB158" s="322"/>
      <c r="DC158" s="79">
        <f t="shared" si="268"/>
        <v>0</v>
      </c>
      <c r="DD158" s="79">
        <f t="shared" si="269"/>
        <v>0</v>
      </c>
      <c r="DE158" s="102">
        <f t="shared" si="270"/>
        <v>0</v>
      </c>
      <c r="DF158" s="535"/>
      <c r="DG158" s="535"/>
      <c r="DH158" s="407"/>
      <c r="DI158" s="322"/>
      <c r="DJ158" s="79">
        <f t="shared" si="271"/>
        <v>0</v>
      </c>
      <c r="DK158" s="79">
        <f t="shared" si="272"/>
        <v>0</v>
      </c>
      <c r="DL158" s="102">
        <f t="shared" si="273"/>
        <v>0</v>
      </c>
      <c r="DM158" s="535"/>
      <c r="DN158" s="535"/>
      <c r="DO158" s="407"/>
      <c r="DP158" s="322"/>
      <c r="DQ158" s="79">
        <f t="shared" si="274"/>
        <v>0</v>
      </c>
      <c r="DR158" s="79">
        <f t="shared" si="275"/>
        <v>0</v>
      </c>
      <c r="DS158" s="102">
        <f t="shared" si="276"/>
        <v>0</v>
      </c>
      <c r="DT158" s="535"/>
      <c r="DU158" s="535"/>
      <c r="DV158" s="407"/>
    </row>
    <row r="159" spans="1:126" ht="12.75" outlineLevel="1" x14ac:dyDescent="0.2">
      <c r="A159" s="92" t="s">
        <v>28</v>
      </c>
      <c r="B159" s="166" t="s">
        <v>92</v>
      </c>
      <c r="C159" s="52"/>
      <c r="D159" s="51"/>
      <c r="E159" s="102">
        <f t="shared" si="224"/>
        <v>0</v>
      </c>
      <c r="F159" s="147"/>
      <c r="G159" s="18"/>
      <c r="H159" s="322" t="s">
        <v>336</v>
      </c>
      <c r="I159" s="79">
        <f t="shared" si="225"/>
        <v>0</v>
      </c>
      <c r="J159" s="79">
        <f t="shared" si="226"/>
        <v>0</v>
      </c>
      <c r="K159" s="102">
        <f t="shared" si="227"/>
        <v>0</v>
      </c>
      <c r="L159" s="535"/>
      <c r="M159" s="535"/>
      <c r="N159" s="407"/>
      <c r="O159" s="322" t="str">
        <f t="shared" si="228"/>
        <v>SME</v>
      </c>
      <c r="P159" s="79">
        <f t="shared" si="229"/>
        <v>0</v>
      </c>
      <c r="Q159" s="79">
        <f t="shared" si="230"/>
        <v>0</v>
      </c>
      <c r="R159" s="102">
        <f t="shared" si="231"/>
        <v>0</v>
      </c>
      <c r="S159" s="535"/>
      <c r="T159" s="535"/>
      <c r="U159" s="407"/>
      <c r="V159" s="322"/>
      <c r="W159" s="79">
        <f t="shared" si="232"/>
        <v>0</v>
      </c>
      <c r="X159" s="79">
        <f t="shared" si="233"/>
        <v>0</v>
      </c>
      <c r="Y159" s="102">
        <f t="shared" si="234"/>
        <v>0</v>
      </c>
      <c r="Z159" s="535"/>
      <c r="AA159" s="535"/>
      <c r="AB159" s="407"/>
      <c r="AC159" s="322"/>
      <c r="AD159" s="79">
        <f t="shared" si="235"/>
        <v>0</v>
      </c>
      <c r="AE159" s="79">
        <f t="shared" si="236"/>
        <v>0</v>
      </c>
      <c r="AF159" s="102">
        <f t="shared" si="237"/>
        <v>0</v>
      </c>
      <c r="AG159" s="535"/>
      <c r="AH159" s="535"/>
      <c r="AI159" s="407"/>
      <c r="AJ159" s="322"/>
      <c r="AK159" s="79">
        <f t="shared" si="238"/>
        <v>0</v>
      </c>
      <c r="AL159" s="79">
        <f t="shared" si="239"/>
        <v>0</v>
      </c>
      <c r="AM159" s="102">
        <f t="shared" si="240"/>
        <v>0</v>
      </c>
      <c r="AN159" s="535"/>
      <c r="AO159" s="535"/>
      <c r="AP159" s="407"/>
      <c r="AQ159" s="322"/>
      <c r="AR159" s="79">
        <f t="shared" si="241"/>
        <v>0</v>
      </c>
      <c r="AS159" s="79">
        <f t="shared" si="242"/>
        <v>0</v>
      </c>
      <c r="AT159" s="102">
        <f t="shared" si="243"/>
        <v>0</v>
      </c>
      <c r="AU159" s="535"/>
      <c r="AV159" s="535"/>
      <c r="AW159" s="407"/>
      <c r="AX159" s="322"/>
      <c r="AY159" s="79">
        <f t="shared" si="244"/>
        <v>0</v>
      </c>
      <c r="AZ159" s="79">
        <f t="shared" si="245"/>
        <v>0</v>
      </c>
      <c r="BA159" s="102">
        <f t="shared" si="246"/>
        <v>0</v>
      </c>
      <c r="BB159" s="535"/>
      <c r="BC159" s="535"/>
      <c r="BD159" s="407"/>
      <c r="BE159" s="322"/>
      <c r="BF159" s="79">
        <f t="shared" si="247"/>
        <v>0</v>
      </c>
      <c r="BG159" s="79">
        <f t="shared" si="248"/>
        <v>0</v>
      </c>
      <c r="BH159" s="102">
        <f t="shared" si="249"/>
        <v>0</v>
      </c>
      <c r="BI159" s="535"/>
      <c r="BJ159" s="535"/>
      <c r="BK159" s="407"/>
      <c r="BL159" s="322"/>
      <c r="BM159" s="79">
        <f t="shared" si="250"/>
        <v>0</v>
      </c>
      <c r="BN159" s="79">
        <f t="shared" si="251"/>
        <v>0</v>
      </c>
      <c r="BO159" s="102">
        <f t="shared" si="252"/>
        <v>0</v>
      </c>
      <c r="BP159" s="535"/>
      <c r="BQ159" s="535"/>
      <c r="BR159" s="407"/>
      <c r="BS159" s="322"/>
      <c r="BT159" s="79">
        <f t="shared" si="253"/>
        <v>0</v>
      </c>
      <c r="BU159" s="79">
        <f t="shared" si="254"/>
        <v>0</v>
      </c>
      <c r="BV159" s="102">
        <f t="shared" si="255"/>
        <v>0</v>
      </c>
      <c r="BW159" s="535"/>
      <c r="BX159" s="535"/>
      <c r="BY159" s="407"/>
      <c r="BZ159" s="322"/>
      <c r="CA159" s="79">
        <f t="shared" si="256"/>
        <v>0</v>
      </c>
      <c r="CB159" s="79">
        <f t="shared" si="257"/>
        <v>0</v>
      </c>
      <c r="CC159" s="102">
        <f t="shared" si="258"/>
        <v>0</v>
      </c>
      <c r="CD159" s="535"/>
      <c r="CE159" s="535"/>
      <c r="CF159" s="407"/>
      <c r="CG159" s="322"/>
      <c r="CH159" s="79">
        <f t="shared" si="259"/>
        <v>0</v>
      </c>
      <c r="CI159" s="79">
        <f t="shared" si="260"/>
        <v>0</v>
      </c>
      <c r="CJ159" s="102">
        <f t="shared" si="261"/>
        <v>0</v>
      </c>
      <c r="CK159" s="535"/>
      <c r="CL159" s="535"/>
      <c r="CM159" s="407"/>
      <c r="CN159" s="322"/>
      <c r="CO159" s="79">
        <f t="shared" si="262"/>
        <v>0</v>
      </c>
      <c r="CP159" s="79">
        <f t="shared" si="263"/>
        <v>0</v>
      </c>
      <c r="CQ159" s="102">
        <f t="shared" si="264"/>
        <v>0</v>
      </c>
      <c r="CR159" s="535"/>
      <c r="CS159" s="535"/>
      <c r="CT159" s="407"/>
      <c r="CU159" s="322"/>
      <c r="CV159" s="79">
        <f t="shared" si="265"/>
        <v>0</v>
      </c>
      <c r="CW159" s="79">
        <f t="shared" si="266"/>
        <v>0</v>
      </c>
      <c r="CX159" s="102">
        <f t="shared" si="267"/>
        <v>0</v>
      </c>
      <c r="CY159" s="535"/>
      <c r="CZ159" s="535"/>
      <c r="DA159" s="407"/>
      <c r="DB159" s="322"/>
      <c r="DC159" s="79">
        <f t="shared" si="268"/>
        <v>0</v>
      </c>
      <c r="DD159" s="79">
        <f t="shared" si="269"/>
        <v>0</v>
      </c>
      <c r="DE159" s="102">
        <f t="shared" si="270"/>
        <v>0</v>
      </c>
      <c r="DF159" s="535"/>
      <c r="DG159" s="535"/>
      <c r="DH159" s="407"/>
      <c r="DI159" s="322"/>
      <c r="DJ159" s="79">
        <f t="shared" si="271"/>
        <v>0</v>
      </c>
      <c r="DK159" s="79">
        <f t="shared" si="272"/>
        <v>0</v>
      </c>
      <c r="DL159" s="102">
        <f t="shared" si="273"/>
        <v>0</v>
      </c>
      <c r="DM159" s="535"/>
      <c r="DN159" s="535"/>
      <c r="DO159" s="407"/>
      <c r="DP159" s="322"/>
      <c r="DQ159" s="79">
        <f t="shared" si="274"/>
        <v>0</v>
      </c>
      <c r="DR159" s="79">
        <f t="shared" si="275"/>
        <v>0</v>
      </c>
      <c r="DS159" s="102">
        <f t="shared" si="276"/>
        <v>0</v>
      </c>
      <c r="DT159" s="535"/>
      <c r="DU159" s="535"/>
      <c r="DV159" s="407"/>
    </row>
    <row r="160" spans="1:126" ht="12.75" outlineLevel="1" x14ac:dyDescent="0.2">
      <c r="A160" s="92" t="s">
        <v>9</v>
      </c>
      <c r="B160" s="166" t="s">
        <v>92</v>
      </c>
      <c r="C160" s="52"/>
      <c r="D160" s="51"/>
      <c r="E160" s="102">
        <f t="shared" si="224"/>
        <v>0</v>
      </c>
      <c r="F160" s="147"/>
      <c r="G160" s="18"/>
      <c r="H160" s="322" t="s">
        <v>336</v>
      </c>
      <c r="I160" s="79">
        <f t="shared" si="225"/>
        <v>0</v>
      </c>
      <c r="J160" s="79">
        <f t="shared" si="226"/>
        <v>0</v>
      </c>
      <c r="K160" s="102">
        <f t="shared" si="227"/>
        <v>0</v>
      </c>
      <c r="L160" s="535"/>
      <c r="M160" s="535"/>
      <c r="N160" s="407"/>
      <c r="O160" s="322" t="str">
        <f t="shared" si="228"/>
        <v>SME</v>
      </c>
      <c r="P160" s="79">
        <f t="shared" si="229"/>
        <v>0</v>
      </c>
      <c r="Q160" s="79">
        <f t="shared" si="230"/>
        <v>0</v>
      </c>
      <c r="R160" s="102">
        <f t="shared" si="231"/>
        <v>0</v>
      </c>
      <c r="S160" s="535"/>
      <c r="T160" s="535"/>
      <c r="U160" s="407"/>
      <c r="V160" s="322"/>
      <c r="W160" s="79">
        <f t="shared" si="232"/>
        <v>0</v>
      </c>
      <c r="X160" s="79">
        <f t="shared" si="233"/>
        <v>0</v>
      </c>
      <c r="Y160" s="102">
        <f t="shared" si="234"/>
        <v>0</v>
      </c>
      <c r="Z160" s="535"/>
      <c r="AA160" s="535"/>
      <c r="AB160" s="407"/>
      <c r="AC160" s="322"/>
      <c r="AD160" s="79">
        <f t="shared" si="235"/>
        <v>0</v>
      </c>
      <c r="AE160" s="79">
        <f t="shared" si="236"/>
        <v>0</v>
      </c>
      <c r="AF160" s="102">
        <f t="shared" si="237"/>
        <v>0</v>
      </c>
      <c r="AG160" s="535"/>
      <c r="AH160" s="535"/>
      <c r="AI160" s="407"/>
      <c r="AJ160" s="322"/>
      <c r="AK160" s="79">
        <f t="shared" si="238"/>
        <v>0</v>
      </c>
      <c r="AL160" s="79">
        <f t="shared" si="239"/>
        <v>0</v>
      </c>
      <c r="AM160" s="102">
        <f t="shared" si="240"/>
        <v>0</v>
      </c>
      <c r="AN160" s="535"/>
      <c r="AO160" s="535"/>
      <c r="AP160" s="407"/>
      <c r="AQ160" s="322"/>
      <c r="AR160" s="79">
        <f t="shared" si="241"/>
        <v>0</v>
      </c>
      <c r="AS160" s="79">
        <f t="shared" si="242"/>
        <v>0</v>
      </c>
      <c r="AT160" s="102">
        <f t="shared" si="243"/>
        <v>0</v>
      </c>
      <c r="AU160" s="535"/>
      <c r="AV160" s="535"/>
      <c r="AW160" s="407"/>
      <c r="AX160" s="322"/>
      <c r="AY160" s="79">
        <f t="shared" si="244"/>
        <v>0</v>
      </c>
      <c r="AZ160" s="79">
        <f t="shared" si="245"/>
        <v>0</v>
      </c>
      <c r="BA160" s="102">
        <f t="shared" si="246"/>
        <v>0</v>
      </c>
      <c r="BB160" s="535"/>
      <c r="BC160" s="535"/>
      <c r="BD160" s="407"/>
      <c r="BE160" s="322"/>
      <c r="BF160" s="79">
        <f t="shared" si="247"/>
        <v>0</v>
      </c>
      <c r="BG160" s="79">
        <f t="shared" si="248"/>
        <v>0</v>
      </c>
      <c r="BH160" s="102">
        <f t="shared" si="249"/>
        <v>0</v>
      </c>
      <c r="BI160" s="535"/>
      <c r="BJ160" s="535"/>
      <c r="BK160" s="407"/>
      <c r="BL160" s="322"/>
      <c r="BM160" s="79">
        <f t="shared" si="250"/>
        <v>0</v>
      </c>
      <c r="BN160" s="79">
        <f t="shared" si="251"/>
        <v>0</v>
      </c>
      <c r="BO160" s="102">
        <f t="shared" si="252"/>
        <v>0</v>
      </c>
      <c r="BP160" s="535"/>
      <c r="BQ160" s="535"/>
      <c r="BR160" s="407"/>
      <c r="BS160" s="322"/>
      <c r="BT160" s="79">
        <f t="shared" si="253"/>
        <v>0</v>
      </c>
      <c r="BU160" s="79">
        <f t="shared" si="254"/>
        <v>0</v>
      </c>
      <c r="BV160" s="102">
        <f t="shared" si="255"/>
        <v>0</v>
      </c>
      <c r="BW160" s="535"/>
      <c r="BX160" s="535"/>
      <c r="BY160" s="407"/>
      <c r="BZ160" s="322"/>
      <c r="CA160" s="79">
        <f t="shared" si="256"/>
        <v>0</v>
      </c>
      <c r="CB160" s="79">
        <f t="shared" si="257"/>
        <v>0</v>
      </c>
      <c r="CC160" s="102">
        <f t="shared" si="258"/>
        <v>0</v>
      </c>
      <c r="CD160" s="535"/>
      <c r="CE160" s="535"/>
      <c r="CF160" s="407"/>
      <c r="CG160" s="322"/>
      <c r="CH160" s="79">
        <f t="shared" si="259"/>
        <v>0</v>
      </c>
      <c r="CI160" s="79">
        <f t="shared" si="260"/>
        <v>0</v>
      </c>
      <c r="CJ160" s="102">
        <f t="shared" si="261"/>
        <v>0</v>
      </c>
      <c r="CK160" s="535"/>
      <c r="CL160" s="535"/>
      <c r="CM160" s="407"/>
      <c r="CN160" s="322"/>
      <c r="CO160" s="79">
        <f t="shared" si="262"/>
        <v>0</v>
      </c>
      <c r="CP160" s="79">
        <f t="shared" si="263"/>
        <v>0</v>
      </c>
      <c r="CQ160" s="102">
        <f t="shared" si="264"/>
        <v>0</v>
      </c>
      <c r="CR160" s="535"/>
      <c r="CS160" s="535"/>
      <c r="CT160" s="407"/>
      <c r="CU160" s="322"/>
      <c r="CV160" s="79">
        <f t="shared" si="265"/>
        <v>0</v>
      </c>
      <c r="CW160" s="79">
        <f t="shared" si="266"/>
        <v>0</v>
      </c>
      <c r="CX160" s="102">
        <f t="shared" si="267"/>
        <v>0</v>
      </c>
      <c r="CY160" s="535"/>
      <c r="CZ160" s="535"/>
      <c r="DA160" s="407"/>
      <c r="DB160" s="322"/>
      <c r="DC160" s="79">
        <f t="shared" si="268"/>
        <v>0</v>
      </c>
      <c r="DD160" s="79">
        <f t="shared" si="269"/>
        <v>0</v>
      </c>
      <c r="DE160" s="102">
        <f t="shared" si="270"/>
        <v>0</v>
      </c>
      <c r="DF160" s="535"/>
      <c r="DG160" s="535"/>
      <c r="DH160" s="407"/>
      <c r="DI160" s="322"/>
      <c r="DJ160" s="79">
        <f t="shared" si="271"/>
        <v>0</v>
      </c>
      <c r="DK160" s="79">
        <f t="shared" si="272"/>
        <v>0</v>
      </c>
      <c r="DL160" s="102">
        <f t="shared" si="273"/>
        <v>0</v>
      </c>
      <c r="DM160" s="535"/>
      <c r="DN160" s="535"/>
      <c r="DO160" s="407"/>
      <c r="DP160" s="322"/>
      <c r="DQ160" s="79">
        <f t="shared" si="274"/>
        <v>0</v>
      </c>
      <c r="DR160" s="79">
        <f t="shared" si="275"/>
        <v>0</v>
      </c>
      <c r="DS160" s="102">
        <f t="shared" si="276"/>
        <v>0</v>
      </c>
      <c r="DT160" s="535"/>
      <c r="DU160" s="535"/>
      <c r="DV160" s="407"/>
    </row>
    <row r="161" spans="1:126" ht="12.75" outlineLevel="1" x14ac:dyDescent="0.2">
      <c r="A161" s="154" t="s">
        <v>291</v>
      </c>
      <c r="B161" s="166" t="s">
        <v>94</v>
      </c>
      <c r="C161" s="52"/>
      <c r="D161" s="51"/>
      <c r="E161" s="102">
        <f t="shared" si="224"/>
        <v>0</v>
      </c>
      <c r="F161" s="147"/>
      <c r="G161" s="18" t="s">
        <v>292</v>
      </c>
      <c r="H161" s="322" t="s">
        <v>336</v>
      </c>
      <c r="I161" s="79">
        <f t="shared" si="225"/>
        <v>0</v>
      </c>
      <c r="J161" s="79">
        <f t="shared" si="226"/>
        <v>0</v>
      </c>
      <c r="K161" s="102">
        <f t="shared" si="227"/>
        <v>0</v>
      </c>
      <c r="L161" s="535"/>
      <c r="M161" s="535"/>
      <c r="N161" s="407"/>
      <c r="O161" s="322" t="str">
        <f t="shared" si="228"/>
        <v>SME</v>
      </c>
      <c r="P161" s="79">
        <f t="shared" si="229"/>
        <v>0</v>
      </c>
      <c r="Q161" s="79">
        <f t="shared" si="230"/>
        <v>0</v>
      </c>
      <c r="R161" s="102">
        <f t="shared" si="231"/>
        <v>0</v>
      </c>
      <c r="S161" s="535"/>
      <c r="T161" s="535"/>
      <c r="U161" s="407"/>
      <c r="V161" s="322"/>
      <c r="W161" s="79">
        <f t="shared" si="232"/>
        <v>0</v>
      </c>
      <c r="X161" s="79">
        <f t="shared" si="233"/>
        <v>0</v>
      </c>
      <c r="Y161" s="102">
        <f t="shared" si="234"/>
        <v>0</v>
      </c>
      <c r="Z161" s="535"/>
      <c r="AA161" s="535"/>
      <c r="AB161" s="407"/>
      <c r="AC161" s="322"/>
      <c r="AD161" s="79">
        <f t="shared" si="235"/>
        <v>0</v>
      </c>
      <c r="AE161" s="79">
        <f t="shared" si="236"/>
        <v>0</v>
      </c>
      <c r="AF161" s="102">
        <f t="shared" si="237"/>
        <v>0</v>
      </c>
      <c r="AG161" s="535"/>
      <c r="AH161" s="535"/>
      <c r="AI161" s="407"/>
      <c r="AJ161" s="322"/>
      <c r="AK161" s="79">
        <f t="shared" si="238"/>
        <v>0</v>
      </c>
      <c r="AL161" s="79">
        <f t="shared" si="239"/>
        <v>0</v>
      </c>
      <c r="AM161" s="102">
        <f t="shared" si="240"/>
        <v>0</v>
      </c>
      <c r="AN161" s="535"/>
      <c r="AO161" s="535"/>
      <c r="AP161" s="407"/>
      <c r="AQ161" s="322"/>
      <c r="AR161" s="79">
        <f t="shared" si="241"/>
        <v>0</v>
      </c>
      <c r="AS161" s="79">
        <f t="shared" si="242"/>
        <v>0</v>
      </c>
      <c r="AT161" s="102">
        <f t="shared" si="243"/>
        <v>0</v>
      </c>
      <c r="AU161" s="535"/>
      <c r="AV161" s="535"/>
      <c r="AW161" s="407"/>
      <c r="AX161" s="322"/>
      <c r="AY161" s="79">
        <f t="shared" si="244"/>
        <v>0</v>
      </c>
      <c r="AZ161" s="79">
        <f t="shared" si="245"/>
        <v>0</v>
      </c>
      <c r="BA161" s="102">
        <f t="shared" si="246"/>
        <v>0</v>
      </c>
      <c r="BB161" s="535"/>
      <c r="BC161" s="535"/>
      <c r="BD161" s="407"/>
      <c r="BE161" s="322"/>
      <c r="BF161" s="79">
        <f t="shared" si="247"/>
        <v>0</v>
      </c>
      <c r="BG161" s="79">
        <f t="shared" si="248"/>
        <v>0</v>
      </c>
      <c r="BH161" s="102">
        <f t="shared" si="249"/>
        <v>0</v>
      </c>
      <c r="BI161" s="535"/>
      <c r="BJ161" s="535"/>
      <c r="BK161" s="407"/>
      <c r="BL161" s="322"/>
      <c r="BM161" s="79">
        <f t="shared" si="250"/>
        <v>0</v>
      </c>
      <c r="BN161" s="79">
        <f t="shared" si="251"/>
        <v>0</v>
      </c>
      <c r="BO161" s="102">
        <f t="shared" si="252"/>
        <v>0</v>
      </c>
      <c r="BP161" s="535"/>
      <c r="BQ161" s="535"/>
      <c r="BR161" s="407"/>
      <c r="BS161" s="322"/>
      <c r="BT161" s="79">
        <f t="shared" si="253"/>
        <v>0</v>
      </c>
      <c r="BU161" s="79">
        <f t="shared" si="254"/>
        <v>0</v>
      </c>
      <c r="BV161" s="102">
        <f t="shared" si="255"/>
        <v>0</v>
      </c>
      <c r="BW161" s="535"/>
      <c r="BX161" s="535"/>
      <c r="BY161" s="407"/>
      <c r="BZ161" s="322"/>
      <c r="CA161" s="79">
        <f t="shared" si="256"/>
        <v>0</v>
      </c>
      <c r="CB161" s="79">
        <f t="shared" si="257"/>
        <v>0</v>
      </c>
      <c r="CC161" s="102">
        <f t="shared" si="258"/>
        <v>0</v>
      </c>
      <c r="CD161" s="535"/>
      <c r="CE161" s="535"/>
      <c r="CF161" s="407"/>
      <c r="CG161" s="322"/>
      <c r="CH161" s="79">
        <f t="shared" si="259"/>
        <v>0</v>
      </c>
      <c r="CI161" s="79">
        <f t="shared" si="260"/>
        <v>0</v>
      </c>
      <c r="CJ161" s="102">
        <f t="shared" si="261"/>
        <v>0</v>
      </c>
      <c r="CK161" s="535"/>
      <c r="CL161" s="535"/>
      <c r="CM161" s="407"/>
      <c r="CN161" s="322"/>
      <c r="CO161" s="79">
        <f t="shared" si="262"/>
        <v>0</v>
      </c>
      <c r="CP161" s="79">
        <f t="shared" si="263"/>
        <v>0</v>
      </c>
      <c r="CQ161" s="102">
        <f t="shared" si="264"/>
        <v>0</v>
      </c>
      <c r="CR161" s="535"/>
      <c r="CS161" s="535"/>
      <c r="CT161" s="407"/>
      <c r="CU161" s="322"/>
      <c r="CV161" s="79">
        <f t="shared" si="265"/>
        <v>0</v>
      </c>
      <c r="CW161" s="79">
        <f t="shared" si="266"/>
        <v>0</v>
      </c>
      <c r="CX161" s="102">
        <f t="shared" si="267"/>
        <v>0</v>
      </c>
      <c r="CY161" s="535"/>
      <c r="CZ161" s="535"/>
      <c r="DA161" s="407"/>
      <c r="DB161" s="322"/>
      <c r="DC161" s="79">
        <f t="shared" si="268"/>
        <v>0</v>
      </c>
      <c r="DD161" s="79">
        <f t="shared" si="269"/>
        <v>0</v>
      </c>
      <c r="DE161" s="102">
        <f t="shared" si="270"/>
        <v>0</v>
      </c>
      <c r="DF161" s="535"/>
      <c r="DG161" s="535"/>
      <c r="DH161" s="407"/>
      <c r="DI161" s="322"/>
      <c r="DJ161" s="79">
        <f t="shared" si="271"/>
        <v>0</v>
      </c>
      <c r="DK161" s="79">
        <f t="shared" si="272"/>
        <v>0</v>
      </c>
      <c r="DL161" s="102">
        <f t="shared" si="273"/>
        <v>0</v>
      </c>
      <c r="DM161" s="535"/>
      <c r="DN161" s="535"/>
      <c r="DO161" s="407"/>
      <c r="DP161" s="322"/>
      <c r="DQ161" s="79">
        <f t="shared" si="274"/>
        <v>0</v>
      </c>
      <c r="DR161" s="79">
        <f t="shared" si="275"/>
        <v>0</v>
      </c>
      <c r="DS161" s="102">
        <f t="shared" si="276"/>
        <v>0</v>
      </c>
      <c r="DT161" s="535"/>
      <c r="DU161" s="535"/>
      <c r="DV161" s="407"/>
    </row>
    <row r="162" spans="1:126" ht="12.75" outlineLevel="1" x14ac:dyDescent="0.2">
      <c r="A162" s="92" t="s">
        <v>95</v>
      </c>
      <c r="B162" s="166" t="s">
        <v>91</v>
      </c>
      <c r="C162" s="52"/>
      <c r="D162" s="51"/>
      <c r="E162" s="102">
        <f t="shared" si="224"/>
        <v>0</v>
      </c>
      <c r="F162" s="147"/>
      <c r="G162" s="18"/>
      <c r="H162" s="322" t="s">
        <v>336</v>
      </c>
      <c r="I162" s="79">
        <f t="shared" si="225"/>
        <v>0</v>
      </c>
      <c r="J162" s="79">
        <f t="shared" si="226"/>
        <v>0</v>
      </c>
      <c r="K162" s="102">
        <f t="shared" si="227"/>
        <v>0</v>
      </c>
      <c r="L162" s="535"/>
      <c r="M162" s="535"/>
      <c r="N162" s="407"/>
      <c r="O162" s="322" t="str">
        <f t="shared" si="228"/>
        <v>SME</v>
      </c>
      <c r="P162" s="79">
        <f t="shared" si="229"/>
        <v>0</v>
      </c>
      <c r="Q162" s="79">
        <f t="shared" si="230"/>
        <v>0</v>
      </c>
      <c r="R162" s="102">
        <f t="shared" si="231"/>
        <v>0</v>
      </c>
      <c r="S162" s="535"/>
      <c r="T162" s="535"/>
      <c r="U162" s="407"/>
      <c r="V162" s="322"/>
      <c r="W162" s="79">
        <f t="shared" si="232"/>
        <v>0</v>
      </c>
      <c r="X162" s="79">
        <f t="shared" si="233"/>
        <v>0</v>
      </c>
      <c r="Y162" s="102">
        <f t="shared" si="234"/>
        <v>0</v>
      </c>
      <c r="Z162" s="535"/>
      <c r="AA162" s="535"/>
      <c r="AB162" s="407"/>
      <c r="AC162" s="322"/>
      <c r="AD162" s="79">
        <f t="shared" si="235"/>
        <v>0</v>
      </c>
      <c r="AE162" s="79">
        <f t="shared" si="236"/>
        <v>0</v>
      </c>
      <c r="AF162" s="102">
        <f t="shared" si="237"/>
        <v>0</v>
      </c>
      <c r="AG162" s="535"/>
      <c r="AH162" s="535"/>
      <c r="AI162" s="407"/>
      <c r="AJ162" s="322"/>
      <c r="AK162" s="79">
        <f t="shared" si="238"/>
        <v>0</v>
      </c>
      <c r="AL162" s="79">
        <f t="shared" si="239"/>
        <v>0</v>
      </c>
      <c r="AM162" s="102">
        <f t="shared" si="240"/>
        <v>0</v>
      </c>
      <c r="AN162" s="535"/>
      <c r="AO162" s="535"/>
      <c r="AP162" s="407"/>
      <c r="AQ162" s="322"/>
      <c r="AR162" s="79">
        <f t="shared" si="241"/>
        <v>0</v>
      </c>
      <c r="AS162" s="79">
        <f t="shared" si="242"/>
        <v>0</v>
      </c>
      <c r="AT162" s="102">
        <f t="shared" si="243"/>
        <v>0</v>
      </c>
      <c r="AU162" s="535"/>
      <c r="AV162" s="535"/>
      <c r="AW162" s="407"/>
      <c r="AX162" s="322"/>
      <c r="AY162" s="79">
        <f t="shared" si="244"/>
        <v>0</v>
      </c>
      <c r="AZ162" s="79">
        <f t="shared" si="245"/>
        <v>0</v>
      </c>
      <c r="BA162" s="102">
        <f t="shared" si="246"/>
        <v>0</v>
      </c>
      <c r="BB162" s="535"/>
      <c r="BC162" s="535"/>
      <c r="BD162" s="407"/>
      <c r="BE162" s="322"/>
      <c r="BF162" s="79">
        <f t="shared" si="247"/>
        <v>0</v>
      </c>
      <c r="BG162" s="79">
        <f t="shared" si="248"/>
        <v>0</v>
      </c>
      <c r="BH162" s="102">
        <f t="shared" si="249"/>
        <v>0</v>
      </c>
      <c r="BI162" s="535"/>
      <c r="BJ162" s="535"/>
      <c r="BK162" s="407"/>
      <c r="BL162" s="322"/>
      <c r="BM162" s="79">
        <f t="shared" si="250"/>
        <v>0</v>
      </c>
      <c r="BN162" s="79">
        <f t="shared" si="251"/>
        <v>0</v>
      </c>
      <c r="BO162" s="102">
        <f t="shared" si="252"/>
        <v>0</v>
      </c>
      <c r="BP162" s="535"/>
      <c r="BQ162" s="535"/>
      <c r="BR162" s="407"/>
      <c r="BS162" s="322"/>
      <c r="BT162" s="79">
        <f t="shared" si="253"/>
        <v>0</v>
      </c>
      <c r="BU162" s="79">
        <f t="shared" si="254"/>
        <v>0</v>
      </c>
      <c r="BV162" s="102">
        <f t="shared" si="255"/>
        <v>0</v>
      </c>
      <c r="BW162" s="535"/>
      <c r="BX162" s="535"/>
      <c r="BY162" s="407"/>
      <c r="BZ162" s="322"/>
      <c r="CA162" s="79">
        <f t="shared" si="256"/>
        <v>0</v>
      </c>
      <c r="CB162" s="79">
        <f t="shared" si="257"/>
        <v>0</v>
      </c>
      <c r="CC162" s="102">
        <f t="shared" si="258"/>
        <v>0</v>
      </c>
      <c r="CD162" s="535"/>
      <c r="CE162" s="535"/>
      <c r="CF162" s="407"/>
      <c r="CG162" s="322"/>
      <c r="CH162" s="79">
        <f t="shared" si="259"/>
        <v>0</v>
      </c>
      <c r="CI162" s="79">
        <f t="shared" si="260"/>
        <v>0</v>
      </c>
      <c r="CJ162" s="102">
        <f t="shared" si="261"/>
        <v>0</v>
      </c>
      <c r="CK162" s="535"/>
      <c r="CL162" s="535"/>
      <c r="CM162" s="407"/>
      <c r="CN162" s="322"/>
      <c r="CO162" s="79">
        <f t="shared" si="262"/>
        <v>0</v>
      </c>
      <c r="CP162" s="79">
        <f t="shared" si="263"/>
        <v>0</v>
      </c>
      <c r="CQ162" s="102">
        <f t="shared" si="264"/>
        <v>0</v>
      </c>
      <c r="CR162" s="535"/>
      <c r="CS162" s="535"/>
      <c r="CT162" s="407"/>
      <c r="CU162" s="322"/>
      <c r="CV162" s="79">
        <f t="shared" si="265"/>
        <v>0</v>
      </c>
      <c r="CW162" s="79">
        <f t="shared" si="266"/>
        <v>0</v>
      </c>
      <c r="CX162" s="102">
        <f t="shared" si="267"/>
        <v>0</v>
      </c>
      <c r="CY162" s="535"/>
      <c r="CZ162" s="535"/>
      <c r="DA162" s="407"/>
      <c r="DB162" s="322"/>
      <c r="DC162" s="79">
        <f t="shared" si="268"/>
        <v>0</v>
      </c>
      <c r="DD162" s="79">
        <f t="shared" si="269"/>
        <v>0</v>
      </c>
      <c r="DE162" s="102">
        <f t="shared" si="270"/>
        <v>0</v>
      </c>
      <c r="DF162" s="535"/>
      <c r="DG162" s="535"/>
      <c r="DH162" s="407"/>
      <c r="DI162" s="322"/>
      <c r="DJ162" s="79">
        <f t="shared" si="271"/>
        <v>0</v>
      </c>
      <c r="DK162" s="79">
        <f t="shared" si="272"/>
        <v>0</v>
      </c>
      <c r="DL162" s="102">
        <f t="shared" si="273"/>
        <v>0</v>
      </c>
      <c r="DM162" s="535"/>
      <c r="DN162" s="535"/>
      <c r="DO162" s="407"/>
      <c r="DP162" s="322"/>
      <c r="DQ162" s="79">
        <f t="shared" si="274"/>
        <v>0</v>
      </c>
      <c r="DR162" s="79">
        <f t="shared" si="275"/>
        <v>0</v>
      </c>
      <c r="DS162" s="102">
        <f t="shared" si="276"/>
        <v>0</v>
      </c>
      <c r="DT162" s="535"/>
      <c r="DU162" s="535"/>
      <c r="DV162" s="407"/>
    </row>
    <row r="163" spans="1:126" ht="12.75" outlineLevel="1" x14ac:dyDescent="0.2">
      <c r="A163" s="92" t="s">
        <v>95</v>
      </c>
      <c r="B163" s="166" t="s">
        <v>91</v>
      </c>
      <c r="C163" s="52"/>
      <c r="D163" s="51"/>
      <c r="E163" s="102">
        <f t="shared" si="224"/>
        <v>0</v>
      </c>
      <c r="F163" s="147"/>
      <c r="G163" s="18"/>
      <c r="H163" s="322" t="s">
        <v>336</v>
      </c>
      <c r="I163" s="79">
        <f t="shared" si="225"/>
        <v>0</v>
      </c>
      <c r="J163" s="79">
        <f t="shared" si="226"/>
        <v>0</v>
      </c>
      <c r="K163" s="102">
        <f t="shared" si="227"/>
        <v>0</v>
      </c>
      <c r="L163" s="535"/>
      <c r="M163" s="535"/>
      <c r="N163" s="407"/>
      <c r="O163" s="322" t="str">
        <f t="shared" si="228"/>
        <v>SME</v>
      </c>
      <c r="P163" s="79">
        <f t="shared" si="229"/>
        <v>0</v>
      </c>
      <c r="Q163" s="79">
        <f t="shared" si="230"/>
        <v>0</v>
      </c>
      <c r="R163" s="102">
        <f t="shared" si="231"/>
        <v>0</v>
      </c>
      <c r="S163" s="535"/>
      <c r="T163" s="535"/>
      <c r="U163" s="407"/>
      <c r="V163" s="322"/>
      <c r="W163" s="79">
        <f t="shared" si="232"/>
        <v>0</v>
      </c>
      <c r="X163" s="79">
        <f t="shared" si="233"/>
        <v>0</v>
      </c>
      <c r="Y163" s="102">
        <f t="shared" si="234"/>
        <v>0</v>
      </c>
      <c r="Z163" s="535"/>
      <c r="AA163" s="535"/>
      <c r="AB163" s="407"/>
      <c r="AC163" s="322"/>
      <c r="AD163" s="79">
        <f t="shared" si="235"/>
        <v>0</v>
      </c>
      <c r="AE163" s="79">
        <f t="shared" si="236"/>
        <v>0</v>
      </c>
      <c r="AF163" s="102">
        <f t="shared" si="237"/>
        <v>0</v>
      </c>
      <c r="AG163" s="535"/>
      <c r="AH163" s="535"/>
      <c r="AI163" s="407"/>
      <c r="AJ163" s="322"/>
      <c r="AK163" s="79">
        <f t="shared" si="238"/>
        <v>0</v>
      </c>
      <c r="AL163" s="79">
        <f t="shared" si="239"/>
        <v>0</v>
      </c>
      <c r="AM163" s="102">
        <f t="shared" si="240"/>
        <v>0</v>
      </c>
      <c r="AN163" s="535"/>
      <c r="AO163" s="535"/>
      <c r="AP163" s="407"/>
      <c r="AQ163" s="322"/>
      <c r="AR163" s="79">
        <f t="shared" si="241"/>
        <v>0</v>
      </c>
      <c r="AS163" s="79">
        <f t="shared" si="242"/>
        <v>0</v>
      </c>
      <c r="AT163" s="102">
        <f t="shared" si="243"/>
        <v>0</v>
      </c>
      <c r="AU163" s="535"/>
      <c r="AV163" s="535"/>
      <c r="AW163" s="407"/>
      <c r="AX163" s="322"/>
      <c r="AY163" s="79">
        <f t="shared" si="244"/>
        <v>0</v>
      </c>
      <c r="AZ163" s="79">
        <f t="shared" si="245"/>
        <v>0</v>
      </c>
      <c r="BA163" s="102">
        <f t="shared" si="246"/>
        <v>0</v>
      </c>
      <c r="BB163" s="535"/>
      <c r="BC163" s="535"/>
      <c r="BD163" s="407"/>
      <c r="BE163" s="322"/>
      <c r="BF163" s="79">
        <f t="shared" si="247"/>
        <v>0</v>
      </c>
      <c r="BG163" s="79">
        <f t="shared" si="248"/>
        <v>0</v>
      </c>
      <c r="BH163" s="102">
        <f t="shared" si="249"/>
        <v>0</v>
      </c>
      <c r="BI163" s="535"/>
      <c r="BJ163" s="535"/>
      <c r="BK163" s="407"/>
      <c r="BL163" s="322"/>
      <c r="BM163" s="79">
        <f t="shared" si="250"/>
        <v>0</v>
      </c>
      <c r="BN163" s="79">
        <f t="shared" si="251"/>
        <v>0</v>
      </c>
      <c r="BO163" s="102">
        <f t="shared" si="252"/>
        <v>0</v>
      </c>
      <c r="BP163" s="535"/>
      <c r="BQ163" s="535"/>
      <c r="BR163" s="407"/>
      <c r="BS163" s="322"/>
      <c r="BT163" s="79">
        <f t="shared" si="253"/>
        <v>0</v>
      </c>
      <c r="BU163" s="79">
        <f t="shared" si="254"/>
        <v>0</v>
      </c>
      <c r="BV163" s="102">
        <f t="shared" si="255"/>
        <v>0</v>
      </c>
      <c r="BW163" s="535"/>
      <c r="BX163" s="535"/>
      <c r="BY163" s="407"/>
      <c r="BZ163" s="322"/>
      <c r="CA163" s="79">
        <f t="shared" si="256"/>
        <v>0</v>
      </c>
      <c r="CB163" s="79">
        <f t="shared" si="257"/>
        <v>0</v>
      </c>
      <c r="CC163" s="102">
        <f t="shared" si="258"/>
        <v>0</v>
      </c>
      <c r="CD163" s="535"/>
      <c r="CE163" s="535"/>
      <c r="CF163" s="407"/>
      <c r="CG163" s="322"/>
      <c r="CH163" s="79">
        <f t="shared" si="259"/>
        <v>0</v>
      </c>
      <c r="CI163" s="79">
        <f t="shared" si="260"/>
        <v>0</v>
      </c>
      <c r="CJ163" s="102">
        <f t="shared" si="261"/>
        <v>0</v>
      </c>
      <c r="CK163" s="535"/>
      <c r="CL163" s="535"/>
      <c r="CM163" s="407"/>
      <c r="CN163" s="322"/>
      <c r="CO163" s="79">
        <f t="shared" si="262"/>
        <v>0</v>
      </c>
      <c r="CP163" s="79">
        <f t="shared" si="263"/>
        <v>0</v>
      </c>
      <c r="CQ163" s="102">
        <f t="shared" si="264"/>
        <v>0</v>
      </c>
      <c r="CR163" s="535"/>
      <c r="CS163" s="535"/>
      <c r="CT163" s="407"/>
      <c r="CU163" s="322"/>
      <c r="CV163" s="79">
        <f t="shared" si="265"/>
        <v>0</v>
      </c>
      <c r="CW163" s="79">
        <f t="shared" si="266"/>
        <v>0</v>
      </c>
      <c r="CX163" s="102">
        <f t="shared" si="267"/>
        <v>0</v>
      </c>
      <c r="CY163" s="535"/>
      <c r="CZ163" s="535"/>
      <c r="DA163" s="407"/>
      <c r="DB163" s="322"/>
      <c r="DC163" s="79">
        <f t="shared" si="268"/>
        <v>0</v>
      </c>
      <c r="DD163" s="79">
        <f t="shared" si="269"/>
        <v>0</v>
      </c>
      <c r="DE163" s="102">
        <f t="shared" si="270"/>
        <v>0</v>
      </c>
      <c r="DF163" s="535"/>
      <c r="DG163" s="535"/>
      <c r="DH163" s="407"/>
      <c r="DI163" s="322"/>
      <c r="DJ163" s="79">
        <f t="shared" si="271"/>
        <v>0</v>
      </c>
      <c r="DK163" s="79">
        <f t="shared" si="272"/>
        <v>0</v>
      </c>
      <c r="DL163" s="102">
        <f t="shared" si="273"/>
        <v>0</v>
      </c>
      <c r="DM163" s="535"/>
      <c r="DN163" s="535"/>
      <c r="DO163" s="407"/>
      <c r="DP163" s="322"/>
      <c r="DQ163" s="79">
        <f t="shared" si="274"/>
        <v>0</v>
      </c>
      <c r="DR163" s="79">
        <f t="shared" si="275"/>
        <v>0</v>
      </c>
      <c r="DS163" s="102">
        <f t="shared" si="276"/>
        <v>0</v>
      </c>
      <c r="DT163" s="535"/>
      <c r="DU163" s="535"/>
      <c r="DV163" s="407"/>
    </row>
    <row r="164" spans="1:126" ht="12.75" outlineLevel="1" x14ac:dyDescent="0.2">
      <c r="A164" s="92" t="s">
        <v>96</v>
      </c>
      <c r="B164" s="166" t="s">
        <v>91</v>
      </c>
      <c r="C164" s="52"/>
      <c r="D164" s="51"/>
      <c r="E164" s="102">
        <f t="shared" si="224"/>
        <v>0</v>
      </c>
      <c r="F164" s="147"/>
      <c r="G164" s="18"/>
      <c r="H164" s="322" t="s">
        <v>336</v>
      </c>
      <c r="I164" s="79">
        <f t="shared" si="225"/>
        <v>0</v>
      </c>
      <c r="J164" s="79">
        <f t="shared" si="226"/>
        <v>0</v>
      </c>
      <c r="K164" s="102">
        <f t="shared" si="227"/>
        <v>0</v>
      </c>
      <c r="L164" s="535"/>
      <c r="M164" s="535"/>
      <c r="N164" s="407"/>
      <c r="O164" s="322" t="str">
        <f t="shared" si="228"/>
        <v>SME</v>
      </c>
      <c r="P164" s="79">
        <f t="shared" si="229"/>
        <v>0</v>
      </c>
      <c r="Q164" s="79">
        <f t="shared" si="230"/>
        <v>0</v>
      </c>
      <c r="R164" s="102">
        <f t="shared" si="231"/>
        <v>0</v>
      </c>
      <c r="S164" s="535"/>
      <c r="T164" s="535"/>
      <c r="U164" s="407"/>
      <c r="V164" s="322"/>
      <c r="W164" s="79">
        <f t="shared" si="232"/>
        <v>0</v>
      </c>
      <c r="X164" s="79">
        <f t="shared" si="233"/>
        <v>0</v>
      </c>
      <c r="Y164" s="102">
        <f t="shared" si="234"/>
        <v>0</v>
      </c>
      <c r="Z164" s="535"/>
      <c r="AA164" s="535"/>
      <c r="AB164" s="407"/>
      <c r="AC164" s="322"/>
      <c r="AD164" s="79">
        <f t="shared" si="235"/>
        <v>0</v>
      </c>
      <c r="AE164" s="79">
        <f t="shared" si="236"/>
        <v>0</v>
      </c>
      <c r="AF164" s="102">
        <f t="shared" si="237"/>
        <v>0</v>
      </c>
      <c r="AG164" s="535"/>
      <c r="AH164" s="535"/>
      <c r="AI164" s="407"/>
      <c r="AJ164" s="322"/>
      <c r="AK164" s="79">
        <f t="shared" si="238"/>
        <v>0</v>
      </c>
      <c r="AL164" s="79">
        <f t="shared" si="239"/>
        <v>0</v>
      </c>
      <c r="AM164" s="102">
        <f t="shared" si="240"/>
        <v>0</v>
      </c>
      <c r="AN164" s="535"/>
      <c r="AO164" s="535"/>
      <c r="AP164" s="407"/>
      <c r="AQ164" s="322"/>
      <c r="AR164" s="79">
        <f t="shared" si="241"/>
        <v>0</v>
      </c>
      <c r="AS164" s="79">
        <f t="shared" si="242"/>
        <v>0</v>
      </c>
      <c r="AT164" s="102">
        <f t="shared" si="243"/>
        <v>0</v>
      </c>
      <c r="AU164" s="535"/>
      <c r="AV164" s="535"/>
      <c r="AW164" s="407"/>
      <c r="AX164" s="322"/>
      <c r="AY164" s="79">
        <f t="shared" si="244"/>
        <v>0</v>
      </c>
      <c r="AZ164" s="79">
        <f t="shared" si="245"/>
        <v>0</v>
      </c>
      <c r="BA164" s="102">
        <f t="shared" si="246"/>
        <v>0</v>
      </c>
      <c r="BB164" s="535"/>
      <c r="BC164" s="535"/>
      <c r="BD164" s="407"/>
      <c r="BE164" s="322"/>
      <c r="BF164" s="79">
        <f t="shared" si="247"/>
        <v>0</v>
      </c>
      <c r="BG164" s="79">
        <f t="shared" si="248"/>
        <v>0</v>
      </c>
      <c r="BH164" s="102">
        <f t="shared" si="249"/>
        <v>0</v>
      </c>
      <c r="BI164" s="535"/>
      <c r="BJ164" s="535"/>
      <c r="BK164" s="407"/>
      <c r="BL164" s="322"/>
      <c r="BM164" s="79">
        <f t="shared" si="250"/>
        <v>0</v>
      </c>
      <c r="BN164" s="79">
        <f t="shared" si="251"/>
        <v>0</v>
      </c>
      <c r="BO164" s="102">
        <f t="shared" si="252"/>
        <v>0</v>
      </c>
      <c r="BP164" s="535"/>
      <c r="BQ164" s="535"/>
      <c r="BR164" s="407"/>
      <c r="BS164" s="322"/>
      <c r="BT164" s="79">
        <f t="shared" si="253"/>
        <v>0</v>
      </c>
      <c r="BU164" s="79">
        <f t="shared" si="254"/>
        <v>0</v>
      </c>
      <c r="BV164" s="102">
        <f t="shared" si="255"/>
        <v>0</v>
      </c>
      <c r="BW164" s="535"/>
      <c r="BX164" s="535"/>
      <c r="BY164" s="407"/>
      <c r="BZ164" s="322"/>
      <c r="CA164" s="79">
        <f t="shared" si="256"/>
        <v>0</v>
      </c>
      <c r="CB164" s="79">
        <f t="shared" si="257"/>
        <v>0</v>
      </c>
      <c r="CC164" s="102">
        <f t="shared" si="258"/>
        <v>0</v>
      </c>
      <c r="CD164" s="535"/>
      <c r="CE164" s="535"/>
      <c r="CF164" s="407"/>
      <c r="CG164" s="322"/>
      <c r="CH164" s="79">
        <f t="shared" si="259"/>
        <v>0</v>
      </c>
      <c r="CI164" s="79">
        <f t="shared" si="260"/>
        <v>0</v>
      </c>
      <c r="CJ164" s="102">
        <f t="shared" si="261"/>
        <v>0</v>
      </c>
      <c r="CK164" s="535"/>
      <c r="CL164" s="535"/>
      <c r="CM164" s="407"/>
      <c r="CN164" s="322"/>
      <c r="CO164" s="79">
        <f t="shared" si="262"/>
        <v>0</v>
      </c>
      <c r="CP164" s="79">
        <f t="shared" si="263"/>
        <v>0</v>
      </c>
      <c r="CQ164" s="102">
        <f t="shared" si="264"/>
        <v>0</v>
      </c>
      <c r="CR164" s="535"/>
      <c r="CS164" s="535"/>
      <c r="CT164" s="407"/>
      <c r="CU164" s="322"/>
      <c r="CV164" s="79">
        <f t="shared" si="265"/>
        <v>0</v>
      </c>
      <c r="CW164" s="79">
        <f t="shared" si="266"/>
        <v>0</v>
      </c>
      <c r="CX164" s="102">
        <f t="shared" si="267"/>
        <v>0</v>
      </c>
      <c r="CY164" s="535"/>
      <c r="CZ164" s="535"/>
      <c r="DA164" s="407"/>
      <c r="DB164" s="322"/>
      <c r="DC164" s="79">
        <f t="shared" si="268"/>
        <v>0</v>
      </c>
      <c r="DD164" s="79">
        <f t="shared" si="269"/>
        <v>0</v>
      </c>
      <c r="DE164" s="102">
        <f t="shared" si="270"/>
        <v>0</v>
      </c>
      <c r="DF164" s="535"/>
      <c r="DG164" s="535"/>
      <c r="DH164" s="407"/>
      <c r="DI164" s="322"/>
      <c r="DJ164" s="79">
        <f t="shared" si="271"/>
        <v>0</v>
      </c>
      <c r="DK164" s="79">
        <f t="shared" si="272"/>
        <v>0</v>
      </c>
      <c r="DL164" s="102">
        <f t="shared" si="273"/>
        <v>0</v>
      </c>
      <c r="DM164" s="535"/>
      <c r="DN164" s="535"/>
      <c r="DO164" s="407"/>
      <c r="DP164" s="322"/>
      <c r="DQ164" s="79">
        <f t="shared" si="274"/>
        <v>0</v>
      </c>
      <c r="DR164" s="79">
        <f t="shared" si="275"/>
        <v>0</v>
      </c>
      <c r="DS164" s="102">
        <f t="shared" si="276"/>
        <v>0</v>
      </c>
      <c r="DT164" s="535"/>
      <c r="DU164" s="535"/>
      <c r="DV164" s="407"/>
    </row>
    <row r="165" spans="1:126" ht="12.75" outlineLevel="1" x14ac:dyDescent="0.2">
      <c r="A165" s="92" t="s">
        <v>96</v>
      </c>
      <c r="B165" s="166" t="s">
        <v>91</v>
      </c>
      <c r="C165" s="52"/>
      <c r="D165" s="51"/>
      <c r="E165" s="102">
        <f t="shared" si="224"/>
        <v>0</v>
      </c>
      <c r="F165" s="147"/>
      <c r="G165" s="18"/>
      <c r="H165" s="322" t="s">
        <v>336</v>
      </c>
      <c r="I165" s="79">
        <f t="shared" si="225"/>
        <v>0</v>
      </c>
      <c r="J165" s="79">
        <f t="shared" si="226"/>
        <v>0</v>
      </c>
      <c r="K165" s="102">
        <f t="shared" si="227"/>
        <v>0</v>
      </c>
      <c r="L165" s="535"/>
      <c r="M165" s="535"/>
      <c r="N165" s="407"/>
      <c r="O165" s="322" t="str">
        <f t="shared" si="228"/>
        <v>SME</v>
      </c>
      <c r="P165" s="79">
        <f t="shared" si="229"/>
        <v>0</v>
      </c>
      <c r="Q165" s="79">
        <f t="shared" si="230"/>
        <v>0</v>
      </c>
      <c r="R165" s="102">
        <f t="shared" si="231"/>
        <v>0</v>
      </c>
      <c r="S165" s="535"/>
      <c r="T165" s="535"/>
      <c r="U165" s="407"/>
      <c r="V165" s="322"/>
      <c r="W165" s="79">
        <f t="shared" si="232"/>
        <v>0</v>
      </c>
      <c r="X165" s="79">
        <f t="shared" si="233"/>
        <v>0</v>
      </c>
      <c r="Y165" s="102">
        <f t="shared" si="234"/>
        <v>0</v>
      </c>
      <c r="Z165" s="535"/>
      <c r="AA165" s="535"/>
      <c r="AB165" s="407"/>
      <c r="AC165" s="322"/>
      <c r="AD165" s="79">
        <f t="shared" si="235"/>
        <v>0</v>
      </c>
      <c r="AE165" s="79">
        <f t="shared" si="236"/>
        <v>0</v>
      </c>
      <c r="AF165" s="102">
        <f t="shared" si="237"/>
        <v>0</v>
      </c>
      <c r="AG165" s="535"/>
      <c r="AH165" s="535"/>
      <c r="AI165" s="407"/>
      <c r="AJ165" s="322"/>
      <c r="AK165" s="79">
        <f t="shared" si="238"/>
        <v>0</v>
      </c>
      <c r="AL165" s="79">
        <f t="shared" si="239"/>
        <v>0</v>
      </c>
      <c r="AM165" s="102">
        <f t="shared" si="240"/>
        <v>0</v>
      </c>
      <c r="AN165" s="535"/>
      <c r="AO165" s="535"/>
      <c r="AP165" s="407"/>
      <c r="AQ165" s="322"/>
      <c r="AR165" s="79">
        <f t="shared" si="241"/>
        <v>0</v>
      </c>
      <c r="AS165" s="79">
        <f t="shared" si="242"/>
        <v>0</v>
      </c>
      <c r="AT165" s="102">
        <f t="shared" si="243"/>
        <v>0</v>
      </c>
      <c r="AU165" s="535"/>
      <c r="AV165" s="535"/>
      <c r="AW165" s="407"/>
      <c r="AX165" s="322"/>
      <c r="AY165" s="79">
        <f t="shared" si="244"/>
        <v>0</v>
      </c>
      <c r="AZ165" s="79">
        <f t="shared" si="245"/>
        <v>0</v>
      </c>
      <c r="BA165" s="102">
        <f t="shared" si="246"/>
        <v>0</v>
      </c>
      <c r="BB165" s="535"/>
      <c r="BC165" s="535"/>
      <c r="BD165" s="407"/>
      <c r="BE165" s="322"/>
      <c r="BF165" s="79">
        <f t="shared" si="247"/>
        <v>0</v>
      </c>
      <c r="BG165" s="79">
        <f t="shared" si="248"/>
        <v>0</v>
      </c>
      <c r="BH165" s="102">
        <f t="shared" si="249"/>
        <v>0</v>
      </c>
      <c r="BI165" s="535"/>
      <c r="BJ165" s="535"/>
      <c r="BK165" s="407"/>
      <c r="BL165" s="322"/>
      <c r="BM165" s="79">
        <f t="shared" si="250"/>
        <v>0</v>
      </c>
      <c r="BN165" s="79">
        <f t="shared" si="251"/>
        <v>0</v>
      </c>
      <c r="BO165" s="102">
        <f t="shared" si="252"/>
        <v>0</v>
      </c>
      <c r="BP165" s="535"/>
      <c r="BQ165" s="535"/>
      <c r="BR165" s="407"/>
      <c r="BS165" s="322"/>
      <c r="BT165" s="79">
        <f t="shared" si="253"/>
        <v>0</v>
      </c>
      <c r="BU165" s="79">
        <f t="shared" si="254"/>
        <v>0</v>
      </c>
      <c r="BV165" s="102">
        <f t="shared" si="255"/>
        <v>0</v>
      </c>
      <c r="BW165" s="535"/>
      <c r="BX165" s="535"/>
      <c r="BY165" s="407"/>
      <c r="BZ165" s="322"/>
      <c r="CA165" s="79">
        <f t="shared" si="256"/>
        <v>0</v>
      </c>
      <c r="CB165" s="79">
        <f t="shared" si="257"/>
        <v>0</v>
      </c>
      <c r="CC165" s="102">
        <f t="shared" si="258"/>
        <v>0</v>
      </c>
      <c r="CD165" s="535"/>
      <c r="CE165" s="535"/>
      <c r="CF165" s="407"/>
      <c r="CG165" s="322"/>
      <c r="CH165" s="79">
        <f t="shared" si="259"/>
        <v>0</v>
      </c>
      <c r="CI165" s="79">
        <f t="shared" si="260"/>
        <v>0</v>
      </c>
      <c r="CJ165" s="102">
        <f t="shared" si="261"/>
        <v>0</v>
      </c>
      <c r="CK165" s="535"/>
      <c r="CL165" s="535"/>
      <c r="CM165" s="407"/>
      <c r="CN165" s="322"/>
      <c r="CO165" s="79">
        <f t="shared" si="262"/>
        <v>0</v>
      </c>
      <c r="CP165" s="79">
        <f t="shared" si="263"/>
        <v>0</v>
      </c>
      <c r="CQ165" s="102">
        <f t="shared" si="264"/>
        <v>0</v>
      </c>
      <c r="CR165" s="535"/>
      <c r="CS165" s="535"/>
      <c r="CT165" s="407"/>
      <c r="CU165" s="322"/>
      <c r="CV165" s="79">
        <f t="shared" si="265"/>
        <v>0</v>
      </c>
      <c r="CW165" s="79">
        <f t="shared" si="266"/>
        <v>0</v>
      </c>
      <c r="CX165" s="102">
        <f t="shared" si="267"/>
        <v>0</v>
      </c>
      <c r="CY165" s="535"/>
      <c r="CZ165" s="535"/>
      <c r="DA165" s="407"/>
      <c r="DB165" s="322"/>
      <c r="DC165" s="79">
        <f t="shared" si="268"/>
        <v>0</v>
      </c>
      <c r="DD165" s="79">
        <f t="shared" si="269"/>
        <v>0</v>
      </c>
      <c r="DE165" s="102">
        <f t="shared" si="270"/>
        <v>0</v>
      </c>
      <c r="DF165" s="535"/>
      <c r="DG165" s="535"/>
      <c r="DH165" s="407"/>
      <c r="DI165" s="322"/>
      <c r="DJ165" s="79">
        <f t="shared" si="271"/>
        <v>0</v>
      </c>
      <c r="DK165" s="79">
        <f t="shared" si="272"/>
        <v>0</v>
      </c>
      <c r="DL165" s="102">
        <f t="shared" si="273"/>
        <v>0</v>
      </c>
      <c r="DM165" s="535"/>
      <c r="DN165" s="535"/>
      <c r="DO165" s="407"/>
      <c r="DP165" s="322"/>
      <c r="DQ165" s="79">
        <f t="shared" si="274"/>
        <v>0</v>
      </c>
      <c r="DR165" s="79">
        <f t="shared" si="275"/>
        <v>0</v>
      </c>
      <c r="DS165" s="102">
        <f t="shared" si="276"/>
        <v>0</v>
      </c>
      <c r="DT165" s="535"/>
      <c r="DU165" s="535"/>
      <c r="DV165" s="407"/>
    </row>
    <row r="166" spans="1:126" ht="12.75" outlineLevel="1" x14ac:dyDescent="0.2">
      <c r="A166" s="92" t="s">
        <v>99</v>
      </c>
      <c r="B166" s="166" t="s">
        <v>92</v>
      </c>
      <c r="C166" s="52"/>
      <c r="D166" s="51"/>
      <c r="E166" s="102">
        <f t="shared" si="224"/>
        <v>0</v>
      </c>
      <c r="F166" s="147"/>
      <c r="G166" s="18"/>
      <c r="H166" s="322" t="s">
        <v>336</v>
      </c>
      <c r="I166" s="79">
        <f t="shared" si="225"/>
        <v>0</v>
      </c>
      <c r="J166" s="79">
        <f t="shared" si="226"/>
        <v>0</v>
      </c>
      <c r="K166" s="102">
        <f t="shared" si="227"/>
        <v>0</v>
      </c>
      <c r="L166" s="535"/>
      <c r="M166" s="535"/>
      <c r="N166" s="407"/>
      <c r="O166" s="322" t="str">
        <f t="shared" si="228"/>
        <v>SME</v>
      </c>
      <c r="P166" s="79">
        <f t="shared" si="229"/>
        <v>0</v>
      </c>
      <c r="Q166" s="79">
        <f t="shared" si="230"/>
        <v>0</v>
      </c>
      <c r="R166" s="102">
        <f t="shared" si="231"/>
        <v>0</v>
      </c>
      <c r="S166" s="535"/>
      <c r="T166" s="535"/>
      <c r="U166" s="407"/>
      <c r="V166" s="322"/>
      <c r="W166" s="79">
        <f t="shared" si="232"/>
        <v>0</v>
      </c>
      <c r="X166" s="79">
        <f t="shared" si="233"/>
        <v>0</v>
      </c>
      <c r="Y166" s="102">
        <f t="shared" si="234"/>
        <v>0</v>
      </c>
      <c r="Z166" s="535"/>
      <c r="AA166" s="535"/>
      <c r="AB166" s="407"/>
      <c r="AC166" s="322"/>
      <c r="AD166" s="79">
        <f t="shared" si="235"/>
        <v>0</v>
      </c>
      <c r="AE166" s="79">
        <f t="shared" si="236"/>
        <v>0</v>
      </c>
      <c r="AF166" s="102">
        <f t="shared" si="237"/>
        <v>0</v>
      </c>
      <c r="AG166" s="535"/>
      <c r="AH166" s="535"/>
      <c r="AI166" s="407"/>
      <c r="AJ166" s="322"/>
      <c r="AK166" s="79">
        <f t="shared" si="238"/>
        <v>0</v>
      </c>
      <c r="AL166" s="79">
        <f t="shared" si="239"/>
        <v>0</v>
      </c>
      <c r="AM166" s="102">
        <f t="shared" si="240"/>
        <v>0</v>
      </c>
      <c r="AN166" s="535"/>
      <c r="AO166" s="535"/>
      <c r="AP166" s="407"/>
      <c r="AQ166" s="322"/>
      <c r="AR166" s="79">
        <f t="shared" si="241"/>
        <v>0</v>
      </c>
      <c r="AS166" s="79">
        <f t="shared" si="242"/>
        <v>0</v>
      </c>
      <c r="AT166" s="102">
        <f t="shared" si="243"/>
        <v>0</v>
      </c>
      <c r="AU166" s="535"/>
      <c r="AV166" s="535"/>
      <c r="AW166" s="407"/>
      <c r="AX166" s="322"/>
      <c r="AY166" s="79">
        <f t="shared" si="244"/>
        <v>0</v>
      </c>
      <c r="AZ166" s="79">
        <f t="shared" si="245"/>
        <v>0</v>
      </c>
      <c r="BA166" s="102">
        <f t="shared" si="246"/>
        <v>0</v>
      </c>
      <c r="BB166" s="535"/>
      <c r="BC166" s="535"/>
      <c r="BD166" s="407"/>
      <c r="BE166" s="322"/>
      <c r="BF166" s="79">
        <f t="shared" si="247"/>
        <v>0</v>
      </c>
      <c r="BG166" s="79">
        <f t="shared" si="248"/>
        <v>0</v>
      </c>
      <c r="BH166" s="102">
        <f t="shared" si="249"/>
        <v>0</v>
      </c>
      <c r="BI166" s="535"/>
      <c r="BJ166" s="535"/>
      <c r="BK166" s="407"/>
      <c r="BL166" s="322"/>
      <c r="BM166" s="79">
        <f t="shared" si="250"/>
        <v>0</v>
      </c>
      <c r="BN166" s="79">
        <f t="shared" si="251"/>
        <v>0</v>
      </c>
      <c r="BO166" s="102">
        <f t="shared" si="252"/>
        <v>0</v>
      </c>
      <c r="BP166" s="535"/>
      <c r="BQ166" s="535"/>
      <c r="BR166" s="407"/>
      <c r="BS166" s="322"/>
      <c r="BT166" s="79">
        <f t="shared" si="253"/>
        <v>0</v>
      </c>
      <c r="BU166" s="79">
        <f t="shared" si="254"/>
        <v>0</v>
      </c>
      <c r="BV166" s="102">
        <f t="shared" si="255"/>
        <v>0</v>
      </c>
      <c r="BW166" s="535"/>
      <c r="BX166" s="535"/>
      <c r="BY166" s="407"/>
      <c r="BZ166" s="322"/>
      <c r="CA166" s="79">
        <f t="shared" si="256"/>
        <v>0</v>
      </c>
      <c r="CB166" s="79">
        <f t="shared" si="257"/>
        <v>0</v>
      </c>
      <c r="CC166" s="102">
        <f t="shared" si="258"/>
        <v>0</v>
      </c>
      <c r="CD166" s="535"/>
      <c r="CE166" s="535"/>
      <c r="CF166" s="407"/>
      <c r="CG166" s="322"/>
      <c r="CH166" s="79">
        <f t="shared" si="259"/>
        <v>0</v>
      </c>
      <c r="CI166" s="79">
        <f t="shared" si="260"/>
        <v>0</v>
      </c>
      <c r="CJ166" s="102">
        <f t="shared" si="261"/>
        <v>0</v>
      </c>
      <c r="CK166" s="535"/>
      <c r="CL166" s="535"/>
      <c r="CM166" s="407"/>
      <c r="CN166" s="322"/>
      <c r="CO166" s="79">
        <f t="shared" si="262"/>
        <v>0</v>
      </c>
      <c r="CP166" s="79">
        <f t="shared" si="263"/>
        <v>0</v>
      </c>
      <c r="CQ166" s="102">
        <f t="shared" si="264"/>
        <v>0</v>
      </c>
      <c r="CR166" s="535"/>
      <c r="CS166" s="535"/>
      <c r="CT166" s="407"/>
      <c r="CU166" s="322"/>
      <c r="CV166" s="79">
        <f t="shared" si="265"/>
        <v>0</v>
      </c>
      <c r="CW166" s="79">
        <f t="shared" si="266"/>
        <v>0</v>
      </c>
      <c r="CX166" s="102">
        <f t="shared" si="267"/>
        <v>0</v>
      </c>
      <c r="CY166" s="535"/>
      <c r="CZ166" s="535"/>
      <c r="DA166" s="407"/>
      <c r="DB166" s="322"/>
      <c r="DC166" s="79">
        <f t="shared" si="268"/>
        <v>0</v>
      </c>
      <c r="DD166" s="79">
        <f t="shared" si="269"/>
        <v>0</v>
      </c>
      <c r="DE166" s="102">
        <f t="shared" si="270"/>
        <v>0</v>
      </c>
      <c r="DF166" s="535"/>
      <c r="DG166" s="535"/>
      <c r="DH166" s="407"/>
      <c r="DI166" s="322"/>
      <c r="DJ166" s="79">
        <f t="shared" si="271"/>
        <v>0</v>
      </c>
      <c r="DK166" s="79">
        <f t="shared" si="272"/>
        <v>0</v>
      </c>
      <c r="DL166" s="102">
        <f t="shared" si="273"/>
        <v>0</v>
      </c>
      <c r="DM166" s="535"/>
      <c r="DN166" s="535"/>
      <c r="DO166" s="407"/>
      <c r="DP166" s="322"/>
      <c r="DQ166" s="79">
        <f t="shared" si="274"/>
        <v>0</v>
      </c>
      <c r="DR166" s="79">
        <f t="shared" si="275"/>
        <v>0</v>
      </c>
      <c r="DS166" s="102">
        <f t="shared" si="276"/>
        <v>0</v>
      </c>
      <c r="DT166" s="535"/>
      <c r="DU166" s="535"/>
      <c r="DV166" s="407"/>
    </row>
    <row r="167" spans="1:126" ht="12.75" outlineLevel="1" x14ac:dyDescent="0.2">
      <c r="A167" s="92" t="s">
        <v>99</v>
      </c>
      <c r="B167" s="166" t="s">
        <v>92</v>
      </c>
      <c r="C167" s="52"/>
      <c r="D167" s="51"/>
      <c r="E167" s="102">
        <f t="shared" si="224"/>
        <v>0</v>
      </c>
      <c r="F167" s="147"/>
      <c r="G167" s="18"/>
      <c r="H167" s="322" t="s">
        <v>336</v>
      </c>
      <c r="I167" s="79">
        <f t="shared" si="225"/>
        <v>0</v>
      </c>
      <c r="J167" s="79">
        <f t="shared" si="226"/>
        <v>0</v>
      </c>
      <c r="K167" s="102">
        <f t="shared" si="227"/>
        <v>0</v>
      </c>
      <c r="L167" s="535"/>
      <c r="M167" s="535"/>
      <c r="N167" s="407"/>
      <c r="O167" s="322" t="str">
        <f t="shared" si="228"/>
        <v>SME</v>
      </c>
      <c r="P167" s="79">
        <f t="shared" si="229"/>
        <v>0</v>
      </c>
      <c r="Q167" s="79">
        <f t="shared" si="230"/>
        <v>0</v>
      </c>
      <c r="R167" s="102">
        <f t="shared" si="231"/>
        <v>0</v>
      </c>
      <c r="S167" s="535"/>
      <c r="T167" s="535"/>
      <c r="U167" s="407"/>
      <c r="V167" s="322"/>
      <c r="W167" s="79">
        <f t="shared" si="232"/>
        <v>0</v>
      </c>
      <c r="X167" s="79">
        <f t="shared" si="233"/>
        <v>0</v>
      </c>
      <c r="Y167" s="102">
        <f t="shared" si="234"/>
        <v>0</v>
      </c>
      <c r="Z167" s="535"/>
      <c r="AA167" s="535"/>
      <c r="AB167" s="407"/>
      <c r="AC167" s="322"/>
      <c r="AD167" s="79">
        <f t="shared" si="235"/>
        <v>0</v>
      </c>
      <c r="AE167" s="79">
        <f t="shared" si="236"/>
        <v>0</v>
      </c>
      <c r="AF167" s="102">
        <f t="shared" si="237"/>
        <v>0</v>
      </c>
      <c r="AG167" s="535"/>
      <c r="AH167" s="535"/>
      <c r="AI167" s="407"/>
      <c r="AJ167" s="322"/>
      <c r="AK167" s="79">
        <f t="shared" si="238"/>
        <v>0</v>
      </c>
      <c r="AL167" s="79">
        <f t="shared" si="239"/>
        <v>0</v>
      </c>
      <c r="AM167" s="102">
        <f t="shared" si="240"/>
        <v>0</v>
      </c>
      <c r="AN167" s="535"/>
      <c r="AO167" s="535"/>
      <c r="AP167" s="407"/>
      <c r="AQ167" s="322"/>
      <c r="AR167" s="79">
        <f t="shared" si="241"/>
        <v>0</v>
      </c>
      <c r="AS167" s="79">
        <f t="shared" si="242"/>
        <v>0</v>
      </c>
      <c r="AT167" s="102">
        <f t="shared" si="243"/>
        <v>0</v>
      </c>
      <c r="AU167" s="535"/>
      <c r="AV167" s="535"/>
      <c r="AW167" s="407"/>
      <c r="AX167" s="322"/>
      <c r="AY167" s="79">
        <f t="shared" si="244"/>
        <v>0</v>
      </c>
      <c r="AZ167" s="79">
        <f t="shared" si="245"/>
        <v>0</v>
      </c>
      <c r="BA167" s="102">
        <f t="shared" si="246"/>
        <v>0</v>
      </c>
      <c r="BB167" s="535"/>
      <c r="BC167" s="535"/>
      <c r="BD167" s="407"/>
      <c r="BE167" s="322"/>
      <c r="BF167" s="79">
        <f t="shared" si="247"/>
        <v>0</v>
      </c>
      <c r="BG167" s="79">
        <f t="shared" si="248"/>
        <v>0</v>
      </c>
      <c r="BH167" s="102">
        <f t="shared" si="249"/>
        <v>0</v>
      </c>
      <c r="BI167" s="535"/>
      <c r="BJ167" s="535"/>
      <c r="BK167" s="407"/>
      <c r="BL167" s="322"/>
      <c r="BM167" s="79">
        <f t="shared" si="250"/>
        <v>0</v>
      </c>
      <c r="BN167" s="79">
        <f t="shared" si="251"/>
        <v>0</v>
      </c>
      <c r="BO167" s="102">
        <f t="shared" si="252"/>
        <v>0</v>
      </c>
      <c r="BP167" s="535"/>
      <c r="BQ167" s="535"/>
      <c r="BR167" s="407"/>
      <c r="BS167" s="322"/>
      <c r="BT167" s="79">
        <f t="shared" si="253"/>
        <v>0</v>
      </c>
      <c r="BU167" s="79">
        <f t="shared" si="254"/>
        <v>0</v>
      </c>
      <c r="BV167" s="102">
        <f t="shared" si="255"/>
        <v>0</v>
      </c>
      <c r="BW167" s="535"/>
      <c r="BX167" s="535"/>
      <c r="BY167" s="407"/>
      <c r="BZ167" s="322"/>
      <c r="CA167" s="79">
        <f t="shared" si="256"/>
        <v>0</v>
      </c>
      <c r="CB167" s="79">
        <f t="shared" si="257"/>
        <v>0</v>
      </c>
      <c r="CC167" s="102">
        <f t="shared" si="258"/>
        <v>0</v>
      </c>
      <c r="CD167" s="535"/>
      <c r="CE167" s="535"/>
      <c r="CF167" s="407"/>
      <c r="CG167" s="322"/>
      <c r="CH167" s="79">
        <f t="shared" si="259"/>
        <v>0</v>
      </c>
      <c r="CI167" s="79">
        <f t="shared" si="260"/>
        <v>0</v>
      </c>
      <c r="CJ167" s="102">
        <f t="shared" si="261"/>
        <v>0</v>
      </c>
      <c r="CK167" s="535"/>
      <c r="CL167" s="535"/>
      <c r="CM167" s="407"/>
      <c r="CN167" s="322"/>
      <c r="CO167" s="79">
        <f t="shared" si="262"/>
        <v>0</v>
      </c>
      <c r="CP167" s="79">
        <f t="shared" si="263"/>
        <v>0</v>
      </c>
      <c r="CQ167" s="102">
        <f t="shared" si="264"/>
        <v>0</v>
      </c>
      <c r="CR167" s="535"/>
      <c r="CS167" s="535"/>
      <c r="CT167" s="407"/>
      <c r="CU167" s="322"/>
      <c r="CV167" s="79">
        <f t="shared" si="265"/>
        <v>0</v>
      </c>
      <c r="CW167" s="79">
        <f t="shared" si="266"/>
        <v>0</v>
      </c>
      <c r="CX167" s="102">
        <f t="shared" si="267"/>
        <v>0</v>
      </c>
      <c r="CY167" s="535"/>
      <c r="CZ167" s="535"/>
      <c r="DA167" s="407"/>
      <c r="DB167" s="322"/>
      <c r="DC167" s="79">
        <f t="shared" si="268"/>
        <v>0</v>
      </c>
      <c r="DD167" s="79">
        <f t="shared" si="269"/>
        <v>0</v>
      </c>
      <c r="DE167" s="102">
        <f t="shared" si="270"/>
        <v>0</v>
      </c>
      <c r="DF167" s="535"/>
      <c r="DG167" s="535"/>
      <c r="DH167" s="407"/>
      <c r="DI167" s="322"/>
      <c r="DJ167" s="79">
        <f t="shared" si="271"/>
        <v>0</v>
      </c>
      <c r="DK167" s="79">
        <f t="shared" si="272"/>
        <v>0</v>
      </c>
      <c r="DL167" s="102">
        <f t="shared" si="273"/>
        <v>0</v>
      </c>
      <c r="DM167" s="535"/>
      <c r="DN167" s="535"/>
      <c r="DO167" s="407"/>
      <c r="DP167" s="322"/>
      <c r="DQ167" s="79">
        <f t="shared" si="274"/>
        <v>0</v>
      </c>
      <c r="DR167" s="79">
        <f t="shared" si="275"/>
        <v>0</v>
      </c>
      <c r="DS167" s="102">
        <f t="shared" si="276"/>
        <v>0</v>
      </c>
      <c r="DT167" s="535"/>
      <c r="DU167" s="535"/>
      <c r="DV167" s="407"/>
    </row>
    <row r="168" spans="1:126" ht="12.75" outlineLevel="1" x14ac:dyDescent="0.2">
      <c r="A168" s="92" t="s">
        <v>99</v>
      </c>
      <c r="B168" s="166" t="s">
        <v>92</v>
      </c>
      <c r="C168" s="52"/>
      <c r="D168" s="51"/>
      <c r="E168" s="102">
        <f t="shared" si="224"/>
        <v>0</v>
      </c>
      <c r="F168" s="147"/>
      <c r="G168" s="18"/>
      <c r="H168" s="322" t="s">
        <v>336</v>
      </c>
      <c r="I168" s="79">
        <f t="shared" si="225"/>
        <v>0</v>
      </c>
      <c r="J168" s="79">
        <f t="shared" si="226"/>
        <v>0</v>
      </c>
      <c r="K168" s="102">
        <f t="shared" si="227"/>
        <v>0</v>
      </c>
      <c r="L168" s="535"/>
      <c r="M168" s="535"/>
      <c r="N168" s="407"/>
      <c r="O168" s="322" t="str">
        <f t="shared" si="228"/>
        <v>SME</v>
      </c>
      <c r="P168" s="79">
        <f t="shared" si="229"/>
        <v>0</v>
      </c>
      <c r="Q168" s="79">
        <f t="shared" si="230"/>
        <v>0</v>
      </c>
      <c r="R168" s="102">
        <f t="shared" si="231"/>
        <v>0</v>
      </c>
      <c r="S168" s="535"/>
      <c r="T168" s="535"/>
      <c r="U168" s="407"/>
      <c r="V168" s="322"/>
      <c r="W168" s="79">
        <f t="shared" si="232"/>
        <v>0</v>
      </c>
      <c r="X168" s="79">
        <f t="shared" si="233"/>
        <v>0</v>
      </c>
      <c r="Y168" s="102">
        <f t="shared" si="234"/>
        <v>0</v>
      </c>
      <c r="Z168" s="535"/>
      <c r="AA168" s="535"/>
      <c r="AB168" s="407"/>
      <c r="AC168" s="322"/>
      <c r="AD168" s="79">
        <f t="shared" si="235"/>
        <v>0</v>
      </c>
      <c r="AE168" s="79">
        <f t="shared" si="236"/>
        <v>0</v>
      </c>
      <c r="AF168" s="102">
        <f t="shared" si="237"/>
        <v>0</v>
      </c>
      <c r="AG168" s="535"/>
      <c r="AH168" s="535"/>
      <c r="AI168" s="407"/>
      <c r="AJ168" s="322"/>
      <c r="AK168" s="79">
        <f t="shared" si="238"/>
        <v>0</v>
      </c>
      <c r="AL168" s="79">
        <f t="shared" si="239"/>
        <v>0</v>
      </c>
      <c r="AM168" s="102">
        <f t="shared" si="240"/>
        <v>0</v>
      </c>
      <c r="AN168" s="535"/>
      <c r="AO168" s="535"/>
      <c r="AP168" s="407"/>
      <c r="AQ168" s="322"/>
      <c r="AR168" s="79">
        <f t="shared" si="241"/>
        <v>0</v>
      </c>
      <c r="AS168" s="79">
        <f t="shared" si="242"/>
        <v>0</v>
      </c>
      <c r="AT168" s="102">
        <f t="shared" si="243"/>
        <v>0</v>
      </c>
      <c r="AU168" s="535"/>
      <c r="AV168" s="535"/>
      <c r="AW168" s="407"/>
      <c r="AX168" s="322"/>
      <c r="AY168" s="79">
        <f t="shared" si="244"/>
        <v>0</v>
      </c>
      <c r="AZ168" s="79">
        <f t="shared" si="245"/>
        <v>0</v>
      </c>
      <c r="BA168" s="102">
        <f t="shared" si="246"/>
        <v>0</v>
      </c>
      <c r="BB168" s="535"/>
      <c r="BC168" s="535"/>
      <c r="BD168" s="407"/>
      <c r="BE168" s="322"/>
      <c r="BF168" s="79">
        <f t="shared" si="247"/>
        <v>0</v>
      </c>
      <c r="BG168" s="79">
        <f t="shared" si="248"/>
        <v>0</v>
      </c>
      <c r="BH168" s="102">
        <f t="shared" si="249"/>
        <v>0</v>
      </c>
      <c r="BI168" s="535"/>
      <c r="BJ168" s="535"/>
      <c r="BK168" s="407"/>
      <c r="BL168" s="322"/>
      <c r="BM168" s="79">
        <f t="shared" si="250"/>
        <v>0</v>
      </c>
      <c r="BN168" s="79">
        <f t="shared" si="251"/>
        <v>0</v>
      </c>
      <c r="BO168" s="102">
        <f t="shared" si="252"/>
        <v>0</v>
      </c>
      <c r="BP168" s="535"/>
      <c r="BQ168" s="535"/>
      <c r="BR168" s="407"/>
      <c r="BS168" s="322"/>
      <c r="BT168" s="79">
        <f t="shared" si="253"/>
        <v>0</v>
      </c>
      <c r="BU168" s="79">
        <f t="shared" si="254"/>
        <v>0</v>
      </c>
      <c r="BV168" s="102">
        <f t="shared" si="255"/>
        <v>0</v>
      </c>
      <c r="BW168" s="535"/>
      <c r="BX168" s="535"/>
      <c r="BY168" s="407"/>
      <c r="BZ168" s="322"/>
      <c r="CA168" s="79">
        <f t="shared" si="256"/>
        <v>0</v>
      </c>
      <c r="CB168" s="79">
        <f t="shared" si="257"/>
        <v>0</v>
      </c>
      <c r="CC168" s="102">
        <f t="shared" si="258"/>
        <v>0</v>
      </c>
      <c r="CD168" s="535"/>
      <c r="CE168" s="535"/>
      <c r="CF168" s="407"/>
      <c r="CG168" s="322"/>
      <c r="CH168" s="79">
        <f t="shared" si="259"/>
        <v>0</v>
      </c>
      <c r="CI168" s="79">
        <f t="shared" si="260"/>
        <v>0</v>
      </c>
      <c r="CJ168" s="102">
        <f t="shared" si="261"/>
        <v>0</v>
      </c>
      <c r="CK168" s="535"/>
      <c r="CL168" s="535"/>
      <c r="CM168" s="407"/>
      <c r="CN168" s="322"/>
      <c r="CO168" s="79">
        <f t="shared" si="262"/>
        <v>0</v>
      </c>
      <c r="CP168" s="79">
        <f t="shared" si="263"/>
        <v>0</v>
      </c>
      <c r="CQ168" s="102">
        <f t="shared" si="264"/>
        <v>0</v>
      </c>
      <c r="CR168" s="535"/>
      <c r="CS168" s="535"/>
      <c r="CT168" s="407"/>
      <c r="CU168" s="322"/>
      <c r="CV168" s="79">
        <f t="shared" si="265"/>
        <v>0</v>
      </c>
      <c r="CW168" s="79">
        <f t="shared" si="266"/>
        <v>0</v>
      </c>
      <c r="CX168" s="102">
        <f t="shared" si="267"/>
        <v>0</v>
      </c>
      <c r="CY168" s="535"/>
      <c r="CZ168" s="535"/>
      <c r="DA168" s="407"/>
      <c r="DB168" s="322"/>
      <c r="DC168" s="79">
        <f t="shared" si="268"/>
        <v>0</v>
      </c>
      <c r="DD168" s="79">
        <f t="shared" si="269"/>
        <v>0</v>
      </c>
      <c r="DE168" s="102">
        <f t="shared" si="270"/>
        <v>0</v>
      </c>
      <c r="DF168" s="535"/>
      <c r="DG168" s="535"/>
      <c r="DH168" s="407"/>
      <c r="DI168" s="322"/>
      <c r="DJ168" s="79">
        <f t="shared" si="271"/>
        <v>0</v>
      </c>
      <c r="DK168" s="79">
        <f t="shared" si="272"/>
        <v>0</v>
      </c>
      <c r="DL168" s="102">
        <f t="shared" si="273"/>
        <v>0</v>
      </c>
      <c r="DM168" s="535"/>
      <c r="DN168" s="535"/>
      <c r="DO168" s="407"/>
      <c r="DP168" s="322"/>
      <c r="DQ168" s="79">
        <f t="shared" si="274"/>
        <v>0</v>
      </c>
      <c r="DR168" s="79">
        <f t="shared" si="275"/>
        <v>0</v>
      </c>
      <c r="DS168" s="102">
        <f t="shared" si="276"/>
        <v>0</v>
      </c>
      <c r="DT168" s="535"/>
      <c r="DU168" s="535"/>
      <c r="DV168" s="407"/>
    </row>
    <row r="169" spans="1:126" ht="12.75" outlineLevel="1" x14ac:dyDescent="0.2">
      <c r="A169" s="104" t="s">
        <v>15</v>
      </c>
      <c r="B169" s="162"/>
      <c r="C169" s="103">
        <f>SUMIF($H170:$H177,MID($H169,3,10),C170:C177)</f>
        <v>0</v>
      </c>
      <c r="D169" s="103">
        <f>SUMIF($H170:$H177,MID($H169,3,10),D170:D177)</f>
        <v>0</v>
      </c>
      <c r="E169" s="103">
        <f t="shared" si="224"/>
        <v>0</v>
      </c>
      <c r="F169" s="147"/>
      <c r="G169" s="18"/>
      <c r="H169" s="323" t="s">
        <v>339</v>
      </c>
      <c r="I169" s="77">
        <f t="shared" si="225"/>
        <v>0</v>
      </c>
      <c r="J169" s="77">
        <f t="shared" si="226"/>
        <v>0</v>
      </c>
      <c r="K169" s="101">
        <f t="shared" si="227"/>
        <v>0</v>
      </c>
      <c r="L169" s="489">
        <f>IF(I$1="","",SUMIF($H170:$H177,MID($H169,3,10),L170:L177))</f>
        <v>0</v>
      </c>
      <c r="M169" s="489">
        <f>IF(I$1="","",SUMIF($H170:$H177,MID($H169,3,10),M170:M177))</f>
        <v>0</v>
      </c>
      <c r="N169" s="407"/>
      <c r="O169" s="322" t="str">
        <f t="shared" si="228"/>
        <v>SM</v>
      </c>
      <c r="P169" s="77">
        <f t="shared" si="229"/>
        <v>0</v>
      </c>
      <c r="Q169" s="77">
        <f t="shared" si="230"/>
        <v>0</v>
      </c>
      <c r="R169" s="101">
        <f t="shared" si="231"/>
        <v>0</v>
      </c>
      <c r="S169" s="488">
        <f>IF(P$1="","",SUMIF($H170:$H177,MID($H169,3,10),S170:S177))</f>
        <v>0</v>
      </c>
      <c r="T169" s="488">
        <f>IF(P$1="","",SUMIF($H170:$H177,MID($H169,3,10),T170:T177))</f>
        <v>0</v>
      </c>
      <c r="U169" s="407"/>
      <c r="V169" s="322"/>
      <c r="W169" s="77">
        <f t="shared" si="232"/>
        <v>0</v>
      </c>
      <c r="X169" s="77">
        <f t="shared" si="233"/>
        <v>0</v>
      </c>
      <c r="Y169" s="101">
        <f t="shared" si="234"/>
        <v>0</v>
      </c>
      <c r="Z169" s="488">
        <f>IF(W$1="","",SUMIF($H170:$H177,MID($H169,3,10),Z170:Z177))</f>
        <v>0</v>
      </c>
      <c r="AA169" s="488">
        <f>IF(W$1="","",SUMIF($H170:$H177,MID($H169,3,10),AA170:AA177))</f>
        <v>0</v>
      </c>
      <c r="AB169" s="407"/>
      <c r="AC169" s="322"/>
      <c r="AD169" s="77">
        <f t="shared" si="235"/>
        <v>0</v>
      </c>
      <c r="AE169" s="77">
        <f t="shared" si="236"/>
        <v>0</v>
      </c>
      <c r="AF169" s="101">
        <f t="shared" si="237"/>
        <v>0</v>
      </c>
      <c r="AG169" s="488">
        <f>IF(AD$1="","",SUMIF($H170:$H177,MID($H169,3,10),AG170:AG177))</f>
        <v>0</v>
      </c>
      <c r="AH169" s="488">
        <f>IF(AD$1="","",SUMIF($H170:$H177,MID($H169,3,10),AH170:AH177))</f>
        <v>0</v>
      </c>
      <c r="AI169" s="407"/>
      <c r="AJ169" s="322"/>
      <c r="AK169" s="77">
        <f t="shared" si="238"/>
        <v>0</v>
      </c>
      <c r="AL169" s="77">
        <f t="shared" si="239"/>
        <v>0</v>
      </c>
      <c r="AM169" s="101">
        <f t="shared" si="240"/>
        <v>0</v>
      </c>
      <c r="AN169" s="488">
        <f>IF(AK$1="","",SUMIF($H170:$H177,MID($H169,3,10),AN170:AN177))</f>
        <v>0</v>
      </c>
      <c r="AO169" s="488">
        <f>IF(AK$1="","",SUMIF($H170:$H177,MID($H169,3,10),AO170:AO177))</f>
        <v>0</v>
      </c>
      <c r="AP169" s="407"/>
      <c r="AQ169" s="322"/>
      <c r="AR169" s="77">
        <f t="shared" si="241"/>
        <v>0</v>
      </c>
      <c r="AS169" s="77">
        <f t="shared" si="242"/>
        <v>0</v>
      </c>
      <c r="AT169" s="101">
        <f t="shared" si="243"/>
        <v>0</v>
      </c>
      <c r="AU169" s="488">
        <f>IF(AR$1="","",SUMIF($H170:$H177,MID($H169,3,10),AU170:AU177))</f>
        <v>0</v>
      </c>
      <c r="AV169" s="488">
        <f>IF(AR$1="","",SUMIF($H170:$H177,MID($H169,3,10),AV170:AV177))</f>
        <v>0</v>
      </c>
      <c r="AW169" s="407"/>
      <c r="AX169" s="322"/>
      <c r="AY169" s="77">
        <f t="shared" si="244"/>
        <v>0</v>
      </c>
      <c r="AZ169" s="77">
        <f t="shared" si="245"/>
        <v>0</v>
      </c>
      <c r="BA169" s="101">
        <f t="shared" si="246"/>
        <v>0</v>
      </c>
      <c r="BB169" s="488">
        <f>IF(AY$1="","",SUMIF($H170:$H177,MID($H169,3,10),BB170:BB177))</f>
        <v>0</v>
      </c>
      <c r="BC169" s="488">
        <f>IF(AY$1="","",SUMIF($H170:$H177,MID($H169,3,10),BC170:BC177))</f>
        <v>0</v>
      </c>
      <c r="BD169" s="407"/>
      <c r="BE169" s="322"/>
      <c r="BF169" s="77">
        <f t="shared" si="247"/>
        <v>0</v>
      </c>
      <c r="BG169" s="77">
        <f t="shared" si="248"/>
        <v>0</v>
      </c>
      <c r="BH169" s="101">
        <f t="shared" si="249"/>
        <v>0</v>
      </c>
      <c r="BI169" s="488">
        <f>IF(BF$1="","",SUMIF($H170:$H177,MID($H169,3,10),BI170:BI177))</f>
        <v>0</v>
      </c>
      <c r="BJ169" s="488">
        <f>IF(BF$1="","",SUMIF($H170:$H177,MID($H169,3,10),BJ170:BJ177))</f>
        <v>0</v>
      </c>
      <c r="BK169" s="407"/>
      <c r="BL169" s="322"/>
      <c r="BM169" s="77">
        <f t="shared" si="250"/>
        <v>0</v>
      </c>
      <c r="BN169" s="77">
        <f t="shared" si="251"/>
        <v>0</v>
      </c>
      <c r="BO169" s="101">
        <f t="shared" si="252"/>
        <v>0</v>
      </c>
      <c r="BP169" s="488">
        <f>IF(BM$1="","",SUMIF($H170:$H177,MID($H169,3,10),BP170:BP177))</f>
        <v>0</v>
      </c>
      <c r="BQ169" s="488">
        <f>IF(BM$1="","",SUMIF($H170:$H177,MID($H169,3,10),BQ170:BQ177))</f>
        <v>0</v>
      </c>
      <c r="BR169" s="407"/>
      <c r="BS169" s="322"/>
      <c r="BT169" s="77">
        <f t="shared" si="253"/>
        <v>0</v>
      </c>
      <c r="BU169" s="77">
        <f t="shared" si="254"/>
        <v>0</v>
      </c>
      <c r="BV169" s="101">
        <f t="shared" si="255"/>
        <v>0</v>
      </c>
      <c r="BW169" s="488">
        <f>IF(BT$1="","",SUMIF($H170:$H177,MID($H169,3,10),BW170:BW177))</f>
        <v>0</v>
      </c>
      <c r="BX169" s="488">
        <f>IF(BT$1="","",SUMIF($H170:$H177,MID($H169,3,10),BX170:BX177))</f>
        <v>0</v>
      </c>
      <c r="BY169" s="407"/>
      <c r="BZ169" s="322"/>
      <c r="CA169" s="77">
        <f t="shared" si="256"/>
        <v>0</v>
      </c>
      <c r="CB169" s="77">
        <f t="shared" si="257"/>
        <v>0</v>
      </c>
      <c r="CC169" s="101">
        <f t="shared" si="258"/>
        <v>0</v>
      </c>
      <c r="CD169" s="488">
        <f>IF(CA$1="","",SUMIF($H170:$H177,MID($H169,3,10),CD170:CD177))</f>
        <v>0</v>
      </c>
      <c r="CE169" s="488">
        <f>IF(CA$1="","",SUMIF($H170:$H177,MID($H169,3,10),CE170:CE177))</f>
        <v>0</v>
      </c>
      <c r="CF169" s="407"/>
      <c r="CG169" s="322"/>
      <c r="CH169" s="77">
        <f t="shared" si="259"/>
        <v>0</v>
      </c>
      <c r="CI169" s="77">
        <f t="shared" si="260"/>
        <v>0</v>
      </c>
      <c r="CJ169" s="101">
        <f t="shared" si="261"/>
        <v>0</v>
      </c>
      <c r="CK169" s="488">
        <f>IF(CH$1="","",SUMIF($H170:$H177,MID($H169,3,10),CK170:CK177))</f>
        <v>0</v>
      </c>
      <c r="CL169" s="488">
        <f>IF(CH$1="","",SUMIF($H170:$H177,MID($H169,3,10),CL170:CL177))</f>
        <v>0</v>
      </c>
      <c r="CM169" s="407"/>
      <c r="CN169" s="322"/>
      <c r="CO169" s="77">
        <f t="shared" si="262"/>
        <v>0</v>
      </c>
      <c r="CP169" s="77">
        <f t="shared" si="263"/>
        <v>0</v>
      </c>
      <c r="CQ169" s="101">
        <f t="shared" si="264"/>
        <v>0</v>
      </c>
      <c r="CR169" s="488">
        <f>IF(CO$1="","",SUMIF($H170:$H177,MID($H169,3,10),CR170:CR177))</f>
        <v>0</v>
      </c>
      <c r="CS169" s="488">
        <f>IF(CO$1="","",SUMIF($H170:$H177,MID($H169,3,10),CS170:CS177))</f>
        <v>0</v>
      </c>
      <c r="CT169" s="407"/>
      <c r="CU169" s="322"/>
      <c r="CV169" s="77">
        <f t="shared" si="265"/>
        <v>0</v>
      </c>
      <c r="CW169" s="77">
        <f t="shared" si="266"/>
        <v>0</v>
      </c>
      <c r="CX169" s="101">
        <f t="shared" si="267"/>
        <v>0</v>
      </c>
      <c r="CY169" s="488">
        <f>IF(CV$1="","",SUMIF($H170:$H177,MID($H169,3,10),CY170:CY177))</f>
        <v>0</v>
      </c>
      <c r="CZ169" s="488">
        <f>IF(CV$1="","",SUMIF($H170:$H177,MID($H169,3,10),CZ170:CZ177))</f>
        <v>0</v>
      </c>
      <c r="DA169" s="407"/>
      <c r="DB169" s="322"/>
      <c r="DC169" s="77">
        <f t="shared" si="268"/>
        <v>0</v>
      </c>
      <c r="DD169" s="77">
        <f t="shared" si="269"/>
        <v>0</v>
      </c>
      <c r="DE169" s="101">
        <f t="shared" si="270"/>
        <v>0</v>
      </c>
      <c r="DF169" s="488">
        <f>IF(DC$1="","",SUMIF($H170:$H177,MID($H169,3,10),DF170:DF177))</f>
        <v>0</v>
      </c>
      <c r="DG169" s="488">
        <f>IF(DC$1="","",SUMIF($H170:$H177,MID($H169,3,10),DG170:DG177))</f>
        <v>0</v>
      </c>
      <c r="DH169" s="407"/>
      <c r="DI169" s="322"/>
      <c r="DJ169" s="77">
        <f t="shared" si="271"/>
        <v>0</v>
      </c>
      <c r="DK169" s="77">
        <f t="shared" si="272"/>
        <v>0</v>
      </c>
      <c r="DL169" s="101">
        <f t="shared" si="273"/>
        <v>0</v>
      </c>
      <c r="DM169" s="488">
        <f>IF(DJ$1="","",SUMIF($H170:$H177,MID($H169,3,10),DM170:DM177))</f>
        <v>0</v>
      </c>
      <c r="DN169" s="488">
        <f>IF(DJ$1="","",SUMIF($H170:$H177,MID($H169,3,10),DN170:DN177))</f>
        <v>0</v>
      </c>
      <c r="DO169" s="407"/>
      <c r="DP169" s="322"/>
      <c r="DQ169" s="77">
        <f t="shared" si="274"/>
        <v>0</v>
      </c>
      <c r="DR169" s="77">
        <f t="shared" si="275"/>
        <v>0</v>
      </c>
      <c r="DS169" s="101">
        <f t="shared" si="276"/>
        <v>0</v>
      </c>
      <c r="DT169" s="488">
        <f>IF(DQ$1="","",SUMIF($H170:$H177,MID($H169,3,10),DT170:DT177))</f>
        <v>0</v>
      </c>
      <c r="DU169" s="488">
        <f>IF(DQ$1="","",SUMIF($H170:$H177,MID($H169,3,10),DU170:DU177))</f>
        <v>0</v>
      </c>
      <c r="DV169" s="407"/>
    </row>
    <row r="170" spans="1:126" ht="12.75" outlineLevel="1" x14ac:dyDescent="0.2">
      <c r="A170" s="92" t="s">
        <v>1</v>
      </c>
      <c r="B170" s="159" t="s">
        <v>105</v>
      </c>
      <c r="C170" s="53"/>
      <c r="D170" s="53"/>
      <c r="E170" s="102">
        <f t="shared" si="224"/>
        <v>0</v>
      </c>
      <c r="F170" s="147"/>
      <c r="G170" s="18" t="s">
        <v>71</v>
      </c>
      <c r="H170" s="323" t="s">
        <v>338</v>
      </c>
      <c r="I170" s="79">
        <f t="shared" si="225"/>
        <v>0</v>
      </c>
      <c r="J170" s="79">
        <f t="shared" si="226"/>
        <v>0</v>
      </c>
      <c r="K170" s="102">
        <f t="shared" si="227"/>
        <v>0</v>
      </c>
      <c r="L170" s="535"/>
      <c r="M170" s="535"/>
      <c r="N170" s="407"/>
      <c r="O170" s="322" t="str">
        <f t="shared" si="228"/>
        <v>SMS</v>
      </c>
      <c r="P170" s="79">
        <f t="shared" si="229"/>
        <v>0</v>
      </c>
      <c r="Q170" s="79">
        <f t="shared" si="230"/>
        <v>0</v>
      </c>
      <c r="R170" s="102">
        <f t="shared" si="231"/>
        <v>0</v>
      </c>
      <c r="S170" s="535"/>
      <c r="T170" s="535"/>
      <c r="U170" s="407"/>
      <c r="V170" s="322"/>
      <c r="W170" s="79">
        <f t="shared" si="232"/>
        <v>0</v>
      </c>
      <c r="X170" s="79">
        <f t="shared" si="233"/>
        <v>0</v>
      </c>
      <c r="Y170" s="102">
        <f t="shared" si="234"/>
        <v>0</v>
      </c>
      <c r="Z170" s="535"/>
      <c r="AA170" s="535"/>
      <c r="AB170" s="407"/>
      <c r="AC170" s="322"/>
      <c r="AD170" s="79">
        <f t="shared" si="235"/>
        <v>0</v>
      </c>
      <c r="AE170" s="79">
        <f t="shared" si="236"/>
        <v>0</v>
      </c>
      <c r="AF170" s="102">
        <f t="shared" si="237"/>
        <v>0</v>
      </c>
      <c r="AG170" s="535"/>
      <c r="AH170" s="535"/>
      <c r="AI170" s="407"/>
      <c r="AJ170" s="322"/>
      <c r="AK170" s="79">
        <f t="shared" si="238"/>
        <v>0</v>
      </c>
      <c r="AL170" s="79">
        <f t="shared" si="239"/>
        <v>0</v>
      </c>
      <c r="AM170" s="102">
        <f t="shared" si="240"/>
        <v>0</v>
      </c>
      <c r="AN170" s="535"/>
      <c r="AO170" s="535"/>
      <c r="AP170" s="407"/>
      <c r="AQ170" s="322"/>
      <c r="AR170" s="79">
        <f t="shared" si="241"/>
        <v>0</v>
      </c>
      <c r="AS170" s="79">
        <f t="shared" si="242"/>
        <v>0</v>
      </c>
      <c r="AT170" s="102">
        <f t="shared" si="243"/>
        <v>0</v>
      </c>
      <c r="AU170" s="535"/>
      <c r="AV170" s="535"/>
      <c r="AW170" s="407"/>
      <c r="AX170" s="322"/>
      <c r="AY170" s="79">
        <f t="shared" si="244"/>
        <v>0</v>
      </c>
      <c r="AZ170" s="79">
        <f t="shared" si="245"/>
        <v>0</v>
      </c>
      <c r="BA170" s="102">
        <f t="shared" si="246"/>
        <v>0</v>
      </c>
      <c r="BB170" s="535"/>
      <c r="BC170" s="535"/>
      <c r="BD170" s="407"/>
      <c r="BE170" s="322"/>
      <c r="BF170" s="79">
        <f t="shared" si="247"/>
        <v>0</v>
      </c>
      <c r="BG170" s="79">
        <f t="shared" si="248"/>
        <v>0</v>
      </c>
      <c r="BH170" s="102">
        <f t="shared" si="249"/>
        <v>0</v>
      </c>
      <c r="BI170" s="535"/>
      <c r="BJ170" s="535"/>
      <c r="BK170" s="407"/>
      <c r="BL170" s="322"/>
      <c r="BM170" s="79">
        <f t="shared" si="250"/>
        <v>0</v>
      </c>
      <c r="BN170" s="79">
        <f t="shared" si="251"/>
        <v>0</v>
      </c>
      <c r="BO170" s="102">
        <f t="shared" si="252"/>
        <v>0</v>
      </c>
      <c r="BP170" s="535"/>
      <c r="BQ170" s="535"/>
      <c r="BR170" s="407"/>
      <c r="BS170" s="322"/>
      <c r="BT170" s="79">
        <f t="shared" si="253"/>
        <v>0</v>
      </c>
      <c r="BU170" s="79">
        <f t="shared" si="254"/>
        <v>0</v>
      </c>
      <c r="BV170" s="102">
        <f t="shared" si="255"/>
        <v>0</v>
      </c>
      <c r="BW170" s="535"/>
      <c r="BX170" s="535"/>
      <c r="BY170" s="407"/>
      <c r="BZ170" s="322"/>
      <c r="CA170" s="79">
        <f t="shared" si="256"/>
        <v>0</v>
      </c>
      <c r="CB170" s="79">
        <f t="shared" si="257"/>
        <v>0</v>
      </c>
      <c r="CC170" s="102">
        <f t="shared" si="258"/>
        <v>0</v>
      </c>
      <c r="CD170" s="535"/>
      <c r="CE170" s="535"/>
      <c r="CF170" s="407"/>
      <c r="CG170" s="322"/>
      <c r="CH170" s="79">
        <f t="shared" si="259"/>
        <v>0</v>
      </c>
      <c r="CI170" s="79">
        <f t="shared" si="260"/>
        <v>0</v>
      </c>
      <c r="CJ170" s="102">
        <f t="shared" si="261"/>
        <v>0</v>
      </c>
      <c r="CK170" s="535"/>
      <c r="CL170" s="535"/>
      <c r="CM170" s="407"/>
      <c r="CN170" s="322"/>
      <c r="CO170" s="79">
        <f t="shared" si="262"/>
        <v>0</v>
      </c>
      <c r="CP170" s="79">
        <f t="shared" si="263"/>
        <v>0</v>
      </c>
      <c r="CQ170" s="102">
        <f t="shared" si="264"/>
        <v>0</v>
      </c>
      <c r="CR170" s="535"/>
      <c r="CS170" s="535"/>
      <c r="CT170" s="407"/>
      <c r="CU170" s="322"/>
      <c r="CV170" s="79">
        <f t="shared" si="265"/>
        <v>0</v>
      </c>
      <c r="CW170" s="79">
        <f t="shared" si="266"/>
        <v>0</v>
      </c>
      <c r="CX170" s="102">
        <f t="shared" si="267"/>
        <v>0</v>
      </c>
      <c r="CY170" s="535"/>
      <c r="CZ170" s="535"/>
      <c r="DA170" s="407"/>
      <c r="DB170" s="322"/>
      <c r="DC170" s="79">
        <f t="shared" si="268"/>
        <v>0</v>
      </c>
      <c r="DD170" s="79">
        <f t="shared" si="269"/>
        <v>0</v>
      </c>
      <c r="DE170" s="102">
        <f t="shared" si="270"/>
        <v>0</v>
      </c>
      <c r="DF170" s="535"/>
      <c r="DG170" s="535"/>
      <c r="DH170" s="407"/>
      <c r="DI170" s="322"/>
      <c r="DJ170" s="79">
        <f t="shared" si="271"/>
        <v>0</v>
      </c>
      <c r="DK170" s="79">
        <f t="shared" si="272"/>
        <v>0</v>
      </c>
      <c r="DL170" s="102">
        <f t="shared" si="273"/>
        <v>0</v>
      </c>
      <c r="DM170" s="535"/>
      <c r="DN170" s="535"/>
      <c r="DO170" s="407"/>
      <c r="DP170" s="322"/>
      <c r="DQ170" s="79">
        <f t="shared" si="274"/>
        <v>0</v>
      </c>
      <c r="DR170" s="79">
        <f t="shared" si="275"/>
        <v>0</v>
      </c>
      <c r="DS170" s="102">
        <f t="shared" si="276"/>
        <v>0</v>
      </c>
      <c r="DT170" s="535"/>
      <c r="DU170" s="535"/>
      <c r="DV170" s="407"/>
    </row>
    <row r="171" spans="1:126" ht="12.75" outlineLevel="1" x14ac:dyDescent="0.2">
      <c r="A171" s="92" t="s">
        <v>16</v>
      </c>
      <c r="B171" s="167"/>
      <c r="C171" s="53"/>
      <c r="D171" s="53"/>
      <c r="E171" s="102">
        <f t="shared" si="224"/>
        <v>0</v>
      </c>
      <c r="F171" s="147"/>
      <c r="G171" s="18" t="s">
        <v>72</v>
      </c>
      <c r="H171" s="323" t="s">
        <v>338</v>
      </c>
      <c r="I171" s="79">
        <f t="shared" si="225"/>
        <v>0</v>
      </c>
      <c r="J171" s="79">
        <f t="shared" si="226"/>
        <v>0</v>
      </c>
      <c r="K171" s="102">
        <f t="shared" si="227"/>
        <v>0</v>
      </c>
      <c r="L171" s="535"/>
      <c r="M171" s="535"/>
      <c r="N171" s="407"/>
      <c r="O171" s="322" t="str">
        <f t="shared" si="228"/>
        <v>SMS</v>
      </c>
      <c r="P171" s="79">
        <f t="shared" si="229"/>
        <v>0</v>
      </c>
      <c r="Q171" s="79">
        <f t="shared" si="230"/>
        <v>0</v>
      </c>
      <c r="R171" s="102">
        <f t="shared" si="231"/>
        <v>0</v>
      </c>
      <c r="S171" s="535"/>
      <c r="T171" s="535"/>
      <c r="U171" s="407"/>
      <c r="V171" s="322"/>
      <c r="W171" s="79">
        <f t="shared" si="232"/>
        <v>0</v>
      </c>
      <c r="X171" s="79">
        <f t="shared" si="233"/>
        <v>0</v>
      </c>
      <c r="Y171" s="102">
        <f t="shared" si="234"/>
        <v>0</v>
      </c>
      <c r="Z171" s="535"/>
      <c r="AA171" s="535"/>
      <c r="AB171" s="407"/>
      <c r="AC171" s="322"/>
      <c r="AD171" s="79">
        <f t="shared" si="235"/>
        <v>0</v>
      </c>
      <c r="AE171" s="79">
        <f t="shared" si="236"/>
        <v>0</v>
      </c>
      <c r="AF171" s="102">
        <f t="shared" si="237"/>
        <v>0</v>
      </c>
      <c r="AG171" s="535"/>
      <c r="AH171" s="535"/>
      <c r="AI171" s="407"/>
      <c r="AJ171" s="322"/>
      <c r="AK171" s="79">
        <f t="shared" si="238"/>
        <v>0</v>
      </c>
      <c r="AL171" s="79">
        <f t="shared" si="239"/>
        <v>0</v>
      </c>
      <c r="AM171" s="102">
        <f t="shared" si="240"/>
        <v>0</v>
      </c>
      <c r="AN171" s="535"/>
      <c r="AO171" s="535"/>
      <c r="AP171" s="407"/>
      <c r="AQ171" s="322"/>
      <c r="AR171" s="79">
        <f t="shared" si="241"/>
        <v>0</v>
      </c>
      <c r="AS171" s="79">
        <f t="shared" si="242"/>
        <v>0</v>
      </c>
      <c r="AT171" s="102">
        <f t="shared" si="243"/>
        <v>0</v>
      </c>
      <c r="AU171" s="535"/>
      <c r="AV171" s="535"/>
      <c r="AW171" s="407"/>
      <c r="AX171" s="322"/>
      <c r="AY171" s="79">
        <f t="shared" si="244"/>
        <v>0</v>
      </c>
      <c r="AZ171" s="79">
        <f t="shared" si="245"/>
        <v>0</v>
      </c>
      <c r="BA171" s="102">
        <f t="shared" si="246"/>
        <v>0</v>
      </c>
      <c r="BB171" s="535"/>
      <c r="BC171" s="535"/>
      <c r="BD171" s="407"/>
      <c r="BE171" s="322"/>
      <c r="BF171" s="79">
        <f t="shared" si="247"/>
        <v>0</v>
      </c>
      <c r="BG171" s="79">
        <f t="shared" si="248"/>
        <v>0</v>
      </c>
      <c r="BH171" s="102">
        <f t="shared" si="249"/>
        <v>0</v>
      </c>
      <c r="BI171" s="535"/>
      <c r="BJ171" s="535"/>
      <c r="BK171" s="407"/>
      <c r="BL171" s="322"/>
      <c r="BM171" s="79">
        <f t="shared" si="250"/>
        <v>0</v>
      </c>
      <c r="BN171" s="79">
        <f t="shared" si="251"/>
        <v>0</v>
      </c>
      <c r="BO171" s="102">
        <f t="shared" si="252"/>
        <v>0</v>
      </c>
      <c r="BP171" s="535"/>
      <c r="BQ171" s="535"/>
      <c r="BR171" s="407"/>
      <c r="BS171" s="322"/>
      <c r="BT171" s="79">
        <f t="shared" si="253"/>
        <v>0</v>
      </c>
      <c r="BU171" s="79">
        <f t="shared" si="254"/>
        <v>0</v>
      </c>
      <c r="BV171" s="102">
        <f t="shared" si="255"/>
        <v>0</v>
      </c>
      <c r="BW171" s="535"/>
      <c r="BX171" s="535"/>
      <c r="BY171" s="407"/>
      <c r="BZ171" s="322"/>
      <c r="CA171" s="79">
        <f t="shared" si="256"/>
        <v>0</v>
      </c>
      <c r="CB171" s="79">
        <f t="shared" si="257"/>
        <v>0</v>
      </c>
      <c r="CC171" s="102">
        <f t="shared" si="258"/>
        <v>0</v>
      </c>
      <c r="CD171" s="535"/>
      <c r="CE171" s="535"/>
      <c r="CF171" s="407"/>
      <c r="CG171" s="322"/>
      <c r="CH171" s="79">
        <f t="shared" si="259"/>
        <v>0</v>
      </c>
      <c r="CI171" s="79">
        <f t="shared" si="260"/>
        <v>0</v>
      </c>
      <c r="CJ171" s="102">
        <f t="shared" si="261"/>
        <v>0</v>
      </c>
      <c r="CK171" s="535"/>
      <c r="CL171" s="535"/>
      <c r="CM171" s="407"/>
      <c r="CN171" s="322"/>
      <c r="CO171" s="79">
        <f t="shared" si="262"/>
        <v>0</v>
      </c>
      <c r="CP171" s="79">
        <f t="shared" si="263"/>
        <v>0</v>
      </c>
      <c r="CQ171" s="102">
        <f t="shared" si="264"/>
        <v>0</v>
      </c>
      <c r="CR171" s="535"/>
      <c r="CS171" s="535"/>
      <c r="CT171" s="407"/>
      <c r="CU171" s="322"/>
      <c r="CV171" s="79">
        <f t="shared" si="265"/>
        <v>0</v>
      </c>
      <c r="CW171" s="79">
        <f t="shared" si="266"/>
        <v>0</v>
      </c>
      <c r="CX171" s="102">
        <f t="shared" si="267"/>
        <v>0</v>
      </c>
      <c r="CY171" s="535"/>
      <c r="CZ171" s="535"/>
      <c r="DA171" s="407"/>
      <c r="DB171" s="322"/>
      <c r="DC171" s="79">
        <f t="shared" si="268"/>
        <v>0</v>
      </c>
      <c r="DD171" s="79">
        <f t="shared" si="269"/>
        <v>0</v>
      </c>
      <c r="DE171" s="102">
        <f t="shared" si="270"/>
        <v>0</v>
      </c>
      <c r="DF171" s="535"/>
      <c r="DG171" s="535"/>
      <c r="DH171" s="407"/>
      <c r="DI171" s="322"/>
      <c r="DJ171" s="79">
        <f t="shared" si="271"/>
        <v>0</v>
      </c>
      <c r="DK171" s="79">
        <f t="shared" si="272"/>
        <v>0</v>
      </c>
      <c r="DL171" s="102">
        <f t="shared" si="273"/>
        <v>0</v>
      </c>
      <c r="DM171" s="535"/>
      <c r="DN171" s="535"/>
      <c r="DO171" s="407"/>
      <c r="DP171" s="322"/>
      <c r="DQ171" s="79">
        <f t="shared" si="274"/>
        <v>0</v>
      </c>
      <c r="DR171" s="79">
        <f t="shared" si="275"/>
        <v>0</v>
      </c>
      <c r="DS171" s="102">
        <f t="shared" si="276"/>
        <v>0</v>
      </c>
      <c r="DT171" s="535"/>
      <c r="DU171" s="535"/>
      <c r="DV171" s="407"/>
    </row>
    <row r="172" spans="1:126" ht="12.75" outlineLevel="1" x14ac:dyDescent="0.2">
      <c r="A172" s="92" t="s">
        <v>101</v>
      </c>
      <c r="B172" s="159" t="s">
        <v>103</v>
      </c>
      <c r="C172" s="53"/>
      <c r="D172" s="53"/>
      <c r="E172" s="102">
        <f t="shared" si="224"/>
        <v>0</v>
      </c>
      <c r="F172" s="147"/>
      <c r="G172" s="18"/>
      <c r="H172" s="323" t="s">
        <v>338</v>
      </c>
      <c r="I172" s="79">
        <f t="shared" si="225"/>
        <v>0</v>
      </c>
      <c r="J172" s="79">
        <f t="shared" si="226"/>
        <v>0</v>
      </c>
      <c r="K172" s="102">
        <f t="shared" si="227"/>
        <v>0</v>
      </c>
      <c r="L172" s="535"/>
      <c r="M172" s="535"/>
      <c r="N172" s="407"/>
      <c r="O172" s="322" t="str">
        <f t="shared" si="228"/>
        <v>SMS</v>
      </c>
      <c r="P172" s="79">
        <f t="shared" si="229"/>
        <v>0</v>
      </c>
      <c r="Q172" s="79">
        <f t="shared" si="230"/>
        <v>0</v>
      </c>
      <c r="R172" s="102">
        <f t="shared" si="231"/>
        <v>0</v>
      </c>
      <c r="S172" s="535"/>
      <c r="T172" s="535"/>
      <c r="U172" s="407"/>
      <c r="V172" s="322"/>
      <c r="W172" s="79">
        <f t="shared" si="232"/>
        <v>0</v>
      </c>
      <c r="X172" s="79">
        <f t="shared" si="233"/>
        <v>0</v>
      </c>
      <c r="Y172" s="102">
        <f t="shared" si="234"/>
        <v>0</v>
      </c>
      <c r="Z172" s="535"/>
      <c r="AA172" s="535"/>
      <c r="AB172" s="407"/>
      <c r="AC172" s="322"/>
      <c r="AD172" s="79">
        <f t="shared" si="235"/>
        <v>0</v>
      </c>
      <c r="AE172" s="79">
        <f t="shared" si="236"/>
        <v>0</v>
      </c>
      <c r="AF172" s="102">
        <f t="shared" si="237"/>
        <v>0</v>
      </c>
      <c r="AG172" s="535"/>
      <c r="AH172" s="535"/>
      <c r="AI172" s="407"/>
      <c r="AJ172" s="322"/>
      <c r="AK172" s="79">
        <f t="shared" si="238"/>
        <v>0</v>
      </c>
      <c r="AL172" s="79">
        <f t="shared" si="239"/>
        <v>0</v>
      </c>
      <c r="AM172" s="102">
        <f t="shared" si="240"/>
        <v>0</v>
      </c>
      <c r="AN172" s="535"/>
      <c r="AO172" s="535"/>
      <c r="AP172" s="407"/>
      <c r="AQ172" s="322"/>
      <c r="AR172" s="79">
        <f t="shared" si="241"/>
        <v>0</v>
      </c>
      <c r="AS172" s="79">
        <f t="shared" si="242"/>
        <v>0</v>
      </c>
      <c r="AT172" s="102">
        <f t="shared" si="243"/>
        <v>0</v>
      </c>
      <c r="AU172" s="535"/>
      <c r="AV172" s="535"/>
      <c r="AW172" s="407"/>
      <c r="AX172" s="322"/>
      <c r="AY172" s="79">
        <f t="shared" si="244"/>
        <v>0</v>
      </c>
      <c r="AZ172" s="79">
        <f t="shared" si="245"/>
        <v>0</v>
      </c>
      <c r="BA172" s="102">
        <f t="shared" si="246"/>
        <v>0</v>
      </c>
      <c r="BB172" s="535"/>
      <c r="BC172" s="535"/>
      <c r="BD172" s="407"/>
      <c r="BE172" s="322"/>
      <c r="BF172" s="79">
        <f t="shared" si="247"/>
        <v>0</v>
      </c>
      <c r="BG172" s="79">
        <f t="shared" si="248"/>
        <v>0</v>
      </c>
      <c r="BH172" s="102">
        <f t="shared" si="249"/>
        <v>0</v>
      </c>
      <c r="BI172" s="535"/>
      <c r="BJ172" s="535"/>
      <c r="BK172" s="407"/>
      <c r="BL172" s="322"/>
      <c r="BM172" s="79">
        <f t="shared" si="250"/>
        <v>0</v>
      </c>
      <c r="BN172" s="79">
        <f t="shared" si="251"/>
        <v>0</v>
      </c>
      <c r="BO172" s="102">
        <f t="shared" si="252"/>
        <v>0</v>
      </c>
      <c r="BP172" s="535"/>
      <c r="BQ172" s="535"/>
      <c r="BR172" s="407"/>
      <c r="BS172" s="322"/>
      <c r="BT172" s="79">
        <f t="shared" si="253"/>
        <v>0</v>
      </c>
      <c r="BU172" s="79">
        <f t="shared" si="254"/>
        <v>0</v>
      </c>
      <c r="BV172" s="102">
        <f t="shared" si="255"/>
        <v>0</v>
      </c>
      <c r="BW172" s="535"/>
      <c r="BX172" s="535"/>
      <c r="BY172" s="407"/>
      <c r="BZ172" s="322"/>
      <c r="CA172" s="79">
        <f t="shared" si="256"/>
        <v>0</v>
      </c>
      <c r="CB172" s="79">
        <f t="shared" si="257"/>
        <v>0</v>
      </c>
      <c r="CC172" s="102">
        <f t="shared" si="258"/>
        <v>0</v>
      </c>
      <c r="CD172" s="535"/>
      <c r="CE172" s="535"/>
      <c r="CF172" s="407"/>
      <c r="CG172" s="322"/>
      <c r="CH172" s="79">
        <f t="shared" si="259"/>
        <v>0</v>
      </c>
      <c r="CI172" s="79">
        <f t="shared" si="260"/>
        <v>0</v>
      </c>
      <c r="CJ172" s="102">
        <f t="shared" si="261"/>
        <v>0</v>
      </c>
      <c r="CK172" s="535"/>
      <c r="CL172" s="535"/>
      <c r="CM172" s="407"/>
      <c r="CN172" s="322"/>
      <c r="CO172" s="79">
        <f t="shared" si="262"/>
        <v>0</v>
      </c>
      <c r="CP172" s="79">
        <f t="shared" si="263"/>
        <v>0</v>
      </c>
      <c r="CQ172" s="102">
        <f t="shared" si="264"/>
        <v>0</v>
      </c>
      <c r="CR172" s="535"/>
      <c r="CS172" s="535"/>
      <c r="CT172" s="407"/>
      <c r="CU172" s="322"/>
      <c r="CV172" s="79">
        <f t="shared" si="265"/>
        <v>0</v>
      </c>
      <c r="CW172" s="79">
        <f t="shared" si="266"/>
        <v>0</v>
      </c>
      <c r="CX172" s="102">
        <f t="shared" si="267"/>
        <v>0</v>
      </c>
      <c r="CY172" s="535"/>
      <c r="CZ172" s="535"/>
      <c r="DA172" s="407"/>
      <c r="DB172" s="322"/>
      <c r="DC172" s="79">
        <f t="shared" si="268"/>
        <v>0</v>
      </c>
      <c r="DD172" s="79">
        <f t="shared" si="269"/>
        <v>0</v>
      </c>
      <c r="DE172" s="102">
        <f t="shared" si="270"/>
        <v>0</v>
      </c>
      <c r="DF172" s="535"/>
      <c r="DG172" s="535"/>
      <c r="DH172" s="407"/>
      <c r="DI172" s="322"/>
      <c r="DJ172" s="79">
        <f t="shared" si="271"/>
        <v>0</v>
      </c>
      <c r="DK172" s="79">
        <f t="shared" si="272"/>
        <v>0</v>
      </c>
      <c r="DL172" s="102">
        <f t="shared" si="273"/>
        <v>0</v>
      </c>
      <c r="DM172" s="535"/>
      <c r="DN172" s="535"/>
      <c r="DO172" s="407"/>
      <c r="DP172" s="322"/>
      <c r="DQ172" s="79">
        <f t="shared" si="274"/>
        <v>0</v>
      </c>
      <c r="DR172" s="79">
        <f t="shared" si="275"/>
        <v>0</v>
      </c>
      <c r="DS172" s="102">
        <f t="shared" si="276"/>
        <v>0</v>
      </c>
      <c r="DT172" s="535"/>
      <c r="DU172" s="535"/>
      <c r="DV172" s="407"/>
    </row>
    <row r="173" spans="1:126" ht="12.75" outlineLevel="1" x14ac:dyDescent="0.2">
      <c r="A173" s="92" t="s">
        <v>101</v>
      </c>
      <c r="B173" s="159" t="s">
        <v>103</v>
      </c>
      <c r="C173" s="53"/>
      <c r="D173" s="53"/>
      <c r="E173" s="102">
        <f t="shared" si="224"/>
        <v>0</v>
      </c>
      <c r="F173" s="147"/>
      <c r="G173" s="18"/>
      <c r="H173" s="323" t="s">
        <v>338</v>
      </c>
      <c r="I173" s="79">
        <f t="shared" si="225"/>
        <v>0</v>
      </c>
      <c r="J173" s="79">
        <f t="shared" si="226"/>
        <v>0</v>
      </c>
      <c r="K173" s="102">
        <f t="shared" si="227"/>
        <v>0</v>
      </c>
      <c r="L173" s="535"/>
      <c r="M173" s="535"/>
      <c r="N173" s="407"/>
      <c r="O173" s="322" t="str">
        <f t="shared" si="228"/>
        <v>SMS</v>
      </c>
      <c r="P173" s="79">
        <f t="shared" si="229"/>
        <v>0</v>
      </c>
      <c r="Q173" s="79">
        <f t="shared" si="230"/>
        <v>0</v>
      </c>
      <c r="R173" s="102">
        <f t="shared" si="231"/>
        <v>0</v>
      </c>
      <c r="S173" s="535"/>
      <c r="T173" s="535"/>
      <c r="U173" s="407"/>
      <c r="V173" s="322"/>
      <c r="W173" s="79">
        <f t="shared" si="232"/>
        <v>0</v>
      </c>
      <c r="X173" s="79">
        <f t="shared" si="233"/>
        <v>0</v>
      </c>
      <c r="Y173" s="102">
        <f t="shared" si="234"/>
        <v>0</v>
      </c>
      <c r="Z173" s="535"/>
      <c r="AA173" s="535"/>
      <c r="AB173" s="407"/>
      <c r="AC173" s="322"/>
      <c r="AD173" s="79">
        <f t="shared" si="235"/>
        <v>0</v>
      </c>
      <c r="AE173" s="79">
        <f t="shared" si="236"/>
        <v>0</v>
      </c>
      <c r="AF173" s="102">
        <f t="shared" si="237"/>
        <v>0</v>
      </c>
      <c r="AG173" s="535"/>
      <c r="AH173" s="535"/>
      <c r="AI173" s="407"/>
      <c r="AJ173" s="322"/>
      <c r="AK173" s="79">
        <f t="shared" si="238"/>
        <v>0</v>
      </c>
      <c r="AL173" s="79">
        <f t="shared" si="239"/>
        <v>0</v>
      </c>
      <c r="AM173" s="102">
        <f t="shared" si="240"/>
        <v>0</v>
      </c>
      <c r="AN173" s="535"/>
      <c r="AO173" s="535"/>
      <c r="AP173" s="407"/>
      <c r="AQ173" s="322"/>
      <c r="AR173" s="79">
        <f t="shared" si="241"/>
        <v>0</v>
      </c>
      <c r="AS173" s="79">
        <f t="shared" si="242"/>
        <v>0</v>
      </c>
      <c r="AT173" s="102">
        <f t="shared" si="243"/>
        <v>0</v>
      </c>
      <c r="AU173" s="535"/>
      <c r="AV173" s="535"/>
      <c r="AW173" s="407"/>
      <c r="AX173" s="322"/>
      <c r="AY173" s="79">
        <f t="shared" si="244"/>
        <v>0</v>
      </c>
      <c r="AZ173" s="79">
        <f t="shared" si="245"/>
        <v>0</v>
      </c>
      <c r="BA173" s="102">
        <f t="shared" si="246"/>
        <v>0</v>
      </c>
      <c r="BB173" s="535"/>
      <c r="BC173" s="535"/>
      <c r="BD173" s="407"/>
      <c r="BE173" s="322"/>
      <c r="BF173" s="79">
        <f t="shared" si="247"/>
        <v>0</v>
      </c>
      <c r="BG173" s="79">
        <f t="shared" si="248"/>
        <v>0</v>
      </c>
      <c r="BH173" s="102">
        <f t="shared" si="249"/>
        <v>0</v>
      </c>
      <c r="BI173" s="535"/>
      <c r="BJ173" s="535"/>
      <c r="BK173" s="407"/>
      <c r="BL173" s="322"/>
      <c r="BM173" s="79">
        <f t="shared" si="250"/>
        <v>0</v>
      </c>
      <c r="BN173" s="79">
        <f t="shared" si="251"/>
        <v>0</v>
      </c>
      <c r="BO173" s="102">
        <f t="shared" si="252"/>
        <v>0</v>
      </c>
      <c r="BP173" s="535"/>
      <c r="BQ173" s="535"/>
      <c r="BR173" s="407"/>
      <c r="BS173" s="322"/>
      <c r="BT173" s="79">
        <f t="shared" si="253"/>
        <v>0</v>
      </c>
      <c r="BU173" s="79">
        <f t="shared" si="254"/>
        <v>0</v>
      </c>
      <c r="BV173" s="102">
        <f t="shared" si="255"/>
        <v>0</v>
      </c>
      <c r="BW173" s="535"/>
      <c r="BX173" s="535"/>
      <c r="BY173" s="407"/>
      <c r="BZ173" s="322"/>
      <c r="CA173" s="79">
        <f t="shared" si="256"/>
        <v>0</v>
      </c>
      <c r="CB173" s="79">
        <f t="shared" si="257"/>
        <v>0</v>
      </c>
      <c r="CC173" s="102">
        <f t="shared" si="258"/>
        <v>0</v>
      </c>
      <c r="CD173" s="535"/>
      <c r="CE173" s="535"/>
      <c r="CF173" s="407"/>
      <c r="CG173" s="322"/>
      <c r="CH173" s="79">
        <f t="shared" si="259"/>
        <v>0</v>
      </c>
      <c r="CI173" s="79">
        <f t="shared" si="260"/>
        <v>0</v>
      </c>
      <c r="CJ173" s="102">
        <f t="shared" si="261"/>
        <v>0</v>
      </c>
      <c r="CK173" s="535"/>
      <c r="CL173" s="535"/>
      <c r="CM173" s="407"/>
      <c r="CN173" s="322"/>
      <c r="CO173" s="79">
        <f t="shared" si="262"/>
        <v>0</v>
      </c>
      <c r="CP173" s="79">
        <f t="shared" si="263"/>
        <v>0</v>
      </c>
      <c r="CQ173" s="102">
        <f t="shared" si="264"/>
        <v>0</v>
      </c>
      <c r="CR173" s="535"/>
      <c r="CS173" s="535"/>
      <c r="CT173" s="407"/>
      <c r="CU173" s="322"/>
      <c r="CV173" s="79">
        <f t="shared" si="265"/>
        <v>0</v>
      </c>
      <c r="CW173" s="79">
        <f t="shared" si="266"/>
        <v>0</v>
      </c>
      <c r="CX173" s="102">
        <f t="shared" si="267"/>
        <v>0</v>
      </c>
      <c r="CY173" s="535"/>
      <c r="CZ173" s="535"/>
      <c r="DA173" s="407"/>
      <c r="DB173" s="322"/>
      <c r="DC173" s="79">
        <f t="shared" si="268"/>
        <v>0</v>
      </c>
      <c r="DD173" s="79">
        <f t="shared" si="269"/>
        <v>0</v>
      </c>
      <c r="DE173" s="102">
        <f t="shared" si="270"/>
        <v>0</v>
      </c>
      <c r="DF173" s="535"/>
      <c r="DG173" s="535"/>
      <c r="DH173" s="407"/>
      <c r="DI173" s="322"/>
      <c r="DJ173" s="79">
        <f t="shared" si="271"/>
        <v>0</v>
      </c>
      <c r="DK173" s="79">
        <f t="shared" si="272"/>
        <v>0</v>
      </c>
      <c r="DL173" s="102">
        <f t="shared" si="273"/>
        <v>0</v>
      </c>
      <c r="DM173" s="535"/>
      <c r="DN173" s="535"/>
      <c r="DO173" s="407"/>
      <c r="DP173" s="322"/>
      <c r="DQ173" s="79">
        <f t="shared" si="274"/>
        <v>0</v>
      </c>
      <c r="DR173" s="79">
        <f t="shared" si="275"/>
        <v>0</v>
      </c>
      <c r="DS173" s="102">
        <f t="shared" si="276"/>
        <v>0</v>
      </c>
      <c r="DT173" s="535"/>
      <c r="DU173" s="535"/>
      <c r="DV173" s="407"/>
    </row>
    <row r="174" spans="1:126" ht="12.75" outlineLevel="1" x14ac:dyDescent="0.2">
      <c r="A174" s="92" t="s">
        <v>101</v>
      </c>
      <c r="B174" s="159" t="s">
        <v>103</v>
      </c>
      <c r="C174" s="53"/>
      <c r="D174" s="53"/>
      <c r="E174" s="102">
        <f t="shared" si="224"/>
        <v>0</v>
      </c>
      <c r="F174" s="147"/>
      <c r="G174" s="18"/>
      <c r="H174" s="323" t="s">
        <v>338</v>
      </c>
      <c r="I174" s="79">
        <f t="shared" si="225"/>
        <v>0</v>
      </c>
      <c r="J174" s="79">
        <f t="shared" si="226"/>
        <v>0</v>
      </c>
      <c r="K174" s="102">
        <f t="shared" si="227"/>
        <v>0</v>
      </c>
      <c r="L174" s="535"/>
      <c r="M174" s="535"/>
      <c r="N174" s="407"/>
      <c r="O174" s="322"/>
      <c r="P174" s="79">
        <f t="shared" si="229"/>
        <v>0</v>
      </c>
      <c r="Q174" s="79">
        <f t="shared" si="230"/>
        <v>0</v>
      </c>
      <c r="R174" s="102">
        <f t="shared" si="231"/>
        <v>0</v>
      </c>
      <c r="S174" s="535"/>
      <c r="T174" s="535"/>
      <c r="U174" s="407"/>
      <c r="V174" s="322"/>
      <c r="W174" s="79">
        <f t="shared" si="232"/>
        <v>0</v>
      </c>
      <c r="X174" s="79">
        <f t="shared" si="233"/>
        <v>0</v>
      </c>
      <c r="Y174" s="102">
        <f t="shared" si="234"/>
        <v>0</v>
      </c>
      <c r="Z174" s="535"/>
      <c r="AA174" s="535"/>
      <c r="AB174" s="407"/>
      <c r="AC174" s="322"/>
      <c r="AD174" s="79">
        <f t="shared" si="235"/>
        <v>0</v>
      </c>
      <c r="AE174" s="79">
        <f t="shared" si="236"/>
        <v>0</v>
      </c>
      <c r="AF174" s="102">
        <f t="shared" si="237"/>
        <v>0</v>
      </c>
      <c r="AG174" s="535"/>
      <c r="AH174" s="535"/>
      <c r="AI174" s="407"/>
      <c r="AJ174" s="322"/>
      <c r="AK174" s="79">
        <f t="shared" si="238"/>
        <v>0</v>
      </c>
      <c r="AL174" s="79">
        <f t="shared" si="239"/>
        <v>0</v>
      </c>
      <c r="AM174" s="102">
        <f t="shared" si="240"/>
        <v>0</v>
      </c>
      <c r="AN174" s="535"/>
      <c r="AO174" s="535"/>
      <c r="AP174" s="407"/>
      <c r="AQ174" s="322"/>
      <c r="AR174" s="79">
        <f t="shared" si="241"/>
        <v>0</v>
      </c>
      <c r="AS174" s="79">
        <f t="shared" si="242"/>
        <v>0</v>
      </c>
      <c r="AT174" s="102">
        <f t="shared" si="243"/>
        <v>0</v>
      </c>
      <c r="AU174" s="535"/>
      <c r="AV174" s="535"/>
      <c r="AW174" s="407"/>
      <c r="AX174" s="322"/>
      <c r="AY174" s="79">
        <f t="shared" si="244"/>
        <v>0</v>
      </c>
      <c r="AZ174" s="79">
        <f t="shared" si="245"/>
        <v>0</v>
      </c>
      <c r="BA174" s="102">
        <f t="shared" si="246"/>
        <v>0</v>
      </c>
      <c r="BB174" s="535"/>
      <c r="BC174" s="535"/>
      <c r="BD174" s="407"/>
      <c r="BE174" s="322"/>
      <c r="BF174" s="79">
        <f t="shared" si="247"/>
        <v>0</v>
      </c>
      <c r="BG174" s="79">
        <f t="shared" si="248"/>
        <v>0</v>
      </c>
      <c r="BH174" s="102">
        <f t="shared" si="249"/>
        <v>0</v>
      </c>
      <c r="BI174" s="535"/>
      <c r="BJ174" s="535"/>
      <c r="BK174" s="407"/>
      <c r="BL174" s="322"/>
      <c r="BM174" s="79">
        <f t="shared" si="250"/>
        <v>0</v>
      </c>
      <c r="BN174" s="79">
        <f t="shared" si="251"/>
        <v>0</v>
      </c>
      <c r="BO174" s="102">
        <f t="shared" si="252"/>
        <v>0</v>
      </c>
      <c r="BP174" s="535"/>
      <c r="BQ174" s="535"/>
      <c r="BR174" s="407"/>
      <c r="BS174" s="322"/>
      <c r="BT174" s="79">
        <f t="shared" si="253"/>
        <v>0</v>
      </c>
      <c r="BU174" s="79">
        <f t="shared" si="254"/>
        <v>0</v>
      </c>
      <c r="BV174" s="102">
        <f t="shared" si="255"/>
        <v>0</v>
      </c>
      <c r="BW174" s="535"/>
      <c r="BX174" s="535"/>
      <c r="BY174" s="407"/>
      <c r="BZ174" s="322"/>
      <c r="CA174" s="79">
        <f t="shared" si="256"/>
        <v>0</v>
      </c>
      <c r="CB174" s="79">
        <f t="shared" si="257"/>
        <v>0</v>
      </c>
      <c r="CC174" s="102">
        <f t="shared" si="258"/>
        <v>0</v>
      </c>
      <c r="CD174" s="535"/>
      <c r="CE174" s="535"/>
      <c r="CF174" s="407"/>
      <c r="CG174" s="322"/>
      <c r="CH174" s="79">
        <f t="shared" si="259"/>
        <v>0</v>
      </c>
      <c r="CI174" s="79">
        <f t="shared" si="260"/>
        <v>0</v>
      </c>
      <c r="CJ174" s="102">
        <f t="shared" si="261"/>
        <v>0</v>
      </c>
      <c r="CK174" s="535"/>
      <c r="CL174" s="535"/>
      <c r="CM174" s="407"/>
      <c r="CN174" s="322"/>
      <c r="CO174" s="79">
        <f t="shared" si="262"/>
        <v>0</v>
      </c>
      <c r="CP174" s="79">
        <f t="shared" si="263"/>
        <v>0</v>
      </c>
      <c r="CQ174" s="102">
        <f t="shared" si="264"/>
        <v>0</v>
      </c>
      <c r="CR174" s="535"/>
      <c r="CS174" s="535"/>
      <c r="CT174" s="407"/>
      <c r="CU174" s="322"/>
      <c r="CV174" s="79">
        <f t="shared" si="265"/>
        <v>0</v>
      </c>
      <c r="CW174" s="79">
        <f t="shared" si="266"/>
        <v>0</v>
      </c>
      <c r="CX174" s="102">
        <f t="shared" si="267"/>
        <v>0</v>
      </c>
      <c r="CY174" s="535"/>
      <c r="CZ174" s="535"/>
      <c r="DA174" s="407"/>
      <c r="DB174" s="322"/>
      <c r="DC174" s="79">
        <f t="shared" si="268"/>
        <v>0</v>
      </c>
      <c r="DD174" s="79">
        <f t="shared" si="269"/>
        <v>0</v>
      </c>
      <c r="DE174" s="102">
        <f t="shared" si="270"/>
        <v>0</v>
      </c>
      <c r="DF174" s="535"/>
      <c r="DG174" s="535"/>
      <c r="DH174" s="407"/>
      <c r="DI174" s="322"/>
      <c r="DJ174" s="79">
        <f t="shared" si="271"/>
        <v>0</v>
      </c>
      <c r="DK174" s="79">
        <f t="shared" si="272"/>
        <v>0</v>
      </c>
      <c r="DL174" s="102">
        <f t="shared" si="273"/>
        <v>0</v>
      </c>
      <c r="DM174" s="535"/>
      <c r="DN174" s="535"/>
      <c r="DO174" s="407"/>
      <c r="DP174" s="322"/>
      <c r="DQ174" s="79">
        <f t="shared" si="274"/>
        <v>0</v>
      </c>
      <c r="DR174" s="79">
        <f t="shared" si="275"/>
        <v>0</v>
      </c>
      <c r="DS174" s="102">
        <f t="shared" si="276"/>
        <v>0</v>
      </c>
      <c r="DT174" s="535"/>
      <c r="DU174" s="535"/>
      <c r="DV174" s="407"/>
    </row>
    <row r="175" spans="1:126" ht="12.75" outlineLevel="1" x14ac:dyDescent="0.2">
      <c r="A175" s="92" t="s">
        <v>106</v>
      </c>
      <c r="B175" s="167"/>
      <c r="C175" s="53"/>
      <c r="D175" s="53"/>
      <c r="E175" s="102">
        <f t="shared" si="224"/>
        <v>0</v>
      </c>
      <c r="F175" s="147"/>
      <c r="G175" s="18" t="s">
        <v>53</v>
      </c>
      <c r="H175" s="323" t="s">
        <v>338</v>
      </c>
      <c r="I175" s="79">
        <f t="shared" si="225"/>
        <v>0</v>
      </c>
      <c r="J175" s="79">
        <f t="shared" si="226"/>
        <v>0</v>
      </c>
      <c r="K175" s="102">
        <f t="shared" si="227"/>
        <v>0</v>
      </c>
      <c r="L175" s="535"/>
      <c r="M175" s="535"/>
      <c r="N175" s="407"/>
      <c r="O175" s="322" t="str">
        <f t="shared" si="228"/>
        <v>SMS</v>
      </c>
      <c r="P175" s="79">
        <f t="shared" si="229"/>
        <v>0</v>
      </c>
      <c r="Q175" s="79">
        <f t="shared" si="230"/>
        <v>0</v>
      </c>
      <c r="R175" s="102">
        <f t="shared" si="231"/>
        <v>0</v>
      </c>
      <c r="S175" s="535"/>
      <c r="T175" s="535"/>
      <c r="U175" s="407"/>
      <c r="V175" s="322"/>
      <c r="W175" s="79">
        <f t="shared" si="232"/>
        <v>0</v>
      </c>
      <c r="X175" s="79">
        <f t="shared" si="233"/>
        <v>0</v>
      </c>
      <c r="Y175" s="102">
        <f t="shared" si="234"/>
        <v>0</v>
      </c>
      <c r="Z175" s="535"/>
      <c r="AA175" s="535"/>
      <c r="AB175" s="407"/>
      <c r="AC175" s="322"/>
      <c r="AD175" s="79">
        <f t="shared" si="235"/>
        <v>0</v>
      </c>
      <c r="AE175" s="79">
        <f t="shared" si="236"/>
        <v>0</v>
      </c>
      <c r="AF175" s="102">
        <f t="shared" si="237"/>
        <v>0</v>
      </c>
      <c r="AG175" s="535"/>
      <c r="AH175" s="535"/>
      <c r="AI175" s="407"/>
      <c r="AJ175" s="322"/>
      <c r="AK175" s="79">
        <f t="shared" si="238"/>
        <v>0</v>
      </c>
      <c r="AL175" s="79">
        <f t="shared" si="239"/>
        <v>0</v>
      </c>
      <c r="AM175" s="102">
        <f t="shared" si="240"/>
        <v>0</v>
      </c>
      <c r="AN175" s="535"/>
      <c r="AO175" s="535"/>
      <c r="AP175" s="407"/>
      <c r="AQ175" s="322"/>
      <c r="AR175" s="79">
        <f t="shared" si="241"/>
        <v>0</v>
      </c>
      <c r="AS175" s="79">
        <f t="shared" si="242"/>
        <v>0</v>
      </c>
      <c r="AT175" s="102">
        <f t="shared" si="243"/>
        <v>0</v>
      </c>
      <c r="AU175" s="535"/>
      <c r="AV175" s="535"/>
      <c r="AW175" s="407"/>
      <c r="AX175" s="322"/>
      <c r="AY175" s="79">
        <f t="shared" si="244"/>
        <v>0</v>
      </c>
      <c r="AZ175" s="79">
        <f t="shared" si="245"/>
        <v>0</v>
      </c>
      <c r="BA175" s="102">
        <f t="shared" si="246"/>
        <v>0</v>
      </c>
      <c r="BB175" s="535"/>
      <c r="BC175" s="535"/>
      <c r="BD175" s="407"/>
      <c r="BE175" s="322"/>
      <c r="BF175" s="79">
        <f t="shared" si="247"/>
        <v>0</v>
      </c>
      <c r="BG175" s="79">
        <f t="shared" si="248"/>
        <v>0</v>
      </c>
      <c r="BH175" s="102">
        <f t="shared" si="249"/>
        <v>0</v>
      </c>
      <c r="BI175" s="535"/>
      <c r="BJ175" s="535"/>
      <c r="BK175" s="407"/>
      <c r="BL175" s="322"/>
      <c r="BM175" s="79">
        <f t="shared" si="250"/>
        <v>0</v>
      </c>
      <c r="BN175" s="79">
        <f t="shared" si="251"/>
        <v>0</v>
      </c>
      <c r="BO175" s="102">
        <f t="shared" si="252"/>
        <v>0</v>
      </c>
      <c r="BP175" s="535"/>
      <c r="BQ175" s="535"/>
      <c r="BR175" s="407"/>
      <c r="BS175" s="322"/>
      <c r="BT175" s="79">
        <f t="shared" si="253"/>
        <v>0</v>
      </c>
      <c r="BU175" s="79">
        <f t="shared" si="254"/>
        <v>0</v>
      </c>
      <c r="BV175" s="102">
        <f t="shared" si="255"/>
        <v>0</v>
      </c>
      <c r="BW175" s="535"/>
      <c r="BX175" s="535"/>
      <c r="BY175" s="407"/>
      <c r="BZ175" s="322"/>
      <c r="CA175" s="79">
        <f t="shared" si="256"/>
        <v>0</v>
      </c>
      <c r="CB175" s="79">
        <f t="shared" si="257"/>
        <v>0</v>
      </c>
      <c r="CC175" s="102">
        <f t="shared" si="258"/>
        <v>0</v>
      </c>
      <c r="CD175" s="535"/>
      <c r="CE175" s="535"/>
      <c r="CF175" s="407"/>
      <c r="CG175" s="322"/>
      <c r="CH175" s="79">
        <f t="shared" si="259"/>
        <v>0</v>
      </c>
      <c r="CI175" s="79">
        <f t="shared" si="260"/>
        <v>0</v>
      </c>
      <c r="CJ175" s="102">
        <f t="shared" si="261"/>
        <v>0</v>
      </c>
      <c r="CK175" s="535"/>
      <c r="CL175" s="535"/>
      <c r="CM175" s="407"/>
      <c r="CN175" s="322"/>
      <c r="CO175" s="79">
        <f t="shared" si="262"/>
        <v>0</v>
      </c>
      <c r="CP175" s="79">
        <f t="shared" si="263"/>
        <v>0</v>
      </c>
      <c r="CQ175" s="102">
        <f t="shared" si="264"/>
        <v>0</v>
      </c>
      <c r="CR175" s="535"/>
      <c r="CS175" s="535"/>
      <c r="CT175" s="407"/>
      <c r="CU175" s="322"/>
      <c r="CV175" s="79">
        <f t="shared" si="265"/>
        <v>0</v>
      </c>
      <c r="CW175" s="79">
        <f t="shared" si="266"/>
        <v>0</v>
      </c>
      <c r="CX175" s="102">
        <f t="shared" si="267"/>
        <v>0</v>
      </c>
      <c r="CY175" s="535"/>
      <c r="CZ175" s="535"/>
      <c r="DA175" s="407"/>
      <c r="DB175" s="322"/>
      <c r="DC175" s="79">
        <f t="shared" si="268"/>
        <v>0</v>
      </c>
      <c r="DD175" s="79">
        <f t="shared" si="269"/>
        <v>0</v>
      </c>
      <c r="DE175" s="102">
        <f t="shared" si="270"/>
        <v>0</v>
      </c>
      <c r="DF175" s="535"/>
      <c r="DG175" s="535"/>
      <c r="DH175" s="407"/>
      <c r="DI175" s="322"/>
      <c r="DJ175" s="79">
        <f t="shared" si="271"/>
        <v>0</v>
      </c>
      <c r="DK175" s="79">
        <f t="shared" si="272"/>
        <v>0</v>
      </c>
      <c r="DL175" s="102">
        <f t="shared" si="273"/>
        <v>0</v>
      </c>
      <c r="DM175" s="535"/>
      <c r="DN175" s="535"/>
      <c r="DO175" s="407"/>
      <c r="DP175" s="322"/>
      <c r="DQ175" s="79">
        <f t="shared" si="274"/>
        <v>0</v>
      </c>
      <c r="DR175" s="79">
        <f t="shared" si="275"/>
        <v>0</v>
      </c>
      <c r="DS175" s="102">
        <f t="shared" si="276"/>
        <v>0</v>
      </c>
      <c r="DT175" s="535"/>
      <c r="DU175" s="535"/>
      <c r="DV175" s="407"/>
    </row>
    <row r="176" spans="1:126" ht="12.75" outlineLevel="1" x14ac:dyDescent="0.2">
      <c r="A176" s="93" t="s">
        <v>17</v>
      </c>
      <c r="B176" s="167"/>
      <c r="C176" s="53"/>
      <c r="D176" s="53"/>
      <c r="E176" s="102">
        <f t="shared" si="224"/>
        <v>0</v>
      </c>
      <c r="F176" s="147"/>
      <c r="G176" s="18" t="s">
        <v>78</v>
      </c>
      <c r="H176" s="323" t="s">
        <v>338</v>
      </c>
      <c r="I176" s="79">
        <f t="shared" si="225"/>
        <v>0</v>
      </c>
      <c r="J176" s="79">
        <f t="shared" si="226"/>
        <v>0</v>
      </c>
      <c r="K176" s="102">
        <f t="shared" si="227"/>
        <v>0</v>
      </c>
      <c r="L176" s="535"/>
      <c r="M176" s="535"/>
      <c r="N176" s="407"/>
      <c r="O176" s="322" t="str">
        <f t="shared" si="228"/>
        <v>SMS</v>
      </c>
      <c r="P176" s="79">
        <f t="shared" si="229"/>
        <v>0</v>
      </c>
      <c r="Q176" s="79">
        <f t="shared" si="230"/>
        <v>0</v>
      </c>
      <c r="R176" s="102">
        <f t="shared" si="231"/>
        <v>0</v>
      </c>
      <c r="S176" s="535"/>
      <c r="T176" s="535"/>
      <c r="U176" s="407"/>
      <c r="V176" s="322"/>
      <c r="W176" s="79">
        <f t="shared" si="232"/>
        <v>0</v>
      </c>
      <c r="X176" s="79">
        <f t="shared" si="233"/>
        <v>0</v>
      </c>
      <c r="Y176" s="102">
        <f t="shared" si="234"/>
        <v>0</v>
      </c>
      <c r="Z176" s="535"/>
      <c r="AA176" s="535"/>
      <c r="AB176" s="407"/>
      <c r="AC176" s="322"/>
      <c r="AD176" s="79">
        <f t="shared" si="235"/>
        <v>0</v>
      </c>
      <c r="AE176" s="79">
        <f t="shared" si="236"/>
        <v>0</v>
      </c>
      <c r="AF176" s="102">
        <f t="shared" si="237"/>
        <v>0</v>
      </c>
      <c r="AG176" s="535"/>
      <c r="AH176" s="535"/>
      <c r="AI176" s="407"/>
      <c r="AJ176" s="322"/>
      <c r="AK176" s="79">
        <f t="shared" si="238"/>
        <v>0</v>
      </c>
      <c r="AL176" s="79">
        <f t="shared" si="239"/>
        <v>0</v>
      </c>
      <c r="AM176" s="102">
        <f t="shared" si="240"/>
        <v>0</v>
      </c>
      <c r="AN176" s="535"/>
      <c r="AO176" s="535"/>
      <c r="AP176" s="407"/>
      <c r="AQ176" s="322"/>
      <c r="AR176" s="79">
        <f t="shared" si="241"/>
        <v>0</v>
      </c>
      <c r="AS176" s="79">
        <f t="shared" si="242"/>
        <v>0</v>
      </c>
      <c r="AT176" s="102">
        <f t="shared" si="243"/>
        <v>0</v>
      </c>
      <c r="AU176" s="535"/>
      <c r="AV176" s="535"/>
      <c r="AW176" s="407"/>
      <c r="AX176" s="322"/>
      <c r="AY176" s="79">
        <f t="shared" si="244"/>
        <v>0</v>
      </c>
      <c r="AZ176" s="79">
        <f t="shared" si="245"/>
        <v>0</v>
      </c>
      <c r="BA176" s="102">
        <f t="shared" si="246"/>
        <v>0</v>
      </c>
      <c r="BB176" s="535"/>
      <c r="BC176" s="535"/>
      <c r="BD176" s="407"/>
      <c r="BE176" s="322"/>
      <c r="BF176" s="79">
        <f t="shared" si="247"/>
        <v>0</v>
      </c>
      <c r="BG176" s="79">
        <f t="shared" si="248"/>
        <v>0</v>
      </c>
      <c r="BH176" s="102">
        <f t="shared" si="249"/>
        <v>0</v>
      </c>
      <c r="BI176" s="535"/>
      <c r="BJ176" s="535"/>
      <c r="BK176" s="407"/>
      <c r="BL176" s="322"/>
      <c r="BM176" s="79">
        <f t="shared" si="250"/>
        <v>0</v>
      </c>
      <c r="BN176" s="79">
        <f t="shared" si="251"/>
        <v>0</v>
      </c>
      <c r="BO176" s="102">
        <f t="shared" si="252"/>
        <v>0</v>
      </c>
      <c r="BP176" s="535"/>
      <c r="BQ176" s="535"/>
      <c r="BR176" s="407"/>
      <c r="BS176" s="322"/>
      <c r="BT176" s="79">
        <f t="shared" si="253"/>
        <v>0</v>
      </c>
      <c r="BU176" s="79">
        <f t="shared" si="254"/>
        <v>0</v>
      </c>
      <c r="BV176" s="102">
        <f t="shared" si="255"/>
        <v>0</v>
      </c>
      <c r="BW176" s="535"/>
      <c r="BX176" s="535"/>
      <c r="BY176" s="407"/>
      <c r="BZ176" s="322"/>
      <c r="CA176" s="79">
        <f t="shared" si="256"/>
        <v>0</v>
      </c>
      <c r="CB176" s="79">
        <f t="shared" si="257"/>
        <v>0</v>
      </c>
      <c r="CC176" s="102">
        <f t="shared" si="258"/>
        <v>0</v>
      </c>
      <c r="CD176" s="535"/>
      <c r="CE176" s="535"/>
      <c r="CF176" s="407"/>
      <c r="CG176" s="322"/>
      <c r="CH176" s="79">
        <f t="shared" si="259"/>
        <v>0</v>
      </c>
      <c r="CI176" s="79">
        <f t="shared" si="260"/>
        <v>0</v>
      </c>
      <c r="CJ176" s="102">
        <f t="shared" si="261"/>
        <v>0</v>
      </c>
      <c r="CK176" s="535"/>
      <c r="CL176" s="535"/>
      <c r="CM176" s="407"/>
      <c r="CN176" s="322"/>
      <c r="CO176" s="79">
        <f t="shared" si="262"/>
        <v>0</v>
      </c>
      <c r="CP176" s="79">
        <f t="shared" si="263"/>
        <v>0</v>
      </c>
      <c r="CQ176" s="102">
        <f t="shared" si="264"/>
        <v>0</v>
      </c>
      <c r="CR176" s="535"/>
      <c r="CS176" s="535"/>
      <c r="CT176" s="407"/>
      <c r="CU176" s="322"/>
      <c r="CV176" s="79">
        <f t="shared" si="265"/>
        <v>0</v>
      </c>
      <c r="CW176" s="79">
        <f t="shared" si="266"/>
        <v>0</v>
      </c>
      <c r="CX176" s="102">
        <f t="shared" si="267"/>
        <v>0</v>
      </c>
      <c r="CY176" s="535"/>
      <c r="CZ176" s="535"/>
      <c r="DA176" s="407"/>
      <c r="DB176" s="322"/>
      <c r="DC176" s="79">
        <f t="shared" si="268"/>
        <v>0</v>
      </c>
      <c r="DD176" s="79">
        <f t="shared" si="269"/>
        <v>0</v>
      </c>
      <c r="DE176" s="102">
        <f t="shared" si="270"/>
        <v>0</v>
      </c>
      <c r="DF176" s="535"/>
      <c r="DG176" s="535"/>
      <c r="DH176" s="407"/>
      <c r="DI176" s="322"/>
      <c r="DJ176" s="79">
        <f t="shared" si="271"/>
        <v>0</v>
      </c>
      <c r="DK176" s="79">
        <f t="shared" si="272"/>
        <v>0</v>
      </c>
      <c r="DL176" s="102">
        <f t="shared" si="273"/>
        <v>0</v>
      </c>
      <c r="DM176" s="535"/>
      <c r="DN176" s="535"/>
      <c r="DO176" s="407"/>
      <c r="DP176" s="322"/>
      <c r="DQ176" s="79">
        <f t="shared" si="274"/>
        <v>0</v>
      </c>
      <c r="DR176" s="79">
        <f t="shared" si="275"/>
        <v>0</v>
      </c>
      <c r="DS176" s="102">
        <f t="shared" si="276"/>
        <v>0</v>
      </c>
      <c r="DT176" s="535"/>
      <c r="DU176" s="535"/>
      <c r="DV176" s="407"/>
    </row>
    <row r="177" spans="1:126" ht="12.75" outlineLevel="1" x14ac:dyDescent="0.2">
      <c r="A177" s="105" t="s">
        <v>10</v>
      </c>
      <c r="B177" s="151"/>
      <c r="C177" s="103">
        <f>SUMIF($H178:$H182,MID($H177,3,10),C178:C182)</f>
        <v>0</v>
      </c>
      <c r="D177" s="103">
        <f>SUMIF($H178:$H182,MID($H177,3,10),D178:D182)</f>
        <v>0</v>
      </c>
      <c r="E177" s="103">
        <f t="shared" si="224"/>
        <v>0</v>
      </c>
      <c r="F177" s="147"/>
      <c r="G177" s="18"/>
      <c r="H177" s="323" t="s">
        <v>341</v>
      </c>
      <c r="I177" s="77">
        <f t="shared" si="225"/>
        <v>0</v>
      </c>
      <c r="J177" s="77">
        <f t="shared" si="226"/>
        <v>0</v>
      </c>
      <c r="K177" s="101">
        <f t="shared" si="227"/>
        <v>0</v>
      </c>
      <c r="L177" s="489">
        <f>IF(I$1="","",SUMIF($H178:$H182,MID($H177,3,10),L178:L182))</f>
        <v>0</v>
      </c>
      <c r="M177" s="489">
        <f>IF(I$1="","",SUMIF($H178:$H183,MID($H177,3,10),M178:M183))</f>
        <v>0</v>
      </c>
      <c r="N177" s="407"/>
      <c r="O177" s="322" t="str">
        <f t="shared" si="228"/>
        <v>SM</v>
      </c>
      <c r="P177" s="77">
        <f t="shared" si="229"/>
        <v>0</v>
      </c>
      <c r="Q177" s="77">
        <f t="shared" si="230"/>
        <v>0</v>
      </c>
      <c r="R177" s="101">
        <f t="shared" si="231"/>
        <v>0</v>
      </c>
      <c r="S177" s="488">
        <f>IF(P$1="","",SUMIF($H178:$H182,MID($H177,3,10),S178:S182))</f>
        <v>0</v>
      </c>
      <c r="T177" s="488">
        <f>IF(P$1="","",SUMIF($H178:$H182,MID($H177,3,10),T178:T182))</f>
        <v>0</v>
      </c>
      <c r="U177" s="407"/>
      <c r="V177" s="322"/>
      <c r="W177" s="77">
        <f t="shared" si="232"/>
        <v>0</v>
      </c>
      <c r="X177" s="77">
        <f t="shared" si="233"/>
        <v>0</v>
      </c>
      <c r="Y177" s="101">
        <f t="shared" si="234"/>
        <v>0</v>
      </c>
      <c r="Z177" s="488">
        <f>IF(W$1="","",SUMIF($H178:$H182,MID($H177,3,10),Z178:Z182))</f>
        <v>0</v>
      </c>
      <c r="AA177" s="488">
        <f>IF(W$1="","",SUMIF($H178:$H182,MID($H177,3,10),AA178:AA182))</f>
        <v>0</v>
      </c>
      <c r="AB177" s="407"/>
      <c r="AC177" s="322"/>
      <c r="AD177" s="77">
        <f t="shared" si="235"/>
        <v>0</v>
      </c>
      <c r="AE177" s="77">
        <f t="shared" si="236"/>
        <v>0</v>
      </c>
      <c r="AF177" s="101">
        <f t="shared" si="237"/>
        <v>0</v>
      </c>
      <c r="AG177" s="488">
        <f>IF(AD$1="","",SUMIF($H178:$H182,MID($H177,3,10),AG178:AG182))</f>
        <v>0</v>
      </c>
      <c r="AH177" s="488">
        <f>IF(AD$1="","",SUMIF($H178:$H182,MID($H177,3,10),AH178:AH182))</f>
        <v>0</v>
      </c>
      <c r="AI177" s="407"/>
      <c r="AJ177" s="322"/>
      <c r="AK177" s="77">
        <f t="shared" si="238"/>
        <v>0</v>
      </c>
      <c r="AL177" s="77">
        <f t="shared" si="239"/>
        <v>0</v>
      </c>
      <c r="AM177" s="101">
        <f t="shared" si="240"/>
        <v>0</v>
      </c>
      <c r="AN177" s="488">
        <f>IF(AK$1="","",SUMIF($H178:$H182,MID($H177,3,10),AN178:AN182))</f>
        <v>0</v>
      </c>
      <c r="AO177" s="488">
        <f>IF(AK$1="","",SUMIF($H178:$H182,MID($H177,3,10),AO178:AO182))</f>
        <v>0</v>
      </c>
      <c r="AP177" s="407"/>
      <c r="AQ177" s="322"/>
      <c r="AR177" s="77">
        <f t="shared" si="241"/>
        <v>0</v>
      </c>
      <c r="AS177" s="77">
        <f t="shared" si="242"/>
        <v>0</v>
      </c>
      <c r="AT177" s="101">
        <f t="shared" si="243"/>
        <v>0</v>
      </c>
      <c r="AU177" s="488">
        <f>IF(AR$1="","",SUMIF($H178:$H182,MID($H177,3,10),AU178:AU182))</f>
        <v>0</v>
      </c>
      <c r="AV177" s="488">
        <f>IF(AR$1="","",SUMIF($H178:$H182,MID($H177,3,10),AV178:AV182))</f>
        <v>0</v>
      </c>
      <c r="AW177" s="407"/>
      <c r="AX177" s="322"/>
      <c r="AY177" s="77">
        <f t="shared" si="244"/>
        <v>0</v>
      </c>
      <c r="AZ177" s="77">
        <f t="shared" si="245"/>
        <v>0</v>
      </c>
      <c r="BA177" s="101">
        <f t="shared" si="246"/>
        <v>0</v>
      </c>
      <c r="BB177" s="488">
        <f>IF(AY$1="","",SUMIF($H178:$H182,MID($H177,3,10),BB178:BB182))</f>
        <v>0</v>
      </c>
      <c r="BC177" s="488">
        <f>IF(AY$1="","",SUMIF($H178:$H182,MID($H177,3,10),BC178:BC182))</f>
        <v>0</v>
      </c>
      <c r="BD177" s="407"/>
      <c r="BE177" s="322"/>
      <c r="BF177" s="77">
        <f t="shared" si="247"/>
        <v>0</v>
      </c>
      <c r="BG177" s="77">
        <f t="shared" si="248"/>
        <v>0</v>
      </c>
      <c r="BH177" s="101">
        <f t="shared" si="249"/>
        <v>0</v>
      </c>
      <c r="BI177" s="488">
        <f>IF(BF$1="","",SUMIF($H178:$H182,MID($H177,3,10),BI178:BI182))</f>
        <v>0</v>
      </c>
      <c r="BJ177" s="488">
        <f>IF(BF$1="","",SUMIF($H178:$H182,MID($H177,3,10),BJ178:BJ182))</f>
        <v>0</v>
      </c>
      <c r="BK177" s="407"/>
      <c r="BL177" s="322"/>
      <c r="BM177" s="77">
        <f t="shared" si="250"/>
        <v>0</v>
      </c>
      <c r="BN177" s="77">
        <f t="shared" si="251"/>
        <v>0</v>
      </c>
      <c r="BO177" s="101">
        <f t="shared" si="252"/>
        <v>0</v>
      </c>
      <c r="BP177" s="488">
        <f>IF(BM$1="","",SUMIF($H178:$H182,MID($H177,3,10),BP178:BP182))</f>
        <v>0</v>
      </c>
      <c r="BQ177" s="488">
        <f>IF(BM$1="","",SUMIF($H178:$H182,MID($H177,3,10),BQ178:BQ182))</f>
        <v>0</v>
      </c>
      <c r="BR177" s="407"/>
      <c r="BS177" s="322"/>
      <c r="BT177" s="77">
        <f t="shared" si="253"/>
        <v>0</v>
      </c>
      <c r="BU177" s="77">
        <f t="shared" si="254"/>
        <v>0</v>
      </c>
      <c r="BV177" s="101">
        <f t="shared" si="255"/>
        <v>0</v>
      </c>
      <c r="BW177" s="488">
        <f>IF(BT$1="","",SUMIF($H178:$H182,MID($H177,3,10),BW178:BW182))</f>
        <v>0</v>
      </c>
      <c r="BX177" s="488">
        <f>IF(BT$1="","",SUMIF($H178:$H182,MID($H177,3,10),BX178:BX182))</f>
        <v>0</v>
      </c>
      <c r="BY177" s="407"/>
      <c r="BZ177" s="322"/>
      <c r="CA177" s="77">
        <f t="shared" si="256"/>
        <v>0</v>
      </c>
      <c r="CB177" s="77">
        <f t="shared" si="257"/>
        <v>0</v>
      </c>
      <c r="CC177" s="101">
        <f t="shared" si="258"/>
        <v>0</v>
      </c>
      <c r="CD177" s="488">
        <f>IF(CA$1="","",SUMIF($H178:$H182,MID($H177,3,10),CD178:CD182))</f>
        <v>0</v>
      </c>
      <c r="CE177" s="488">
        <f>IF(CA$1="","",SUMIF($H178:$H182,MID($H177,3,10),CE178:CE182))</f>
        <v>0</v>
      </c>
      <c r="CF177" s="407"/>
      <c r="CG177" s="322"/>
      <c r="CH177" s="77">
        <f t="shared" si="259"/>
        <v>0</v>
      </c>
      <c r="CI177" s="77">
        <f t="shared" si="260"/>
        <v>0</v>
      </c>
      <c r="CJ177" s="101">
        <f t="shared" si="261"/>
        <v>0</v>
      </c>
      <c r="CK177" s="488">
        <f>IF(CH$1="","",SUMIF($H178:$H182,MID($H177,3,10),CK178:CK182))</f>
        <v>0</v>
      </c>
      <c r="CL177" s="488">
        <f>IF(CH$1="","",SUMIF($H178:$H182,MID($H177,3,10),CL178:CL182))</f>
        <v>0</v>
      </c>
      <c r="CM177" s="407"/>
      <c r="CN177" s="322"/>
      <c r="CO177" s="77">
        <f t="shared" si="262"/>
        <v>0</v>
      </c>
      <c r="CP177" s="77">
        <f t="shared" si="263"/>
        <v>0</v>
      </c>
      <c r="CQ177" s="101">
        <f t="shared" si="264"/>
        <v>0</v>
      </c>
      <c r="CR177" s="488">
        <f>IF(CO$1="","",SUMIF($H178:$H182,MID($H177,3,10),CR178:CR182))</f>
        <v>0</v>
      </c>
      <c r="CS177" s="488">
        <f>IF(CO$1="","",SUMIF($H178:$H182,MID($H177,3,10),CS178:CS182))</f>
        <v>0</v>
      </c>
      <c r="CT177" s="407"/>
      <c r="CU177" s="322"/>
      <c r="CV177" s="77">
        <f t="shared" si="265"/>
        <v>0</v>
      </c>
      <c r="CW177" s="77">
        <f t="shared" si="266"/>
        <v>0</v>
      </c>
      <c r="CX177" s="101">
        <f t="shared" si="267"/>
        <v>0</v>
      </c>
      <c r="CY177" s="488">
        <f>IF(CV$1="","",SUMIF($H178:$H182,MID($H177,3,10),CY178:CY182))</f>
        <v>0</v>
      </c>
      <c r="CZ177" s="488">
        <f>IF(CV$1="","",SUMIF($H178:$H182,MID($H177,3,10),CZ178:CZ182))</f>
        <v>0</v>
      </c>
      <c r="DA177" s="407"/>
      <c r="DB177" s="322"/>
      <c r="DC177" s="77">
        <f t="shared" si="268"/>
        <v>0</v>
      </c>
      <c r="DD177" s="77">
        <f t="shared" si="269"/>
        <v>0</v>
      </c>
      <c r="DE177" s="101">
        <f t="shared" si="270"/>
        <v>0</v>
      </c>
      <c r="DF177" s="488">
        <f>IF(DC$1="","",SUMIF($H178:$H182,MID($H177,3,10),DF178:DF182))</f>
        <v>0</v>
      </c>
      <c r="DG177" s="488">
        <f>IF(DC$1="","",SUMIF($H178:$H182,MID($H177,3,10),DG178:DG182))</f>
        <v>0</v>
      </c>
      <c r="DH177" s="407"/>
      <c r="DI177" s="322"/>
      <c r="DJ177" s="77">
        <f t="shared" si="271"/>
        <v>0</v>
      </c>
      <c r="DK177" s="77">
        <f t="shared" si="272"/>
        <v>0</v>
      </c>
      <c r="DL177" s="101">
        <f t="shared" si="273"/>
        <v>0</v>
      </c>
      <c r="DM177" s="488">
        <f>IF(DJ$1="","",SUMIF($H178:$H182,MID($H177,3,10),DM178:DM182))</f>
        <v>0</v>
      </c>
      <c r="DN177" s="488">
        <f>IF(DJ$1="","",SUMIF($H178:$H182,MID($H177,3,10),DN178:DN182))</f>
        <v>0</v>
      </c>
      <c r="DO177" s="407"/>
      <c r="DP177" s="322"/>
      <c r="DQ177" s="77">
        <f t="shared" si="274"/>
        <v>0</v>
      </c>
      <c r="DR177" s="77">
        <f t="shared" si="275"/>
        <v>0</v>
      </c>
      <c r="DS177" s="101">
        <f t="shared" si="276"/>
        <v>0</v>
      </c>
      <c r="DT177" s="488">
        <f>IF(DQ$1="","",SUMIF($H178:$H182,MID($H177,3,10),DT178:DT182))</f>
        <v>0</v>
      </c>
      <c r="DU177" s="488">
        <f>IF(DQ$1="","",SUMIF($H178:$H182,MID($H177,3,10),DU178:DU182))</f>
        <v>0</v>
      </c>
      <c r="DV177" s="407"/>
    </row>
    <row r="178" spans="1:126" ht="12.75" outlineLevel="1" x14ac:dyDescent="0.2">
      <c r="A178" s="92" t="s">
        <v>107</v>
      </c>
      <c r="B178" s="166" t="s">
        <v>65</v>
      </c>
      <c r="C178" s="52"/>
      <c r="D178" s="53"/>
      <c r="E178" s="102">
        <f t="shared" si="224"/>
        <v>0</v>
      </c>
      <c r="F178" s="147"/>
      <c r="G178" s="18"/>
      <c r="H178" s="323" t="s">
        <v>340</v>
      </c>
      <c r="I178" s="79">
        <f t="shared" si="225"/>
        <v>0</v>
      </c>
      <c r="J178" s="79">
        <f t="shared" si="226"/>
        <v>0</v>
      </c>
      <c r="K178" s="102">
        <f t="shared" si="227"/>
        <v>0</v>
      </c>
      <c r="L178" s="535"/>
      <c r="M178" s="535"/>
      <c r="N178" s="407"/>
      <c r="O178" s="322" t="str">
        <f t="shared" si="228"/>
        <v>SMC</v>
      </c>
      <c r="P178" s="79">
        <f t="shared" si="229"/>
        <v>0</v>
      </c>
      <c r="Q178" s="79">
        <f t="shared" si="230"/>
        <v>0</v>
      </c>
      <c r="R178" s="102">
        <f t="shared" si="231"/>
        <v>0</v>
      </c>
      <c r="S178" s="535"/>
      <c r="T178" s="535"/>
      <c r="U178" s="407"/>
      <c r="V178" s="322"/>
      <c r="W178" s="79">
        <f t="shared" si="232"/>
        <v>0</v>
      </c>
      <c r="X178" s="79">
        <f t="shared" si="233"/>
        <v>0</v>
      </c>
      <c r="Y178" s="102">
        <f t="shared" si="234"/>
        <v>0</v>
      </c>
      <c r="Z178" s="535"/>
      <c r="AA178" s="535"/>
      <c r="AB178" s="407"/>
      <c r="AC178" s="322"/>
      <c r="AD178" s="79">
        <f t="shared" si="235"/>
        <v>0</v>
      </c>
      <c r="AE178" s="79">
        <f t="shared" si="236"/>
        <v>0</v>
      </c>
      <c r="AF178" s="102">
        <f t="shared" si="237"/>
        <v>0</v>
      </c>
      <c r="AG178" s="535"/>
      <c r="AH178" s="535"/>
      <c r="AI178" s="407"/>
      <c r="AJ178" s="322"/>
      <c r="AK178" s="79">
        <f t="shared" si="238"/>
        <v>0</v>
      </c>
      <c r="AL178" s="79">
        <f t="shared" si="239"/>
        <v>0</v>
      </c>
      <c r="AM178" s="102">
        <f t="shared" si="240"/>
        <v>0</v>
      </c>
      <c r="AN178" s="535"/>
      <c r="AO178" s="535"/>
      <c r="AP178" s="407"/>
      <c r="AQ178" s="322"/>
      <c r="AR178" s="79">
        <f t="shared" si="241"/>
        <v>0</v>
      </c>
      <c r="AS178" s="79">
        <f t="shared" si="242"/>
        <v>0</v>
      </c>
      <c r="AT178" s="102">
        <f t="shared" si="243"/>
        <v>0</v>
      </c>
      <c r="AU178" s="535"/>
      <c r="AV178" s="535"/>
      <c r="AW178" s="407"/>
      <c r="AX178" s="322"/>
      <c r="AY178" s="79">
        <f t="shared" si="244"/>
        <v>0</v>
      </c>
      <c r="AZ178" s="79">
        <f t="shared" si="245"/>
        <v>0</v>
      </c>
      <c r="BA178" s="102">
        <f t="shared" si="246"/>
        <v>0</v>
      </c>
      <c r="BB178" s="535"/>
      <c r="BC178" s="535"/>
      <c r="BD178" s="407"/>
      <c r="BE178" s="322"/>
      <c r="BF178" s="79">
        <f t="shared" si="247"/>
        <v>0</v>
      </c>
      <c r="BG178" s="79">
        <f t="shared" si="248"/>
        <v>0</v>
      </c>
      <c r="BH178" s="102">
        <f t="shared" si="249"/>
        <v>0</v>
      </c>
      <c r="BI178" s="535"/>
      <c r="BJ178" s="535"/>
      <c r="BK178" s="407"/>
      <c r="BL178" s="322"/>
      <c r="BM178" s="79">
        <f t="shared" si="250"/>
        <v>0</v>
      </c>
      <c r="BN178" s="79">
        <f t="shared" si="251"/>
        <v>0</v>
      </c>
      <c r="BO178" s="102">
        <f t="shared" si="252"/>
        <v>0</v>
      </c>
      <c r="BP178" s="535"/>
      <c r="BQ178" s="535"/>
      <c r="BR178" s="407"/>
      <c r="BS178" s="322"/>
      <c r="BT178" s="79">
        <f t="shared" si="253"/>
        <v>0</v>
      </c>
      <c r="BU178" s="79">
        <f t="shared" si="254"/>
        <v>0</v>
      </c>
      <c r="BV178" s="102">
        <f t="shared" si="255"/>
        <v>0</v>
      </c>
      <c r="BW178" s="535"/>
      <c r="BX178" s="535"/>
      <c r="BY178" s="407"/>
      <c r="BZ178" s="322"/>
      <c r="CA178" s="79">
        <f t="shared" si="256"/>
        <v>0</v>
      </c>
      <c r="CB178" s="79">
        <f t="shared" si="257"/>
        <v>0</v>
      </c>
      <c r="CC178" s="102">
        <f t="shared" si="258"/>
        <v>0</v>
      </c>
      <c r="CD178" s="535"/>
      <c r="CE178" s="535"/>
      <c r="CF178" s="407"/>
      <c r="CG178" s="322"/>
      <c r="CH178" s="79">
        <f t="shared" si="259"/>
        <v>0</v>
      </c>
      <c r="CI178" s="79">
        <f t="shared" si="260"/>
        <v>0</v>
      </c>
      <c r="CJ178" s="102">
        <f t="shared" si="261"/>
        <v>0</v>
      </c>
      <c r="CK178" s="535"/>
      <c r="CL178" s="535"/>
      <c r="CM178" s="407"/>
      <c r="CN178" s="322"/>
      <c r="CO178" s="79">
        <f t="shared" si="262"/>
        <v>0</v>
      </c>
      <c r="CP178" s="79">
        <f t="shared" si="263"/>
        <v>0</v>
      </c>
      <c r="CQ178" s="102">
        <f t="shared" si="264"/>
        <v>0</v>
      </c>
      <c r="CR178" s="535"/>
      <c r="CS178" s="535"/>
      <c r="CT178" s="407"/>
      <c r="CU178" s="322"/>
      <c r="CV178" s="79">
        <f t="shared" si="265"/>
        <v>0</v>
      </c>
      <c r="CW178" s="79">
        <f t="shared" si="266"/>
        <v>0</v>
      </c>
      <c r="CX178" s="102">
        <f t="shared" si="267"/>
        <v>0</v>
      </c>
      <c r="CY178" s="535"/>
      <c r="CZ178" s="535"/>
      <c r="DA178" s="407"/>
      <c r="DB178" s="322"/>
      <c r="DC178" s="79">
        <f t="shared" si="268"/>
        <v>0</v>
      </c>
      <c r="DD178" s="79">
        <f t="shared" si="269"/>
        <v>0</v>
      </c>
      <c r="DE178" s="102">
        <f t="shared" si="270"/>
        <v>0</v>
      </c>
      <c r="DF178" s="535"/>
      <c r="DG178" s="535"/>
      <c r="DH178" s="407"/>
      <c r="DI178" s="322"/>
      <c r="DJ178" s="79">
        <f t="shared" si="271"/>
        <v>0</v>
      </c>
      <c r="DK178" s="79">
        <f t="shared" si="272"/>
        <v>0</v>
      </c>
      <c r="DL178" s="102">
        <f t="shared" si="273"/>
        <v>0</v>
      </c>
      <c r="DM178" s="535"/>
      <c r="DN178" s="535"/>
      <c r="DO178" s="407"/>
      <c r="DP178" s="322"/>
      <c r="DQ178" s="79">
        <f t="shared" si="274"/>
        <v>0</v>
      </c>
      <c r="DR178" s="79">
        <f t="shared" si="275"/>
        <v>0</v>
      </c>
      <c r="DS178" s="102">
        <f t="shared" si="276"/>
        <v>0</v>
      </c>
      <c r="DT178" s="535"/>
      <c r="DU178" s="535"/>
      <c r="DV178" s="407"/>
    </row>
    <row r="179" spans="1:126" ht="12.75" outlineLevel="1" x14ac:dyDescent="0.2">
      <c r="A179" s="93" t="s">
        <v>11</v>
      </c>
      <c r="B179" s="166" t="s">
        <v>59</v>
      </c>
      <c r="C179" s="52"/>
      <c r="D179" s="53"/>
      <c r="E179" s="102">
        <f t="shared" si="224"/>
        <v>0</v>
      </c>
      <c r="F179" s="147"/>
      <c r="G179" s="18"/>
      <c r="H179" s="323" t="s">
        <v>340</v>
      </c>
      <c r="I179" s="79">
        <f t="shared" si="225"/>
        <v>0</v>
      </c>
      <c r="J179" s="79">
        <f t="shared" si="226"/>
        <v>0</v>
      </c>
      <c r="K179" s="102">
        <f t="shared" si="227"/>
        <v>0</v>
      </c>
      <c r="L179" s="535"/>
      <c r="M179" s="535"/>
      <c r="N179" s="407"/>
      <c r="O179" s="322" t="str">
        <f t="shared" si="228"/>
        <v>SMC</v>
      </c>
      <c r="P179" s="79">
        <f t="shared" si="229"/>
        <v>0</v>
      </c>
      <c r="Q179" s="79">
        <f t="shared" si="230"/>
        <v>0</v>
      </c>
      <c r="R179" s="102">
        <f t="shared" si="231"/>
        <v>0</v>
      </c>
      <c r="S179" s="535"/>
      <c r="T179" s="535"/>
      <c r="U179" s="407"/>
      <c r="V179" s="322"/>
      <c r="W179" s="79">
        <f t="shared" si="232"/>
        <v>0</v>
      </c>
      <c r="X179" s="79">
        <f t="shared" si="233"/>
        <v>0</v>
      </c>
      <c r="Y179" s="102">
        <f t="shared" si="234"/>
        <v>0</v>
      </c>
      <c r="Z179" s="535"/>
      <c r="AA179" s="535"/>
      <c r="AB179" s="407"/>
      <c r="AC179" s="322"/>
      <c r="AD179" s="79">
        <f t="shared" si="235"/>
        <v>0</v>
      </c>
      <c r="AE179" s="79">
        <f t="shared" si="236"/>
        <v>0</v>
      </c>
      <c r="AF179" s="102">
        <f t="shared" si="237"/>
        <v>0</v>
      </c>
      <c r="AG179" s="535"/>
      <c r="AH179" s="535"/>
      <c r="AI179" s="407"/>
      <c r="AJ179" s="322"/>
      <c r="AK179" s="79">
        <f t="shared" si="238"/>
        <v>0</v>
      </c>
      <c r="AL179" s="79">
        <f t="shared" si="239"/>
        <v>0</v>
      </c>
      <c r="AM179" s="102">
        <f t="shared" si="240"/>
        <v>0</v>
      </c>
      <c r="AN179" s="535"/>
      <c r="AO179" s="535"/>
      <c r="AP179" s="407"/>
      <c r="AQ179" s="322"/>
      <c r="AR179" s="79">
        <f t="shared" si="241"/>
        <v>0</v>
      </c>
      <c r="AS179" s="79">
        <f t="shared" si="242"/>
        <v>0</v>
      </c>
      <c r="AT179" s="102">
        <f t="shared" si="243"/>
        <v>0</v>
      </c>
      <c r="AU179" s="535"/>
      <c r="AV179" s="535"/>
      <c r="AW179" s="407"/>
      <c r="AX179" s="322"/>
      <c r="AY179" s="79">
        <f t="shared" si="244"/>
        <v>0</v>
      </c>
      <c r="AZ179" s="79">
        <f t="shared" si="245"/>
        <v>0</v>
      </c>
      <c r="BA179" s="102">
        <f t="shared" si="246"/>
        <v>0</v>
      </c>
      <c r="BB179" s="535"/>
      <c r="BC179" s="535"/>
      <c r="BD179" s="407"/>
      <c r="BE179" s="322"/>
      <c r="BF179" s="79">
        <f t="shared" si="247"/>
        <v>0</v>
      </c>
      <c r="BG179" s="79">
        <f t="shared" si="248"/>
        <v>0</v>
      </c>
      <c r="BH179" s="102">
        <f t="shared" si="249"/>
        <v>0</v>
      </c>
      <c r="BI179" s="535"/>
      <c r="BJ179" s="535"/>
      <c r="BK179" s="407"/>
      <c r="BL179" s="322"/>
      <c r="BM179" s="79">
        <f t="shared" si="250"/>
        <v>0</v>
      </c>
      <c r="BN179" s="79">
        <f t="shared" si="251"/>
        <v>0</v>
      </c>
      <c r="BO179" s="102">
        <f t="shared" si="252"/>
        <v>0</v>
      </c>
      <c r="BP179" s="535"/>
      <c r="BQ179" s="535"/>
      <c r="BR179" s="407"/>
      <c r="BS179" s="322"/>
      <c r="BT179" s="79">
        <f t="shared" si="253"/>
        <v>0</v>
      </c>
      <c r="BU179" s="79">
        <f t="shared" si="254"/>
        <v>0</v>
      </c>
      <c r="BV179" s="102">
        <f t="shared" si="255"/>
        <v>0</v>
      </c>
      <c r="BW179" s="535"/>
      <c r="BX179" s="535"/>
      <c r="BY179" s="407"/>
      <c r="BZ179" s="322"/>
      <c r="CA179" s="79">
        <f t="shared" si="256"/>
        <v>0</v>
      </c>
      <c r="CB179" s="79">
        <f t="shared" si="257"/>
        <v>0</v>
      </c>
      <c r="CC179" s="102">
        <f t="shared" si="258"/>
        <v>0</v>
      </c>
      <c r="CD179" s="535"/>
      <c r="CE179" s="535"/>
      <c r="CF179" s="407"/>
      <c r="CG179" s="322"/>
      <c r="CH179" s="79">
        <f t="shared" si="259"/>
        <v>0</v>
      </c>
      <c r="CI179" s="79">
        <f t="shared" si="260"/>
        <v>0</v>
      </c>
      <c r="CJ179" s="102">
        <f t="shared" si="261"/>
        <v>0</v>
      </c>
      <c r="CK179" s="535"/>
      <c r="CL179" s="535"/>
      <c r="CM179" s="407"/>
      <c r="CN179" s="322"/>
      <c r="CO179" s="79">
        <f t="shared" si="262"/>
        <v>0</v>
      </c>
      <c r="CP179" s="79">
        <f t="shared" si="263"/>
        <v>0</v>
      </c>
      <c r="CQ179" s="102">
        <f t="shared" si="264"/>
        <v>0</v>
      </c>
      <c r="CR179" s="535"/>
      <c r="CS179" s="535"/>
      <c r="CT179" s="407"/>
      <c r="CU179" s="322"/>
      <c r="CV179" s="79">
        <f t="shared" si="265"/>
        <v>0</v>
      </c>
      <c r="CW179" s="79">
        <f t="shared" si="266"/>
        <v>0</v>
      </c>
      <c r="CX179" s="102">
        <f t="shared" si="267"/>
        <v>0</v>
      </c>
      <c r="CY179" s="535"/>
      <c r="CZ179" s="535"/>
      <c r="DA179" s="407"/>
      <c r="DB179" s="322"/>
      <c r="DC179" s="79">
        <f t="shared" si="268"/>
        <v>0</v>
      </c>
      <c r="DD179" s="79">
        <f t="shared" si="269"/>
        <v>0</v>
      </c>
      <c r="DE179" s="102">
        <f t="shared" si="270"/>
        <v>0</v>
      </c>
      <c r="DF179" s="535"/>
      <c r="DG179" s="535"/>
      <c r="DH179" s="407"/>
      <c r="DI179" s="322"/>
      <c r="DJ179" s="79">
        <f t="shared" si="271"/>
        <v>0</v>
      </c>
      <c r="DK179" s="79">
        <f t="shared" si="272"/>
        <v>0</v>
      </c>
      <c r="DL179" s="102">
        <f t="shared" si="273"/>
        <v>0</v>
      </c>
      <c r="DM179" s="535"/>
      <c r="DN179" s="535"/>
      <c r="DO179" s="407"/>
      <c r="DP179" s="322"/>
      <c r="DQ179" s="79">
        <f t="shared" si="274"/>
        <v>0</v>
      </c>
      <c r="DR179" s="79">
        <f t="shared" si="275"/>
        <v>0</v>
      </c>
      <c r="DS179" s="102">
        <f t="shared" si="276"/>
        <v>0</v>
      </c>
      <c r="DT179" s="535"/>
      <c r="DU179" s="535"/>
      <c r="DV179" s="407"/>
    </row>
    <row r="180" spans="1:126" ht="12.75" outlineLevel="1" x14ac:dyDescent="0.2">
      <c r="A180" s="92" t="s">
        <v>12</v>
      </c>
      <c r="B180" s="166"/>
      <c r="C180" s="52"/>
      <c r="D180" s="53"/>
      <c r="E180" s="102">
        <f t="shared" si="224"/>
        <v>0</v>
      </c>
      <c r="F180" s="147"/>
      <c r="G180" s="18"/>
      <c r="H180" s="323" t="s">
        <v>340</v>
      </c>
      <c r="I180" s="79">
        <f t="shared" si="225"/>
        <v>0</v>
      </c>
      <c r="J180" s="79">
        <f t="shared" si="226"/>
        <v>0</v>
      </c>
      <c r="K180" s="102">
        <f t="shared" si="227"/>
        <v>0</v>
      </c>
      <c r="L180" s="535"/>
      <c r="M180" s="535"/>
      <c r="N180" s="407"/>
      <c r="O180" s="322" t="str">
        <f t="shared" si="228"/>
        <v>SMC</v>
      </c>
      <c r="P180" s="79">
        <f t="shared" si="229"/>
        <v>0</v>
      </c>
      <c r="Q180" s="79">
        <f t="shared" si="230"/>
        <v>0</v>
      </c>
      <c r="R180" s="102">
        <f t="shared" si="231"/>
        <v>0</v>
      </c>
      <c r="S180" s="535"/>
      <c r="T180" s="535"/>
      <c r="U180" s="407"/>
      <c r="V180" s="322"/>
      <c r="W180" s="79">
        <f t="shared" si="232"/>
        <v>0</v>
      </c>
      <c r="X180" s="79">
        <f t="shared" si="233"/>
        <v>0</v>
      </c>
      <c r="Y180" s="102">
        <f t="shared" si="234"/>
        <v>0</v>
      </c>
      <c r="Z180" s="535"/>
      <c r="AA180" s="535"/>
      <c r="AB180" s="407"/>
      <c r="AC180" s="322"/>
      <c r="AD180" s="79">
        <f t="shared" si="235"/>
        <v>0</v>
      </c>
      <c r="AE180" s="79">
        <f t="shared" si="236"/>
        <v>0</v>
      </c>
      <c r="AF180" s="102">
        <f t="shared" si="237"/>
        <v>0</v>
      </c>
      <c r="AG180" s="535"/>
      <c r="AH180" s="535"/>
      <c r="AI180" s="407"/>
      <c r="AJ180" s="322"/>
      <c r="AK180" s="79">
        <f t="shared" si="238"/>
        <v>0</v>
      </c>
      <c r="AL180" s="79">
        <f t="shared" si="239"/>
        <v>0</v>
      </c>
      <c r="AM180" s="102">
        <f t="shared" si="240"/>
        <v>0</v>
      </c>
      <c r="AN180" s="535"/>
      <c r="AO180" s="535"/>
      <c r="AP180" s="407"/>
      <c r="AQ180" s="322"/>
      <c r="AR180" s="79">
        <f t="shared" si="241"/>
        <v>0</v>
      </c>
      <c r="AS180" s="79">
        <f t="shared" si="242"/>
        <v>0</v>
      </c>
      <c r="AT180" s="102">
        <f t="shared" si="243"/>
        <v>0</v>
      </c>
      <c r="AU180" s="535"/>
      <c r="AV180" s="535"/>
      <c r="AW180" s="407"/>
      <c r="AX180" s="322"/>
      <c r="AY180" s="79">
        <f t="shared" si="244"/>
        <v>0</v>
      </c>
      <c r="AZ180" s="79">
        <f t="shared" si="245"/>
        <v>0</v>
      </c>
      <c r="BA180" s="102">
        <f t="shared" si="246"/>
        <v>0</v>
      </c>
      <c r="BB180" s="535"/>
      <c r="BC180" s="535"/>
      <c r="BD180" s="407"/>
      <c r="BE180" s="322"/>
      <c r="BF180" s="79">
        <f t="shared" si="247"/>
        <v>0</v>
      </c>
      <c r="BG180" s="79">
        <f t="shared" si="248"/>
        <v>0</v>
      </c>
      <c r="BH180" s="102">
        <f t="shared" si="249"/>
        <v>0</v>
      </c>
      <c r="BI180" s="535"/>
      <c r="BJ180" s="535"/>
      <c r="BK180" s="407"/>
      <c r="BL180" s="322"/>
      <c r="BM180" s="79">
        <f t="shared" si="250"/>
        <v>0</v>
      </c>
      <c r="BN180" s="79">
        <f t="shared" si="251"/>
        <v>0</v>
      </c>
      <c r="BO180" s="102">
        <f t="shared" si="252"/>
        <v>0</v>
      </c>
      <c r="BP180" s="535"/>
      <c r="BQ180" s="535"/>
      <c r="BR180" s="407"/>
      <c r="BS180" s="322"/>
      <c r="BT180" s="79">
        <f t="shared" si="253"/>
        <v>0</v>
      </c>
      <c r="BU180" s="79">
        <f t="shared" si="254"/>
        <v>0</v>
      </c>
      <c r="BV180" s="102">
        <f t="shared" si="255"/>
        <v>0</v>
      </c>
      <c r="BW180" s="535"/>
      <c r="BX180" s="535"/>
      <c r="BY180" s="407"/>
      <c r="BZ180" s="322"/>
      <c r="CA180" s="79">
        <f t="shared" si="256"/>
        <v>0</v>
      </c>
      <c r="CB180" s="79">
        <f t="shared" si="257"/>
        <v>0</v>
      </c>
      <c r="CC180" s="102">
        <f t="shared" si="258"/>
        <v>0</v>
      </c>
      <c r="CD180" s="535"/>
      <c r="CE180" s="535"/>
      <c r="CF180" s="407"/>
      <c r="CG180" s="322"/>
      <c r="CH180" s="79">
        <f t="shared" si="259"/>
        <v>0</v>
      </c>
      <c r="CI180" s="79">
        <f t="shared" si="260"/>
        <v>0</v>
      </c>
      <c r="CJ180" s="102">
        <f t="shared" si="261"/>
        <v>0</v>
      </c>
      <c r="CK180" s="535"/>
      <c r="CL180" s="535"/>
      <c r="CM180" s="407"/>
      <c r="CN180" s="322"/>
      <c r="CO180" s="79">
        <f t="shared" si="262"/>
        <v>0</v>
      </c>
      <c r="CP180" s="79">
        <f t="shared" si="263"/>
        <v>0</v>
      </c>
      <c r="CQ180" s="102">
        <f t="shared" si="264"/>
        <v>0</v>
      </c>
      <c r="CR180" s="535"/>
      <c r="CS180" s="535"/>
      <c r="CT180" s="407"/>
      <c r="CU180" s="322"/>
      <c r="CV180" s="79">
        <f t="shared" si="265"/>
        <v>0</v>
      </c>
      <c r="CW180" s="79">
        <f t="shared" si="266"/>
        <v>0</v>
      </c>
      <c r="CX180" s="102">
        <f t="shared" si="267"/>
        <v>0</v>
      </c>
      <c r="CY180" s="535"/>
      <c r="CZ180" s="535"/>
      <c r="DA180" s="407"/>
      <c r="DB180" s="322"/>
      <c r="DC180" s="79">
        <f t="shared" si="268"/>
        <v>0</v>
      </c>
      <c r="DD180" s="79">
        <f t="shared" si="269"/>
        <v>0</v>
      </c>
      <c r="DE180" s="102">
        <f t="shared" si="270"/>
        <v>0</v>
      </c>
      <c r="DF180" s="535"/>
      <c r="DG180" s="535"/>
      <c r="DH180" s="407"/>
      <c r="DI180" s="322"/>
      <c r="DJ180" s="79">
        <f t="shared" si="271"/>
        <v>0</v>
      </c>
      <c r="DK180" s="79">
        <f t="shared" si="272"/>
        <v>0</v>
      </c>
      <c r="DL180" s="102">
        <f t="shared" si="273"/>
        <v>0</v>
      </c>
      <c r="DM180" s="535"/>
      <c r="DN180" s="535"/>
      <c r="DO180" s="407"/>
      <c r="DP180" s="322"/>
      <c r="DQ180" s="79">
        <f t="shared" si="274"/>
        <v>0</v>
      </c>
      <c r="DR180" s="79">
        <f t="shared" si="275"/>
        <v>0</v>
      </c>
      <c r="DS180" s="102">
        <f t="shared" si="276"/>
        <v>0</v>
      </c>
      <c r="DT180" s="535"/>
      <c r="DU180" s="535"/>
      <c r="DV180" s="407"/>
    </row>
    <row r="181" spans="1:126" ht="15" outlineLevel="1" x14ac:dyDescent="0.35">
      <c r="A181" s="92" t="s">
        <v>57</v>
      </c>
      <c r="B181" s="168" t="s">
        <v>102</v>
      </c>
      <c r="C181" s="42"/>
      <c r="D181" s="42"/>
      <c r="E181" s="78">
        <f t="shared" si="224"/>
        <v>0</v>
      </c>
      <c r="F181" s="215"/>
      <c r="G181" s="18"/>
      <c r="H181" s="323" t="s">
        <v>340</v>
      </c>
      <c r="I181" s="79">
        <f t="shared" si="225"/>
        <v>0</v>
      </c>
      <c r="J181" s="79">
        <f t="shared" si="226"/>
        <v>0</v>
      </c>
      <c r="K181" s="102">
        <f t="shared" si="227"/>
        <v>0</v>
      </c>
      <c r="L181" s="535"/>
      <c r="M181" s="535"/>
      <c r="N181" s="407"/>
      <c r="O181" s="322" t="str">
        <f t="shared" si="228"/>
        <v>SMC</v>
      </c>
      <c r="P181" s="79">
        <f t="shared" si="229"/>
        <v>0</v>
      </c>
      <c r="Q181" s="79">
        <f t="shared" si="230"/>
        <v>0</v>
      </c>
      <c r="R181" s="102">
        <f t="shared" si="231"/>
        <v>0</v>
      </c>
      <c r="S181" s="535"/>
      <c r="T181" s="535"/>
      <c r="U181" s="407"/>
      <c r="V181" s="322"/>
      <c r="W181" s="79">
        <f t="shared" si="232"/>
        <v>0</v>
      </c>
      <c r="X181" s="79">
        <f t="shared" si="233"/>
        <v>0</v>
      </c>
      <c r="Y181" s="102">
        <f t="shared" si="234"/>
        <v>0</v>
      </c>
      <c r="Z181" s="535"/>
      <c r="AA181" s="535"/>
      <c r="AB181" s="407"/>
      <c r="AC181" s="322"/>
      <c r="AD181" s="79">
        <f t="shared" si="235"/>
        <v>0</v>
      </c>
      <c r="AE181" s="79">
        <f t="shared" si="236"/>
        <v>0</v>
      </c>
      <c r="AF181" s="102">
        <f t="shared" si="237"/>
        <v>0</v>
      </c>
      <c r="AG181" s="535"/>
      <c r="AH181" s="535"/>
      <c r="AI181" s="407"/>
      <c r="AJ181" s="322"/>
      <c r="AK181" s="79">
        <f t="shared" si="238"/>
        <v>0</v>
      </c>
      <c r="AL181" s="79">
        <f t="shared" si="239"/>
        <v>0</v>
      </c>
      <c r="AM181" s="102">
        <f t="shared" si="240"/>
        <v>0</v>
      </c>
      <c r="AN181" s="535"/>
      <c r="AO181" s="535"/>
      <c r="AP181" s="407"/>
      <c r="AQ181" s="322"/>
      <c r="AR181" s="79">
        <f t="shared" si="241"/>
        <v>0</v>
      </c>
      <c r="AS181" s="79">
        <f t="shared" si="242"/>
        <v>0</v>
      </c>
      <c r="AT181" s="102">
        <f t="shared" si="243"/>
        <v>0</v>
      </c>
      <c r="AU181" s="535"/>
      <c r="AV181" s="535"/>
      <c r="AW181" s="407"/>
      <c r="AX181" s="322"/>
      <c r="AY181" s="79">
        <f t="shared" si="244"/>
        <v>0</v>
      </c>
      <c r="AZ181" s="79">
        <f t="shared" si="245"/>
        <v>0</v>
      </c>
      <c r="BA181" s="102">
        <f t="shared" si="246"/>
        <v>0</v>
      </c>
      <c r="BB181" s="535"/>
      <c r="BC181" s="535"/>
      <c r="BD181" s="407"/>
      <c r="BE181" s="322"/>
      <c r="BF181" s="79">
        <f t="shared" si="247"/>
        <v>0</v>
      </c>
      <c r="BG181" s="79">
        <f t="shared" si="248"/>
        <v>0</v>
      </c>
      <c r="BH181" s="102">
        <f t="shared" si="249"/>
        <v>0</v>
      </c>
      <c r="BI181" s="535"/>
      <c r="BJ181" s="535"/>
      <c r="BK181" s="407"/>
      <c r="BL181" s="322"/>
      <c r="BM181" s="79">
        <f t="shared" si="250"/>
        <v>0</v>
      </c>
      <c r="BN181" s="79">
        <f t="shared" si="251"/>
        <v>0</v>
      </c>
      <c r="BO181" s="102">
        <f t="shared" si="252"/>
        <v>0</v>
      </c>
      <c r="BP181" s="535"/>
      <c r="BQ181" s="535"/>
      <c r="BR181" s="407"/>
      <c r="BS181" s="322"/>
      <c r="BT181" s="79">
        <f t="shared" si="253"/>
        <v>0</v>
      </c>
      <c r="BU181" s="79">
        <f t="shared" si="254"/>
        <v>0</v>
      </c>
      <c r="BV181" s="102">
        <f t="shared" si="255"/>
        <v>0</v>
      </c>
      <c r="BW181" s="535"/>
      <c r="BX181" s="535"/>
      <c r="BY181" s="407"/>
      <c r="BZ181" s="322"/>
      <c r="CA181" s="79">
        <f t="shared" si="256"/>
        <v>0</v>
      </c>
      <c r="CB181" s="79">
        <f t="shared" si="257"/>
        <v>0</v>
      </c>
      <c r="CC181" s="102">
        <f t="shared" si="258"/>
        <v>0</v>
      </c>
      <c r="CD181" s="535"/>
      <c r="CE181" s="535"/>
      <c r="CF181" s="407"/>
      <c r="CG181" s="322"/>
      <c r="CH181" s="79">
        <f t="shared" si="259"/>
        <v>0</v>
      </c>
      <c r="CI181" s="79">
        <f t="shared" si="260"/>
        <v>0</v>
      </c>
      <c r="CJ181" s="102">
        <f t="shared" si="261"/>
        <v>0</v>
      </c>
      <c r="CK181" s="535"/>
      <c r="CL181" s="535"/>
      <c r="CM181" s="407"/>
      <c r="CN181" s="322"/>
      <c r="CO181" s="79">
        <f t="shared" si="262"/>
        <v>0</v>
      </c>
      <c r="CP181" s="79">
        <f t="shared" si="263"/>
        <v>0</v>
      </c>
      <c r="CQ181" s="102">
        <f t="shared" si="264"/>
        <v>0</v>
      </c>
      <c r="CR181" s="535"/>
      <c r="CS181" s="535"/>
      <c r="CT181" s="407"/>
      <c r="CU181" s="322"/>
      <c r="CV181" s="79">
        <f t="shared" si="265"/>
        <v>0</v>
      </c>
      <c r="CW181" s="79">
        <f t="shared" si="266"/>
        <v>0</v>
      </c>
      <c r="CX181" s="102">
        <f t="shared" si="267"/>
        <v>0</v>
      </c>
      <c r="CY181" s="535"/>
      <c r="CZ181" s="535"/>
      <c r="DA181" s="407"/>
      <c r="DB181" s="322"/>
      <c r="DC181" s="79">
        <f t="shared" si="268"/>
        <v>0</v>
      </c>
      <c r="DD181" s="79">
        <f t="shared" si="269"/>
        <v>0</v>
      </c>
      <c r="DE181" s="102">
        <f t="shared" si="270"/>
        <v>0</v>
      </c>
      <c r="DF181" s="535"/>
      <c r="DG181" s="535"/>
      <c r="DH181" s="407"/>
      <c r="DI181" s="322"/>
      <c r="DJ181" s="79">
        <f t="shared" si="271"/>
        <v>0</v>
      </c>
      <c r="DK181" s="79">
        <f t="shared" si="272"/>
        <v>0</v>
      </c>
      <c r="DL181" s="102">
        <f t="shared" si="273"/>
        <v>0</v>
      </c>
      <c r="DM181" s="535"/>
      <c r="DN181" s="535"/>
      <c r="DO181" s="407"/>
      <c r="DP181" s="322"/>
      <c r="DQ181" s="79">
        <f t="shared" si="274"/>
        <v>0</v>
      </c>
      <c r="DR181" s="79">
        <f t="shared" si="275"/>
        <v>0</v>
      </c>
      <c r="DS181" s="102">
        <f t="shared" si="276"/>
        <v>0</v>
      </c>
      <c r="DT181" s="535"/>
      <c r="DU181" s="535"/>
      <c r="DV181" s="407"/>
    </row>
    <row r="182" spans="1:126" ht="12.75" x14ac:dyDescent="0.2">
      <c r="A182" s="107" t="s">
        <v>151</v>
      </c>
      <c r="B182" s="169"/>
      <c r="C182" s="106">
        <f>SUMIF($O152:$O181,MID($H182,3,10),C152:C181)</f>
        <v>0</v>
      </c>
      <c r="D182" s="106">
        <f>SUMIF($O152:$O181,MID($H182,3,10),D152:D181)</f>
        <v>0</v>
      </c>
      <c r="E182" s="106">
        <f t="shared" si="224"/>
        <v>0</v>
      </c>
      <c r="F182" s="147"/>
      <c r="G182" s="18"/>
      <c r="H182" s="323" t="s">
        <v>342</v>
      </c>
      <c r="I182" s="103">
        <f>IF(I$1="","",SUMIF($O153:$O181,MID($H182,3,10),I153:I181))</f>
        <v>0</v>
      </c>
      <c r="J182" s="103">
        <f>IF(I$1="","",SUMIF($O153:$O181,MID($H182,3,10),J153:J181))</f>
        <v>0</v>
      </c>
      <c r="K182" s="103">
        <f>IF(I$1="","",SUM(I182:J182))</f>
        <v>0</v>
      </c>
      <c r="L182" s="489">
        <f>IF(I$1="","",SUMIF($O152:$O181,MID($H182,3,10),L152:L181))</f>
        <v>0</v>
      </c>
      <c r="M182" s="489">
        <f>IF(I$1="","",SUMIF($O152:$O181,MID($H182,3,10),M152:M181))</f>
        <v>0</v>
      </c>
      <c r="N182" s="407"/>
      <c r="O182" s="322" t="str">
        <f t="shared" si="228"/>
        <v>S</v>
      </c>
      <c r="P182" s="103">
        <f>IF(P$1="","",SUMIF($O153:$O181,MID($H182,3,10),P153:P181))</f>
        <v>0</v>
      </c>
      <c r="Q182" s="103">
        <f>IF(P$1="","",SUMIF($O153:$O181,MID($H182,3,10),Q153:Q181))</f>
        <v>0</v>
      </c>
      <c r="R182" s="103">
        <f t="shared" si="231"/>
        <v>0</v>
      </c>
      <c r="S182" s="488">
        <f>IF(P$1="","",SUMIF($O152:$O181,MID($H182,3,10),S152:S181))</f>
        <v>0</v>
      </c>
      <c r="T182" s="488">
        <f>IF(P$1="","",SUMIF($O152:$O181,MID($H182,3,10),T152:T181))</f>
        <v>0</v>
      </c>
      <c r="U182" s="407"/>
      <c r="V182" s="322"/>
      <c r="W182" s="103">
        <f>IF(W$1="","",SUMIF($O153:$O181,MID($H182,3,10),W153:W181))</f>
        <v>0</v>
      </c>
      <c r="X182" s="103">
        <f>IF(W$1="","",SUMIF($O153:$O181,MID($H182,3,10),X153:X181))</f>
        <v>0</v>
      </c>
      <c r="Y182" s="103">
        <f t="shared" si="234"/>
        <v>0</v>
      </c>
      <c r="Z182" s="488">
        <f>IF(W$1="","",SUMIF($O152:$O181,MID($H182,3,10),Z152:Z181))</f>
        <v>0</v>
      </c>
      <c r="AA182" s="488">
        <f>IF(W$1="","",SUMIF($O152:$O181,MID($H182,3,10),AA152:AA181))</f>
        <v>0</v>
      </c>
      <c r="AB182" s="407"/>
      <c r="AC182" s="322"/>
      <c r="AD182" s="103">
        <f>IF(AD$1="","",SUMIF($O153:$O181,MID($H182,3,10),AD153:AD181))</f>
        <v>0</v>
      </c>
      <c r="AE182" s="103">
        <f>IF(AD$1="","",SUMIF($O153:$O181,MID($H182,3,10),AE153:AE181))</f>
        <v>0</v>
      </c>
      <c r="AF182" s="103">
        <f t="shared" si="237"/>
        <v>0</v>
      </c>
      <c r="AG182" s="488">
        <f>IF(AD$1="","",SUMIF($O152:$O181,MID($H182,3,10),AG152:AG181))</f>
        <v>0</v>
      </c>
      <c r="AH182" s="488">
        <f>IF(AD$1="","",SUMIF($O152:$O181,MID($H182,3,10),AH152:AH181))</f>
        <v>0</v>
      </c>
      <c r="AI182" s="407"/>
      <c r="AJ182" s="322"/>
      <c r="AK182" s="103">
        <f>IF(AK$1="","",SUMIF($O153:$O181,MID($H182,3,10),AK153:AK181))</f>
        <v>0</v>
      </c>
      <c r="AL182" s="103">
        <f>IF(AK$1="","",SUMIF($O153:$O181,MID($H182,3,10),AL153:AL181))</f>
        <v>0</v>
      </c>
      <c r="AM182" s="103">
        <f t="shared" si="240"/>
        <v>0</v>
      </c>
      <c r="AN182" s="488">
        <f>IF(AK$1="","",SUMIF($O152:$O181,MID($H182,3,10),AN152:AN181))</f>
        <v>0</v>
      </c>
      <c r="AO182" s="488">
        <f>IF(AK$1="","",SUMIF($O152:$O181,MID($H182,3,10),AO152:AO181))</f>
        <v>0</v>
      </c>
      <c r="AP182" s="407"/>
      <c r="AQ182" s="322"/>
      <c r="AR182" s="103">
        <f>IF(AR$1="","",SUMIF($O153:$O181,MID($H182,3,10),AR153:AR181))</f>
        <v>0</v>
      </c>
      <c r="AS182" s="103">
        <f>IF(AR$1="","",SUMIF($O153:$O181,MID($H182,3,10),AS153:AS181))</f>
        <v>0</v>
      </c>
      <c r="AT182" s="103">
        <f t="shared" si="243"/>
        <v>0</v>
      </c>
      <c r="AU182" s="488">
        <f>IF(AR$1="","",SUMIF($O152:$O181,MID($H182,3,10),AU152:AU181))</f>
        <v>0</v>
      </c>
      <c r="AV182" s="488">
        <f>IF(AR$1="","",SUMIF($O152:$O181,MID($H182,3,10),AV152:AV181))</f>
        <v>0</v>
      </c>
      <c r="AW182" s="407"/>
      <c r="AX182" s="322"/>
      <c r="AY182" s="103">
        <f>IF(AY$1="","",SUMIF($O153:$O181,MID($H182,3,10),AY153:AY181))</f>
        <v>0</v>
      </c>
      <c r="AZ182" s="103">
        <f>IF(AY$1="","",SUMIF($O153:$O181,MID($H182,3,10),AZ153:AZ181))</f>
        <v>0</v>
      </c>
      <c r="BA182" s="103">
        <f t="shared" si="246"/>
        <v>0</v>
      </c>
      <c r="BB182" s="488">
        <f>IF(AY$1="","",SUMIF($O152:$O181,MID($H182,3,10),BB152:BB181))</f>
        <v>0</v>
      </c>
      <c r="BC182" s="488">
        <f>IF(AY$1="","",SUMIF($O152:$O181,MID($H182,3,10),BC152:BC181))</f>
        <v>0</v>
      </c>
      <c r="BD182" s="407"/>
      <c r="BE182" s="322"/>
      <c r="BF182" s="103">
        <f>IF(BF$1="","",SUMIF($O153:$O181,MID($H182,3,10),BF153:BF181))</f>
        <v>0</v>
      </c>
      <c r="BG182" s="103">
        <f>IF(BF$1="","",SUMIF($O153:$O181,MID($H182,3,10),BG153:BG181))</f>
        <v>0</v>
      </c>
      <c r="BH182" s="103">
        <f t="shared" si="249"/>
        <v>0</v>
      </c>
      <c r="BI182" s="488">
        <f>IF(BF$1="","",SUMIF($O152:$O181,MID($H182,3,10),BI152:BI181))</f>
        <v>0</v>
      </c>
      <c r="BJ182" s="488">
        <f>IF(BF$1="","",SUMIF($O152:$O181,MID($H182,3,10),BJ152:BJ181))</f>
        <v>0</v>
      </c>
      <c r="BK182" s="407"/>
      <c r="BL182" s="322"/>
      <c r="BM182" s="103">
        <f>IF(BM$1="","",SUMIF($O153:$O181,MID($H182,3,10),BM153:BM181))</f>
        <v>0</v>
      </c>
      <c r="BN182" s="103">
        <f>IF(BM$1="","",SUMIF($O153:$O181,MID($H182,3,10),BN153:BN181))</f>
        <v>0</v>
      </c>
      <c r="BO182" s="103">
        <f t="shared" si="252"/>
        <v>0</v>
      </c>
      <c r="BP182" s="488">
        <f>IF(BM$1="","",SUMIF($O152:$O181,MID($H182,3,10),BP152:BP181))</f>
        <v>0</v>
      </c>
      <c r="BQ182" s="488">
        <f>IF(BM$1="","",SUMIF($O152:$O181,MID($H182,3,10),BQ152:BQ181))</f>
        <v>0</v>
      </c>
      <c r="BR182" s="407"/>
      <c r="BS182" s="322"/>
      <c r="BT182" s="103">
        <f>IF(BT$1="","",SUMIF($O153:$O181,MID($H182,3,10),BT153:BT181))</f>
        <v>0</v>
      </c>
      <c r="BU182" s="103">
        <f>IF(BT$1="","",SUMIF($O153:$O181,MID($H182,3,10),BU153:BU181))</f>
        <v>0</v>
      </c>
      <c r="BV182" s="103">
        <f t="shared" si="255"/>
        <v>0</v>
      </c>
      <c r="BW182" s="488">
        <f>IF(BT$1="","",SUMIF($O152:$O181,MID($H182,3,10),BW152:BW181))</f>
        <v>0</v>
      </c>
      <c r="BX182" s="488">
        <f>IF(BT$1="","",SUMIF($O152:$O181,MID($H182,3,10),BX152:BX181))</f>
        <v>0</v>
      </c>
      <c r="BY182" s="407"/>
      <c r="BZ182" s="322"/>
      <c r="CA182" s="103">
        <f>IF(CA$1="","",SUMIF($O153:$O181,MID($H182,3,10),CA153:CA181))</f>
        <v>0</v>
      </c>
      <c r="CB182" s="103">
        <f>IF(CA$1="","",SUMIF($O153:$O181,MID($H182,3,10),CB153:CB181))</f>
        <v>0</v>
      </c>
      <c r="CC182" s="103">
        <f t="shared" si="258"/>
        <v>0</v>
      </c>
      <c r="CD182" s="488">
        <f>IF(CA$1="","",SUMIF($O152:$O181,MID($H182,3,10),CD152:CD181))</f>
        <v>0</v>
      </c>
      <c r="CE182" s="488">
        <f>IF(CA$1="","",SUMIF($O152:$O181,MID($H182,3,10),CE152:CE181))</f>
        <v>0</v>
      </c>
      <c r="CF182" s="407"/>
      <c r="CG182" s="322"/>
      <c r="CH182" s="103">
        <f>IF(CH$1="","",SUMIF($O153:$O181,MID($H182,3,10),CH153:CH181))</f>
        <v>0</v>
      </c>
      <c r="CI182" s="103">
        <f>IF(CH$1="","",SUMIF($O153:$O181,MID($H182,3,10),CI153:CI181))</f>
        <v>0</v>
      </c>
      <c r="CJ182" s="103">
        <f t="shared" si="261"/>
        <v>0</v>
      </c>
      <c r="CK182" s="488">
        <f>IF(CH$1="","",SUMIF($O152:$O181,MID($H182,3,10),CK152:CK181))</f>
        <v>0</v>
      </c>
      <c r="CL182" s="488">
        <f>IF(CH$1="","",SUMIF($O152:$O181,MID($H182,3,10),CL152:CL181))</f>
        <v>0</v>
      </c>
      <c r="CM182" s="407"/>
      <c r="CN182" s="322"/>
      <c r="CO182" s="103">
        <f>IF(CO$1="","",SUMIF($O153:$O181,MID($H182,3,10),CO153:CO181))</f>
        <v>0</v>
      </c>
      <c r="CP182" s="103">
        <f>IF(CO$1="","",SUMIF($O153:$O181,MID($H182,3,10),CP153:CP181))</f>
        <v>0</v>
      </c>
      <c r="CQ182" s="103">
        <f t="shared" si="264"/>
        <v>0</v>
      </c>
      <c r="CR182" s="488">
        <f>IF(CO$1="","",SUMIF($O152:$O181,MID($H182,3,10),CR152:CR181))</f>
        <v>0</v>
      </c>
      <c r="CS182" s="488">
        <f>IF(CO$1="","",SUMIF($O152:$O181,MID($H182,3,10),CS152:CS181))</f>
        <v>0</v>
      </c>
      <c r="CT182" s="407"/>
      <c r="CU182" s="322"/>
      <c r="CV182" s="103">
        <f>IF(CV$1="","",SUMIF($O153:$O181,MID($H182,3,10),CV153:CV181))</f>
        <v>0</v>
      </c>
      <c r="CW182" s="103">
        <f>IF(CV$1="","",SUMIF($O153:$O181,MID($H182,3,10),CW153:CW181))</f>
        <v>0</v>
      </c>
      <c r="CX182" s="103">
        <f t="shared" si="267"/>
        <v>0</v>
      </c>
      <c r="CY182" s="488">
        <f>IF(CV$1="","",SUMIF($O152:$O181,MID($H182,3,10),CY152:CY181))</f>
        <v>0</v>
      </c>
      <c r="CZ182" s="488">
        <f>IF(CV$1="","",SUMIF($O152:$O181,MID($H182,3,10),CZ152:CZ181))</f>
        <v>0</v>
      </c>
      <c r="DA182" s="407"/>
      <c r="DB182" s="322"/>
      <c r="DC182" s="103">
        <f>IF(DC$1="","",SUMIF($O153:$O181,MID($H182,3,10),DC153:DC181))</f>
        <v>0</v>
      </c>
      <c r="DD182" s="103">
        <f>IF(DC$1="","",SUMIF($O153:$O181,MID($H182,3,10),DD153:DD181))</f>
        <v>0</v>
      </c>
      <c r="DE182" s="103">
        <f t="shared" si="270"/>
        <v>0</v>
      </c>
      <c r="DF182" s="488">
        <f>IF(DC$1="","",SUMIF($O152:$O181,MID($H182,3,10),DF152:DF181))</f>
        <v>0</v>
      </c>
      <c r="DG182" s="488">
        <f>IF(DC$1="","",SUMIF($O152:$O181,MID($H182,3,10),DG152:DG181))</f>
        <v>0</v>
      </c>
      <c r="DH182" s="407"/>
      <c r="DI182" s="322"/>
      <c r="DJ182" s="103">
        <f>IF(DJ$1="","",SUMIF($O153:$O181,MID($H182,3,10),DJ153:DJ181))</f>
        <v>0</v>
      </c>
      <c r="DK182" s="103">
        <f>IF(DJ$1="","",SUMIF($O153:$O181,MID($H182,3,10),DK153:DK181))</f>
        <v>0</v>
      </c>
      <c r="DL182" s="103">
        <f t="shared" si="273"/>
        <v>0</v>
      </c>
      <c r="DM182" s="488">
        <f>IF(DJ$1="","",SUMIF($O152:$O181,MID($H182,3,10),DM152:DM181))</f>
        <v>0</v>
      </c>
      <c r="DN182" s="488">
        <f>IF(DJ$1="","",SUMIF($O152:$O181,MID($H182,3,10),DN152:DN181))</f>
        <v>0</v>
      </c>
      <c r="DO182" s="407"/>
      <c r="DP182" s="322"/>
      <c r="DQ182" s="103">
        <f>IF(DQ$1="","",SUMIF($O153:$O181,MID($H182,3,10),DQ153:DQ181))</f>
        <v>0</v>
      </c>
      <c r="DR182" s="103">
        <f>IF(DQ$1="","",SUMIF($O153:$O181,MID($H182,3,10),DR153:DR181))</f>
        <v>0</v>
      </c>
      <c r="DS182" s="103">
        <f t="shared" si="276"/>
        <v>0</v>
      </c>
      <c r="DT182" s="488">
        <f>IF(DQ$1="","",SUMIF($O152:$O181,MID($H182,3,10),DT152:DT181))</f>
        <v>0</v>
      </c>
      <c r="DU182" s="488">
        <f>IF(DQ$1="","",SUMIF($O152:$O181,MID($H182,3,10),DU152:DU181))</f>
        <v>0</v>
      </c>
      <c r="DV182" s="407"/>
    </row>
    <row r="183" spans="1:126" ht="12.75" x14ac:dyDescent="0.2">
      <c r="A183" s="735" t="s">
        <v>80</v>
      </c>
      <c r="B183" s="736"/>
      <c r="C183" s="736"/>
      <c r="D183" s="736"/>
      <c r="E183" s="736"/>
      <c r="F183" s="737"/>
      <c r="G183" s="18"/>
      <c r="I183" s="321"/>
      <c r="J183" s="321"/>
      <c r="K183" s="321"/>
      <c r="L183" s="490"/>
      <c r="M183" s="490"/>
      <c r="N183" s="408"/>
      <c r="O183" s="322"/>
      <c r="P183" s="321"/>
      <c r="Q183" s="321"/>
      <c r="R183" s="321"/>
      <c r="S183" s="490"/>
      <c r="T183" s="490"/>
      <c r="U183" s="408"/>
      <c r="V183" s="322"/>
      <c r="W183" s="321"/>
      <c r="X183" s="321"/>
      <c r="Y183" s="321"/>
      <c r="Z183" s="490"/>
      <c r="AA183" s="490"/>
      <c r="AB183" s="408"/>
      <c r="AC183" s="322"/>
      <c r="AD183" s="321"/>
      <c r="AE183" s="321"/>
      <c r="AF183" s="321"/>
      <c r="AG183" s="490"/>
      <c r="AH183" s="490"/>
      <c r="AI183" s="408"/>
      <c r="AJ183" s="322"/>
      <c r="AK183" s="321"/>
      <c r="AL183" s="321"/>
      <c r="AM183" s="321"/>
      <c r="AN183" s="490"/>
      <c r="AO183" s="490"/>
      <c r="AP183" s="408"/>
      <c r="AQ183" s="322"/>
      <c r="AR183" s="321"/>
      <c r="AS183" s="321"/>
      <c r="AT183" s="321"/>
      <c r="AU183" s="490"/>
      <c r="AV183" s="490"/>
      <c r="AW183" s="408"/>
      <c r="AX183" s="322"/>
      <c r="AY183" s="321"/>
      <c r="AZ183" s="321"/>
      <c r="BA183" s="321"/>
      <c r="BB183" s="490"/>
      <c r="BC183" s="490"/>
      <c r="BD183" s="408"/>
      <c r="BE183" s="322"/>
      <c r="BF183" s="321"/>
      <c r="BG183" s="321"/>
      <c r="BH183" s="321"/>
      <c r="BI183" s="490"/>
      <c r="BJ183" s="490"/>
      <c r="BK183" s="408"/>
      <c r="BL183" s="322"/>
      <c r="BM183" s="321"/>
      <c r="BN183" s="321"/>
      <c r="BO183" s="321"/>
      <c r="BP183" s="490"/>
      <c r="BQ183" s="490"/>
      <c r="BR183" s="408"/>
      <c r="BS183" s="322"/>
      <c r="BT183" s="321"/>
      <c r="BU183" s="321"/>
      <c r="BV183" s="321"/>
      <c r="BW183" s="490"/>
      <c r="BX183" s="490"/>
      <c r="BY183" s="408"/>
      <c r="BZ183" s="322"/>
      <c r="CA183" s="321"/>
      <c r="CB183" s="321"/>
      <c r="CC183" s="321"/>
      <c r="CD183" s="490"/>
      <c r="CE183" s="490"/>
      <c r="CF183" s="408"/>
      <c r="CG183" s="322"/>
      <c r="CH183" s="321"/>
      <c r="CI183" s="321"/>
      <c r="CJ183" s="321"/>
      <c r="CK183" s="490"/>
      <c r="CL183" s="490"/>
      <c r="CM183" s="408"/>
      <c r="CN183" s="322"/>
      <c r="CO183" s="321"/>
      <c r="CP183" s="321"/>
      <c r="CQ183" s="321"/>
      <c r="CR183" s="490"/>
      <c r="CS183" s="490"/>
      <c r="CT183" s="408"/>
      <c r="CU183" s="322"/>
      <c r="CV183" s="321"/>
      <c r="CW183" s="321"/>
      <c r="CX183" s="321"/>
      <c r="CY183" s="490"/>
      <c r="CZ183" s="490"/>
      <c r="DA183" s="408"/>
      <c r="DB183" s="322"/>
      <c r="DC183" s="321"/>
      <c r="DD183" s="321"/>
      <c r="DE183" s="321"/>
      <c r="DF183" s="490"/>
      <c r="DG183" s="490"/>
      <c r="DH183" s="408"/>
      <c r="DI183" s="322"/>
      <c r="DJ183" s="321"/>
      <c r="DK183" s="321"/>
      <c r="DL183" s="321"/>
      <c r="DM183" s="490"/>
      <c r="DN183" s="490"/>
      <c r="DO183" s="408"/>
      <c r="DP183" s="322"/>
      <c r="DQ183" s="321"/>
      <c r="DR183" s="321"/>
      <c r="DS183" s="321"/>
      <c r="DT183" s="490"/>
      <c r="DU183" s="490"/>
      <c r="DV183" s="408"/>
    </row>
    <row r="184" spans="1:126" ht="12.75" outlineLevel="1" x14ac:dyDescent="0.2">
      <c r="A184" s="107" t="s">
        <v>5</v>
      </c>
      <c r="B184" s="151"/>
      <c r="C184" s="103">
        <f>SUMIF($H185:$H190,MID($H184,3,10),C185:C190)</f>
        <v>0</v>
      </c>
      <c r="D184" s="103">
        <f>SUMIF($H185:$H190,MID($H184,3,10),D185:D190)</f>
        <v>0</v>
      </c>
      <c r="E184" s="103">
        <f t="shared" ref="E184:E218" si="277">SUM(C184:D184)</f>
        <v>0</v>
      </c>
      <c r="F184" s="147"/>
      <c r="G184" s="18"/>
      <c r="H184" s="323" t="s">
        <v>344</v>
      </c>
      <c r="I184" s="77">
        <f t="shared" ref="I184:I217" si="278">IF(K$1="Rejected",C184,IF(L184="",C184,SUM(C184,L184)))</f>
        <v>0</v>
      </c>
      <c r="J184" s="77">
        <f t="shared" ref="J184:J217" si="279">IF(K$1="Rejected",D184,IF(M184="",D184,SUM(D184,M184)))</f>
        <v>0</v>
      </c>
      <c r="K184" s="103">
        <f t="shared" ref="K184:K217" si="280">IF(I$1="","",SUM(I184:J184))</f>
        <v>0</v>
      </c>
      <c r="L184" s="432">
        <f>IF(I$1="","",SUMIF($H185:$H190,MID($H184,3,10),L185:L190))</f>
        <v>0</v>
      </c>
      <c r="M184" s="432">
        <f>IF(I$1="","",SUMIF($H185:$H190,MID($H184,3,10),M185:M190))</f>
        <v>0</v>
      </c>
      <c r="N184" s="407"/>
      <c r="O184" s="322" t="str">
        <f t="shared" si="228"/>
        <v>SL</v>
      </c>
      <c r="P184" s="77">
        <f t="shared" ref="P184:P217" si="281">IF(R$1="Rejected",I184,IF(S184="",I184,SUM(I184,S184)))</f>
        <v>0</v>
      </c>
      <c r="Q184" s="77">
        <f t="shared" ref="Q184:Q217" si="282">IF(R$1="Rejected",J184,IF(T184="",J184,SUM(J184,T184)))</f>
        <v>0</v>
      </c>
      <c r="R184" s="103">
        <f t="shared" si="231"/>
        <v>0</v>
      </c>
      <c r="S184" s="432">
        <f>IF(P$1="","",SUMIF($H185:$H190,MID($H184,3,10),S185:S190))</f>
        <v>0</v>
      </c>
      <c r="T184" s="432">
        <f>IF(P$1="","",SUMIF($H185:$H190,MID($H184,3,10),T185:T190))</f>
        <v>0</v>
      </c>
      <c r="U184" s="407"/>
      <c r="V184" s="322"/>
      <c r="W184" s="77">
        <f t="shared" ref="W184:W217" si="283">IF(Y$1="Rejected",P184,IF(Z184="",P184,SUM(P184,Z184)))</f>
        <v>0</v>
      </c>
      <c r="X184" s="77">
        <f t="shared" ref="X184:X217" si="284">IF(Y$1="Rejected",Q184,IF(AA184="",Q184,SUM(Q184,AA184)))</f>
        <v>0</v>
      </c>
      <c r="Y184" s="103">
        <f t="shared" si="234"/>
        <v>0</v>
      </c>
      <c r="Z184" s="432">
        <f>IF(W$1="","",SUMIF($H185:$H190,MID($H184,3,10),Z185:Z190))</f>
        <v>0</v>
      </c>
      <c r="AA184" s="432">
        <f>IF(W$1="","",SUMIF($H185:$H190,MID($H184,3,10),AA185:AA190))</f>
        <v>0</v>
      </c>
      <c r="AB184" s="407"/>
      <c r="AC184" s="322"/>
      <c r="AD184" s="77">
        <f t="shared" ref="AD184:AD217" si="285">IF(AF$1="Rejected",W184,IF(AG184="",W184,SUM(W184,AG184)))</f>
        <v>0</v>
      </c>
      <c r="AE184" s="77">
        <f t="shared" ref="AE184:AE217" si="286">IF(AF$1="Rejected",X184,IF(AH184="",X184,SUM(X184,AH184)))</f>
        <v>0</v>
      </c>
      <c r="AF184" s="103">
        <f t="shared" si="237"/>
        <v>0</v>
      </c>
      <c r="AG184" s="432">
        <f>IF(AD$1="","",SUMIF($H185:$H190,MID($H184,3,10),AG185:AG190))</f>
        <v>0</v>
      </c>
      <c r="AH184" s="432">
        <f>IF(AD$1="","",SUMIF($H185:$H190,MID($H184,3,10),AH185:AH190))</f>
        <v>0</v>
      </c>
      <c r="AI184" s="407"/>
      <c r="AJ184" s="322"/>
      <c r="AK184" s="77">
        <f t="shared" ref="AK184:AK217" si="287">IF(AM$1="Rejected",AD184,IF(AN184="",AD184,SUM(AD184,AN184)))</f>
        <v>0</v>
      </c>
      <c r="AL184" s="77">
        <f t="shared" ref="AL184:AL217" si="288">IF(AM$1="Rejected",AE184,IF(AO184="",AE184,SUM(AE184,AO184)))</f>
        <v>0</v>
      </c>
      <c r="AM184" s="103">
        <f t="shared" si="240"/>
        <v>0</v>
      </c>
      <c r="AN184" s="432">
        <f>IF(AK$1="","",SUMIF($H185:$H190,MID($H184,3,10),AN185:AN190))</f>
        <v>0</v>
      </c>
      <c r="AO184" s="432">
        <f>IF(AK$1="","",SUMIF($H185:$H190,MID($H184,3,10),AO185:AO190))</f>
        <v>0</v>
      </c>
      <c r="AP184" s="407"/>
      <c r="AQ184" s="322"/>
      <c r="AR184" s="77">
        <f t="shared" ref="AR184:AR217" si="289">IF(AT$1="Rejected",AK184,IF(AU184="",AK184,SUM(AK184,AU184)))</f>
        <v>0</v>
      </c>
      <c r="AS184" s="77">
        <f t="shared" ref="AS184:AS217" si="290">IF(AT$1="Rejected",AL184,IF(AV184="",AL184,SUM(AL184,AV184)))</f>
        <v>0</v>
      </c>
      <c r="AT184" s="103">
        <f t="shared" si="243"/>
        <v>0</v>
      </c>
      <c r="AU184" s="432">
        <f>IF(AR$1="","",SUMIF($H185:$H190,MID($H184,3,10),AU185:AU190))</f>
        <v>0</v>
      </c>
      <c r="AV184" s="432">
        <f>IF(AR$1="","",SUMIF($H185:$H190,MID($H184,3,10),AV185:AV190))</f>
        <v>0</v>
      </c>
      <c r="AW184" s="407"/>
      <c r="AX184" s="322"/>
      <c r="AY184" s="77">
        <f t="shared" ref="AY184:AY217" si="291">IF(BA$1="Rejected",AR184,IF(BB184="",AR184,SUM(AR184,BB184)))</f>
        <v>0</v>
      </c>
      <c r="AZ184" s="77">
        <f t="shared" ref="AZ184:AZ217" si="292">IF(BA$1="Rejected",AS184,IF(BC184="",AS184,SUM(AS184,BC184)))</f>
        <v>0</v>
      </c>
      <c r="BA184" s="103">
        <f t="shared" si="246"/>
        <v>0</v>
      </c>
      <c r="BB184" s="432">
        <f>IF(AY$1="","",SUMIF($H185:$H190,MID($H184,3,10),BB185:BB190))</f>
        <v>0</v>
      </c>
      <c r="BC184" s="432">
        <f>IF(AY$1="","",SUMIF($H185:$H190,MID($H184,3,10),BC185:BC190))</f>
        <v>0</v>
      </c>
      <c r="BD184" s="407"/>
      <c r="BE184" s="322"/>
      <c r="BF184" s="77">
        <f t="shared" ref="BF184:BF217" si="293">IF(BH$1="Rejected",AY184,IF(BI184="",AY184,SUM(AY184,BI184)))</f>
        <v>0</v>
      </c>
      <c r="BG184" s="77">
        <f t="shared" ref="BG184:BG217" si="294">IF(BH$1="Rejected",AZ184,IF(BJ184="",AZ184,SUM(AZ184,BJ184)))</f>
        <v>0</v>
      </c>
      <c r="BH184" s="103">
        <f t="shared" si="249"/>
        <v>0</v>
      </c>
      <c r="BI184" s="432">
        <f>IF(BF$1="","",SUMIF($H185:$H190,MID($H184,3,10),BI185:BI190))</f>
        <v>0</v>
      </c>
      <c r="BJ184" s="432">
        <f>IF(BF$1="","",SUMIF($H185:$H190,MID($H184,3,10),BJ185:BJ190))</f>
        <v>0</v>
      </c>
      <c r="BK184" s="407"/>
      <c r="BL184" s="322"/>
      <c r="BM184" s="77">
        <f t="shared" ref="BM184:BM217" si="295">IF(BO$1="Rejected",BF184,IF(BP184="",BF184,SUM(BF184,BP184)))</f>
        <v>0</v>
      </c>
      <c r="BN184" s="77">
        <f t="shared" ref="BN184:BN217" si="296">IF(BO$1="Rejected",BG184,IF(BQ184="",BG184,SUM(BG184,BQ184)))</f>
        <v>0</v>
      </c>
      <c r="BO184" s="103">
        <f t="shared" si="252"/>
        <v>0</v>
      </c>
      <c r="BP184" s="432">
        <f>IF(BM$1="","",SUMIF($H185:$H190,MID($H184,3,10),BP185:BP190))</f>
        <v>0</v>
      </c>
      <c r="BQ184" s="432">
        <f>IF(BM$1="","",SUMIF($H185:$H190,MID($H184,3,10),BQ185:BQ190))</f>
        <v>0</v>
      </c>
      <c r="BR184" s="407"/>
      <c r="BS184" s="322"/>
      <c r="BT184" s="77">
        <f t="shared" ref="BT184:BT217" si="297">IF(BV$1="Rejected",BM184,IF(BW184="",BM184,SUM(BM184,BW184)))</f>
        <v>0</v>
      </c>
      <c r="BU184" s="77">
        <f t="shared" ref="BU184:BU217" si="298">IF(BV$1="Rejected",BN184,IF(BX184="",BN184,SUM(BN184,BX184)))</f>
        <v>0</v>
      </c>
      <c r="BV184" s="103">
        <f t="shared" si="255"/>
        <v>0</v>
      </c>
      <c r="BW184" s="432">
        <f>IF(BT$1="","",SUMIF($H185:$H190,MID($H184,3,10),BW185:BW190))</f>
        <v>0</v>
      </c>
      <c r="BX184" s="432">
        <f>IF(BT$1="","",SUMIF($H185:$H190,MID($H184,3,10),BX185:BX190))</f>
        <v>0</v>
      </c>
      <c r="BY184" s="407"/>
      <c r="BZ184" s="322"/>
      <c r="CA184" s="77">
        <f t="shared" ref="CA184:CA217" si="299">IF(CC$1="Rejected",BT184,IF(CD184="",BT184,SUM(BT184,CD184)))</f>
        <v>0</v>
      </c>
      <c r="CB184" s="77">
        <f t="shared" ref="CB184:CB217" si="300">IF(CC$1="Rejected",BU184,IF(CE184="",BU184,SUM(BU184,CE184)))</f>
        <v>0</v>
      </c>
      <c r="CC184" s="103">
        <f t="shared" si="258"/>
        <v>0</v>
      </c>
      <c r="CD184" s="432">
        <f>IF(CA$1="","",SUMIF($H185:$H190,MID($H184,3,10),CD185:CD190))</f>
        <v>0</v>
      </c>
      <c r="CE184" s="432">
        <f>IF(CA$1="","",SUMIF($H185:$H190,MID($H184,3,10),CE185:CE190))</f>
        <v>0</v>
      </c>
      <c r="CF184" s="407"/>
      <c r="CG184" s="322"/>
      <c r="CH184" s="77">
        <f t="shared" ref="CH184:CH217" si="301">IF(CJ$1="Rejected",CA184,IF(CK184="",CA184,SUM(CA184,CK184)))</f>
        <v>0</v>
      </c>
      <c r="CI184" s="77">
        <f t="shared" ref="CI184:CI217" si="302">IF(CJ$1="Rejected",CB184,IF(CL184="",CB184,SUM(CB184,CL184)))</f>
        <v>0</v>
      </c>
      <c r="CJ184" s="103">
        <f t="shared" si="261"/>
        <v>0</v>
      </c>
      <c r="CK184" s="432">
        <f>IF(CH$1="","",SUMIF($H185:$H190,MID($H184,3,10),CK185:CK190))</f>
        <v>0</v>
      </c>
      <c r="CL184" s="432">
        <f>IF(CH$1="","",SUMIF($H185:$H190,MID($H184,3,10),CL185:CL190))</f>
        <v>0</v>
      </c>
      <c r="CM184" s="407"/>
      <c r="CN184" s="322"/>
      <c r="CO184" s="77">
        <f t="shared" ref="CO184:CO217" si="303">IF(CQ$1="Rejected",CH184,IF(CR184="",CH184,SUM(CH184,CR184)))</f>
        <v>0</v>
      </c>
      <c r="CP184" s="77">
        <f t="shared" ref="CP184:CP217" si="304">IF(CQ$1="Rejected",CI184,IF(CS184="",CI184,SUM(CI184,CS184)))</f>
        <v>0</v>
      </c>
      <c r="CQ184" s="103">
        <f t="shared" si="264"/>
        <v>0</v>
      </c>
      <c r="CR184" s="432">
        <f>IF(CO$1="","",SUMIF($H185:$H190,MID($H184,3,10),CR185:CR190))</f>
        <v>0</v>
      </c>
      <c r="CS184" s="432">
        <f>IF(CO$1="","",SUMIF($H185:$H190,MID($H184,3,10),CS185:CS190))</f>
        <v>0</v>
      </c>
      <c r="CT184" s="407"/>
      <c r="CU184" s="322"/>
      <c r="CV184" s="77">
        <f t="shared" ref="CV184:CV217" si="305">IF(CX$1="Rejected",CO184,IF(CY184="",CO184,SUM(CO184,CY184)))</f>
        <v>0</v>
      </c>
      <c r="CW184" s="77">
        <f t="shared" ref="CW184:CW217" si="306">IF(CX$1="Rejected",CP184,IF(CZ184="",CP184,SUM(CP184,CZ184)))</f>
        <v>0</v>
      </c>
      <c r="CX184" s="103">
        <f t="shared" si="267"/>
        <v>0</v>
      </c>
      <c r="CY184" s="432">
        <f>IF(CV$1="","",SUMIF($H185:$H190,MID($H184,3,10),CY185:CY190))</f>
        <v>0</v>
      </c>
      <c r="CZ184" s="432">
        <f>IF(CV$1="","",SUMIF($H185:$H190,MID($H184,3,10),CZ185:CZ190))</f>
        <v>0</v>
      </c>
      <c r="DA184" s="407"/>
      <c r="DB184" s="322"/>
      <c r="DC184" s="77">
        <f t="shared" ref="DC184:DC217" si="307">IF(DE$1="Rejected",CV184,IF(DF184="",CV184,SUM(CV184,DF184)))</f>
        <v>0</v>
      </c>
      <c r="DD184" s="77">
        <f t="shared" ref="DD184:DD217" si="308">IF(DE$1="Rejected",CW184,IF(DG184="",CW184,SUM(CW184,DG184)))</f>
        <v>0</v>
      </c>
      <c r="DE184" s="103">
        <f t="shared" si="270"/>
        <v>0</v>
      </c>
      <c r="DF184" s="432">
        <f>IF(DC$1="","",SUMIF($H185:$H190,MID($H184,3,10),DF185:DF190))</f>
        <v>0</v>
      </c>
      <c r="DG184" s="432">
        <f>IF(DC$1="","",SUMIF($H185:$H190,MID($H184,3,10),DG185:DG190))</f>
        <v>0</v>
      </c>
      <c r="DH184" s="407"/>
      <c r="DI184" s="322"/>
      <c r="DJ184" s="77">
        <f t="shared" ref="DJ184:DJ217" si="309">IF(DL$1="Rejected",DC184,IF(DM184="",DC184,SUM(DC184,DM184)))</f>
        <v>0</v>
      </c>
      <c r="DK184" s="77">
        <f t="shared" ref="DK184:DK217" si="310">IF(DL$1="Rejected",DD184,IF(DN184="",DD184,SUM(DD184,DN184)))</f>
        <v>0</v>
      </c>
      <c r="DL184" s="103">
        <f t="shared" si="273"/>
        <v>0</v>
      </c>
      <c r="DM184" s="432">
        <f>IF(DJ$1="","",SUMIF($H185:$H190,MID($H184,3,10),DM185:DM190))</f>
        <v>0</v>
      </c>
      <c r="DN184" s="432">
        <f>IF(DJ$1="","",SUMIF($H185:$H190,MID($H184,3,10),DN185:DN190))</f>
        <v>0</v>
      </c>
      <c r="DO184" s="407"/>
      <c r="DP184" s="322"/>
      <c r="DQ184" s="77">
        <f t="shared" ref="DQ184:DQ217" si="311">IF(DS$1="Rejected",DJ184,IF(DT184="",DJ184,SUM(DJ184,DT184)))</f>
        <v>0</v>
      </c>
      <c r="DR184" s="77">
        <f t="shared" ref="DR184:DR217" si="312">IF(DS$1="Rejected",DK184,IF(DU184="",DK184,SUM(DK184,DU184)))</f>
        <v>0</v>
      </c>
      <c r="DS184" s="103">
        <f t="shared" si="276"/>
        <v>0</v>
      </c>
      <c r="DT184" s="432">
        <f>IF(DQ$1="","",SUMIF($H185:$H190,MID($H184,3,10),DT185:DT190))</f>
        <v>0</v>
      </c>
      <c r="DU184" s="432">
        <f>IF(DQ$1="","",SUMIF($H185:$H190,MID($H184,3,10),DU185:DU190))</f>
        <v>0</v>
      </c>
      <c r="DV184" s="407"/>
    </row>
    <row r="185" spans="1:126" ht="12.75" outlineLevel="1" x14ac:dyDescent="0.2">
      <c r="A185" s="154" t="s">
        <v>18</v>
      </c>
      <c r="B185" s="171"/>
      <c r="C185" s="53"/>
      <c r="D185" s="53"/>
      <c r="E185" s="102">
        <f t="shared" si="277"/>
        <v>0</v>
      </c>
      <c r="F185" s="147"/>
      <c r="G185" s="18" t="s">
        <v>133</v>
      </c>
      <c r="H185" s="323" t="s">
        <v>343</v>
      </c>
      <c r="I185" s="79">
        <f t="shared" si="278"/>
        <v>0</v>
      </c>
      <c r="J185" s="79">
        <f t="shared" si="279"/>
        <v>0</v>
      </c>
      <c r="K185" s="102">
        <f t="shared" si="280"/>
        <v>0</v>
      </c>
      <c r="L185" s="535"/>
      <c r="M185" s="535"/>
      <c r="N185" s="407"/>
      <c r="O185" s="322" t="str">
        <f t="shared" si="228"/>
        <v>SLE</v>
      </c>
      <c r="P185" s="79">
        <f t="shared" si="281"/>
        <v>0</v>
      </c>
      <c r="Q185" s="79">
        <f t="shared" si="282"/>
        <v>0</v>
      </c>
      <c r="R185" s="102">
        <f t="shared" si="231"/>
        <v>0</v>
      </c>
      <c r="S185" s="535"/>
      <c r="T185" s="535"/>
      <c r="U185" s="407"/>
      <c r="V185" s="322"/>
      <c r="W185" s="79">
        <f t="shared" si="283"/>
        <v>0</v>
      </c>
      <c r="X185" s="79">
        <f t="shared" si="284"/>
        <v>0</v>
      </c>
      <c r="Y185" s="102">
        <f t="shared" si="234"/>
        <v>0</v>
      </c>
      <c r="Z185" s="535"/>
      <c r="AA185" s="535"/>
      <c r="AB185" s="407"/>
      <c r="AC185" s="322"/>
      <c r="AD185" s="79">
        <f t="shared" si="285"/>
        <v>0</v>
      </c>
      <c r="AE185" s="79">
        <f t="shared" si="286"/>
        <v>0</v>
      </c>
      <c r="AF185" s="102">
        <f t="shared" si="237"/>
        <v>0</v>
      </c>
      <c r="AG185" s="535"/>
      <c r="AH185" s="535"/>
      <c r="AI185" s="407"/>
      <c r="AJ185" s="322"/>
      <c r="AK185" s="79">
        <f t="shared" si="287"/>
        <v>0</v>
      </c>
      <c r="AL185" s="79">
        <f t="shared" si="288"/>
        <v>0</v>
      </c>
      <c r="AM185" s="102">
        <f t="shared" si="240"/>
        <v>0</v>
      </c>
      <c r="AN185" s="535"/>
      <c r="AO185" s="535"/>
      <c r="AP185" s="407"/>
      <c r="AQ185" s="322"/>
      <c r="AR185" s="79">
        <f t="shared" si="289"/>
        <v>0</v>
      </c>
      <c r="AS185" s="79">
        <f t="shared" si="290"/>
        <v>0</v>
      </c>
      <c r="AT185" s="102">
        <f t="shared" si="243"/>
        <v>0</v>
      </c>
      <c r="AU185" s="535"/>
      <c r="AV185" s="535"/>
      <c r="AW185" s="407"/>
      <c r="AX185" s="322"/>
      <c r="AY185" s="79">
        <f t="shared" si="291"/>
        <v>0</v>
      </c>
      <c r="AZ185" s="79">
        <f t="shared" si="292"/>
        <v>0</v>
      </c>
      <c r="BA185" s="102">
        <f t="shared" si="246"/>
        <v>0</v>
      </c>
      <c r="BB185" s="535"/>
      <c r="BC185" s="535"/>
      <c r="BD185" s="407"/>
      <c r="BE185" s="322"/>
      <c r="BF185" s="79">
        <f t="shared" si="293"/>
        <v>0</v>
      </c>
      <c r="BG185" s="79">
        <f t="shared" si="294"/>
        <v>0</v>
      </c>
      <c r="BH185" s="102">
        <f t="shared" si="249"/>
        <v>0</v>
      </c>
      <c r="BI185" s="535"/>
      <c r="BJ185" s="535"/>
      <c r="BK185" s="407"/>
      <c r="BL185" s="322"/>
      <c r="BM185" s="79">
        <f t="shared" si="295"/>
        <v>0</v>
      </c>
      <c r="BN185" s="79">
        <f t="shared" si="296"/>
        <v>0</v>
      </c>
      <c r="BO185" s="102">
        <f t="shared" si="252"/>
        <v>0</v>
      </c>
      <c r="BP185" s="535"/>
      <c r="BQ185" s="535"/>
      <c r="BR185" s="407"/>
      <c r="BS185" s="322"/>
      <c r="BT185" s="79">
        <f t="shared" si="297"/>
        <v>0</v>
      </c>
      <c r="BU185" s="79">
        <f t="shared" si="298"/>
        <v>0</v>
      </c>
      <c r="BV185" s="102">
        <f t="shared" si="255"/>
        <v>0</v>
      </c>
      <c r="BW185" s="535"/>
      <c r="BX185" s="535"/>
      <c r="BY185" s="407"/>
      <c r="BZ185" s="322"/>
      <c r="CA185" s="79">
        <f t="shared" si="299"/>
        <v>0</v>
      </c>
      <c r="CB185" s="79">
        <f t="shared" si="300"/>
        <v>0</v>
      </c>
      <c r="CC185" s="102">
        <f t="shared" si="258"/>
        <v>0</v>
      </c>
      <c r="CD185" s="535"/>
      <c r="CE185" s="535"/>
      <c r="CF185" s="407"/>
      <c r="CG185" s="322"/>
      <c r="CH185" s="79">
        <f t="shared" si="301"/>
        <v>0</v>
      </c>
      <c r="CI185" s="79">
        <f t="shared" si="302"/>
        <v>0</v>
      </c>
      <c r="CJ185" s="102">
        <f t="shared" si="261"/>
        <v>0</v>
      </c>
      <c r="CK185" s="535"/>
      <c r="CL185" s="535"/>
      <c r="CM185" s="407"/>
      <c r="CN185" s="322"/>
      <c r="CO185" s="79">
        <f t="shared" si="303"/>
        <v>0</v>
      </c>
      <c r="CP185" s="79">
        <f t="shared" si="304"/>
        <v>0</v>
      </c>
      <c r="CQ185" s="102">
        <f t="shared" si="264"/>
        <v>0</v>
      </c>
      <c r="CR185" s="535"/>
      <c r="CS185" s="535"/>
      <c r="CT185" s="407"/>
      <c r="CU185" s="322"/>
      <c r="CV185" s="79">
        <f t="shared" si="305"/>
        <v>0</v>
      </c>
      <c r="CW185" s="79">
        <f t="shared" si="306"/>
        <v>0</v>
      </c>
      <c r="CX185" s="102">
        <f t="shared" si="267"/>
        <v>0</v>
      </c>
      <c r="CY185" s="535"/>
      <c r="CZ185" s="535"/>
      <c r="DA185" s="407"/>
      <c r="DB185" s="322"/>
      <c r="DC185" s="79">
        <f t="shared" si="307"/>
        <v>0</v>
      </c>
      <c r="DD185" s="79">
        <f t="shared" si="308"/>
        <v>0</v>
      </c>
      <c r="DE185" s="102">
        <f t="shared" si="270"/>
        <v>0</v>
      </c>
      <c r="DF185" s="535"/>
      <c r="DG185" s="535"/>
      <c r="DH185" s="407"/>
      <c r="DI185" s="322"/>
      <c r="DJ185" s="79">
        <f t="shared" si="309"/>
        <v>0</v>
      </c>
      <c r="DK185" s="79">
        <f t="shared" si="310"/>
        <v>0</v>
      </c>
      <c r="DL185" s="102">
        <f t="shared" si="273"/>
        <v>0</v>
      </c>
      <c r="DM185" s="535"/>
      <c r="DN185" s="535"/>
      <c r="DO185" s="407"/>
      <c r="DP185" s="322"/>
      <c r="DQ185" s="79">
        <f t="shared" si="311"/>
        <v>0</v>
      </c>
      <c r="DR185" s="79">
        <f t="shared" si="312"/>
        <v>0</v>
      </c>
      <c r="DS185" s="102">
        <f t="shared" si="276"/>
        <v>0</v>
      </c>
      <c r="DT185" s="535"/>
      <c r="DU185" s="535"/>
      <c r="DV185" s="407"/>
    </row>
    <row r="186" spans="1:126" ht="12.75" outlineLevel="1" x14ac:dyDescent="0.2">
      <c r="A186" s="154" t="s">
        <v>19</v>
      </c>
      <c r="B186" s="171"/>
      <c r="C186" s="53"/>
      <c r="D186" s="53"/>
      <c r="E186" s="102">
        <f t="shared" si="277"/>
        <v>0</v>
      </c>
      <c r="F186" s="147"/>
      <c r="G186" s="18" t="s">
        <v>130</v>
      </c>
      <c r="H186" s="323" t="s">
        <v>343</v>
      </c>
      <c r="I186" s="79">
        <f t="shared" si="278"/>
        <v>0</v>
      </c>
      <c r="J186" s="79">
        <f t="shared" si="279"/>
        <v>0</v>
      </c>
      <c r="K186" s="102">
        <f t="shared" si="280"/>
        <v>0</v>
      </c>
      <c r="L186" s="535"/>
      <c r="M186" s="535"/>
      <c r="N186" s="407"/>
      <c r="O186" s="322" t="str">
        <f t="shared" si="228"/>
        <v>SLE</v>
      </c>
      <c r="P186" s="79">
        <f t="shared" si="281"/>
        <v>0</v>
      </c>
      <c r="Q186" s="79">
        <f t="shared" si="282"/>
        <v>0</v>
      </c>
      <c r="R186" s="102">
        <f>IF(P$1="","",SUM(P186:Q186))</f>
        <v>0</v>
      </c>
      <c r="S186" s="535"/>
      <c r="T186" s="535"/>
      <c r="U186" s="407"/>
      <c r="V186" s="322"/>
      <c r="W186" s="79">
        <f t="shared" si="283"/>
        <v>0</v>
      </c>
      <c r="X186" s="79">
        <f t="shared" si="284"/>
        <v>0</v>
      </c>
      <c r="Y186" s="102">
        <f>IF(W$1="","",SUM(W186:X186))</f>
        <v>0</v>
      </c>
      <c r="Z186" s="535"/>
      <c r="AA186" s="535"/>
      <c r="AB186" s="407"/>
      <c r="AC186" s="322"/>
      <c r="AD186" s="79">
        <f t="shared" si="285"/>
        <v>0</v>
      </c>
      <c r="AE186" s="79">
        <f t="shared" si="286"/>
        <v>0</v>
      </c>
      <c r="AF186" s="102">
        <f>IF(AD$1="","",SUM(AD186:AE186))</f>
        <v>0</v>
      </c>
      <c r="AG186" s="535"/>
      <c r="AH186" s="535"/>
      <c r="AI186" s="407"/>
      <c r="AJ186" s="322"/>
      <c r="AK186" s="79">
        <f t="shared" si="287"/>
        <v>0</v>
      </c>
      <c r="AL186" s="79">
        <f t="shared" si="288"/>
        <v>0</v>
      </c>
      <c r="AM186" s="102">
        <f>IF(AK$1="","",SUM(AK186:AL186))</f>
        <v>0</v>
      </c>
      <c r="AN186" s="535"/>
      <c r="AO186" s="535"/>
      <c r="AP186" s="407"/>
      <c r="AQ186" s="322"/>
      <c r="AR186" s="79">
        <f t="shared" si="289"/>
        <v>0</v>
      </c>
      <c r="AS186" s="79">
        <f t="shared" si="290"/>
        <v>0</v>
      </c>
      <c r="AT186" s="102">
        <f>IF(AR$1="","",SUM(AR186:AS186))</f>
        <v>0</v>
      </c>
      <c r="AU186" s="535"/>
      <c r="AV186" s="535"/>
      <c r="AW186" s="407"/>
      <c r="AX186" s="322"/>
      <c r="AY186" s="79">
        <f t="shared" si="291"/>
        <v>0</v>
      </c>
      <c r="AZ186" s="79">
        <f t="shared" si="292"/>
        <v>0</v>
      </c>
      <c r="BA186" s="102">
        <f>IF(AY$1="","",SUM(AY186:AZ186))</f>
        <v>0</v>
      </c>
      <c r="BB186" s="535"/>
      <c r="BC186" s="535"/>
      <c r="BD186" s="407"/>
      <c r="BE186" s="322"/>
      <c r="BF186" s="79">
        <f t="shared" si="293"/>
        <v>0</v>
      </c>
      <c r="BG186" s="79">
        <f t="shared" si="294"/>
        <v>0</v>
      </c>
      <c r="BH186" s="102">
        <f>IF(BF$1="","",SUM(BF186:BG186))</f>
        <v>0</v>
      </c>
      <c r="BI186" s="535"/>
      <c r="BJ186" s="535"/>
      <c r="BK186" s="407"/>
      <c r="BL186" s="322"/>
      <c r="BM186" s="79">
        <f t="shared" si="295"/>
        <v>0</v>
      </c>
      <c r="BN186" s="79">
        <f t="shared" si="296"/>
        <v>0</v>
      </c>
      <c r="BO186" s="102">
        <f>IF(BM$1="","",SUM(BM186:BN186))</f>
        <v>0</v>
      </c>
      <c r="BP186" s="535"/>
      <c r="BQ186" s="535"/>
      <c r="BR186" s="407"/>
      <c r="BS186" s="322"/>
      <c r="BT186" s="79">
        <f t="shared" si="297"/>
        <v>0</v>
      </c>
      <c r="BU186" s="79">
        <f t="shared" si="298"/>
        <v>0</v>
      </c>
      <c r="BV186" s="102">
        <f>IF(BT$1="","",SUM(BT186:BU186))</f>
        <v>0</v>
      </c>
      <c r="BW186" s="535"/>
      <c r="BX186" s="535"/>
      <c r="BY186" s="407"/>
      <c r="BZ186" s="322"/>
      <c r="CA186" s="79">
        <f t="shared" si="299"/>
        <v>0</v>
      </c>
      <c r="CB186" s="79">
        <f t="shared" si="300"/>
        <v>0</v>
      </c>
      <c r="CC186" s="102">
        <f>IF(CA$1="","",SUM(CA186:CB186))</f>
        <v>0</v>
      </c>
      <c r="CD186" s="535"/>
      <c r="CE186" s="535"/>
      <c r="CF186" s="407"/>
      <c r="CG186" s="322"/>
      <c r="CH186" s="79">
        <f t="shared" si="301"/>
        <v>0</v>
      </c>
      <c r="CI186" s="79">
        <f t="shared" si="302"/>
        <v>0</v>
      </c>
      <c r="CJ186" s="102">
        <f>IF(CH$1="","",SUM(CH186:CI186))</f>
        <v>0</v>
      </c>
      <c r="CK186" s="535"/>
      <c r="CL186" s="535"/>
      <c r="CM186" s="407"/>
      <c r="CN186" s="322"/>
      <c r="CO186" s="79">
        <f t="shared" si="303"/>
        <v>0</v>
      </c>
      <c r="CP186" s="79">
        <f t="shared" si="304"/>
        <v>0</v>
      </c>
      <c r="CQ186" s="102">
        <f>IF(CO$1="","",SUM(CO186:CP186))</f>
        <v>0</v>
      </c>
      <c r="CR186" s="535"/>
      <c r="CS186" s="535"/>
      <c r="CT186" s="407"/>
      <c r="CU186" s="322"/>
      <c r="CV186" s="79">
        <f t="shared" si="305"/>
        <v>0</v>
      </c>
      <c r="CW186" s="79">
        <f t="shared" si="306"/>
        <v>0</v>
      </c>
      <c r="CX186" s="102">
        <f>IF(CV$1="","",SUM(CV186:CW186))</f>
        <v>0</v>
      </c>
      <c r="CY186" s="535"/>
      <c r="CZ186" s="535"/>
      <c r="DA186" s="407"/>
      <c r="DB186" s="322"/>
      <c r="DC186" s="79">
        <f t="shared" si="307"/>
        <v>0</v>
      </c>
      <c r="DD186" s="79">
        <f t="shared" si="308"/>
        <v>0</v>
      </c>
      <c r="DE186" s="102">
        <f>IF(DC$1="","",SUM(DC186:DD186))</f>
        <v>0</v>
      </c>
      <c r="DF186" s="535"/>
      <c r="DG186" s="535"/>
      <c r="DH186" s="407"/>
      <c r="DI186" s="322"/>
      <c r="DJ186" s="79">
        <f t="shared" si="309"/>
        <v>0</v>
      </c>
      <c r="DK186" s="79">
        <f t="shared" si="310"/>
        <v>0</v>
      </c>
      <c r="DL186" s="102">
        <f>IF(DJ$1="","",SUM(DJ186:DK186))</f>
        <v>0</v>
      </c>
      <c r="DM186" s="535"/>
      <c r="DN186" s="535"/>
      <c r="DO186" s="407"/>
      <c r="DP186" s="322"/>
      <c r="DQ186" s="79">
        <f t="shared" si="311"/>
        <v>0</v>
      </c>
      <c r="DR186" s="79">
        <f t="shared" si="312"/>
        <v>0</v>
      </c>
      <c r="DS186" s="102">
        <f>IF(DQ$1="","",SUM(DQ186:DR186))</f>
        <v>0</v>
      </c>
      <c r="DT186" s="535"/>
      <c r="DU186" s="535"/>
      <c r="DV186" s="407"/>
    </row>
    <row r="187" spans="1:126" ht="12.75" outlineLevel="1" x14ac:dyDescent="0.2">
      <c r="A187" s="154" t="s">
        <v>58</v>
      </c>
      <c r="B187" s="170"/>
      <c r="C187" s="55"/>
      <c r="D187" s="55"/>
      <c r="E187" s="102">
        <f t="shared" si="277"/>
        <v>0</v>
      </c>
      <c r="F187" s="210"/>
      <c r="G187" s="18"/>
      <c r="H187" s="323" t="s">
        <v>343</v>
      </c>
      <c r="I187" s="79">
        <f t="shared" si="278"/>
        <v>0</v>
      </c>
      <c r="J187" s="79">
        <f t="shared" si="279"/>
        <v>0</v>
      </c>
      <c r="K187" s="102">
        <f t="shared" si="280"/>
        <v>0</v>
      </c>
      <c r="L187" s="535"/>
      <c r="M187" s="535"/>
      <c r="N187" s="407"/>
      <c r="O187" s="322" t="str">
        <f t="shared" si="228"/>
        <v>SLE</v>
      </c>
      <c r="P187" s="79">
        <f t="shared" si="281"/>
        <v>0</v>
      </c>
      <c r="Q187" s="79">
        <f t="shared" si="282"/>
        <v>0</v>
      </c>
      <c r="R187" s="102">
        <f>IF(P$1="","",SUM(P187:Q187))</f>
        <v>0</v>
      </c>
      <c r="S187" s="535"/>
      <c r="T187" s="535"/>
      <c r="U187" s="407"/>
      <c r="V187" s="322"/>
      <c r="W187" s="79">
        <f t="shared" si="283"/>
        <v>0</v>
      </c>
      <c r="X187" s="79">
        <f t="shared" si="284"/>
        <v>0</v>
      </c>
      <c r="Y187" s="102">
        <f>IF(W$1="","",SUM(W187:X187))</f>
        <v>0</v>
      </c>
      <c r="Z187" s="535"/>
      <c r="AA187" s="535"/>
      <c r="AB187" s="407"/>
      <c r="AC187" s="322"/>
      <c r="AD187" s="79">
        <f t="shared" si="285"/>
        <v>0</v>
      </c>
      <c r="AE187" s="79">
        <f t="shared" si="286"/>
        <v>0</v>
      </c>
      <c r="AF187" s="102">
        <f>IF(AD$1="","",SUM(AD187:AE187))</f>
        <v>0</v>
      </c>
      <c r="AG187" s="535"/>
      <c r="AH187" s="535"/>
      <c r="AI187" s="407"/>
      <c r="AJ187" s="322"/>
      <c r="AK187" s="79">
        <f t="shared" si="287"/>
        <v>0</v>
      </c>
      <c r="AL187" s="79">
        <f t="shared" si="288"/>
        <v>0</v>
      </c>
      <c r="AM187" s="102">
        <f>IF(AK$1="","",SUM(AK187:AL187))</f>
        <v>0</v>
      </c>
      <c r="AN187" s="535"/>
      <c r="AO187" s="535"/>
      <c r="AP187" s="407"/>
      <c r="AQ187" s="322"/>
      <c r="AR187" s="79">
        <f t="shared" si="289"/>
        <v>0</v>
      </c>
      <c r="AS187" s="79">
        <f t="shared" si="290"/>
        <v>0</v>
      </c>
      <c r="AT187" s="102">
        <f>IF(AR$1="","",SUM(AR187:AS187))</f>
        <v>0</v>
      </c>
      <c r="AU187" s="535"/>
      <c r="AV187" s="535"/>
      <c r="AW187" s="407"/>
      <c r="AX187" s="322"/>
      <c r="AY187" s="79">
        <f t="shared" si="291"/>
        <v>0</v>
      </c>
      <c r="AZ187" s="79">
        <f t="shared" si="292"/>
        <v>0</v>
      </c>
      <c r="BA187" s="102">
        <f>IF(AY$1="","",SUM(AY187:AZ187))</f>
        <v>0</v>
      </c>
      <c r="BB187" s="535"/>
      <c r="BC187" s="535"/>
      <c r="BD187" s="407"/>
      <c r="BE187" s="322"/>
      <c r="BF187" s="79">
        <f t="shared" si="293"/>
        <v>0</v>
      </c>
      <c r="BG187" s="79">
        <f t="shared" si="294"/>
        <v>0</v>
      </c>
      <c r="BH187" s="102">
        <f>IF(BF$1="","",SUM(BF187:BG187))</f>
        <v>0</v>
      </c>
      <c r="BI187" s="535"/>
      <c r="BJ187" s="535"/>
      <c r="BK187" s="407"/>
      <c r="BL187" s="322"/>
      <c r="BM187" s="79">
        <f t="shared" si="295"/>
        <v>0</v>
      </c>
      <c r="BN187" s="79">
        <f t="shared" si="296"/>
        <v>0</v>
      </c>
      <c r="BO187" s="102">
        <f>IF(BM$1="","",SUM(BM187:BN187))</f>
        <v>0</v>
      </c>
      <c r="BP187" s="535"/>
      <c r="BQ187" s="535"/>
      <c r="BR187" s="407"/>
      <c r="BS187" s="322"/>
      <c r="BT187" s="79">
        <f t="shared" si="297"/>
        <v>0</v>
      </c>
      <c r="BU187" s="79">
        <f t="shared" si="298"/>
        <v>0</v>
      </c>
      <c r="BV187" s="102">
        <f>IF(BT$1="","",SUM(BT187:BU187))</f>
        <v>0</v>
      </c>
      <c r="BW187" s="535"/>
      <c r="BX187" s="535"/>
      <c r="BY187" s="407"/>
      <c r="BZ187" s="322"/>
      <c r="CA187" s="79">
        <f t="shared" si="299"/>
        <v>0</v>
      </c>
      <c r="CB187" s="79">
        <f t="shared" si="300"/>
        <v>0</v>
      </c>
      <c r="CC187" s="102">
        <f>IF(CA$1="","",SUM(CA187:CB187))</f>
        <v>0</v>
      </c>
      <c r="CD187" s="535"/>
      <c r="CE187" s="535"/>
      <c r="CF187" s="407"/>
      <c r="CG187" s="322"/>
      <c r="CH187" s="79">
        <f t="shared" si="301"/>
        <v>0</v>
      </c>
      <c r="CI187" s="79">
        <f t="shared" si="302"/>
        <v>0</v>
      </c>
      <c r="CJ187" s="102">
        <f>IF(CH$1="","",SUM(CH187:CI187))</f>
        <v>0</v>
      </c>
      <c r="CK187" s="535"/>
      <c r="CL187" s="535"/>
      <c r="CM187" s="407"/>
      <c r="CN187" s="322"/>
      <c r="CO187" s="79">
        <f t="shared" si="303"/>
        <v>0</v>
      </c>
      <c r="CP187" s="79">
        <f t="shared" si="304"/>
        <v>0</v>
      </c>
      <c r="CQ187" s="102">
        <f>IF(CO$1="","",SUM(CO187:CP187))</f>
        <v>0</v>
      </c>
      <c r="CR187" s="535"/>
      <c r="CS187" s="535"/>
      <c r="CT187" s="407"/>
      <c r="CU187" s="322"/>
      <c r="CV187" s="79">
        <f t="shared" si="305"/>
        <v>0</v>
      </c>
      <c r="CW187" s="79">
        <f t="shared" si="306"/>
        <v>0</v>
      </c>
      <c r="CX187" s="102">
        <f>IF(CV$1="","",SUM(CV187:CW187))</f>
        <v>0</v>
      </c>
      <c r="CY187" s="535"/>
      <c r="CZ187" s="535"/>
      <c r="DA187" s="407"/>
      <c r="DB187" s="322"/>
      <c r="DC187" s="79">
        <f t="shared" si="307"/>
        <v>0</v>
      </c>
      <c r="DD187" s="79">
        <f t="shared" si="308"/>
        <v>0</v>
      </c>
      <c r="DE187" s="102">
        <f>IF(DC$1="","",SUM(DC187:DD187))</f>
        <v>0</v>
      </c>
      <c r="DF187" s="535"/>
      <c r="DG187" s="535"/>
      <c r="DH187" s="407"/>
      <c r="DI187" s="322"/>
      <c r="DJ187" s="79">
        <f t="shared" si="309"/>
        <v>0</v>
      </c>
      <c r="DK187" s="79">
        <f t="shared" si="310"/>
        <v>0</v>
      </c>
      <c r="DL187" s="102">
        <f>IF(DJ$1="","",SUM(DJ187:DK187))</f>
        <v>0</v>
      </c>
      <c r="DM187" s="535"/>
      <c r="DN187" s="535"/>
      <c r="DO187" s="407"/>
      <c r="DP187" s="322"/>
      <c r="DQ187" s="79">
        <f t="shared" si="311"/>
        <v>0</v>
      </c>
      <c r="DR187" s="79">
        <f t="shared" si="312"/>
        <v>0</v>
      </c>
      <c r="DS187" s="102">
        <f>IF(DQ$1="","",SUM(DQ187:DR187))</f>
        <v>0</v>
      </c>
      <c r="DT187" s="535"/>
      <c r="DU187" s="535"/>
      <c r="DV187" s="407"/>
    </row>
    <row r="188" spans="1:126" ht="12.75" outlineLevel="1" x14ac:dyDescent="0.2">
      <c r="A188" s="154" t="s">
        <v>127</v>
      </c>
      <c r="B188" s="171"/>
      <c r="C188" s="53"/>
      <c r="D188" s="53"/>
      <c r="E188" s="102">
        <f t="shared" si="277"/>
        <v>0</v>
      </c>
      <c r="F188" s="147"/>
      <c r="G188" s="18" t="s">
        <v>129</v>
      </c>
      <c r="H188" s="323" t="s">
        <v>343</v>
      </c>
      <c r="I188" s="79">
        <f t="shared" si="278"/>
        <v>0</v>
      </c>
      <c r="J188" s="79">
        <f t="shared" si="279"/>
        <v>0</v>
      </c>
      <c r="K188" s="102">
        <f t="shared" si="280"/>
        <v>0</v>
      </c>
      <c r="L188" s="535"/>
      <c r="M188" s="535"/>
      <c r="N188" s="407"/>
      <c r="O188" s="322" t="str">
        <f t="shared" si="228"/>
        <v>SLE</v>
      </c>
      <c r="P188" s="79">
        <f t="shared" si="281"/>
        <v>0</v>
      </c>
      <c r="Q188" s="79">
        <f t="shared" si="282"/>
        <v>0</v>
      </c>
      <c r="R188" s="102">
        <f>IF(P$1="","",SUM(P188:Q188))</f>
        <v>0</v>
      </c>
      <c r="S188" s="535"/>
      <c r="T188" s="535"/>
      <c r="U188" s="407"/>
      <c r="V188" s="322"/>
      <c r="W188" s="79">
        <f t="shared" si="283"/>
        <v>0</v>
      </c>
      <c r="X188" s="79">
        <f t="shared" si="284"/>
        <v>0</v>
      </c>
      <c r="Y188" s="102">
        <f>IF(W$1="","",SUM(W188:X188))</f>
        <v>0</v>
      </c>
      <c r="Z188" s="535"/>
      <c r="AA188" s="535"/>
      <c r="AB188" s="407"/>
      <c r="AC188" s="322"/>
      <c r="AD188" s="79">
        <f t="shared" si="285"/>
        <v>0</v>
      </c>
      <c r="AE188" s="79">
        <f t="shared" si="286"/>
        <v>0</v>
      </c>
      <c r="AF188" s="102">
        <f>IF(AD$1="","",SUM(AD188:AE188))</f>
        <v>0</v>
      </c>
      <c r="AG188" s="535"/>
      <c r="AH188" s="535"/>
      <c r="AI188" s="407"/>
      <c r="AJ188" s="322"/>
      <c r="AK188" s="79">
        <f t="shared" si="287"/>
        <v>0</v>
      </c>
      <c r="AL188" s="79">
        <f t="shared" si="288"/>
        <v>0</v>
      </c>
      <c r="AM188" s="102">
        <f>IF(AK$1="","",SUM(AK188:AL188))</f>
        <v>0</v>
      </c>
      <c r="AN188" s="535"/>
      <c r="AO188" s="535"/>
      <c r="AP188" s="407"/>
      <c r="AQ188" s="322"/>
      <c r="AR188" s="79">
        <f t="shared" si="289"/>
        <v>0</v>
      </c>
      <c r="AS188" s="79">
        <f t="shared" si="290"/>
        <v>0</v>
      </c>
      <c r="AT188" s="102">
        <f>IF(AR$1="","",SUM(AR188:AS188))</f>
        <v>0</v>
      </c>
      <c r="AU188" s="535"/>
      <c r="AV188" s="535"/>
      <c r="AW188" s="407"/>
      <c r="AX188" s="322"/>
      <c r="AY188" s="79">
        <f t="shared" si="291"/>
        <v>0</v>
      </c>
      <c r="AZ188" s="79">
        <f t="shared" si="292"/>
        <v>0</v>
      </c>
      <c r="BA188" s="102">
        <f>IF(AY$1="","",SUM(AY188:AZ188))</f>
        <v>0</v>
      </c>
      <c r="BB188" s="535"/>
      <c r="BC188" s="535"/>
      <c r="BD188" s="407"/>
      <c r="BE188" s="322"/>
      <c r="BF188" s="79">
        <f t="shared" si="293"/>
        <v>0</v>
      </c>
      <c r="BG188" s="79">
        <f t="shared" si="294"/>
        <v>0</v>
      </c>
      <c r="BH188" s="102">
        <f>IF(BF$1="","",SUM(BF188:BG188))</f>
        <v>0</v>
      </c>
      <c r="BI188" s="535"/>
      <c r="BJ188" s="535"/>
      <c r="BK188" s="407"/>
      <c r="BL188" s="322"/>
      <c r="BM188" s="79">
        <f t="shared" si="295"/>
        <v>0</v>
      </c>
      <c r="BN188" s="79">
        <f t="shared" si="296"/>
        <v>0</v>
      </c>
      <c r="BO188" s="102">
        <f>IF(BM$1="","",SUM(BM188:BN188))</f>
        <v>0</v>
      </c>
      <c r="BP188" s="535"/>
      <c r="BQ188" s="535"/>
      <c r="BR188" s="407"/>
      <c r="BS188" s="322"/>
      <c r="BT188" s="79">
        <f t="shared" si="297"/>
        <v>0</v>
      </c>
      <c r="BU188" s="79">
        <f t="shared" si="298"/>
        <v>0</v>
      </c>
      <c r="BV188" s="102">
        <f>IF(BT$1="","",SUM(BT188:BU188))</f>
        <v>0</v>
      </c>
      <c r="BW188" s="535"/>
      <c r="BX188" s="535"/>
      <c r="BY188" s="407"/>
      <c r="BZ188" s="322"/>
      <c r="CA188" s="79">
        <f t="shared" si="299"/>
        <v>0</v>
      </c>
      <c r="CB188" s="79">
        <f t="shared" si="300"/>
        <v>0</v>
      </c>
      <c r="CC188" s="102">
        <f>IF(CA$1="","",SUM(CA188:CB188))</f>
        <v>0</v>
      </c>
      <c r="CD188" s="535"/>
      <c r="CE188" s="535"/>
      <c r="CF188" s="407"/>
      <c r="CG188" s="322"/>
      <c r="CH188" s="79">
        <f t="shared" si="301"/>
        <v>0</v>
      </c>
      <c r="CI188" s="79">
        <f t="shared" si="302"/>
        <v>0</v>
      </c>
      <c r="CJ188" s="102">
        <f>IF(CH$1="","",SUM(CH188:CI188))</f>
        <v>0</v>
      </c>
      <c r="CK188" s="535"/>
      <c r="CL188" s="535"/>
      <c r="CM188" s="407"/>
      <c r="CN188" s="322"/>
      <c r="CO188" s="79">
        <f t="shared" si="303"/>
        <v>0</v>
      </c>
      <c r="CP188" s="79">
        <f t="shared" si="304"/>
        <v>0</v>
      </c>
      <c r="CQ188" s="102">
        <f>IF(CO$1="","",SUM(CO188:CP188))</f>
        <v>0</v>
      </c>
      <c r="CR188" s="535"/>
      <c r="CS188" s="535"/>
      <c r="CT188" s="407"/>
      <c r="CU188" s="322"/>
      <c r="CV188" s="79">
        <f t="shared" si="305"/>
        <v>0</v>
      </c>
      <c r="CW188" s="79">
        <f t="shared" si="306"/>
        <v>0</v>
      </c>
      <c r="CX188" s="102">
        <f>IF(CV$1="","",SUM(CV188:CW188))</f>
        <v>0</v>
      </c>
      <c r="CY188" s="535"/>
      <c r="CZ188" s="535"/>
      <c r="DA188" s="407"/>
      <c r="DB188" s="322"/>
      <c r="DC188" s="79">
        <f t="shared" si="307"/>
        <v>0</v>
      </c>
      <c r="DD188" s="79">
        <f t="shared" si="308"/>
        <v>0</v>
      </c>
      <c r="DE188" s="102">
        <f>IF(DC$1="","",SUM(DC188:DD188))</f>
        <v>0</v>
      </c>
      <c r="DF188" s="535"/>
      <c r="DG188" s="535"/>
      <c r="DH188" s="407"/>
      <c r="DI188" s="322"/>
      <c r="DJ188" s="79">
        <f t="shared" si="309"/>
        <v>0</v>
      </c>
      <c r="DK188" s="79">
        <f t="shared" si="310"/>
        <v>0</v>
      </c>
      <c r="DL188" s="102">
        <f>IF(DJ$1="","",SUM(DJ188:DK188))</f>
        <v>0</v>
      </c>
      <c r="DM188" s="535"/>
      <c r="DN188" s="535"/>
      <c r="DO188" s="407"/>
      <c r="DP188" s="322"/>
      <c r="DQ188" s="79">
        <f t="shared" si="311"/>
        <v>0</v>
      </c>
      <c r="DR188" s="79">
        <f t="shared" si="312"/>
        <v>0</v>
      </c>
      <c r="DS188" s="102">
        <f>IF(DQ$1="","",SUM(DQ188:DR188))</f>
        <v>0</v>
      </c>
      <c r="DT188" s="535"/>
      <c r="DU188" s="535"/>
      <c r="DV188" s="407"/>
    </row>
    <row r="189" spans="1:126" ht="12.75" outlineLevel="1" x14ac:dyDescent="0.2">
      <c r="A189" s="154" t="s">
        <v>12</v>
      </c>
      <c r="B189" s="171"/>
      <c r="C189" s="53"/>
      <c r="D189" s="53"/>
      <c r="E189" s="102">
        <f t="shared" si="277"/>
        <v>0</v>
      </c>
      <c r="F189" s="147"/>
      <c r="G189" s="18" t="s">
        <v>230</v>
      </c>
      <c r="H189" s="323" t="s">
        <v>343</v>
      </c>
      <c r="I189" s="79">
        <f t="shared" si="278"/>
        <v>0</v>
      </c>
      <c r="J189" s="79">
        <f t="shared" si="279"/>
        <v>0</v>
      </c>
      <c r="K189" s="102">
        <f t="shared" si="280"/>
        <v>0</v>
      </c>
      <c r="L189" s="535"/>
      <c r="M189" s="535"/>
      <c r="N189" s="407"/>
      <c r="O189" s="322" t="str">
        <f t="shared" si="228"/>
        <v>SLE</v>
      </c>
      <c r="P189" s="79">
        <f t="shared" si="281"/>
        <v>0</v>
      </c>
      <c r="Q189" s="79">
        <f t="shared" si="282"/>
        <v>0</v>
      </c>
      <c r="R189" s="102">
        <f>IF(P$1="","",SUM(P189:Q189))</f>
        <v>0</v>
      </c>
      <c r="S189" s="535"/>
      <c r="T189" s="535"/>
      <c r="U189" s="407"/>
      <c r="V189" s="322"/>
      <c r="W189" s="79">
        <f t="shared" si="283"/>
        <v>0</v>
      </c>
      <c r="X189" s="79">
        <f t="shared" si="284"/>
        <v>0</v>
      </c>
      <c r="Y189" s="102">
        <f>IF(W$1="","",SUM(W189:X189))</f>
        <v>0</v>
      </c>
      <c r="Z189" s="535"/>
      <c r="AA189" s="535"/>
      <c r="AB189" s="407"/>
      <c r="AC189" s="322"/>
      <c r="AD189" s="79">
        <f t="shared" si="285"/>
        <v>0</v>
      </c>
      <c r="AE189" s="79">
        <f t="shared" si="286"/>
        <v>0</v>
      </c>
      <c r="AF189" s="102">
        <f>IF(AD$1="","",SUM(AD189:AE189))</f>
        <v>0</v>
      </c>
      <c r="AG189" s="535"/>
      <c r="AH189" s="535"/>
      <c r="AI189" s="407"/>
      <c r="AJ189" s="322"/>
      <c r="AK189" s="79">
        <f t="shared" si="287"/>
        <v>0</v>
      </c>
      <c r="AL189" s="79">
        <f t="shared" si="288"/>
        <v>0</v>
      </c>
      <c r="AM189" s="102">
        <f>IF(AK$1="","",SUM(AK189:AL189))</f>
        <v>0</v>
      </c>
      <c r="AN189" s="535"/>
      <c r="AO189" s="535"/>
      <c r="AP189" s="407"/>
      <c r="AQ189" s="322"/>
      <c r="AR189" s="79">
        <f t="shared" si="289"/>
        <v>0</v>
      </c>
      <c r="AS189" s="79">
        <f t="shared" si="290"/>
        <v>0</v>
      </c>
      <c r="AT189" s="102">
        <f>IF(AR$1="","",SUM(AR189:AS189))</f>
        <v>0</v>
      </c>
      <c r="AU189" s="535"/>
      <c r="AV189" s="535"/>
      <c r="AW189" s="407"/>
      <c r="AX189" s="322"/>
      <c r="AY189" s="79">
        <f t="shared" si="291"/>
        <v>0</v>
      </c>
      <c r="AZ189" s="79">
        <f t="shared" si="292"/>
        <v>0</v>
      </c>
      <c r="BA189" s="102">
        <f>IF(AY$1="","",SUM(AY189:AZ189))</f>
        <v>0</v>
      </c>
      <c r="BB189" s="535"/>
      <c r="BC189" s="535"/>
      <c r="BD189" s="407"/>
      <c r="BE189" s="322"/>
      <c r="BF189" s="79">
        <f t="shared" si="293"/>
        <v>0</v>
      </c>
      <c r="BG189" s="79">
        <f t="shared" si="294"/>
        <v>0</v>
      </c>
      <c r="BH189" s="102">
        <f>IF(BF$1="","",SUM(BF189:BG189))</f>
        <v>0</v>
      </c>
      <c r="BI189" s="535"/>
      <c r="BJ189" s="535"/>
      <c r="BK189" s="407"/>
      <c r="BL189" s="322"/>
      <c r="BM189" s="79">
        <f t="shared" si="295"/>
        <v>0</v>
      </c>
      <c r="BN189" s="79">
        <f t="shared" si="296"/>
        <v>0</v>
      </c>
      <c r="BO189" s="102">
        <f>IF(BM$1="","",SUM(BM189:BN189))</f>
        <v>0</v>
      </c>
      <c r="BP189" s="535"/>
      <c r="BQ189" s="535"/>
      <c r="BR189" s="407"/>
      <c r="BS189" s="322"/>
      <c r="BT189" s="79">
        <f t="shared" si="297"/>
        <v>0</v>
      </c>
      <c r="BU189" s="79">
        <f t="shared" si="298"/>
        <v>0</v>
      </c>
      <c r="BV189" s="102">
        <f>IF(BT$1="","",SUM(BT189:BU189))</f>
        <v>0</v>
      </c>
      <c r="BW189" s="535"/>
      <c r="BX189" s="535"/>
      <c r="BY189" s="407"/>
      <c r="BZ189" s="322"/>
      <c r="CA189" s="79">
        <f t="shared" si="299"/>
        <v>0</v>
      </c>
      <c r="CB189" s="79">
        <f t="shared" si="300"/>
        <v>0</v>
      </c>
      <c r="CC189" s="102">
        <f>IF(CA$1="","",SUM(CA189:CB189))</f>
        <v>0</v>
      </c>
      <c r="CD189" s="535"/>
      <c r="CE189" s="535"/>
      <c r="CF189" s="407"/>
      <c r="CG189" s="322"/>
      <c r="CH189" s="79">
        <f t="shared" si="301"/>
        <v>0</v>
      </c>
      <c r="CI189" s="79">
        <f t="shared" si="302"/>
        <v>0</v>
      </c>
      <c r="CJ189" s="102">
        <f>IF(CH$1="","",SUM(CH189:CI189))</f>
        <v>0</v>
      </c>
      <c r="CK189" s="535"/>
      <c r="CL189" s="535"/>
      <c r="CM189" s="407"/>
      <c r="CN189" s="322"/>
      <c r="CO189" s="79">
        <f t="shared" si="303"/>
        <v>0</v>
      </c>
      <c r="CP189" s="79">
        <f t="shared" si="304"/>
        <v>0</v>
      </c>
      <c r="CQ189" s="102">
        <f>IF(CO$1="","",SUM(CO189:CP189))</f>
        <v>0</v>
      </c>
      <c r="CR189" s="535"/>
      <c r="CS189" s="535"/>
      <c r="CT189" s="407"/>
      <c r="CU189" s="322"/>
      <c r="CV189" s="79">
        <f t="shared" si="305"/>
        <v>0</v>
      </c>
      <c r="CW189" s="79">
        <f t="shared" si="306"/>
        <v>0</v>
      </c>
      <c r="CX189" s="102">
        <f>IF(CV$1="","",SUM(CV189:CW189))</f>
        <v>0</v>
      </c>
      <c r="CY189" s="535"/>
      <c r="CZ189" s="535"/>
      <c r="DA189" s="407"/>
      <c r="DB189" s="322"/>
      <c r="DC189" s="79">
        <f t="shared" si="307"/>
        <v>0</v>
      </c>
      <c r="DD189" s="79">
        <f t="shared" si="308"/>
        <v>0</v>
      </c>
      <c r="DE189" s="102">
        <f>IF(DC$1="","",SUM(DC189:DD189))</f>
        <v>0</v>
      </c>
      <c r="DF189" s="535"/>
      <c r="DG189" s="535"/>
      <c r="DH189" s="407"/>
      <c r="DI189" s="322"/>
      <c r="DJ189" s="79">
        <f t="shared" si="309"/>
        <v>0</v>
      </c>
      <c r="DK189" s="79">
        <f t="shared" si="310"/>
        <v>0</v>
      </c>
      <c r="DL189" s="102">
        <f>IF(DJ$1="","",SUM(DJ189:DK189))</f>
        <v>0</v>
      </c>
      <c r="DM189" s="535"/>
      <c r="DN189" s="535"/>
      <c r="DO189" s="407"/>
      <c r="DP189" s="322"/>
      <c r="DQ189" s="79">
        <f t="shared" si="311"/>
        <v>0</v>
      </c>
      <c r="DR189" s="79">
        <f t="shared" si="312"/>
        <v>0</v>
      </c>
      <c r="DS189" s="102">
        <f>IF(DQ$1="","",SUM(DQ189:DR189))</f>
        <v>0</v>
      </c>
      <c r="DT189" s="535"/>
      <c r="DU189" s="535"/>
      <c r="DV189" s="407"/>
    </row>
    <row r="190" spans="1:126" ht="12.75" outlineLevel="1" x14ac:dyDescent="0.2">
      <c r="A190" s="221" t="s">
        <v>7</v>
      </c>
      <c r="B190" s="151"/>
      <c r="C190" s="103">
        <f>SUMIF($H191:$H207,MID($H190,3,10),C191:C207)</f>
        <v>0</v>
      </c>
      <c r="D190" s="103">
        <f>SUMIF($H191:$H207,MID($H190,3,10),D191:D207)</f>
        <v>0</v>
      </c>
      <c r="E190" s="103">
        <f t="shared" si="277"/>
        <v>0</v>
      </c>
      <c r="F190" s="147"/>
      <c r="G190" s="18"/>
      <c r="H190" s="323" t="s">
        <v>346</v>
      </c>
      <c r="I190" s="77">
        <f t="shared" si="278"/>
        <v>0</v>
      </c>
      <c r="J190" s="77">
        <f t="shared" si="279"/>
        <v>0</v>
      </c>
      <c r="K190" s="103">
        <f t="shared" si="280"/>
        <v>0</v>
      </c>
      <c r="L190" s="432">
        <f>IF(I$1="","",SUMIF($H191:$H207,MID($H190,3,10),L191:L207))</f>
        <v>0</v>
      </c>
      <c r="M190" s="432">
        <f>IF(I$1="","",SUMIF($H191:$H207,MID($H190,3,10),M191:M207))</f>
        <v>0</v>
      </c>
      <c r="N190" s="407"/>
      <c r="O190" s="322" t="str">
        <f t="shared" si="228"/>
        <v>SL</v>
      </c>
      <c r="P190" s="77">
        <f t="shared" si="281"/>
        <v>0</v>
      </c>
      <c r="Q190" s="77">
        <f t="shared" si="282"/>
        <v>0</v>
      </c>
      <c r="R190" s="103">
        <f>IF(P$1="","",SUM(P190:Q190))</f>
        <v>0</v>
      </c>
      <c r="S190" s="432">
        <f>IF(P$1="","",SUMIF($H191:$H207,MID($H190,3,10),S191:S207))</f>
        <v>0</v>
      </c>
      <c r="T190" s="432">
        <f>IF(P$1="","",SUMIF($H191:$H207,MID($H190,3,10),T191:T207))</f>
        <v>0</v>
      </c>
      <c r="U190" s="407"/>
      <c r="V190" s="322"/>
      <c r="W190" s="77">
        <f t="shared" si="283"/>
        <v>0</v>
      </c>
      <c r="X190" s="77">
        <f t="shared" si="284"/>
        <v>0</v>
      </c>
      <c r="Y190" s="103">
        <f>IF(W$1="","",SUM(W190:X190))</f>
        <v>0</v>
      </c>
      <c r="Z190" s="432">
        <f>IF(W$1="","",SUMIF($H191:$H207,MID($H190,3,10),Z191:Z207))</f>
        <v>0</v>
      </c>
      <c r="AA190" s="432">
        <f>IF(W$1="","",SUMIF($H191:$H207,MID($H190,3,10),AA191:AA207))</f>
        <v>0</v>
      </c>
      <c r="AB190" s="407"/>
      <c r="AC190" s="322"/>
      <c r="AD190" s="77">
        <f t="shared" si="285"/>
        <v>0</v>
      </c>
      <c r="AE190" s="77">
        <f t="shared" si="286"/>
        <v>0</v>
      </c>
      <c r="AF190" s="103">
        <f>IF(AD$1="","",SUM(AD190:AE190))</f>
        <v>0</v>
      </c>
      <c r="AG190" s="432">
        <f>IF(AD$1="","",SUMIF($H191:$H207,MID($H190,3,10),AG191:AG207))</f>
        <v>0</v>
      </c>
      <c r="AH190" s="432">
        <f>IF(AD$1="","",SUMIF($H191:$H207,MID($H190,3,10),AH191:AH207))</f>
        <v>0</v>
      </c>
      <c r="AI190" s="407"/>
      <c r="AJ190" s="322"/>
      <c r="AK190" s="77">
        <f t="shared" si="287"/>
        <v>0</v>
      </c>
      <c r="AL190" s="77">
        <f t="shared" si="288"/>
        <v>0</v>
      </c>
      <c r="AM190" s="103">
        <f>IF(AK$1="","",SUM(AK190:AL190))</f>
        <v>0</v>
      </c>
      <c r="AN190" s="432">
        <f>IF(AK$1="","",SUMIF($H191:$H207,MID($H190,3,10),AN191:AN207))</f>
        <v>0</v>
      </c>
      <c r="AO190" s="432">
        <f>IF(AK$1="","",SUMIF($H191:$H207,MID($H190,3,10),AO191:AO207))</f>
        <v>0</v>
      </c>
      <c r="AP190" s="407"/>
      <c r="AQ190" s="322"/>
      <c r="AR190" s="77">
        <f t="shared" si="289"/>
        <v>0</v>
      </c>
      <c r="AS190" s="77">
        <f t="shared" si="290"/>
        <v>0</v>
      </c>
      <c r="AT190" s="103">
        <f>IF(AR$1="","",SUM(AR190:AS190))</f>
        <v>0</v>
      </c>
      <c r="AU190" s="432">
        <f>IF(AR$1="","",SUMIF($H191:$H207,MID($H190,3,10),AU191:AU207))</f>
        <v>0</v>
      </c>
      <c r="AV190" s="432">
        <f>IF(AR$1="","",SUMIF($H191:$H207,MID($H190,3,10),AV191:AV207))</f>
        <v>0</v>
      </c>
      <c r="AW190" s="407"/>
      <c r="AX190" s="322"/>
      <c r="AY190" s="77">
        <f t="shared" si="291"/>
        <v>0</v>
      </c>
      <c r="AZ190" s="77">
        <f t="shared" si="292"/>
        <v>0</v>
      </c>
      <c r="BA190" s="103">
        <f>IF(AY$1="","",SUM(AY190:AZ190))</f>
        <v>0</v>
      </c>
      <c r="BB190" s="432">
        <f>IF(AY$1="","",SUMIF($H191:$H207,MID($H190,3,10),BB191:BB207))</f>
        <v>0</v>
      </c>
      <c r="BC190" s="432">
        <f>IF(AY$1="","",SUMIF($H191:$H207,MID($H190,3,10),BC191:BC207))</f>
        <v>0</v>
      </c>
      <c r="BD190" s="407"/>
      <c r="BE190" s="322"/>
      <c r="BF190" s="77">
        <f t="shared" si="293"/>
        <v>0</v>
      </c>
      <c r="BG190" s="77">
        <f t="shared" si="294"/>
        <v>0</v>
      </c>
      <c r="BH190" s="103">
        <f>IF(BF$1="","",SUM(BF190:BG190))</f>
        <v>0</v>
      </c>
      <c r="BI190" s="432">
        <f>IF(BF$1="","",SUMIF($H191:$H207,MID($H190,3,10),BI191:BI207))</f>
        <v>0</v>
      </c>
      <c r="BJ190" s="432">
        <f>IF(BF$1="","",SUMIF($H191:$H207,MID($H190,3,10),BJ191:BJ207))</f>
        <v>0</v>
      </c>
      <c r="BK190" s="407"/>
      <c r="BL190" s="322"/>
      <c r="BM190" s="77">
        <f t="shared" si="295"/>
        <v>0</v>
      </c>
      <c r="BN190" s="77">
        <f t="shared" si="296"/>
        <v>0</v>
      </c>
      <c r="BO190" s="103">
        <f>IF(BM$1="","",SUM(BM190:BN190))</f>
        <v>0</v>
      </c>
      <c r="BP190" s="432">
        <f>IF(BM$1="","",SUMIF($H191:$H207,MID($H190,3,10),BP191:BP207))</f>
        <v>0</v>
      </c>
      <c r="BQ190" s="432">
        <f>IF(BM$1="","",SUMIF($H191:$H207,MID($H190,3,10),BQ191:BQ207))</f>
        <v>0</v>
      </c>
      <c r="BR190" s="407"/>
      <c r="BS190" s="322"/>
      <c r="BT190" s="77">
        <f t="shared" si="297"/>
        <v>0</v>
      </c>
      <c r="BU190" s="77">
        <f t="shared" si="298"/>
        <v>0</v>
      </c>
      <c r="BV190" s="103">
        <f>IF(BT$1="","",SUM(BT190:BU190))</f>
        <v>0</v>
      </c>
      <c r="BW190" s="432">
        <f>IF(BT$1="","",SUMIF($H191:$H207,MID($H190,3,10),BW191:BW207))</f>
        <v>0</v>
      </c>
      <c r="BX190" s="432">
        <f>IF(BT$1="","",SUMIF($H191:$H207,MID($H190,3,10),BX191:BX207))</f>
        <v>0</v>
      </c>
      <c r="BY190" s="407"/>
      <c r="BZ190" s="322"/>
      <c r="CA190" s="77">
        <f t="shared" si="299"/>
        <v>0</v>
      </c>
      <c r="CB190" s="77">
        <f t="shared" si="300"/>
        <v>0</v>
      </c>
      <c r="CC190" s="103">
        <f>IF(CA$1="","",SUM(CA190:CB190))</f>
        <v>0</v>
      </c>
      <c r="CD190" s="432">
        <f>IF(CA$1="","",SUMIF($H191:$H207,MID($H190,3,10),CD191:CD207))</f>
        <v>0</v>
      </c>
      <c r="CE190" s="432">
        <f>IF(CA$1="","",SUMIF($H191:$H207,MID($H190,3,10),CE191:CE207))</f>
        <v>0</v>
      </c>
      <c r="CF190" s="407"/>
      <c r="CG190" s="322"/>
      <c r="CH190" s="77">
        <f t="shared" si="301"/>
        <v>0</v>
      </c>
      <c r="CI190" s="77">
        <f t="shared" si="302"/>
        <v>0</v>
      </c>
      <c r="CJ190" s="103">
        <f>IF(CH$1="","",SUM(CH190:CI190))</f>
        <v>0</v>
      </c>
      <c r="CK190" s="432">
        <f>IF(CH$1="","",SUMIF($H191:$H207,MID($H190,3,10),CK191:CK207))</f>
        <v>0</v>
      </c>
      <c r="CL190" s="432">
        <f>IF(CH$1="","",SUMIF($H191:$H207,MID($H190,3,10),CL191:CL207))</f>
        <v>0</v>
      </c>
      <c r="CM190" s="407"/>
      <c r="CN190" s="322"/>
      <c r="CO190" s="77">
        <f t="shared" si="303"/>
        <v>0</v>
      </c>
      <c r="CP190" s="77">
        <f t="shared" si="304"/>
        <v>0</v>
      </c>
      <c r="CQ190" s="103">
        <f>IF(CO$1="","",SUM(CO190:CP190))</f>
        <v>0</v>
      </c>
      <c r="CR190" s="432">
        <f>IF(CO$1="","",SUMIF($H191:$H207,MID($H190,3,10),CR191:CR207))</f>
        <v>0</v>
      </c>
      <c r="CS190" s="432">
        <f>IF(CO$1="","",SUMIF($H191:$H207,MID($H190,3,10),CS191:CS207))</f>
        <v>0</v>
      </c>
      <c r="CT190" s="407"/>
      <c r="CU190" s="322"/>
      <c r="CV190" s="77">
        <f t="shared" si="305"/>
        <v>0</v>
      </c>
      <c r="CW190" s="77">
        <f t="shared" si="306"/>
        <v>0</v>
      </c>
      <c r="CX190" s="103">
        <f>IF(CV$1="","",SUM(CV190:CW190))</f>
        <v>0</v>
      </c>
      <c r="CY190" s="432">
        <f>IF(CV$1="","",SUMIF($H191:$H207,MID($H190,3,10),CY191:CY207))</f>
        <v>0</v>
      </c>
      <c r="CZ190" s="432">
        <f>IF(CV$1="","",SUMIF($H191:$H207,MID($H190,3,10),CZ191:CZ207))</f>
        <v>0</v>
      </c>
      <c r="DA190" s="407"/>
      <c r="DB190" s="322"/>
      <c r="DC190" s="77">
        <f t="shared" si="307"/>
        <v>0</v>
      </c>
      <c r="DD190" s="77">
        <f t="shared" si="308"/>
        <v>0</v>
      </c>
      <c r="DE190" s="103">
        <f>IF(DC$1="","",SUM(DC190:DD190))</f>
        <v>0</v>
      </c>
      <c r="DF190" s="432">
        <f>IF(DC$1="","",SUMIF($H191:$H207,MID($H190,3,10),DF191:DF207))</f>
        <v>0</v>
      </c>
      <c r="DG190" s="432">
        <f>IF(DC$1="","",SUMIF($H191:$H207,MID($H190,3,10),DG191:DG207))</f>
        <v>0</v>
      </c>
      <c r="DH190" s="407"/>
      <c r="DI190" s="322"/>
      <c r="DJ190" s="77">
        <f t="shared" si="309"/>
        <v>0</v>
      </c>
      <c r="DK190" s="77">
        <f t="shared" si="310"/>
        <v>0</v>
      </c>
      <c r="DL190" s="103">
        <f>IF(DJ$1="","",SUM(DJ190:DK190))</f>
        <v>0</v>
      </c>
      <c r="DM190" s="432">
        <f>IF(DJ$1="","",SUMIF($H191:$H207,MID($H190,3,10),DM191:DM207))</f>
        <v>0</v>
      </c>
      <c r="DN190" s="432">
        <f>IF(DJ$1="","",SUMIF($H191:$H207,MID($H190,3,10),DN191:DN207))</f>
        <v>0</v>
      </c>
      <c r="DO190" s="407"/>
      <c r="DP190" s="322"/>
      <c r="DQ190" s="77">
        <f t="shared" si="311"/>
        <v>0</v>
      </c>
      <c r="DR190" s="77">
        <f t="shared" si="312"/>
        <v>0</v>
      </c>
      <c r="DS190" s="103">
        <f>IF(DQ$1="","",SUM(DQ190:DR190))</f>
        <v>0</v>
      </c>
      <c r="DT190" s="432">
        <f>IF(DQ$1="","",SUMIF($H191:$H207,MID($H190,3,10),DT191:DT207))</f>
        <v>0</v>
      </c>
      <c r="DU190" s="432">
        <f>IF(DQ$1="","",SUMIF($H191:$H207,MID($H190,3,10),DU191:DU207))</f>
        <v>0</v>
      </c>
      <c r="DV190" s="407"/>
    </row>
    <row r="191" spans="1:126" ht="12.75" outlineLevel="1" x14ac:dyDescent="0.2">
      <c r="A191" s="154" t="s">
        <v>6</v>
      </c>
      <c r="B191" s="170"/>
      <c r="C191" s="55"/>
      <c r="D191" s="55"/>
      <c r="E191" s="102">
        <f t="shared" si="277"/>
        <v>0</v>
      </c>
      <c r="F191" s="210"/>
      <c r="G191" s="18"/>
      <c r="H191" s="323" t="s">
        <v>345</v>
      </c>
      <c r="I191" s="79">
        <f t="shared" si="278"/>
        <v>0</v>
      </c>
      <c r="J191" s="79">
        <f t="shared" si="279"/>
        <v>0</v>
      </c>
      <c r="K191" s="102">
        <f t="shared" si="280"/>
        <v>0</v>
      </c>
      <c r="L191" s="535"/>
      <c r="M191" s="535"/>
      <c r="N191" s="407"/>
      <c r="O191" s="322" t="str">
        <f t="shared" si="228"/>
        <v>SLC</v>
      </c>
      <c r="P191" s="79">
        <f t="shared" si="281"/>
        <v>0</v>
      </c>
      <c r="Q191" s="79">
        <f t="shared" si="282"/>
        <v>0</v>
      </c>
      <c r="R191" s="102">
        <f t="shared" ref="R191:R218" si="313">IF(P$1="","",SUM(P191:Q191))</f>
        <v>0</v>
      </c>
      <c r="S191" s="535"/>
      <c r="T191" s="535"/>
      <c r="U191" s="407"/>
      <c r="V191" s="322"/>
      <c r="W191" s="79">
        <f t="shared" si="283"/>
        <v>0</v>
      </c>
      <c r="X191" s="79">
        <f t="shared" si="284"/>
        <v>0</v>
      </c>
      <c r="Y191" s="102">
        <f t="shared" ref="Y191:Y218" si="314">IF(W$1="","",SUM(W191:X191))</f>
        <v>0</v>
      </c>
      <c r="Z191" s="535"/>
      <c r="AA191" s="535"/>
      <c r="AB191" s="407"/>
      <c r="AC191" s="322"/>
      <c r="AD191" s="79">
        <f t="shared" si="285"/>
        <v>0</v>
      </c>
      <c r="AE191" s="79">
        <f t="shared" si="286"/>
        <v>0</v>
      </c>
      <c r="AF191" s="102">
        <f t="shared" ref="AF191:AF218" si="315">IF(AD$1="","",SUM(AD191:AE191))</f>
        <v>0</v>
      </c>
      <c r="AG191" s="535"/>
      <c r="AH191" s="535"/>
      <c r="AI191" s="407"/>
      <c r="AJ191" s="322"/>
      <c r="AK191" s="79">
        <f t="shared" si="287"/>
        <v>0</v>
      </c>
      <c r="AL191" s="79">
        <f t="shared" si="288"/>
        <v>0</v>
      </c>
      <c r="AM191" s="102">
        <f t="shared" ref="AM191:AM218" si="316">IF(AK$1="","",SUM(AK191:AL191))</f>
        <v>0</v>
      </c>
      <c r="AN191" s="535"/>
      <c r="AO191" s="535"/>
      <c r="AP191" s="407"/>
      <c r="AQ191" s="322"/>
      <c r="AR191" s="79">
        <f t="shared" si="289"/>
        <v>0</v>
      </c>
      <c r="AS191" s="79">
        <f t="shared" si="290"/>
        <v>0</v>
      </c>
      <c r="AT191" s="102">
        <f t="shared" ref="AT191:AT218" si="317">IF(AR$1="","",SUM(AR191:AS191))</f>
        <v>0</v>
      </c>
      <c r="AU191" s="535"/>
      <c r="AV191" s="535"/>
      <c r="AW191" s="407"/>
      <c r="AX191" s="322"/>
      <c r="AY191" s="79">
        <f t="shared" si="291"/>
        <v>0</v>
      </c>
      <c r="AZ191" s="79">
        <f t="shared" si="292"/>
        <v>0</v>
      </c>
      <c r="BA191" s="102">
        <f t="shared" ref="BA191:BA218" si="318">IF(AY$1="","",SUM(AY191:AZ191))</f>
        <v>0</v>
      </c>
      <c r="BB191" s="535"/>
      <c r="BC191" s="535"/>
      <c r="BD191" s="407"/>
      <c r="BE191" s="322"/>
      <c r="BF191" s="79">
        <f t="shared" si="293"/>
        <v>0</v>
      </c>
      <c r="BG191" s="79">
        <f t="shared" si="294"/>
        <v>0</v>
      </c>
      <c r="BH191" s="102">
        <f t="shared" ref="BH191:BH218" si="319">IF(BF$1="","",SUM(BF191:BG191))</f>
        <v>0</v>
      </c>
      <c r="BI191" s="535"/>
      <c r="BJ191" s="535"/>
      <c r="BK191" s="407"/>
      <c r="BL191" s="322"/>
      <c r="BM191" s="79">
        <f t="shared" si="295"/>
        <v>0</v>
      </c>
      <c r="BN191" s="79">
        <f t="shared" si="296"/>
        <v>0</v>
      </c>
      <c r="BO191" s="102">
        <f t="shared" ref="BO191:BO218" si="320">IF(BM$1="","",SUM(BM191:BN191))</f>
        <v>0</v>
      </c>
      <c r="BP191" s="535"/>
      <c r="BQ191" s="535"/>
      <c r="BR191" s="407"/>
      <c r="BS191" s="322"/>
      <c r="BT191" s="79">
        <f t="shared" si="297"/>
        <v>0</v>
      </c>
      <c r="BU191" s="79">
        <f t="shared" si="298"/>
        <v>0</v>
      </c>
      <c r="BV191" s="102">
        <f t="shared" ref="BV191:BV218" si="321">IF(BT$1="","",SUM(BT191:BU191))</f>
        <v>0</v>
      </c>
      <c r="BW191" s="535"/>
      <c r="BX191" s="535"/>
      <c r="BY191" s="407"/>
      <c r="BZ191" s="322"/>
      <c r="CA191" s="79">
        <f t="shared" si="299"/>
        <v>0</v>
      </c>
      <c r="CB191" s="79">
        <f t="shared" si="300"/>
        <v>0</v>
      </c>
      <c r="CC191" s="102">
        <f t="shared" ref="CC191:CC218" si="322">IF(CA$1="","",SUM(CA191:CB191))</f>
        <v>0</v>
      </c>
      <c r="CD191" s="535"/>
      <c r="CE191" s="535"/>
      <c r="CF191" s="407"/>
      <c r="CG191" s="322"/>
      <c r="CH191" s="79">
        <f t="shared" si="301"/>
        <v>0</v>
      </c>
      <c r="CI191" s="79">
        <f t="shared" si="302"/>
        <v>0</v>
      </c>
      <c r="CJ191" s="102">
        <f t="shared" ref="CJ191:CJ218" si="323">IF(CH$1="","",SUM(CH191:CI191))</f>
        <v>0</v>
      </c>
      <c r="CK191" s="535"/>
      <c r="CL191" s="535"/>
      <c r="CM191" s="407"/>
      <c r="CN191" s="322"/>
      <c r="CO191" s="79">
        <f t="shared" si="303"/>
        <v>0</v>
      </c>
      <c r="CP191" s="79">
        <f t="shared" si="304"/>
        <v>0</v>
      </c>
      <c r="CQ191" s="102">
        <f t="shared" ref="CQ191:CQ218" si="324">IF(CO$1="","",SUM(CO191:CP191))</f>
        <v>0</v>
      </c>
      <c r="CR191" s="535"/>
      <c r="CS191" s="535"/>
      <c r="CT191" s="407"/>
      <c r="CU191" s="322"/>
      <c r="CV191" s="79">
        <f t="shared" si="305"/>
        <v>0</v>
      </c>
      <c r="CW191" s="79">
        <f t="shared" si="306"/>
        <v>0</v>
      </c>
      <c r="CX191" s="102">
        <f t="shared" ref="CX191:CX218" si="325">IF(CV$1="","",SUM(CV191:CW191))</f>
        <v>0</v>
      </c>
      <c r="CY191" s="535"/>
      <c r="CZ191" s="535"/>
      <c r="DA191" s="407"/>
      <c r="DB191" s="322"/>
      <c r="DC191" s="79">
        <f t="shared" si="307"/>
        <v>0</v>
      </c>
      <c r="DD191" s="79">
        <f t="shared" si="308"/>
        <v>0</v>
      </c>
      <c r="DE191" s="102">
        <f t="shared" ref="DE191:DE218" si="326">IF(DC$1="","",SUM(DC191:DD191))</f>
        <v>0</v>
      </c>
      <c r="DF191" s="535"/>
      <c r="DG191" s="535"/>
      <c r="DH191" s="407"/>
      <c r="DI191" s="322"/>
      <c r="DJ191" s="79">
        <f t="shared" si="309"/>
        <v>0</v>
      </c>
      <c r="DK191" s="79">
        <f t="shared" si="310"/>
        <v>0</v>
      </c>
      <c r="DL191" s="102">
        <f t="shared" ref="DL191:DL218" si="327">IF(DJ$1="","",SUM(DJ191:DK191))</f>
        <v>0</v>
      </c>
      <c r="DM191" s="535"/>
      <c r="DN191" s="535"/>
      <c r="DO191" s="407"/>
      <c r="DP191" s="322"/>
      <c r="DQ191" s="79">
        <f t="shared" si="311"/>
        <v>0</v>
      </c>
      <c r="DR191" s="79">
        <f t="shared" si="312"/>
        <v>0</v>
      </c>
      <c r="DS191" s="102">
        <f t="shared" ref="DS191:DS218" si="328">IF(DQ$1="","",SUM(DQ191:DR191))</f>
        <v>0</v>
      </c>
      <c r="DT191" s="535"/>
      <c r="DU191" s="535"/>
      <c r="DV191" s="407"/>
    </row>
    <row r="192" spans="1:126" ht="12.75" outlineLevel="1" x14ac:dyDescent="0.2">
      <c r="A192" s="154" t="s">
        <v>25</v>
      </c>
      <c r="B192" s="170"/>
      <c r="C192" s="55"/>
      <c r="D192" s="55"/>
      <c r="E192" s="102">
        <f t="shared" si="277"/>
        <v>0</v>
      </c>
      <c r="F192" s="210"/>
      <c r="G192" s="18" t="s">
        <v>251</v>
      </c>
      <c r="H192" s="323" t="s">
        <v>345</v>
      </c>
      <c r="I192" s="79">
        <f t="shared" si="278"/>
        <v>0</v>
      </c>
      <c r="J192" s="79">
        <f t="shared" si="279"/>
        <v>0</v>
      </c>
      <c r="K192" s="78">
        <f t="shared" si="280"/>
        <v>0</v>
      </c>
      <c r="L192" s="535"/>
      <c r="M192" s="535"/>
      <c r="N192" s="407"/>
      <c r="O192" s="322" t="str">
        <f t="shared" si="228"/>
        <v>SLC</v>
      </c>
      <c r="P192" s="79">
        <f t="shared" si="281"/>
        <v>0</v>
      </c>
      <c r="Q192" s="79">
        <f t="shared" si="282"/>
        <v>0</v>
      </c>
      <c r="R192" s="78">
        <f t="shared" si="313"/>
        <v>0</v>
      </c>
      <c r="S192" s="535"/>
      <c r="T192" s="535"/>
      <c r="U192" s="407"/>
      <c r="V192" s="322"/>
      <c r="W192" s="79">
        <f t="shared" si="283"/>
        <v>0</v>
      </c>
      <c r="X192" s="79">
        <f t="shared" si="284"/>
        <v>0</v>
      </c>
      <c r="Y192" s="78">
        <f t="shared" si="314"/>
        <v>0</v>
      </c>
      <c r="Z192" s="535"/>
      <c r="AA192" s="535"/>
      <c r="AB192" s="407"/>
      <c r="AC192" s="322"/>
      <c r="AD192" s="79">
        <f t="shared" si="285"/>
        <v>0</v>
      </c>
      <c r="AE192" s="79">
        <f t="shared" si="286"/>
        <v>0</v>
      </c>
      <c r="AF192" s="78">
        <f t="shared" si="315"/>
        <v>0</v>
      </c>
      <c r="AG192" s="535"/>
      <c r="AH192" s="535"/>
      <c r="AI192" s="407"/>
      <c r="AJ192" s="322"/>
      <c r="AK192" s="79">
        <f t="shared" si="287"/>
        <v>0</v>
      </c>
      <c r="AL192" s="79">
        <f t="shared" si="288"/>
        <v>0</v>
      </c>
      <c r="AM192" s="78">
        <f t="shared" si="316"/>
        <v>0</v>
      </c>
      <c r="AN192" s="535"/>
      <c r="AO192" s="535"/>
      <c r="AP192" s="407"/>
      <c r="AQ192" s="322"/>
      <c r="AR192" s="79">
        <f t="shared" si="289"/>
        <v>0</v>
      </c>
      <c r="AS192" s="79">
        <f t="shared" si="290"/>
        <v>0</v>
      </c>
      <c r="AT192" s="78">
        <f t="shared" si="317"/>
        <v>0</v>
      </c>
      <c r="AU192" s="535"/>
      <c r="AV192" s="535"/>
      <c r="AW192" s="407"/>
      <c r="AX192" s="322"/>
      <c r="AY192" s="79">
        <f t="shared" si="291"/>
        <v>0</v>
      </c>
      <c r="AZ192" s="79">
        <f t="shared" si="292"/>
        <v>0</v>
      </c>
      <c r="BA192" s="78">
        <f t="shared" si="318"/>
        <v>0</v>
      </c>
      <c r="BB192" s="535"/>
      <c r="BC192" s="535"/>
      <c r="BD192" s="407"/>
      <c r="BE192" s="322"/>
      <c r="BF192" s="79">
        <f t="shared" si="293"/>
        <v>0</v>
      </c>
      <c r="BG192" s="79">
        <f t="shared" si="294"/>
        <v>0</v>
      </c>
      <c r="BH192" s="78">
        <f t="shared" si="319"/>
        <v>0</v>
      </c>
      <c r="BI192" s="535"/>
      <c r="BJ192" s="535"/>
      <c r="BK192" s="407"/>
      <c r="BL192" s="322"/>
      <c r="BM192" s="79">
        <f t="shared" si="295"/>
        <v>0</v>
      </c>
      <c r="BN192" s="79">
        <f t="shared" si="296"/>
        <v>0</v>
      </c>
      <c r="BO192" s="78">
        <f t="shared" si="320"/>
        <v>0</v>
      </c>
      <c r="BP192" s="535"/>
      <c r="BQ192" s="535"/>
      <c r="BR192" s="407"/>
      <c r="BS192" s="322"/>
      <c r="BT192" s="79">
        <f t="shared" si="297"/>
        <v>0</v>
      </c>
      <c r="BU192" s="79">
        <f t="shared" si="298"/>
        <v>0</v>
      </c>
      <c r="BV192" s="78">
        <f t="shared" si="321"/>
        <v>0</v>
      </c>
      <c r="BW192" s="535"/>
      <c r="BX192" s="535"/>
      <c r="BY192" s="407"/>
      <c r="BZ192" s="322"/>
      <c r="CA192" s="79">
        <f t="shared" si="299"/>
        <v>0</v>
      </c>
      <c r="CB192" s="79">
        <f t="shared" si="300"/>
        <v>0</v>
      </c>
      <c r="CC192" s="78">
        <f t="shared" si="322"/>
        <v>0</v>
      </c>
      <c r="CD192" s="535"/>
      <c r="CE192" s="535"/>
      <c r="CF192" s="407"/>
      <c r="CG192" s="322"/>
      <c r="CH192" s="79">
        <f t="shared" si="301"/>
        <v>0</v>
      </c>
      <c r="CI192" s="79">
        <f t="shared" si="302"/>
        <v>0</v>
      </c>
      <c r="CJ192" s="78">
        <f t="shared" si="323"/>
        <v>0</v>
      </c>
      <c r="CK192" s="535"/>
      <c r="CL192" s="535"/>
      <c r="CM192" s="407"/>
      <c r="CN192" s="322"/>
      <c r="CO192" s="79">
        <f t="shared" si="303"/>
        <v>0</v>
      </c>
      <c r="CP192" s="79">
        <f t="shared" si="304"/>
        <v>0</v>
      </c>
      <c r="CQ192" s="78">
        <f t="shared" si="324"/>
        <v>0</v>
      </c>
      <c r="CR192" s="535"/>
      <c r="CS192" s="535"/>
      <c r="CT192" s="407"/>
      <c r="CU192" s="322"/>
      <c r="CV192" s="79">
        <f t="shared" si="305"/>
        <v>0</v>
      </c>
      <c r="CW192" s="79">
        <f t="shared" si="306"/>
        <v>0</v>
      </c>
      <c r="CX192" s="78">
        <f t="shared" si="325"/>
        <v>0</v>
      </c>
      <c r="CY192" s="535"/>
      <c r="CZ192" s="535"/>
      <c r="DA192" s="407"/>
      <c r="DB192" s="322"/>
      <c r="DC192" s="79">
        <f t="shared" si="307"/>
        <v>0</v>
      </c>
      <c r="DD192" s="79">
        <f t="shared" si="308"/>
        <v>0</v>
      </c>
      <c r="DE192" s="78">
        <f t="shared" si="326"/>
        <v>0</v>
      </c>
      <c r="DF192" s="535"/>
      <c r="DG192" s="535"/>
      <c r="DH192" s="407"/>
      <c r="DI192" s="322"/>
      <c r="DJ192" s="79">
        <f t="shared" si="309"/>
        <v>0</v>
      </c>
      <c r="DK192" s="79">
        <f t="shared" si="310"/>
        <v>0</v>
      </c>
      <c r="DL192" s="78">
        <f t="shared" si="327"/>
        <v>0</v>
      </c>
      <c r="DM192" s="535"/>
      <c r="DN192" s="535"/>
      <c r="DO192" s="407"/>
      <c r="DP192" s="322"/>
      <c r="DQ192" s="79">
        <f t="shared" si="311"/>
        <v>0</v>
      </c>
      <c r="DR192" s="79">
        <f t="shared" si="312"/>
        <v>0</v>
      </c>
      <c r="DS192" s="78">
        <f t="shared" si="328"/>
        <v>0</v>
      </c>
      <c r="DT192" s="535"/>
      <c r="DU192" s="535"/>
      <c r="DV192" s="407"/>
    </row>
    <row r="193" spans="1:126" ht="12.75" outlineLevel="1" x14ac:dyDescent="0.2">
      <c r="A193" s="154" t="s">
        <v>73</v>
      </c>
      <c r="B193" s="170"/>
      <c r="C193" s="55"/>
      <c r="D193" s="55"/>
      <c r="E193" s="102">
        <f t="shared" si="277"/>
        <v>0</v>
      </c>
      <c r="F193" s="210"/>
      <c r="G193" s="18"/>
      <c r="H193" s="323" t="s">
        <v>345</v>
      </c>
      <c r="I193" s="79">
        <f t="shared" si="278"/>
        <v>0</v>
      </c>
      <c r="J193" s="79">
        <f t="shared" si="279"/>
        <v>0</v>
      </c>
      <c r="K193" s="102">
        <f t="shared" si="280"/>
        <v>0</v>
      </c>
      <c r="L193" s="535"/>
      <c r="M193" s="535"/>
      <c r="N193" s="407"/>
      <c r="O193" s="322" t="str">
        <f t="shared" si="228"/>
        <v>SLC</v>
      </c>
      <c r="P193" s="79">
        <f t="shared" si="281"/>
        <v>0</v>
      </c>
      <c r="Q193" s="79">
        <f t="shared" si="282"/>
        <v>0</v>
      </c>
      <c r="R193" s="102">
        <f t="shared" si="313"/>
        <v>0</v>
      </c>
      <c r="S193" s="535"/>
      <c r="T193" s="535"/>
      <c r="U193" s="407"/>
      <c r="V193" s="322"/>
      <c r="W193" s="79">
        <f t="shared" si="283"/>
        <v>0</v>
      </c>
      <c r="X193" s="79">
        <f t="shared" si="284"/>
        <v>0</v>
      </c>
      <c r="Y193" s="102">
        <f t="shared" si="314"/>
        <v>0</v>
      </c>
      <c r="Z193" s="535"/>
      <c r="AA193" s="535"/>
      <c r="AB193" s="407"/>
      <c r="AC193" s="322"/>
      <c r="AD193" s="79">
        <f t="shared" si="285"/>
        <v>0</v>
      </c>
      <c r="AE193" s="79">
        <f t="shared" si="286"/>
        <v>0</v>
      </c>
      <c r="AF193" s="102">
        <f t="shared" si="315"/>
        <v>0</v>
      </c>
      <c r="AG193" s="535"/>
      <c r="AH193" s="535"/>
      <c r="AI193" s="407"/>
      <c r="AJ193" s="322"/>
      <c r="AK193" s="79">
        <f t="shared" si="287"/>
        <v>0</v>
      </c>
      <c r="AL193" s="79">
        <f t="shared" si="288"/>
        <v>0</v>
      </c>
      <c r="AM193" s="102">
        <f t="shared" si="316"/>
        <v>0</v>
      </c>
      <c r="AN193" s="535"/>
      <c r="AO193" s="535"/>
      <c r="AP193" s="407"/>
      <c r="AQ193" s="322"/>
      <c r="AR193" s="79">
        <f t="shared" si="289"/>
        <v>0</v>
      </c>
      <c r="AS193" s="79">
        <f t="shared" si="290"/>
        <v>0</v>
      </c>
      <c r="AT193" s="102">
        <f t="shared" si="317"/>
        <v>0</v>
      </c>
      <c r="AU193" s="535"/>
      <c r="AV193" s="535"/>
      <c r="AW193" s="407"/>
      <c r="AX193" s="322"/>
      <c r="AY193" s="79">
        <f t="shared" si="291"/>
        <v>0</v>
      </c>
      <c r="AZ193" s="79">
        <f t="shared" si="292"/>
        <v>0</v>
      </c>
      <c r="BA193" s="102">
        <f t="shared" si="318"/>
        <v>0</v>
      </c>
      <c r="BB193" s="535"/>
      <c r="BC193" s="535"/>
      <c r="BD193" s="407"/>
      <c r="BE193" s="322"/>
      <c r="BF193" s="79">
        <f t="shared" si="293"/>
        <v>0</v>
      </c>
      <c r="BG193" s="79">
        <f t="shared" si="294"/>
        <v>0</v>
      </c>
      <c r="BH193" s="102">
        <f t="shared" si="319"/>
        <v>0</v>
      </c>
      <c r="BI193" s="535"/>
      <c r="BJ193" s="535"/>
      <c r="BK193" s="407"/>
      <c r="BL193" s="322"/>
      <c r="BM193" s="79">
        <f t="shared" si="295"/>
        <v>0</v>
      </c>
      <c r="BN193" s="79">
        <f t="shared" si="296"/>
        <v>0</v>
      </c>
      <c r="BO193" s="102">
        <f t="shared" si="320"/>
        <v>0</v>
      </c>
      <c r="BP193" s="535"/>
      <c r="BQ193" s="535"/>
      <c r="BR193" s="407"/>
      <c r="BS193" s="322"/>
      <c r="BT193" s="79">
        <f t="shared" si="297"/>
        <v>0</v>
      </c>
      <c r="BU193" s="79">
        <f t="shared" si="298"/>
        <v>0</v>
      </c>
      <c r="BV193" s="102">
        <f t="shared" si="321"/>
        <v>0</v>
      </c>
      <c r="BW193" s="535"/>
      <c r="BX193" s="535"/>
      <c r="BY193" s="407"/>
      <c r="BZ193" s="322"/>
      <c r="CA193" s="79">
        <f t="shared" si="299"/>
        <v>0</v>
      </c>
      <c r="CB193" s="79">
        <f t="shared" si="300"/>
        <v>0</v>
      </c>
      <c r="CC193" s="102">
        <f t="shared" si="322"/>
        <v>0</v>
      </c>
      <c r="CD193" s="535"/>
      <c r="CE193" s="535"/>
      <c r="CF193" s="407"/>
      <c r="CG193" s="322"/>
      <c r="CH193" s="79">
        <f t="shared" si="301"/>
        <v>0</v>
      </c>
      <c r="CI193" s="79">
        <f t="shared" si="302"/>
        <v>0</v>
      </c>
      <c r="CJ193" s="102">
        <f t="shared" si="323"/>
        <v>0</v>
      </c>
      <c r="CK193" s="535"/>
      <c r="CL193" s="535"/>
      <c r="CM193" s="407"/>
      <c r="CN193" s="322"/>
      <c r="CO193" s="79">
        <f t="shared" si="303"/>
        <v>0</v>
      </c>
      <c r="CP193" s="79">
        <f t="shared" si="304"/>
        <v>0</v>
      </c>
      <c r="CQ193" s="102">
        <f t="shared" si="324"/>
        <v>0</v>
      </c>
      <c r="CR193" s="535"/>
      <c r="CS193" s="535"/>
      <c r="CT193" s="407"/>
      <c r="CU193" s="322"/>
      <c r="CV193" s="79">
        <f t="shared" si="305"/>
        <v>0</v>
      </c>
      <c r="CW193" s="79">
        <f t="shared" si="306"/>
        <v>0</v>
      </c>
      <c r="CX193" s="102">
        <f t="shared" si="325"/>
        <v>0</v>
      </c>
      <c r="CY193" s="535"/>
      <c r="CZ193" s="535"/>
      <c r="DA193" s="407"/>
      <c r="DB193" s="322"/>
      <c r="DC193" s="79">
        <f t="shared" si="307"/>
        <v>0</v>
      </c>
      <c r="DD193" s="79">
        <f t="shared" si="308"/>
        <v>0</v>
      </c>
      <c r="DE193" s="102">
        <f t="shared" si="326"/>
        <v>0</v>
      </c>
      <c r="DF193" s="535"/>
      <c r="DG193" s="535"/>
      <c r="DH193" s="407"/>
      <c r="DI193" s="322"/>
      <c r="DJ193" s="79">
        <f t="shared" si="309"/>
        <v>0</v>
      </c>
      <c r="DK193" s="79">
        <f t="shared" si="310"/>
        <v>0</v>
      </c>
      <c r="DL193" s="102">
        <f t="shared" si="327"/>
        <v>0</v>
      </c>
      <c r="DM193" s="535"/>
      <c r="DN193" s="535"/>
      <c r="DO193" s="407"/>
      <c r="DP193" s="322"/>
      <c r="DQ193" s="79">
        <f t="shared" si="311"/>
        <v>0</v>
      </c>
      <c r="DR193" s="79">
        <f t="shared" si="312"/>
        <v>0</v>
      </c>
      <c r="DS193" s="102">
        <f t="shared" si="328"/>
        <v>0</v>
      </c>
      <c r="DT193" s="535"/>
      <c r="DU193" s="535"/>
      <c r="DV193" s="407"/>
    </row>
    <row r="194" spans="1:126" ht="12.75" outlineLevel="1" x14ac:dyDescent="0.2">
      <c r="A194" s="154" t="s">
        <v>33</v>
      </c>
      <c r="B194" s="170"/>
      <c r="C194" s="55"/>
      <c r="D194" s="55"/>
      <c r="E194" s="102">
        <f t="shared" si="277"/>
        <v>0</v>
      </c>
      <c r="F194" s="210"/>
      <c r="G194" s="18"/>
      <c r="H194" s="323" t="s">
        <v>345</v>
      </c>
      <c r="I194" s="79">
        <f t="shared" si="278"/>
        <v>0</v>
      </c>
      <c r="J194" s="79">
        <f t="shared" si="279"/>
        <v>0</v>
      </c>
      <c r="K194" s="102">
        <f t="shared" si="280"/>
        <v>0</v>
      </c>
      <c r="L194" s="535"/>
      <c r="M194" s="535"/>
      <c r="N194" s="407"/>
      <c r="O194" s="322" t="str">
        <f t="shared" si="228"/>
        <v>SLC</v>
      </c>
      <c r="P194" s="79">
        <f t="shared" si="281"/>
        <v>0</v>
      </c>
      <c r="Q194" s="79">
        <f t="shared" si="282"/>
        <v>0</v>
      </c>
      <c r="R194" s="102">
        <f t="shared" si="313"/>
        <v>0</v>
      </c>
      <c r="S194" s="535"/>
      <c r="T194" s="535"/>
      <c r="U194" s="407"/>
      <c r="V194" s="322"/>
      <c r="W194" s="79">
        <f t="shared" si="283"/>
        <v>0</v>
      </c>
      <c r="X194" s="79">
        <f t="shared" si="284"/>
        <v>0</v>
      </c>
      <c r="Y194" s="102">
        <f t="shared" si="314"/>
        <v>0</v>
      </c>
      <c r="Z194" s="535"/>
      <c r="AA194" s="535"/>
      <c r="AB194" s="407"/>
      <c r="AC194" s="322"/>
      <c r="AD194" s="79">
        <f t="shared" si="285"/>
        <v>0</v>
      </c>
      <c r="AE194" s="79">
        <f t="shared" si="286"/>
        <v>0</v>
      </c>
      <c r="AF194" s="102">
        <f t="shared" si="315"/>
        <v>0</v>
      </c>
      <c r="AG194" s="535"/>
      <c r="AH194" s="535"/>
      <c r="AI194" s="407"/>
      <c r="AJ194" s="322"/>
      <c r="AK194" s="79">
        <f t="shared" si="287"/>
        <v>0</v>
      </c>
      <c r="AL194" s="79">
        <f t="shared" si="288"/>
        <v>0</v>
      </c>
      <c r="AM194" s="102">
        <f t="shared" si="316"/>
        <v>0</v>
      </c>
      <c r="AN194" s="535"/>
      <c r="AO194" s="535"/>
      <c r="AP194" s="407"/>
      <c r="AQ194" s="322"/>
      <c r="AR194" s="79">
        <f t="shared" si="289"/>
        <v>0</v>
      </c>
      <c r="AS194" s="79">
        <f t="shared" si="290"/>
        <v>0</v>
      </c>
      <c r="AT194" s="102">
        <f t="shared" si="317"/>
        <v>0</v>
      </c>
      <c r="AU194" s="535"/>
      <c r="AV194" s="535"/>
      <c r="AW194" s="407"/>
      <c r="AX194" s="322"/>
      <c r="AY194" s="79">
        <f t="shared" si="291"/>
        <v>0</v>
      </c>
      <c r="AZ194" s="79">
        <f t="shared" si="292"/>
        <v>0</v>
      </c>
      <c r="BA194" s="102">
        <f t="shared" si="318"/>
        <v>0</v>
      </c>
      <c r="BB194" s="535"/>
      <c r="BC194" s="535"/>
      <c r="BD194" s="407"/>
      <c r="BE194" s="322"/>
      <c r="BF194" s="79">
        <f t="shared" si="293"/>
        <v>0</v>
      </c>
      <c r="BG194" s="79">
        <f t="shared" si="294"/>
        <v>0</v>
      </c>
      <c r="BH194" s="102">
        <f t="shared" si="319"/>
        <v>0</v>
      </c>
      <c r="BI194" s="535"/>
      <c r="BJ194" s="535"/>
      <c r="BK194" s="407"/>
      <c r="BL194" s="322"/>
      <c r="BM194" s="79">
        <f t="shared" si="295"/>
        <v>0</v>
      </c>
      <c r="BN194" s="79">
        <f t="shared" si="296"/>
        <v>0</v>
      </c>
      <c r="BO194" s="102">
        <f t="shared" si="320"/>
        <v>0</v>
      </c>
      <c r="BP194" s="535"/>
      <c r="BQ194" s="535"/>
      <c r="BR194" s="407"/>
      <c r="BS194" s="322"/>
      <c r="BT194" s="79">
        <f t="shared" si="297"/>
        <v>0</v>
      </c>
      <c r="BU194" s="79">
        <f t="shared" si="298"/>
        <v>0</v>
      </c>
      <c r="BV194" s="102">
        <f t="shared" si="321"/>
        <v>0</v>
      </c>
      <c r="BW194" s="535"/>
      <c r="BX194" s="535"/>
      <c r="BY194" s="407"/>
      <c r="BZ194" s="322"/>
      <c r="CA194" s="79">
        <f t="shared" si="299"/>
        <v>0</v>
      </c>
      <c r="CB194" s="79">
        <f t="shared" si="300"/>
        <v>0</v>
      </c>
      <c r="CC194" s="102">
        <f t="shared" si="322"/>
        <v>0</v>
      </c>
      <c r="CD194" s="535"/>
      <c r="CE194" s="535"/>
      <c r="CF194" s="407"/>
      <c r="CG194" s="322"/>
      <c r="CH194" s="79">
        <f t="shared" si="301"/>
        <v>0</v>
      </c>
      <c r="CI194" s="79">
        <f t="shared" si="302"/>
        <v>0</v>
      </c>
      <c r="CJ194" s="102">
        <f t="shared" si="323"/>
        <v>0</v>
      </c>
      <c r="CK194" s="535"/>
      <c r="CL194" s="535"/>
      <c r="CM194" s="407"/>
      <c r="CN194" s="322"/>
      <c r="CO194" s="79">
        <f t="shared" si="303"/>
        <v>0</v>
      </c>
      <c r="CP194" s="79">
        <f t="shared" si="304"/>
        <v>0</v>
      </c>
      <c r="CQ194" s="102">
        <f t="shared" si="324"/>
        <v>0</v>
      </c>
      <c r="CR194" s="535"/>
      <c r="CS194" s="535"/>
      <c r="CT194" s="407"/>
      <c r="CU194" s="322"/>
      <c r="CV194" s="79">
        <f t="shared" si="305"/>
        <v>0</v>
      </c>
      <c r="CW194" s="79">
        <f t="shared" si="306"/>
        <v>0</v>
      </c>
      <c r="CX194" s="102">
        <f t="shared" si="325"/>
        <v>0</v>
      </c>
      <c r="CY194" s="535"/>
      <c r="CZ194" s="535"/>
      <c r="DA194" s="407"/>
      <c r="DB194" s="322"/>
      <c r="DC194" s="79">
        <f t="shared" si="307"/>
        <v>0</v>
      </c>
      <c r="DD194" s="79">
        <f t="shared" si="308"/>
        <v>0</v>
      </c>
      <c r="DE194" s="102">
        <f t="shared" si="326"/>
        <v>0</v>
      </c>
      <c r="DF194" s="535"/>
      <c r="DG194" s="535"/>
      <c r="DH194" s="407"/>
      <c r="DI194" s="322"/>
      <c r="DJ194" s="79">
        <f t="shared" si="309"/>
        <v>0</v>
      </c>
      <c r="DK194" s="79">
        <f t="shared" si="310"/>
        <v>0</v>
      </c>
      <c r="DL194" s="102">
        <f t="shared" si="327"/>
        <v>0</v>
      </c>
      <c r="DM194" s="535"/>
      <c r="DN194" s="535"/>
      <c r="DO194" s="407"/>
      <c r="DP194" s="322"/>
      <c r="DQ194" s="79">
        <f t="shared" si="311"/>
        <v>0</v>
      </c>
      <c r="DR194" s="79">
        <f t="shared" si="312"/>
        <v>0</v>
      </c>
      <c r="DS194" s="102">
        <f t="shared" si="328"/>
        <v>0</v>
      </c>
      <c r="DT194" s="535"/>
      <c r="DU194" s="535"/>
      <c r="DV194" s="407"/>
    </row>
    <row r="195" spans="1:126" ht="12.75" outlineLevel="1" x14ac:dyDescent="0.2">
      <c r="A195" s="154" t="s">
        <v>231</v>
      </c>
      <c r="B195" s="182" t="s">
        <v>232</v>
      </c>
      <c r="C195" s="55"/>
      <c r="D195" s="55"/>
      <c r="E195" s="102">
        <f t="shared" si="277"/>
        <v>0</v>
      </c>
      <c r="F195" s="176"/>
      <c r="G195" s="18"/>
      <c r="H195" s="323" t="s">
        <v>345</v>
      </c>
      <c r="I195" s="79">
        <f t="shared" si="278"/>
        <v>0</v>
      </c>
      <c r="J195" s="79">
        <f t="shared" si="279"/>
        <v>0</v>
      </c>
      <c r="K195" s="102">
        <f t="shared" si="280"/>
        <v>0</v>
      </c>
      <c r="L195" s="535"/>
      <c r="M195" s="535"/>
      <c r="N195" s="407"/>
      <c r="O195" s="322" t="str">
        <f t="shared" si="228"/>
        <v>SLC</v>
      </c>
      <c r="P195" s="79">
        <f t="shared" si="281"/>
        <v>0</v>
      </c>
      <c r="Q195" s="79">
        <f t="shared" si="282"/>
        <v>0</v>
      </c>
      <c r="R195" s="102">
        <f t="shared" si="313"/>
        <v>0</v>
      </c>
      <c r="S195" s="535"/>
      <c r="T195" s="535"/>
      <c r="U195" s="407"/>
      <c r="V195" s="322"/>
      <c r="W195" s="79">
        <f t="shared" si="283"/>
        <v>0</v>
      </c>
      <c r="X195" s="79">
        <f t="shared" si="284"/>
        <v>0</v>
      </c>
      <c r="Y195" s="102">
        <f t="shared" si="314"/>
        <v>0</v>
      </c>
      <c r="Z195" s="535"/>
      <c r="AA195" s="535"/>
      <c r="AB195" s="407"/>
      <c r="AC195" s="322"/>
      <c r="AD195" s="79">
        <f t="shared" si="285"/>
        <v>0</v>
      </c>
      <c r="AE195" s="79">
        <f t="shared" si="286"/>
        <v>0</v>
      </c>
      <c r="AF195" s="102">
        <f t="shared" si="315"/>
        <v>0</v>
      </c>
      <c r="AG195" s="535"/>
      <c r="AH195" s="535"/>
      <c r="AI195" s="407"/>
      <c r="AJ195" s="322"/>
      <c r="AK195" s="79">
        <f t="shared" si="287"/>
        <v>0</v>
      </c>
      <c r="AL195" s="79">
        <f t="shared" si="288"/>
        <v>0</v>
      </c>
      <c r="AM195" s="102">
        <f t="shared" si="316"/>
        <v>0</v>
      </c>
      <c r="AN195" s="535"/>
      <c r="AO195" s="535"/>
      <c r="AP195" s="407"/>
      <c r="AQ195" s="322"/>
      <c r="AR195" s="79">
        <f t="shared" si="289"/>
        <v>0</v>
      </c>
      <c r="AS195" s="79">
        <f t="shared" si="290"/>
        <v>0</v>
      </c>
      <c r="AT195" s="102">
        <f t="shared" si="317"/>
        <v>0</v>
      </c>
      <c r="AU195" s="535"/>
      <c r="AV195" s="535"/>
      <c r="AW195" s="407"/>
      <c r="AX195" s="322"/>
      <c r="AY195" s="79">
        <f t="shared" si="291"/>
        <v>0</v>
      </c>
      <c r="AZ195" s="79">
        <f t="shared" si="292"/>
        <v>0</v>
      </c>
      <c r="BA195" s="102">
        <f t="shared" si="318"/>
        <v>0</v>
      </c>
      <c r="BB195" s="535"/>
      <c r="BC195" s="535"/>
      <c r="BD195" s="407"/>
      <c r="BE195" s="322"/>
      <c r="BF195" s="79">
        <f t="shared" si="293"/>
        <v>0</v>
      </c>
      <c r="BG195" s="79">
        <f t="shared" si="294"/>
        <v>0</v>
      </c>
      <c r="BH195" s="102">
        <f t="shared" si="319"/>
        <v>0</v>
      </c>
      <c r="BI195" s="535"/>
      <c r="BJ195" s="535"/>
      <c r="BK195" s="407"/>
      <c r="BL195" s="322"/>
      <c r="BM195" s="79">
        <f t="shared" si="295"/>
        <v>0</v>
      </c>
      <c r="BN195" s="79">
        <f t="shared" si="296"/>
        <v>0</v>
      </c>
      <c r="BO195" s="102">
        <f t="shared" si="320"/>
        <v>0</v>
      </c>
      <c r="BP195" s="535"/>
      <c r="BQ195" s="535"/>
      <c r="BR195" s="407"/>
      <c r="BS195" s="322"/>
      <c r="BT195" s="79">
        <f t="shared" si="297"/>
        <v>0</v>
      </c>
      <c r="BU195" s="79">
        <f t="shared" si="298"/>
        <v>0</v>
      </c>
      <c r="BV195" s="102">
        <f t="shared" si="321"/>
        <v>0</v>
      </c>
      <c r="BW195" s="535"/>
      <c r="BX195" s="535"/>
      <c r="BY195" s="407"/>
      <c r="BZ195" s="322"/>
      <c r="CA195" s="79">
        <f t="shared" si="299"/>
        <v>0</v>
      </c>
      <c r="CB195" s="79">
        <f t="shared" si="300"/>
        <v>0</v>
      </c>
      <c r="CC195" s="102">
        <f t="shared" si="322"/>
        <v>0</v>
      </c>
      <c r="CD195" s="535"/>
      <c r="CE195" s="535"/>
      <c r="CF195" s="407"/>
      <c r="CG195" s="322"/>
      <c r="CH195" s="79">
        <f t="shared" si="301"/>
        <v>0</v>
      </c>
      <c r="CI195" s="79">
        <f t="shared" si="302"/>
        <v>0</v>
      </c>
      <c r="CJ195" s="102">
        <f t="shared" si="323"/>
        <v>0</v>
      </c>
      <c r="CK195" s="535"/>
      <c r="CL195" s="535"/>
      <c r="CM195" s="407"/>
      <c r="CN195" s="322"/>
      <c r="CO195" s="79">
        <f t="shared" si="303"/>
        <v>0</v>
      </c>
      <c r="CP195" s="79">
        <f t="shared" si="304"/>
        <v>0</v>
      </c>
      <c r="CQ195" s="102">
        <f t="shared" si="324"/>
        <v>0</v>
      </c>
      <c r="CR195" s="535"/>
      <c r="CS195" s="535"/>
      <c r="CT195" s="407"/>
      <c r="CU195" s="322"/>
      <c r="CV195" s="79">
        <f t="shared" si="305"/>
        <v>0</v>
      </c>
      <c r="CW195" s="79">
        <f t="shared" si="306"/>
        <v>0</v>
      </c>
      <c r="CX195" s="102">
        <f t="shared" si="325"/>
        <v>0</v>
      </c>
      <c r="CY195" s="535"/>
      <c r="CZ195" s="535"/>
      <c r="DA195" s="407"/>
      <c r="DB195" s="322"/>
      <c r="DC195" s="79">
        <f t="shared" si="307"/>
        <v>0</v>
      </c>
      <c r="DD195" s="79">
        <f t="shared" si="308"/>
        <v>0</v>
      </c>
      <c r="DE195" s="102">
        <f t="shared" si="326"/>
        <v>0</v>
      </c>
      <c r="DF195" s="535"/>
      <c r="DG195" s="535"/>
      <c r="DH195" s="407"/>
      <c r="DI195" s="322"/>
      <c r="DJ195" s="79">
        <f t="shared" si="309"/>
        <v>0</v>
      </c>
      <c r="DK195" s="79">
        <f t="shared" si="310"/>
        <v>0</v>
      </c>
      <c r="DL195" s="102">
        <f t="shared" si="327"/>
        <v>0</v>
      </c>
      <c r="DM195" s="535"/>
      <c r="DN195" s="535"/>
      <c r="DO195" s="407"/>
      <c r="DP195" s="322"/>
      <c r="DQ195" s="79">
        <f t="shared" si="311"/>
        <v>0</v>
      </c>
      <c r="DR195" s="79">
        <f t="shared" si="312"/>
        <v>0</v>
      </c>
      <c r="DS195" s="102">
        <f t="shared" si="328"/>
        <v>0</v>
      </c>
      <c r="DT195" s="535"/>
      <c r="DU195" s="535"/>
      <c r="DV195" s="407"/>
    </row>
    <row r="196" spans="1:126" ht="12.75" outlineLevel="1" x14ac:dyDescent="0.2">
      <c r="A196" s="154" t="s">
        <v>233</v>
      </c>
      <c r="B196" s="182" t="s">
        <v>220</v>
      </c>
      <c r="C196" s="55"/>
      <c r="D196" s="55"/>
      <c r="E196" s="102">
        <f t="shared" si="277"/>
        <v>0</v>
      </c>
      <c r="F196" s="210"/>
      <c r="G196" s="18"/>
      <c r="H196" s="323" t="s">
        <v>345</v>
      </c>
      <c r="I196" s="79">
        <f t="shared" si="278"/>
        <v>0</v>
      </c>
      <c r="J196" s="79">
        <f t="shared" si="279"/>
        <v>0</v>
      </c>
      <c r="K196" s="102">
        <f t="shared" si="280"/>
        <v>0</v>
      </c>
      <c r="L196" s="535"/>
      <c r="M196" s="535"/>
      <c r="N196" s="407"/>
      <c r="O196" s="322" t="str">
        <f t="shared" si="228"/>
        <v>SLC</v>
      </c>
      <c r="P196" s="79">
        <f t="shared" si="281"/>
        <v>0</v>
      </c>
      <c r="Q196" s="79">
        <f t="shared" si="282"/>
        <v>0</v>
      </c>
      <c r="R196" s="102">
        <f t="shared" si="313"/>
        <v>0</v>
      </c>
      <c r="S196" s="535"/>
      <c r="T196" s="535"/>
      <c r="U196" s="407"/>
      <c r="V196" s="322"/>
      <c r="W196" s="79">
        <f t="shared" si="283"/>
        <v>0</v>
      </c>
      <c r="X196" s="79">
        <f t="shared" si="284"/>
        <v>0</v>
      </c>
      <c r="Y196" s="102">
        <f t="shared" si="314"/>
        <v>0</v>
      </c>
      <c r="Z196" s="535"/>
      <c r="AA196" s="535"/>
      <c r="AB196" s="407"/>
      <c r="AC196" s="322"/>
      <c r="AD196" s="79">
        <f t="shared" si="285"/>
        <v>0</v>
      </c>
      <c r="AE196" s="79">
        <f t="shared" si="286"/>
        <v>0</v>
      </c>
      <c r="AF196" s="102">
        <f t="shared" si="315"/>
        <v>0</v>
      </c>
      <c r="AG196" s="535"/>
      <c r="AH196" s="535"/>
      <c r="AI196" s="407"/>
      <c r="AJ196" s="322"/>
      <c r="AK196" s="79">
        <f t="shared" si="287"/>
        <v>0</v>
      </c>
      <c r="AL196" s="79">
        <f t="shared" si="288"/>
        <v>0</v>
      </c>
      <c r="AM196" s="102">
        <f t="shared" si="316"/>
        <v>0</v>
      </c>
      <c r="AN196" s="535"/>
      <c r="AO196" s="535"/>
      <c r="AP196" s="407"/>
      <c r="AQ196" s="322"/>
      <c r="AR196" s="79">
        <f t="shared" si="289"/>
        <v>0</v>
      </c>
      <c r="AS196" s="79">
        <f t="shared" si="290"/>
        <v>0</v>
      </c>
      <c r="AT196" s="102">
        <f t="shared" si="317"/>
        <v>0</v>
      </c>
      <c r="AU196" s="535"/>
      <c r="AV196" s="535"/>
      <c r="AW196" s="407"/>
      <c r="AX196" s="322"/>
      <c r="AY196" s="79">
        <f t="shared" si="291"/>
        <v>0</v>
      </c>
      <c r="AZ196" s="79">
        <f t="shared" si="292"/>
        <v>0</v>
      </c>
      <c r="BA196" s="102">
        <f t="shared" si="318"/>
        <v>0</v>
      </c>
      <c r="BB196" s="535"/>
      <c r="BC196" s="535"/>
      <c r="BD196" s="407"/>
      <c r="BE196" s="322"/>
      <c r="BF196" s="79">
        <f t="shared" si="293"/>
        <v>0</v>
      </c>
      <c r="BG196" s="79">
        <f t="shared" si="294"/>
        <v>0</v>
      </c>
      <c r="BH196" s="102">
        <f t="shared" si="319"/>
        <v>0</v>
      </c>
      <c r="BI196" s="535"/>
      <c r="BJ196" s="535"/>
      <c r="BK196" s="407"/>
      <c r="BL196" s="322"/>
      <c r="BM196" s="79">
        <f t="shared" si="295"/>
        <v>0</v>
      </c>
      <c r="BN196" s="79">
        <f t="shared" si="296"/>
        <v>0</v>
      </c>
      <c r="BO196" s="102">
        <f t="shared" si="320"/>
        <v>0</v>
      </c>
      <c r="BP196" s="535"/>
      <c r="BQ196" s="535"/>
      <c r="BR196" s="407"/>
      <c r="BS196" s="322"/>
      <c r="BT196" s="79">
        <f t="shared" si="297"/>
        <v>0</v>
      </c>
      <c r="BU196" s="79">
        <f t="shared" si="298"/>
        <v>0</v>
      </c>
      <c r="BV196" s="102">
        <f t="shared" si="321"/>
        <v>0</v>
      </c>
      <c r="BW196" s="535"/>
      <c r="BX196" s="535"/>
      <c r="BY196" s="407"/>
      <c r="BZ196" s="322"/>
      <c r="CA196" s="79">
        <f t="shared" si="299"/>
        <v>0</v>
      </c>
      <c r="CB196" s="79">
        <f t="shared" si="300"/>
        <v>0</v>
      </c>
      <c r="CC196" s="102">
        <f t="shared" si="322"/>
        <v>0</v>
      </c>
      <c r="CD196" s="535"/>
      <c r="CE196" s="535"/>
      <c r="CF196" s="407"/>
      <c r="CG196" s="322"/>
      <c r="CH196" s="79">
        <f t="shared" si="301"/>
        <v>0</v>
      </c>
      <c r="CI196" s="79">
        <f t="shared" si="302"/>
        <v>0</v>
      </c>
      <c r="CJ196" s="102">
        <f t="shared" si="323"/>
        <v>0</v>
      </c>
      <c r="CK196" s="535"/>
      <c r="CL196" s="535"/>
      <c r="CM196" s="407"/>
      <c r="CN196" s="322"/>
      <c r="CO196" s="79">
        <f t="shared" si="303"/>
        <v>0</v>
      </c>
      <c r="CP196" s="79">
        <f t="shared" si="304"/>
        <v>0</v>
      </c>
      <c r="CQ196" s="102">
        <f t="shared" si="324"/>
        <v>0</v>
      </c>
      <c r="CR196" s="535"/>
      <c r="CS196" s="535"/>
      <c r="CT196" s="407"/>
      <c r="CU196" s="322"/>
      <c r="CV196" s="79">
        <f t="shared" si="305"/>
        <v>0</v>
      </c>
      <c r="CW196" s="79">
        <f t="shared" si="306"/>
        <v>0</v>
      </c>
      <c r="CX196" s="102">
        <f t="shared" si="325"/>
        <v>0</v>
      </c>
      <c r="CY196" s="535"/>
      <c r="CZ196" s="535"/>
      <c r="DA196" s="407"/>
      <c r="DB196" s="322"/>
      <c r="DC196" s="79">
        <f t="shared" si="307"/>
        <v>0</v>
      </c>
      <c r="DD196" s="79">
        <f t="shared" si="308"/>
        <v>0</v>
      </c>
      <c r="DE196" s="102">
        <f t="shared" si="326"/>
        <v>0</v>
      </c>
      <c r="DF196" s="535"/>
      <c r="DG196" s="535"/>
      <c r="DH196" s="407"/>
      <c r="DI196" s="322"/>
      <c r="DJ196" s="79">
        <f t="shared" si="309"/>
        <v>0</v>
      </c>
      <c r="DK196" s="79">
        <f t="shared" si="310"/>
        <v>0</v>
      </c>
      <c r="DL196" s="102">
        <f t="shared" si="327"/>
        <v>0</v>
      </c>
      <c r="DM196" s="535"/>
      <c r="DN196" s="535"/>
      <c r="DO196" s="407"/>
      <c r="DP196" s="322"/>
      <c r="DQ196" s="79">
        <f t="shared" si="311"/>
        <v>0</v>
      </c>
      <c r="DR196" s="79">
        <f t="shared" si="312"/>
        <v>0</v>
      </c>
      <c r="DS196" s="102">
        <f t="shared" si="328"/>
        <v>0</v>
      </c>
      <c r="DT196" s="535"/>
      <c r="DU196" s="535"/>
      <c r="DV196" s="407"/>
    </row>
    <row r="197" spans="1:126" ht="12.75" outlineLevel="1" x14ac:dyDescent="0.2">
      <c r="A197" s="196" t="s">
        <v>63</v>
      </c>
      <c r="B197" s="182" t="s">
        <v>34</v>
      </c>
      <c r="C197" s="55"/>
      <c r="D197" s="55"/>
      <c r="E197" s="102">
        <f t="shared" si="277"/>
        <v>0</v>
      </c>
      <c r="F197" s="210"/>
      <c r="G197" s="18"/>
      <c r="H197" s="323" t="s">
        <v>345</v>
      </c>
      <c r="I197" s="79">
        <f t="shared" si="278"/>
        <v>0</v>
      </c>
      <c r="J197" s="79">
        <f t="shared" si="279"/>
        <v>0</v>
      </c>
      <c r="K197" s="102">
        <f t="shared" si="280"/>
        <v>0</v>
      </c>
      <c r="L197" s="535"/>
      <c r="M197" s="535"/>
      <c r="N197" s="407"/>
      <c r="O197" s="322" t="str">
        <f t="shared" si="228"/>
        <v>SLC</v>
      </c>
      <c r="P197" s="79">
        <f t="shared" si="281"/>
        <v>0</v>
      </c>
      <c r="Q197" s="79">
        <f t="shared" si="282"/>
        <v>0</v>
      </c>
      <c r="R197" s="102">
        <f t="shared" si="313"/>
        <v>0</v>
      </c>
      <c r="S197" s="535"/>
      <c r="T197" s="535"/>
      <c r="U197" s="407"/>
      <c r="V197" s="322"/>
      <c r="W197" s="79">
        <f t="shared" si="283"/>
        <v>0</v>
      </c>
      <c r="X197" s="79">
        <f t="shared" si="284"/>
        <v>0</v>
      </c>
      <c r="Y197" s="102">
        <f t="shared" si="314"/>
        <v>0</v>
      </c>
      <c r="Z197" s="535"/>
      <c r="AA197" s="535"/>
      <c r="AB197" s="407"/>
      <c r="AC197" s="322"/>
      <c r="AD197" s="79">
        <f t="shared" si="285"/>
        <v>0</v>
      </c>
      <c r="AE197" s="79">
        <f t="shared" si="286"/>
        <v>0</v>
      </c>
      <c r="AF197" s="102">
        <f t="shared" si="315"/>
        <v>0</v>
      </c>
      <c r="AG197" s="535"/>
      <c r="AH197" s="535"/>
      <c r="AI197" s="407"/>
      <c r="AJ197" s="322"/>
      <c r="AK197" s="79">
        <f t="shared" si="287"/>
        <v>0</v>
      </c>
      <c r="AL197" s="79">
        <f t="shared" si="288"/>
        <v>0</v>
      </c>
      <c r="AM197" s="102">
        <f t="shared" si="316"/>
        <v>0</v>
      </c>
      <c r="AN197" s="535"/>
      <c r="AO197" s="535"/>
      <c r="AP197" s="407"/>
      <c r="AQ197" s="322"/>
      <c r="AR197" s="79">
        <f t="shared" si="289"/>
        <v>0</v>
      </c>
      <c r="AS197" s="79">
        <f t="shared" si="290"/>
        <v>0</v>
      </c>
      <c r="AT197" s="102">
        <f t="shared" si="317"/>
        <v>0</v>
      </c>
      <c r="AU197" s="535"/>
      <c r="AV197" s="535"/>
      <c r="AW197" s="407"/>
      <c r="AX197" s="322"/>
      <c r="AY197" s="79">
        <f t="shared" si="291"/>
        <v>0</v>
      </c>
      <c r="AZ197" s="79">
        <f t="shared" si="292"/>
        <v>0</v>
      </c>
      <c r="BA197" s="102">
        <f t="shared" si="318"/>
        <v>0</v>
      </c>
      <c r="BB197" s="535"/>
      <c r="BC197" s="535"/>
      <c r="BD197" s="407"/>
      <c r="BE197" s="322"/>
      <c r="BF197" s="79">
        <f t="shared" si="293"/>
        <v>0</v>
      </c>
      <c r="BG197" s="79">
        <f t="shared" si="294"/>
        <v>0</v>
      </c>
      <c r="BH197" s="102">
        <f t="shared" si="319"/>
        <v>0</v>
      </c>
      <c r="BI197" s="535"/>
      <c r="BJ197" s="535"/>
      <c r="BK197" s="407"/>
      <c r="BL197" s="322"/>
      <c r="BM197" s="79">
        <f t="shared" si="295"/>
        <v>0</v>
      </c>
      <c r="BN197" s="79">
        <f t="shared" si="296"/>
        <v>0</v>
      </c>
      <c r="BO197" s="102">
        <f t="shared" si="320"/>
        <v>0</v>
      </c>
      <c r="BP197" s="535"/>
      <c r="BQ197" s="535"/>
      <c r="BR197" s="407"/>
      <c r="BS197" s="322"/>
      <c r="BT197" s="79">
        <f t="shared" si="297"/>
        <v>0</v>
      </c>
      <c r="BU197" s="79">
        <f t="shared" si="298"/>
        <v>0</v>
      </c>
      <c r="BV197" s="102">
        <f t="shared" si="321"/>
        <v>0</v>
      </c>
      <c r="BW197" s="535"/>
      <c r="BX197" s="535"/>
      <c r="BY197" s="407"/>
      <c r="BZ197" s="322"/>
      <c r="CA197" s="79">
        <f t="shared" si="299"/>
        <v>0</v>
      </c>
      <c r="CB197" s="79">
        <f t="shared" si="300"/>
        <v>0</v>
      </c>
      <c r="CC197" s="102">
        <f t="shared" si="322"/>
        <v>0</v>
      </c>
      <c r="CD197" s="535"/>
      <c r="CE197" s="535"/>
      <c r="CF197" s="407"/>
      <c r="CG197" s="322"/>
      <c r="CH197" s="79">
        <f t="shared" si="301"/>
        <v>0</v>
      </c>
      <c r="CI197" s="79">
        <f t="shared" si="302"/>
        <v>0</v>
      </c>
      <c r="CJ197" s="102">
        <f t="shared" si="323"/>
        <v>0</v>
      </c>
      <c r="CK197" s="535"/>
      <c r="CL197" s="535"/>
      <c r="CM197" s="407"/>
      <c r="CN197" s="322"/>
      <c r="CO197" s="79">
        <f t="shared" si="303"/>
        <v>0</v>
      </c>
      <c r="CP197" s="79">
        <f t="shared" si="304"/>
        <v>0</v>
      </c>
      <c r="CQ197" s="102">
        <f t="shared" si="324"/>
        <v>0</v>
      </c>
      <c r="CR197" s="535"/>
      <c r="CS197" s="535"/>
      <c r="CT197" s="407"/>
      <c r="CU197" s="322"/>
      <c r="CV197" s="79">
        <f t="shared" si="305"/>
        <v>0</v>
      </c>
      <c r="CW197" s="79">
        <f t="shared" si="306"/>
        <v>0</v>
      </c>
      <c r="CX197" s="102">
        <f t="shared" si="325"/>
        <v>0</v>
      </c>
      <c r="CY197" s="535"/>
      <c r="CZ197" s="535"/>
      <c r="DA197" s="407"/>
      <c r="DB197" s="322"/>
      <c r="DC197" s="79">
        <f t="shared" si="307"/>
        <v>0</v>
      </c>
      <c r="DD197" s="79">
        <f t="shared" si="308"/>
        <v>0</v>
      </c>
      <c r="DE197" s="102">
        <f t="shared" si="326"/>
        <v>0</v>
      </c>
      <c r="DF197" s="535"/>
      <c r="DG197" s="535"/>
      <c r="DH197" s="407"/>
      <c r="DI197" s="322"/>
      <c r="DJ197" s="79">
        <f t="shared" si="309"/>
        <v>0</v>
      </c>
      <c r="DK197" s="79">
        <f t="shared" si="310"/>
        <v>0</v>
      </c>
      <c r="DL197" s="102">
        <f t="shared" si="327"/>
        <v>0</v>
      </c>
      <c r="DM197" s="535"/>
      <c r="DN197" s="535"/>
      <c r="DO197" s="407"/>
      <c r="DP197" s="322"/>
      <c r="DQ197" s="79">
        <f t="shared" si="311"/>
        <v>0</v>
      </c>
      <c r="DR197" s="79">
        <f t="shared" si="312"/>
        <v>0</v>
      </c>
      <c r="DS197" s="102">
        <f t="shared" si="328"/>
        <v>0</v>
      </c>
      <c r="DT197" s="535"/>
      <c r="DU197" s="535"/>
      <c r="DV197" s="407"/>
    </row>
    <row r="198" spans="1:126" s="2" customFormat="1" ht="12.75" outlineLevel="1" x14ac:dyDescent="0.2">
      <c r="A198" s="196" t="s">
        <v>247</v>
      </c>
      <c r="B198" s="166"/>
      <c r="C198" s="57"/>
      <c r="D198" s="57"/>
      <c r="E198" s="110">
        <f t="shared" si="277"/>
        <v>0</v>
      </c>
      <c r="F198" s="212"/>
      <c r="G198" s="18" t="s">
        <v>290</v>
      </c>
      <c r="H198" s="323" t="s">
        <v>345</v>
      </c>
      <c r="I198" s="79">
        <f t="shared" si="278"/>
        <v>0</v>
      </c>
      <c r="J198" s="79">
        <f t="shared" si="279"/>
        <v>0</v>
      </c>
      <c r="K198" s="110">
        <f t="shared" si="280"/>
        <v>0</v>
      </c>
      <c r="L198" s="535"/>
      <c r="M198" s="535"/>
      <c r="N198" s="407"/>
      <c r="O198" s="322" t="str">
        <f t="shared" si="228"/>
        <v>SLC</v>
      </c>
      <c r="P198" s="79">
        <f t="shared" si="281"/>
        <v>0</v>
      </c>
      <c r="Q198" s="79">
        <f t="shared" si="282"/>
        <v>0</v>
      </c>
      <c r="R198" s="110">
        <f t="shared" si="313"/>
        <v>0</v>
      </c>
      <c r="S198" s="535"/>
      <c r="T198" s="535"/>
      <c r="U198" s="407"/>
      <c r="V198" s="322"/>
      <c r="W198" s="79">
        <f t="shared" si="283"/>
        <v>0</v>
      </c>
      <c r="X198" s="79">
        <f t="shared" si="284"/>
        <v>0</v>
      </c>
      <c r="Y198" s="110">
        <f t="shared" si="314"/>
        <v>0</v>
      </c>
      <c r="Z198" s="535"/>
      <c r="AA198" s="535"/>
      <c r="AB198" s="407"/>
      <c r="AC198" s="322"/>
      <c r="AD198" s="79">
        <f t="shared" si="285"/>
        <v>0</v>
      </c>
      <c r="AE198" s="79">
        <f t="shared" si="286"/>
        <v>0</v>
      </c>
      <c r="AF198" s="110">
        <f t="shared" si="315"/>
        <v>0</v>
      </c>
      <c r="AG198" s="535"/>
      <c r="AH198" s="535"/>
      <c r="AI198" s="407"/>
      <c r="AJ198" s="322"/>
      <c r="AK198" s="79">
        <f t="shared" si="287"/>
        <v>0</v>
      </c>
      <c r="AL198" s="79">
        <f t="shared" si="288"/>
        <v>0</v>
      </c>
      <c r="AM198" s="110">
        <f t="shared" si="316"/>
        <v>0</v>
      </c>
      <c r="AN198" s="535"/>
      <c r="AO198" s="535"/>
      <c r="AP198" s="407"/>
      <c r="AQ198" s="322"/>
      <c r="AR198" s="79">
        <f t="shared" si="289"/>
        <v>0</v>
      </c>
      <c r="AS198" s="79">
        <f t="shared" si="290"/>
        <v>0</v>
      </c>
      <c r="AT198" s="110">
        <f t="shared" si="317"/>
        <v>0</v>
      </c>
      <c r="AU198" s="535"/>
      <c r="AV198" s="535"/>
      <c r="AW198" s="407"/>
      <c r="AX198" s="322"/>
      <c r="AY198" s="79">
        <f t="shared" si="291"/>
        <v>0</v>
      </c>
      <c r="AZ198" s="79">
        <f t="shared" si="292"/>
        <v>0</v>
      </c>
      <c r="BA198" s="110">
        <f t="shared" si="318"/>
        <v>0</v>
      </c>
      <c r="BB198" s="535"/>
      <c r="BC198" s="535"/>
      <c r="BD198" s="407"/>
      <c r="BE198" s="322"/>
      <c r="BF198" s="79">
        <f t="shared" si="293"/>
        <v>0</v>
      </c>
      <c r="BG198" s="79">
        <f t="shared" si="294"/>
        <v>0</v>
      </c>
      <c r="BH198" s="110">
        <f t="shared" si="319"/>
        <v>0</v>
      </c>
      <c r="BI198" s="535"/>
      <c r="BJ198" s="535"/>
      <c r="BK198" s="407"/>
      <c r="BL198" s="322"/>
      <c r="BM198" s="79">
        <f t="shared" si="295"/>
        <v>0</v>
      </c>
      <c r="BN198" s="79">
        <f t="shared" si="296"/>
        <v>0</v>
      </c>
      <c r="BO198" s="110">
        <f t="shared" si="320"/>
        <v>0</v>
      </c>
      <c r="BP198" s="535"/>
      <c r="BQ198" s="535"/>
      <c r="BR198" s="407"/>
      <c r="BS198" s="322"/>
      <c r="BT198" s="79">
        <f t="shared" si="297"/>
        <v>0</v>
      </c>
      <c r="BU198" s="79">
        <f t="shared" si="298"/>
        <v>0</v>
      </c>
      <c r="BV198" s="110">
        <f t="shared" si="321"/>
        <v>0</v>
      </c>
      <c r="BW198" s="535"/>
      <c r="BX198" s="535"/>
      <c r="BY198" s="407"/>
      <c r="BZ198" s="322"/>
      <c r="CA198" s="79">
        <f t="shared" si="299"/>
        <v>0</v>
      </c>
      <c r="CB198" s="79">
        <f t="shared" si="300"/>
        <v>0</v>
      </c>
      <c r="CC198" s="110">
        <f t="shared" si="322"/>
        <v>0</v>
      </c>
      <c r="CD198" s="535"/>
      <c r="CE198" s="535"/>
      <c r="CF198" s="407"/>
      <c r="CG198" s="322"/>
      <c r="CH198" s="79">
        <f t="shared" si="301"/>
        <v>0</v>
      </c>
      <c r="CI198" s="79">
        <f t="shared" si="302"/>
        <v>0</v>
      </c>
      <c r="CJ198" s="110">
        <f t="shared" si="323"/>
        <v>0</v>
      </c>
      <c r="CK198" s="535"/>
      <c r="CL198" s="535"/>
      <c r="CM198" s="407"/>
      <c r="CN198" s="322"/>
      <c r="CO198" s="79">
        <f t="shared" si="303"/>
        <v>0</v>
      </c>
      <c r="CP198" s="79">
        <f t="shared" si="304"/>
        <v>0</v>
      </c>
      <c r="CQ198" s="110">
        <f t="shared" si="324"/>
        <v>0</v>
      </c>
      <c r="CR198" s="535"/>
      <c r="CS198" s="535"/>
      <c r="CT198" s="407"/>
      <c r="CU198" s="322"/>
      <c r="CV198" s="79">
        <f t="shared" si="305"/>
        <v>0</v>
      </c>
      <c r="CW198" s="79">
        <f t="shared" si="306"/>
        <v>0</v>
      </c>
      <c r="CX198" s="110">
        <f t="shared" si="325"/>
        <v>0</v>
      </c>
      <c r="CY198" s="535"/>
      <c r="CZ198" s="535"/>
      <c r="DA198" s="407"/>
      <c r="DB198" s="322"/>
      <c r="DC198" s="79">
        <f t="shared" si="307"/>
        <v>0</v>
      </c>
      <c r="DD198" s="79">
        <f t="shared" si="308"/>
        <v>0</v>
      </c>
      <c r="DE198" s="110">
        <f t="shared" si="326"/>
        <v>0</v>
      </c>
      <c r="DF198" s="535"/>
      <c r="DG198" s="535"/>
      <c r="DH198" s="407"/>
      <c r="DI198" s="322"/>
      <c r="DJ198" s="79">
        <f t="shared" si="309"/>
        <v>0</v>
      </c>
      <c r="DK198" s="79">
        <f t="shared" si="310"/>
        <v>0</v>
      </c>
      <c r="DL198" s="110">
        <f t="shared" si="327"/>
        <v>0</v>
      </c>
      <c r="DM198" s="535"/>
      <c r="DN198" s="535"/>
      <c r="DO198" s="407"/>
      <c r="DP198" s="322"/>
      <c r="DQ198" s="79">
        <f t="shared" si="311"/>
        <v>0</v>
      </c>
      <c r="DR198" s="79">
        <f t="shared" si="312"/>
        <v>0</v>
      </c>
      <c r="DS198" s="110">
        <f t="shared" si="328"/>
        <v>0</v>
      </c>
      <c r="DT198" s="535"/>
      <c r="DU198" s="535"/>
      <c r="DV198" s="407"/>
    </row>
    <row r="199" spans="1:126" s="2" customFormat="1" ht="12.75" outlineLevel="1" x14ac:dyDescent="0.2">
      <c r="A199" s="196" t="s">
        <v>253</v>
      </c>
      <c r="B199" s="166"/>
      <c r="C199" s="57"/>
      <c r="D199" s="57"/>
      <c r="E199" s="110">
        <f t="shared" si="277"/>
        <v>0</v>
      </c>
      <c r="F199" s="212"/>
      <c r="G199" s="18"/>
      <c r="H199" s="323" t="s">
        <v>345</v>
      </c>
      <c r="I199" s="79">
        <f t="shared" si="278"/>
        <v>0</v>
      </c>
      <c r="J199" s="79">
        <f t="shared" si="279"/>
        <v>0</v>
      </c>
      <c r="K199" s="110">
        <f t="shared" si="280"/>
        <v>0</v>
      </c>
      <c r="L199" s="535"/>
      <c r="M199" s="535"/>
      <c r="N199" s="407"/>
      <c r="O199" s="322" t="str">
        <f t="shared" si="228"/>
        <v>SLC</v>
      </c>
      <c r="P199" s="79">
        <f t="shared" si="281"/>
        <v>0</v>
      </c>
      <c r="Q199" s="79">
        <f t="shared" si="282"/>
        <v>0</v>
      </c>
      <c r="R199" s="110">
        <f t="shared" si="313"/>
        <v>0</v>
      </c>
      <c r="S199" s="535"/>
      <c r="T199" s="535"/>
      <c r="U199" s="407"/>
      <c r="V199" s="322"/>
      <c r="W199" s="79">
        <f t="shared" si="283"/>
        <v>0</v>
      </c>
      <c r="X199" s="79">
        <f t="shared" si="284"/>
        <v>0</v>
      </c>
      <c r="Y199" s="110">
        <f t="shared" si="314"/>
        <v>0</v>
      </c>
      <c r="Z199" s="535"/>
      <c r="AA199" s="535"/>
      <c r="AB199" s="407"/>
      <c r="AC199" s="322"/>
      <c r="AD199" s="79">
        <f t="shared" si="285"/>
        <v>0</v>
      </c>
      <c r="AE199" s="79">
        <f t="shared" si="286"/>
        <v>0</v>
      </c>
      <c r="AF199" s="110">
        <f t="shared" si="315"/>
        <v>0</v>
      </c>
      <c r="AG199" s="535"/>
      <c r="AH199" s="535"/>
      <c r="AI199" s="407"/>
      <c r="AJ199" s="322"/>
      <c r="AK199" s="79">
        <f t="shared" si="287"/>
        <v>0</v>
      </c>
      <c r="AL199" s="79">
        <f t="shared" si="288"/>
        <v>0</v>
      </c>
      <c r="AM199" s="110">
        <f t="shared" si="316"/>
        <v>0</v>
      </c>
      <c r="AN199" s="535"/>
      <c r="AO199" s="535"/>
      <c r="AP199" s="407"/>
      <c r="AQ199" s="322"/>
      <c r="AR199" s="79">
        <f t="shared" si="289"/>
        <v>0</v>
      </c>
      <c r="AS199" s="79">
        <f t="shared" si="290"/>
        <v>0</v>
      </c>
      <c r="AT199" s="110">
        <f t="shared" si="317"/>
        <v>0</v>
      </c>
      <c r="AU199" s="535"/>
      <c r="AV199" s="535"/>
      <c r="AW199" s="407"/>
      <c r="AX199" s="322"/>
      <c r="AY199" s="79">
        <f t="shared" si="291"/>
        <v>0</v>
      </c>
      <c r="AZ199" s="79">
        <f t="shared" si="292"/>
        <v>0</v>
      </c>
      <c r="BA199" s="110">
        <f t="shared" si="318"/>
        <v>0</v>
      </c>
      <c r="BB199" s="535"/>
      <c r="BC199" s="535"/>
      <c r="BD199" s="407"/>
      <c r="BE199" s="322"/>
      <c r="BF199" s="79">
        <f t="shared" si="293"/>
        <v>0</v>
      </c>
      <c r="BG199" s="79">
        <f t="shared" si="294"/>
        <v>0</v>
      </c>
      <c r="BH199" s="110">
        <f t="shared" si="319"/>
        <v>0</v>
      </c>
      <c r="BI199" s="535"/>
      <c r="BJ199" s="535"/>
      <c r="BK199" s="407"/>
      <c r="BL199" s="322"/>
      <c r="BM199" s="79">
        <f t="shared" si="295"/>
        <v>0</v>
      </c>
      <c r="BN199" s="79">
        <f t="shared" si="296"/>
        <v>0</v>
      </c>
      <c r="BO199" s="110">
        <f t="shared" si="320"/>
        <v>0</v>
      </c>
      <c r="BP199" s="535"/>
      <c r="BQ199" s="535"/>
      <c r="BR199" s="407"/>
      <c r="BS199" s="322"/>
      <c r="BT199" s="79">
        <f t="shared" si="297"/>
        <v>0</v>
      </c>
      <c r="BU199" s="79">
        <f t="shared" si="298"/>
        <v>0</v>
      </c>
      <c r="BV199" s="110">
        <f t="shared" si="321"/>
        <v>0</v>
      </c>
      <c r="BW199" s="535"/>
      <c r="BX199" s="535"/>
      <c r="BY199" s="407"/>
      <c r="BZ199" s="322"/>
      <c r="CA199" s="79">
        <f t="shared" si="299"/>
        <v>0</v>
      </c>
      <c r="CB199" s="79">
        <f t="shared" si="300"/>
        <v>0</v>
      </c>
      <c r="CC199" s="110">
        <f t="shared" si="322"/>
        <v>0</v>
      </c>
      <c r="CD199" s="535"/>
      <c r="CE199" s="535"/>
      <c r="CF199" s="407"/>
      <c r="CG199" s="322"/>
      <c r="CH199" s="79">
        <f t="shared" si="301"/>
        <v>0</v>
      </c>
      <c r="CI199" s="79">
        <f t="shared" si="302"/>
        <v>0</v>
      </c>
      <c r="CJ199" s="110">
        <f t="shared" si="323"/>
        <v>0</v>
      </c>
      <c r="CK199" s="535"/>
      <c r="CL199" s="535"/>
      <c r="CM199" s="407"/>
      <c r="CN199" s="322"/>
      <c r="CO199" s="79">
        <f t="shared" si="303"/>
        <v>0</v>
      </c>
      <c r="CP199" s="79">
        <f t="shared" si="304"/>
        <v>0</v>
      </c>
      <c r="CQ199" s="110">
        <f t="shared" si="324"/>
        <v>0</v>
      </c>
      <c r="CR199" s="535"/>
      <c r="CS199" s="535"/>
      <c r="CT199" s="407"/>
      <c r="CU199" s="322"/>
      <c r="CV199" s="79">
        <f t="shared" si="305"/>
        <v>0</v>
      </c>
      <c r="CW199" s="79">
        <f t="shared" si="306"/>
        <v>0</v>
      </c>
      <c r="CX199" s="110">
        <f t="shared" si="325"/>
        <v>0</v>
      </c>
      <c r="CY199" s="535"/>
      <c r="CZ199" s="535"/>
      <c r="DA199" s="407"/>
      <c r="DB199" s="322"/>
      <c r="DC199" s="79">
        <f t="shared" si="307"/>
        <v>0</v>
      </c>
      <c r="DD199" s="79">
        <f t="shared" si="308"/>
        <v>0</v>
      </c>
      <c r="DE199" s="110">
        <f t="shared" si="326"/>
        <v>0</v>
      </c>
      <c r="DF199" s="535"/>
      <c r="DG199" s="535"/>
      <c r="DH199" s="407"/>
      <c r="DI199" s="322"/>
      <c r="DJ199" s="79">
        <f t="shared" si="309"/>
        <v>0</v>
      </c>
      <c r="DK199" s="79">
        <f t="shared" si="310"/>
        <v>0</v>
      </c>
      <c r="DL199" s="110">
        <f t="shared" si="327"/>
        <v>0</v>
      </c>
      <c r="DM199" s="535"/>
      <c r="DN199" s="535"/>
      <c r="DO199" s="407"/>
      <c r="DP199" s="322"/>
      <c r="DQ199" s="79">
        <f t="shared" si="311"/>
        <v>0</v>
      </c>
      <c r="DR199" s="79">
        <f t="shared" si="312"/>
        <v>0</v>
      </c>
      <c r="DS199" s="110">
        <f t="shared" si="328"/>
        <v>0</v>
      </c>
      <c r="DT199" s="535"/>
      <c r="DU199" s="535"/>
      <c r="DV199" s="407"/>
    </row>
    <row r="200" spans="1:126" s="2" customFormat="1" ht="12.75" outlineLevel="1" x14ac:dyDescent="0.2">
      <c r="A200" s="196" t="s">
        <v>236</v>
      </c>
      <c r="B200" s="166"/>
      <c r="C200" s="57"/>
      <c r="D200" s="57"/>
      <c r="E200" s="110">
        <f t="shared" si="277"/>
        <v>0</v>
      </c>
      <c r="F200" s="212"/>
      <c r="G200" s="22" t="s">
        <v>275</v>
      </c>
      <c r="H200" s="323" t="s">
        <v>345</v>
      </c>
      <c r="I200" s="79">
        <f t="shared" si="278"/>
        <v>0</v>
      </c>
      <c r="J200" s="79">
        <f t="shared" si="279"/>
        <v>0</v>
      </c>
      <c r="K200" s="110">
        <f t="shared" si="280"/>
        <v>0</v>
      </c>
      <c r="L200" s="535"/>
      <c r="M200" s="535"/>
      <c r="N200" s="407"/>
      <c r="O200" s="322" t="str">
        <f t="shared" si="228"/>
        <v>SLC</v>
      </c>
      <c r="P200" s="79">
        <f t="shared" si="281"/>
        <v>0</v>
      </c>
      <c r="Q200" s="79">
        <f t="shared" si="282"/>
        <v>0</v>
      </c>
      <c r="R200" s="110">
        <f t="shared" si="313"/>
        <v>0</v>
      </c>
      <c r="S200" s="535"/>
      <c r="T200" s="535"/>
      <c r="U200" s="407"/>
      <c r="V200" s="322"/>
      <c r="W200" s="79">
        <f t="shared" si="283"/>
        <v>0</v>
      </c>
      <c r="X200" s="79">
        <f t="shared" si="284"/>
        <v>0</v>
      </c>
      <c r="Y200" s="110">
        <f t="shared" si="314"/>
        <v>0</v>
      </c>
      <c r="Z200" s="535"/>
      <c r="AA200" s="535"/>
      <c r="AB200" s="407"/>
      <c r="AC200" s="322"/>
      <c r="AD200" s="79">
        <f t="shared" si="285"/>
        <v>0</v>
      </c>
      <c r="AE200" s="79">
        <f t="shared" si="286"/>
        <v>0</v>
      </c>
      <c r="AF200" s="110">
        <f t="shared" si="315"/>
        <v>0</v>
      </c>
      <c r="AG200" s="535"/>
      <c r="AH200" s="535"/>
      <c r="AI200" s="407"/>
      <c r="AJ200" s="322"/>
      <c r="AK200" s="79">
        <f t="shared" si="287"/>
        <v>0</v>
      </c>
      <c r="AL200" s="79">
        <f t="shared" si="288"/>
        <v>0</v>
      </c>
      <c r="AM200" s="110">
        <f t="shared" si="316"/>
        <v>0</v>
      </c>
      <c r="AN200" s="535"/>
      <c r="AO200" s="535"/>
      <c r="AP200" s="407"/>
      <c r="AQ200" s="322"/>
      <c r="AR200" s="79">
        <f t="shared" si="289"/>
        <v>0</v>
      </c>
      <c r="AS200" s="79">
        <f t="shared" si="290"/>
        <v>0</v>
      </c>
      <c r="AT200" s="110">
        <f t="shared" si="317"/>
        <v>0</v>
      </c>
      <c r="AU200" s="535"/>
      <c r="AV200" s="535"/>
      <c r="AW200" s="407"/>
      <c r="AX200" s="322"/>
      <c r="AY200" s="79">
        <f t="shared" si="291"/>
        <v>0</v>
      </c>
      <c r="AZ200" s="79">
        <f t="shared" si="292"/>
        <v>0</v>
      </c>
      <c r="BA200" s="110">
        <f t="shared" si="318"/>
        <v>0</v>
      </c>
      <c r="BB200" s="535"/>
      <c r="BC200" s="535"/>
      <c r="BD200" s="407"/>
      <c r="BE200" s="322"/>
      <c r="BF200" s="79">
        <f t="shared" si="293"/>
        <v>0</v>
      </c>
      <c r="BG200" s="79">
        <f t="shared" si="294"/>
        <v>0</v>
      </c>
      <c r="BH200" s="110">
        <f t="shared" si="319"/>
        <v>0</v>
      </c>
      <c r="BI200" s="535"/>
      <c r="BJ200" s="535"/>
      <c r="BK200" s="407"/>
      <c r="BL200" s="322"/>
      <c r="BM200" s="79">
        <f t="shared" si="295"/>
        <v>0</v>
      </c>
      <c r="BN200" s="79">
        <f t="shared" si="296"/>
        <v>0</v>
      </c>
      <c r="BO200" s="110">
        <f t="shared" si="320"/>
        <v>0</v>
      </c>
      <c r="BP200" s="535"/>
      <c r="BQ200" s="535"/>
      <c r="BR200" s="407"/>
      <c r="BS200" s="322"/>
      <c r="BT200" s="79">
        <f t="shared" si="297"/>
        <v>0</v>
      </c>
      <c r="BU200" s="79">
        <f t="shared" si="298"/>
        <v>0</v>
      </c>
      <c r="BV200" s="110">
        <f t="shared" si="321"/>
        <v>0</v>
      </c>
      <c r="BW200" s="535"/>
      <c r="BX200" s="535"/>
      <c r="BY200" s="407"/>
      <c r="BZ200" s="322"/>
      <c r="CA200" s="79">
        <f t="shared" si="299"/>
        <v>0</v>
      </c>
      <c r="CB200" s="79">
        <f t="shared" si="300"/>
        <v>0</v>
      </c>
      <c r="CC200" s="110">
        <f t="shared" si="322"/>
        <v>0</v>
      </c>
      <c r="CD200" s="535"/>
      <c r="CE200" s="535"/>
      <c r="CF200" s="407"/>
      <c r="CG200" s="322"/>
      <c r="CH200" s="79">
        <f t="shared" si="301"/>
        <v>0</v>
      </c>
      <c r="CI200" s="79">
        <f t="shared" si="302"/>
        <v>0</v>
      </c>
      <c r="CJ200" s="110">
        <f t="shared" si="323"/>
        <v>0</v>
      </c>
      <c r="CK200" s="535"/>
      <c r="CL200" s="535"/>
      <c r="CM200" s="407"/>
      <c r="CN200" s="322"/>
      <c r="CO200" s="79">
        <f t="shared" si="303"/>
        <v>0</v>
      </c>
      <c r="CP200" s="79">
        <f t="shared" si="304"/>
        <v>0</v>
      </c>
      <c r="CQ200" s="110">
        <f t="shared" si="324"/>
        <v>0</v>
      </c>
      <c r="CR200" s="535"/>
      <c r="CS200" s="535"/>
      <c r="CT200" s="407"/>
      <c r="CU200" s="322"/>
      <c r="CV200" s="79">
        <f t="shared" si="305"/>
        <v>0</v>
      </c>
      <c r="CW200" s="79">
        <f t="shared" si="306"/>
        <v>0</v>
      </c>
      <c r="CX200" s="110">
        <f t="shared" si="325"/>
        <v>0</v>
      </c>
      <c r="CY200" s="535"/>
      <c r="CZ200" s="535"/>
      <c r="DA200" s="407"/>
      <c r="DB200" s="322"/>
      <c r="DC200" s="79">
        <f t="shared" si="307"/>
        <v>0</v>
      </c>
      <c r="DD200" s="79">
        <f t="shared" si="308"/>
        <v>0</v>
      </c>
      <c r="DE200" s="110">
        <f t="shared" si="326"/>
        <v>0</v>
      </c>
      <c r="DF200" s="535"/>
      <c r="DG200" s="535"/>
      <c r="DH200" s="407"/>
      <c r="DI200" s="322"/>
      <c r="DJ200" s="79">
        <f t="shared" si="309"/>
        <v>0</v>
      </c>
      <c r="DK200" s="79">
        <f t="shared" si="310"/>
        <v>0</v>
      </c>
      <c r="DL200" s="110">
        <f t="shared" si="327"/>
        <v>0</v>
      </c>
      <c r="DM200" s="535"/>
      <c r="DN200" s="535"/>
      <c r="DO200" s="407"/>
      <c r="DP200" s="322"/>
      <c r="DQ200" s="79">
        <f t="shared" si="311"/>
        <v>0</v>
      </c>
      <c r="DR200" s="79">
        <f t="shared" si="312"/>
        <v>0</v>
      </c>
      <c r="DS200" s="110">
        <f t="shared" si="328"/>
        <v>0</v>
      </c>
      <c r="DT200" s="535"/>
      <c r="DU200" s="535"/>
      <c r="DV200" s="407"/>
    </row>
    <row r="201" spans="1:126" s="2" customFormat="1" ht="12.75" outlineLevel="1" x14ac:dyDescent="0.2">
      <c r="A201" s="196" t="s">
        <v>234</v>
      </c>
      <c r="B201" s="166" t="s">
        <v>64</v>
      </c>
      <c r="C201" s="57"/>
      <c r="D201" s="57"/>
      <c r="E201" s="110">
        <f t="shared" si="277"/>
        <v>0</v>
      </c>
      <c r="F201" s="212"/>
      <c r="G201" s="18" t="s">
        <v>248</v>
      </c>
      <c r="H201" s="323" t="s">
        <v>345</v>
      </c>
      <c r="I201" s="79">
        <f t="shared" si="278"/>
        <v>0</v>
      </c>
      <c r="J201" s="79">
        <f t="shared" si="279"/>
        <v>0</v>
      </c>
      <c r="K201" s="110">
        <f t="shared" si="280"/>
        <v>0</v>
      </c>
      <c r="L201" s="535"/>
      <c r="M201" s="535"/>
      <c r="N201" s="407"/>
      <c r="O201" s="322" t="str">
        <f t="shared" si="228"/>
        <v>SLC</v>
      </c>
      <c r="P201" s="79">
        <f t="shared" si="281"/>
        <v>0</v>
      </c>
      <c r="Q201" s="79">
        <f t="shared" si="282"/>
        <v>0</v>
      </c>
      <c r="R201" s="110">
        <f t="shared" si="313"/>
        <v>0</v>
      </c>
      <c r="S201" s="535"/>
      <c r="T201" s="535"/>
      <c r="U201" s="407"/>
      <c r="V201" s="322"/>
      <c r="W201" s="79">
        <f t="shared" si="283"/>
        <v>0</v>
      </c>
      <c r="X201" s="79">
        <f t="shared" si="284"/>
        <v>0</v>
      </c>
      <c r="Y201" s="110">
        <f t="shared" si="314"/>
        <v>0</v>
      </c>
      <c r="Z201" s="535"/>
      <c r="AA201" s="535"/>
      <c r="AB201" s="407"/>
      <c r="AC201" s="322"/>
      <c r="AD201" s="79">
        <f t="shared" si="285"/>
        <v>0</v>
      </c>
      <c r="AE201" s="79">
        <f t="shared" si="286"/>
        <v>0</v>
      </c>
      <c r="AF201" s="110">
        <f t="shared" si="315"/>
        <v>0</v>
      </c>
      <c r="AG201" s="535"/>
      <c r="AH201" s="535"/>
      <c r="AI201" s="407"/>
      <c r="AJ201" s="322"/>
      <c r="AK201" s="79">
        <f t="shared" si="287"/>
        <v>0</v>
      </c>
      <c r="AL201" s="79">
        <f t="shared" si="288"/>
        <v>0</v>
      </c>
      <c r="AM201" s="110">
        <f t="shared" si="316"/>
        <v>0</v>
      </c>
      <c r="AN201" s="535"/>
      <c r="AO201" s="535"/>
      <c r="AP201" s="407"/>
      <c r="AQ201" s="322"/>
      <c r="AR201" s="79">
        <f t="shared" si="289"/>
        <v>0</v>
      </c>
      <c r="AS201" s="79">
        <f t="shared" si="290"/>
        <v>0</v>
      </c>
      <c r="AT201" s="110">
        <f t="shared" si="317"/>
        <v>0</v>
      </c>
      <c r="AU201" s="535"/>
      <c r="AV201" s="535"/>
      <c r="AW201" s="407"/>
      <c r="AX201" s="322"/>
      <c r="AY201" s="79">
        <f t="shared" si="291"/>
        <v>0</v>
      </c>
      <c r="AZ201" s="79">
        <f t="shared" si="292"/>
        <v>0</v>
      </c>
      <c r="BA201" s="110">
        <f t="shared" si="318"/>
        <v>0</v>
      </c>
      <c r="BB201" s="535"/>
      <c r="BC201" s="535"/>
      <c r="BD201" s="407"/>
      <c r="BE201" s="322"/>
      <c r="BF201" s="79">
        <f t="shared" si="293"/>
        <v>0</v>
      </c>
      <c r="BG201" s="79">
        <f t="shared" si="294"/>
        <v>0</v>
      </c>
      <c r="BH201" s="110">
        <f t="shared" si="319"/>
        <v>0</v>
      </c>
      <c r="BI201" s="535"/>
      <c r="BJ201" s="535"/>
      <c r="BK201" s="407"/>
      <c r="BL201" s="322"/>
      <c r="BM201" s="79">
        <f t="shared" si="295"/>
        <v>0</v>
      </c>
      <c r="BN201" s="79">
        <f t="shared" si="296"/>
        <v>0</v>
      </c>
      <c r="BO201" s="110">
        <f t="shared" si="320"/>
        <v>0</v>
      </c>
      <c r="BP201" s="535"/>
      <c r="BQ201" s="535"/>
      <c r="BR201" s="407"/>
      <c r="BS201" s="322"/>
      <c r="BT201" s="79">
        <f t="shared" si="297"/>
        <v>0</v>
      </c>
      <c r="BU201" s="79">
        <f t="shared" si="298"/>
        <v>0</v>
      </c>
      <c r="BV201" s="110">
        <f t="shared" si="321"/>
        <v>0</v>
      </c>
      <c r="BW201" s="535"/>
      <c r="BX201" s="535"/>
      <c r="BY201" s="407"/>
      <c r="BZ201" s="322"/>
      <c r="CA201" s="79">
        <f t="shared" si="299"/>
        <v>0</v>
      </c>
      <c r="CB201" s="79">
        <f t="shared" si="300"/>
        <v>0</v>
      </c>
      <c r="CC201" s="110">
        <f t="shared" si="322"/>
        <v>0</v>
      </c>
      <c r="CD201" s="535"/>
      <c r="CE201" s="535"/>
      <c r="CF201" s="407"/>
      <c r="CG201" s="322"/>
      <c r="CH201" s="79">
        <f t="shared" si="301"/>
        <v>0</v>
      </c>
      <c r="CI201" s="79">
        <f t="shared" si="302"/>
        <v>0</v>
      </c>
      <c r="CJ201" s="110">
        <f t="shared" si="323"/>
        <v>0</v>
      </c>
      <c r="CK201" s="535"/>
      <c r="CL201" s="535"/>
      <c r="CM201" s="407"/>
      <c r="CN201" s="322"/>
      <c r="CO201" s="79">
        <f t="shared" si="303"/>
        <v>0</v>
      </c>
      <c r="CP201" s="79">
        <f t="shared" si="304"/>
        <v>0</v>
      </c>
      <c r="CQ201" s="110">
        <f t="shared" si="324"/>
        <v>0</v>
      </c>
      <c r="CR201" s="535"/>
      <c r="CS201" s="535"/>
      <c r="CT201" s="407"/>
      <c r="CU201" s="322"/>
      <c r="CV201" s="79">
        <f t="shared" si="305"/>
        <v>0</v>
      </c>
      <c r="CW201" s="79">
        <f t="shared" si="306"/>
        <v>0</v>
      </c>
      <c r="CX201" s="110">
        <f t="shared" si="325"/>
        <v>0</v>
      </c>
      <c r="CY201" s="535"/>
      <c r="CZ201" s="535"/>
      <c r="DA201" s="407"/>
      <c r="DB201" s="322"/>
      <c r="DC201" s="79">
        <f t="shared" si="307"/>
        <v>0</v>
      </c>
      <c r="DD201" s="79">
        <f t="shared" si="308"/>
        <v>0</v>
      </c>
      <c r="DE201" s="110">
        <f t="shared" si="326"/>
        <v>0</v>
      </c>
      <c r="DF201" s="535"/>
      <c r="DG201" s="535"/>
      <c r="DH201" s="407"/>
      <c r="DI201" s="322"/>
      <c r="DJ201" s="79">
        <f t="shared" si="309"/>
        <v>0</v>
      </c>
      <c r="DK201" s="79">
        <f t="shared" si="310"/>
        <v>0</v>
      </c>
      <c r="DL201" s="110">
        <f t="shared" si="327"/>
        <v>0</v>
      </c>
      <c r="DM201" s="535"/>
      <c r="DN201" s="535"/>
      <c r="DO201" s="407"/>
      <c r="DP201" s="322"/>
      <c r="DQ201" s="79">
        <f t="shared" si="311"/>
        <v>0</v>
      </c>
      <c r="DR201" s="79">
        <f t="shared" si="312"/>
        <v>0</v>
      </c>
      <c r="DS201" s="110">
        <f t="shared" si="328"/>
        <v>0</v>
      </c>
      <c r="DT201" s="535"/>
      <c r="DU201" s="535"/>
      <c r="DV201" s="407"/>
    </row>
    <row r="202" spans="1:126" s="2" customFormat="1" ht="12.75" outlineLevel="1" x14ac:dyDescent="0.2">
      <c r="A202" s="196" t="s">
        <v>22</v>
      </c>
      <c r="B202" s="166"/>
      <c r="C202" s="57"/>
      <c r="D202" s="57"/>
      <c r="E202" s="110">
        <f t="shared" si="277"/>
        <v>0</v>
      </c>
      <c r="F202" s="212"/>
      <c r="G202" s="18"/>
      <c r="H202" s="323" t="s">
        <v>345</v>
      </c>
      <c r="I202" s="79">
        <f t="shared" si="278"/>
        <v>0</v>
      </c>
      <c r="J202" s="79">
        <f t="shared" si="279"/>
        <v>0</v>
      </c>
      <c r="K202" s="110">
        <f t="shared" si="280"/>
        <v>0</v>
      </c>
      <c r="L202" s="535"/>
      <c r="M202" s="535"/>
      <c r="N202" s="407"/>
      <c r="O202" s="322" t="str">
        <f t="shared" si="228"/>
        <v>SLC</v>
      </c>
      <c r="P202" s="79">
        <f t="shared" si="281"/>
        <v>0</v>
      </c>
      <c r="Q202" s="79">
        <f t="shared" si="282"/>
        <v>0</v>
      </c>
      <c r="R202" s="110">
        <f t="shared" si="313"/>
        <v>0</v>
      </c>
      <c r="S202" s="535"/>
      <c r="T202" s="535"/>
      <c r="U202" s="407"/>
      <c r="V202" s="322"/>
      <c r="W202" s="79">
        <f t="shared" si="283"/>
        <v>0</v>
      </c>
      <c r="X202" s="79">
        <f t="shared" si="284"/>
        <v>0</v>
      </c>
      <c r="Y202" s="110">
        <f t="shared" si="314"/>
        <v>0</v>
      </c>
      <c r="Z202" s="535"/>
      <c r="AA202" s="535"/>
      <c r="AB202" s="407"/>
      <c r="AC202" s="322"/>
      <c r="AD202" s="79">
        <f t="shared" si="285"/>
        <v>0</v>
      </c>
      <c r="AE202" s="79">
        <f t="shared" si="286"/>
        <v>0</v>
      </c>
      <c r="AF202" s="110">
        <f t="shared" si="315"/>
        <v>0</v>
      </c>
      <c r="AG202" s="535"/>
      <c r="AH202" s="535"/>
      <c r="AI202" s="407"/>
      <c r="AJ202" s="322"/>
      <c r="AK202" s="79">
        <f t="shared" si="287"/>
        <v>0</v>
      </c>
      <c r="AL202" s="79">
        <f t="shared" si="288"/>
        <v>0</v>
      </c>
      <c r="AM202" s="110">
        <f t="shared" si="316"/>
        <v>0</v>
      </c>
      <c r="AN202" s="535"/>
      <c r="AO202" s="535"/>
      <c r="AP202" s="407"/>
      <c r="AQ202" s="322"/>
      <c r="AR202" s="79">
        <f t="shared" si="289"/>
        <v>0</v>
      </c>
      <c r="AS202" s="79">
        <f t="shared" si="290"/>
        <v>0</v>
      </c>
      <c r="AT202" s="110">
        <f t="shared" si="317"/>
        <v>0</v>
      </c>
      <c r="AU202" s="535"/>
      <c r="AV202" s="535"/>
      <c r="AW202" s="407"/>
      <c r="AX202" s="322"/>
      <c r="AY202" s="79">
        <f t="shared" si="291"/>
        <v>0</v>
      </c>
      <c r="AZ202" s="79">
        <f t="shared" si="292"/>
        <v>0</v>
      </c>
      <c r="BA202" s="110">
        <f t="shared" si="318"/>
        <v>0</v>
      </c>
      <c r="BB202" s="535"/>
      <c r="BC202" s="535"/>
      <c r="BD202" s="407"/>
      <c r="BE202" s="322"/>
      <c r="BF202" s="79">
        <f t="shared" si="293"/>
        <v>0</v>
      </c>
      <c r="BG202" s="79">
        <f t="shared" si="294"/>
        <v>0</v>
      </c>
      <c r="BH202" s="110">
        <f t="shared" si="319"/>
        <v>0</v>
      </c>
      <c r="BI202" s="535"/>
      <c r="BJ202" s="535"/>
      <c r="BK202" s="407"/>
      <c r="BL202" s="322"/>
      <c r="BM202" s="79">
        <f t="shared" si="295"/>
        <v>0</v>
      </c>
      <c r="BN202" s="79">
        <f t="shared" si="296"/>
        <v>0</v>
      </c>
      <c r="BO202" s="110">
        <f t="shared" si="320"/>
        <v>0</v>
      </c>
      <c r="BP202" s="535"/>
      <c r="BQ202" s="535"/>
      <c r="BR202" s="407"/>
      <c r="BS202" s="322"/>
      <c r="BT202" s="79">
        <f t="shared" si="297"/>
        <v>0</v>
      </c>
      <c r="BU202" s="79">
        <f t="shared" si="298"/>
        <v>0</v>
      </c>
      <c r="BV202" s="110">
        <f t="shared" si="321"/>
        <v>0</v>
      </c>
      <c r="BW202" s="535"/>
      <c r="BX202" s="535"/>
      <c r="BY202" s="407"/>
      <c r="BZ202" s="322"/>
      <c r="CA202" s="79">
        <f t="shared" si="299"/>
        <v>0</v>
      </c>
      <c r="CB202" s="79">
        <f t="shared" si="300"/>
        <v>0</v>
      </c>
      <c r="CC202" s="110">
        <f t="shared" si="322"/>
        <v>0</v>
      </c>
      <c r="CD202" s="535"/>
      <c r="CE202" s="535"/>
      <c r="CF202" s="407"/>
      <c r="CG202" s="322"/>
      <c r="CH202" s="79">
        <f t="shared" si="301"/>
        <v>0</v>
      </c>
      <c r="CI202" s="79">
        <f t="shared" si="302"/>
        <v>0</v>
      </c>
      <c r="CJ202" s="110">
        <f t="shared" si="323"/>
        <v>0</v>
      </c>
      <c r="CK202" s="535"/>
      <c r="CL202" s="535"/>
      <c r="CM202" s="407"/>
      <c r="CN202" s="322"/>
      <c r="CO202" s="79">
        <f t="shared" si="303"/>
        <v>0</v>
      </c>
      <c r="CP202" s="79">
        <f t="shared" si="304"/>
        <v>0</v>
      </c>
      <c r="CQ202" s="110">
        <f t="shared" si="324"/>
        <v>0</v>
      </c>
      <c r="CR202" s="535"/>
      <c r="CS202" s="535"/>
      <c r="CT202" s="407"/>
      <c r="CU202" s="322"/>
      <c r="CV202" s="79">
        <f t="shared" si="305"/>
        <v>0</v>
      </c>
      <c r="CW202" s="79">
        <f t="shared" si="306"/>
        <v>0</v>
      </c>
      <c r="CX202" s="110">
        <f t="shared" si="325"/>
        <v>0</v>
      </c>
      <c r="CY202" s="535"/>
      <c r="CZ202" s="535"/>
      <c r="DA202" s="407"/>
      <c r="DB202" s="322"/>
      <c r="DC202" s="79">
        <f t="shared" si="307"/>
        <v>0</v>
      </c>
      <c r="DD202" s="79">
        <f t="shared" si="308"/>
        <v>0</v>
      </c>
      <c r="DE202" s="110">
        <f t="shared" si="326"/>
        <v>0</v>
      </c>
      <c r="DF202" s="535"/>
      <c r="DG202" s="535"/>
      <c r="DH202" s="407"/>
      <c r="DI202" s="322"/>
      <c r="DJ202" s="79">
        <f t="shared" si="309"/>
        <v>0</v>
      </c>
      <c r="DK202" s="79">
        <f t="shared" si="310"/>
        <v>0</v>
      </c>
      <c r="DL202" s="110">
        <f t="shared" si="327"/>
        <v>0</v>
      </c>
      <c r="DM202" s="535"/>
      <c r="DN202" s="535"/>
      <c r="DO202" s="407"/>
      <c r="DP202" s="322"/>
      <c r="DQ202" s="79">
        <f t="shared" si="311"/>
        <v>0</v>
      </c>
      <c r="DR202" s="79">
        <f t="shared" si="312"/>
        <v>0</v>
      </c>
      <c r="DS202" s="110">
        <f t="shared" si="328"/>
        <v>0</v>
      </c>
      <c r="DT202" s="535"/>
      <c r="DU202" s="535"/>
      <c r="DV202" s="407"/>
    </row>
    <row r="203" spans="1:126" s="2" customFormat="1" ht="12.75" outlineLevel="1" x14ac:dyDescent="0.2">
      <c r="A203" s="196" t="s">
        <v>254</v>
      </c>
      <c r="B203" s="166"/>
      <c r="C203" s="57"/>
      <c r="D203" s="57"/>
      <c r="E203" s="110">
        <f t="shared" si="277"/>
        <v>0</v>
      </c>
      <c r="F203" s="212"/>
      <c r="G203" s="18"/>
      <c r="H203" s="323" t="s">
        <v>345</v>
      </c>
      <c r="I203" s="79">
        <f t="shared" si="278"/>
        <v>0</v>
      </c>
      <c r="J203" s="79">
        <f t="shared" si="279"/>
        <v>0</v>
      </c>
      <c r="K203" s="110">
        <f t="shared" si="280"/>
        <v>0</v>
      </c>
      <c r="L203" s="535"/>
      <c r="M203" s="535"/>
      <c r="N203" s="407"/>
      <c r="O203" s="322" t="str">
        <f t="shared" si="228"/>
        <v>SLC</v>
      </c>
      <c r="P203" s="79">
        <f t="shared" si="281"/>
        <v>0</v>
      </c>
      <c r="Q203" s="79">
        <f t="shared" si="282"/>
        <v>0</v>
      </c>
      <c r="R203" s="110">
        <f t="shared" si="313"/>
        <v>0</v>
      </c>
      <c r="S203" s="535"/>
      <c r="T203" s="535"/>
      <c r="U203" s="407"/>
      <c r="V203" s="322"/>
      <c r="W203" s="79">
        <f t="shared" si="283"/>
        <v>0</v>
      </c>
      <c r="X203" s="79">
        <f t="shared" si="284"/>
        <v>0</v>
      </c>
      <c r="Y203" s="110">
        <f t="shared" si="314"/>
        <v>0</v>
      </c>
      <c r="Z203" s="535"/>
      <c r="AA203" s="535"/>
      <c r="AB203" s="407"/>
      <c r="AC203" s="322"/>
      <c r="AD203" s="79">
        <f t="shared" si="285"/>
        <v>0</v>
      </c>
      <c r="AE203" s="79">
        <f t="shared" si="286"/>
        <v>0</v>
      </c>
      <c r="AF203" s="110">
        <f t="shared" si="315"/>
        <v>0</v>
      </c>
      <c r="AG203" s="535"/>
      <c r="AH203" s="535"/>
      <c r="AI203" s="407"/>
      <c r="AJ203" s="322"/>
      <c r="AK203" s="79">
        <f t="shared" si="287"/>
        <v>0</v>
      </c>
      <c r="AL203" s="79">
        <f t="shared" si="288"/>
        <v>0</v>
      </c>
      <c r="AM203" s="110">
        <f t="shared" si="316"/>
        <v>0</v>
      </c>
      <c r="AN203" s="535"/>
      <c r="AO203" s="535"/>
      <c r="AP203" s="407"/>
      <c r="AQ203" s="322"/>
      <c r="AR203" s="79">
        <f t="shared" si="289"/>
        <v>0</v>
      </c>
      <c r="AS203" s="79">
        <f t="shared" si="290"/>
        <v>0</v>
      </c>
      <c r="AT203" s="110">
        <f t="shared" si="317"/>
        <v>0</v>
      </c>
      <c r="AU203" s="535"/>
      <c r="AV203" s="535"/>
      <c r="AW203" s="407"/>
      <c r="AX203" s="322"/>
      <c r="AY203" s="79">
        <f t="shared" si="291"/>
        <v>0</v>
      </c>
      <c r="AZ203" s="79">
        <f t="shared" si="292"/>
        <v>0</v>
      </c>
      <c r="BA203" s="110">
        <f t="shared" si="318"/>
        <v>0</v>
      </c>
      <c r="BB203" s="535"/>
      <c r="BC203" s="535"/>
      <c r="BD203" s="407"/>
      <c r="BE203" s="322"/>
      <c r="BF203" s="79">
        <f t="shared" si="293"/>
        <v>0</v>
      </c>
      <c r="BG203" s="79">
        <f t="shared" si="294"/>
        <v>0</v>
      </c>
      <c r="BH203" s="110">
        <f t="shared" si="319"/>
        <v>0</v>
      </c>
      <c r="BI203" s="535"/>
      <c r="BJ203" s="535"/>
      <c r="BK203" s="407"/>
      <c r="BL203" s="322"/>
      <c r="BM203" s="79">
        <f t="shared" si="295"/>
        <v>0</v>
      </c>
      <c r="BN203" s="79">
        <f t="shared" si="296"/>
        <v>0</v>
      </c>
      <c r="BO203" s="110">
        <f t="shared" si="320"/>
        <v>0</v>
      </c>
      <c r="BP203" s="535"/>
      <c r="BQ203" s="535"/>
      <c r="BR203" s="407"/>
      <c r="BS203" s="322"/>
      <c r="BT203" s="79">
        <f t="shared" si="297"/>
        <v>0</v>
      </c>
      <c r="BU203" s="79">
        <f t="shared" si="298"/>
        <v>0</v>
      </c>
      <c r="BV203" s="110">
        <f t="shared" si="321"/>
        <v>0</v>
      </c>
      <c r="BW203" s="535"/>
      <c r="BX203" s="535"/>
      <c r="BY203" s="407"/>
      <c r="BZ203" s="322"/>
      <c r="CA203" s="79">
        <f t="shared" si="299"/>
        <v>0</v>
      </c>
      <c r="CB203" s="79">
        <f t="shared" si="300"/>
        <v>0</v>
      </c>
      <c r="CC203" s="110">
        <f t="shared" si="322"/>
        <v>0</v>
      </c>
      <c r="CD203" s="535"/>
      <c r="CE203" s="535"/>
      <c r="CF203" s="407"/>
      <c r="CG203" s="322"/>
      <c r="CH203" s="79">
        <f t="shared" si="301"/>
        <v>0</v>
      </c>
      <c r="CI203" s="79">
        <f t="shared" si="302"/>
        <v>0</v>
      </c>
      <c r="CJ203" s="110">
        <f t="shared" si="323"/>
        <v>0</v>
      </c>
      <c r="CK203" s="535"/>
      <c r="CL203" s="535"/>
      <c r="CM203" s="407"/>
      <c r="CN203" s="322"/>
      <c r="CO203" s="79">
        <f t="shared" si="303"/>
        <v>0</v>
      </c>
      <c r="CP203" s="79">
        <f t="shared" si="304"/>
        <v>0</v>
      </c>
      <c r="CQ203" s="110">
        <f t="shared" si="324"/>
        <v>0</v>
      </c>
      <c r="CR203" s="535"/>
      <c r="CS203" s="535"/>
      <c r="CT203" s="407"/>
      <c r="CU203" s="322"/>
      <c r="CV203" s="79">
        <f t="shared" si="305"/>
        <v>0</v>
      </c>
      <c r="CW203" s="79">
        <f t="shared" si="306"/>
        <v>0</v>
      </c>
      <c r="CX203" s="110">
        <f t="shared" si="325"/>
        <v>0</v>
      </c>
      <c r="CY203" s="535"/>
      <c r="CZ203" s="535"/>
      <c r="DA203" s="407"/>
      <c r="DB203" s="322"/>
      <c r="DC203" s="79">
        <f t="shared" si="307"/>
        <v>0</v>
      </c>
      <c r="DD203" s="79">
        <f t="shared" si="308"/>
        <v>0</v>
      </c>
      <c r="DE203" s="110">
        <f t="shared" si="326"/>
        <v>0</v>
      </c>
      <c r="DF203" s="535"/>
      <c r="DG203" s="535"/>
      <c r="DH203" s="407"/>
      <c r="DI203" s="322"/>
      <c r="DJ203" s="79">
        <f t="shared" si="309"/>
        <v>0</v>
      </c>
      <c r="DK203" s="79">
        <f t="shared" si="310"/>
        <v>0</v>
      </c>
      <c r="DL203" s="110">
        <f t="shared" si="327"/>
        <v>0</v>
      </c>
      <c r="DM203" s="535"/>
      <c r="DN203" s="535"/>
      <c r="DO203" s="407"/>
      <c r="DP203" s="322"/>
      <c r="DQ203" s="79">
        <f t="shared" si="311"/>
        <v>0</v>
      </c>
      <c r="DR203" s="79">
        <f t="shared" si="312"/>
        <v>0</v>
      </c>
      <c r="DS203" s="110">
        <f t="shared" si="328"/>
        <v>0</v>
      </c>
      <c r="DT203" s="535"/>
      <c r="DU203" s="535"/>
      <c r="DV203" s="407"/>
    </row>
    <row r="204" spans="1:126" s="2" customFormat="1" ht="12.75" outlineLevel="1" x14ac:dyDescent="0.2">
      <c r="A204" s="196" t="s">
        <v>89</v>
      </c>
      <c r="B204" s="166"/>
      <c r="C204" s="57"/>
      <c r="D204" s="57"/>
      <c r="E204" s="110">
        <f t="shared" si="277"/>
        <v>0</v>
      </c>
      <c r="F204" s="212"/>
      <c r="G204" s="18" t="s">
        <v>54</v>
      </c>
      <c r="H204" s="323" t="s">
        <v>345</v>
      </c>
      <c r="I204" s="79">
        <f t="shared" si="278"/>
        <v>0</v>
      </c>
      <c r="J204" s="79">
        <f t="shared" si="279"/>
        <v>0</v>
      </c>
      <c r="K204" s="110">
        <f t="shared" si="280"/>
        <v>0</v>
      </c>
      <c r="L204" s="535"/>
      <c r="M204" s="535"/>
      <c r="N204" s="407"/>
      <c r="O204" s="322" t="str">
        <f t="shared" si="228"/>
        <v>SLC</v>
      </c>
      <c r="P204" s="79">
        <f t="shared" si="281"/>
        <v>0</v>
      </c>
      <c r="Q204" s="79">
        <f t="shared" si="282"/>
        <v>0</v>
      </c>
      <c r="R204" s="110">
        <f t="shared" si="313"/>
        <v>0</v>
      </c>
      <c r="S204" s="535"/>
      <c r="T204" s="535"/>
      <c r="U204" s="407"/>
      <c r="V204" s="322"/>
      <c r="W204" s="79">
        <f t="shared" si="283"/>
        <v>0</v>
      </c>
      <c r="X204" s="79">
        <f t="shared" si="284"/>
        <v>0</v>
      </c>
      <c r="Y204" s="110">
        <f t="shared" si="314"/>
        <v>0</v>
      </c>
      <c r="Z204" s="535"/>
      <c r="AA204" s="535"/>
      <c r="AB204" s="407"/>
      <c r="AC204" s="322"/>
      <c r="AD204" s="79">
        <f t="shared" si="285"/>
        <v>0</v>
      </c>
      <c r="AE204" s="79">
        <f t="shared" si="286"/>
        <v>0</v>
      </c>
      <c r="AF204" s="110">
        <f t="shared" si="315"/>
        <v>0</v>
      </c>
      <c r="AG204" s="535"/>
      <c r="AH204" s="535"/>
      <c r="AI204" s="407"/>
      <c r="AJ204" s="322"/>
      <c r="AK204" s="79">
        <f t="shared" si="287"/>
        <v>0</v>
      </c>
      <c r="AL204" s="79">
        <f t="shared" si="288"/>
        <v>0</v>
      </c>
      <c r="AM204" s="110">
        <f t="shared" si="316"/>
        <v>0</v>
      </c>
      <c r="AN204" s="535"/>
      <c r="AO204" s="535"/>
      <c r="AP204" s="407"/>
      <c r="AQ204" s="322"/>
      <c r="AR204" s="79">
        <f t="shared" si="289"/>
        <v>0</v>
      </c>
      <c r="AS204" s="79">
        <f t="shared" si="290"/>
        <v>0</v>
      </c>
      <c r="AT204" s="110">
        <f t="shared" si="317"/>
        <v>0</v>
      </c>
      <c r="AU204" s="535"/>
      <c r="AV204" s="535"/>
      <c r="AW204" s="407"/>
      <c r="AX204" s="322"/>
      <c r="AY204" s="79">
        <f t="shared" si="291"/>
        <v>0</v>
      </c>
      <c r="AZ204" s="79">
        <f t="shared" si="292"/>
        <v>0</v>
      </c>
      <c r="BA204" s="110">
        <f t="shared" si="318"/>
        <v>0</v>
      </c>
      <c r="BB204" s="535"/>
      <c r="BC204" s="535"/>
      <c r="BD204" s="407"/>
      <c r="BE204" s="322"/>
      <c r="BF204" s="79">
        <f t="shared" si="293"/>
        <v>0</v>
      </c>
      <c r="BG204" s="79">
        <f t="shared" si="294"/>
        <v>0</v>
      </c>
      <c r="BH204" s="110">
        <f t="shared" si="319"/>
        <v>0</v>
      </c>
      <c r="BI204" s="535"/>
      <c r="BJ204" s="535"/>
      <c r="BK204" s="407"/>
      <c r="BL204" s="322"/>
      <c r="BM204" s="79">
        <f t="shared" si="295"/>
        <v>0</v>
      </c>
      <c r="BN204" s="79">
        <f t="shared" si="296"/>
        <v>0</v>
      </c>
      <c r="BO204" s="110">
        <f t="shared" si="320"/>
        <v>0</v>
      </c>
      <c r="BP204" s="535"/>
      <c r="BQ204" s="535"/>
      <c r="BR204" s="407"/>
      <c r="BS204" s="322"/>
      <c r="BT204" s="79">
        <f t="shared" si="297"/>
        <v>0</v>
      </c>
      <c r="BU204" s="79">
        <f t="shared" si="298"/>
        <v>0</v>
      </c>
      <c r="BV204" s="110">
        <f t="shared" si="321"/>
        <v>0</v>
      </c>
      <c r="BW204" s="535"/>
      <c r="BX204" s="535"/>
      <c r="BY204" s="407"/>
      <c r="BZ204" s="322"/>
      <c r="CA204" s="79">
        <f t="shared" si="299"/>
        <v>0</v>
      </c>
      <c r="CB204" s="79">
        <f t="shared" si="300"/>
        <v>0</v>
      </c>
      <c r="CC204" s="110">
        <f t="shared" si="322"/>
        <v>0</v>
      </c>
      <c r="CD204" s="535"/>
      <c r="CE204" s="535"/>
      <c r="CF204" s="407"/>
      <c r="CG204" s="322"/>
      <c r="CH204" s="79">
        <f t="shared" si="301"/>
        <v>0</v>
      </c>
      <c r="CI204" s="79">
        <f t="shared" si="302"/>
        <v>0</v>
      </c>
      <c r="CJ204" s="110">
        <f t="shared" si="323"/>
        <v>0</v>
      </c>
      <c r="CK204" s="535"/>
      <c r="CL204" s="535"/>
      <c r="CM204" s="407"/>
      <c r="CN204" s="322"/>
      <c r="CO204" s="79">
        <f t="shared" si="303"/>
        <v>0</v>
      </c>
      <c r="CP204" s="79">
        <f t="shared" si="304"/>
        <v>0</v>
      </c>
      <c r="CQ204" s="110">
        <f t="shared" si="324"/>
        <v>0</v>
      </c>
      <c r="CR204" s="535"/>
      <c r="CS204" s="535"/>
      <c r="CT204" s="407"/>
      <c r="CU204" s="322"/>
      <c r="CV204" s="79">
        <f t="shared" si="305"/>
        <v>0</v>
      </c>
      <c r="CW204" s="79">
        <f t="shared" si="306"/>
        <v>0</v>
      </c>
      <c r="CX204" s="110">
        <f t="shared" si="325"/>
        <v>0</v>
      </c>
      <c r="CY204" s="535"/>
      <c r="CZ204" s="535"/>
      <c r="DA204" s="407"/>
      <c r="DB204" s="322"/>
      <c r="DC204" s="79">
        <f t="shared" si="307"/>
        <v>0</v>
      </c>
      <c r="DD204" s="79">
        <f t="shared" si="308"/>
        <v>0</v>
      </c>
      <c r="DE204" s="110">
        <f t="shared" si="326"/>
        <v>0</v>
      </c>
      <c r="DF204" s="535"/>
      <c r="DG204" s="535"/>
      <c r="DH204" s="407"/>
      <c r="DI204" s="322"/>
      <c r="DJ204" s="79">
        <f t="shared" si="309"/>
        <v>0</v>
      </c>
      <c r="DK204" s="79">
        <f t="shared" si="310"/>
        <v>0</v>
      </c>
      <c r="DL204" s="110">
        <f t="shared" si="327"/>
        <v>0</v>
      </c>
      <c r="DM204" s="535"/>
      <c r="DN204" s="535"/>
      <c r="DO204" s="407"/>
      <c r="DP204" s="322"/>
      <c r="DQ204" s="79">
        <f t="shared" si="311"/>
        <v>0</v>
      </c>
      <c r="DR204" s="79">
        <f t="shared" si="312"/>
        <v>0</v>
      </c>
      <c r="DS204" s="110">
        <f t="shared" si="328"/>
        <v>0</v>
      </c>
      <c r="DT204" s="535"/>
      <c r="DU204" s="535"/>
      <c r="DV204" s="407"/>
    </row>
    <row r="205" spans="1:126" s="2" customFormat="1" ht="12.75" outlineLevel="1" x14ac:dyDescent="0.2">
      <c r="A205" s="196" t="s">
        <v>274</v>
      </c>
      <c r="B205" s="166"/>
      <c r="C205" s="57"/>
      <c r="D205" s="57"/>
      <c r="E205" s="110">
        <f t="shared" si="277"/>
        <v>0</v>
      </c>
      <c r="F205" s="212"/>
      <c r="G205" s="22" t="s">
        <v>276</v>
      </c>
      <c r="H205" s="323" t="s">
        <v>345</v>
      </c>
      <c r="I205" s="79">
        <f t="shared" si="278"/>
        <v>0</v>
      </c>
      <c r="J205" s="79">
        <f t="shared" si="279"/>
        <v>0</v>
      </c>
      <c r="K205" s="110">
        <f t="shared" si="280"/>
        <v>0</v>
      </c>
      <c r="L205" s="535"/>
      <c r="M205" s="535"/>
      <c r="N205" s="407"/>
      <c r="O205" s="322" t="str">
        <f t="shared" si="228"/>
        <v>SLC</v>
      </c>
      <c r="P205" s="79">
        <f t="shared" si="281"/>
        <v>0</v>
      </c>
      <c r="Q205" s="79">
        <f t="shared" si="282"/>
        <v>0</v>
      </c>
      <c r="R205" s="110">
        <f t="shared" si="313"/>
        <v>0</v>
      </c>
      <c r="S205" s="535"/>
      <c r="T205" s="535"/>
      <c r="U205" s="407"/>
      <c r="V205" s="322"/>
      <c r="W205" s="79">
        <f t="shared" si="283"/>
        <v>0</v>
      </c>
      <c r="X205" s="79">
        <f t="shared" si="284"/>
        <v>0</v>
      </c>
      <c r="Y205" s="110">
        <f t="shared" si="314"/>
        <v>0</v>
      </c>
      <c r="Z205" s="535"/>
      <c r="AA205" s="535"/>
      <c r="AB205" s="407"/>
      <c r="AC205" s="322"/>
      <c r="AD205" s="79">
        <f t="shared" si="285"/>
        <v>0</v>
      </c>
      <c r="AE205" s="79">
        <f t="shared" si="286"/>
        <v>0</v>
      </c>
      <c r="AF205" s="110">
        <f t="shared" si="315"/>
        <v>0</v>
      </c>
      <c r="AG205" s="535"/>
      <c r="AH205" s="535"/>
      <c r="AI205" s="407"/>
      <c r="AJ205" s="322"/>
      <c r="AK205" s="79">
        <f t="shared" si="287"/>
        <v>0</v>
      </c>
      <c r="AL205" s="79">
        <f t="shared" si="288"/>
        <v>0</v>
      </c>
      <c r="AM205" s="110">
        <f t="shared" si="316"/>
        <v>0</v>
      </c>
      <c r="AN205" s="535"/>
      <c r="AO205" s="535"/>
      <c r="AP205" s="407"/>
      <c r="AQ205" s="322"/>
      <c r="AR205" s="79">
        <f t="shared" si="289"/>
        <v>0</v>
      </c>
      <c r="AS205" s="79">
        <f t="shared" si="290"/>
        <v>0</v>
      </c>
      <c r="AT205" s="110">
        <f t="shared" si="317"/>
        <v>0</v>
      </c>
      <c r="AU205" s="535"/>
      <c r="AV205" s="535"/>
      <c r="AW205" s="407"/>
      <c r="AX205" s="322"/>
      <c r="AY205" s="79">
        <f t="shared" si="291"/>
        <v>0</v>
      </c>
      <c r="AZ205" s="79">
        <f t="shared" si="292"/>
        <v>0</v>
      </c>
      <c r="BA205" s="110">
        <f t="shared" si="318"/>
        <v>0</v>
      </c>
      <c r="BB205" s="535"/>
      <c r="BC205" s="535"/>
      <c r="BD205" s="407"/>
      <c r="BE205" s="322"/>
      <c r="BF205" s="79">
        <f t="shared" si="293"/>
        <v>0</v>
      </c>
      <c r="BG205" s="79">
        <f t="shared" si="294"/>
        <v>0</v>
      </c>
      <c r="BH205" s="110">
        <f t="shared" si="319"/>
        <v>0</v>
      </c>
      <c r="BI205" s="535"/>
      <c r="BJ205" s="535"/>
      <c r="BK205" s="407"/>
      <c r="BL205" s="322"/>
      <c r="BM205" s="79">
        <f t="shared" si="295"/>
        <v>0</v>
      </c>
      <c r="BN205" s="79">
        <f t="shared" si="296"/>
        <v>0</v>
      </c>
      <c r="BO205" s="110">
        <f t="shared" si="320"/>
        <v>0</v>
      </c>
      <c r="BP205" s="535"/>
      <c r="BQ205" s="535"/>
      <c r="BR205" s="407"/>
      <c r="BS205" s="322"/>
      <c r="BT205" s="79">
        <f t="shared" si="297"/>
        <v>0</v>
      </c>
      <c r="BU205" s="79">
        <f t="shared" si="298"/>
        <v>0</v>
      </c>
      <c r="BV205" s="110">
        <f t="shared" si="321"/>
        <v>0</v>
      </c>
      <c r="BW205" s="535"/>
      <c r="BX205" s="535"/>
      <c r="BY205" s="407"/>
      <c r="BZ205" s="322"/>
      <c r="CA205" s="79">
        <f t="shared" si="299"/>
        <v>0</v>
      </c>
      <c r="CB205" s="79">
        <f t="shared" si="300"/>
        <v>0</v>
      </c>
      <c r="CC205" s="110">
        <f t="shared" si="322"/>
        <v>0</v>
      </c>
      <c r="CD205" s="535"/>
      <c r="CE205" s="535"/>
      <c r="CF205" s="407"/>
      <c r="CG205" s="322"/>
      <c r="CH205" s="79">
        <f t="shared" si="301"/>
        <v>0</v>
      </c>
      <c r="CI205" s="79">
        <f t="shared" si="302"/>
        <v>0</v>
      </c>
      <c r="CJ205" s="110">
        <f t="shared" si="323"/>
        <v>0</v>
      </c>
      <c r="CK205" s="535"/>
      <c r="CL205" s="535"/>
      <c r="CM205" s="407"/>
      <c r="CN205" s="322"/>
      <c r="CO205" s="79">
        <f t="shared" si="303"/>
        <v>0</v>
      </c>
      <c r="CP205" s="79">
        <f t="shared" si="304"/>
        <v>0</v>
      </c>
      <c r="CQ205" s="110">
        <f t="shared" si="324"/>
        <v>0</v>
      </c>
      <c r="CR205" s="535"/>
      <c r="CS205" s="535"/>
      <c r="CT205" s="407"/>
      <c r="CU205" s="322"/>
      <c r="CV205" s="79">
        <f t="shared" si="305"/>
        <v>0</v>
      </c>
      <c r="CW205" s="79">
        <f t="shared" si="306"/>
        <v>0</v>
      </c>
      <c r="CX205" s="110">
        <f t="shared" si="325"/>
        <v>0</v>
      </c>
      <c r="CY205" s="535"/>
      <c r="CZ205" s="535"/>
      <c r="DA205" s="407"/>
      <c r="DB205" s="322"/>
      <c r="DC205" s="79">
        <f t="shared" si="307"/>
        <v>0</v>
      </c>
      <c r="DD205" s="79">
        <f t="shared" si="308"/>
        <v>0</v>
      </c>
      <c r="DE205" s="110">
        <f t="shared" si="326"/>
        <v>0</v>
      </c>
      <c r="DF205" s="535"/>
      <c r="DG205" s="535"/>
      <c r="DH205" s="407"/>
      <c r="DI205" s="322"/>
      <c r="DJ205" s="79">
        <f t="shared" si="309"/>
        <v>0</v>
      </c>
      <c r="DK205" s="79">
        <f t="shared" si="310"/>
        <v>0</v>
      </c>
      <c r="DL205" s="110">
        <f t="shared" si="327"/>
        <v>0</v>
      </c>
      <c r="DM205" s="535"/>
      <c r="DN205" s="535"/>
      <c r="DO205" s="407"/>
      <c r="DP205" s="322"/>
      <c r="DQ205" s="79">
        <f t="shared" si="311"/>
        <v>0</v>
      </c>
      <c r="DR205" s="79">
        <f t="shared" si="312"/>
        <v>0</v>
      </c>
      <c r="DS205" s="110">
        <f t="shared" si="328"/>
        <v>0</v>
      </c>
      <c r="DT205" s="535"/>
      <c r="DU205" s="535"/>
      <c r="DV205" s="407"/>
    </row>
    <row r="206" spans="1:126" s="2" customFormat="1" ht="12.75" outlineLevel="1" x14ac:dyDescent="0.2">
      <c r="A206" s="196" t="s">
        <v>249</v>
      </c>
      <c r="B206" s="166"/>
      <c r="C206" s="57"/>
      <c r="D206" s="57"/>
      <c r="E206" s="110">
        <f t="shared" si="277"/>
        <v>0</v>
      </c>
      <c r="F206" s="212"/>
      <c r="G206" s="22" t="s">
        <v>277</v>
      </c>
      <c r="H206" s="323" t="s">
        <v>345</v>
      </c>
      <c r="I206" s="79">
        <f t="shared" si="278"/>
        <v>0</v>
      </c>
      <c r="J206" s="79">
        <f t="shared" si="279"/>
        <v>0</v>
      </c>
      <c r="K206" s="110">
        <f t="shared" si="280"/>
        <v>0</v>
      </c>
      <c r="L206" s="535"/>
      <c r="M206" s="535"/>
      <c r="N206" s="407"/>
      <c r="O206" s="322" t="str">
        <f t="shared" si="228"/>
        <v>SLC</v>
      </c>
      <c r="P206" s="79">
        <f t="shared" si="281"/>
        <v>0</v>
      </c>
      <c r="Q206" s="79">
        <f t="shared" si="282"/>
        <v>0</v>
      </c>
      <c r="R206" s="110">
        <f t="shared" si="313"/>
        <v>0</v>
      </c>
      <c r="S206" s="535"/>
      <c r="T206" s="535"/>
      <c r="U206" s="407"/>
      <c r="V206" s="322"/>
      <c r="W206" s="79">
        <f t="shared" si="283"/>
        <v>0</v>
      </c>
      <c r="X206" s="79">
        <f t="shared" si="284"/>
        <v>0</v>
      </c>
      <c r="Y206" s="110">
        <f t="shared" si="314"/>
        <v>0</v>
      </c>
      <c r="Z206" s="535"/>
      <c r="AA206" s="535"/>
      <c r="AB206" s="407"/>
      <c r="AC206" s="322"/>
      <c r="AD206" s="79">
        <f t="shared" si="285"/>
        <v>0</v>
      </c>
      <c r="AE206" s="79">
        <f t="shared" si="286"/>
        <v>0</v>
      </c>
      <c r="AF206" s="110">
        <f t="shared" si="315"/>
        <v>0</v>
      </c>
      <c r="AG206" s="535"/>
      <c r="AH206" s="535"/>
      <c r="AI206" s="407"/>
      <c r="AJ206" s="322"/>
      <c r="AK206" s="79">
        <f t="shared" si="287"/>
        <v>0</v>
      </c>
      <c r="AL206" s="79">
        <f t="shared" si="288"/>
        <v>0</v>
      </c>
      <c r="AM206" s="110">
        <f t="shared" si="316"/>
        <v>0</v>
      </c>
      <c r="AN206" s="535"/>
      <c r="AO206" s="535"/>
      <c r="AP206" s="407"/>
      <c r="AQ206" s="322"/>
      <c r="AR206" s="79">
        <f t="shared" si="289"/>
        <v>0</v>
      </c>
      <c r="AS206" s="79">
        <f t="shared" si="290"/>
        <v>0</v>
      </c>
      <c r="AT206" s="110">
        <f t="shared" si="317"/>
        <v>0</v>
      </c>
      <c r="AU206" s="535"/>
      <c r="AV206" s="535"/>
      <c r="AW206" s="407"/>
      <c r="AX206" s="322"/>
      <c r="AY206" s="79">
        <f t="shared" si="291"/>
        <v>0</v>
      </c>
      <c r="AZ206" s="79">
        <f t="shared" si="292"/>
        <v>0</v>
      </c>
      <c r="BA206" s="110">
        <f t="shared" si="318"/>
        <v>0</v>
      </c>
      <c r="BB206" s="535"/>
      <c r="BC206" s="535"/>
      <c r="BD206" s="407"/>
      <c r="BE206" s="322"/>
      <c r="BF206" s="79">
        <f t="shared" si="293"/>
        <v>0</v>
      </c>
      <c r="BG206" s="79">
        <f t="shared" si="294"/>
        <v>0</v>
      </c>
      <c r="BH206" s="110">
        <f t="shared" si="319"/>
        <v>0</v>
      </c>
      <c r="BI206" s="535"/>
      <c r="BJ206" s="535"/>
      <c r="BK206" s="407"/>
      <c r="BL206" s="322"/>
      <c r="BM206" s="79">
        <f t="shared" si="295"/>
        <v>0</v>
      </c>
      <c r="BN206" s="79">
        <f t="shared" si="296"/>
        <v>0</v>
      </c>
      <c r="BO206" s="110">
        <f t="shared" si="320"/>
        <v>0</v>
      </c>
      <c r="BP206" s="535"/>
      <c r="BQ206" s="535"/>
      <c r="BR206" s="407"/>
      <c r="BS206" s="322"/>
      <c r="BT206" s="79">
        <f t="shared" si="297"/>
        <v>0</v>
      </c>
      <c r="BU206" s="79">
        <f t="shared" si="298"/>
        <v>0</v>
      </c>
      <c r="BV206" s="110">
        <f t="shared" si="321"/>
        <v>0</v>
      </c>
      <c r="BW206" s="535"/>
      <c r="BX206" s="535"/>
      <c r="BY206" s="407"/>
      <c r="BZ206" s="322"/>
      <c r="CA206" s="79">
        <f t="shared" si="299"/>
        <v>0</v>
      </c>
      <c r="CB206" s="79">
        <f t="shared" si="300"/>
        <v>0</v>
      </c>
      <c r="CC206" s="110">
        <f t="shared" si="322"/>
        <v>0</v>
      </c>
      <c r="CD206" s="535"/>
      <c r="CE206" s="535"/>
      <c r="CF206" s="407"/>
      <c r="CG206" s="322"/>
      <c r="CH206" s="79">
        <f t="shared" si="301"/>
        <v>0</v>
      </c>
      <c r="CI206" s="79">
        <f t="shared" si="302"/>
        <v>0</v>
      </c>
      <c r="CJ206" s="110">
        <f t="shared" si="323"/>
        <v>0</v>
      </c>
      <c r="CK206" s="535"/>
      <c r="CL206" s="535"/>
      <c r="CM206" s="407"/>
      <c r="CN206" s="322"/>
      <c r="CO206" s="79">
        <f t="shared" si="303"/>
        <v>0</v>
      </c>
      <c r="CP206" s="79">
        <f t="shared" si="304"/>
        <v>0</v>
      </c>
      <c r="CQ206" s="110">
        <f t="shared" si="324"/>
        <v>0</v>
      </c>
      <c r="CR206" s="535"/>
      <c r="CS206" s="535"/>
      <c r="CT206" s="407"/>
      <c r="CU206" s="322"/>
      <c r="CV206" s="79">
        <f t="shared" si="305"/>
        <v>0</v>
      </c>
      <c r="CW206" s="79">
        <f t="shared" si="306"/>
        <v>0</v>
      </c>
      <c r="CX206" s="110">
        <f t="shared" si="325"/>
        <v>0</v>
      </c>
      <c r="CY206" s="535"/>
      <c r="CZ206" s="535"/>
      <c r="DA206" s="407"/>
      <c r="DB206" s="322"/>
      <c r="DC206" s="79">
        <f t="shared" si="307"/>
        <v>0</v>
      </c>
      <c r="DD206" s="79">
        <f t="shared" si="308"/>
        <v>0</v>
      </c>
      <c r="DE206" s="110">
        <f t="shared" si="326"/>
        <v>0</v>
      </c>
      <c r="DF206" s="535"/>
      <c r="DG206" s="535"/>
      <c r="DH206" s="407"/>
      <c r="DI206" s="322"/>
      <c r="DJ206" s="79">
        <f t="shared" si="309"/>
        <v>0</v>
      </c>
      <c r="DK206" s="79">
        <f t="shared" si="310"/>
        <v>0</v>
      </c>
      <c r="DL206" s="110">
        <f t="shared" si="327"/>
        <v>0</v>
      </c>
      <c r="DM206" s="535"/>
      <c r="DN206" s="535"/>
      <c r="DO206" s="407"/>
      <c r="DP206" s="322"/>
      <c r="DQ206" s="79">
        <f t="shared" si="311"/>
        <v>0</v>
      </c>
      <c r="DR206" s="79">
        <f t="shared" si="312"/>
        <v>0</v>
      </c>
      <c r="DS206" s="110">
        <f t="shared" si="328"/>
        <v>0</v>
      </c>
      <c r="DT206" s="535"/>
      <c r="DU206" s="535"/>
      <c r="DV206" s="407"/>
    </row>
    <row r="207" spans="1:126" s="2" customFormat="1" ht="12.75" outlineLevel="1" x14ac:dyDescent="0.2">
      <c r="A207" s="221" t="s">
        <v>1</v>
      </c>
      <c r="B207" s="172"/>
      <c r="C207" s="108">
        <f>SUMIF($H208:$H211,MID($H207,3,10),C208:C211)</f>
        <v>0</v>
      </c>
      <c r="D207" s="108">
        <f>SUMIF($H208:$H211,MID($H207,3,10),D208:D211)</f>
        <v>0</v>
      </c>
      <c r="E207" s="108">
        <f t="shared" si="277"/>
        <v>0</v>
      </c>
      <c r="F207" s="210"/>
      <c r="G207" s="18"/>
      <c r="H207" s="323" t="s">
        <v>348</v>
      </c>
      <c r="I207" s="77">
        <f t="shared" si="278"/>
        <v>0</v>
      </c>
      <c r="J207" s="77">
        <f t="shared" si="279"/>
        <v>0</v>
      </c>
      <c r="K207" s="103">
        <f t="shared" si="280"/>
        <v>0</v>
      </c>
      <c r="L207" s="432">
        <f>IF(I$1="","",SUMIF($H208:$H211,MID($H207,3,10),L208:L211))</f>
        <v>0</v>
      </c>
      <c r="M207" s="432">
        <f>IF(I$1="","",SUMIF($H208:$H211,MID($H207,3,10),M208:M211))</f>
        <v>0</v>
      </c>
      <c r="N207" s="407"/>
      <c r="O207" s="322" t="str">
        <f t="shared" si="228"/>
        <v>SL</v>
      </c>
      <c r="P207" s="77">
        <f t="shared" si="281"/>
        <v>0</v>
      </c>
      <c r="Q207" s="77">
        <f t="shared" si="282"/>
        <v>0</v>
      </c>
      <c r="R207" s="103">
        <f t="shared" si="313"/>
        <v>0</v>
      </c>
      <c r="S207" s="432">
        <f>IF(P$1="","",SUMIF($H208:$H211,MID($H207,3,10),S208:S211))</f>
        <v>0</v>
      </c>
      <c r="T207" s="432">
        <f>IF(P$1="","",SUMIF($H208:$H211,MID($H207,3,10),T208:T211))</f>
        <v>0</v>
      </c>
      <c r="U207" s="407"/>
      <c r="V207" s="322"/>
      <c r="W207" s="77">
        <f t="shared" si="283"/>
        <v>0</v>
      </c>
      <c r="X207" s="77">
        <f t="shared" si="284"/>
        <v>0</v>
      </c>
      <c r="Y207" s="103">
        <f t="shared" si="314"/>
        <v>0</v>
      </c>
      <c r="Z207" s="432">
        <f>IF(W$1="","",SUMIF($H208:$H211,MID($H207,3,10),Z208:Z211))</f>
        <v>0</v>
      </c>
      <c r="AA207" s="432">
        <f>IF(W$1="","",SUMIF($H208:$H211,MID($H207,3,10),AA208:AA211))</f>
        <v>0</v>
      </c>
      <c r="AB207" s="407"/>
      <c r="AC207" s="322"/>
      <c r="AD207" s="77">
        <f t="shared" si="285"/>
        <v>0</v>
      </c>
      <c r="AE207" s="77">
        <f t="shared" si="286"/>
        <v>0</v>
      </c>
      <c r="AF207" s="103">
        <f t="shared" si="315"/>
        <v>0</v>
      </c>
      <c r="AG207" s="432">
        <f>IF(AD$1="","",SUMIF($H208:$H211,MID($H207,3,10),AG208:AG211))</f>
        <v>0</v>
      </c>
      <c r="AH207" s="432">
        <f>IF(AD$1="","",SUMIF($H208:$H211,MID($H207,3,10),AH208:AH211))</f>
        <v>0</v>
      </c>
      <c r="AI207" s="407"/>
      <c r="AJ207" s="322"/>
      <c r="AK207" s="77">
        <f t="shared" si="287"/>
        <v>0</v>
      </c>
      <c r="AL207" s="77">
        <f t="shared" si="288"/>
        <v>0</v>
      </c>
      <c r="AM207" s="103">
        <f t="shared" si="316"/>
        <v>0</v>
      </c>
      <c r="AN207" s="432">
        <f>IF(AK$1="","",SUMIF($H208:$H211,MID($H207,3,10),AN208:AN211))</f>
        <v>0</v>
      </c>
      <c r="AO207" s="432">
        <f>IF(AK$1="","",SUMIF($H208:$H211,MID($H207,3,10),AO208:AO211))</f>
        <v>0</v>
      </c>
      <c r="AP207" s="407"/>
      <c r="AQ207" s="322"/>
      <c r="AR207" s="77">
        <f t="shared" si="289"/>
        <v>0</v>
      </c>
      <c r="AS207" s="77">
        <f t="shared" si="290"/>
        <v>0</v>
      </c>
      <c r="AT207" s="103">
        <f t="shared" si="317"/>
        <v>0</v>
      </c>
      <c r="AU207" s="432">
        <f>IF(AR$1="","",SUMIF($H208:$H211,MID($H207,3,10),AU208:AU211))</f>
        <v>0</v>
      </c>
      <c r="AV207" s="432">
        <f>IF(AR$1="","",SUMIF($H208:$H211,MID($H207,3,10),AV208:AV211))</f>
        <v>0</v>
      </c>
      <c r="AW207" s="407"/>
      <c r="AX207" s="322"/>
      <c r="AY207" s="77">
        <f t="shared" si="291"/>
        <v>0</v>
      </c>
      <c r="AZ207" s="77">
        <f t="shared" si="292"/>
        <v>0</v>
      </c>
      <c r="BA207" s="103">
        <f t="shared" si="318"/>
        <v>0</v>
      </c>
      <c r="BB207" s="432">
        <f>IF(AY$1="","",SUMIF($H208:$H211,MID($H207,3,10),BB208:BB211))</f>
        <v>0</v>
      </c>
      <c r="BC207" s="432">
        <f>IF(AY$1="","",SUMIF($H208:$H211,MID($H207,3,10),BC208:BC211))</f>
        <v>0</v>
      </c>
      <c r="BD207" s="407"/>
      <c r="BE207" s="322"/>
      <c r="BF207" s="77">
        <f t="shared" si="293"/>
        <v>0</v>
      </c>
      <c r="BG207" s="77">
        <f t="shared" si="294"/>
        <v>0</v>
      </c>
      <c r="BH207" s="103">
        <f t="shared" si="319"/>
        <v>0</v>
      </c>
      <c r="BI207" s="432">
        <f>IF(BF$1="","",SUMIF($H208:$H211,MID($H207,3,10),BI208:BI211))</f>
        <v>0</v>
      </c>
      <c r="BJ207" s="432">
        <f>IF(BF$1="","",SUMIF($H208:$H211,MID($H207,3,10),BJ208:BJ211))</f>
        <v>0</v>
      </c>
      <c r="BK207" s="407"/>
      <c r="BL207" s="322"/>
      <c r="BM207" s="77">
        <f t="shared" si="295"/>
        <v>0</v>
      </c>
      <c r="BN207" s="77">
        <f t="shared" si="296"/>
        <v>0</v>
      </c>
      <c r="BO207" s="103">
        <f t="shared" si="320"/>
        <v>0</v>
      </c>
      <c r="BP207" s="432">
        <f>IF(BM$1="","",SUMIF($H208:$H211,MID($H207,3,10),BP208:BP211))</f>
        <v>0</v>
      </c>
      <c r="BQ207" s="432">
        <f>IF(BM$1="","",SUMIF($H208:$H211,MID($H207,3,10),BQ208:BQ211))</f>
        <v>0</v>
      </c>
      <c r="BR207" s="407"/>
      <c r="BS207" s="322"/>
      <c r="BT207" s="77">
        <f t="shared" si="297"/>
        <v>0</v>
      </c>
      <c r="BU207" s="77">
        <f t="shared" si="298"/>
        <v>0</v>
      </c>
      <c r="BV207" s="103">
        <f t="shared" si="321"/>
        <v>0</v>
      </c>
      <c r="BW207" s="432">
        <f>IF(BT$1="","",SUMIF($H208:$H211,MID($H207,3,10),BW208:BW211))</f>
        <v>0</v>
      </c>
      <c r="BX207" s="432">
        <f>IF(BT$1="","",SUMIF($H208:$H211,MID($H207,3,10),BX208:BX211))</f>
        <v>0</v>
      </c>
      <c r="BY207" s="407"/>
      <c r="BZ207" s="322"/>
      <c r="CA207" s="77">
        <f t="shared" si="299"/>
        <v>0</v>
      </c>
      <c r="CB207" s="77">
        <f t="shared" si="300"/>
        <v>0</v>
      </c>
      <c r="CC207" s="103">
        <f t="shared" si="322"/>
        <v>0</v>
      </c>
      <c r="CD207" s="432">
        <f>IF(CA$1="","",SUMIF($H208:$H211,MID($H207,3,10),CD208:CD211))</f>
        <v>0</v>
      </c>
      <c r="CE207" s="432">
        <f>IF(CA$1="","",SUMIF($H208:$H211,MID($H207,3,10),CE208:CE211))</f>
        <v>0</v>
      </c>
      <c r="CF207" s="407"/>
      <c r="CG207" s="322"/>
      <c r="CH207" s="77">
        <f t="shared" si="301"/>
        <v>0</v>
      </c>
      <c r="CI207" s="77">
        <f t="shared" si="302"/>
        <v>0</v>
      </c>
      <c r="CJ207" s="103">
        <f t="shared" si="323"/>
        <v>0</v>
      </c>
      <c r="CK207" s="432">
        <f>IF(CH$1="","",SUMIF($H208:$H211,MID($H207,3,10),CK208:CK211))</f>
        <v>0</v>
      </c>
      <c r="CL207" s="432">
        <f>IF(CH$1="","",SUMIF($H208:$H211,MID($H207,3,10),CL208:CL211))</f>
        <v>0</v>
      </c>
      <c r="CM207" s="407"/>
      <c r="CN207" s="322"/>
      <c r="CO207" s="77">
        <f t="shared" si="303"/>
        <v>0</v>
      </c>
      <c r="CP207" s="77">
        <f t="shared" si="304"/>
        <v>0</v>
      </c>
      <c r="CQ207" s="103">
        <f t="shared" si="324"/>
        <v>0</v>
      </c>
      <c r="CR207" s="432">
        <f>IF(CO$1="","",SUMIF($H208:$H211,MID($H207,3,10),CR208:CR211))</f>
        <v>0</v>
      </c>
      <c r="CS207" s="432">
        <f>IF(CO$1="","",SUMIF($H208:$H211,MID($H207,3,10),CS208:CS211))</f>
        <v>0</v>
      </c>
      <c r="CT207" s="407"/>
      <c r="CU207" s="322"/>
      <c r="CV207" s="77">
        <f t="shared" si="305"/>
        <v>0</v>
      </c>
      <c r="CW207" s="77">
        <f t="shared" si="306"/>
        <v>0</v>
      </c>
      <c r="CX207" s="103">
        <f t="shared" si="325"/>
        <v>0</v>
      </c>
      <c r="CY207" s="432">
        <f>IF(CV$1="","",SUMIF($H208:$H211,MID($H207,3,10),CY208:CY211))</f>
        <v>0</v>
      </c>
      <c r="CZ207" s="432">
        <f>IF(CV$1="","",SUMIF($H208:$H211,MID($H207,3,10),CZ208:CZ211))</f>
        <v>0</v>
      </c>
      <c r="DA207" s="407"/>
      <c r="DB207" s="322"/>
      <c r="DC207" s="77">
        <f t="shared" si="307"/>
        <v>0</v>
      </c>
      <c r="DD207" s="77">
        <f t="shared" si="308"/>
        <v>0</v>
      </c>
      <c r="DE207" s="103">
        <f t="shared" si="326"/>
        <v>0</v>
      </c>
      <c r="DF207" s="432">
        <f>IF(DC$1="","",SUMIF($H208:$H211,MID($H207,3,10),DF208:DF211))</f>
        <v>0</v>
      </c>
      <c r="DG207" s="432">
        <f>IF(DC$1="","",SUMIF($H208:$H211,MID($H207,3,10),DG208:DG211))</f>
        <v>0</v>
      </c>
      <c r="DH207" s="407"/>
      <c r="DI207" s="322"/>
      <c r="DJ207" s="77">
        <f t="shared" si="309"/>
        <v>0</v>
      </c>
      <c r="DK207" s="77">
        <f t="shared" si="310"/>
        <v>0</v>
      </c>
      <c r="DL207" s="103">
        <f t="shared" si="327"/>
        <v>0</v>
      </c>
      <c r="DM207" s="432">
        <f>IF(DJ$1="","",SUMIF($H208:$H211,MID($H207,3,10),DM208:DM211))</f>
        <v>0</v>
      </c>
      <c r="DN207" s="432">
        <f>IF(DJ$1="","",SUMIF($H208:$H211,MID($H207,3,10),DN208:DN211))</f>
        <v>0</v>
      </c>
      <c r="DO207" s="407"/>
      <c r="DP207" s="322"/>
      <c r="DQ207" s="77">
        <f t="shared" si="311"/>
        <v>0</v>
      </c>
      <c r="DR207" s="77">
        <f t="shared" si="312"/>
        <v>0</v>
      </c>
      <c r="DS207" s="103">
        <f t="shared" si="328"/>
        <v>0</v>
      </c>
      <c r="DT207" s="432">
        <f>IF(DQ$1="","",SUMIF($H208:$H211,MID($H207,3,10),DT208:DT211))</f>
        <v>0</v>
      </c>
      <c r="DU207" s="432">
        <f>IF(DQ$1="","",SUMIF($H208:$H211,MID($H207,3,10),DU208:DU211))</f>
        <v>0</v>
      </c>
      <c r="DV207" s="407"/>
    </row>
    <row r="208" spans="1:126" ht="12.75" outlineLevel="1" x14ac:dyDescent="0.2">
      <c r="A208" s="154" t="s">
        <v>74</v>
      </c>
      <c r="B208" s="170"/>
      <c r="C208" s="55"/>
      <c r="D208" s="55"/>
      <c r="E208" s="102">
        <f t="shared" si="277"/>
        <v>0</v>
      </c>
      <c r="F208" s="210"/>
      <c r="G208" s="18"/>
      <c r="H208" s="323" t="s">
        <v>347</v>
      </c>
      <c r="I208" s="79">
        <f t="shared" si="278"/>
        <v>0</v>
      </c>
      <c r="J208" s="79">
        <f t="shared" si="279"/>
        <v>0</v>
      </c>
      <c r="K208" s="102">
        <f t="shared" si="280"/>
        <v>0</v>
      </c>
      <c r="L208" s="535"/>
      <c r="M208" s="535"/>
      <c r="N208" s="407"/>
      <c r="O208" s="322" t="str">
        <f t="shared" si="228"/>
        <v>SLF</v>
      </c>
      <c r="P208" s="79">
        <f t="shared" si="281"/>
        <v>0</v>
      </c>
      <c r="Q208" s="79">
        <f t="shared" si="282"/>
        <v>0</v>
      </c>
      <c r="R208" s="102">
        <f t="shared" si="313"/>
        <v>0</v>
      </c>
      <c r="S208" s="535"/>
      <c r="T208" s="535"/>
      <c r="U208" s="407"/>
      <c r="V208" s="322"/>
      <c r="W208" s="79">
        <f t="shared" si="283"/>
        <v>0</v>
      </c>
      <c r="X208" s="79">
        <f t="shared" si="284"/>
        <v>0</v>
      </c>
      <c r="Y208" s="102">
        <f t="shared" si="314"/>
        <v>0</v>
      </c>
      <c r="Z208" s="535"/>
      <c r="AA208" s="535"/>
      <c r="AB208" s="407"/>
      <c r="AC208" s="322"/>
      <c r="AD208" s="79">
        <f t="shared" si="285"/>
        <v>0</v>
      </c>
      <c r="AE208" s="79">
        <f t="shared" si="286"/>
        <v>0</v>
      </c>
      <c r="AF208" s="102">
        <f t="shared" si="315"/>
        <v>0</v>
      </c>
      <c r="AG208" s="535"/>
      <c r="AH208" s="535"/>
      <c r="AI208" s="407"/>
      <c r="AJ208" s="322"/>
      <c r="AK208" s="79">
        <f t="shared" si="287"/>
        <v>0</v>
      </c>
      <c r="AL208" s="79">
        <f t="shared" si="288"/>
        <v>0</v>
      </c>
      <c r="AM208" s="102">
        <f t="shared" si="316"/>
        <v>0</v>
      </c>
      <c r="AN208" s="535"/>
      <c r="AO208" s="535"/>
      <c r="AP208" s="407"/>
      <c r="AQ208" s="322"/>
      <c r="AR208" s="79">
        <f t="shared" si="289"/>
        <v>0</v>
      </c>
      <c r="AS208" s="79">
        <f t="shared" si="290"/>
        <v>0</v>
      </c>
      <c r="AT208" s="102">
        <f t="shared" si="317"/>
        <v>0</v>
      </c>
      <c r="AU208" s="535"/>
      <c r="AV208" s="535"/>
      <c r="AW208" s="407"/>
      <c r="AX208" s="322"/>
      <c r="AY208" s="79">
        <f t="shared" si="291"/>
        <v>0</v>
      </c>
      <c r="AZ208" s="79">
        <f t="shared" si="292"/>
        <v>0</v>
      </c>
      <c r="BA208" s="102">
        <f t="shared" si="318"/>
        <v>0</v>
      </c>
      <c r="BB208" s="535"/>
      <c r="BC208" s="535"/>
      <c r="BD208" s="407"/>
      <c r="BE208" s="322"/>
      <c r="BF208" s="79">
        <f t="shared" si="293"/>
        <v>0</v>
      </c>
      <c r="BG208" s="79">
        <f t="shared" si="294"/>
        <v>0</v>
      </c>
      <c r="BH208" s="102">
        <f t="shared" si="319"/>
        <v>0</v>
      </c>
      <c r="BI208" s="535"/>
      <c r="BJ208" s="535"/>
      <c r="BK208" s="407"/>
      <c r="BL208" s="322"/>
      <c r="BM208" s="79">
        <f t="shared" si="295"/>
        <v>0</v>
      </c>
      <c r="BN208" s="79">
        <f t="shared" si="296"/>
        <v>0</v>
      </c>
      <c r="BO208" s="102">
        <f t="shared" si="320"/>
        <v>0</v>
      </c>
      <c r="BP208" s="535"/>
      <c r="BQ208" s="535"/>
      <c r="BR208" s="407"/>
      <c r="BS208" s="322"/>
      <c r="BT208" s="79">
        <f t="shared" si="297"/>
        <v>0</v>
      </c>
      <c r="BU208" s="79">
        <f t="shared" si="298"/>
        <v>0</v>
      </c>
      <c r="BV208" s="102">
        <f t="shared" si="321"/>
        <v>0</v>
      </c>
      <c r="BW208" s="535"/>
      <c r="BX208" s="535"/>
      <c r="BY208" s="407"/>
      <c r="BZ208" s="322"/>
      <c r="CA208" s="79">
        <f t="shared" si="299"/>
        <v>0</v>
      </c>
      <c r="CB208" s="79">
        <f t="shared" si="300"/>
        <v>0</v>
      </c>
      <c r="CC208" s="102">
        <f t="shared" si="322"/>
        <v>0</v>
      </c>
      <c r="CD208" s="535"/>
      <c r="CE208" s="535"/>
      <c r="CF208" s="407"/>
      <c r="CG208" s="322"/>
      <c r="CH208" s="79">
        <f t="shared" si="301"/>
        <v>0</v>
      </c>
      <c r="CI208" s="79">
        <f t="shared" si="302"/>
        <v>0</v>
      </c>
      <c r="CJ208" s="102">
        <f t="shared" si="323"/>
        <v>0</v>
      </c>
      <c r="CK208" s="535"/>
      <c r="CL208" s="535"/>
      <c r="CM208" s="407"/>
      <c r="CN208" s="322"/>
      <c r="CO208" s="79">
        <f t="shared" si="303"/>
        <v>0</v>
      </c>
      <c r="CP208" s="79">
        <f t="shared" si="304"/>
        <v>0</v>
      </c>
      <c r="CQ208" s="102">
        <f t="shared" si="324"/>
        <v>0</v>
      </c>
      <c r="CR208" s="535"/>
      <c r="CS208" s="535"/>
      <c r="CT208" s="407"/>
      <c r="CU208" s="322"/>
      <c r="CV208" s="79">
        <f t="shared" si="305"/>
        <v>0</v>
      </c>
      <c r="CW208" s="79">
        <f t="shared" si="306"/>
        <v>0</v>
      </c>
      <c r="CX208" s="102">
        <f t="shared" si="325"/>
        <v>0</v>
      </c>
      <c r="CY208" s="535"/>
      <c r="CZ208" s="535"/>
      <c r="DA208" s="407"/>
      <c r="DB208" s="322"/>
      <c r="DC208" s="79">
        <f t="shared" si="307"/>
        <v>0</v>
      </c>
      <c r="DD208" s="79">
        <f t="shared" si="308"/>
        <v>0</v>
      </c>
      <c r="DE208" s="102">
        <f t="shared" si="326"/>
        <v>0</v>
      </c>
      <c r="DF208" s="535"/>
      <c r="DG208" s="535"/>
      <c r="DH208" s="407"/>
      <c r="DI208" s="322"/>
      <c r="DJ208" s="79">
        <f t="shared" si="309"/>
        <v>0</v>
      </c>
      <c r="DK208" s="79">
        <f t="shared" si="310"/>
        <v>0</v>
      </c>
      <c r="DL208" s="102">
        <f t="shared" si="327"/>
        <v>0</v>
      </c>
      <c r="DM208" s="535"/>
      <c r="DN208" s="535"/>
      <c r="DO208" s="407"/>
      <c r="DP208" s="322"/>
      <c r="DQ208" s="79">
        <f t="shared" si="311"/>
        <v>0</v>
      </c>
      <c r="DR208" s="79">
        <f t="shared" si="312"/>
        <v>0</v>
      </c>
      <c r="DS208" s="102">
        <f t="shared" si="328"/>
        <v>0</v>
      </c>
      <c r="DT208" s="535"/>
      <c r="DU208" s="535"/>
      <c r="DV208" s="407"/>
    </row>
    <row r="209" spans="1:126" ht="12.75" outlineLevel="1" x14ac:dyDescent="0.2">
      <c r="A209" s="154" t="s">
        <v>75</v>
      </c>
      <c r="B209" s="170"/>
      <c r="C209" s="55"/>
      <c r="D209" s="55"/>
      <c r="E209" s="102">
        <f t="shared" si="277"/>
        <v>0</v>
      </c>
      <c r="F209" s="210"/>
      <c r="G209" s="18"/>
      <c r="H209" s="323" t="s">
        <v>347</v>
      </c>
      <c r="I209" s="79">
        <f t="shared" si="278"/>
        <v>0</v>
      </c>
      <c r="J209" s="79">
        <f t="shared" si="279"/>
        <v>0</v>
      </c>
      <c r="K209" s="102">
        <f t="shared" si="280"/>
        <v>0</v>
      </c>
      <c r="L209" s="535"/>
      <c r="M209" s="535"/>
      <c r="N209" s="407"/>
      <c r="O209" s="322" t="str">
        <f t="shared" si="228"/>
        <v>SLF</v>
      </c>
      <c r="P209" s="79">
        <f t="shared" si="281"/>
        <v>0</v>
      </c>
      <c r="Q209" s="79">
        <f t="shared" si="282"/>
        <v>0</v>
      </c>
      <c r="R209" s="102">
        <f t="shared" si="313"/>
        <v>0</v>
      </c>
      <c r="S209" s="535"/>
      <c r="T209" s="535"/>
      <c r="U209" s="407"/>
      <c r="V209" s="322"/>
      <c r="W209" s="79">
        <f t="shared" si="283"/>
        <v>0</v>
      </c>
      <c r="X209" s="79">
        <f t="shared" si="284"/>
        <v>0</v>
      </c>
      <c r="Y209" s="102">
        <f t="shared" si="314"/>
        <v>0</v>
      </c>
      <c r="Z209" s="535"/>
      <c r="AA209" s="535"/>
      <c r="AB209" s="407"/>
      <c r="AC209" s="322"/>
      <c r="AD209" s="79">
        <f t="shared" si="285"/>
        <v>0</v>
      </c>
      <c r="AE209" s="79">
        <f t="shared" si="286"/>
        <v>0</v>
      </c>
      <c r="AF209" s="102">
        <f t="shared" si="315"/>
        <v>0</v>
      </c>
      <c r="AG209" s="535"/>
      <c r="AH209" s="535"/>
      <c r="AI209" s="407"/>
      <c r="AJ209" s="322"/>
      <c r="AK209" s="79">
        <f t="shared" si="287"/>
        <v>0</v>
      </c>
      <c r="AL209" s="79">
        <f t="shared" si="288"/>
        <v>0</v>
      </c>
      <c r="AM209" s="102">
        <f t="shared" si="316"/>
        <v>0</v>
      </c>
      <c r="AN209" s="535"/>
      <c r="AO209" s="535"/>
      <c r="AP209" s="407"/>
      <c r="AQ209" s="322"/>
      <c r="AR209" s="79">
        <f t="shared" si="289"/>
        <v>0</v>
      </c>
      <c r="AS209" s="79">
        <f t="shared" si="290"/>
        <v>0</v>
      </c>
      <c r="AT209" s="102">
        <f t="shared" si="317"/>
        <v>0</v>
      </c>
      <c r="AU209" s="535"/>
      <c r="AV209" s="535"/>
      <c r="AW209" s="407"/>
      <c r="AX209" s="322"/>
      <c r="AY209" s="79">
        <f t="shared" si="291"/>
        <v>0</v>
      </c>
      <c r="AZ209" s="79">
        <f t="shared" si="292"/>
        <v>0</v>
      </c>
      <c r="BA209" s="102">
        <f t="shared" si="318"/>
        <v>0</v>
      </c>
      <c r="BB209" s="535"/>
      <c r="BC209" s="535"/>
      <c r="BD209" s="407"/>
      <c r="BE209" s="322"/>
      <c r="BF209" s="79">
        <f t="shared" si="293"/>
        <v>0</v>
      </c>
      <c r="BG209" s="79">
        <f t="shared" si="294"/>
        <v>0</v>
      </c>
      <c r="BH209" s="102">
        <f t="shared" si="319"/>
        <v>0</v>
      </c>
      <c r="BI209" s="535"/>
      <c r="BJ209" s="535"/>
      <c r="BK209" s="407"/>
      <c r="BL209" s="322"/>
      <c r="BM209" s="79">
        <f t="shared" si="295"/>
        <v>0</v>
      </c>
      <c r="BN209" s="79">
        <f t="shared" si="296"/>
        <v>0</v>
      </c>
      <c r="BO209" s="102">
        <f t="shared" si="320"/>
        <v>0</v>
      </c>
      <c r="BP209" s="535"/>
      <c r="BQ209" s="535"/>
      <c r="BR209" s="407"/>
      <c r="BS209" s="322"/>
      <c r="BT209" s="79">
        <f t="shared" si="297"/>
        <v>0</v>
      </c>
      <c r="BU209" s="79">
        <f t="shared" si="298"/>
        <v>0</v>
      </c>
      <c r="BV209" s="102">
        <f t="shared" si="321"/>
        <v>0</v>
      </c>
      <c r="BW209" s="535"/>
      <c r="BX209" s="535"/>
      <c r="BY209" s="407"/>
      <c r="BZ209" s="322"/>
      <c r="CA209" s="79">
        <f t="shared" si="299"/>
        <v>0</v>
      </c>
      <c r="CB209" s="79">
        <f t="shared" si="300"/>
        <v>0</v>
      </c>
      <c r="CC209" s="102">
        <f t="shared" si="322"/>
        <v>0</v>
      </c>
      <c r="CD209" s="535"/>
      <c r="CE209" s="535"/>
      <c r="CF209" s="407"/>
      <c r="CG209" s="322"/>
      <c r="CH209" s="79">
        <f t="shared" si="301"/>
        <v>0</v>
      </c>
      <c r="CI209" s="79">
        <f t="shared" si="302"/>
        <v>0</v>
      </c>
      <c r="CJ209" s="102">
        <f t="shared" si="323"/>
        <v>0</v>
      </c>
      <c r="CK209" s="535"/>
      <c r="CL209" s="535"/>
      <c r="CM209" s="407"/>
      <c r="CN209" s="322"/>
      <c r="CO209" s="79">
        <f t="shared" si="303"/>
        <v>0</v>
      </c>
      <c r="CP209" s="79">
        <f t="shared" si="304"/>
        <v>0</v>
      </c>
      <c r="CQ209" s="102">
        <f t="shared" si="324"/>
        <v>0</v>
      </c>
      <c r="CR209" s="535"/>
      <c r="CS209" s="535"/>
      <c r="CT209" s="407"/>
      <c r="CU209" s="322"/>
      <c r="CV209" s="79">
        <f t="shared" si="305"/>
        <v>0</v>
      </c>
      <c r="CW209" s="79">
        <f t="shared" si="306"/>
        <v>0</v>
      </c>
      <c r="CX209" s="102">
        <f t="shared" si="325"/>
        <v>0</v>
      </c>
      <c r="CY209" s="535"/>
      <c r="CZ209" s="535"/>
      <c r="DA209" s="407"/>
      <c r="DB209" s="322"/>
      <c r="DC209" s="79">
        <f t="shared" si="307"/>
        <v>0</v>
      </c>
      <c r="DD209" s="79">
        <f t="shared" si="308"/>
        <v>0</v>
      </c>
      <c r="DE209" s="102">
        <f t="shared" si="326"/>
        <v>0</v>
      </c>
      <c r="DF209" s="535"/>
      <c r="DG209" s="535"/>
      <c r="DH209" s="407"/>
      <c r="DI209" s="322"/>
      <c r="DJ209" s="79">
        <f t="shared" si="309"/>
        <v>0</v>
      </c>
      <c r="DK209" s="79">
        <f t="shared" si="310"/>
        <v>0</v>
      </c>
      <c r="DL209" s="102">
        <f t="shared" si="327"/>
        <v>0</v>
      </c>
      <c r="DM209" s="535"/>
      <c r="DN209" s="535"/>
      <c r="DO209" s="407"/>
      <c r="DP209" s="322"/>
      <c r="DQ209" s="79">
        <f t="shared" si="311"/>
        <v>0</v>
      </c>
      <c r="DR209" s="79">
        <f t="shared" si="312"/>
        <v>0</v>
      </c>
      <c r="DS209" s="102">
        <f t="shared" si="328"/>
        <v>0</v>
      </c>
      <c r="DT209" s="535"/>
      <c r="DU209" s="535"/>
      <c r="DV209" s="407"/>
    </row>
    <row r="210" spans="1:126" ht="12.75" outlineLevel="1" x14ac:dyDescent="0.2">
      <c r="A210" s="92" t="s">
        <v>76</v>
      </c>
      <c r="B210" s="170"/>
      <c r="C210" s="55"/>
      <c r="D210" s="55"/>
      <c r="E210" s="102">
        <f t="shared" si="277"/>
        <v>0</v>
      </c>
      <c r="F210" s="210"/>
      <c r="G210" s="18"/>
      <c r="H210" s="323" t="s">
        <v>347</v>
      </c>
      <c r="I210" s="79">
        <f t="shared" si="278"/>
        <v>0</v>
      </c>
      <c r="J210" s="79">
        <f t="shared" si="279"/>
        <v>0</v>
      </c>
      <c r="K210" s="102">
        <f t="shared" si="280"/>
        <v>0</v>
      </c>
      <c r="L210" s="535"/>
      <c r="M210" s="535"/>
      <c r="N210" s="407"/>
      <c r="O210" s="322" t="str">
        <f t="shared" si="228"/>
        <v>SLF</v>
      </c>
      <c r="P210" s="79">
        <f t="shared" si="281"/>
        <v>0</v>
      </c>
      <c r="Q210" s="79">
        <f t="shared" si="282"/>
        <v>0</v>
      </c>
      <c r="R210" s="102">
        <f t="shared" si="313"/>
        <v>0</v>
      </c>
      <c r="S210" s="535"/>
      <c r="T210" s="535"/>
      <c r="U210" s="407"/>
      <c r="V210" s="322"/>
      <c r="W210" s="79">
        <f t="shared" si="283"/>
        <v>0</v>
      </c>
      <c r="X210" s="79">
        <f t="shared" si="284"/>
        <v>0</v>
      </c>
      <c r="Y210" s="102">
        <f t="shared" si="314"/>
        <v>0</v>
      </c>
      <c r="Z210" s="535"/>
      <c r="AA210" s="535"/>
      <c r="AB210" s="407"/>
      <c r="AC210" s="322"/>
      <c r="AD210" s="79">
        <f t="shared" si="285"/>
        <v>0</v>
      </c>
      <c r="AE210" s="79">
        <f t="shared" si="286"/>
        <v>0</v>
      </c>
      <c r="AF210" s="102">
        <f t="shared" si="315"/>
        <v>0</v>
      </c>
      <c r="AG210" s="535"/>
      <c r="AH210" s="535"/>
      <c r="AI210" s="407"/>
      <c r="AJ210" s="322"/>
      <c r="AK210" s="79">
        <f t="shared" si="287"/>
        <v>0</v>
      </c>
      <c r="AL210" s="79">
        <f t="shared" si="288"/>
        <v>0</v>
      </c>
      <c r="AM210" s="102">
        <f t="shared" si="316"/>
        <v>0</v>
      </c>
      <c r="AN210" s="535"/>
      <c r="AO210" s="535"/>
      <c r="AP210" s="407"/>
      <c r="AQ210" s="322"/>
      <c r="AR210" s="79">
        <f t="shared" si="289"/>
        <v>0</v>
      </c>
      <c r="AS210" s="79">
        <f t="shared" si="290"/>
        <v>0</v>
      </c>
      <c r="AT210" s="102">
        <f t="shared" si="317"/>
        <v>0</v>
      </c>
      <c r="AU210" s="535"/>
      <c r="AV210" s="535"/>
      <c r="AW210" s="407"/>
      <c r="AX210" s="322"/>
      <c r="AY210" s="79">
        <f t="shared" si="291"/>
        <v>0</v>
      </c>
      <c r="AZ210" s="79">
        <f t="shared" si="292"/>
        <v>0</v>
      </c>
      <c r="BA210" s="102">
        <f t="shared" si="318"/>
        <v>0</v>
      </c>
      <c r="BB210" s="535"/>
      <c r="BC210" s="535"/>
      <c r="BD210" s="407"/>
      <c r="BE210" s="322"/>
      <c r="BF210" s="79">
        <f t="shared" si="293"/>
        <v>0</v>
      </c>
      <c r="BG210" s="79">
        <f t="shared" si="294"/>
        <v>0</v>
      </c>
      <c r="BH210" s="102">
        <f t="shared" si="319"/>
        <v>0</v>
      </c>
      <c r="BI210" s="535"/>
      <c r="BJ210" s="535"/>
      <c r="BK210" s="407"/>
      <c r="BL210" s="322"/>
      <c r="BM210" s="79">
        <f t="shared" si="295"/>
        <v>0</v>
      </c>
      <c r="BN210" s="79">
        <f t="shared" si="296"/>
        <v>0</v>
      </c>
      <c r="BO210" s="102">
        <f t="shared" si="320"/>
        <v>0</v>
      </c>
      <c r="BP210" s="535"/>
      <c r="BQ210" s="535"/>
      <c r="BR210" s="407"/>
      <c r="BS210" s="322"/>
      <c r="BT210" s="79">
        <f t="shared" si="297"/>
        <v>0</v>
      </c>
      <c r="BU210" s="79">
        <f t="shared" si="298"/>
        <v>0</v>
      </c>
      <c r="BV210" s="102">
        <f t="shared" si="321"/>
        <v>0</v>
      </c>
      <c r="BW210" s="535"/>
      <c r="BX210" s="535"/>
      <c r="BY210" s="407"/>
      <c r="BZ210" s="322"/>
      <c r="CA210" s="79">
        <f t="shared" si="299"/>
        <v>0</v>
      </c>
      <c r="CB210" s="79">
        <f t="shared" si="300"/>
        <v>0</v>
      </c>
      <c r="CC210" s="102">
        <f t="shared" si="322"/>
        <v>0</v>
      </c>
      <c r="CD210" s="535"/>
      <c r="CE210" s="535"/>
      <c r="CF210" s="407"/>
      <c r="CG210" s="322"/>
      <c r="CH210" s="79">
        <f t="shared" si="301"/>
        <v>0</v>
      </c>
      <c r="CI210" s="79">
        <f t="shared" si="302"/>
        <v>0</v>
      </c>
      <c r="CJ210" s="102">
        <f t="shared" si="323"/>
        <v>0</v>
      </c>
      <c r="CK210" s="535"/>
      <c r="CL210" s="535"/>
      <c r="CM210" s="407"/>
      <c r="CN210" s="322"/>
      <c r="CO210" s="79">
        <f t="shared" si="303"/>
        <v>0</v>
      </c>
      <c r="CP210" s="79">
        <f t="shared" si="304"/>
        <v>0</v>
      </c>
      <c r="CQ210" s="102">
        <f t="shared" si="324"/>
        <v>0</v>
      </c>
      <c r="CR210" s="535"/>
      <c r="CS210" s="535"/>
      <c r="CT210" s="407"/>
      <c r="CU210" s="322"/>
      <c r="CV210" s="79">
        <f t="shared" si="305"/>
        <v>0</v>
      </c>
      <c r="CW210" s="79">
        <f t="shared" si="306"/>
        <v>0</v>
      </c>
      <c r="CX210" s="102">
        <f t="shared" si="325"/>
        <v>0</v>
      </c>
      <c r="CY210" s="535"/>
      <c r="CZ210" s="535"/>
      <c r="DA210" s="407"/>
      <c r="DB210" s="322"/>
      <c r="DC210" s="79">
        <f t="shared" si="307"/>
        <v>0</v>
      </c>
      <c r="DD210" s="79">
        <f t="shared" si="308"/>
        <v>0</v>
      </c>
      <c r="DE210" s="102">
        <f t="shared" si="326"/>
        <v>0</v>
      </c>
      <c r="DF210" s="535"/>
      <c r="DG210" s="535"/>
      <c r="DH210" s="407"/>
      <c r="DI210" s="322"/>
      <c r="DJ210" s="79">
        <f t="shared" si="309"/>
        <v>0</v>
      </c>
      <c r="DK210" s="79">
        <f t="shared" si="310"/>
        <v>0</v>
      </c>
      <c r="DL210" s="102">
        <f t="shared" si="327"/>
        <v>0</v>
      </c>
      <c r="DM210" s="535"/>
      <c r="DN210" s="535"/>
      <c r="DO210" s="407"/>
      <c r="DP210" s="322"/>
      <c r="DQ210" s="79">
        <f t="shared" si="311"/>
        <v>0</v>
      </c>
      <c r="DR210" s="79">
        <f t="shared" si="312"/>
        <v>0</v>
      </c>
      <c r="DS210" s="102">
        <f t="shared" si="328"/>
        <v>0</v>
      </c>
      <c r="DT210" s="535"/>
      <c r="DU210" s="535"/>
      <c r="DV210" s="407"/>
    </row>
    <row r="211" spans="1:126" s="2" customFormat="1" ht="12.75" outlineLevel="1" x14ac:dyDescent="0.2">
      <c r="A211" s="107" t="s">
        <v>19</v>
      </c>
      <c r="B211" s="172"/>
      <c r="C211" s="108">
        <f>SUMIF($H212:$H214,MID($H211,3,10),C212:C214)</f>
        <v>0</v>
      </c>
      <c r="D211" s="108">
        <f>SUMIF($H212:$H214,MID($H211,3,10),D212:D214)</f>
        <v>0</v>
      </c>
      <c r="E211" s="108">
        <f t="shared" si="277"/>
        <v>0</v>
      </c>
      <c r="F211" s="210"/>
      <c r="G211" s="18"/>
      <c r="H211" s="323" t="s">
        <v>350</v>
      </c>
      <c r="I211" s="77">
        <f t="shared" si="278"/>
        <v>0</v>
      </c>
      <c r="J211" s="77">
        <f t="shared" si="279"/>
        <v>0</v>
      </c>
      <c r="K211" s="103">
        <f t="shared" si="280"/>
        <v>0</v>
      </c>
      <c r="L211" s="432">
        <f>IF(I$1="","",SUMIF($H212:$H214,MID($H211,3,10),L212:L214))</f>
        <v>0</v>
      </c>
      <c r="M211" s="432">
        <f>IF(I$1="","",SUMIF($H212:$H214,MID($H211,3,10),M212:M214))</f>
        <v>0</v>
      </c>
      <c r="N211" s="407"/>
      <c r="O211" s="322" t="str">
        <f t="shared" si="228"/>
        <v>SL</v>
      </c>
      <c r="P211" s="77">
        <f t="shared" si="281"/>
        <v>0</v>
      </c>
      <c r="Q211" s="77">
        <f t="shared" si="282"/>
        <v>0</v>
      </c>
      <c r="R211" s="103">
        <f t="shared" si="313"/>
        <v>0</v>
      </c>
      <c r="S211" s="432">
        <f>IF(P$1="","",SUMIF($H212:$H214,MID($H211,3,10),S212:S214))</f>
        <v>0</v>
      </c>
      <c r="T211" s="432">
        <f>IF(P$1="","",SUMIF($H212:$H214,MID($H211,3,10),T212:T214))</f>
        <v>0</v>
      </c>
      <c r="U211" s="407"/>
      <c r="V211" s="322"/>
      <c r="W211" s="77">
        <f t="shared" si="283"/>
        <v>0</v>
      </c>
      <c r="X211" s="77">
        <f t="shared" si="284"/>
        <v>0</v>
      </c>
      <c r="Y211" s="103">
        <f t="shared" si="314"/>
        <v>0</v>
      </c>
      <c r="Z211" s="432">
        <f>IF(W$1="","",SUMIF($H212:$H214,MID($H211,3,10),Z212:Z214))</f>
        <v>0</v>
      </c>
      <c r="AA211" s="432">
        <f>IF(W$1="","",SUMIF($H212:$H214,MID($H211,3,10),AA212:AA214))</f>
        <v>0</v>
      </c>
      <c r="AB211" s="407"/>
      <c r="AC211" s="322"/>
      <c r="AD211" s="77">
        <f t="shared" si="285"/>
        <v>0</v>
      </c>
      <c r="AE211" s="77">
        <f t="shared" si="286"/>
        <v>0</v>
      </c>
      <c r="AF211" s="103">
        <f t="shared" si="315"/>
        <v>0</v>
      </c>
      <c r="AG211" s="432">
        <f>IF(AD$1="","",SUMIF($H212:$H214,MID($H211,3,10),AG212:AG214))</f>
        <v>0</v>
      </c>
      <c r="AH211" s="432">
        <f>IF(AD$1="","",SUMIF($H212:$H214,MID($H211,3,10),AH212:AH214))</f>
        <v>0</v>
      </c>
      <c r="AI211" s="407"/>
      <c r="AJ211" s="322"/>
      <c r="AK211" s="77">
        <f t="shared" si="287"/>
        <v>0</v>
      </c>
      <c r="AL211" s="77">
        <f t="shared" si="288"/>
        <v>0</v>
      </c>
      <c r="AM211" s="103">
        <f t="shared" si="316"/>
        <v>0</v>
      </c>
      <c r="AN211" s="432">
        <f>IF(AK$1="","",SUMIF($H212:$H214,MID($H211,3,10),AN212:AN214))</f>
        <v>0</v>
      </c>
      <c r="AO211" s="432">
        <f>IF(AK$1="","",SUMIF($H212:$H214,MID($H211,3,10),AO212:AO214))</f>
        <v>0</v>
      </c>
      <c r="AP211" s="407"/>
      <c r="AQ211" s="322"/>
      <c r="AR211" s="77">
        <f t="shared" si="289"/>
        <v>0</v>
      </c>
      <c r="AS211" s="77">
        <f t="shared" si="290"/>
        <v>0</v>
      </c>
      <c r="AT211" s="103">
        <f t="shared" si="317"/>
        <v>0</v>
      </c>
      <c r="AU211" s="432">
        <f>IF(AR$1="","",SUMIF($H212:$H214,MID($H211,3,10),AU212:AU214))</f>
        <v>0</v>
      </c>
      <c r="AV211" s="432">
        <f>IF(AR$1="","",SUMIF($H212:$H214,MID($H211,3,10),AV212:AV214))</f>
        <v>0</v>
      </c>
      <c r="AW211" s="407"/>
      <c r="AX211" s="322"/>
      <c r="AY211" s="77">
        <f t="shared" si="291"/>
        <v>0</v>
      </c>
      <c r="AZ211" s="77">
        <f t="shared" si="292"/>
        <v>0</v>
      </c>
      <c r="BA211" s="103">
        <f t="shared" si="318"/>
        <v>0</v>
      </c>
      <c r="BB211" s="432">
        <f>IF(AY$1="","",SUMIF($H212:$H214,MID($H211,3,10),BB212:BB214))</f>
        <v>0</v>
      </c>
      <c r="BC211" s="432">
        <f>IF(AY$1="","",SUMIF($H212:$H214,MID($H211,3,10),BC212:BC214))</f>
        <v>0</v>
      </c>
      <c r="BD211" s="407"/>
      <c r="BE211" s="322"/>
      <c r="BF211" s="77">
        <f t="shared" si="293"/>
        <v>0</v>
      </c>
      <c r="BG211" s="77">
        <f t="shared" si="294"/>
        <v>0</v>
      </c>
      <c r="BH211" s="103">
        <f t="shared" si="319"/>
        <v>0</v>
      </c>
      <c r="BI211" s="432">
        <f>IF(BF$1="","",SUMIF($H212:$H214,MID($H211,3,10),BI212:BI214))</f>
        <v>0</v>
      </c>
      <c r="BJ211" s="432">
        <f>IF(BF$1="","",SUMIF($H212:$H214,MID($H211,3,10),BJ212:BJ214))</f>
        <v>0</v>
      </c>
      <c r="BK211" s="407"/>
      <c r="BL211" s="322"/>
      <c r="BM211" s="77">
        <f t="shared" si="295"/>
        <v>0</v>
      </c>
      <c r="BN211" s="77">
        <f t="shared" si="296"/>
        <v>0</v>
      </c>
      <c r="BO211" s="103">
        <f t="shared" si="320"/>
        <v>0</v>
      </c>
      <c r="BP211" s="432">
        <f>IF(BM$1="","",SUMIF($H212:$H214,MID($H211,3,10),BP212:BP214))</f>
        <v>0</v>
      </c>
      <c r="BQ211" s="432">
        <f>IF(BM$1="","",SUMIF($H212:$H214,MID($H211,3,10),BQ212:BQ214))</f>
        <v>0</v>
      </c>
      <c r="BR211" s="407"/>
      <c r="BS211" s="322"/>
      <c r="BT211" s="77">
        <f t="shared" si="297"/>
        <v>0</v>
      </c>
      <c r="BU211" s="77">
        <f t="shared" si="298"/>
        <v>0</v>
      </c>
      <c r="BV211" s="103">
        <f t="shared" si="321"/>
        <v>0</v>
      </c>
      <c r="BW211" s="432">
        <f>IF(BT$1="","",SUMIF($H212:$H214,MID($H211,3,10),BW212:BW214))</f>
        <v>0</v>
      </c>
      <c r="BX211" s="432">
        <f>IF(BT$1="","",SUMIF($H212:$H214,MID($H211,3,10),BX212:BX214))</f>
        <v>0</v>
      </c>
      <c r="BY211" s="407"/>
      <c r="BZ211" s="322"/>
      <c r="CA211" s="77">
        <f t="shared" si="299"/>
        <v>0</v>
      </c>
      <c r="CB211" s="77">
        <f t="shared" si="300"/>
        <v>0</v>
      </c>
      <c r="CC211" s="103">
        <f t="shared" si="322"/>
        <v>0</v>
      </c>
      <c r="CD211" s="432">
        <f>IF(CA$1="","",SUMIF($H212:$H214,MID($H211,3,10),CD212:CD214))</f>
        <v>0</v>
      </c>
      <c r="CE211" s="432">
        <f>IF(CA$1="","",SUMIF($H212:$H214,MID($H211,3,10),CE212:CE214))</f>
        <v>0</v>
      </c>
      <c r="CF211" s="407"/>
      <c r="CG211" s="322"/>
      <c r="CH211" s="77">
        <f t="shared" si="301"/>
        <v>0</v>
      </c>
      <c r="CI211" s="77">
        <f t="shared" si="302"/>
        <v>0</v>
      </c>
      <c r="CJ211" s="103">
        <f t="shared" si="323"/>
        <v>0</v>
      </c>
      <c r="CK211" s="432">
        <f>IF(CH$1="","",SUMIF($H212:$H214,MID($H211,3,10),CK212:CK214))</f>
        <v>0</v>
      </c>
      <c r="CL211" s="432">
        <f>IF(CH$1="","",SUMIF($H212:$H214,MID($H211,3,10),CL212:CL214))</f>
        <v>0</v>
      </c>
      <c r="CM211" s="407"/>
      <c r="CN211" s="322"/>
      <c r="CO211" s="77">
        <f t="shared" si="303"/>
        <v>0</v>
      </c>
      <c r="CP211" s="77">
        <f t="shared" si="304"/>
        <v>0</v>
      </c>
      <c r="CQ211" s="103">
        <f t="shared" si="324"/>
        <v>0</v>
      </c>
      <c r="CR211" s="432">
        <f>IF(CO$1="","",SUMIF($H212:$H214,MID($H211,3,10),CR212:CR214))</f>
        <v>0</v>
      </c>
      <c r="CS211" s="432">
        <f>IF(CO$1="","",SUMIF($H212:$H214,MID($H211,3,10),CS212:CS214))</f>
        <v>0</v>
      </c>
      <c r="CT211" s="407"/>
      <c r="CU211" s="322"/>
      <c r="CV211" s="77">
        <f t="shared" si="305"/>
        <v>0</v>
      </c>
      <c r="CW211" s="77">
        <f t="shared" si="306"/>
        <v>0</v>
      </c>
      <c r="CX211" s="103">
        <f t="shared" si="325"/>
        <v>0</v>
      </c>
      <c r="CY211" s="432">
        <f>IF(CV$1="","",SUMIF($H212:$H214,MID($H211,3,10),CY212:CY214))</f>
        <v>0</v>
      </c>
      <c r="CZ211" s="432">
        <f>IF(CV$1="","",SUMIF($H212:$H214,MID($H211,3,10),CZ212:CZ214))</f>
        <v>0</v>
      </c>
      <c r="DA211" s="407"/>
      <c r="DB211" s="322"/>
      <c r="DC211" s="77">
        <f t="shared" si="307"/>
        <v>0</v>
      </c>
      <c r="DD211" s="77">
        <f t="shared" si="308"/>
        <v>0</v>
      </c>
      <c r="DE211" s="103">
        <f t="shared" si="326"/>
        <v>0</v>
      </c>
      <c r="DF211" s="432">
        <f>IF(DC$1="","",SUMIF($H212:$H214,MID($H211,3,10),DF212:DF214))</f>
        <v>0</v>
      </c>
      <c r="DG211" s="432">
        <f>IF(DC$1="","",SUMIF($H212:$H214,MID($H211,3,10),DG212:DG214))</f>
        <v>0</v>
      </c>
      <c r="DH211" s="407"/>
      <c r="DI211" s="322"/>
      <c r="DJ211" s="77">
        <f t="shared" si="309"/>
        <v>0</v>
      </c>
      <c r="DK211" s="77">
        <f t="shared" si="310"/>
        <v>0</v>
      </c>
      <c r="DL211" s="103">
        <f t="shared" si="327"/>
        <v>0</v>
      </c>
      <c r="DM211" s="432">
        <f>IF(DJ$1="","",SUMIF($H212:$H214,MID($H211,3,10),DM212:DM214))</f>
        <v>0</v>
      </c>
      <c r="DN211" s="432">
        <f>IF(DJ$1="","",SUMIF($H212:$H214,MID($H211,3,10),DN212:DN214))</f>
        <v>0</v>
      </c>
      <c r="DO211" s="407"/>
      <c r="DP211" s="322"/>
      <c r="DQ211" s="77">
        <f t="shared" si="311"/>
        <v>0</v>
      </c>
      <c r="DR211" s="77">
        <f t="shared" si="312"/>
        <v>0</v>
      </c>
      <c r="DS211" s="103">
        <f t="shared" si="328"/>
        <v>0</v>
      </c>
      <c r="DT211" s="432">
        <f>IF(DQ$1="","",SUMIF($H212:$H214,MID($H211,3,10),DT212:DT214))</f>
        <v>0</v>
      </c>
      <c r="DU211" s="432">
        <f>IF(DQ$1="","",SUMIF($H212:$H214,MID($H211,3,10),DU212:DU214))</f>
        <v>0</v>
      </c>
      <c r="DV211" s="407"/>
    </row>
    <row r="212" spans="1:126" ht="12.75" outlineLevel="1" x14ac:dyDescent="0.2">
      <c r="A212" s="92" t="s">
        <v>77</v>
      </c>
      <c r="B212" s="170"/>
      <c r="C212" s="55"/>
      <c r="D212" s="56"/>
      <c r="E212" s="102">
        <f t="shared" si="277"/>
        <v>0</v>
      </c>
      <c r="F212" s="210"/>
      <c r="G212" s="18"/>
      <c r="H212" s="323" t="s">
        <v>349</v>
      </c>
      <c r="I212" s="79">
        <f t="shared" si="278"/>
        <v>0</v>
      </c>
      <c r="J212" s="79">
        <f t="shared" si="279"/>
        <v>0</v>
      </c>
      <c r="K212" s="102">
        <f t="shared" si="280"/>
        <v>0</v>
      </c>
      <c r="L212" s="535"/>
      <c r="M212" s="535"/>
      <c r="N212" s="407"/>
      <c r="O212" s="322" t="str">
        <f t="shared" si="228"/>
        <v>SLL</v>
      </c>
      <c r="P212" s="79">
        <f t="shared" si="281"/>
        <v>0</v>
      </c>
      <c r="Q212" s="79">
        <f t="shared" si="282"/>
        <v>0</v>
      </c>
      <c r="R212" s="102">
        <f t="shared" si="313"/>
        <v>0</v>
      </c>
      <c r="S212" s="535"/>
      <c r="T212" s="535"/>
      <c r="U212" s="407"/>
      <c r="V212" s="322"/>
      <c r="W212" s="79">
        <f t="shared" si="283"/>
        <v>0</v>
      </c>
      <c r="X212" s="79">
        <f t="shared" si="284"/>
        <v>0</v>
      </c>
      <c r="Y212" s="102">
        <f t="shared" si="314"/>
        <v>0</v>
      </c>
      <c r="Z212" s="535"/>
      <c r="AA212" s="535"/>
      <c r="AB212" s="407"/>
      <c r="AC212" s="322"/>
      <c r="AD212" s="79">
        <f t="shared" si="285"/>
        <v>0</v>
      </c>
      <c r="AE212" s="79">
        <f t="shared" si="286"/>
        <v>0</v>
      </c>
      <c r="AF212" s="102">
        <f t="shared" si="315"/>
        <v>0</v>
      </c>
      <c r="AG212" s="535"/>
      <c r="AH212" s="535"/>
      <c r="AI212" s="407"/>
      <c r="AJ212" s="322"/>
      <c r="AK212" s="79">
        <f t="shared" si="287"/>
        <v>0</v>
      </c>
      <c r="AL212" s="79">
        <f t="shared" si="288"/>
        <v>0</v>
      </c>
      <c r="AM212" s="102">
        <f t="shared" si="316"/>
        <v>0</v>
      </c>
      <c r="AN212" s="535"/>
      <c r="AO212" s="535"/>
      <c r="AP212" s="407"/>
      <c r="AQ212" s="322"/>
      <c r="AR212" s="79">
        <f t="shared" si="289"/>
        <v>0</v>
      </c>
      <c r="AS212" s="79">
        <f t="shared" si="290"/>
        <v>0</v>
      </c>
      <c r="AT212" s="102">
        <f t="shared" si="317"/>
        <v>0</v>
      </c>
      <c r="AU212" s="535"/>
      <c r="AV212" s="535"/>
      <c r="AW212" s="407"/>
      <c r="AX212" s="322"/>
      <c r="AY212" s="79">
        <f t="shared" si="291"/>
        <v>0</v>
      </c>
      <c r="AZ212" s="79">
        <f t="shared" si="292"/>
        <v>0</v>
      </c>
      <c r="BA212" s="102">
        <f t="shared" si="318"/>
        <v>0</v>
      </c>
      <c r="BB212" s="535"/>
      <c r="BC212" s="535"/>
      <c r="BD212" s="407"/>
      <c r="BE212" s="322"/>
      <c r="BF212" s="79">
        <f t="shared" si="293"/>
        <v>0</v>
      </c>
      <c r="BG212" s="79">
        <f t="shared" si="294"/>
        <v>0</v>
      </c>
      <c r="BH212" s="102">
        <f t="shared" si="319"/>
        <v>0</v>
      </c>
      <c r="BI212" s="535"/>
      <c r="BJ212" s="535"/>
      <c r="BK212" s="407"/>
      <c r="BL212" s="322"/>
      <c r="BM212" s="79">
        <f t="shared" si="295"/>
        <v>0</v>
      </c>
      <c r="BN212" s="79">
        <f t="shared" si="296"/>
        <v>0</v>
      </c>
      <c r="BO212" s="102">
        <f t="shared" si="320"/>
        <v>0</v>
      </c>
      <c r="BP212" s="535"/>
      <c r="BQ212" s="535"/>
      <c r="BR212" s="407"/>
      <c r="BS212" s="322"/>
      <c r="BT212" s="79">
        <f t="shared" si="297"/>
        <v>0</v>
      </c>
      <c r="BU212" s="79">
        <f t="shared" si="298"/>
        <v>0</v>
      </c>
      <c r="BV212" s="102">
        <f t="shared" si="321"/>
        <v>0</v>
      </c>
      <c r="BW212" s="535"/>
      <c r="BX212" s="535"/>
      <c r="BY212" s="407"/>
      <c r="BZ212" s="322"/>
      <c r="CA212" s="79">
        <f t="shared" si="299"/>
        <v>0</v>
      </c>
      <c r="CB212" s="79">
        <f t="shared" si="300"/>
        <v>0</v>
      </c>
      <c r="CC212" s="102">
        <f t="shared" si="322"/>
        <v>0</v>
      </c>
      <c r="CD212" s="535"/>
      <c r="CE212" s="535"/>
      <c r="CF212" s="407"/>
      <c r="CG212" s="322"/>
      <c r="CH212" s="79">
        <f t="shared" si="301"/>
        <v>0</v>
      </c>
      <c r="CI212" s="79">
        <f t="shared" si="302"/>
        <v>0</v>
      </c>
      <c r="CJ212" s="102">
        <f t="shared" si="323"/>
        <v>0</v>
      </c>
      <c r="CK212" s="535"/>
      <c r="CL212" s="535"/>
      <c r="CM212" s="407"/>
      <c r="CN212" s="322"/>
      <c r="CO212" s="79">
        <f t="shared" si="303"/>
        <v>0</v>
      </c>
      <c r="CP212" s="79">
        <f t="shared" si="304"/>
        <v>0</v>
      </c>
      <c r="CQ212" s="102">
        <f t="shared" si="324"/>
        <v>0</v>
      </c>
      <c r="CR212" s="535"/>
      <c r="CS212" s="535"/>
      <c r="CT212" s="407"/>
      <c r="CU212" s="322"/>
      <c r="CV212" s="79">
        <f t="shared" si="305"/>
        <v>0</v>
      </c>
      <c r="CW212" s="79">
        <f t="shared" si="306"/>
        <v>0</v>
      </c>
      <c r="CX212" s="102">
        <f t="shared" si="325"/>
        <v>0</v>
      </c>
      <c r="CY212" s="535"/>
      <c r="CZ212" s="535"/>
      <c r="DA212" s="407"/>
      <c r="DB212" s="322"/>
      <c r="DC212" s="79">
        <f t="shared" si="307"/>
        <v>0</v>
      </c>
      <c r="DD212" s="79">
        <f t="shared" si="308"/>
        <v>0</v>
      </c>
      <c r="DE212" s="102">
        <f t="shared" si="326"/>
        <v>0</v>
      </c>
      <c r="DF212" s="535"/>
      <c r="DG212" s="535"/>
      <c r="DH212" s="407"/>
      <c r="DI212" s="322"/>
      <c r="DJ212" s="79">
        <f t="shared" si="309"/>
        <v>0</v>
      </c>
      <c r="DK212" s="79">
        <f t="shared" si="310"/>
        <v>0</v>
      </c>
      <c r="DL212" s="102">
        <f t="shared" si="327"/>
        <v>0</v>
      </c>
      <c r="DM212" s="535"/>
      <c r="DN212" s="535"/>
      <c r="DO212" s="407"/>
      <c r="DP212" s="322"/>
      <c r="DQ212" s="79">
        <f t="shared" si="311"/>
        <v>0</v>
      </c>
      <c r="DR212" s="79">
        <f t="shared" si="312"/>
        <v>0</v>
      </c>
      <c r="DS212" s="102">
        <f t="shared" si="328"/>
        <v>0</v>
      </c>
      <c r="DT212" s="535"/>
      <c r="DU212" s="535"/>
      <c r="DV212" s="407"/>
    </row>
    <row r="213" spans="1:126" ht="12.75" outlineLevel="1" x14ac:dyDescent="0.2">
      <c r="A213" s="92" t="s">
        <v>219</v>
      </c>
      <c r="B213" s="170"/>
      <c r="C213" s="55"/>
      <c r="D213" s="55"/>
      <c r="E213" s="102">
        <f t="shared" si="277"/>
        <v>0</v>
      </c>
      <c r="F213" s="210"/>
      <c r="G213" s="18" t="s">
        <v>218</v>
      </c>
      <c r="H213" s="323" t="s">
        <v>349</v>
      </c>
      <c r="I213" s="79">
        <f t="shared" si="278"/>
        <v>0</v>
      </c>
      <c r="J213" s="79">
        <f t="shared" si="279"/>
        <v>0</v>
      </c>
      <c r="K213" s="102">
        <f t="shared" si="280"/>
        <v>0</v>
      </c>
      <c r="L213" s="535"/>
      <c r="M213" s="535"/>
      <c r="N213" s="407"/>
      <c r="O213" s="322" t="str">
        <f t="shared" si="228"/>
        <v>SLL</v>
      </c>
      <c r="P213" s="79">
        <f t="shared" si="281"/>
        <v>0</v>
      </c>
      <c r="Q213" s="79">
        <f t="shared" si="282"/>
        <v>0</v>
      </c>
      <c r="R213" s="102">
        <f t="shared" si="313"/>
        <v>0</v>
      </c>
      <c r="S213" s="535"/>
      <c r="T213" s="535"/>
      <c r="U213" s="407"/>
      <c r="V213" s="322"/>
      <c r="W213" s="79">
        <f t="shared" si="283"/>
        <v>0</v>
      </c>
      <c r="X213" s="79">
        <f t="shared" si="284"/>
        <v>0</v>
      </c>
      <c r="Y213" s="102">
        <f t="shared" si="314"/>
        <v>0</v>
      </c>
      <c r="Z213" s="535"/>
      <c r="AA213" s="535"/>
      <c r="AB213" s="407"/>
      <c r="AC213" s="322"/>
      <c r="AD213" s="79">
        <f t="shared" si="285"/>
        <v>0</v>
      </c>
      <c r="AE213" s="79">
        <f t="shared" si="286"/>
        <v>0</v>
      </c>
      <c r="AF213" s="102">
        <f t="shared" si="315"/>
        <v>0</v>
      </c>
      <c r="AG213" s="535"/>
      <c r="AH213" s="535"/>
      <c r="AI213" s="407"/>
      <c r="AJ213" s="322"/>
      <c r="AK213" s="79">
        <f t="shared" si="287"/>
        <v>0</v>
      </c>
      <c r="AL213" s="79">
        <f t="shared" si="288"/>
        <v>0</v>
      </c>
      <c r="AM213" s="102">
        <f t="shared" si="316"/>
        <v>0</v>
      </c>
      <c r="AN213" s="535"/>
      <c r="AO213" s="535"/>
      <c r="AP213" s="407"/>
      <c r="AQ213" s="322"/>
      <c r="AR213" s="79">
        <f t="shared" si="289"/>
        <v>0</v>
      </c>
      <c r="AS213" s="79">
        <f t="shared" si="290"/>
        <v>0</v>
      </c>
      <c r="AT213" s="102">
        <f t="shared" si="317"/>
        <v>0</v>
      </c>
      <c r="AU213" s="535"/>
      <c r="AV213" s="535"/>
      <c r="AW213" s="407"/>
      <c r="AX213" s="322"/>
      <c r="AY213" s="79">
        <f t="shared" si="291"/>
        <v>0</v>
      </c>
      <c r="AZ213" s="79">
        <f t="shared" si="292"/>
        <v>0</v>
      </c>
      <c r="BA213" s="102">
        <f t="shared" si="318"/>
        <v>0</v>
      </c>
      <c r="BB213" s="535"/>
      <c r="BC213" s="535"/>
      <c r="BD213" s="407"/>
      <c r="BE213" s="322"/>
      <c r="BF213" s="79">
        <f t="shared" si="293"/>
        <v>0</v>
      </c>
      <c r="BG213" s="79">
        <f t="shared" si="294"/>
        <v>0</v>
      </c>
      <c r="BH213" s="102">
        <f t="shared" si="319"/>
        <v>0</v>
      </c>
      <c r="BI213" s="535"/>
      <c r="BJ213" s="535"/>
      <c r="BK213" s="407"/>
      <c r="BL213" s="322"/>
      <c r="BM213" s="79">
        <f t="shared" si="295"/>
        <v>0</v>
      </c>
      <c r="BN213" s="79">
        <f t="shared" si="296"/>
        <v>0</v>
      </c>
      <c r="BO213" s="102">
        <f t="shared" si="320"/>
        <v>0</v>
      </c>
      <c r="BP213" s="535"/>
      <c r="BQ213" s="535"/>
      <c r="BR213" s="407"/>
      <c r="BS213" s="322"/>
      <c r="BT213" s="79">
        <f t="shared" si="297"/>
        <v>0</v>
      </c>
      <c r="BU213" s="79">
        <f t="shared" si="298"/>
        <v>0</v>
      </c>
      <c r="BV213" s="102">
        <f t="shared" si="321"/>
        <v>0</v>
      </c>
      <c r="BW213" s="535"/>
      <c r="BX213" s="535"/>
      <c r="BY213" s="407"/>
      <c r="BZ213" s="322"/>
      <c r="CA213" s="79">
        <f t="shared" si="299"/>
        <v>0</v>
      </c>
      <c r="CB213" s="79">
        <f t="shared" si="300"/>
        <v>0</v>
      </c>
      <c r="CC213" s="102">
        <f t="shared" si="322"/>
        <v>0</v>
      </c>
      <c r="CD213" s="535"/>
      <c r="CE213" s="535"/>
      <c r="CF213" s="407"/>
      <c r="CG213" s="322"/>
      <c r="CH213" s="79">
        <f t="shared" si="301"/>
        <v>0</v>
      </c>
      <c r="CI213" s="79">
        <f t="shared" si="302"/>
        <v>0</v>
      </c>
      <c r="CJ213" s="102">
        <f t="shared" si="323"/>
        <v>0</v>
      </c>
      <c r="CK213" s="535"/>
      <c r="CL213" s="535"/>
      <c r="CM213" s="407"/>
      <c r="CN213" s="322"/>
      <c r="CO213" s="79">
        <f t="shared" si="303"/>
        <v>0</v>
      </c>
      <c r="CP213" s="79">
        <f t="shared" si="304"/>
        <v>0</v>
      </c>
      <c r="CQ213" s="102">
        <f t="shared" si="324"/>
        <v>0</v>
      </c>
      <c r="CR213" s="535"/>
      <c r="CS213" s="535"/>
      <c r="CT213" s="407"/>
      <c r="CU213" s="322"/>
      <c r="CV213" s="79">
        <f t="shared" si="305"/>
        <v>0</v>
      </c>
      <c r="CW213" s="79">
        <f t="shared" si="306"/>
        <v>0</v>
      </c>
      <c r="CX213" s="102">
        <f t="shared" si="325"/>
        <v>0</v>
      </c>
      <c r="CY213" s="535"/>
      <c r="CZ213" s="535"/>
      <c r="DA213" s="407"/>
      <c r="DB213" s="322"/>
      <c r="DC213" s="79">
        <f t="shared" si="307"/>
        <v>0</v>
      </c>
      <c r="DD213" s="79">
        <f t="shared" si="308"/>
        <v>0</v>
      </c>
      <c r="DE213" s="102">
        <f t="shared" si="326"/>
        <v>0</v>
      </c>
      <c r="DF213" s="535"/>
      <c r="DG213" s="535"/>
      <c r="DH213" s="407"/>
      <c r="DI213" s="322"/>
      <c r="DJ213" s="79">
        <f t="shared" si="309"/>
        <v>0</v>
      </c>
      <c r="DK213" s="79">
        <f t="shared" si="310"/>
        <v>0</v>
      </c>
      <c r="DL213" s="102">
        <f t="shared" si="327"/>
        <v>0</v>
      </c>
      <c r="DM213" s="535"/>
      <c r="DN213" s="535"/>
      <c r="DO213" s="407"/>
      <c r="DP213" s="322"/>
      <c r="DQ213" s="79">
        <f t="shared" si="311"/>
        <v>0</v>
      </c>
      <c r="DR213" s="79">
        <f t="shared" si="312"/>
        <v>0</v>
      </c>
      <c r="DS213" s="102">
        <f t="shared" si="328"/>
        <v>0</v>
      </c>
      <c r="DT213" s="535"/>
      <c r="DU213" s="535"/>
      <c r="DV213" s="407"/>
    </row>
    <row r="214" spans="1:126" s="2" customFormat="1" ht="12.75" outlineLevel="1" x14ac:dyDescent="0.2">
      <c r="A214" s="107" t="s">
        <v>20</v>
      </c>
      <c r="B214" s="172"/>
      <c r="C214" s="108">
        <f>SUMIF($H215:$H216,MID($H214,3,10),C215:C216)</f>
        <v>0</v>
      </c>
      <c r="D214" s="108">
        <f>SUMIF($H215:$H216,MID($H214,3,10),D215:D216)</f>
        <v>0</v>
      </c>
      <c r="E214" s="103">
        <f t="shared" si="277"/>
        <v>0</v>
      </c>
      <c r="F214" s="210"/>
      <c r="G214" s="18"/>
      <c r="H214" s="323" t="s">
        <v>352</v>
      </c>
      <c r="I214" s="77">
        <f t="shared" si="278"/>
        <v>0</v>
      </c>
      <c r="J214" s="77">
        <f t="shared" si="279"/>
        <v>0</v>
      </c>
      <c r="K214" s="103">
        <f t="shared" si="280"/>
        <v>0</v>
      </c>
      <c r="L214" s="432">
        <f>IF(I$1="","",SUMIF($H215:$H216,MID($H214,3,10),L215:L216))</f>
        <v>0</v>
      </c>
      <c r="M214" s="432">
        <f>IF(I$1="","",SUMIF($H215:$H216,MID($H214,3,10),M215:M216))</f>
        <v>0</v>
      </c>
      <c r="N214" s="407"/>
      <c r="O214" s="322" t="str">
        <f t="shared" si="228"/>
        <v>SL</v>
      </c>
      <c r="P214" s="77">
        <f t="shared" si="281"/>
        <v>0</v>
      </c>
      <c r="Q214" s="77">
        <f t="shared" si="282"/>
        <v>0</v>
      </c>
      <c r="R214" s="103">
        <f t="shared" si="313"/>
        <v>0</v>
      </c>
      <c r="S214" s="432">
        <f>IF(P$1="","",SUMIF($H215:$H216,MID($H214,3,10),S215:S216))</f>
        <v>0</v>
      </c>
      <c r="T214" s="432">
        <f>IF(P$1="","",SUMIF($H215:$H216,MID($H214,3,10),T215:T216))</f>
        <v>0</v>
      </c>
      <c r="U214" s="407"/>
      <c r="V214" s="322"/>
      <c r="W214" s="77">
        <f t="shared" si="283"/>
        <v>0</v>
      </c>
      <c r="X214" s="77">
        <f t="shared" si="284"/>
        <v>0</v>
      </c>
      <c r="Y214" s="103">
        <f t="shared" si="314"/>
        <v>0</v>
      </c>
      <c r="Z214" s="432">
        <f>IF(W$1="","",SUMIF($H215:$H216,MID($H214,3,10),Z215:Z216))</f>
        <v>0</v>
      </c>
      <c r="AA214" s="432">
        <f>IF(W$1="","",SUMIF($H215:$H216,MID($H214,3,10),AA215:AA216))</f>
        <v>0</v>
      </c>
      <c r="AB214" s="407"/>
      <c r="AC214" s="322"/>
      <c r="AD214" s="77">
        <f t="shared" si="285"/>
        <v>0</v>
      </c>
      <c r="AE214" s="77">
        <f t="shared" si="286"/>
        <v>0</v>
      </c>
      <c r="AF214" s="103">
        <f t="shared" si="315"/>
        <v>0</v>
      </c>
      <c r="AG214" s="432">
        <f>IF(AD$1="","",SUMIF($H215:$H216,MID($H214,3,10),AG215:AG216))</f>
        <v>0</v>
      </c>
      <c r="AH214" s="432">
        <f>IF(AD$1="","",SUMIF($H215:$H216,MID($H214,3,10),AH215:AH216))</f>
        <v>0</v>
      </c>
      <c r="AI214" s="407"/>
      <c r="AJ214" s="322"/>
      <c r="AK214" s="77">
        <f t="shared" si="287"/>
        <v>0</v>
      </c>
      <c r="AL214" s="77">
        <f t="shared" si="288"/>
        <v>0</v>
      </c>
      <c r="AM214" s="103">
        <f t="shared" si="316"/>
        <v>0</v>
      </c>
      <c r="AN214" s="432">
        <f>IF(AK$1="","",SUMIF($H215:$H216,MID($H214,3,10),AN215:AN216))</f>
        <v>0</v>
      </c>
      <c r="AO214" s="432">
        <f>IF(AK$1="","",SUMIF($H215:$H216,MID($H214,3,10),AO215:AO216))</f>
        <v>0</v>
      </c>
      <c r="AP214" s="407"/>
      <c r="AQ214" s="322"/>
      <c r="AR214" s="77">
        <f t="shared" si="289"/>
        <v>0</v>
      </c>
      <c r="AS214" s="77">
        <f t="shared" si="290"/>
        <v>0</v>
      </c>
      <c r="AT214" s="103">
        <f t="shared" si="317"/>
        <v>0</v>
      </c>
      <c r="AU214" s="432">
        <f>IF(AR$1="","",SUMIF($H215:$H216,MID($H214,3,10),AU215:AU216))</f>
        <v>0</v>
      </c>
      <c r="AV214" s="432">
        <f>IF(AR$1="","",SUMIF($H215:$H216,MID($H214,3,10),AV215:AV216))</f>
        <v>0</v>
      </c>
      <c r="AW214" s="407"/>
      <c r="AX214" s="322"/>
      <c r="AY214" s="77">
        <f t="shared" si="291"/>
        <v>0</v>
      </c>
      <c r="AZ214" s="77">
        <f t="shared" si="292"/>
        <v>0</v>
      </c>
      <c r="BA214" s="103">
        <f t="shared" si="318"/>
        <v>0</v>
      </c>
      <c r="BB214" s="432">
        <f>IF(AY$1="","",SUMIF($H215:$H216,MID($H214,3,10),BB215:BB216))</f>
        <v>0</v>
      </c>
      <c r="BC214" s="432">
        <f>IF(AY$1="","",SUMIF($H215:$H216,MID($H214,3,10),BC215:BC216))</f>
        <v>0</v>
      </c>
      <c r="BD214" s="407"/>
      <c r="BE214" s="322"/>
      <c r="BF214" s="77">
        <f t="shared" si="293"/>
        <v>0</v>
      </c>
      <c r="BG214" s="77">
        <f t="shared" si="294"/>
        <v>0</v>
      </c>
      <c r="BH214" s="103">
        <f t="shared" si="319"/>
        <v>0</v>
      </c>
      <c r="BI214" s="432">
        <f>IF(BF$1="","",SUMIF($H215:$H216,MID($H214,3,10),BI215:BI216))</f>
        <v>0</v>
      </c>
      <c r="BJ214" s="432">
        <f>IF(BF$1="","",SUMIF($H215:$H216,MID($H214,3,10),BJ215:BJ216))</f>
        <v>0</v>
      </c>
      <c r="BK214" s="407"/>
      <c r="BL214" s="322"/>
      <c r="BM214" s="77">
        <f t="shared" si="295"/>
        <v>0</v>
      </c>
      <c r="BN214" s="77">
        <f t="shared" si="296"/>
        <v>0</v>
      </c>
      <c r="BO214" s="103">
        <f t="shared" si="320"/>
        <v>0</v>
      </c>
      <c r="BP214" s="432">
        <f>IF(BM$1="","",SUMIF($H215:$H216,MID($H214,3,10),BP215:BP216))</f>
        <v>0</v>
      </c>
      <c r="BQ214" s="432">
        <f>IF(BM$1="","",SUMIF($H215:$H216,MID($H214,3,10),BQ215:BQ216))</f>
        <v>0</v>
      </c>
      <c r="BR214" s="407"/>
      <c r="BS214" s="322"/>
      <c r="BT214" s="77">
        <f t="shared" si="297"/>
        <v>0</v>
      </c>
      <c r="BU214" s="77">
        <f t="shared" si="298"/>
        <v>0</v>
      </c>
      <c r="BV214" s="103">
        <f t="shared" si="321"/>
        <v>0</v>
      </c>
      <c r="BW214" s="432">
        <f>IF(BT$1="","",SUMIF($H215:$H216,MID($H214,3,10),BW215:BW216))</f>
        <v>0</v>
      </c>
      <c r="BX214" s="432">
        <f>IF(BT$1="","",SUMIF($H215:$H216,MID($H214,3,10),BX215:BX216))</f>
        <v>0</v>
      </c>
      <c r="BY214" s="407"/>
      <c r="BZ214" s="322"/>
      <c r="CA214" s="77">
        <f t="shared" si="299"/>
        <v>0</v>
      </c>
      <c r="CB214" s="77">
        <f t="shared" si="300"/>
        <v>0</v>
      </c>
      <c r="CC214" s="103">
        <f t="shared" si="322"/>
        <v>0</v>
      </c>
      <c r="CD214" s="432">
        <f>IF(CA$1="","",SUMIF($H215:$H216,MID($H214,3,10),CD215:CD216))</f>
        <v>0</v>
      </c>
      <c r="CE214" s="432">
        <f>IF(CA$1="","",SUMIF($H215:$H216,MID($H214,3,10),CE215:CE216))</f>
        <v>0</v>
      </c>
      <c r="CF214" s="407"/>
      <c r="CG214" s="322"/>
      <c r="CH214" s="77">
        <f t="shared" si="301"/>
        <v>0</v>
      </c>
      <c r="CI214" s="77">
        <f t="shared" si="302"/>
        <v>0</v>
      </c>
      <c r="CJ214" s="103">
        <f t="shared" si="323"/>
        <v>0</v>
      </c>
      <c r="CK214" s="432">
        <f>IF(CH$1="","",SUMIF($H215:$H216,MID($H214,3,10),CK215:CK216))</f>
        <v>0</v>
      </c>
      <c r="CL214" s="432">
        <f>IF(CH$1="","",SUMIF($H215:$H216,MID($H214,3,10),CL215:CL216))</f>
        <v>0</v>
      </c>
      <c r="CM214" s="407"/>
      <c r="CN214" s="322"/>
      <c r="CO214" s="77">
        <f t="shared" si="303"/>
        <v>0</v>
      </c>
      <c r="CP214" s="77">
        <f t="shared" si="304"/>
        <v>0</v>
      </c>
      <c r="CQ214" s="103">
        <f t="shared" si="324"/>
        <v>0</v>
      </c>
      <c r="CR214" s="432">
        <f>IF(CO$1="","",SUMIF($H215:$H216,MID($H214,3,10),CR215:CR216))</f>
        <v>0</v>
      </c>
      <c r="CS214" s="432">
        <f>IF(CO$1="","",SUMIF($H215:$H216,MID($H214,3,10),CS215:CS216))</f>
        <v>0</v>
      </c>
      <c r="CT214" s="407"/>
      <c r="CU214" s="322"/>
      <c r="CV214" s="77">
        <f t="shared" si="305"/>
        <v>0</v>
      </c>
      <c r="CW214" s="77">
        <f t="shared" si="306"/>
        <v>0</v>
      </c>
      <c r="CX214" s="103">
        <f t="shared" si="325"/>
        <v>0</v>
      </c>
      <c r="CY214" s="432">
        <f>IF(CV$1="","",SUMIF($H215:$H216,MID($H214,3,10),CY215:CY216))</f>
        <v>0</v>
      </c>
      <c r="CZ214" s="432">
        <f>IF(CV$1="","",SUMIF($H215:$H216,MID($H214,3,10),CZ215:CZ216))</f>
        <v>0</v>
      </c>
      <c r="DA214" s="407"/>
      <c r="DB214" s="322"/>
      <c r="DC214" s="77">
        <f t="shared" si="307"/>
        <v>0</v>
      </c>
      <c r="DD214" s="77">
        <f t="shared" si="308"/>
        <v>0</v>
      </c>
      <c r="DE214" s="103">
        <f t="shared" si="326"/>
        <v>0</v>
      </c>
      <c r="DF214" s="432">
        <f>IF(DC$1="","",SUMIF($H215:$H216,MID($H214,3,10),DF215:DF216))</f>
        <v>0</v>
      </c>
      <c r="DG214" s="432">
        <f>IF(DC$1="","",SUMIF($H215:$H216,MID($H214,3,10),DG215:DG216))</f>
        <v>0</v>
      </c>
      <c r="DH214" s="407"/>
      <c r="DI214" s="322"/>
      <c r="DJ214" s="77">
        <f t="shared" si="309"/>
        <v>0</v>
      </c>
      <c r="DK214" s="77">
        <f t="shared" si="310"/>
        <v>0</v>
      </c>
      <c r="DL214" s="103">
        <f t="shared" si="327"/>
        <v>0</v>
      </c>
      <c r="DM214" s="432">
        <f>IF(DJ$1="","",SUMIF($H215:$H216,MID($H214,3,10),DM215:DM216))</f>
        <v>0</v>
      </c>
      <c r="DN214" s="432">
        <f>IF(DJ$1="","",SUMIF($H215:$H216,MID($H214,3,10),DN215:DN216))</f>
        <v>0</v>
      </c>
      <c r="DO214" s="407"/>
      <c r="DP214" s="322"/>
      <c r="DQ214" s="77">
        <f t="shared" si="311"/>
        <v>0</v>
      </c>
      <c r="DR214" s="77">
        <f t="shared" si="312"/>
        <v>0</v>
      </c>
      <c r="DS214" s="103">
        <f t="shared" si="328"/>
        <v>0</v>
      </c>
      <c r="DT214" s="432">
        <f>IF(DQ$1="","",SUMIF($H215:$H216,MID($H214,3,10),DT215:DT216))</f>
        <v>0</v>
      </c>
      <c r="DU214" s="432">
        <f>IF(DQ$1="","",SUMIF($H215:$H216,MID($H214,3,10),DU215:DU216))</f>
        <v>0</v>
      </c>
      <c r="DV214" s="407"/>
    </row>
    <row r="215" spans="1:126" s="2" customFormat="1" ht="12.75" outlineLevel="1" x14ac:dyDescent="0.2">
      <c r="A215" s="92" t="s">
        <v>20</v>
      </c>
      <c r="B215" s="173"/>
      <c r="C215" s="57"/>
      <c r="D215" s="57"/>
      <c r="E215" s="110">
        <f t="shared" si="277"/>
        <v>0</v>
      </c>
      <c r="F215" s="210"/>
      <c r="G215" s="18"/>
      <c r="H215" s="323" t="s">
        <v>351</v>
      </c>
      <c r="I215" s="79">
        <f t="shared" si="278"/>
        <v>0</v>
      </c>
      <c r="J215" s="79">
        <f t="shared" si="279"/>
        <v>0</v>
      </c>
      <c r="K215" s="110">
        <f t="shared" si="280"/>
        <v>0</v>
      </c>
      <c r="L215" s="535"/>
      <c r="M215" s="535"/>
      <c r="N215" s="407"/>
      <c r="O215" s="322" t="str">
        <f t="shared" si="228"/>
        <v>SLP</v>
      </c>
      <c r="P215" s="79">
        <f t="shared" si="281"/>
        <v>0</v>
      </c>
      <c r="Q215" s="79">
        <f t="shared" si="282"/>
        <v>0</v>
      </c>
      <c r="R215" s="110">
        <f t="shared" si="313"/>
        <v>0</v>
      </c>
      <c r="S215" s="535"/>
      <c r="T215" s="535"/>
      <c r="U215" s="407"/>
      <c r="V215" s="322"/>
      <c r="W215" s="79">
        <f t="shared" si="283"/>
        <v>0</v>
      </c>
      <c r="X215" s="79">
        <f t="shared" si="284"/>
        <v>0</v>
      </c>
      <c r="Y215" s="110">
        <f t="shared" si="314"/>
        <v>0</v>
      </c>
      <c r="Z215" s="535"/>
      <c r="AA215" s="535"/>
      <c r="AB215" s="407"/>
      <c r="AC215" s="322"/>
      <c r="AD215" s="79">
        <f t="shared" si="285"/>
        <v>0</v>
      </c>
      <c r="AE215" s="79">
        <f t="shared" si="286"/>
        <v>0</v>
      </c>
      <c r="AF215" s="110">
        <f t="shared" si="315"/>
        <v>0</v>
      </c>
      <c r="AG215" s="535"/>
      <c r="AH215" s="535"/>
      <c r="AI215" s="407"/>
      <c r="AJ215" s="322"/>
      <c r="AK215" s="79">
        <f t="shared" si="287"/>
        <v>0</v>
      </c>
      <c r="AL215" s="79">
        <f t="shared" si="288"/>
        <v>0</v>
      </c>
      <c r="AM215" s="110">
        <f t="shared" si="316"/>
        <v>0</v>
      </c>
      <c r="AN215" s="535"/>
      <c r="AO215" s="535"/>
      <c r="AP215" s="407"/>
      <c r="AQ215" s="322"/>
      <c r="AR215" s="79">
        <f t="shared" si="289"/>
        <v>0</v>
      </c>
      <c r="AS215" s="79">
        <f t="shared" si="290"/>
        <v>0</v>
      </c>
      <c r="AT215" s="110">
        <f t="shared" si="317"/>
        <v>0</v>
      </c>
      <c r="AU215" s="535"/>
      <c r="AV215" s="535"/>
      <c r="AW215" s="407"/>
      <c r="AX215" s="322"/>
      <c r="AY215" s="79">
        <f t="shared" si="291"/>
        <v>0</v>
      </c>
      <c r="AZ215" s="79">
        <f t="shared" si="292"/>
        <v>0</v>
      </c>
      <c r="BA215" s="110">
        <f t="shared" si="318"/>
        <v>0</v>
      </c>
      <c r="BB215" s="535"/>
      <c r="BC215" s="535"/>
      <c r="BD215" s="407"/>
      <c r="BE215" s="322"/>
      <c r="BF215" s="79">
        <f t="shared" si="293"/>
        <v>0</v>
      </c>
      <c r="BG215" s="79">
        <f t="shared" si="294"/>
        <v>0</v>
      </c>
      <c r="BH215" s="110">
        <f t="shared" si="319"/>
        <v>0</v>
      </c>
      <c r="BI215" s="535"/>
      <c r="BJ215" s="535"/>
      <c r="BK215" s="407"/>
      <c r="BL215" s="322"/>
      <c r="BM215" s="79">
        <f t="shared" si="295"/>
        <v>0</v>
      </c>
      <c r="BN215" s="79">
        <f t="shared" si="296"/>
        <v>0</v>
      </c>
      <c r="BO215" s="110">
        <f t="shared" si="320"/>
        <v>0</v>
      </c>
      <c r="BP215" s="535"/>
      <c r="BQ215" s="535"/>
      <c r="BR215" s="407"/>
      <c r="BS215" s="322"/>
      <c r="BT215" s="79">
        <f t="shared" si="297"/>
        <v>0</v>
      </c>
      <c r="BU215" s="79">
        <f t="shared" si="298"/>
        <v>0</v>
      </c>
      <c r="BV215" s="110">
        <f t="shared" si="321"/>
        <v>0</v>
      </c>
      <c r="BW215" s="535"/>
      <c r="BX215" s="535"/>
      <c r="BY215" s="407"/>
      <c r="BZ215" s="322"/>
      <c r="CA215" s="79">
        <f t="shared" si="299"/>
        <v>0</v>
      </c>
      <c r="CB215" s="79">
        <f t="shared" si="300"/>
        <v>0</v>
      </c>
      <c r="CC215" s="110">
        <f t="shared" si="322"/>
        <v>0</v>
      </c>
      <c r="CD215" s="535"/>
      <c r="CE215" s="535"/>
      <c r="CF215" s="407"/>
      <c r="CG215" s="322"/>
      <c r="CH215" s="79">
        <f t="shared" si="301"/>
        <v>0</v>
      </c>
      <c r="CI215" s="79">
        <f t="shared" si="302"/>
        <v>0</v>
      </c>
      <c r="CJ215" s="110">
        <f t="shared" si="323"/>
        <v>0</v>
      </c>
      <c r="CK215" s="535"/>
      <c r="CL215" s="535"/>
      <c r="CM215" s="407"/>
      <c r="CN215" s="322"/>
      <c r="CO215" s="79">
        <f t="shared" si="303"/>
        <v>0</v>
      </c>
      <c r="CP215" s="79">
        <f t="shared" si="304"/>
        <v>0</v>
      </c>
      <c r="CQ215" s="110">
        <f t="shared" si="324"/>
        <v>0</v>
      </c>
      <c r="CR215" s="535"/>
      <c r="CS215" s="535"/>
      <c r="CT215" s="407"/>
      <c r="CU215" s="322"/>
      <c r="CV215" s="79">
        <f t="shared" si="305"/>
        <v>0</v>
      </c>
      <c r="CW215" s="79">
        <f t="shared" si="306"/>
        <v>0</v>
      </c>
      <c r="CX215" s="110">
        <f t="shared" si="325"/>
        <v>0</v>
      </c>
      <c r="CY215" s="535"/>
      <c r="CZ215" s="535"/>
      <c r="DA215" s="407"/>
      <c r="DB215" s="322"/>
      <c r="DC215" s="79">
        <f t="shared" si="307"/>
        <v>0</v>
      </c>
      <c r="DD215" s="79">
        <f t="shared" si="308"/>
        <v>0</v>
      </c>
      <c r="DE215" s="110">
        <f t="shared" si="326"/>
        <v>0</v>
      </c>
      <c r="DF215" s="535"/>
      <c r="DG215" s="535"/>
      <c r="DH215" s="407"/>
      <c r="DI215" s="322"/>
      <c r="DJ215" s="79">
        <f t="shared" si="309"/>
        <v>0</v>
      </c>
      <c r="DK215" s="79">
        <f t="shared" si="310"/>
        <v>0</v>
      </c>
      <c r="DL215" s="110">
        <f t="shared" si="327"/>
        <v>0</v>
      </c>
      <c r="DM215" s="535"/>
      <c r="DN215" s="535"/>
      <c r="DO215" s="407"/>
      <c r="DP215" s="322"/>
      <c r="DQ215" s="79">
        <f t="shared" si="311"/>
        <v>0</v>
      </c>
      <c r="DR215" s="79">
        <f t="shared" si="312"/>
        <v>0</v>
      </c>
      <c r="DS215" s="110">
        <f t="shared" si="328"/>
        <v>0</v>
      </c>
      <c r="DT215" s="535"/>
      <c r="DU215" s="535"/>
      <c r="DV215" s="407"/>
    </row>
    <row r="216" spans="1:126" s="2" customFormat="1" ht="12.75" outlineLevel="1" x14ac:dyDescent="0.2">
      <c r="A216" s="107" t="s">
        <v>176</v>
      </c>
      <c r="B216" s="172"/>
      <c r="C216" s="108">
        <f>SUMIF($H217:$H218,MID($H216,3,10),C217:C218)</f>
        <v>0</v>
      </c>
      <c r="D216" s="108">
        <f>SUMIF($H217:$H218,MID($H216,3,10),D217:D218)</f>
        <v>0</v>
      </c>
      <c r="E216" s="103">
        <f t="shared" si="277"/>
        <v>0</v>
      </c>
      <c r="F216" s="213"/>
      <c r="G216" s="18"/>
      <c r="H216" s="323" t="s">
        <v>354</v>
      </c>
      <c r="I216" s="77">
        <f t="shared" si="278"/>
        <v>0</v>
      </c>
      <c r="J216" s="77">
        <f t="shared" si="279"/>
        <v>0</v>
      </c>
      <c r="K216" s="103">
        <f t="shared" si="280"/>
        <v>0</v>
      </c>
      <c r="L216" s="432">
        <f>IF(I$1="","",SUMIF($H217:$H218,MID($H216,3,10),L217:L218))</f>
        <v>0</v>
      </c>
      <c r="M216" s="432">
        <f>IF(I$1="","",SUMIF($H217:$H222,MID($H216,3,10),M217:M222))</f>
        <v>0</v>
      </c>
      <c r="N216" s="407"/>
      <c r="O216" s="322" t="str">
        <f t="shared" si="228"/>
        <v>SL</v>
      </c>
      <c r="P216" s="77">
        <f t="shared" si="281"/>
        <v>0</v>
      </c>
      <c r="Q216" s="77">
        <f t="shared" si="282"/>
        <v>0</v>
      </c>
      <c r="R216" s="103">
        <f t="shared" si="313"/>
        <v>0</v>
      </c>
      <c r="S216" s="432">
        <f>IF(P$1="","",SUMIF($H217:$H218,MID($H216,3,10),S217:S218))</f>
        <v>0</v>
      </c>
      <c r="T216" s="432">
        <f>IF(P$1="","",SUMIF($H217:$H218,MID($H216,3,10),T217:T218))</f>
        <v>0</v>
      </c>
      <c r="U216" s="407"/>
      <c r="V216" s="322"/>
      <c r="W216" s="77">
        <f t="shared" si="283"/>
        <v>0</v>
      </c>
      <c r="X216" s="77">
        <f t="shared" si="284"/>
        <v>0</v>
      </c>
      <c r="Y216" s="103">
        <f t="shared" si="314"/>
        <v>0</v>
      </c>
      <c r="Z216" s="432">
        <f>IF(W$1="","",SUMIF($H217:$H218,MID($H216,3,10),Z217:Z218))</f>
        <v>0</v>
      </c>
      <c r="AA216" s="432">
        <f>IF(W$1="","",SUMIF($H217:$H218,MID($H216,3,10),AA217:AA218))</f>
        <v>0</v>
      </c>
      <c r="AB216" s="407"/>
      <c r="AC216" s="322"/>
      <c r="AD216" s="77">
        <f t="shared" si="285"/>
        <v>0</v>
      </c>
      <c r="AE216" s="77">
        <f t="shared" si="286"/>
        <v>0</v>
      </c>
      <c r="AF216" s="103">
        <f t="shared" si="315"/>
        <v>0</v>
      </c>
      <c r="AG216" s="432">
        <f>IF(AD$1="","",SUMIF($H217:$H218,MID($H216,3,10),AG217:AG218))</f>
        <v>0</v>
      </c>
      <c r="AH216" s="432">
        <f>IF(AD$1="","",SUMIF($H217:$H218,MID($H216,3,10),AH217:AH218))</f>
        <v>0</v>
      </c>
      <c r="AI216" s="407"/>
      <c r="AJ216" s="322"/>
      <c r="AK216" s="77">
        <f t="shared" si="287"/>
        <v>0</v>
      </c>
      <c r="AL216" s="77">
        <f t="shared" si="288"/>
        <v>0</v>
      </c>
      <c r="AM216" s="103">
        <f t="shared" si="316"/>
        <v>0</v>
      </c>
      <c r="AN216" s="432">
        <f>IF(AK$1="","",SUMIF($H217:$H218,MID($H216,3,10),AN217:AN218))</f>
        <v>0</v>
      </c>
      <c r="AO216" s="432">
        <f>IF(AK$1="","",SUMIF($H217:$H218,MID($H216,3,10),AO217:AO218))</f>
        <v>0</v>
      </c>
      <c r="AP216" s="407"/>
      <c r="AQ216" s="322"/>
      <c r="AR216" s="77">
        <f t="shared" si="289"/>
        <v>0</v>
      </c>
      <c r="AS216" s="77">
        <f t="shared" si="290"/>
        <v>0</v>
      </c>
      <c r="AT216" s="103">
        <f t="shared" si="317"/>
        <v>0</v>
      </c>
      <c r="AU216" s="432">
        <f>IF(AR$1="","",SUMIF($H217:$H218,MID($H216,3,10),AU217:AU218))</f>
        <v>0</v>
      </c>
      <c r="AV216" s="432">
        <f>IF(AR$1="","",SUMIF($H217:$H218,MID($H216,3,10),AV217:AV218))</f>
        <v>0</v>
      </c>
      <c r="AW216" s="407"/>
      <c r="AX216" s="322"/>
      <c r="AY216" s="77">
        <f t="shared" si="291"/>
        <v>0</v>
      </c>
      <c r="AZ216" s="77">
        <f t="shared" si="292"/>
        <v>0</v>
      </c>
      <c r="BA216" s="103">
        <f t="shared" si="318"/>
        <v>0</v>
      </c>
      <c r="BB216" s="432">
        <f>IF(AY$1="","",SUMIF($H217:$H218,MID($H216,3,10),BB217:BB218))</f>
        <v>0</v>
      </c>
      <c r="BC216" s="432">
        <f>IF(AY$1="","",SUMIF($H217:$H218,MID($H216,3,10),BC217:BC218))</f>
        <v>0</v>
      </c>
      <c r="BD216" s="407"/>
      <c r="BE216" s="322"/>
      <c r="BF216" s="77">
        <f t="shared" si="293"/>
        <v>0</v>
      </c>
      <c r="BG216" s="77">
        <f t="shared" si="294"/>
        <v>0</v>
      </c>
      <c r="BH216" s="103">
        <f t="shared" si="319"/>
        <v>0</v>
      </c>
      <c r="BI216" s="432">
        <f>IF(BF$1="","",SUMIF($H217:$H218,MID($H216,3,10),BI217:BI218))</f>
        <v>0</v>
      </c>
      <c r="BJ216" s="432">
        <f>IF(BF$1="","",SUMIF($H217:$H218,MID($H216,3,10),BJ217:BJ218))</f>
        <v>0</v>
      </c>
      <c r="BK216" s="407"/>
      <c r="BL216" s="322"/>
      <c r="BM216" s="77">
        <f t="shared" si="295"/>
        <v>0</v>
      </c>
      <c r="BN216" s="77">
        <f t="shared" si="296"/>
        <v>0</v>
      </c>
      <c r="BO216" s="103">
        <f t="shared" si="320"/>
        <v>0</v>
      </c>
      <c r="BP216" s="432">
        <f>IF(BM$1="","",SUMIF($H217:$H218,MID($H216,3,10),BP217:BP218))</f>
        <v>0</v>
      </c>
      <c r="BQ216" s="432">
        <f>IF(BM$1="","",SUMIF($H217:$H218,MID($H216,3,10),BQ217:BQ218))</f>
        <v>0</v>
      </c>
      <c r="BR216" s="407"/>
      <c r="BS216" s="322"/>
      <c r="BT216" s="77">
        <f t="shared" si="297"/>
        <v>0</v>
      </c>
      <c r="BU216" s="77">
        <f t="shared" si="298"/>
        <v>0</v>
      </c>
      <c r="BV216" s="103">
        <f t="shared" si="321"/>
        <v>0</v>
      </c>
      <c r="BW216" s="432">
        <f>IF(BT$1="","",SUMIF($H217:$H218,MID($H216,3,10),BW217:BW218))</f>
        <v>0</v>
      </c>
      <c r="BX216" s="432">
        <f>IF(BT$1="","",SUMIF($H217:$H218,MID($H216,3,10),BX217:BX218))</f>
        <v>0</v>
      </c>
      <c r="BY216" s="407"/>
      <c r="BZ216" s="322"/>
      <c r="CA216" s="77">
        <f t="shared" si="299"/>
        <v>0</v>
      </c>
      <c r="CB216" s="77">
        <f t="shared" si="300"/>
        <v>0</v>
      </c>
      <c r="CC216" s="103">
        <f t="shared" si="322"/>
        <v>0</v>
      </c>
      <c r="CD216" s="432">
        <f>IF(CA$1="","",SUMIF($H217:$H218,MID($H216,3,10),CD217:CD218))</f>
        <v>0</v>
      </c>
      <c r="CE216" s="432">
        <f>IF(CA$1="","",SUMIF($H217:$H218,MID($H216,3,10),CE217:CE218))</f>
        <v>0</v>
      </c>
      <c r="CF216" s="407"/>
      <c r="CG216" s="322"/>
      <c r="CH216" s="77">
        <f t="shared" si="301"/>
        <v>0</v>
      </c>
      <c r="CI216" s="77">
        <f t="shared" si="302"/>
        <v>0</v>
      </c>
      <c r="CJ216" s="103">
        <f t="shared" si="323"/>
        <v>0</v>
      </c>
      <c r="CK216" s="432">
        <f>IF(CH$1="","",SUMIF($H217:$H218,MID($H216,3,10),CK217:CK218))</f>
        <v>0</v>
      </c>
      <c r="CL216" s="432">
        <f>IF(CH$1="","",SUMIF($H217:$H218,MID($H216,3,10),CL217:CL218))</f>
        <v>0</v>
      </c>
      <c r="CM216" s="407"/>
      <c r="CN216" s="322"/>
      <c r="CO216" s="77">
        <f t="shared" si="303"/>
        <v>0</v>
      </c>
      <c r="CP216" s="77">
        <f t="shared" si="304"/>
        <v>0</v>
      </c>
      <c r="CQ216" s="103">
        <f t="shared" si="324"/>
        <v>0</v>
      </c>
      <c r="CR216" s="432">
        <f>IF(CO$1="","",SUMIF($H217:$H218,MID($H216,3,10),CR217:CR218))</f>
        <v>0</v>
      </c>
      <c r="CS216" s="432">
        <f>IF(CO$1="","",SUMIF($H217:$H218,MID($H216,3,10),CS217:CS218))</f>
        <v>0</v>
      </c>
      <c r="CT216" s="407"/>
      <c r="CU216" s="322"/>
      <c r="CV216" s="77">
        <f t="shared" si="305"/>
        <v>0</v>
      </c>
      <c r="CW216" s="77">
        <f t="shared" si="306"/>
        <v>0</v>
      </c>
      <c r="CX216" s="103">
        <f t="shared" si="325"/>
        <v>0</v>
      </c>
      <c r="CY216" s="432">
        <f>IF(CV$1="","",SUMIF($H217:$H218,MID($H216,3,10),CY217:CY218))</f>
        <v>0</v>
      </c>
      <c r="CZ216" s="432">
        <f>IF(CV$1="","",SUMIF($H217:$H218,MID($H216,3,10),CZ217:CZ218))</f>
        <v>0</v>
      </c>
      <c r="DA216" s="407"/>
      <c r="DB216" s="322"/>
      <c r="DC216" s="77">
        <f t="shared" si="307"/>
        <v>0</v>
      </c>
      <c r="DD216" s="77">
        <f t="shared" si="308"/>
        <v>0</v>
      </c>
      <c r="DE216" s="103">
        <f t="shared" si="326"/>
        <v>0</v>
      </c>
      <c r="DF216" s="432">
        <f>IF(DC$1="","",SUMIF($H217:$H218,MID($H216,3,10),DF217:DF218))</f>
        <v>0</v>
      </c>
      <c r="DG216" s="432">
        <f>IF(DC$1="","",SUMIF($H217:$H218,MID($H216,3,10),DG217:DG218))</f>
        <v>0</v>
      </c>
      <c r="DH216" s="407"/>
      <c r="DI216" s="322"/>
      <c r="DJ216" s="77">
        <f t="shared" si="309"/>
        <v>0</v>
      </c>
      <c r="DK216" s="77">
        <f t="shared" si="310"/>
        <v>0</v>
      </c>
      <c r="DL216" s="103">
        <f t="shared" si="327"/>
        <v>0</v>
      </c>
      <c r="DM216" s="432">
        <f>IF(DJ$1="","",SUMIF($H217:$H218,MID($H216,3,10),DM217:DM218))</f>
        <v>0</v>
      </c>
      <c r="DN216" s="432">
        <f>IF(DJ$1="","",SUMIF($H217:$H218,MID($H216,3,10),DN217:DN218))</f>
        <v>0</v>
      </c>
      <c r="DO216" s="407"/>
      <c r="DP216" s="322"/>
      <c r="DQ216" s="77">
        <f t="shared" si="311"/>
        <v>0</v>
      </c>
      <c r="DR216" s="77">
        <f t="shared" si="312"/>
        <v>0</v>
      </c>
      <c r="DS216" s="103">
        <f t="shared" si="328"/>
        <v>0</v>
      </c>
      <c r="DT216" s="432">
        <f>IF(DQ$1="","",SUMIF($H217:$H218,MID($H216,3,10),DT217:DT218))</f>
        <v>0</v>
      </c>
      <c r="DU216" s="432">
        <f>IF(DQ$1="","",SUMIF($H217:$H218,MID($H216,3,10),DU217:DU218))</f>
        <v>0</v>
      </c>
      <c r="DV216" s="407"/>
    </row>
    <row r="217" spans="1:126" s="2" customFormat="1" ht="12.75" outlineLevel="1" x14ac:dyDescent="0.2">
      <c r="A217" s="92" t="s">
        <v>176</v>
      </c>
      <c r="B217" s="174"/>
      <c r="C217" s="58"/>
      <c r="D217" s="58"/>
      <c r="E217" s="111">
        <f t="shared" si="277"/>
        <v>0</v>
      </c>
      <c r="F217" s="213"/>
      <c r="G217" s="18"/>
      <c r="H217" s="323" t="s">
        <v>353</v>
      </c>
      <c r="I217" s="79">
        <f t="shared" si="278"/>
        <v>0</v>
      </c>
      <c r="J217" s="79">
        <f t="shared" si="279"/>
        <v>0</v>
      </c>
      <c r="K217" s="111">
        <f t="shared" si="280"/>
        <v>0</v>
      </c>
      <c r="L217" s="535"/>
      <c r="M217" s="535"/>
      <c r="N217" s="407"/>
      <c r="O217" s="322" t="str">
        <f t="shared" ref="O217:O224" si="329">IF(LEFT($H217,2)="s_",MID($H217,3,LEN($H217)-3),$H217)</f>
        <v>SLM</v>
      </c>
      <c r="P217" s="79">
        <f t="shared" si="281"/>
        <v>0</v>
      </c>
      <c r="Q217" s="79">
        <f t="shared" si="282"/>
        <v>0</v>
      </c>
      <c r="R217" s="111">
        <f t="shared" si="313"/>
        <v>0</v>
      </c>
      <c r="S217" s="535"/>
      <c r="T217" s="535"/>
      <c r="U217" s="407"/>
      <c r="V217" s="322"/>
      <c r="W217" s="79">
        <f t="shared" si="283"/>
        <v>0</v>
      </c>
      <c r="X217" s="79">
        <f t="shared" si="284"/>
        <v>0</v>
      </c>
      <c r="Y217" s="111">
        <f t="shared" si="314"/>
        <v>0</v>
      </c>
      <c r="Z217" s="535"/>
      <c r="AA217" s="535"/>
      <c r="AB217" s="407"/>
      <c r="AC217" s="322"/>
      <c r="AD217" s="79">
        <f t="shared" si="285"/>
        <v>0</v>
      </c>
      <c r="AE217" s="79">
        <f t="shared" si="286"/>
        <v>0</v>
      </c>
      <c r="AF217" s="111">
        <f t="shared" si="315"/>
        <v>0</v>
      </c>
      <c r="AG217" s="535"/>
      <c r="AH217" s="535"/>
      <c r="AI217" s="407"/>
      <c r="AJ217" s="322"/>
      <c r="AK217" s="79">
        <f t="shared" si="287"/>
        <v>0</v>
      </c>
      <c r="AL217" s="79">
        <f t="shared" si="288"/>
        <v>0</v>
      </c>
      <c r="AM217" s="111">
        <f t="shared" si="316"/>
        <v>0</v>
      </c>
      <c r="AN217" s="535"/>
      <c r="AO217" s="535"/>
      <c r="AP217" s="407"/>
      <c r="AQ217" s="322"/>
      <c r="AR217" s="79">
        <f t="shared" si="289"/>
        <v>0</v>
      </c>
      <c r="AS217" s="79">
        <f t="shared" si="290"/>
        <v>0</v>
      </c>
      <c r="AT217" s="111">
        <f t="shared" si="317"/>
        <v>0</v>
      </c>
      <c r="AU217" s="535"/>
      <c r="AV217" s="535"/>
      <c r="AW217" s="407"/>
      <c r="AX217" s="322"/>
      <c r="AY217" s="79">
        <f t="shared" si="291"/>
        <v>0</v>
      </c>
      <c r="AZ217" s="79">
        <f t="shared" si="292"/>
        <v>0</v>
      </c>
      <c r="BA217" s="111">
        <f t="shared" si="318"/>
        <v>0</v>
      </c>
      <c r="BB217" s="535"/>
      <c r="BC217" s="535"/>
      <c r="BD217" s="407"/>
      <c r="BE217" s="322"/>
      <c r="BF217" s="79">
        <f t="shared" si="293"/>
        <v>0</v>
      </c>
      <c r="BG217" s="79">
        <f t="shared" si="294"/>
        <v>0</v>
      </c>
      <c r="BH217" s="111">
        <f t="shared" si="319"/>
        <v>0</v>
      </c>
      <c r="BI217" s="535"/>
      <c r="BJ217" s="535"/>
      <c r="BK217" s="407"/>
      <c r="BL217" s="322"/>
      <c r="BM217" s="79">
        <f t="shared" si="295"/>
        <v>0</v>
      </c>
      <c r="BN217" s="79">
        <f t="shared" si="296"/>
        <v>0</v>
      </c>
      <c r="BO217" s="111">
        <f t="shared" si="320"/>
        <v>0</v>
      </c>
      <c r="BP217" s="535"/>
      <c r="BQ217" s="535"/>
      <c r="BR217" s="407"/>
      <c r="BS217" s="322"/>
      <c r="BT217" s="79">
        <f t="shared" si="297"/>
        <v>0</v>
      </c>
      <c r="BU217" s="79">
        <f t="shared" si="298"/>
        <v>0</v>
      </c>
      <c r="BV217" s="111">
        <f t="shared" si="321"/>
        <v>0</v>
      </c>
      <c r="BW217" s="535"/>
      <c r="BX217" s="535"/>
      <c r="BY217" s="407"/>
      <c r="BZ217" s="322"/>
      <c r="CA217" s="79">
        <f t="shared" si="299"/>
        <v>0</v>
      </c>
      <c r="CB217" s="79">
        <f t="shared" si="300"/>
        <v>0</v>
      </c>
      <c r="CC217" s="111">
        <f t="shared" si="322"/>
        <v>0</v>
      </c>
      <c r="CD217" s="535"/>
      <c r="CE217" s="535"/>
      <c r="CF217" s="407"/>
      <c r="CG217" s="322"/>
      <c r="CH217" s="79">
        <f t="shared" si="301"/>
        <v>0</v>
      </c>
      <c r="CI217" s="79">
        <f t="shared" si="302"/>
        <v>0</v>
      </c>
      <c r="CJ217" s="111">
        <f t="shared" si="323"/>
        <v>0</v>
      </c>
      <c r="CK217" s="535"/>
      <c r="CL217" s="535"/>
      <c r="CM217" s="407"/>
      <c r="CN217" s="322"/>
      <c r="CO217" s="79">
        <f t="shared" si="303"/>
        <v>0</v>
      </c>
      <c r="CP217" s="79">
        <f t="shared" si="304"/>
        <v>0</v>
      </c>
      <c r="CQ217" s="111">
        <f t="shared" si="324"/>
        <v>0</v>
      </c>
      <c r="CR217" s="535"/>
      <c r="CS217" s="535"/>
      <c r="CT217" s="407"/>
      <c r="CU217" s="322"/>
      <c r="CV217" s="79">
        <f t="shared" si="305"/>
        <v>0</v>
      </c>
      <c r="CW217" s="79">
        <f t="shared" si="306"/>
        <v>0</v>
      </c>
      <c r="CX217" s="111">
        <f t="shared" si="325"/>
        <v>0</v>
      </c>
      <c r="CY217" s="535"/>
      <c r="CZ217" s="535"/>
      <c r="DA217" s="407"/>
      <c r="DB217" s="322"/>
      <c r="DC217" s="79">
        <f t="shared" si="307"/>
        <v>0</v>
      </c>
      <c r="DD217" s="79">
        <f t="shared" si="308"/>
        <v>0</v>
      </c>
      <c r="DE217" s="111">
        <f t="shared" si="326"/>
        <v>0</v>
      </c>
      <c r="DF217" s="535"/>
      <c r="DG217" s="535"/>
      <c r="DH217" s="407"/>
      <c r="DI217" s="322"/>
      <c r="DJ217" s="79">
        <f t="shared" si="309"/>
        <v>0</v>
      </c>
      <c r="DK217" s="79">
        <f t="shared" si="310"/>
        <v>0</v>
      </c>
      <c r="DL217" s="111">
        <f t="shared" si="327"/>
        <v>0</v>
      </c>
      <c r="DM217" s="535"/>
      <c r="DN217" s="535"/>
      <c r="DO217" s="407"/>
      <c r="DP217" s="322"/>
      <c r="DQ217" s="79">
        <f t="shared" si="311"/>
        <v>0</v>
      </c>
      <c r="DR217" s="79">
        <f t="shared" si="312"/>
        <v>0</v>
      </c>
      <c r="DS217" s="111">
        <f t="shared" si="328"/>
        <v>0</v>
      </c>
      <c r="DT217" s="535"/>
      <c r="DU217" s="535"/>
      <c r="DV217" s="407"/>
    </row>
    <row r="218" spans="1:126" ht="12.75" x14ac:dyDescent="0.2">
      <c r="A218" s="107" t="s">
        <v>153</v>
      </c>
      <c r="B218" s="175"/>
      <c r="C218" s="108">
        <f>SUMIF($O183:$O217,MID($H218,3,10),C183:C217)</f>
        <v>0</v>
      </c>
      <c r="D218" s="108">
        <f>SUMIF($O183:$O217,MID($H218,3,10),D183:D217)</f>
        <v>0</v>
      </c>
      <c r="E218" s="108">
        <f t="shared" si="277"/>
        <v>0</v>
      </c>
      <c r="F218" s="147"/>
      <c r="G218" s="18"/>
      <c r="H218" s="323" t="s">
        <v>357</v>
      </c>
      <c r="I218" s="108">
        <f>IF(I$1="","",SUMIF($O184:$O217,MID($H218,3,10),I184:I217))</f>
        <v>0</v>
      </c>
      <c r="J218" s="108">
        <f>IF(I$1="","",SUMIF($O184:$O217,MID($H218,3,10),J184:J217))</f>
        <v>0</v>
      </c>
      <c r="K218" s="108">
        <f>IF(I$1="","",SUM(I218:J218))</f>
        <v>0</v>
      </c>
      <c r="L218" s="488">
        <f>IF(I$1="","",SUMIF($O183:$O217,MID($H218,3,10),L183:L217))</f>
        <v>0</v>
      </c>
      <c r="M218" s="488">
        <f>IF(I$1="","",SUMIF($O183:$O217,MID($H218,3,10),M183:M217))</f>
        <v>0</v>
      </c>
      <c r="N218" s="407"/>
      <c r="O218" s="322" t="str">
        <f t="shared" si="329"/>
        <v>S</v>
      </c>
      <c r="P218" s="108">
        <f>IF(P$1="","",SUMIF($O184:$O217,MID($H218,3,10),P184:P217))</f>
        <v>0</v>
      </c>
      <c r="Q218" s="108">
        <f>IF(P$1="","",SUMIF($O184:$O217,MID($H218,3,10),Q184:Q217))</f>
        <v>0</v>
      </c>
      <c r="R218" s="108">
        <f t="shared" si="313"/>
        <v>0</v>
      </c>
      <c r="S218" s="488">
        <f>IF(P$1="","",SUMIF($O183:$O217,MID($H218,3,10),S183:S217))</f>
        <v>0</v>
      </c>
      <c r="T218" s="488">
        <f>IF(P$1="","",SUMIF($O183:$O217,MID($H218,3,10),T183:T217))</f>
        <v>0</v>
      </c>
      <c r="U218" s="407"/>
      <c r="V218" s="322"/>
      <c r="W218" s="108">
        <f>IF(W$1="","",SUMIF($O184:$O217,MID($H218,3,10),W184:W217))</f>
        <v>0</v>
      </c>
      <c r="X218" s="108">
        <f>IF(W$1="","",SUMIF($O184:$O217,MID($H218,3,10),X184:X217))</f>
        <v>0</v>
      </c>
      <c r="Y218" s="108">
        <f t="shared" si="314"/>
        <v>0</v>
      </c>
      <c r="Z218" s="488">
        <f>IF(W$1="","",SUMIF($O183:$O217,MID($H218,3,10),Z183:Z217))</f>
        <v>0</v>
      </c>
      <c r="AA218" s="488">
        <f>IF(W$1="","",SUMIF($O183:$O217,MID($H218,3,10),AA183:AA217))</f>
        <v>0</v>
      </c>
      <c r="AB218" s="407"/>
      <c r="AC218" s="322"/>
      <c r="AD218" s="108">
        <f>IF(AD$1="","",SUMIF($O184:$O217,MID($H218,3,10),AD184:AD217))</f>
        <v>0</v>
      </c>
      <c r="AE218" s="108">
        <f>IF(AD$1="","",SUMIF($O184:$O217,MID($H218,3,10),AE184:AE217))</f>
        <v>0</v>
      </c>
      <c r="AF218" s="108">
        <f t="shared" si="315"/>
        <v>0</v>
      </c>
      <c r="AG218" s="488">
        <f>IF(AD$1="","",SUMIF($O183:$O217,MID($H218,3,10),AG183:AG217))</f>
        <v>0</v>
      </c>
      <c r="AH218" s="488">
        <f>IF(AD$1="","",SUMIF($O183:$O217,MID($H218,3,10),AH183:AH217))</f>
        <v>0</v>
      </c>
      <c r="AI218" s="407"/>
      <c r="AJ218" s="322"/>
      <c r="AK218" s="108">
        <f>IF(AK$1="","",SUMIF($O184:$O217,MID($H218,3,10),AK184:AK217))</f>
        <v>0</v>
      </c>
      <c r="AL218" s="108">
        <f>IF(AK$1="","",SUMIF($O184:$O217,MID($H218,3,10),AL184:AL217))</f>
        <v>0</v>
      </c>
      <c r="AM218" s="108">
        <f t="shared" si="316"/>
        <v>0</v>
      </c>
      <c r="AN218" s="488">
        <f>IF(AK$1="","",SUMIF($O183:$O217,MID($H218,3,10),AN183:AN217))</f>
        <v>0</v>
      </c>
      <c r="AO218" s="488">
        <f>IF(AK$1="","",SUMIF($O183:$O217,MID($H218,3,10),AO183:AO217))</f>
        <v>0</v>
      </c>
      <c r="AP218" s="407"/>
      <c r="AQ218" s="322"/>
      <c r="AR218" s="108">
        <f>IF(AR$1="","",SUMIF($O184:$O217,MID($H218,3,10),AR184:AR217))</f>
        <v>0</v>
      </c>
      <c r="AS218" s="108">
        <f>IF(AR$1="","",SUMIF($O184:$O217,MID($H218,3,10),AS184:AS217))</f>
        <v>0</v>
      </c>
      <c r="AT218" s="108">
        <f t="shared" si="317"/>
        <v>0</v>
      </c>
      <c r="AU218" s="488">
        <f>IF(AR$1="","",SUMIF($O183:$O217,MID($H218,3,10),AU183:AU217))</f>
        <v>0</v>
      </c>
      <c r="AV218" s="488">
        <f>IF(AR$1="","",SUMIF($O183:$O217,MID($H218,3,10),AV183:AV217))</f>
        <v>0</v>
      </c>
      <c r="AW218" s="407"/>
      <c r="AX218" s="322"/>
      <c r="AY218" s="108">
        <f>IF(AY$1="","",SUMIF($O184:$O217,MID($H218,3,10),AY184:AY217))</f>
        <v>0</v>
      </c>
      <c r="AZ218" s="108">
        <f>IF(AY$1="","",SUMIF($O184:$O217,MID($H218,3,10),AZ184:AZ217))</f>
        <v>0</v>
      </c>
      <c r="BA218" s="108">
        <f t="shared" si="318"/>
        <v>0</v>
      </c>
      <c r="BB218" s="488">
        <f>IF(AY$1="","",SUMIF($O183:$O217,MID($H218,3,10),BB183:BB217))</f>
        <v>0</v>
      </c>
      <c r="BC218" s="488">
        <f>IF(AY$1="","",SUMIF($O183:$O217,MID($H218,3,10),BC183:BC217))</f>
        <v>0</v>
      </c>
      <c r="BD218" s="407"/>
      <c r="BE218" s="322"/>
      <c r="BF218" s="108">
        <f>IF(BF$1="","",SUMIF($O184:$O217,MID($H218,3,10),BF184:BF217))</f>
        <v>0</v>
      </c>
      <c r="BG218" s="108">
        <f>IF(BF$1="","",SUMIF($O184:$O217,MID($H218,3,10),BG184:BG217))</f>
        <v>0</v>
      </c>
      <c r="BH218" s="108">
        <f t="shared" si="319"/>
        <v>0</v>
      </c>
      <c r="BI218" s="488">
        <f>IF(BF$1="","",SUMIF($O183:$O217,MID($H218,3,10),BI183:BI217))</f>
        <v>0</v>
      </c>
      <c r="BJ218" s="488">
        <f>IF(BF$1="","",SUMIF($O183:$O217,MID($H218,3,10),BJ183:BJ217))</f>
        <v>0</v>
      </c>
      <c r="BK218" s="407"/>
      <c r="BL218" s="322"/>
      <c r="BM218" s="108">
        <f>IF(BM$1="","",SUMIF($O184:$O217,MID($H218,3,10),BM184:BM217))</f>
        <v>0</v>
      </c>
      <c r="BN218" s="108">
        <f>IF(BM$1="","",SUMIF($O184:$O217,MID($H218,3,10),BN184:BN217))</f>
        <v>0</v>
      </c>
      <c r="BO218" s="108">
        <f t="shared" si="320"/>
        <v>0</v>
      </c>
      <c r="BP218" s="488">
        <f>IF(BM$1="","",SUMIF($O183:$O217,MID($H218,3,10),BP183:BP217))</f>
        <v>0</v>
      </c>
      <c r="BQ218" s="488">
        <f>IF(BM$1="","",SUMIF($O183:$O217,MID($H218,3,10),BQ183:BQ217))</f>
        <v>0</v>
      </c>
      <c r="BR218" s="407"/>
      <c r="BS218" s="322"/>
      <c r="BT218" s="108">
        <f>IF(BT$1="","",SUMIF($O184:$O217,MID($H218,3,10),BT184:BT217))</f>
        <v>0</v>
      </c>
      <c r="BU218" s="108">
        <f>IF(BT$1="","",SUMIF($O184:$O217,MID($H218,3,10),BU184:BU217))</f>
        <v>0</v>
      </c>
      <c r="BV218" s="108">
        <f t="shared" si="321"/>
        <v>0</v>
      </c>
      <c r="BW218" s="488">
        <f>IF(BT$1="","",SUMIF($O183:$O217,MID($H218,3,10),BW183:BW217))</f>
        <v>0</v>
      </c>
      <c r="BX218" s="488">
        <f>IF(BT$1="","",SUMIF($O183:$O217,MID($H218,3,10),BX183:BX217))</f>
        <v>0</v>
      </c>
      <c r="BY218" s="407"/>
      <c r="BZ218" s="322"/>
      <c r="CA218" s="108">
        <f>IF(CA$1="","",SUMIF($O184:$O217,MID($H218,3,10),CA184:CA217))</f>
        <v>0</v>
      </c>
      <c r="CB218" s="108">
        <f>IF(CA$1="","",SUMIF($O184:$O217,MID($H218,3,10),CB184:CB217))</f>
        <v>0</v>
      </c>
      <c r="CC218" s="108">
        <f t="shared" si="322"/>
        <v>0</v>
      </c>
      <c r="CD218" s="488">
        <f>IF(CA$1="","",SUMIF($O183:$O217,MID($H218,3,10),CD183:CD217))</f>
        <v>0</v>
      </c>
      <c r="CE218" s="488">
        <f>IF(CA$1="","",SUMIF($O183:$O217,MID($H218,3,10),CE183:CE217))</f>
        <v>0</v>
      </c>
      <c r="CF218" s="407"/>
      <c r="CG218" s="322"/>
      <c r="CH218" s="108">
        <f>IF(CH$1="","",SUMIF($O184:$O217,MID($H218,3,10),CH184:CH217))</f>
        <v>0</v>
      </c>
      <c r="CI218" s="108">
        <f>IF(CH$1="","",SUMIF($O184:$O217,MID($H218,3,10),CI184:CI217))</f>
        <v>0</v>
      </c>
      <c r="CJ218" s="108">
        <f t="shared" si="323"/>
        <v>0</v>
      </c>
      <c r="CK218" s="488">
        <f>IF(CH$1="","",SUMIF($O183:$O217,MID($H218,3,10),CK183:CK217))</f>
        <v>0</v>
      </c>
      <c r="CL218" s="488">
        <f>IF(CH$1="","",SUMIF($O183:$O217,MID($H218,3,10),CL183:CL217))</f>
        <v>0</v>
      </c>
      <c r="CM218" s="407"/>
      <c r="CN218" s="322"/>
      <c r="CO218" s="108">
        <f>IF(CO$1="","",SUMIF($O184:$O217,MID($H218,3,10),CO184:CO217))</f>
        <v>0</v>
      </c>
      <c r="CP218" s="108">
        <f>IF(CO$1="","",SUMIF($O184:$O217,MID($H218,3,10),CP184:CP217))</f>
        <v>0</v>
      </c>
      <c r="CQ218" s="108">
        <f t="shared" si="324"/>
        <v>0</v>
      </c>
      <c r="CR218" s="488">
        <f>IF(CO$1="","",SUMIF($O183:$O217,MID($H218,3,10),CR183:CR217))</f>
        <v>0</v>
      </c>
      <c r="CS218" s="488">
        <f>IF(CO$1="","",SUMIF($O183:$O217,MID($H218,3,10),CS183:CS217))</f>
        <v>0</v>
      </c>
      <c r="CT218" s="407"/>
      <c r="CU218" s="322"/>
      <c r="CV218" s="108">
        <f>IF(CV$1="","",SUMIF($O184:$O217,MID($H218,3,10),CV184:CV217))</f>
        <v>0</v>
      </c>
      <c r="CW218" s="108">
        <f>IF(CV$1="","",SUMIF($O184:$O217,MID($H218,3,10),CW184:CW217))</f>
        <v>0</v>
      </c>
      <c r="CX218" s="108">
        <f t="shared" si="325"/>
        <v>0</v>
      </c>
      <c r="CY218" s="488">
        <f>IF(CV$1="","",SUMIF($O183:$O217,MID($H218,3,10),CY183:CY217))</f>
        <v>0</v>
      </c>
      <c r="CZ218" s="488">
        <f>IF(CV$1="","",SUMIF($O183:$O217,MID($H218,3,10),CZ183:CZ217))</f>
        <v>0</v>
      </c>
      <c r="DA218" s="407"/>
      <c r="DB218" s="322"/>
      <c r="DC218" s="108">
        <f>IF(DC$1="","",SUMIF($O184:$O217,MID($H218,3,10),DC184:DC217))</f>
        <v>0</v>
      </c>
      <c r="DD218" s="108">
        <f>IF(DC$1="","",SUMIF($O184:$O217,MID($H218,3,10),DD184:DD217))</f>
        <v>0</v>
      </c>
      <c r="DE218" s="108">
        <f t="shared" si="326"/>
        <v>0</v>
      </c>
      <c r="DF218" s="488">
        <f>IF(DC$1="","",SUMIF($O183:$O217,MID($H218,3,10),DF183:DF217))</f>
        <v>0</v>
      </c>
      <c r="DG218" s="488">
        <f>IF(DC$1="","",SUMIF($O183:$O217,MID($H218,3,10),DG183:DG217))</f>
        <v>0</v>
      </c>
      <c r="DH218" s="407"/>
      <c r="DI218" s="322"/>
      <c r="DJ218" s="108">
        <f>IF(DJ$1="","",SUMIF($O184:$O217,MID($H218,3,10),DJ184:DJ217))</f>
        <v>0</v>
      </c>
      <c r="DK218" s="108">
        <f>IF(DJ$1="","",SUMIF($O184:$O217,MID($H218,3,10),DK184:DK217))</f>
        <v>0</v>
      </c>
      <c r="DL218" s="108">
        <f t="shared" si="327"/>
        <v>0</v>
      </c>
      <c r="DM218" s="488">
        <f>IF(DJ$1="","",SUMIF($O183:$O217,MID($H218,3,10),DM183:DM217))</f>
        <v>0</v>
      </c>
      <c r="DN218" s="488">
        <f>IF(DJ$1="","",SUMIF($O183:$O217,MID($H218,3,10),DN183:DN217))</f>
        <v>0</v>
      </c>
      <c r="DO218" s="407"/>
      <c r="DP218" s="322"/>
      <c r="DQ218" s="108">
        <f>IF(DQ$1="","",SUMIF($O184:$O217,MID($H218,3,10),DQ184:DQ217))</f>
        <v>0</v>
      </c>
      <c r="DR218" s="108">
        <f>IF(DQ$1="","",SUMIF($O184:$O217,MID($H218,3,10),DR184:DR217))</f>
        <v>0</v>
      </c>
      <c r="DS218" s="108">
        <f t="shared" si="328"/>
        <v>0</v>
      </c>
      <c r="DT218" s="488">
        <f>IF(DQ$1="","",SUMIF($O183:$O217,MID($H218,3,10),DT183:DT217))</f>
        <v>0</v>
      </c>
      <c r="DU218" s="488">
        <f>IF(DQ$1="","",SUMIF($O183:$O217,MID($H218,3,10),DU183:DU217))</f>
        <v>0</v>
      </c>
      <c r="DV218" s="407"/>
    </row>
    <row r="219" spans="1:126" ht="12.75" x14ac:dyDescent="0.2">
      <c r="A219" s="735" t="s">
        <v>148</v>
      </c>
      <c r="B219" s="736"/>
      <c r="C219" s="736"/>
      <c r="D219" s="736"/>
      <c r="E219" s="736"/>
      <c r="F219" s="737"/>
      <c r="G219" s="18"/>
      <c r="H219" s="323"/>
      <c r="I219" s="325"/>
      <c r="J219" s="325"/>
      <c r="K219" s="325"/>
      <c r="L219" s="486"/>
      <c r="M219" s="486"/>
      <c r="N219" s="409"/>
      <c r="O219" s="322">
        <f t="shared" si="329"/>
        <v>0</v>
      </c>
      <c r="P219" s="325"/>
      <c r="Q219" s="325"/>
      <c r="R219" s="325"/>
      <c r="S219" s="486"/>
      <c r="T219" s="486"/>
      <c r="U219" s="409"/>
      <c r="V219" s="322"/>
      <c r="W219" s="325"/>
      <c r="X219" s="325"/>
      <c r="Y219" s="325"/>
      <c r="Z219" s="486"/>
      <c r="AA219" s="486"/>
      <c r="AB219" s="409"/>
      <c r="AC219" s="322"/>
      <c r="AD219" s="325"/>
      <c r="AE219" s="325"/>
      <c r="AF219" s="325"/>
      <c r="AG219" s="486"/>
      <c r="AH219" s="486"/>
      <c r="AI219" s="409"/>
      <c r="AJ219" s="322"/>
      <c r="AK219" s="325"/>
      <c r="AL219" s="325"/>
      <c r="AM219" s="325"/>
      <c r="AN219" s="486"/>
      <c r="AO219" s="486"/>
      <c r="AP219" s="409"/>
      <c r="AQ219" s="322"/>
      <c r="AR219" s="325"/>
      <c r="AS219" s="325"/>
      <c r="AT219" s="325"/>
      <c r="AU219" s="486"/>
      <c r="AV219" s="486"/>
      <c r="AW219" s="409"/>
      <c r="AX219" s="322"/>
      <c r="AY219" s="325"/>
      <c r="AZ219" s="325"/>
      <c r="BA219" s="325"/>
      <c r="BB219" s="486"/>
      <c r="BC219" s="486"/>
      <c r="BD219" s="409"/>
      <c r="BE219" s="322"/>
      <c r="BF219" s="325"/>
      <c r="BG219" s="325"/>
      <c r="BH219" s="325"/>
      <c r="BI219" s="486"/>
      <c r="BJ219" s="486"/>
      <c r="BK219" s="409"/>
      <c r="BL219" s="322"/>
      <c r="BM219" s="325"/>
      <c r="BN219" s="325"/>
      <c r="BO219" s="325"/>
      <c r="BP219" s="486"/>
      <c r="BQ219" s="486"/>
      <c r="BR219" s="409"/>
      <c r="BS219" s="322"/>
      <c r="BT219" s="325"/>
      <c r="BU219" s="325"/>
      <c r="BV219" s="325"/>
      <c r="BW219" s="486"/>
      <c r="BX219" s="486"/>
      <c r="BY219" s="409"/>
      <c r="BZ219" s="322"/>
      <c r="CA219" s="325"/>
      <c r="CB219" s="325"/>
      <c r="CC219" s="325"/>
      <c r="CD219" s="486"/>
      <c r="CE219" s="486"/>
      <c r="CF219" s="409"/>
      <c r="CG219" s="322"/>
      <c r="CH219" s="325"/>
      <c r="CI219" s="325"/>
      <c r="CJ219" s="325"/>
      <c r="CK219" s="486"/>
      <c r="CL219" s="486"/>
      <c r="CM219" s="409"/>
      <c r="CN219" s="322"/>
      <c r="CO219" s="325"/>
      <c r="CP219" s="325"/>
      <c r="CQ219" s="325"/>
      <c r="CR219" s="486"/>
      <c r="CS219" s="486"/>
      <c r="CT219" s="409"/>
      <c r="CU219" s="322"/>
      <c r="CV219" s="325"/>
      <c r="CW219" s="325"/>
      <c r="CX219" s="325"/>
      <c r="CY219" s="486"/>
      <c r="CZ219" s="486"/>
      <c r="DA219" s="409"/>
      <c r="DB219" s="322"/>
      <c r="DC219" s="325"/>
      <c r="DD219" s="325"/>
      <c r="DE219" s="325"/>
      <c r="DF219" s="486"/>
      <c r="DG219" s="486"/>
      <c r="DH219" s="409"/>
      <c r="DI219" s="322"/>
      <c r="DJ219" s="325"/>
      <c r="DK219" s="325"/>
      <c r="DL219" s="325"/>
      <c r="DM219" s="486"/>
      <c r="DN219" s="486"/>
      <c r="DO219" s="409"/>
      <c r="DP219" s="322"/>
      <c r="DQ219" s="325"/>
      <c r="DR219" s="325"/>
      <c r="DS219" s="325"/>
      <c r="DT219" s="486"/>
      <c r="DU219" s="486"/>
      <c r="DV219" s="409"/>
    </row>
    <row r="220" spans="1:126" ht="12.75" outlineLevel="1" x14ac:dyDescent="0.2">
      <c r="A220" s="152" t="s">
        <v>172</v>
      </c>
      <c r="B220" s="166" t="s">
        <v>61</v>
      </c>
      <c r="C220" s="57"/>
      <c r="D220" s="57"/>
      <c r="E220" s="111">
        <f>SUM(C220:D220)</f>
        <v>0</v>
      </c>
      <c r="F220" s="147"/>
      <c r="G220" s="18"/>
      <c r="H220" s="323" t="s">
        <v>355</v>
      </c>
      <c r="I220" s="79">
        <f>IF(K$1="Rejected",C220,IF(L220="",C220,SUM(C220,L220)))</f>
        <v>0</v>
      </c>
      <c r="J220" s="79">
        <f>IF(K$1="Rejected",D220,IF(M220="",D220,SUM(D220,M220)))</f>
        <v>0</v>
      </c>
      <c r="K220" s="111">
        <f>IF(I$1="","",SUM(I220:J220))</f>
        <v>0</v>
      </c>
      <c r="L220" s="535"/>
      <c r="M220" s="535"/>
      <c r="N220" s="407"/>
      <c r="O220" s="322" t="str">
        <f t="shared" si="329"/>
        <v>SLS</v>
      </c>
      <c r="P220" s="79">
        <f>IF(R$1="Rejected",I220,IF(S220="",I220,SUM(I220,S220)))</f>
        <v>0</v>
      </c>
      <c r="Q220" s="79">
        <f>IF(R$1="Rejected",J220,IF(T220="",J220,SUM(J220,T220)))</f>
        <v>0</v>
      </c>
      <c r="R220" s="111">
        <f>IF(P$1="","",SUM(P220:Q220))</f>
        <v>0</v>
      </c>
      <c r="S220" s="535"/>
      <c r="T220" s="535"/>
      <c r="U220" s="407"/>
      <c r="V220" s="322"/>
      <c r="W220" s="79">
        <f>IF(Y$1="Rejected",P220,IF(Z220="",P220,SUM(P220,Z220)))</f>
        <v>0</v>
      </c>
      <c r="X220" s="79">
        <f>IF(Y$1="Rejected",Q220,IF(AA220="",Q220,SUM(Q220,AA220)))</f>
        <v>0</v>
      </c>
      <c r="Y220" s="111">
        <f>IF(W$1="","",SUM(W220:X220))</f>
        <v>0</v>
      </c>
      <c r="Z220" s="535"/>
      <c r="AA220" s="535"/>
      <c r="AB220" s="407"/>
      <c r="AC220" s="322"/>
      <c r="AD220" s="79">
        <f>IF(AF$1="Rejected",W220,IF(AG220="",W220,SUM(W220,AG220)))</f>
        <v>0</v>
      </c>
      <c r="AE220" s="79">
        <f>IF(AF$1="Rejected",X220,IF(AH220="",X220,SUM(X220,AH220)))</f>
        <v>0</v>
      </c>
      <c r="AF220" s="111">
        <f>IF(AD$1="","",SUM(AD220:AE220))</f>
        <v>0</v>
      </c>
      <c r="AG220" s="535"/>
      <c r="AH220" s="535"/>
      <c r="AI220" s="407"/>
      <c r="AJ220" s="322"/>
      <c r="AK220" s="79">
        <f>IF(AM$1="Rejected",AD220,IF(AN220="",AD220,SUM(AD220,AN220)))</f>
        <v>0</v>
      </c>
      <c r="AL220" s="79">
        <f>IF(AM$1="Rejected",AE220,IF(AO220="",AE220,SUM(AE220,AO220)))</f>
        <v>0</v>
      </c>
      <c r="AM220" s="111">
        <f>IF(AK$1="","",SUM(AK220:AL220))</f>
        <v>0</v>
      </c>
      <c r="AN220" s="535"/>
      <c r="AO220" s="535"/>
      <c r="AP220" s="407"/>
      <c r="AQ220" s="322"/>
      <c r="AR220" s="79">
        <f>IF(AT$1="Rejected",AK220,IF(AU220="",AK220,SUM(AK220,AU220)))</f>
        <v>0</v>
      </c>
      <c r="AS220" s="79">
        <f>IF(AT$1="Rejected",AL220,IF(AV220="",AL220,SUM(AL220,AV220)))</f>
        <v>0</v>
      </c>
      <c r="AT220" s="111">
        <f>IF(AR$1="","",SUM(AR220:AS220))</f>
        <v>0</v>
      </c>
      <c r="AU220" s="535"/>
      <c r="AV220" s="535"/>
      <c r="AW220" s="407"/>
      <c r="AX220" s="322"/>
      <c r="AY220" s="79">
        <f>IF(BA$1="Rejected",AR220,IF(BB220="",AR220,SUM(AR220,BB220)))</f>
        <v>0</v>
      </c>
      <c r="AZ220" s="79">
        <f>IF(BA$1="Rejected",AS220,IF(BC220="",AS220,SUM(AS220,BC220)))</f>
        <v>0</v>
      </c>
      <c r="BA220" s="111">
        <f>IF(AY$1="","",SUM(AY220:AZ220))</f>
        <v>0</v>
      </c>
      <c r="BB220" s="535"/>
      <c r="BC220" s="535"/>
      <c r="BD220" s="407"/>
      <c r="BE220" s="322"/>
      <c r="BF220" s="79">
        <f>IF(BH$1="Rejected",AY220,IF(BI220="",AY220,SUM(AY220,BI220)))</f>
        <v>0</v>
      </c>
      <c r="BG220" s="79">
        <f>IF(BH$1="Rejected",AZ220,IF(BJ220="",AZ220,SUM(AZ220,BJ220)))</f>
        <v>0</v>
      </c>
      <c r="BH220" s="111">
        <f>IF(BF$1="","",SUM(BF220:BG220))</f>
        <v>0</v>
      </c>
      <c r="BI220" s="535"/>
      <c r="BJ220" s="535"/>
      <c r="BK220" s="407"/>
      <c r="BL220" s="322"/>
      <c r="BM220" s="79">
        <f>IF(BO$1="Rejected",BF220,IF(BP220="",BF220,SUM(BF220,BP220)))</f>
        <v>0</v>
      </c>
      <c r="BN220" s="79">
        <f>IF(BO$1="Rejected",BG220,IF(BQ220="",BG220,SUM(BG220,BQ220)))</f>
        <v>0</v>
      </c>
      <c r="BO220" s="111">
        <f>IF(BM$1="","",SUM(BM220:BN220))</f>
        <v>0</v>
      </c>
      <c r="BP220" s="535"/>
      <c r="BQ220" s="535"/>
      <c r="BR220" s="407"/>
      <c r="BS220" s="322"/>
      <c r="BT220" s="79">
        <f>IF(BV$1="Rejected",BM220,IF(BW220="",BM220,SUM(BM220,BW220)))</f>
        <v>0</v>
      </c>
      <c r="BU220" s="79">
        <f>IF(BV$1="Rejected",BN220,IF(BX220="",BN220,SUM(BN220,BX220)))</f>
        <v>0</v>
      </c>
      <c r="BV220" s="111">
        <f>IF(BT$1="","",SUM(BT220:BU220))</f>
        <v>0</v>
      </c>
      <c r="BW220" s="535"/>
      <c r="BX220" s="535"/>
      <c r="BY220" s="407"/>
      <c r="BZ220" s="322"/>
      <c r="CA220" s="79">
        <f>IF(CC$1="Rejected",BT220,IF(CD220="",BT220,SUM(BT220,CD220)))</f>
        <v>0</v>
      </c>
      <c r="CB220" s="79">
        <f>IF(CC$1="Rejected",BU220,IF(CE220="",BU220,SUM(BU220,CE220)))</f>
        <v>0</v>
      </c>
      <c r="CC220" s="111">
        <f>IF(CA$1="","",SUM(CA220:CB220))</f>
        <v>0</v>
      </c>
      <c r="CD220" s="535"/>
      <c r="CE220" s="535"/>
      <c r="CF220" s="407"/>
      <c r="CG220" s="322"/>
      <c r="CH220" s="79">
        <f>IF(CJ$1="Rejected",CA220,IF(CK220="",CA220,SUM(CA220,CK220)))</f>
        <v>0</v>
      </c>
      <c r="CI220" s="79">
        <f>IF(CJ$1="Rejected",CB220,IF(CL220="",CB220,SUM(CB220,CL220)))</f>
        <v>0</v>
      </c>
      <c r="CJ220" s="111">
        <f>IF(CH$1="","",SUM(CH220:CI220))</f>
        <v>0</v>
      </c>
      <c r="CK220" s="535"/>
      <c r="CL220" s="535"/>
      <c r="CM220" s="407"/>
      <c r="CN220" s="322"/>
      <c r="CO220" s="79">
        <f>IF(CQ$1="Rejected",CH220,IF(CR220="",CH220,SUM(CH220,CR220)))</f>
        <v>0</v>
      </c>
      <c r="CP220" s="79">
        <f>IF(CQ$1="Rejected",CI220,IF(CS220="",CI220,SUM(CI220,CS220)))</f>
        <v>0</v>
      </c>
      <c r="CQ220" s="111">
        <f>IF(CO$1="","",SUM(CO220:CP220))</f>
        <v>0</v>
      </c>
      <c r="CR220" s="535"/>
      <c r="CS220" s="535"/>
      <c r="CT220" s="407"/>
      <c r="CU220" s="322"/>
      <c r="CV220" s="79">
        <f>IF(CX$1="Rejected",CO220,IF(CY220="",CO220,SUM(CO220,CY220)))</f>
        <v>0</v>
      </c>
      <c r="CW220" s="79">
        <f>IF(CX$1="Rejected",CP220,IF(CZ220="",CP220,SUM(CP220,CZ220)))</f>
        <v>0</v>
      </c>
      <c r="CX220" s="111">
        <f>IF(CV$1="","",SUM(CV220:CW220))</f>
        <v>0</v>
      </c>
      <c r="CY220" s="535"/>
      <c r="CZ220" s="535"/>
      <c r="DA220" s="407"/>
      <c r="DB220" s="322"/>
      <c r="DC220" s="79">
        <f>IF(DE$1="Rejected",CV220,IF(DF220="",CV220,SUM(CV220,DF220)))</f>
        <v>0</v>
      </c>
      <c r="DD220" s="79">
        <f>IF(DE$1="Rejected",CW220,IF(DG220="",CW220,SUM(CW220,DG220)))</f>
        <v>0</v>
      </c>
      <c r="DE220" s="111">
        <f>IF(DC$1="","",SUM(DC220:DD220))</f>
        <v>0</v>
      </c>
      <c r="DF220" s="535"/>
      <c r="DG220" s="535"/>
      <c r="DH220" s="407"/>
      <c r="DI220" s="322"/>
      <c r="DJ220" s="79">
        <f>IF(DL$1="Rejected",DC220,IF(DM220="",DC220,SUM(DC220,DM220)))</f>
        <v>0</v>
      </c>
      <c r="DK220" s="79">
        <f>IF(DL$1="Rejected",DD220,IF(DN220="",DD220,SUM(DD220,DN220)))</f>
        <v>0</v>
      </c>
      <c r="DL220" s="111">
        <f>IF(DJ$1="","",SUM(DJ220:DK220))</f>
        <v>0</v>
      </c>
      <c r="DM220" s="535"/>
      <c r="DN220" s="535"/>
      <c r="DO220" s="407"/>
      <c r="DP220" s="322"/>
      <c r="DQ220" s="79">
        <f>IF(DS$1="Rejected",DJ220,IF(DT220="",DJ220,SUM(DJ220,DT220)))</f>
        <v>0</v>
      </c>
      <c r="DR220" s="79">
        <f>IF(DS$1="Rejected",DK220,IF(DU220="",DK220,SUM(DK220,DU220)))</f>
        <v>0</v>
      </c>
      <c r="DS220" s="111">
        <f>IF(DQ$1="","",SUM(DQ220:DR220))</f>
        <v>0</v>
      </c>
      <c r="DT220" s="535"/>
      <c r="DU220" s="535"/>
      <c r="DV220" s="407"/>
    </row>
    <row r="221" spans="1:126" ht="12.75" outlineLevel="1" x14ac:dyDescent="0.2">
      <c r="A221" s="152" t="s">
        <v>173</v>
      </c>
      <c r="B221" s="166" t="s">
        <v>61</v>
      </c>
      <c r="C221" s="57"/>
      <c r="D221" s="57"/>
      <c r="E221" s="111">
        <f>SUM(C221:D221)</f>
        <v>0</v>
      </c>
      <c r="F221" s="147"/>
      <c r="G221" s="18"/>
      <c r="H221" s="323" t="s">
        <v>355</v>
      </c>
      <c r="I221" s="79">
        <f>IF(K$1="Rejected",C221,IF(L221="",C221,SUM(C221,L221)))</f>
        <v>0</v>
      </c>
      <c r="J221" s="79">
        <f>IF(K$1="Rejected",D221,IF(M221="",D221,SUM(D221,M221)))</f>
        <v>0</v>
      </c>
      <c r="K221" s="111">
        <f>IF(I$1="","",SUM(I221:J221))</f>
        <v>0</v>
      </c>
      <c r="L221" s="535"/>
      <c r="M221" s="535"/>
      <c r="N221" s="407"/>
      <c r="O221" s="322" t="str">
        <f t="shared" si="329"/>
        <v>SLS</v>
      </c>
      <c r="P221" s="79">
        <f>IF(R$1="Rejected",I221,IF(S221="",I221,SUM(I221,S221)))</f>
        <v>0</v>
      </c>
      <c r="Q221" s="79">
        <f>IF(R$1="Rejected",J221,IF(T221="",J221,SUM(J221,T221)))</f>
        <v>0</v>
      </c>
      <c r="R221" s="111">
        <f>IF(P$1="","",SUM(P221:Q221))</f>
        <v>0</v>
      </c>
      <c r="S221" s="535"/>
      <c r="T221" s="535"/>
      <c r="U221" s="407"/>
      <c r="V221" s="322"/>
      <c r="W221" s="79">
        <f>IF(Y$1="Rejected",P221,IF(Z221="",P221,SUM(P221,Z221)))</f>
        <v>0</v>
      </c>
      <c r="X221" s="79">
        <f>IF(Y$1="Rejected",Q221,IF(AA221="",Q221,SUM(Q221,AA221)))</f>
        <v>0</v>
      </c>
      <c r="Y221" s="111">
        <f>IF(W$1="","",SUM(W221:X221))</f>
        <v>0</v>
      </c>
      <c r="Z221" s="535"/>
      <c r="AA221" s="535"/>
      <c r="AB221" s="407"/>
      <c r="AC221" s="322"/>
      <c r="AD221" s="79">
        <f>IF(AF$1="Rejected",W221,IF(AG221="",W221,SUM(W221,AG221)))</f>
        <v>0</v>
      </c>
      <c r="AE221" s="79">
        <f>IF(AF$1="Rejected",X221,IF(AH221="",X221,SUM(X221,AH221)))</f>
        <v>0</v>
      </c>
      <c r="AF221" s="111">
        <f>IF(AD$1="","",SUM(AD221:AE221))</f>
        <v>0</v>
      </c>
      <c r="AG221" s="535"/>
      <c r="AH221" s="535"/>
      <c r="AI221" s="407"/>
      <c r="AJ221" s="322"/>
      <c r="AK221" s="79">
        <f>IF(AM$1="Rejected",AD221,IF(AN221="",AD221,SUM(AD221,AN221)))</f>
        <v>0</v>
      </c>
      <c r="AL221" s="79">
        <f>IF(AM$1="Rejected",AE221,IF(AO221="",AE221,SUM(AE221,AO221)))</f>
        <v>0</v>
      </c>
      <c r="AM221" s="111">
        <f>IF(AK$1="","",SUM(AK221:AL221))</f>
        <v>0</v>
      </c>
      <c r="AN221" s="535"/>
      <c r="AO221" s="535"/>
      <c r="AP221" s="407"/>
      <c r="AQ221" s="322"/>
      <c r="AR221" s="79">
        <f>IF(AT$1="Rejected",AK221,IF(AU221="",AK221,SUM(AK221,AU221)))</f>
        <v>0</v>
      </c>
      <c r="AS221" s="79">
        <f>IF(AT$1="Rejected",AL221,IF(AV221="",AL221,SUM(AL221,AV221)))</f>
        <v>0</v>
      </c>
      <c r="AT221" s="111">
        <f>IF(AR$1="","",SUM(AR221:AS221))</f>
        <v>0</v>
      </c>
      <c r="AU221" s="535"/>
      <c r="AV221" s="535"/>
      <c r="AW221" s="407"/>
      <c r="AX221" s="322"/>
      <c r="AY221" s="79">
        <f>IF(BA$1="Rejected",AR221,IF(BB221="",AR221,SUM(AR221,BB221)))</f>
        <v>0</v>
      </c>
      <c r="AZ221" s="79">
        <f>IF(BA$1="Rejected",AS221,IF(BC221="",AS221,SUM(AS221,BC221)))</f>
        <v>0</v>
      </c>
      <c r="BA221" s="111">
        <f>IF(AY$1="","",SUM(AY221:AZ221))</f>
        <v>0</v>
      </c>
      <c r="BB221" s="535"/>
      <c r="BC221" s="535"/>
      <c r="BD221" s="407"/>
      <c r="BE221" s="322"/>
      <c r="BF221" s="79">
        <f>IF(BH$1="Rejected",AY221,IF(BI221="",AY221,SUM(AY221,BI221)))</f>
        <v>0</v>
      </c>
      <c r="BG221" s="79">
        <f>IF(BH$1="Rejected",AZ221,IF(BJ221="",AZ221,SUM(AZ221,BJ221)))</f>
        <v>0</v>
      </c>
      <c r="BH221" s="111">
        <f>IF(BF$1="","",SUM(BF221:BG221))</f>
        <v>0</v>
      </c>
      <c r="BI221" s="535"/>
      <c r="BJ221" s="535"/>
      <c r="BK221" s="407"/>
      <c r="BL221" s="322"/>
      <c r="BM221" s="79">
        <f>IF(BO$1="Rejected",BF221,IF(BP221="",BF221,SUM(BF221,BP221)))</f>
        <v>0</v>
      </c>
      <c r="BN221" s="79">
        <f>IF(BO$1="Rejected",BG221,IF(BQ221="",BG221,SUM(BG221,BQ221)))</f>
        <v>0</v>
      </c>
      <c r="BO221" s="111">
        <f>IF(BM$1="","",SUM(BM221:BN221))</f>
        <v>0</v>
      </c>
      <c r="BP221" s="535"/>
      <c r="BQ221" s="535"/>
      <c r="BR221" s="407"/>
      <c r="BS221" s="322"/>
      <c r="BT221" s="79">
        <f>IF(BV$1="Rejected",BM221,IF(BW221="",BM221,SUM(BM221,BW221)))</f>
        <v>0</v>
      </c>
      <c r="BU221" s="79">
        <f>IF(BV$1="Rejected",BN221,IF(BX221="",BN221,SUM(BN221,BX221)))</f>
        <v>0</v>
      </c>
      <c r="BV221" s="111">
        <f>IF(BT$1="","",SUM(BT221:BU221))</f>
        <v>0</v>
      </c>
      <c r="BW221" s="535"/>
      <c r="BX221" s="535"/>
      <c r="BY221" s="407"/>
      <c r="BZ221" s="322"/>
      <c r="CA221" s="79">
        <f>IF(CC$1="Rejected",BT221,IF(CD221="",BT221,SUM(BT221,CD221)))</f>
        <v>0</v>
      </c>
      <c r="CB221" s="79">
        <f>IF(CC$1="Rejected",BU221,IF(CE221="",BU221,SUM(BU221,CE221)))</f>
        <v>0</v>
      </c>
      <c r="CC221" s="111">
        <f>IF(CA$1="","",SUM(CA221:CB221))</f>
        <v>0</v>
      </c>
      <c r="CD221" s="535"/>
      <c r="CE221" s="535"/>
      <c r="CF221" s="407"/>
      <c r="CG221" s="322"/>
      <c r="CH221" s="79">
        <f>IF(CJ$1="Rejected",CA221,IF(CK221="",CA221,SUM(CA221,CK221)))</f>
        <v>0</v>
      </c>
      <c r="CI221" s="79">
        <f>IF(CJ$1="Rejected",CB221,IF(CL221="",CB221,SUM(CB221,CL221)))</f>
        <v>0</v>
      </c>
      <c r="CJ221" s="111">
        <f>IF(CH$1="","",SUM(CH221:CI221))</f>
        <v>0</v>
      </c>
      <c r="CK221" s="535"/>
      <c r="CL221" s="535"/>
      <c r="CM221" s="407"/>
      <c r="CN221" s="322"/>
      <c r="CO221" s="79">
        <f>IF(CQ$1="Rejected",CH221,IF(CR221="",CH221,SUM(CH221,CR221)))</f>
        <v>0</v>
      </c>
      <c r="CP221" s="79">
        <f>IF(CQ$1="Rejected",CI221,IF(CS221="",CI221,SUM(CI221,CS221)))</f>
        <v>0</v>
      </c>
      <c r="CQ221" s="111">
        <f>IF(CO$1="","",SUM(CO221:CP221))</f>
        <v>0</v>
      </c>
      <c r="CR221" s="535"/>
      <c r="CS221" s="535"/>
      <c r="CT221" s="407"/>
      <c r="CU221" s="322"/>
      <c r="CV221" s="79">
        <f>IF(CX$1="Rejected",CO221,IF(CY221="",CO221,SUM(CO221,CY221)))</f>
        <v>0</v>
      </c>
      <c r="CW221" s="79">
        <f>IF(CX$1="Rejected",CP221,IF(CZ221="",CP221,SUM(CP221,CZ221)))</f>
        <v>0</v>
      </c>
      <c r="CX221" s="111">
        <f>IF(CV$1="","",SUM(CV221:CW221))</f>
        <v>0</v>
      </c>
      <c r="CY221" s="535"/>
      <c r="CZ221" s="535"/>
      <c r="DA221" s="407"/>
      <c r="DB221" s="322"/>
      <c r="DC221" s="79">
        <f>IF(DE$1="Rejected",CV221,IF(DF221="",CV221,SUM(CV221,DF221)))</f>
        <v>0</v>
      </c>
      <c r="DD221" s="79">
        <f>IF(DE$1="Rejected",CW221,IF(DG221="",CW221,SUM(CW221,DG221)))</f>
        <v>0</v>
      </c>
      <c r="DE221" s="111">
        <f>IF(DC$1="","",SUM(DC221:DD221))</f>
        <v>0</v>
      </c>
      <c r="DF221" s="535"/>
      <c r="DG221" s="535"/>
      <c r="DH221" s="407"/>
      <c r="DI221" s="322"/>
      <c r="DJ221" s="79">
        <f>IF(DL$1="Rejected",DC221,IF(DM221="",DC221,SUM(DC221,DM221)))</f>
        <v>0</v>
      </c>
      <c r="DK221" s="79">
        <f>IF(DL$1="Rejected",DD221,IF(DN221="",DD221,SUM(DD221,DN221)))</f>
        <v>0</v>
      </c>
      <c r="DL221" s="111">
        <f>IF(DJ$1="","",SUM(DJ221:DK221))</f>
        <v>0</v>
      </c>
      <c r="DM221" s="535"/>
      <c r="DN221" s="535"/>
      <c r="DO221" s="407"/>
      <c r="DP221" s="322"/>
      <c r="DQ221" s="79">
        <f>IF(DS$1="Rejected",DJ221,IF(DT221="",DJ221,SUM(DJ221,DT221)))</f>
        <v>0</v>
      </c>
      <c r="DR221" s="79">
        <f>IF(DS$1="Rejected",DK221,IF(DU221="",DK221,SUM(DK221,DU221)))</f>
        <v>0</v>
      </c>
      <c r="DS221" s="111">
        <f>IF(DQ$1="","",SUM(DQ221:DR221))</f>
        <v>0</v>
      </c>
      <c r="DT221" s="535"/>
      <c r="DU221" s="535"/>
      <c r="DV221" s="407"/>
    </row>
    <row r="222" spans="1:126" ht="12.75" outlineLevel="1" x14ac:dyDescent="0.2">
      <c r="A222" s="152" t="s">
        <v>174</v>
      </c>
      <c r="B222" s="166" t="s">
        <v>61</v>
      </c>
      <c r="C222" s="57"/>
      <c r="D222" s="57"/>
      <c r="E222" s="111">
        <f>SUM(C222:D222)</f>
        <v>0</v>
      </c>
      <c r="F222" s="147"/>
      <c r="G222" s="18"/>
      <c r="H222" s="323" t="s">
        <v>355</v>
      </c>
      <c r="I222" s="79">
        <f>IF(K$1="Rejected",C222,IF(L222="",C222,SUM(C222,L222)))</f>
        <v>0</v>
      </c>
      <c r="J222" s="79">
        <f>IF(K$1="Rejected",D222,IF(M222="",D222,SUM(D222,M222)))</f>
        <v>0</v>
      </c>
      <c r="K222" s="111">
        <f>IF(I$1="","",SUM(I222:J222))</f>
        <v>0</v>
      </c>
      <c r="L222" s="535"/>
      <c r="M222" s="535"/>
      <c r="N222" s="407"/>
      <c r="O222" s="322" t="str">
        <f t="shared" si="329"/>
        <v>SLS</v>
      </c>
      <c r="P222" s="79">
        <f>IF(R$1="Rejected",I222,IF(S222="",I222,SUM(I222,S222)))</f>
        <v>0</v>
      </c>
      <c r="Q222" s="79">
        <f>IF(R$1="Rejected",J222,IF(T222="",J222,SUM(J222,T222)))</f>
        <v>0</v>
      </c>
      <c r="R222" s="111">
        <f>IF(P$1="","",SUM(P222:Q222))</f>
        <v>0</v>
      </c>
      <c r="S222" s="535"/>
      <c r="T222" s="535"/>
      <c r="U222" s="407"/>
      <c r="V222" s="322"/>
      <c r="W222" s="79">
        <f>IF(Y$1="Rejected",P222,IF(Z222="",P222,SUM(P222,Z222)))</f>
        <v>0</v>
      </c>
      <c r="X222" s="79">
        <f>IF(Y$1="Rejected",Q222,IF(AA222="",Q222,SUM(Q222,AA222)))</f>
        <v>0</v>
      </c>
      <c r="Y222" s="111">
        <f>IF(W$1="","",SUM(W222:X222))</f>
        <v>0</v>
      </c>
      <c r="Z222" s="535"/>
      <c r="AA222" s="535"/>
      <c r="AB222" s="407"/>
      <c r="AC222" s="322"/>
      <c r="AD222" s="79">
        <f>IF(AF$1="Rejected",W222,IF(AG222="",W222,SUM(W222,AG222)))</f>
        <v>0</v>
      </c>
      <c r="AE222" s="79">
        <f>IF(AF$1="Rejected",X222,IF(AH222="",X222,SUM(X222,AH222)))</f>
        <v>0</v>
      </c>
      <c r="AF222" s="111">
        <f>IF(AD$1="","",SUM(AD222:AE222))</f>
        <v>0</v>
      </c>
      <c r="AG222" s="535"/>
      <c r="AH222" s="535"/>
      <c r="AI222" s="407"/>
      <c r="AJ222" s="322"/>
      <c r="AK222" s="79">
        <f>IF(AM$1="Rejected",AD222,IF(AN222="",AD222,SUM(AD222,AN222)))</f>
        <v>0</v>
      </c>
      <c r="AL222" s="79">
        <f>IF(AM$1="Rejected",AE222,IF(AO222="",AE222,SUM(AE222,AO222)))</f>
        <v>0</v>
      </c>
      <c r="AM222" s="111">
        <f>IF(AK$1="","",SUM(AK222:AL222))</f>
        <v>0</v>
      </c>
      <c r="AN222" s="535"/>
      <c r="AO222" s="535"/>
      <c r="AP222" s="407"/>
      <c r="AQ222" s="322"/>
      <c r="AR222" s="79">
        <f>IF(AT$1="Rejected",AK222,IF(AU222="",AK222,SUM(AK222,AU222)))</f>
        <v>0</v>
      </c>
      <c r="AS222" s="79">
        <f>IF(AT$1="Rejected",AL222,IF(AV222="",AL222,SUM(AL222,AV222)))</f>
        <v>0</v>
      </c>
      <c r="AT222" s="111">
        <f>IF(AR$1="","",SUM(AR222:AS222))</f>
        <v>0</v>
      </c>
      <c r="AU222" s="535"/>
      <c r="AV222" s="535"/>
      <c r="AW222" s="407"/>
      <c r="AX222" s="322"/>
      <c r="AY222" s="79">
        <f>IF(BA$1="Rejected",AR222,IF(BB222="",AR222,SUM(AR222,BB222)))</f>
        <v>0</v>
      </c>
      <c r="AZ222" s="79">
        <f>IF(BA$1="Rejected",AS222,IF(BC222="",AS222,SUM(AS222,BC222)))</f>
        <v>0</v>
      </c>
      <c r="BA222" s="111">
        <f>IF(AY$1="","",SUM(AY222:AZ222))</f>
        <v>0</v>
      </c>
      <c r="BB222" s="535"/>
      <c r="BC222" s="535"/>
      <c r="BD222" s="407"/>
      <c r="BE222" s="322"/>
      <c r="BF222" s="79">
        <f>IF(BH$1="Rejected",AY222,IF(BI222="",AY222,SUM(AY222,BI222)))</f>
        <v>0</v>
      </c>
      <c r="BG222" s="79">
        <f>IF(BH$1="Rejected",AZ222,IF(BJ222="",AZ222,SUM(AZ222,BJ222)))</f>
        <v>0</v>
      </c>
      <c r="BH222" s="111">
        <f>IF(BF$1="","",SUM(BF222:BG222))</f>
        <v>0</v>
      </c>
      <c r="BI222" s="535"/>
      <c r="BJ222" s="535"/>
      <c r="BK222" s="407"/>
      <c r="BL222" s="322"/>
      <c r="BM222" s="79">
        <f>IF(BO$1="Rejected",BF222,IF(BP222="",BF222,SUM(BF222,BP222)))</f>
        <v>0</v>
      </c>
      <c r="BN222" s="79">
        <f>IF(BO$1="Rejected",BG222,IF(BQ222="",BG222,SUM(BG222,BQ222)))</f>
        <v>0</v>
      </c>
      <c r="BO222" s="111">
        <f>IF(BM$1="","",SUM(BM222:BN222))</f>
        <v>0</v>
      </c>
      <c r="BP222" s="535"/>
      <c r="BQ222" s="535"/>
      <c r="BR222" s="407"/>
      <c r="BS222" s="322"/>
      <c r="BT222" s="79">
        <f>IF(BV$1="Rejected",BM222,IF(BW222="",BM222,SUM(BM222,BW222)))</f>
        <v>0</v>
      </c>
      <c r="BU222" s="79">
        <f>IF(BV$1="Rejected",BN222,IF(BX222="",BN222,SUM(BN222,BX222)))</f>
        <v>0</v>
      </c>
      <c r="BV222" s="111">
        <f>IF(BT$1="","",SUM(BT222:BU222))</f>
        <v>0</v>
      </c>
      <c r="BW222" s="535"/>
      <c r="BX222" s="535"/>
      <c r="BY222" s="407"/>
      <c r="BZ222" s="322"/>
      <c r="CA222" s="79">
        <f>IF(CC$1="Rejected",BT222,IF(CD222="",BT222,SUM(BT222,CD222)))</f>
        <v>0</v>
      </c>
      <c r="CB222" s="79">
        <f>IF(CC$1="Rejected",BU222,IF(CE222="",BU222,SUM(BU222,CE222)))</f>
        <v>0</v>
      </c>
      <c r="CC222" s="111">
        <f>IF(CA$1="","",SUM(CA222:CB222))</f>
        <v>0</v>
      </c>
      <c r="CD222" s="535"/>
      <c r="CE222" s="535"/>
      <c r="CF222" s="407"/>
      <c r="CG222" s="322"/>
      <c r="CH222" s="79">
        <f>IF(CJ$1="Rejected",CA222,IF(CK222="",CA222,SUM(CA222,CK222)))</f>
        <v>0</v>
      </c>
      <c r="CI222" s="79">
        <f>IF(CJ$1="Rejected",CB222,IF(CL222="",CB222,SUM(CB222,CL222)))</f>
        <v>0</v>
      </c>
      <c r="CJ222" s="111">
        <f>IF(CH$1="","",SUM(CH222:CI222))</f>
        <v>0</v>
      </c>
      <c r="CK222" s="535"/>
      <c r="CL222" s="535"/>
      <c r="CM222" s="407"/>
      <c r="CN222" s="322"/>
      <c r="CO222" s="79">
        <f>IF(CQ$1="Rejected",CH222,IF(CR222="",CH222,SUM(CH222,CR222)))</f>
        <v>0</v>
      </c>
      <c r="CP222" s="79">
        <f>IF(CQ$1="Rejected",CI222,IF(CS222="",CI222,SUM(CI222,CS222)))</f>
        <v>0</v>
      </c>
      <c r="CQ222" s="111">
        <f>IF(CO$1="","",SUM(CO222:CP222))</f>
        <v>0</v>
      </c>
      <c r="CR222" s="535"/>
      <c r="CS222" s="535"/>
      <c r="CT222" s="407"/>
      <c r="CU222" s="322"/>
      <c r="CV222" s="79">
        <f>IF(CX$1="Rejected",CO222,IF(CY222="",CO222,SUM(CO222,CY222)))</f>
        <v>0</v>
      </c>
      <c r="CW222" s="79">
        <f>IF(CX$1="Rejected",CP222,IF(CZ222="",CP222,SUM(CP222,CZ222)))</f>
        <v>0</v>
      </c>
      <c r="CX222" s="111">
        <f>IF(CV$1="","",SUM(CV222:CW222))</f>
        <v>0</v>
      </c>
      <c r="CY222" s="535"/>
      <c r="CZ222" s="535"/>
      <c r="DA222" s="407"/>
      <c r="DB222" s="322"/>
      <c r="DC222" s="79">
        <f>IF(DE$1="Rejected",CV222,IF(DF222="",CV222,SUM(CV222,DF222)))</f>
        <v>0</v>
      </c>
      <c r="DD222" s="79">
        <f>IF(DE$1="Rejected",CW222,IF(DG222="",CW222,SUM(CW222,DG222)))</f>
        <v>0</v>
      </c>
      <c r="DE222" s="111">
        <f>IF(DC$1="","",SUM(DC222:DD222))</f>
        <v>0</v>
      </c>
      <c r="DF222" s="535"/>
      <c r="DG222" s="535"/>
      <c r="DH222" s="407"/>
      <c r="DI222" s="322"/>
      <c r="DJ222" s="79">
        <f>IF(DL$1="Rejected",DC222,IF(DM222="",DC222,SUM(DC222,DM222)))</f>
        <v>0</v>
      </c>
      <c r="DK222" s="79">
        <f>IF(DL$1="Rejected",DD222,IF(DN222="",DD222,SUM(DD222,DN222)))</f>
        <v>0</v>
      </c>
      <c r="DL222" s="111">
        <f>IF(DJ$1="","",SUM(DJ222:DK222))</f>
        <v>0</v>
      </c>
      <c r="DM222" s="535"/>
      <c r="DN222" s="535"/>
      <c r="DO222" s="407"/>
      <c r="DP222" s="322"/>
      <c r="DQ222" s="79">
        <f>IF(DS$1="Rejected",DJ222,IF(DT222="",DJ222,SUM(DJ222,DT222)))</f>
        <v>0</v>
      </c>
      <c r="DR222" s="79">
        <f>IF(DS$1="Rejected",DK222,IF(DU222="",DK222,SUM(DK222,DU222)))</f>
        <v>0</v>
      </c>
      <c r="DS222" s="111">
        <f>IF(DQ$1="","",SUM(DQ222:DR222))</f>
        <v>0</v>
      </c>
      <c r="DT222" s="535"/>
      <c r="DU222" s="535"/>
      <c r="DV222" s="407"/>
    </row>
    <row r="223" spans="1:126" ht="12.75" x14ac:dyDescent="0.2">
      <c r="A223" s="112" t="s">
        <v>154</v>
      </c>
      <c r="B223" s="147"/>
      <c r="C223" s="103">
        <f>SUM(C220:C222)</f>
        <v>0</v>
      </c>
      <c r="D223" s="103">
        <f>SUM(D220:D222)</f>
        <v>0</v>
      </c>
      <c r="E223" s="103">
        <f>SUM(C223:D223)</f>
        <v>0</v>
      </c>
      <c r="F223" s="211"/>
      <c r="G223" s="18"/>
      <c r="H223" s="323" t="s">
        <v>356</v>
      </c>
      <c r="I223" s="108">
        <f>IF(I$1="","",SUMIF($O220:$O222,MID($H223,3,10),I220:I222))</f>
        <v>0</v>
      </c>
      <c r="J223" s="108">
        <f>IF(I$1="","",SUMIF($O220:$O222,MID($H223,3,10),J220:J222))</f>
        <v>0</v>
      </c>
      <c r="K223" s="103">
        <f>IF(I$1="","",SUM(I223:J223))</f>
        <v>0</v>
      </c>
      <c r="L223" s="489">
        <f>IF(I$1="","",SUM(L220:L222))</f>
        <v>0</v>
      </c>
      <c r="M223" s="489">
        <f>IF(I$1="","",SUM(M220:M222))</f>
        <v>0</v>
      </c>
      <c r="N223" s="407"/>
      <c r="O223" s="322" t="str">
        <f t="shared" si="329"/>
        <v>SL</v>
      </c>
      <c r="P223" s="108">
        <f>IF(P$1="","",SUMIF($O220:$O222,MID($H223,3,10),P220:P222))</f>
        <v>0</v>
      </c>
      <c r="Q223" s="108">
        <f>IF(P$1="","",SUMIF($O220:$O222,MID($H223,3,10),Q220:Q222))</f>
        <v>0</v>
      </c>
      <c r="R223" s="103">
        <f>IF(P$1="","",SUM(P223:Q223))</f>
        <v>0</v>
      </c>
      <c r="S223" s="488">
        <f>IF(P$1="","",SUM(S220:S222))</f>
        <v>0</v>
      </c>
      <c r="T223" s="488">
        <f>IF(P$1="","",SUM(T220:T222))</f>
        <v>0</v>
      </c>
      <c r="U223" s="407"/>
      <c r="V223" s="322"/>
      <c r="W223" s="108">
        <f>IF(W$1="","",SUMIF($O220:$O222,MID($H223,3,10),W220:W222))</f>
        <v>0</v>
      </c>
      <c r="X223" s="108">
        <f>IF(W$1="","",SUMIF($O220:$O222,MID($H223,3,10),X220:X222))</f>
        <v>0</v>
      </c>
      <c r="Y223" s="103">
        <f>IF(W$1="","",SUM(W223:X223))</f>
        <v>0</v>
      </c>
      <c r="Z223" s="488">
        <f>IF(W$1="","",SUM(Z220:Z222))</f>
        <v>0</v>
      </c>
      <c r="AA223" s="488">
        <f>IF(W$1="","",SUM(AA220:AA222))</f>
        <v>0</v>
      </c>
      <c r="AB223" s="407"/>
      <c r="AC223" s="322"/>
      <c r="AD223" s="108">
        <f>IF(AD$1="","",SUMIF($O220:$O222,MID($H223,3,10),AD220:AD222))</f>
        <v>0</v>
      </c>
      <c r="AE223" s="108">
        <f>IF(AD$1="","",SUMIF($O220:$O222,MID($H223,3,10),AE220:AE222))</f>
        <v>0</v>
      </c>
      <c r="AF223" s="103">
        <f>IF(AD$1="","",SUM(AD223:AE223))</f>
        <v>0</v>
      </c>
      <c r="AG223" s="488">
        <f>IF(AD$1="","",SUM(AG220:AG222))</f>
        <v>0</v>
      </c>
      <c r="AH223" s="488">
        <f>IF(AD$1="","",SUM(AH220:AH222))</f>
        <v>0</v>
      </c>
      <c r="AI223" s="407"/>
      <c r="AJ223" s="322"/>
      <c r="AK223" s="108">
        <f>IF(AK$1="","",SUMIF($O220:$O222,MID($H223,3,10),AK220:AK222))</f>
        <v>0</v>
      </c>
      <c r="AL223" s="108">
        <f>IF(AK$1="","",SUMIF($O220:$O222,MID($H223,3,10),AL220:AL222))</f>
        <v>0</v>
      </c>
      <c r="AM223" s="103">
        <f>IF(AK$1="","",SUM(AK223:AL223))</f>
        <v>0</v>
      </c>
      <c r="AN223" s="488">
        <f>IF(AK$1="","",SUM(AN220:AN222))</f>
        <v>0</v>
      </c>
      <c r="AO223" s="488">
        <f>IF(AK$1="","",SUM(AO220:AO222))</f>
        <v>0</v>
      </c>
      <c r="AP223" s="407"/>
      <c r="AQ223" s="322"/>
      <c r="AR223" s="108">
        <f>IF(AR$1="","",SUMIF($O220:$O222,MID($H223,3,10),AR220:AR222))</f>
        <v>0</v>
      </c>
      <c r="AS223" s="108">
        <f>IF(AR$1="","",SUMIF($O220:$O222,MID($H223,3,10),AS220:AS222))</f>
        <v>0</v>
      </c>
      <c r="AT223" s="103">
        <f>IF(AR$1="","",SUM(AR223:AS223))</f>
        <v>0</v>
      </c>
      <c r="AU223" s="488">
        <f>IF(AR$1="","",SUM(AU220:AU222))</f>
        <v>0</v>
      </c>
      <c r="AV223" s="488">
        <f>IF(AR$1="","",SUM(AV220:AV222))</f>
        <v>0</v>
      </c>
      <c r="AW223" s="407"/>
      <c r="AX223" s="322"/>
      <c r="AY223" s="108">
        <f>IF(AY$1="","",SUMIF($O220:$O222,MID($H223,3,10),AY220:AY222))</f>
        <v>0</v>
      </c>
      <c r="AZ223" s="108">
        <f>IF(AY$1="","",SUMIF($O220:$O222,MID($H223,3,10),AZ220:AZ222))</f>
        <v>0</v>
      </c>
      <c r="BA223" s="103">
        <f>IF(AY$1="","",SUM(AY223:AZ223))</f>
        <v>0</v>
      </c>
      <c r="BB223" s="488">
        <f>IF(AY$1="","",SUM(BB220:BB222))</f>
        <v>0</v>
      </c>
      <c r="BC223" s="488">
        <f>IF(AY$1="","",SUM(BC220:BC222))</f>
        <v>0</v>
      </c>
      <c r="BD223" s="407"/>
      <c r="BE223" s="322"/>
      <c r="BF223" s="108">
        <f>IF(BF$1="","",SUMIF($O220:$O222,MID($H223,3,10),BF220:BF222))</f>
        <v>0</v>
      </c>
      <c r="BG223" s="108">
        <f>IF(BF$1="","",SUMIF($O220:$O222,MID($H223,3,10),BG220:BG222))</f>
        <v>0</v>
      </c>
      <c r="BH223" s="103">
        <f>IF(BF$1="","",SUM(BF223:BG223))</f>
        <v>0</v>
      </c>
      <c r="BI223" s="488">
        <f>IF(BF$1="","",SUM(BI220:BI222))</f>
        <v>0</v>
      </c>
      <c r="BJ223" s="488">
        <f>IF(BF$1="","",SUM(BJ220:BJ222))</f>
        <v>0</v>
      </c>
      <c r="BK223" s="407"/>
      <c r="BL223" s="322"/>
      <c r="BM223" s="108">
        <f>IF(BM$1="","",SUMIF($O220:$O222,MID($H223,3,10),BM220:BM222))</f>
        <v>0</v>
      </c>
      <c r="BN223" s="108">
        <f>IF(BM$1="","",SUMIF($O220:$O222,MID($H223,3,10),BN220:BN222))</f>
        <v>0</v>
      </c>
      <c r="BO223" s="103">
        <f>IF(BM$1="","",SUM(BM223:BN223))</f>
        <v>0</v>
      </c>
      <c r="BP223" s="488">
        <f>IF(BM$1="","",SUM(BP220:BP222))</f>
        <v>0</v>
      </c>
      <c r="BQ223" s="488">
        <f>IF(BM$1="","",SUM(BQ220:BQ222))</f>
        <v>0</v>
      </c>
      <c r="BR223" s="407"/>
      <c r="BS223" s="322"/>
      <c r="BT223" s="108">
        <f>IF(BT$1="","",SUMIF($O220:$O222,MID($H223,3,10),BT220:BT222))</f>
        <v>0</v>
      </c>
      <c r="BU223" s="108">
        <f>IF(BT$1="","",SUMIF($O220:$O222,MID($H223,3,10),BU220:BU222))</f>
        <v>0</v>
      </c>
      <c r="BV223" s="103">
        <f>IF(BT$1="","",SUM(BT223:BU223))</f>
        <v>0</v>
      </c>
      <c r="BW223" s="488">
        <f>IF(BT$1="","",SUM(BW220:BW222))</f>
        <v>0</v>
      </c>
      <c r="BX223" s="488">
        <f>IF(BT$1="","",SUM(BX220:BX222))</f>
        <v>0</v>
      </c>
      <c r="BY223" s="407"/>
      <c r="BZ223" s="322"/>
      <c r="CA223" s="108">
        <f>IF(CA$1="","",SUMIF($O220:$O222,MID($H223,3,10),CA220:CA222))</f>
        <v>0</v>
      </c>
      <c r="CB223" s="108">
        <f>IF(CA$1="","",SUMIF($O220:$O222,MID($H223,3,10),CB220:CB222))</f>
        <v>0</v>
      </c>
      <c r="CC223" s="103">
        <f>IF(CA$1="","",SUM(CA223:CB223))</f>
        <v>0</v>
      </c>
      <c r="CD223" s="488">
        <f>IF(CA$1="","",SUM(CD220:CD222))</f>
        <v>0</v>
      </c>
      <c r="CE223" s="488">
        <f>IF(CA$1="","",SUM(CE220:CE222))</f>
        <v>0</v>
      </c>
      <c r="CF223" s="407"/>
      <c r="CG223" s="322"/>
      <c r="CH223" s="108">
        <f>IF(CH$1="","",SUMIF($O220:$O222,MID($H223,3,10),CH220:CH222))</f>
        <v>0</v>
      </c>
      <c r="CI223" s="108">
        <f>IF(CH$1="","",SUMIF($O220:$O222,MID($H223,3,10),CI220:CI222))</f>
        <v>0</v>
      </c>
      <c r="CJ223" s="103">
        <f>IF(CH$1="","",SUM(CH223:CI223))</f>
        <v>0</v>
      </c>
      <c r="CK223" s="488">
        <f>IF(CH$1="","",SUM(CK220:CK222))</f>
        <v>0</v>
      </c>
      <c r="CL223" s="488">
        <f>IF(CH$1="","",SUM(CL220:CL222))</f>
        <v>0</v>
      </c>
      <c r="CM223" s="407"/>
      <c r="CN223" s="322"/>
      <c r="CO223" s="108">
        <f>IF(CO$1="","",SUMIF($O220:$O222,MID($H223,3,10),CO220:CO222))</f>
        <v>0</v>
      </c>
      <c r="CP223" s="108">
        <f>IF(CO$1="","",SUMIF($O220:$O222,MID($H223,3,10),CP220:CP222))</f>
        <v>0</v>
      </c>
      <c r="CQ223" s="103">
        <f>IF(CO$1="","",SUM(CO223:CP223))</f>
        <v>0</v>
      </c>
      <c r="CR223" s="488">
        <f>IF(CO$1="","",SUM(CR220:CR222))</f>
        <v>0</v>
      </c>
      <c r="CS223" s="488">
        <f>IF(CO$1="","",SUM(CS220:CS222))</f>
        <v>0</v>
      </c>
      <c r="CT223" s="407"/>
      <c r="CU223" s="322"/>
      <c r="CV223" s="108">
        <f>IF(CV$1="","",SUMIF($O220:$O222,MID($H223,3,10),CV220:CV222))</f>
        <v>0</v>
      </c>
      <c r="CW223" s="108">
        <f>IF(CV$1="","",SUMIF($O220:$O222,MID($H223,3,10),CW220:CW222))</f>
        <v>0</v>
      </c>
      <c r="CX223" s="103">
        <f>IF(CV$1="","",SUM(CV223:CW223))</f>
        <v>0</v>
      </c>
      <c r="CY223" s="488">
        <f>IF(CV$1="","",SUM(CY220:CY222))</f>
        <v>0</v>
      </c>
      <c r="CZ223" s="488">
        <f>IF(CV$1="","",SUM(CZ220:CZ222))</f>
        <v>0</v>
      </c>
      <c r="DA223" s="407"/>
      <c r="DB223" s="322"/>
      <c r="DC223" s="108">
        <f>IF(DC$1="","",SUMIF($O220:$O222,MID($H223,3,10),DC220:DC222))</f>
        <v>0</v>
      </c>
      <c r="DD223" s="108">
        <f>IF(DC$1="","",SUMIF($O220:$O222,MID($H223,3,10),DD220:DD222))</f>
        <v>0</v>
      </c>
      <c r="DE223" s="103">
        <f>IF(DC$1="","",SUM(DC223:DD223))</f>
        <v>0</v>
      </c>
      <c r="DF223" s="488">
        <f>IF(DC$1="","",SUM(DF220:DF222))</f>
        <v>0</v>
      </c>
      <c r="DG223" s="488">
        <f>IF(DC$1="","",SUM(DG220:DG222))</f>
        <v>0</v>
      </c>
      <c r="DH223" s="407"/>
      <c r="DI223" s="322"/>
      <c r="DJ223" s="108">
        <f>IF(DJ$1="","",SUMIF($O220:$O222,MID($H223,3,10),DJ220:DJ222))</f>
        <v>0</v>
      </c>
      <c r="DK223" s="108">
        <f>IF(DJ$1="","",SUMIF($O220:$O222,MID($H223,3,10),DK220:DK222))</f>
        <v>0</v>
      </c>
      <c r="DL223" s="103">
        <f>IF(DJ$1="","",SUM(DJ223:DK223))</f>
        <v>0</v>
      </c>
      <c r="DM223" s="488">
        <f>IF(DJ$1="","",SUM(DM220:DM222))</f>
        <v>0</v>
      </c>
      <c r="DN223" s="488">
        <f>IF(DJ$1="","",SUM(DN220:DN222))</f>
        <v>0</v>
      </c>
      <c r="DO223" s="407"/>
      <c r="DP223" s="322"/>
      <c r="DQ223" s="108">
        <f>IF(DQ$1="","",SUMIF($O220:$O222,MID($H223,3,10),DQ220:DQ222))</f>
        <v>0</v>
      </c>
      <c r="DR223" s="108">
        <f>IF(DQ$1="","",SUMIF($O220:$O222,MID($H223,3,10),DR220:DR222))</f>
        <v>0</v>
      </c>
      <c r="DS223" s="103">
        <f>IF(DQ$1="","",SUM(DQ223:DR223))</f>
        <v>0</v>
      </c>
      <c r="DT223" s="488">
        <f>IF(DQ$1="","",SUM(DT220:DT222))</f>
        <v>0</v>
      </c>
      <c r="DU223" s="488">
        <f>IF(DQ$1="","",SUM(DU220:DU222))</f>
        <v>0</v>
      </c>
      <c r="DV223" s="407"/>
    </row>
    <row r="224" spans="1:126" ht="12.75" x14ac:dyDescent="0.2">
      <c r="A224" s="94" t="s">
        <v>160</v>
      </c>
      <c r="B224" s="95"/>
      <c r="C224" s="113">
        <f>SUM(C182,C218,C223)</f>
        <v>0</v>
      </c>
      <c r="D224" s="113">
        <f>SUM(D182,D218,D223)</f>
        <v>0</v>
      </c>
      <c r="E224" s="113">
        <f>SUM(C224:D224)</f>
        <v>0</v>
      </c>
      <c r="F224" s="97"/>
      <c r="G224" s="18"/>
      <c r="H224" s="323" t="s">
        <v>301</v>
      </c>
      <c r="I224" s="113">
        <f>IF(I$1="","",SUM(I182,I218,I223))</f>
        <v>0</v>
      </c>
      <c r="J224" s="113">
        <f>IF(I$1="","",SUM(J182,J218,J223))</f>
        <v>0</v>
      </c>
      <c r="K224" s="113">
        <f>IF(I$1="","",SUM(I224:J224))</f>
        <v>0</v>
      </c>
      <c r="L224" s="113">
        <f>IF(I$1="","",SUM(L182,L218,L223))</f>
        <v>0</v>
      </c>
      <c r="M224" s="113">
        <f>IF(I$1="","",SUM(M182,M218,M223))</f>
        <v>0</v>
      </c>
      <c r="N224" s="410"/>
      <c r="O224" s="322" t="str">
        <f t="shared" si="329"/>
        <v>ST</v>
      </c>
      <c r="P224" s="113">
        <f>IF(P$1="","",SUM(P182,P218,P223))</f>
        <v>0</v>
      </c>
      <c r="Q224" s="113">
        <f>IF(P$1="","",SUM(Q182,Q218,Q223))</f>
        <v>0</v>
      </c>
      <c r="R224" s="113">
        <f>IF(P$1="","",SUM(P224:Q224))</f>
        <v>0</v>
      </c>
      <c r="S224" s="113">
        <f>IF(P$1="","",SUM(S182,S218,S223))</f>
        <v>0</v>
      </c>
      <c r="T224" s="113">
        <f>IF(P$1="","",SUM(T182,T218,T223))</f>
        <v>0</v>
      </c>
      <c r="U224" s="410"/>
      <c r="V224" s="322"/>
      <c r="W224" s="113">
        <f>IF(W$1="","",SUM(W182,W218,W223))</f>
        <v>0</v>
      </c>
      <c r="X224" s="113">
        <f>IF(W$1="","",SUM(X182,X218,X223))</f>
        <v>0</v>
      </c>
      <c r="Y224" s="113">
        <f>IF(W$1="","",SUM(W224:X224))</f>
        <v>0</v>
      </c>
      <c r="Z224" s="113">
        <f>IF(W$1="","",SUM(Z182,Z218,Z223))</f>
        <v>0</v>
      </c>
      <c r="AA224" s="113">
        <f>IF(W$1="","",SUM(AA182,AA218,AA223))</f>
        <v>0</v>
      </c>
      <c r="AB224" s="410"/>
      <c r="AC224" s="322"/>
      <c r="AD224" s="113">
        <f>IF(AD$1="","",SUM(AD182,AD218,AD223))</f>
        <v>0</v>
      </c>
      <c r="AE224" s="113">
        <f>IF(AD$1="","",SUM(AE182,AE218,AE223))</f>
        <v>0</v>
      </c>
      <c r="AF224" s="113">
        <f>IF(AD$1="","",SUM(AD224:AE224))</f>
        <v>0</v>
      </c>
      <c r="AG224" s="113">
        <f>IF(AD$1="","",SUM(AG182,AG218,AG223))</f>
        <v>0</v>
      </c>
      <c r="AH224" s="113">
        <f>IF(AD$1="","",SUM(AH182,AH218,AH223))</f>
        <v>0</v>
      </c>
      <c r="AI224" s="410"/>
      <c r="AJ224" s="322"/>
      <c r="AK224" s="113">
        <f>IF(AK$1="","",SUM(AK182,AK218,AK223))</f>
        <v>0</v>
      </c>
      <c r="AL224" s="113">
        <f>IF(AK$1="","",SUM(AL182,AL218,AL223))</f>
        <v>0</v>
      </c>
      <c r="AM224" s="113">
        <f>IF(AK$1="","",SUM(AK224:AL224))</f>
        <v>0</v>
      </c>
      <c r="AN224" s="113">
        <f>IF(AK$1="","",SUM(AN182,AN218,AN223))</f>
        <v>0</v>
      </c>
      <c r="AO224" s="113">
        <f>IF(AK$1="","",SUM(AO182,AO218,AO223))</f>
        <v>0</v>
      </c>
      <c r="AP224" s="410"/>
      <c r="AQ224" s="322"/>
      <c r="AR224" s="113">
        <f>IF(AR$1="","",SUM(AR182,AR218,AR223))</f>
        <v>0</v>
      </c>
      <c r="AS224" s="113">
        <f>IF(AR$1="","",SUM(AS182,AS218,AS223))</f>
        <v>0</v>
      </c>
      <c r="AT224" s="113">
        <f>IF(AR$1="","",SUM(AR224:AS224))</f>
        <v>0</v>
      </c>
      <c r="AU224" s="113">
        <f>IF(AR$1="","",SUM(AU182,AU218,AU223))</f>
        <v>0</v>
      </c>
      <c r="AV224" s="113">
        <f>IF(AR$1="","",SUM(AV182,AV218,AV223))</f>
        <v>0</v>
      </c>
      <c r="AW224" s="410"/>
      <c r="AX224" s="322"/>
      <c r="AY224" s="113">
        <f>IF(AY$1="","",SUM(AY182,AY218,AY223))</f>
        <v>0</v>
      </c>
      <c r="AZ224" s="113">
        <f>IF(AY$1="","",SUM(AZ182,AZ218,AZ223))</f>
        <v>0</v>
      </c>
      <c r="BA224" s="113">
        <f>IF(AY$1="","",SUM(AY224:AZ224))</f>
        <v>0</v>
      </c>
      <c r="BB224" s="113">
        <f>IF(AY$1="","",SUM(BB182,BB218,BB223))</f>
        <v>0</v>
      </c>
      <c r="BC224" s="113">
        <f>IF(AY$1="","",SUM(BC182,BC218,BC223))</f>
        <v>0</v>
      </c>
      <c r="BD224" s="410"/>
      <c r="BE224" s="322"/>
      <c r="BF224" s="113">
        <f>IF(BF$1="","",SUM(BF182,BF218,BF223))</f>
        <v>0</v>
      </c>
      <c r="BG224" s="113">
        <f>IF(BF$1="","",SUM(BG182,BG218,BG223))</f>
        <v>0</v>
      </c>
      <c r="BH224" s="113">
        <f>IF(BF$1="","",SUM(BF224:BG224))</f>
        <v>0</v>
      </c>
      <c r="BI224" s="113">
        <f>IF(BF$1="","",SUM(BI182,BI218,BI223))</f>
        <v>0</v>
      </c>
      <c r="BJ224" s="113">
        <f>IF(BF$1="","",SUM(BJ182,BJ218,BJ223))</f>
        <v>0</v>
      </c>
      <c r="BK224" s="410"/>
      <c r="BL224" s="322"/>
      <c r="BM224" s="113">
        <f>IF(BM$1="","",SUM(BM182,BM218,BM223))</f>
        <v>0</v>
      </c>
      <c r="BN224" s="113">
        <f>IF(BM$1="","",SUM(BN182,BN218,BN223))</f>
        <v>0</v>
      </c>
      <c r="BO224" s="113">
        <f>IF(BM$1="","",SUM(BM224:BN224))</f>
        <v>0</v>
      </c>
      <c r="BP224" s="113">
        <f>IF(BM$1="","",SUM(BP182,BP218,BP223))</f>
        <v>0</v>
      </c>
      <c r="BQ224" s="113">
        <f>IF(BM$1="","",SUM(BQ182,BQ218,BQ223))</f>
        <v>0</v>
      </c>
      <c r="BR224" s="410"/>
      <c r="BS224" s="322"/>
      <c r="BT224" s="113">
        <f>IF(BT$1="","",SUM(BT182,BT218,BT223))</f>
        <v>0</v>
      </c>
      <c r="BU224" s="113">
        <f>IF(BT$1="","",SUM(BU182,BU218,BU223))</f>
        <v>0</v>
      </c>
      <c r="BV224" s="113">
        <f>IF(BT$1="","",SUM(BT224:BU224))</f>
        <v>0</v>
      </c>
      <c r="BW224" s="113">
        <f>IF(BT$1="","",SUM(BW182,BW218,BW223))</f>
        <v>0</v>
      </c>
      <c r="BX224" s="113">
        <f>IF(BT$1="","",SUM(BX182,BX218,BX223))</f>
        <v>0</v>
      </c>
      <c r="BY224" s="410"/>
      <c r="BZ224" s="322"/>
      <c r="CA224" s="113">
        <f>IF(CA$1="","",SUM(CA182,CA218,CA223))</f>
        <v>0</v>
      </c>
      <c r="CB224" s="113">
        <f>IF(CA$1="","",SUM(CB182,CB218,CB223))</f>
        <v>0</v>
      </c>
      <c r="CC224" s="113">
        <f>IF(CA$1="","",SUM(CA224:CB224))</f>
        <v>0</v>
      </c>
      <c r="CD224" s="113">
        <f>IF(CA$1="","",SUM(CD182,CD218,CD223))</f>
        <v>0</v>
      </c>
      <c r="CE224" s="113">
        <f>IF(CA$1="","",SUM(CE182,CE218,CE223))</f>
        <v>0</v>
      </c>
      <c r="CF224" s="410"/>
      <c r="CG224" s="322"/>
      <c r="CH224" s="113">
        <f>IF(CH$1="","",SUM(CH182,CH218,CH223))</f>
        <v>0</v>
      </c>
      <c r="CI224" s="113">
        <f>IF(CH$1="","",SUM(CI182,CI218,CI223))</f>
        <v>0</v>
      </c>
      <c r="CJ224" s="113">
        <f>IF(CH$1="","",SUM(CH224:CI224))</f>
        <v>0</v>
      </c>
      <c r="CK224" s="113">
        <f>IF(CH$1="","",SUM(CK182,CK218,CK223))</f>
        <v>0</v>
      </c>
      <c r="CL224" s="113">
        <f>IF(CH$1="","",SUM(CL182,CL218,CL223))</f>
        <v>0</v>
      </c>
      <c r="CM224" s="410"/>
      <c r="CN224" s="322"/>
      <c r="CO224" s="113">
        <f>IF(CO$1="","",SUM(CO182,CO218,CO223))</f>
        <v>0</v>
      </c>
      <c r="CP224" s="113">
        <f>IF(CO$1="","",SUM(CP182,CP218,CP223))</f>
        <v>0</v>
      </c>
      <c r="CQ224" s="113">
        <f>IF(CO$1="","",SUM(CO224:CP224))</f>
        <v>0</v>
      </c>
      <c r="CR224" s="113">
        <f>IF(CO$1="","",SUM(CR182,CR218,CR223))</f>
        <v>0</v>
      </c>
      <c r="CS224" s="113">
        <f>IF(CO$1="","",SUM(CS182,CS218,CS223))</f>
        <v>0</v>
      </c>
      <c r="CT224" s="410"/>
      <c r="CU224" s="322"/>
      <c r="CV224" s="113">
        <f>IF(CV$1="","",SUM(CV182,CV218,CV223))</f>
        <v>0</v>
      </c>
      <c r="CW224" s="113">
        <f>IF(CV$1="","",SUM(CW182,CW218,CW223))</f>
        <v>0</v>
      </c>
      <c r="CX224" s="113">
        <f>IF(CV$1="","",SUM(CV224:CW224))</f>
        <v>0</v>
      </c>
      <c r="CY224" s="113">
        <f>IF(CV$1="","",SUM(CY182,CY218,CY223))</f>
        <v>0</v>
      </c>
      <c r="CZ224" s="113">
        <f>IF(CV$1="","",SUM(CZ182,CZ218,CZ223))</f>
        <v>0</v>
      </c>
      <c r="DA224" s="410"/>
      <c r="DB224" s="322"/>
      <c r="DC224" s="113">
        <f>IF(DC$1="","",SUM(DC182,DC218,DC223))</f>
        <v>0</v>
      </c>
      <c r="DD224" s="113">
        <f>IF(DC$1="","",SUM(DD182,DD218,DD223))</f>
        <v>0</v>
      </c>
      <c r="DE224" s="113">
        <f>IF(DC$1="","",SUM(DC224:DD224))</f>
        <v>0</v>
      </c>
      <c r="DF224" s="113">
        <f>IF(DC$1="","",SUM(DF182,DF218,DF223))</f>
        <v>0</v>
      </c>
      <c r="DG224" s="113">
        <f>IF(DC$1="","",SUM(DG182,DG218,DG223))</f>
        <v>0</v>
      </c>
      <c r="DH224" s="410"/>
      <c r="DI224" s="322"/>
      <c r="DJ224" s="113">
        <f>IF(DJ$1="","",SUM(DJ182,DJ218,DJ223))</f>
        <v>0</v>
      </c>
      <c r="DK224" s="113">
        <f>IF(DJ$1="","",SUM(DK182,DK218,DK223))</f>
        <v>0</v>
      </c>
      <c r="DL224" s="113">
        <f>IF(DJ$1="","",SUM(DJ224:DK224))</f>
        <v>0</v>
      </c>
      <c r="DM224" s="113">
        <f>IF(DJ$1="","",SUM(DM182,DM218,DM223))</f>
        <v>0</v>
      </c>
      <c r="DN224" s="113">
        <f>IF(DJ$1="","",SUM(DN182,DN218,DN223))</f>
        <v>0</v>
      </c>
      <c r="DO224" s="410"/>
      <c r="DP224" s="322"/>
      <c r="DQ224" s="113">
        <f>IF(DQ$1="","",SUM(DQ182,DQ218,DQ223))</f>
        <v>0</v>
      </c>
      <c r="DR224" s="113">
        <f>IF(DQ$1="","",SUM(DR182,DR218,DR223))</f>
        <v>0</v>
      </c>
      <c r="DS224" s="113">
        <f>IF(DQ$1="","",SUM(DQ224:DR224))</f>
        <v>0</v>
      </c>
      <c r="DT224" s="113">
        <f>IF(DQ$1="","",SUM(DT182,DT218,DT223))</f>
        <v>0</v>
      </c>
      <c r="DU224" s="113">
        <f>IF(DQ$1="","",SUM(DU182,DU218,DU223))</f>
        <v>0</v>
      </c>
      <c r="DV224" s="410"/>
    </row>
    <row r="225" spans="1:126" ht="15.75" x14ac:dyDescent="0.25">
      <c r="A225" s="705" t="s">
        <v>188</v>
      </c>
      <c r="B225" s="706"/>
      <c r="C225" s="706"/>
      <c r="D225" s="706"/>
      <c r="E225" s="706"/>
      <c r="F225" s="707"/>
      <c r="G225" s="18"/>
      <c r="H225" s="320"/>
      <c r="I225" s="457" t="str">
        <f>IF(I$1="","",IF(SUM(C225)=0,"",C225))</f>
        <v/>
      </c>
      <c r="J225" s="458" t="str">
        <f>IF(I$1="","",IF(SUM(D225)=0,"",D225))</f>
        <v/>
      </c>
      <c r="K225" s="459"/>
      <c r="L225" s="740" t="str">
        <f>$A225</f>
        <v>Substation &lt; Name, # &gt;</v>
      </c>
      <c r="M225" s="741"/>
      <c r="N225" s="741"/>
      <c r="O225" s="320"/>
      <c r="P225" s="457" t="str">
        <f>IF(P$1="","",IF(SUM(I225)=0,"",I225))</f>
        <v/>
      </c>
      <c r="Q225" s="458" t="str">
        <f>IF(P$1="","",IF(SUM(J225)=0,"",J225))</f>
        <v/>
      </c>
      <c r="R225" s="459"/>
      <c r="S225" s="740" t="str">
        <f>$A225</f>
        <v>Substation &lt; Name, # &gt;</v>
      </c>
      <c r="T225" s="741"/>
      <c r="U225" s="741"/>
      <c r="V225" s="320"/>
      <c r="W225" s="457" t="str">
        <f>IF(W$1="","",IF(SUM(P225)=0,"",P225))</f>
        <v/>
      </c>
      <c r="X225" s="458" t="str">
        <f>IF(W$1="","",IF(SUM(Q225)=0,"",Q225))</f>
        <v/>
      </c>
      <c r="Y225" s="309"/>
      <c r="Z225" s="740" t="str">
        <f>$A225</f>
        <v>Substation &lt; Name, # &gt;</v>
      </c>
      <c r="AA225" s="741"/>
      <c r="AB225" s="741"/>
      <c r="AC225" s="320"/>
      <c r="AD225" s="457" t="str">
        <f>IF(AD$1="","",IF(SUM(W225)=0,"",W225))</f>
        <v/>
      </c>
      <c r="AE225" s="458" t="str">
        <f>IF(AD$1="","",IF(SUM(X225)=0,"",X225))</f>
        <v/>
      </c>
      <c r="AF225" s="309"/>
      <c r="AG225" s="740" t="str">
        <f>$A225</f>
        <v>Substation &lt; Name, # &gt;</v>
      </c>
      <c r="AH225" s="741"/>
      <c r="AI225" s="741"/>
      <c r="AJ225" s="320"/>
      <c r="AK225" s="457" t="str">
        <f>IF(AK$1="","",IF(SUM(AD225)=0,"",AD225))</f>
        <v/>
      </c>
      <c r="AL225" s="458" t="str">
        <f>IF(AK$1="","",IF(SUM(AE225)=0,"",AE225))</f>
        <v/>
      </c>
      <c r="AM225" s="309"/>
      <c r="AN225" s="740" t="str">
        <f>$A225</f>
        <v>Substation &lt; Name, # &gt;</v>
      </c>
      <c r="AO225" s="741"/>
      <c r="AP225" s="741"/>
      <c r="AQ225" s="320"/>
      <c r="AR225" s="457" t="str">
        <f>IF(AR$1="","",IF(SUM(AK225)=0,"",AK225))</f>
        <v/>
      </c>
      <c r="AS225" s="458" t="str">
        <f>IF(AR$1="","",IF(SUM(AL225)=0,"",AL225))</f>
        <v/>
      </c>
      <c r="AT225" s="309"/>
      <c r="AU225" s="740" t="str">
        <f>$A225</f>
        <v>Substation &lt; Name, # &gt;</v>
      </c>
      <c r="AV225" s="741"/>
      <c r="AW225" s="741"/>
      <c r="AX225" s="320"/>
      <c r="AY225" s="457" t="str">
        <f>IF(AY$1="","",IF(SUM(AR225)=0,"",AR225))</f>
        <v/>
      </c>
      <c r="AZ225" s="458" t="str">
        <f>IF(AY$1="","",IF(SUM(AS225)=0,"",AS225))</f>
        <v/>
      </c>
      <c r="BA225" s="309"/>
      <c r="BB225" s="740" t="str">
        <f>$A225</f>
        <v>Substation &lt; Name, # &gt;</v>
      </c>
      <c r="BC225" s="741"/>
      <c r="BD225" s="741"/>
      <c r="BE225" s="320"/>
      <c r="BF225" s="457" t="str">
        <f>IF(BF$1="","",IF(SUM(AY225)=0,"",AY225))</f>
        <v/>
      </c>
      <c r="BG225" s="458" t="str">
        <f>IF(BF$1="","",IF(SUM(AZ225)=0,"",AZ225))</f>
        <v/>
      </c>
      <c r="BH225" s="309"/>
      <c r="BI225" s="740" t="str">
        <f>$A225</f>
        <v>Substation &lt; Name, # &gt;</v>
      </c>
      <c r="BJ225" s="741"/>
      <c r="BK225" s="741"/>
      <c r="BL225" s="320"/>
      <c r="BM225" s="457" t="str">
        <f>IF(BM$1="","",IF(SUM(BF225)=0,"",BF225))</f>
        <v/>
      </c>
      <c r="BN225" s="458" t="str">
        <f>IF(BM$1="","",IF(SUM(BG225)=0,"",BG225))</f>
        <v/>
      </c>
      <c r="BO225" s="309"/>
      <c r="BP225" s="740" t="str">
        <f>$A225</f>
        <v>Substation &lt; Name, # &gt;</v>
      </c>
      <c r="BQ225" s="741"/>
      <c r="BR225" s="741"/>
      <c r="BS225" s="320"/>
      <c r="BT225" s="457" t="str">
        <f>IF(BT$1="","",IF(SUM(BM225)=0,"",BM225))</f>
        <v/>
      </c>
      <c r="BU225" s="458" t="str">
        <f>IF(BT$1="","",IF(SUM(BN225)=0,"",BN225))</f>
        <v/>
      </c>
      <c r="BV225" s="309"/>
      <c r="BW225" s="740" t="str">
        <f>$A225</f>
        <v>Substation &lt; Name, # &gt;</v>
      </c>
      <c r="BX225" s="741"/>
      <c r="BY225" s="741"/>
      <c r="BZ225" s="320"/>
      <c r="CA225" s="457" t="str">
        <f>IF(CA$1="","",IF(SUM(BT225)=0,"",BT225))</f>
        <v/>
      </c>
      <c r="CB225" s="458" t="str">
        <f>IF(CA$1="","",IF(SUM(BU225)=0,"",BU225))</f>
        <v/>
      </c>
      <c r="CC225" s="309"/>
      <c r="CD225" s="740" t="str">
        <f>$A225</f>
        <v>Substation &lt; Name, # &gt;</v>
      </c>
      <c r="CE225" s="741"/>
      <c r="CF225" s="741"/>
      <c r="CG225" s="320"/>
      <c r="CH225" s="457" t="str">
        <f>IF(CH$1="","",IF(SUM(CA225)=0,"",CA225))</f>
        <v/>
      </c>
      <c r="CI225" s="458" t="str">
        <f>IF(CH$1="","",IF(SUM(CB225)=0,"",CB225))</f>
        <v/>
      </c>
      <c r="CJ225" s="309"/>
      <c r="CK225" s="740" t="str">
        <f>$A225</f>
        <v>Substation &lt; Name, # &gt;</v>
      </c>
      <c r="CL225" s="741"/>
      <c r="CM225" s="741"/>
      <c r="CN225" s="320"/>
      <c r="CO225" s="457" t="str">
        <f>IF(CO$1="","",IF(SUM(CH225)=0,"",CH225))</f>
        <v/>
      </c>
      <c r="CP225" s="458" t="str">
        <f>IF(CO$1="","",IF(SUM(CI225)=0,"",CI225))</f>
        <v/>
      </c>
      <c r="CQ225" s="309"/>
      <c r="CR225" s="740" t="str">
        <f>$A225</f>
        <v>Substation &lt; Name, # &gt;</v>
      </c>
      <c r="CS225" s="741"/>
      <c r="CT225" s="741"/>
      <c r="CU225" s="320"/>
      <c r="CV225" s="457" t="str">
        <f>IF(CV$1="","",IF(SUM(CO225)=0,"",CO225))</f>
        <v/>
      </c>
      <c r="CW225" s="458" t="str">
        <f>IF(CV$1="","",IF(SUM(CP225)=0,"",CP225))</f>
        <v/>
      </c>
      <c r="CX225" s="309"/>
      <c r="CY225" s="740" t="str">
        <f>$A225</f>
        <v>Substation &lt; Name, # &gt;</v>
      </c>
      <c r="CZ225" s="741"/>
      <c r="DA225" s="741"/>
      <c r="DB225" s="320"/>
      <c r="DC225" s="457" t="str">
        <f>IF(DC$1="","",IF(SUM(CV225)=0,"",CV225))</f>
        <v/>
      </c>
      <c r="DD225" s="458" t="str">
        <f>IF(DC$1="","",IF(SUM(CW225)=0,"",CW225))</f>
        <v/>
      </c>
      <c r="DE225" s="309"/>
      <c r="DF225" s="740" t="str">
        <f>$A225</f>
        <v>Substation &lt; Name, # &gt;</v>
      </c>
      <c r="DG225" s="741"/>
      <c r="DH225" s="741"/>
      <c r="DI225" s="320"/>
      <c r="DJ225" s="457" t="str">
        <f>IF(DJ$1="","",IF(SUM(DC225)=0,"",DC225))</f>
        <v/>
      </c>
      <c r="DK225" s="458" t="str">
        <f>IF(DJ$1="","",IF(SUM(DD225)=0,"",DD225))</f>
        <v/>
      </c>
      <c r="DL225" s="309"/>
      <c r="DM225" s="740" t="str">
        <f>$A225</f>
        <v>Substation &lt; Name, # &gt;</v>
      </c>
      <c r="DN225" s="741"/>
      <c r="DO225" s="741"/>
      <c r="DP225" s="320"/>
      <c r="DQ225" s="457" t="str">
        <f>IF(DQ$1="","",IF(SUM(DJ225)=0,"",DJ225))</f>
        <v/>
      </c>
      <c r="DR225" s="458" t="str">
        <f>IF(DQ$1="","",IF(SUM(DK225)=0,"",DK225))</f>
        <v/>
      </c>
      <c r="DS225" s="309"/>
      <c r="DT225" s="740" t="str">
        <f>$A225</f>
        <v>Substation &lt; Name, # &gt;</v>
      </c>
      <c r="DU225" s="741"/>
      <c r="DV225" s="741"/>
    </row>
    <row r="226" spans="1:126" ht="12.75" x14ac:dyDescent="0.2">
      <c r="A226" s="735" t="s">
        <v>79</v>
      </c>
      <c r="B226" s="736"/>
      <c r="C226" s="736"/>
      <c r="D226" s="736"/>
      <c r="E226" s="736"/>
      <c r="F226" s="737"/>
      <c r="G226" s="18"/>
      <c r="H226" s="320"/>
      <c r="I226" s="460"/>
      <c r="J226" s="461"/>
      <c r="K226" s="461"/>
      <c r="L226" s="477"/>
      <c r="M226" s="477"/>
      <c r="N226" s="404"/>
      <c r="O226" s="320"/>
      <c r="P226" s="460"/>
      <c r="Q226" s="461"/>
      <c r="R226" s="461"/>
      <c r="S226" s="477"/>
      <c r="T226" s="477"/>
      <c r="U226" s="404"/>
      <c r="V226" s="320"/>
      <c r="W226" s="460"/>
      <c r="X226" s="461"/>
      <c r="Y226" s="311"/>
      <c r="Z226" s="477"/>
      <c r="AA226" s="477"/>
      <c r="AB226" s="404"/>
      <c r="AC226" s="320"/>
      <c r="AD226" s="460"/>
      <c r="AE226" s="461"/>
      <c r="AF226" s="311"/>
      <c r="AG226" s="477"/>
      <c r="AH226" s="477"/>
      <c r="AI226" s="404"/>
      <c r="AJ226" s="320"/>
      <c r="AK226" s="460"/>
      <c r="AL226" s="461"/>
      <c r="AM226" s="311"/>
      <c r="AN226" s="477"/>
      <c r="AO226" s="477"/>
      <c r="AP226" s="404"/>
      <c r="AQ226" s="320"/>
      <c r="AR226" s="460"/>
      <c r="AS226" s="461"/>
      <c r="AT226" s="311"/>
      <c r="AU226" s="477"/>
      <c r="AV226" s="477"/>
      <c r="AW226" s="404"/>
      <c r="AX226" s="320"/>
      <c r="AY226" s="460"/>
      <c r="AZ226" s="461"/>
      <c r="BA226" s="311"/>
      <c r="BB226" s="477"/>
      <c r="BC226" s="477"/>
      <c r="BD226" s="404"/>
      <c r="BE226" s="320"/>
      <c r="BF226" s="460"/>
      <c r="BG226" s="461"/>
      <c r="BH226" s="311"/>
      <c r="BI226" s="477"/>
      <c r="BJ226" s="477"/>
      <c r="BK226" s="404"/>
      <c r="BL226" s="320"/>
      <c r="BM226" s="460"/>
      <c r="BN226" s="461"/>
      <c r="BO226" s="311"/>
      <c r="BP226" s="477"/>
      <c r="BQ226" s="477"/>
      <c r="BR226" s="404"/>
      <c r="BS226" s="320"/>
      <c r="BT226" s="460"/>
      <c r="BU226" s="461"/>
      <c r="BV226" s="311"/>
      <c r="BW226" s="477"/>
      <c r="BX226" s="477"/>
      <c r="BY226" s="404"/>
      <c r="BZ226" s="320"/>
      <c r="CA226" s="460"/>
      <c r="CB226" s="461"/>
      <c r="CC226" s="311"/>
      <c r="CD226" s="477"/>
      <c r="CE226" s="477"/>
      <c r="CF226" s="404"/>
      <c r="CG226" s="320"/>
      <c r="CH226" s="460"/>
      <c r="CI226" s="461"/>
      <c r="CJ226" s="311"/>
      <c r="CK226" s="477"/>
      <c r="CL226" s="477"/>
      <c r="CM226" s="404"/>
      <c r="CN226" s="320"/>
      <c r="CO226" s="460"/>
      <c r="CP226" s="461"/>
      <c r="CQ226" s="311"/>
      <c r="CR226" s="477"/>
      <c r="CS226" s="477"/>
      <c r="CT226" s="404"/>
      <c r="CU226" s="320"/>
      <c r="CV226" s="460"/>
      <c r="CW226" s="461"/>
      <c r="CX226" s="311"/>
      <c r="CY226" s="477"/>
      <c r="CZ226" s="477"/>
      <c r="DA226" s="404"/>
      <c r="DB226" s="320"/>
      <c r="DC226" s="460"/>
      <c r="DD226" s="461"/>
      <c r="DE226" s="311"/>
      <c r="DF226" s="477"/>
      <c r="DG226" s="477"/>
      <c r="DH226" s="404"/>
      <c r="DI226" s="320"/>
      <c r="DJ226" s="460"/>
      <c r="DK226" s="461"/>
      <c r="DL226" s="311"/>
      <c r="DM226" s="477"/>
      <c r="DN226" s="477"/>
      <c r="DO226" s="404"/>
      <c r="DP226" s="320"/>
      <c r="DQ226" s="460"/>
      <c r="DR226" s="461"/>
      <c r="DS226" s="311"/>
      <c r="DT226" s="477"/>
      <c r="DU226" s="477"/>
      <c r="DV226" s="404"/>
    </row>
    <row r="227" spans="1:126" ht="12.75" outlineLevel="1" x14ac:dyDescent="0.2">
      <c r="A227" s="100" t="s">
        <v>100</v>
      </c>
      <c r="B227" s="165"/>
      <c r="C227" s="101">
        <f>SUMIF($H228:$H243,MID($H227,3,10),C228:C243)</f>
        <v>0</v>
      </c>
      <c r="D227" s="101">
        <f>SUMIF($H228:$H243,MID($H227,3,10),D228:D243)</f>
        <v>0</v>
      </c>
      <c r="E227" s="101">
        <f t="shared" ref="E227:E256" si="330">SUM(C227:D227)</f>
        <v>0</v>
      </c>
      <c r="F227" s="147"/>
      <c r="G227" s="18"/>
      <c r="H227" s="320" t="s">
        <v>337</v>
      </c>
      <c r="I227" s="77">
        <f t="shared" ref="I227:I255" si="331">IF(K$1="Rejected",C227,IF(L227="",C227,SUM(C227,L227)))</f>
        <v>0</v>
      </c>
      <c r="J227" s="77">
        <f t="shared" ref="J227:J255" si="332">IF(K$1="Rejected",D227,IF(M227="",D227,SUM(D227,M227)))</f>
        <v>0</v>
      </c>
      <c r="K227" s="101">
        <f t="shared" ref="K227:K255" si="333">IF(I$1="","",SUM(I227:J227))</f>
        <v>0</v>
      </c>
      <c r="L227" s="432">
        <f>IF(I$1="","",SUMIF($H228:$H243,MID($H227,3,10),L228:L243))</f>
        <v>0</v>
      </c>
      <c r="M227" s="432">
        <f>IF(I$1="","",SUMIF($H228:$H243,MID($H227,3,10),M228:M243))</f>
        <v>0</v>
      </c>
      <c r="N227" s="382"/>
      <c r="O227" s="320" t="str">
        <f t="shared" ref="O227:O290" si="334">IF(LEFT($H227,2)="s_",MID($H227,3,LEN($H227)-3),$H227)</f>
        <v>SM</v>
      </c>
      <c r="P227" s="77">
        <f t="shared" ref="P227:P255" si="335">IF(R$1="Rejected",I227,IF(S227="",I227,SUM(I227,S227)))</f>
        <v>0</v>
      </c>
      <c r="Q227" s="77">
        <f t="shared" ref="Q227:Q255" si="336">IF(R$1="Rejected",J227,IF(T227="",J227,SUM(J227,T227)))</f>
        <v>0</v>
      </c>
      <c r="R227" s="101">
        <f t="shared" ref="R227:R259" si="337">IF(P$1="","",SUM(P227:Q227))</f>
        <v>0</v>
      </c>
      <c r="S227" s="432">
        <f>IF(P$1="","",SUMIF($H228:$H243,MID($H227,3,10),S228:S243))</f>
        <v>0</v>
      </c>
      <c r="T227" s="432">
        <f>IF(P$1="","",SUMIF($H228:$H243,MID($H227,3,10),T228:T243))</f>
        <v>0</v>
      </c>
      <c r="U227" s="382"/>
      <c r="V227" s="320"/>
      <c r="W227" s="77">
        <f t="shared" ref="W227:W255" si="338">IF(Y$1="Rejected",P227,IF(Z227="",P227,SUM(P227,Z227)))</f>
        <v>0</v>
      </c>
      <c r="X227" s="77">
        <f t="shared" ref="X227:X255" si="339">IF(Y$1="Rejected",Q227,IF(AA227="",Q227,SUM(Q227,AA227)))</f>
        <v>0</v>
      </c>
      <c r="Y227" s="101">
        <f t="shared" ref="Y227:Y259" si="340">IF(W$1="","",SUM(W227:X227))</f>
        <v>0</v>
      </c>
      <c r="Z227" s="432">
        <f>IF(W$1="","",SUMIF($H228:$H243,MID($H227,3,10),Z228:Z243))</f>
        <v>0</v>
      </c>
      <c r="AA227" s="432">
        <f>IF(W$1="","",SUMIF($H228:$H243,MID($H227,3,10),AA228:AA243))</f>
        <v>0</v>
      </c>
      <c r="AB227" s="382"/>
      <c r="AC227" s="320"/>
      <c r="AD227" s="77">
        <f t="shared" ref="AD227:AD255" si="341">IF(AF$1="Rejected",W227,IF(AG227="",W227,SUM(W227,AG227)))</f>
        <v>0</v>
      </c>
      <c r="AE227" s="77">
        <f t="shared" ref="AE227:AE255" si="342">IF(AF$1="Rejected",X227,IF(AH227="",X227,SUM(X227,AH227)))</f>
        <v>0</v>
      </c>
      <c r="AF227" s="101">
        <f t="shared" ref="AF227:AF259" si="343">IF(AD$1="","",SUM(AD227:AE227))</f>
        <v>0</v>
      </c>
      <c r="AG227" s="432">
        <f>IF(AD$1="","",SUMIF($H228:$H243,MID($H227,3,10),AG228:AG243))</f>
        <v>0</v>
      </c>
      <c r="AH227" s="432">
        <f>IF(AD$1="","",SUMIF($H228:$H243,MID($H227,3,10),AH228:AH243))</f>
        <v>0</v>
      </c>
      <c r="AI227" s="382"/>
      <c r="AJ227" s="320"/>
      <c r="AK227" s="77">
        <f t="shared" ref="AK227:AK255" si="344">IF(AM$1="Rejected",AD227,IF(AN227="",AD227,SUM(AD227,AN227)))</f>
        <v>0</v>
      </c>
      <c r="AL227" s="77">
        <f t="shared" ref="AL227:AL255" si="345">IF(AM$1="Rejected",AE227,IF(AO227="",AE227,SUM(AE227,AO227)))</f>
        <v>0</v>
      </c>
      <c r="AM227" s="101">
        <f t="shared" ref="AM227:AM259" si="346">IF(AK$1="","",SUM(AK227:AL227))</f>
        <v>0</v>
      </c>
      <c r="AN227" s="432">
        <f>IF(AK$1="","",SUMIF($H228:$H243,MID($H227,3,10),AN228:AN243))</f>
        <v>0</v>
      </c>
      <c r="AO227" s="432">
        <f>IF(AK$1="","",SUMIF($H228:$H243,MID($H227,3,10),AO228:AO243))</f>
        <v>0</v>
      </c>
      <c r="AP227" s="382"/>
      <c r="AQ227" s="320"/>
      <c r="AR227" s="77">
        <f t="shared" ref="AR227:AR255" si="347">IF(AT$1="Rejected",AK227,IF(AU227="",AK227,SUM(AK227,AU227)))</f>
        <v>0</v>
      </c>
      <c r="AS227" s="77">
        <f t="shared" ref="AS227:AS255" si="348">IF(AT$1="Rejected",AL227,IF(AV227="",AL227,SUM(AL227,AV227)))</f>
        <v>0</v>
      </c>
      <c r="AT227" s="101">
        <f t="shared" ref="AT227:AT259" si="349">IF(AR$1="","",SUM(AR227:AS227))</f>
        <v>0</v>
      </c>
      <c r="AU227" s="432">
        <f>IF(AR$1="","",SUMIF($H228:$H243,MID($H227,3,10),AU228:AU243))</f>
        <v>0</v>
      </c>
      <c r="AV227" s="432">
        <f>IF(AR$1="","",SUMIF($H228:$H243,MID($H227,3,10),AV228:AV243))</f>
        <v>0</v>
      </c>
      <c r="AW227" s="382"/>
      <c r="AX227" s="320"/>
      <c r="AY227" s="77">
        <f t="shared" ref="AY227:AY255" si="350">IF(BA$1="Rejected",AR227,IF(BB227="",AR227,SUM(AR227,BB227)))</f>
        <v>0</v>
      </c>
      <c r="AZ227" s="77">
        <f t="shared" ref="AZ227:AZ255" si="351">IF(BA$1="Rejected",AS227,IF(BC227="",AS227,SUM(AS227,BC227)))</f>
        <v>0</v>
      </c>
      <c r="BA227" s="101">
        <f t="shared" ref="BA227:BA259" si="352">IF(AY$1="","",SUM(AY227:AZ227))</f>
        <v>0</v>
      </c>
      <c r="BB227" s="432">
        <f>IF(AY$1="","",SUMIF($H228:$H243,MID($H227,3,10),BB228:BB243))</f>
        <v>0</v>
      </c>
      <c r="BC227" s="432">
        <f>IF(AY$1="","",SUMIF($H228:$H243,MID($H227,3,10),BC228:BC243))</f>
        <v>0</v>
      </c>
      <c r="BD227" s="382"/>
      <c r="BE227" s="320"/>
      <c r="BF227" s="77">
        <f t="shared" ref="BF227:BF255" si="353">IF(BH$1="Rejected",AY227,IF(BI227="",AY227,SUM(AY227,BI227)))</f>
        <v>0</v>
      </c>
      <c r="BG227" s="77">
        <f t="shared" ref="BG227:BG255" si="354">IF(BH$1="Rejected",AZ227,IF(BJ227="",AZ227,SUM(AZ227,BJ227)))</f>
        <v>0</v>
      </c>
      <c r="BH227" s="101">
        <f t="shared" ref="BH227:BH259" si="355">IF(BF$1="","",SUM(BF227:BG227))</f>
        <v>0</v>
      </c>
      <c r="BI227" s="432">
        <f>IF(BF$1="","",SUMIF($H228:$H243,MID($H227,3,10),BI228:BI243))</f>
        <v>0</v>
      </c>
      <c r="BJ227" s="432">
        <f>IF(BF$1="","",SUMIF($H228:$H243,MID($H227,3,10),BJ228:BJ243))</f>
        <v>0</v>
      </c>
      <c r="BK227" s="382"/>
      <c r="BL227" s="320"/>
      <c r="BM227" s="77">
        <f t="shared" ref="BM227:BM255" si="356">IF(BO$1="Rejected",BF227,IF(BP227="",BF227,SUM(BF227,BP227)))</f>
        <v>0</v>
      </c>
      <c r="BN227" s="77">
        <f t="shared" ref="BN227:BN255" si="357">IF(BO$1="Rejected",BG227,IF(BQ227="",BG227,SUM(BG227,BQ227)))</f>
        <v>0</v>
      </c>
      <c r="BO227" s="101">
        <f t="shared" ref="BO227:BO259" si="358">IF(BM$1="","",SUM(BM227:BN227))</f>
        <v>0</v>
      </c>
      <c r="BP227" s="432">
        <f>IF(BM$1="","",SUMIF($H228:$H243,MID($H227,3,10),BP228:BP243))</f>
        <v>0</v>
      </c>
      <c r="BQ227" s="432">
        <f>IF(BM$1="","",SUMIF($H228:$H243,MID($H227,3,10),BQ228:BQ243))</f>
        <v>0</v>
      </c>
      <c r="BR227" s="382"/>
      <c r="BS227" s="320"/>
      <c r="BT227" s="77">
        <f t="shared" ref="BT227:BT255" si="359">IF(BV$1="Rejected",BM227,IF(BW227="",BM227,SUM(BM227,BW227)))</f>
        <v>0</v>
      </c>
      <c r="BU227" s="77">
        <f t="shared" ref="BU227:BU255" si="360">IF(BV$1="Rejected",BN227,IF(BX227="",BN227,SUM(BN227,BX227)))</f>
        <v>0</v>
      </c>
      <c r="BV227" s="101">
        <f t="shared" ref="BV227:BV259" si="361">IF(BT$1="","",SUM(BT227:BU227))</f>
        <v>0</v>
      </c>
      <c r="BW227" s="432">
        <f>IF(BT$1="","",SUMIF($H228:$H243,MID($H227,3,10),BW228:BW243))</f>
        <v>0</v>
      </c>
      <c r="BX227" s="432">
        <f>IF(BT$1="","",SUMIF($H228:$H243,MID($H227,3,10),BX228:BX243))</f>
        <v>0</v>
      </c>
      <c r="BY227" s="382"/>
      <c r="BZ227" s="320"/>
      <c r="CA227" s="77">
        <f t="shared" ref="CA227:CA255" si="362">IF(CC$1="Rejected",BT227,IF(CD227="",BT227,SUM(BT227,CD227)))</f>
        <v>0</v>
      </c>
      <c r="CB227" s="77">
        <f t="shared" ref="CB227:CB255" si="363">IF(CC$1="Rejected",BU227,IF(CE227="",BU227,SUM(BU227,CE227)))</f>
        <v>0</v>
      </c>
      <c r="CC227" s="101">
        <f t="shared" ref="CC227:CC259" si="364">IF(CA$1="","",SUM(CA227:CB227))</f>
        <v>0</v>
      </c>
      <c r="CD227" s="432">
        <f>IF(CA$1="","",SUMIF($H228:$H243,MID($H227,3,10),CD228:CD243))</f>
        <v>0</v>
      </c>
      <c r="CE227" s="432">
        <f>IF(CA$1="","",SUMIF($H228:$H243,MID($H227,3,10),CE228:CE243))</f>
        <v>0</v>
      </c>
      <c r="CF227" s="382"/>
      <c r="CG227" s="320"/>
      <c r="CH227" s="77">
        <f t="shared" ref="CH227:CH255" si="365">IF(CJ$1="Rejected",CA227,IF(CK227="",CA227,SUM(CA227,CK227)))</f>
        <v>0</v>
      </c>
      <c r="CI227" s="77">
        <f t="shared" ref="CI227:CI255" si="366">IF(CJ$1="Rejected",CB227,IF(CL227="",CB227,SUM(CB227,CL227)))</f>
        <v>0</v>
      </c>
      <c r="CJ227" s="101">
        <f t="shared" ref="CJ227:CJ259" si="367">IF(CH$1="","",SUM(CH227:CI227))</f>
        <v>0</v>
      </c>
      <c r="CK227" s="432">
        <f>IF(CH$1="","",SUMIF($H228:$H243,MID($H227,3,10),CK228:CK243))</f>
        <v>0</v>
      </c>
      <c r="CL227" s="432">
        <f>IF(CH$1="","",SUMIF($H228:$H243,MID($H227,3,10),CL228:CL243))</f>
        <v>0</v>
      </c>
      <c r="CM227" s="382"/>
      <c r="CN227" s="320"/>
      <c r="CO227" s="77">
        <f t="shared" ref="CO227:CO255" si="368">IF(CQ$1="Rejected",CH227,IF(CR227="",CH227,SUM(CH227,CR227)))</f>
        <v>0</v>
      </c>
      <c r="CP227" s="77">
        <f t="shared" ref="CP227:CP255" si="369">IF(CQ$1="Rejected",CI227,IF(CS227="",CI227,SUM(CI227,CS227)))</f>
        <v>0</v>
      </c>
      <c r="CQ227" s="101">
        <f t="shared" ref="CQ227:CQ259" si="370">IF(CO$1="","",SUM(CO227:CP227))</f>
        <v>0</v>
      </c>
      <c r="CR227" s="432">
        <f>IF(CO$1="","",SUMIF($H228:$H243,MID($H227,3,10),CR228:CR243))</f>
        <v>0</v>
      </c>
      <c r="CS227" s="432">
        <f>IF(CO$1="","",SUMIF($H228:$H243,MID($H227,3,10),CS228:CS243))</f>
        <v>0</v>
      </c>
      <c r="CT227" s="382"/>
      <c r="CU227" s="320"/>
      <c r="CV227" s="77">
        <f t="shared" ref="CV227:CV255" si="371">IF(CX$1="Rejected",CO227,IF(CY227="",CO227,SUM(CO227,CY227)))</f>
        <v>0</v>
      </c>
      <c r="CW227" s="77">
        <f t="shared" ref="CW227:CW255" si="372">IF(CX$1="Rejected",CP227,IF(CZ227="",CP227,SUM(CP227,CZ227)))</f>
        <v>0</v>
      </c>
      <c r="CX227" s="101">
        <f t="shared" ref="CX227:CX259" si="373">IF(CV$1="","",SUM(CV227:CW227))</f>
        <v>0</v>
      </c>
      <c r="CY227" s="432">
        <f>IF(CV$1="","",SUMIF($H228:$H243,MID($H227,3,10),CY228:CY243))</f>
        <v>0</v>
      </c>
      <c r="CZ227" s="432">
        <f>IF(CV$1="","",SUMIF($H228:$H243,MID($H227,3,10),CZ228:CZ243))</f>
        <v>0</v>
      </c>
      <c r="DA227" s="382"/>
      <c r="DB227" s="320"/>
      <c r="DC227" s="77">
        <f t="shared" ref="DC227:DC255" si="374">IF(DE$1="Rejected",CV227,IF(DF227="",CV227,SUM(CV227,DF227)))</f>
        <v>0</v>
      </c>
      <c r="DD227" s="77">
        <f t="shared" ref="DD227:DD255" si="375">IF(DE$1="Rejected",CW227,IF(DG227="",CW227,SUM(CW227,DG227)))</f>
        <v>0</v>
      </c>
      <c r="DE227" s="101">
        <f t="shared" ref="DE227:DE259" si="376">IF(DC$1="","",SUM(DC227:DD227))</f>
        <v>0</v>
      </c>
      <c r="DF227" s="432">
        <f>IF(DC$1="","",SUMIF($H228:$H243,MID($H227,3,10),DF228:DF243))</f>
        <v>0</v>
      </c>
      <c r="DG227" s="432">
        <f>IF(DC$1="","",SUMIF($H228:$H243,MID($H227,3,10),DG228:DG243))</f>
        <v>0</v>
      </c>
      <c r="DH227" s="382"/>
      <c r="DI227" s="320"/>
      <c r="DJ227" s="77">
        <f t="shared" ref="DJ227:DJ255" si="377">IF(DL$1="Rejected",DC227,IF(DM227="",DC227,SUM(DC227,DM227)))</f>
        <v>0</v>
      </c>
      <c r="DK227" s="77">
        <f t="shared" ref="DK227:DK255" si="378">IF(DL$1="Rejected",DD227,IF(DN227="",DD227,SUM(DD227,DN227)))</f>
        <v>0</v>
      </c>
      <c r="DL227" s="101">
        <f t="shared" ref="DL227:DL259" si="379">IF(DJ$1="","",SUM(DJ227:DK227))</f>
        <v>0</v>
      </c>
      <c r="DM227" s="432">
        <f>IF(DJ$1="","",SUMIF($H228:$H243,MID($H227,3,10),DM228:DM243))</f>
        <v>0</v>
      </c>
      <c r="DN227" s="432">
        <f>IF(DJ$1="","",SUMIF($H228:$H243,MID($H227,3,10),DN228:DN243))</f>
        <v>0</v>
      </c>
      <c r="DO227" s="382"/>
      <c r="DP227" s="320"/>
      <c r="DQ227" s="77">
        <f t="shared" ref="DQ227:DQ255" si="380">IF(DS$1="Rejected",DJ227,IF(DT227="",DJ227,SUM(DJ227,DT227)))</f>
        <v>0</v>
      </c>
      <c r="DR227" s="77">
        <f t="shared" ref="DR227:DR255" si="381">IF(DS$1="Rejected",DK227,IF(DU227="",DK227,SUM(DK227,DU227)))</f>
        <v>0</v>
      </c>
      <c r="DS227" s="101">
        <f t="shared" ref="DS227:DS259" si="382">IF(DQ$1="","",SUM(DQ227:DR227))</f>
        <v>0</v>
      </c>
      <c r="DT227" s="432">
        <f>IF(DQ$1="","",SUMIF($H228:$H243,MID($H227,3,10),DT228:DT243))</f>
        <v>0</v>
      </c>
      <c r="DU227" s="432">
        <f>IF(DQ$1="","",SUMIF($H228:$H243,MID($H227,3,10),DU228:DU243))</f>
        <v>0</v>
      </c>
      <c r="DV227" s="382"/>
    </row>
    <row r="228" spans="1:126" ht="12.75" outlineLevel="1" x14ac:dyDescent="0.2">
      <c r="A228" s="92" t="s">
        <v>97</v>
      </c>
      <c r="B228" s="166" t="s">
        <v>92</v>
      </c>
      <c r="C228" s="50"/>
      <c r="D228" s="51"/>
      <c r="E228" s="102">
        <f t="shared" si="330"/>
        <v>0</v>
      </c>
      <c r="F228" s="147"/>
      <c r="G228" s="18"/>
      <c r="H228" s="322" t="s">
        <v>336</v>
      </c>
      <c r="I228" s="79">
        <f t="shared" si="331"/>
        <v>0</v>
      </c>
      <c r="J228" s="79">
        <f t="shared" si="332"/>
        <v>0</v>
      </c>
      <c r="K228" s="102">
        <f t="shared" si="333"/>
        <v>0</v>
      </c>
      <c r="L228" s="535"/>
      <c r="M228" s="535"/>
      <c r="N228" s="407"/>
      <c r="O228" s="322" t="str">
        <f t="shared" si="334"/>
        <v>SME</v>
      </c>
      <c r="P228" s="79">
        <f t="shared" si="335"/>
        <v>0</v>
      </c>
      <c r="Q228" s="79">
        <f t="shared" si="336"/>
        <v>0</v>
      </c>
      <c r="R228" s="102">
        <f t="shared" si="337"/>
        <v>0</v>
      </c>
      <c r="S228" s="535"/>
      <c r="T228" s="535"/>
      <c r="U228" s="407"/>
      <c r="V228" s="322"/>
      <c r="W228" s="79">
        <f t="shared" si="338"/>
        <v>0</v>
      </c>
      <c r="X228" s="79">
        <f t="shared" si="339"/>
        <v>0</v>
      </c>
      <c r="Y228" s="102">
        <f t="shared" si="340"/>
        <v>0</v>
      </c>
      <c r="Z228" s="535"/>
      <c r="AA228" s="535"/>
      <c r="AB228" s="407"/>
      <c r="AC228" s="322"/>
      <c r="AD228" s="79">
        <f t="shared" si="341"/>
        <v>0</v>
      </c>
      <c r="AE228" s="79">
        <f t="shared" si="342"/>
        <v>0</v>
      </c>
      <c r="AF228" s="102">
        <f t="shared" si="343"/>
        <v>0</v>
      </c>
      <c r="AG228" s="535"/>
      <c r="AH228" s="535"/>
      <c r="AI228" s="407"/>
      <c r="AJ228" s="322"/>
      <c r="AK228" s="79">
        <f t="shared" si="344"/>
        <v>0</v>
      </c>
      <c r="AL228" s="79">
        <f t="shared" si="345"/>
        <v>0</v>
      </c>
      <c r="AM228" s="102">
        <f t="shared" si="346"/>
        <v>0</v>
      </c>
      <c r="AN228" s="535"/>
      <c r="AO228" s="535"/>
      <c r="AP228" s="407"/>
      <c r="AQ228" s="322"/>
      <c r="AR228" s="79">
        <f t="shared" si="347"/>
        <v>0</v>
      </c>
      <c r="AS228" s="79">
        <f t="shared" si="348"/>
        <v>0</v>
      </c>
      <c r="AT228" s="102">
        <f t="shared" si="349"/>
        <v>0</v>
      </c>
      <c r="AU228" s="535"/>
      <c r="AV228" s="535"/>
      <c r="AW228" s="407"/>
      <c r="AX228" s="322"/>
      <c r="AY228" s="79">
        <f t="shared" si="350"/>
        <v>0</v>
      </c>
      <c r="AZ228" s="79">
        <f t="shared" si="351"/>
        <v>0</v>
      </c>
      <c r="BA228" s="102">
        <f t="shared" si="352"/>
        <v>0</v>
      </c>
      <c r="BB228" s="535"/>
      <c r="BC228" s="535"/>
      <c r="BD228" s="407"/>
      <c r="BE228" s="322"/>
      <c r="BF228" s="79">
        <f t="shared" si="353"/>
        <v>0</v>
      </c>
      <c r="BG228" s="79">
        <f t="shared" si="354"/>
        <v>0</v>
      </c>
      <c r="BH228" s="102">
        <f t="shared" si="355"/>
        <v>0</v>
      </c>
      <c r="BI228" s="535"/>
      <c r="BJ228" s="535"/>
      <c r="BK228" s="407"/>
      <c r="BL228" s="322"/>
      <c r="BM228" s="79">
        <f t="shared" si="356"/>
        <v>0</v>
      </c>
      <c r="BN228" s="79">
        <f t="shared" si="357"/>
        <v>0</v>
      </c>
      <c r="BO228" s="102">
        <f t="shared" si="358"/>
        <v>0</v>
      </c>
      <c r="BP228" s="535"/>
      <c r="BQ228" s="535"/>
      <c r="BR228" s="407"/>
      <c r="BS228" s="322"/>
      <c r="BT228" s="79">
        <f t="shared" si="359"/>
        <v>0</v>
      </c>
      <c r="BU228" s="79">
        <f t="shared" si="360"/>
        <v>0</v>
      </c>
      <c r="BV228" s="102">
        <f t="shared" si="361"/>
        <v>0</v>
      </c>
      <c r="BW228" s="535"/>
      <c r="BX228" s="535"/>
      <c r="BY228" s="407"/>
      <c r="BZ228" s="322"/>
      <c r="CA228" s="79">
        <f t="shared" si="362"/>
        <v>0</v>
      </c>
      <c r="CB228" s="79">
        <f t="shared" si="363"/>
        <v>0</v>
      </c>
      <c r="CC228" s="102">
        <f t="shared" si="364"/>
        <v>0</v>
      </c>
      <c r="CD228" s="535"/>
      <c r="CE228" s="535"/>
      <c r="CF228" s="407"/>
      <c r="CG228" s="322"/>
      <c r="CH228" s="79">
        <f t="shared" si="365"/>
        <v>0</v>
      </c>
      <c r="CI228" s="79">
        <f t="shared" si="366"/>
        <v>0</v>
      </c>
      <c r="CJ228" s="102">
        <f t="shared" si="367"/>
        <v>0</v>
      </c>
      <c r="CK228" s="535"/>
      <c r="CL228" s="535"/>
      <c r="CM228" s="407"/>
      <c r="CN228" s="322"/>
      <c r="CO228" s="79">
        <f t="shared" si="368"/>
        <v>0</v>
      </c>
      <c r="CP228" s="79">
        <f t="shared" si="369"/>
        <v>0</v>
      </c>
      <c r="CQ228" s="102">
        <f t="shared" si="370"/>
        <v>0</v>
      </c>
      <c r="CR228" s="535"/>
      <c r="CS228" s="535"/>
      <c r="CT228" s="407"/>
      <c r="CU228" s="322"/>
      <c r="CV228" s="79">
        <f t="shared" si="371"/>
        <v>0</v>
      </c>
      <c r="CW228" s="79">
        <f t="shared" si="372"/>
        <v>0</v>
      </c>
      <c r="CX228" s="102">
        <f t="shared" si="373"/>
        <v>0</v>
      </c>
      <c r="CY228" s="535"/>
      <c r="CZ228" s="535"/>
      <c r="DA228" s="407"/>
      <c r="DB228" s="322"/>
      <c r="DC228" s="79">
        <f t="shared" si="374"/>
        <v>0</v>
      </c>
      <c r="DD228" s="79">
        <f t="shared" si="375"/>
        <v>0</v>
      </c>
      <c r="DE228" s="102">
        <f t="shared" si="376"/>
        <v>0</v>
      </c>
      <c r="DF228" s="535"/>
      <c r="DG228" s="535"/>
      <c r="DH228" s="407"/>
      <c r="DI228" s="322"/>
      <c r="DJ228" s="79">
        <f t="shared" si="377"/>
        <v>0</v>
      </c>
      <c r="DK228" s="79">
        <f t="shared" si="378"/>
        <v>0</v>
      </c>
      <c r="DL228" s="102">
        <f t="shared" si="379"/>
        <v>0</v>
      </c>
      <c r="DM228" s="535"/>
      <c r="DN228" s="535"/>
      <c r="DO228" s="407"/>
      <c r="DP228" s="322"/>
      <c r="DQ228" s="79">
        <f t="shared" si="380"/>
        <v>0</v>
      </c>
      <c r="DR228" s="79">
        <f t="shared" si="381"/>
        <v>0</v>
      </c>
      <c r="DS228" s="102">
        <f t="shared" si="382"/>
        <v>0</v>
      </c>
      <c r="DT228" s="535"/>
      <c r="DU228" s="535"/>
      <c r="DV228" s="407"/>
    </row>
    <row r="229" spans="1:126" ht="12.75" outlineLevel="1" x14ac:dyDescent="0.2">
      <c r="A229" s="92" t="s">
        <v>97</v>
      </c>
      <c r="B229" s="166" t="s">
        <v>92</v>
      </c>
      <c r="C229" s="50"/>
      <c r="D229" s="51"/>
      <c r="E229" s="102">
        <f t="shared" si="330"/>
        <v>0</v>
      </c>
      <c r="F229" s="147"/>
      <c r="G229" s="18"/>
      <c r="H229" s="322" t="s">
        <v>336</v>
      </c>
      <c r="I229" s="79">
        <f t="shared" si="331"/>
        <v>0</v>
      </c>
      <c r="J229" s="79">
        <f t="shared" si="332"/>
        <v>0</v>
      </c>
      <c r="K229" s="102">
        <f t="shared" si="333"/>
        <v>0</v>
      </c>
      <c r="L229" s="535"/>
      <c r="M229" s="535"/>
      <c r="N229" s="407"/>
      <c r="O229" s="322" t="str">
        <f t="shared" si="334"/>
        <v>SME</v>
      </c>
      <c r="P229" s="79">
        <f t="shared" si="335"/>
        <v>0</v>
      </c>
      <c r="Q229" s="79">
        <f t="shared" si="336"/>
        <v>0</v>
      </c>
      <c r="R229" s="102">
        <f t="shared" si="337"/>
        <v>0</v>
      </c>
      <c r="S229" s="535"/>
      <c r="T229" s="535"/>
      <c r="U229" s="407"/>
      <c r="V229" s="322"/>
      <c r="W229" s="79">
        <f t="shared" si="338"/>
        <v>0</v>
      </c>
      <c r="X229" s="79">
        <f t="shared" si="339"/>
        <v>0</v>
      </c>
      <c r="Y229" s="102">
        <f t="shared" si="340"/>
        <v>0</v>
      </c>
      <c r="Z229" s="535"/>
      <c r="AA229" s="535"/>
      <c r="AB229" s="407"/>
      <c r="AC229" s="322"/>
      <c r="AD229" s="79">
        <f t="shared" si="341"/>
        <v>0</v>
      </c>
      <c r="AE229" s="79">
        <f t="shared" si="342"/>
        <v>0</v>
      </c>
      <c r="AF229" s="102">
        <f t="shared" si="343"/>
        <v>0</v>
      </c>
      <c r="AG229" s="535"/>
      <c r="AH229" s="535"/>
      <c r="AI229" s="407"/>
      <c r="AJ229" s="322"/>
      <c r="AK229" s="79">
        <f t="shared" si="344"/>
        <v>0</v>
      </c>
      <c r="AL229" s="79">
        <f t="shared" si="345"/>
        <v>0</v>
      </c>
      <c r="AM229" s="102">
        <f t="shared" si="346"/>
        <v>0</v>
      </c>
      <c r="AN229" s="535"/>
      <c r="AO229" s="535"/>
      <c r="AP229" s="407"/>
      <c r="AQ229" s="322"/>
      <c r="AR229" s="79">
        <f t="shared" si="347"/>
        <v>0</v>
      </c>
      <c r="AS229" s="79">
        <f t="shared" si="348"/>
        <v>0</v>
      </c>
      <c r="AT229" s="102">
        <f t="shared" si="349"/>
        <v>0</v>
      </c>
      <c r="AU229" s="535"/>
      <c r="AV229" s="535"/>
      <c r="AW229" s="407"/>
      <c r="AX229" s="322"/>
      <c r="AY229" s="79">
        <f t="shared" si="350"/>
        <v>0</v>
      </c>
      <c r="AZ229" s="79">
        <f t="shared" si="351"/>
        <v>0</v>
      </c>
      <c r="BA229" s="102">
        <f t="shared" si="352"/>
        <v>0</v>
      </c>
      <c r="BB229" s="535"/>
      <c r="BC229" s="535"/>
      <c r="BD229" s="407"/>
      <c r="BE229" s="322"/>
      <c r="BF229" s="79">
        <f t="shared" si="353"/>
        <v>0</v>
      </c>
      <c r="BG229" s="79">
        <f t="shared" si="354"/>
        <v>0</v>
      </c>
      <c r="BH229" s="102">
        <f t="shared" si="355"/>
        <v>0</v>
      </c>
      <c r="BI229" s="535"/>
      <c r="BJ229" s="535"/>
      <c r="BK229" s="407"/>
      <c r="BL229" s="322"/>
      <c r="BM229" s="79">
        <f t="shared" si="356"/>
        <v>0</v>
      </c>
      <c r="BN229" s="79">
        <f t="shared" si="357"/>
        <v>0</v>
      </c>
      <c r="BO229" s="102">
        <f t="shared" si="358"/>
        <v>0</v>
      </c>
      <c r="BP229" s="535"/>
      <c r="BQ229" s="535"/>
      <c r="BR229" s="407"/>
      <c r="BS229" s="322"/>
      <c r="BT229" s="79">
        <f t="shared" si="359"/>
        <v>0</v>
      </c>
      <c r="BU229" s="79">
        <f t="shared" si="360"/>
        <v>0</v>
      </c>
      <c r="BV229" s="102">
        <f t="shared" si="361"/>
        <v>0</v>
      </c>
      <c r="BW229" s="535"/>
      <c r="BX229" s="535"/>
      <c r="BY229" s="407"/>
      <c r="BZ229" s="322"/>
      <c r="CA229" s="79">
        <f t="shared" si="362"/>
        <v>0</v>
      </c>
      <c r="CB229" s="79">
        <f t="shared" si="363"/>
        <v>0</v>
      </c>
      <c r="CC229" s="102">
        <f t="shared" si="364"/>
        <v>0</v>
      </c>
      <c r="CD229" s="535"/>
      <c r="CE229" s="535"/>
      <c r="CF229" s="407"/>
      <c r="CG229" s="322"/>
      <c r="CH229" s="79">
        <f t="shared" si="365"/>
        <v>0</v>
      </c>
      <c r="CI229" s="79">
        <f t="shared" si="366"/>
        <v>0</v>
      </c>
      <c r="CJ229" s="102">
        <f t="shared" si="367"/>
        <v>0</v>
      </c>
      <c r="CK229" s="535"/>
      <c r="CL229" s="535"/>
      <c r="CM229" s="407"/>
      <c r="CN229" s="322"/>
      <c r="CO229" s="79">
        <f t="shared" si="368"/>
        <v>0</v>
      </c>
      <c r="CP229" s="79">
        <f t="shared" si="369"/>
        <v>0</v>
      </c>
      <c r="CQ229" s="102">
        <f t="shared" si="370"/>
        <v>0</v>
      </c>
      <c r="CR229" s="535"/>
      <c r="CS229" s="535"/>
      <c r="CT229" s="407"/>
      <c r="CU229" s="322"/>
      <c r="CV229" s="79">
        <f t="shared" si="371"/>
        <v>0</v>
      </c>
      <c r="CW229" s="79">
        <f t="shared" si="372"/>
        <v>0</v>
      </c>
      <c r="CX229" s="102">
        <f t="shared" si="373"/>
        <v>0</v>
      </c>
      <c r="CY229" s="535"/>
      <c r="CZ229" s="535"/>
      <c r="DA229" s="407"/>
      <c r="DB229" s="322"/>
      <c r="DC229" s="79">
        <f t="shared" si="374"/>
        <v>0</v>
      </c>
      <c r="DD229" s="79">
        <f t="shared" si="375"/>
        <v>0</v>
      </c>
      <c r="DE229" s="102">
        <f t="shared" si="376"/>
        <v>0</v>
      </c>
      <c r="DF229" s="535"/>
      <c r="DG229" s="535"/>
      <c r="DH229" s="407"/>
      <c r="DI229" s="322"/>
      <c r="DJ229" s="79">
        <f t="shared" si="377"/>
        <v>0</v>
      </c>
      <c r="DK229" s="79">
        <f t="shared" si="378"/>
        <v>0</v>
      </c>
      <c r="DL229" s="102">
        <f t="shared" si="379"/>
        <v>0</v>
      </c>
      <c r="DM229" s="535"/>
      <c r="DN229" s="535"/>
      <c r="DO229" s="407"/>
      <c r="DP229" s="322"/>
      <c r="DQ229" s="79">
        <f t="shared" si="380"/>
        <v>0</v>
      </c>
      <c r="DR229" s="79">
        <f t="shared" si="381"/>
        <v>0</v>
      </c>
      <c r="DS229" s="102">
        <f t="shared" si="382"/>
        <v>0</v>
      </c>
      <c r="DT229" s="535"/>
      <c r="DU229" s="535"/>
      <c r="DV229" s="407"/>
    </row>
    <row r="230" spans="1:126" ht="12.75" outlineLevel="1" x14ac:dyDescent="0.2">
      <c r="A230" s="92" t="s">
        <v>98</v>
      </c>
      <c r="B230" s="166" t="s">
        <v>93</v>
      </c>
      <c r="C230" s="52"/>
      <c r="D230" s="51"/>
      <c r="E230" s="102">
        <f t="shared" si="330"/>
        <v>0</v>
      </c>
      <c r="F230" s="147"/>
      <c r="G230" s="18" t="s">
        <v>189</v>
      </c>
      <c r="H230" s="322" t="s">
        <v>336</v>
      </c>
      <c r="I230" s="79">
        <f t="shared" si="331"/>
        <v>0</v>
      </c>
      <c r="J230" s="79">
        <f t="shared" si="332"/>
        <v>0</v>
      </c>
      <c r="K230" s="102">
        <f t="shared" si="333"/>
        <v>0</v>
      </c>
      <c r="L230" s="535"/>
      <c r="M230" s="535"/>
      <c r="N230" s="407"/>
      <c r="O230" s="322" t="str">
        <f t="shared" si="334"/>
        <v>SME</v>
      </c>
      <c r="P230" s="79">
        <f t="shared" si="335"/>
        <v>0</v>
      </c>
      <c r="Q230" s="79">
        <f t="shared" si="336"/>
        <v>0</v>
      </c>
      <c r="R230" s="102">
        <f t="shared" si="337"/>
        <v>0</v>
      </c>
      <c r="S230" s="535"/>
      <c r="T230" s="535"/>
      <c r="U230" s="407"/>
      <c r="V230" s="322"/>
      <c r="W230" s="79">
        <f t="shared" si="338"/>
        <v>0</v>
      </c>
      <c r="X230" s="79">
        <f t="shared" si="339"/>
        <v>0</v>
      </c>
      <c r="Y230" s="102">
        <f t="shared" si="340"/>
        <v>0</v>
      </c>
      <c r="Z230" s="535"/>
      <c r="AA230" s="535"/>
      <c r="AB230" s="407"/>
      <c r="AC230" s="322"/>
      <c r="AD230" s="79">
        <f t="shared" si="341"/>
        <v>0</v>
      </c>
      <c r="AE230" s="79">
        <f t="shared" si="342"/>
        <v>0</v>
      </c>
      <c r="AF230" s="102">
        <f t="shared" si="343"/>
        <v>0</v>
      </c>
      <c r="AG230" s="535"/>
      <c r="AH230" s="535"/>
      <c r="AI230" s="407"/>
      <c r="AJ230" s="322"/>
      <c r="AK230" s="79">
        <f t="shared" si="344"/>
        <v>0</v>
      </c>
      <c r="AL230" s="79">
        <f t="shared" si="345"/>
        <v>0</v>
      </c>
      <c r="AM230" s="102">
        <f t="shared" si="346"/>
        <v>0</v>
      </c>
      <c r="AN230" s="535"/>
      <c r="AO230" s="535"/>
      <c r="AP230" s="407"/>
      <c r="AQ230" s="322"/>
      <c r="AR230" s="79">
        <f t="shared" si="347"/>
        <v>0</v>
      </c>
      <c r="AS230" s="79">
        <f t="shared" si="348"/>
        <v>0</v>
      </c>
      <c r="AT230" s="102">
        <f t="shared" si="349"/>
        <v>0</v>
      </c>
      <c r="AU230" s="535"/>
      <c r="AV230" s="535"/>
      <c r="AW230" s="407"/>
      <c r="AX230" s="322"/>
      <c r="AY230" s="79">
        <f t="shared" si="350"/>
        <v>0</v>
      </c>
      <c r="AZ230" s="79">
        <f t="shared" si="351"/>
        <v>0</v>
      </c>
      <c r="BA230" s="102">
        <f t="shared" si="352"/>
        <v>0</v>
      </c>
      <c r="BB230" s="535"/>
      <c r="BC230" s="535"/>
      <c r="BD230" s="407"/>
      <c r="BE230" s="322"/>
      <c r="BF230" s="79">
        <f t="shared" si="353"/>
        <v>0</v>
      </c>
      <c r="BG230" s="79">
        <f t="shared" si="354"/>
        <v>0</v>
      </c>
      <c r="BH230" s="102">
        <f t="shared" si="355"/>
        <v>0</v>
      </c>
      <c r="BI230" s="535"/>
      <c r="BJ230" s="535"/>
      <c r="BK230" s="407"/>
      <c r="BL230" s="322"/>
      <c r="BM230" s="79">
        <f t="shared" si="356"/>
        <v>0</v>
      </c>
      <c r="BN230" s="79">
        <f t="shared" si="357"/>
        <v>0</v>
      </c>
      <c r="BO230" s="102">
        <f t="shared" si="358"/>
        <v>0</v>
      </c>
      <c r="BP230" s="535"/>
      <c r="BQ230" s="535"/>
      <c r="BR230" s="407"/>
      <c r="BS230" s="322"/>
      <c r="BT230" s="79">
        <f t="shared" si="359"/>
        <v>0</v>
      </c>
      <c r="BU230" s="79">
        <f t="shared" si="360"/>
        <v>0</v>
      </c>
      <c r="BV230" s="102">
        <f t="shared" si="361"/>
        <v>0</v>
      </c>
      <c r="BW230" s="535"/>
      <c r="BX230" s="535"/>
      <c r="BY230" s="407"/>
      <c r="BZ230" s="322"/>
      <c r="CA230" s="79">
        <f t="shared" si="362"/>
        <v>0</v>
      </c>
      <c r="CB230" s="79">
        <f t="shared" si="363"/>
        <v>0</v>
      </c>
      <c r="CC230" s="102">
        <f t="shared" si="364"/>
        <v>0</v>
      </c>
      <c r="CD230" s="535"/>
      <c r="CE230" s="535"/>
      <c r="CF230" s="407"/>
      <c r="CG230" s="322"/>
      <c r="CH230" s="79">
        <f t="shared" si="365"/>
        <v>0</v>
      </c>
      <c r="CI230" s="79">
        <f t="shared" si="366"/>
        <v>0</v>
      </c>
      <c r="CJ230" s="102">
        <f t="shared" si="367"/>
        <v>0</v>
      </c>
      <c r="CK230" s="535"/>
      <c r="CL230" s="535"/>
      <c r="CM230" s="407"/>
      <c r="CN230" s="322"/>
      <c r="CO230" s="79">
        <f t="shared" si="368"/>
        <v>0</v>
      </c>
      <c r="CP230" s="79">
        <f t="shared" si="369"/>
        <v>0</v>
      </c>
      <c r="CQ230" s="102">
        <f t="shared" si="370"/>
        <v>0</v>
      </c>
      <c r="CR230" s="535"/>
      <c r="CS230" s="535"/>
      <c r="CT230" s="407"/>
      <c r="CU230" s="322"/>
      <c r="CV230" s="79">
        <f t="shared" si="371"/>
        <v>0</v>
      </c>
      <c r="CW230" s="79">
        <f t="shared" si="372"/>
        <v>0</v>
      </c>
      <c r="CX230" s="102">
        <f t="shared" si="373"/>
        <v>0</v>
      </c>
      <c r="CY230" s="535"/>
      <c r="CZ230" s="535"/>
      <c r="DA230" s="407"/>
      <c r="DB230" s="322"/>
      <c r="DC230" s="79">
        <f t="shared" si="374"/>
        <v>0</v>
      </c>
      <c r="DD230" s="79">
        <f t="shared" si="375"/>
        <v>0</v>
      </c>
      <c r="DE230" s="102">
        <f t="shared" si="376"/>
        <v>0</v>
      </c>
      <c r="DF230" s="535"/>
      <c r="DG230" s="535"/>
      <c r="DH230" s="407"/>
      <c r="DI230" s="322"/>
      <c r="DJ230" s="79">
        <f t="shared" si="377"/>
        <v>0</v>
      </c>
      <c r="DK230" s="79">
        <f t="shared" si="378"/>
        <v>0</v>
      </c>
      <c r="DL230" s="102">
        <f t="shared" si="379"/>
        <v>0</v>
      </c>
      <c r="DM230" s="535"/>
      <c r="DN230" s="535"/>
      <c r="DO230" s="407"/>
      <c r="DP230" s="322"/>
      <c r="DQ230" s="79">
        <f t="shared" si="380"/>
        <v>0</v>
      </c>
      <c r="DR230" s="79">
        <f t="shared" si="381"/>
        <v>0</v>
      </c>
      <c r="DS230" s="102">
        <f t="shared" si="382"/>
        <v>0</v>
      </c>
      <c r="DT230" s="535"/>
      <c r="DU230" s="535"/>
      <c r="DV230" s="407"/>
    </row>
    <row r="231" spans="1:126" ht="12.75" outlineLevel="1" x14ac:dyDescent="0.2">
      <c r="A231" s="92" t="s">
        <v>98</v>
      </c>
      <c r="B231" s="166" t="s">
        <v>93</v>
      </c>
      <c r="C231" s="52"/>
      <c r="D231" s="51"/>
      <c r="E231" s="102">
        <f t="shared" si="330"/>
        <v>0</v>
      </c>
      <c r="F231" s="147"/>
      <c r="G231" s="18"/>
      <c r="H231" s="322" t="s">
        <v>336</v>
      </c>
      <c r="I231" s="79">
        <f t="shared" si="331"/>
        <v>0</v>
      </c>
      <c r="J231" s="79">
        <f t="shared" si="332"/>
        <v>0</v>
      </c>
      <c r="K231" s="102">
        <f t="shared" si="333"/>
        <v>0</v>
      </c>
      <c r="L231" s="535"/>
      <c r="M231" s="535"/>
      <c r="N231" s="407"/>
      <c r="O231" s="322" t="str">
        <f t="shared" si="334"/>
        <v>SME</v>
      </c>
      <c r="P231" s="79">
        <f t="shared" si="335"/>
        <v>0</v>
      </c>
      <c r="Q231" s="79">
        <f t="shared" si="336"/>
        <v>0</v>
      </c>
      <c r="R231" s="102">
        <f t="shared" si="337"/>
        <v>0</v>
      </c>
      <c r="S231" s="535"/>
      <c r="T231" s="535"/>
      <c r="U231" s="407"/>
      <c r="V231" s="322"/>
      <c r="W231" s="79">
        <f t="shared" si="338"/>
        <v>0</v>
      </c>
      <c r="X231" s="79">
        <f t="shared" si="339"/>
        <v>0</v>
      </c>
      <c r="Y231" s="102">
        <f t="shared" si="340"/>
        <v>0</v>
      </c>
      <c r="Z231" s="535"/>
      <c r="AA231" s="535"/>
      <c r="AB231" s="407"/>
      <c r="AC231" s="322"/>
      <c r="AD231" s="79">
        <f t="shared" si="341"/>
        <v>0</v>
      </c>
      <c r="AE231" s="79">
        <f t="shared" si="342"/>
        <v>0</v>
      </c>
      <c r="AF231" s="102">
        <f t="shared" si="343"/>
        <v>0</v>
      </c>
      <c r="AG231" s="535"/>
      <c r="AH231" s="535"/>
      <c r="AI231" s="407"/>
      <c r="AJ231" s="322"/>
      <c r="AK231" s="79">
        <f t="shared" si="344"/>
        <v>0</v>
      </c>
      <c r="AL231" s="79">
        <f t="shared" si="345"/>
        <v>0</v>
      </c>
      <c r="AM231" s="102">
        <f t="shared" si="346"/>
        <v>0</v>
      </c>
      <c r="AN231" s="535"/>
      <c r="AO231" s="535"/>
      <c r="AP231" s="407"/>
      <c r="AQ231" s="322"/>
      <c r="AR231" s="79">
        <f t="shared" si="347"/>
        <v>0</v>
      </c>
      <c r="AS231" s="79">
        <f t="shared" si="348"/>
        <v>0</v>
      </c>
      <c r="AT231" s="102">
        <f t="shared" si="349"/>
        <v>0</v>
      </c>
      <c r="AU231" s="535"/>
      <c r="AV231" s="535"/>
      <c r="AW231" s="407"/>
      <c r="AX231" s="322"/>
      <c r="AY231" s="79">
        <f t="shared" si="350"/>
        <v>0</v>
      </c>
      <c r="AZ231" s="79">
        <f t="shared" si="351"/>
        <v>0</v>
      </c>
      <c r="BA231" s="102">
        <f t="shared" si="352"/>
        <v>0</v>
      </c>
      <c r="BB231" s="535"/>
      <c r="BC231" s="535"/>
      <c r="BD231" s="407"/>
      <c r="BE231" s="322"/>
      <c r="BF231" s="79">
        <f t="shared" si="353"/>
        <v>0</v>
      </c>
      <c r="BG231" s="79">
        <f t="shared" si="354"/>
        <v>0</v>
      </c>
      <c r="BH231" s="102">
        <f t="shared" si="355"/>
        <v>0</v>
      </c>
      <c r="BI231" s="535"/>
      <c r="BJ231" s="535"/>
      <c r="BK231" s="407"/>
      <c r="BL231" s="322"/>
      <c r="BM231" s="79">
        <f t="shared" si="356"/>
        <v>0</v>
      </c>
      <c r="BN231" s="79">
        <f t="shared" si="357"/>
        <v>0</v>
      </c>
      <c r="BO231" s="102">
        <f t="shared" si="358"/>
        <v>0</v>
      </c>
      <c r="BP231" s="535"/>
      <c r="BQ231" s="535"/>
      <c r="BR231" s="407"/>
      <c r="BS231" s="322"/>
      <c r="BT231" s="79">
        <f t="shared" si="359"/>
        <v>0</v>
      </c>
      <c r="BU231" s="79">
        <f t="shared" si="360"/>
        <v>0</v>
      </c>
      <c r="BV231" s="102">
        <f t="shared" si="361"/>
        <v>0</v>
      </c>
      <c r="BW231" s="535"/>
      <c r="BX231" s="535"/>
      <c r="BY231" s="407"/>
      <c r="BZ231" s="322"/>
      <c r="CA231" s="79">
        <f t="shared" si="362"/>
        <v>0</v>
      </c>
      <c r="CB231" s="79">
        <f t="shared" si="363"/>
        <v>0</v>
      </c>
      <c r="CC231" s="102">
        <f t="shared" si="364"/>
        <v>0</v>
      </c>
      <c r="CD231" s="535"/>
      <c r="CE231" s="535"/>
      <c r="CF231" s="407"/>
      <c r="CG231" s="322"/>
      <c r="CH231" s="79">
        <f t="shared" si="365"/>
        <v>0</v>
      </c>
      <c r="CI231" s="79">
        <f t="shared" si="366"/>
        <v>0</v>
      </c>
      <c r="CJ231" s="102">
        <f t="shared" si="367"/>
        <v>0</v>
      </c>
      <c r="CK231" s="535"/>
      <c r="CL231" s="535"/>
      <c r="CM231" s="407"/>
      <c r="CN231" s="322"/>
      <c r="CO231" s="79">
        <f t="shared" si="368"/>
        <v>0</v>
      </c>
      <c r="CP231" s="79">
        <f t="shared" si="369"/>
        <v>0</v>
      </c>
      <c r="CQ231" s="102">
        <f t="shared" si="370"/>
        <v>0</v>
      </c>
      <c r="CR231" s="535"/>
      <c r="CS231" s="535"/>
      <c r="CT231" s="407"/>
      <c r="CU231" s="322"/>
      <c r="CV231" s="79">
        <f t="shared" si="371"/>
        <v>0</v>
      </c>
      <c r="CW231" s="79">
        <f t="shared" si="372"/>
        <v>0</v>
      </c>
      <c r="CX231" s="102">
        <f t="shared" si="373"/>
        <v>0</v>
      </c>
      <c r="CY231" s="535"/>
      <c r="CZ231" s="535"/>
      <c r="DA231" s="407"/>
      <c r="DB231" s="322"/>
      <c r="DC231" s="79">
        <f t="shared" si="374"/>
        <v>0</v>
      </c>
      <c r="DD231" s="79">
        <f t="shared" si="375"/>
        <v>0</v>
      </c>
      <c r="DE231" s="102">
        <f t="shared" si="376"/>
        <v>0</v>
      </c>
      <c r="DF231" s="535"/>
      <c r="DG231" s="535"/>
      <c r="DH231" s="407"/>
      <c r="DI231" s="322"/>
      <c r="DJ231" s="79">
        <f t="shared" si="377"/>
        <v>0</v>
      </c>
      <c r="DK231" s="79">
        <f t="shared" si="378"/>
        <v>0</v>
      </c>
      <c r="DL231" s="102">
        <f t="shared" si="379"/>
        <v>0</v>
      </c>
      <c r="DM231" s="535"/>
      <c r="DN231" s="535"/>
      <c r="DO231" s="407"/>
      <c r="DP231" s="322"/>
      <c r="DQ231" s="79">
        <f t="shared" si="380"/>
        <v>0</v>
      </c>
      <c r="DR231" s="79">
        <f t="shared" si="381"/>
        <v>0</v>
      </c>
      <c r="DS231" s="102">
        <f t="shared" si="382"/>
        <v>0</v>
      </c>
      <c r="DT231" s="535"/>
      <c r="DU231" s="535"/>
      <c r="DV231" s="407"/>
    </row>
    <row r="232" spans="1:126" ht="12.75" outlineLevel="1" x14ac:dyDescent="0.2">
      <c r="A232" s="92" t="s">
        <v>98</v>
      </c>
      <c r="B232" s="166" t="s">
        <v>93</v>
      </c>
      <c r="C232" s="52"/>
      <c r="D232" s="51"/>
      <c r="E232" s="102">
        <f t="shared" si="330"/>
        <v>0</v>
      </c>
      <c r="F232" s="147"/>
      <c r="G232" s="18"/>
      <c r="H232" s="322" t="s">
        <v>336</v>
      </c>
      <c r="I232" s="79">
        <f t="shared" si="331"/>
        <v>0</v>
      </c>
      <c r="J232" s="79">
        <f t="shared" si="332"/>
        <v>0</v>
      </c>
      <c r="K232" s="102">
        <f t="shared" si="333"/>
        <v>0</v>
      </c>
      <c r="L232" s="535"/>
      <c r="M232" s="535"/>
      <c r="N232" s="407"/>
      <c r="O232" s="322" t="str">
        <f t="shared" si="334"/>
        <v>SME</v>
      </c>
      <c r="P232" s="79">
        <f t="shared" si="335"/>
        <v>0</v>
      </c>
      <c r="Q232" s="79">
        <f t="shared" si="336"/>
        <v>0</v>
      </c>
      <c r="R232" s="102">
        <f t="shared" si="337"/>
        <v>0</v>
      </c>
      <c r="S232" s="535"/>
      <c r="T232" s="535"/>
      <c r="U232" s="407"/>
      <c r="V232" s="322"/>
      <c r="W232" s="79">
        <f t="shared" si="338"/>
        <v>0</v>
      </c>
      <c r="X232" s="79">
        <f t="shared" si="339"/>
        <v>0</v>
      </c>
      <c r="Y232" s="102">
        <f t="shared" si="340"/>
        <v>0</v>
      </c>
      <c r="Z232" s="535"/>
      <c r="AA232" s="535"/>
      <c r="AB232" s="407"/>
      <c r="AC232" s="322"/>
      <c r="AD232" s="79">
        <f t="shared" si="341"/>
        <v>0</v>
      </c>
      <c r="AE232" s="79">
        <f t="shared" si="342"/>
        <v>0</v>
      </c>
      <c r="AF232" s="102">
        <f t="shared" si="343"/>
        <v>0</v>
      </c>
      <c r="AG232" s="535"/>
      <c r="AH232" s="535"/>
      <c r="AI232" s="407"/>
      <c r="AJ232" s="322"/>
      <c r="AK232" s="79">
        <f t="shared" si="344"/>
        <v>0</v>
      </c>
      <c r="AL232" s="79">
        <f t="shared" si="345"/>
        <v>0</v>
      </c>
      <c r="AM232" s="102">
        <f t="shared" si="346"/>
        <v>0</v>
      </c>
      <c r="AN232" s="535"/>
      <c r="AO232" s="535"/>
      <c r="AP232" s="407"/>
      <c r="AQ232" s="322"/>
      <c r="AR232" s="79">
        <f t="shared" si="347"/>
        <v>0</v>
      </c>
      <c r="AS232" s="79">
        <f t="shared" si="348"/>
        <v>0</v>
      </c>
      <c r="AT232" s="102">
        <f t="shared" si="349"/>
        <v>0</v>
      </c>
      <c r="AU232" s="535"/>
      <c r="AV232" s="535"/>
      <c r="AW232" s="407"/>
      <c r="AX232" s="322"/>
      <c r="AY232" s="79">
        <f t="shared" si="350"/>
        <v>0</v>
      </c>
      <c r="AZ232" s="79">
        <f t="shared" si="351"/>
        <v>0</v>
      </c>
      <c r="BA232" s="102">
        <f t="shared" si="352"/>
        <v>0</v>
      </c>
      <c r="BB232" s="535"/>
      <c r="BC232" s="535"/>
      <c r="BD232" s="407"/>
      <c r="BE232" s="322"/>
      <c r="BF232" s="79">
        <f t="shared" si="353"/>
        <v>0</v>
      </c>
      <c r="BG232" s="79">
        <f t="shared" si="354"/>
        <v>0</v>
      </c>
      <c r="BH232" s="102">
        <f t="shared" si="355"/>
        <v>0</v>
      </c>
      <c r="BI232" s="535"/>
      <c r="BJ232" s="535"/>
      <c r="BK232" s="407"/>
      <c r="BL232" s="322"/>
      <c r="BM232" s="79">
        <f t="shared" si="356"/>
        <v>0</v>
      </c>
      <c r="BN232" s="79">
        <f t="shared" si="357"/>
        <v>0</v>
      </c>
      <c r="BO232" s="102">
        <f t="shared" si="358"/>
        <v>0</v>
      </c>
      <c r="BP232" s="535"/>
      <c r="BQ232" s="535"/>
      <c r="BR232" s="407"/>
      <c r="BS232" s="322"/>
      <c r="BT232" s="79">
        <f t="shared" si="359"/>
        <v>0</v>
      </c>
      <c r="BU232" s="79">
        <f t="shared" si="360"/>
        <v>0</v>
      </c>
      <c r="BV232" s="102">
        <f t="shared" si="361"/>
        <v>0</v>
      </c>
      <c r="BW232" s="535"/>
      <c r="BX232" s="535"/>
      <c r="BY232" s="407"/>
      <c r="BZ232" s="322"/>
      <c r="CA232" s="79">
        <f t="shared" si="362"/>
        <v>0</v>
      </c>
      <c r="CB232" s="79">
        <f t="shared" si="363"/>
        <v>0</v>
      </c>
      <c r="CC232" s="102">
        <f t="shared" si="364"/>
        <v>0</v>
      </c>
      <c r="CD232" s="535"/>
      <c r="CE232" s="535"/>
      <c r="CF232" s="407"/>
      <c r="CG232" s="322"/>
      <c r="CH232" s="79">
        <f t="shared" si="365"/>
        <v>0</v>
      </c>
      <c r="CI232" s="79">
        <f t="shared" si="366"/>
        <v>0</v>
      </c>
      <c r="CJ232" s="102">
        <f t="shared" si="367"/>
        <v>0</v>
      </c>
      <c r="CK232" s="535"/>
      <c r="CL232" s="535"/>
      <c r="CM232" s="407"/>
      <c r="CN232" s="322"/>
      <c r="CO232" s="79">
        <f t="shared" si="368"/>
        <v>0</v>
      </c>
      <c r="CP232" s="79">
        <f t="shared" si="369"/>
        <v>0</v>
      </c>
      <c r="CQ232" s="102">
        <f t="shared" si="370"/>
        <v>0</v>
      </c>
      <c r="CR232" s="535"/>
      <c r="CS232" s="535"/>
      <c r="CT232" s="407"/>
      <c r="CU232" s="322"/>
      <c r="CV232" s="79">
        <f t="shared" si="371"/>
        <v>0</v>
      </c>
      <c r="CW232" s="79">
        <f t="shared" si="372"/>
        <v>0</v>
      </c>
      <c r="CX232" s="102">
        <f t="shared" si="373"/>
        <v>0</v>
      </c>
      <c r="CY232" s="535"/>
      <c r="CZ232" s="535"/>
      <c r="DA232" s="407"/>
      <c r="DB232" s="322"/>
      <c r="DC232" s="79">
        <f t="shared" si="374"/>
        <v>0</v>
      </c>
      <c r="DD232" s="79">
        <f t="shared" si="375"/>
        <v>0</v>
      </c>
      <c r="DE232" s="102">
        <f t="shared" si="376"/>
        <v>0</v>
      </c>
      <c r="DF232" s="535"/>
      <c r="DG232" s="535"/>
      <c r="DH232" s="407"/>
      <c r="DI232" s="322"/>
      <c r="DJ232" s="79">
        <f t="shared" si="377"/>
        <v>0</v>
      </c>
      <c r="DK232" s="79">
        <f t="shared" si="378"/>
        <v>0</v>
      </c>
      <c r="DL232" s="102">
        <f t="shared" si="379"/>
        <v>0</v>
      </c>
      <c r="DM232" s="535"/>
      <c r="DN232" s="535"/>
      <c r="DO232" s="407"/>
      <c r="DP232" s="322"/>
      <c r="DQ232" s="79">
        <f t="shared" si="380"/>
        <v>0</v>
      </c>
      <c r="DR232" s="79">
        <f t="shared" si="381"/>
        <v>0</v>
      </c>
      <c r="DS232" s="102">
        <f t="shared" si="382"/>
        <v>0</v>
      </c>
      <c r="DT232" s="535"/>
      <c r="DU232" s="535"/>
      <c r="DV232" s="407"/>
    </row>
    <row r="233" spans="1:126" ht="12.75" outlineLevel="1" x14ac:dyDescent="0.2">
      <c r="A233" s="92" t="s">
        <v>28</v>
      </c>
      <c r="B233" s="166" t="s">
        <v>92</v>
      </c>
      <c r="C233" s="52"/>
      <c r="D233" s="51"/>
      <c r="E233" s="102">
        <f t="shared" si="330"/>
        <v>0</v>
      </c>
      <c r="F233" s="147"/>
      <c r="G233" s="18"/>
      <c r="H233" s="322" t="s">
        <v>336</v>
      </c>
      <c r="I233" s="79">
        <f t="shared" si="331"/>
        <v>0</v>
      </c>
      <c r="J233" s="79">
        <f t="shared" si="332"/>
        <v>0</v>
      </c>
      <c r="K233" s="102">
        <f t="shared" si="333"/>
        <v>0</v>
      </c>
      <c r="L233" s="535"/>
      <c r="M233" s="535"/>
      <c r="N233" s="407"/>
      <c r="O233" s="322" t="str">
        <f t="shared" si="334"/>
        <v>SME</v>
      </c>
      <c r="P233" s="79">
        <f t="shared" si="335"/>
        <v>0</v>
      </c>
      <c r="Q233" s="79">
        <f t="shared" si="336"/>
        <v>0</v>
      </c>
      <c r="R233" s="102">
        <f t="shared" si="337"/>
        <v>0</v>
      </c>
      <c r="S233" s="535"/>
      <c r="T233" s="535"/>
      <c r="U233" s="407"/>
      <c r="V233" s="322"/>
      <c r="W233" s="79">
        <f t="shared" si="338"/>
        <v>0</v>
      </c>
      <c r="X233" s="79">
        <f t="shared" si="339"/>
        <v>0</v>
      </c>
      <c r="Y233" s="102">
        <f t="shared" si="340"/>
        <v>0</v>
      </c>
      <c r="Z233" s="535"/>
      <c r="AA233" s="535"/>
      <c r="AB233" s="407"/>
      <c r="AC233" s="322"/>
      <c r="AD233" s="79">
        <f t="shared" si="341"/>
        <v>0</v>
      </c>
      <c r="AE233" s="79">
        <f t="shared" si="342"/>
        <v>0</v>
      </c>
      <c r="AF233" s="102">
        <f t="shared" si="343"/>
        <v>0</v>
      </c>
      <c r="AG233" s="535"/>
      <c r="AH233" s="535"/>
      <c r="AI233" s="407"/>
      <c r="AJ233" s="322"/>
      <c r="AK233" s="79">
        <f t="shared" si="344"/>
        <v>0</v>
      </c>
      <c r="AL233" s="79">
        <f t="shared" si="345"/>
        <v>0</v>
      </c>
      <c r="AM233" s="102">
        <f t="shared" si="346"/>
        <v>0</v>
      </c>
      <c r="AN233" s="535"/>
      <c r="AO233" s="535"/>
      <c r="AP233" s="407"/>
      <c r="AQ233" s="322"/>
      <c r="AR233" s="79">
        <f t="shared" si="347"/>
        <v>0</v>
      </c>
      <c r="AS233" s="79">
        <f t="shared" si="348"/>
        <v>0</v>
      </c>
      <c r="AT233" s="102">
        <f t="shared" si="349"/>
        <v>0</v>
      </c>
      <c r="AU233" s="535"/>
      <c r="AV233" s="535"/>
      <c r="AW233" s="407"/>
      <c r="AX233" s="322"/>
      <c r="AY233" s="79">
        <f t="shared" si="350"/>
        <v>0</v>
      </c>
      <c r="AZ233" s="79">
        <f t="shared" si="351"/>
        <v>0</v>
      </c>
      <c r="BA233" s="102">
        <f t="shared" si="352"/>
        <v>0</v>
      </c>
      <c r="BB233" s="535"/>
      <c r="BC233" s="535"/>
      <c r="BD233" s="407"/>
      <c r="BE233" s="322"/>
      <c r="BF233" s="79">
        <f t="shared" si="353"/>
        <v>0</v>
      </c>
      <c r="BG233" s="79">
        <f t="shared" si="354"/>
        <v>0</v>
      </c>
      <c r="BH233" s="102">
        <f t="shared" si="355"/>
        <v>0</v>
      </c>
      <c r="BI233" s="535"/>
      <c r="BJ233" s="535"/>
      <c r="BK233" s="407"/>
      <c r="BL233" s="322"/>
      <c r="BM233" s="79">
        <f t="shared" si="356"/>
        <v>0</v>
      </c>
      <c r="BN233" s="79">
        <f t="shared" si="357"/>
        <v>0</v>
      </c>
      <c r="BO233" s="102">
        <f t="shared" si="358"/>
        <v>0</v>
      </c>
      <c r="BP233" s="535"/>
      <c r="BQ233" s="535"/>
      <c r="BR233" s="407"/>
      <c r="BS233" s="322"/>
      <c r="BT233" s="79">
        <f t="shared" si="359"/>
        <v>0</v>
      </c>
      <c r="BU233" s="79">
        <f t="shared" si="360"/>
        <v>0</v>
      </c>
      <c r="BV233" s="102">
        <f t="shared" si="361"/>
        <v>0</v>
      </c>
      <c r="BW233" s="535"/>
      <c r="BX233" s="535"/>
      <c r="BY233" s="407"/>
      <c r="BZ233" s="322"/>
      <c r="CA233" s="79">
        <f t="shared" si="362"/>
        <v>0</v>
      </c>
      <c r="CB233" s="79">
        <f t="shared" si="363"/>
        <v>0</v>
      </c>
      <c r="CC233" s="102">
        <f t="shared" si="364"/>
        <v>0</v>
      </c>
      <c r="CD233" s="535"/>
      <c r="CE233" s="535"/>
      <c r="CF233" s="407"/>
      <c r="CG233" s="322"/>
      <c r="CH233" s="79">
        <f t="shared" si="365"/>
        <v>0</v>
      </c>
      <c r="CI233" s="79">
        <f t="shared" si="366"/>
        <v>0</v>
      </c>
      <c r="CJ233" s="102">
        <f t="shared" si="367"/>
        <v>0</v>
      </c>
      <c r="CK233" s="535"/>
      <c r="CL233" s="535"/>
      <c r="CM233" s="407"/>
      <c r="CN233" s="322"/>
      <c r="CO233" s="79">
        <f t="shared" si="368"/>
        <v>0</v>
      </c>
      <c r="CP233" s="79">
        <f t="shared" si="369"/>
        <v>0</v>
      </c>
      <c r="CQ233" s="102">
        <f t="shared" si="370"/>
        <v>0</v>
      </c>
      <c r="CR233" s="535"/>
      <c r="CS233" s="535"/>
      <c r="CT233" s="407"/>
      <c r="CU233" s="322"/>
      <c r="CV233" s="79">
        <f t="shared" si="371"/>
        <v>0</v>
      </c>
      <c r="CW233" s="79">
        <f t="shared" si="372"/>
        <v>0</v>
      </c>
      <c r="CX233" s="102">
        <f t="shared" si="373"/>
        <v>0</v>
      </c>
      <c r="CY233" s="535"/>
      <c r="CZ233" s="535"/>
      <c r="DA233" s="407"/>
      <c r="DB233" s="322"/>
      <c r="DC233" s="79">
        <f t="shared" si="374"/>
        <v>0</v>
      </c>
      <c r="DD233" s="79">
        <f t="shared" si="375"/>
        <v>0</v>
      </c>
      <c r="DE233" s="102">
        <f t="shared" si="376"/>
        <v>0</v>
      </c>
      <c r="DF233" s="535"/>
      <c r="DG233" s="535"/>
      <c r="DH233" s="407"/>
      <c r="DI233" s="322"/>
      <c r="DJ233" s="79">
        <f t="shared" si="377"/>
        <v>0</v>
      </c>
      <c r="DK233" s="79">
        <f t="shared" si="378"/>
        <v>0</v>
      </c>
      <c r="DL233" s="102">
        <f t="shared" si="379"/>
        <v>0</v>
      </c>
      <c r="DM233" s="535"/>
      <c r="DN233" s="535"/>
      <c r="DO233" s="407"/>
      <c r="DP233" s="322"/>
      <c r="DQ233" s="79">
        <f t="shared" si="380"/>
        <v>0</v>
      </c>
      <c r="DR233" s="79">
        <f t="shared" si="381"/>
        <v>0</v>
      </c>
      <c r="DS233" s="102">
        <f t="shared" si="382"/>
        <v>0</v>
      </c>
      <c r="DT233" s="535"/>
      <c r="DU233" s="535"/>
      <c r="DV233" s="407"/>
    </row>
    <row r="234" spans="1:126" ht="12.75" outlineLevel="1" x14ac:dyDescent="0.2">
      <c r="A234" s="92" t="s">
        <v>9</v>
      </c>
      <c r="B234" s="166" t="s">
        <v>92</v>
      </c>
      <c r="C234" s="52"/>
      <c r="D234" s="51"/>
      <c r="E234" s="102">
        <f t="shared" si="330"/>
        <v>0</v>
      </c>
      <c r="F234" s="147"/>
      <c r="G234" s="18"/>
      <c r="H234" s="322" t="s">
        <v>336</v>
      </c>
      <c r="I234" s="79">
        <f t="shared" si="331"/>
        <v>0</v>
      </c>
      <c r="J234" s="79">
        <f t="shared" si="332"/>
        <v>0</v>
      </c>
      <c r="K234" s="102">
        <f t="shared" si="333"/>
        <v>0</v>
      </c>
      <c r="L234" s="535"/>
      <c r="M234" s="535"/>
      <c r="N234" s="407"/>
      <c r="O234" s="322" t="str">
        <f t="shared" si="334"/>
        <v>SME</v>
      </c>
      <c r="P234" s="79">
        <f t="shared" si="335"/>
        <v>0</v>
      </c>
      <c r="Q234" s="79">
        <f t="shared" si="336"/>
        <v>0</v>
      </c>
      <c r="R234" s="102">
        <f t="shared" si="337"/>
        <v>0</v>
      </c>
      <c r="S234" s="535"/>
      <c r="T234" s="535"/>
      <c r="U234" s="407"/>
      <c r="V234" s="322"/>
      <c r="W234" s="79">
        <f t="shared" si="338"/>
        <v>0</v>
      </c>
      <c r="X234" s="79">
        <f t="shared" si="339"/>
        <v>0</v>
      </c>
      <c r="Y234" s="102">
        <f t="shared" si="340"/>
        <v>0</v>
      </c>
      <c r="Z234" s="535"/>
      <c r="AA234" s="535"/>
      <c r="AB234" s="407"/>
      <c r="AC234" s="322"/>
      <c r="AD234" s="79">
        <f t="shared" si="341"/>
        <v>0</v>
      </c>
      <c r="AE234" s="79">
        <f t="shared" si="342"/>
        <v>0</v>
      </c>
      <c r="AF234" s="102">
        <f t="shared" si="343"/>
        <v>0</v>
      </c>
      <c r="AG234" s="535"/>
      <c r="AH234" s="535"/>
      <c r="AI234" s="407"/>
      <c r="AJ234" s="322"/>
      <c r="AK234" s="79">
        <f t="shared" si="344"/>
        <v>0</v>
      </c>
      <c r="AL234" s="79">
        <f t="shared" si="345"/>
        <v>0</v>
      </c>
      <c r="AM234" s="102">
        <f t="shared" si="346"/>
        <v>0</v>
      </c>
      <c r="AN234" s="535"/>
      <c r="AO234" s="535"/>
      <c r="AP234" s="407"/>
      <c r="AQ234" s="322"/>
      <c r="AR234" s="79">
        <f t="shared" si="347"/>
        <v>0</v>
      </c>
      <c r="AS234" s="79">
        <f t="shared" si="348"/>
        <v>0</v>
      </c>
      <c r="AT234" s="102">
        <f t="shared" si="349"/>
        <v>0</v>
      </c>
      <c r="AU234" s="535"/>
      <c r="AV234" s="535"/>
      <c r="AW234" s="407"/>
      <c r="AX234" s="322"/>
      <c r="AY234" s="79">
        <f t="shared" si="350"/>
        <v>0</v>
      </c>
      <c r="AZ234" s="79">
        <f t="shared" si="351"/>
        <v>0</v>
      </c>
      <c r="BA234" s="102">
        <f t="shared" si="352"/>
        <v>0</v>
      </c>
      <c r="BB234" s="535"/>
      <c r="BC234" s="535"/>
      <c r="BD234" s="407"/>
      <c r="BE234" s="322"/>
      <c r="BF234" s="79">
        <f t="shared" si="353"/>
        <v>0</v>
      </c>
      <c r="BG234" s="79">
        <f t="shared" si="354"/>
        <v>0</v>
      </c>
      <c r="BH234" s="102">
        <f t="shared" si="355"/>
        <v>0</v>
      </c>
      <c r="BI234" s="535"/>
      <c r="BJ234" s="535"/>
      <c r="BK234" s="407"/>
      <c r="BL234" s="322"/>
      <c r="BM234" s="79">
        <f t="shared" si="356"/>
        <v>0</v>
      </c>
      <c r="BN234" s="79">
        <f t="shared" si="357"/>
        <v>0</v>
      </c>
      <c r="BO234" s="102">
        <f t="shared" si="358"/>
        <v>0</v>
      </c>
      <c r="BP234" s="535"/>
      <c r="BQ234" s="535"/>
      <c r="BR234" s="407"/>
      <c r="BS234" s="322"/>
      <c r="BT234" s="79">
        <f t="shared" si="359"/>
        <v>0</v>
      </c>
      <c r="BU234" s="79">
        <f t="shared" si="360"/>
        <v>0</v>
      </c>
      <c r="BV234" s="102">
        <f t="shared" si="361"/>
        <v>0</v>
      </c>
      <c r="BW234" s="535"/>
      <c r="BX234" s="535"/>
      <c r="BY234" s="407"/>
      <c r="BZ234" s="322"/>
      <c r="CA234" s="79">
        <f t="shared" si="362"/>
        <v>0</v>
      </c>
      <c r="CB234" s="79">
        <f t="shared" si="363"/>
        <v>0</v>
      </c>
      <c r="CC234" s="102">
        <f t="shared" si="364"/>
        <v>0</v>
      </c>
      <c r="CD234" s="535"/>
      <c r="CE234" s="535"/>
      <c r="CF234" s="407"/>
      <c r="CG234" s="322"/>
      <c r="CH234" s="79">
        <f t="shared" si="365"/>
        <v>0</v>
      </c>
      <c r="CI234" s="79">
        <f t="shared" si="366"/>
        <v>0</v>
      </c>
      <c r="CJ234" s="102">
        <f t="shared" si="367"/>
        <v>0</v>
      </c>
      <c r="CK234" s="535"/>
      <c r="CL234" s="535"/>
      <c r="CM234" s="407"/>
      <c r="CN234" s="322"/>
      <c r="CO234" s="79">
        <f t="shared" si="368"/>
        <v>0</v>
      </c>
      <c r="CP234" s="79">
        <f t="shared" si="369"/>
        <v>0</v>
      </c>
      <c r="CQ234" s="102">
        <f t="shared" si="370"/>
        <v>0</v>
      </c>
      <c r="CR234" s="535"/>
      <c r="CS234" s="535"/>
      <c r="CT234" s="407"/>
      <c r="CU234" s="322"/>
      <c r="CV234" s="79">
        <f t="shared" si="371"/>
        <v>0</v>
      </c>
      <c r="CW234" s="79">
        <f t="shared" si="372"/>
        <v>0</v>
      </c>
      <c r="CX234" s="102">
        <f t="shared" si="373"/>
        <v>0</v>
      </c>
      <c r="CY234" s="535"/>
      <c r="CZ234" s="535"/>
      <c r="DA234" s="407"/>
      <c r="DB234" s="322"/>
      <c r="DC234" s="79">
        <f t="shared" si="374"/>
        <v>0</v>
      </c>
      <c r="DD234" s="79">
        <f t="shared" si="375"/>
        <v>0</v>
      </c>
      <c r="DE234" s="102">
        <f t="shared" si="376"/>
        <v>0</v>
      </c>
      <c r="DF234" s="535"/>
      <c r="DG234" s="535"/>
      <c r="DH234" s="407"/>
      <c r="DI234" s="322"/>
      <c r="DJ234" s="79">
        <f t="shared" si="377"/>
        <v>0</v>
      </c>
      <c r="DK234" s="79">
        <f t="shared" si="378"/>
        <v>0</v>
      </c>
      <c r="DL234" s="102">
        <f t="shared" si="379"/>
        <v>0</v>
      </c>
      <c r="DM234" s="535"/>
      <c r="DN234" s="535"/>
      <c r="DO234" s="407"/>
      <c r="DP234" s="322"/>
      <c r="DQ234" s="79">
        <f t="shared" si="380"/>
        <v>0</v>
      </c>
      <c r="DR234" s="79">
        <f t="shared" si="381"/>
        <v>0</v>
      </c>
      <c r="DS234" s="102">
        <f t="shared" si="382"/>
        <v>0</v>
      </c>
      <c r="DT234" s="535"/>
      <c r="DU234" s="535"/>
      <c r="DV234" s="407"/>
    </row>
    <row r="235" spans="1:126" ht="12.75" outlineLevel="1" x14ac:dyDescent="0.2">
      <c r="A235" s="154" t="s">
        <v>291</v>
      </c>
      <c r="B235" s="166" t="s">
        <v>94</v>
      </c>
      <c r="C235" s="52"/>
      <c r="D235" s="51"/>
      <c r="E235" s="102">
        <f t="shared" si="330"/>
        <v>0</v>
      </c>
      <c r="F235" s="147"/>
      <c r="G235" s="18" t="s">
        <v>292</v>
      </c>
      <c r="H235" s="322" t="s">
        <v>336</v>
      </c>
      <c r="I235" s="79">
        <f t="shared" si="331"/>
        <v>0</v>
      </c>
      <c r="J235" s="79">
        <f t="shared" si="332"/>
        <v>0</v>
      </c>
      <c r="K235" s="102">
        <f t="shared" si="333"/>
        <v>0</v>
      </c>
      <c r="L235" s="535"/>
      <c r="M235" s="535"/>
      <c r="N235" s="407"/>
      <c r="O235" s="322" t="str">
        <f t="shared" si="334"/>
        <v>SME</v>
      </c>
      <c r="P235" s="79">
        <f t="shared" si="335"/>
        <v>0</v>
      </c>
      <c r="Q235" s="79">
        <f t="shared" si="336"/>
        <v>0</v>
      </c>
      <c r="R235" s="102">
        <f t="shared" si="337"/>
        <v>0</v>
      </c>
      <c r="S235" s="535"/>
      <c r="T235" s="535"/>
      <c r="U235" s="407"/>
      <c r="V235" s="322"/>
      <c r="W235" s="79">
        <f t="shared" si="338"/>
        <v>0</v>
      </c>
      <c r="X235" s="79">
        <f t="shared" si="339"/>
        <v>0</v>
      </c>
      <c r="Y235" s="102">
        <f t="shared" si="340"/>
        <v>0</v>
      </c>
      <c r="Z235" s="535"/>
      <c r="AA235" s="535"/>
      <c r="AB235" s="407"/>
      <c r="AC235" s="322"/>
      <c r="AD235" s="79">
        <f t="shared" si="341"/>
        <v>0</v>
      </c>
      <c r="AE235" s="79">
        <f t="shared" si="342"/>
        <v>0</v>
      </c>
      <c r="AF235" s="102">
        <f t="shared" si="343"/>
        <v>0</v>
      </c>
      <c r="AG235" s="535"/>
      <c r="AH235" s="535"/>
      <c r="AI235" s="407"/>
      <c r="AJ235" s="322"/>
      <c r="AK235" s="79">
        <f t="shared" si="344"/>
        <v>0</v>
      </c>
      <c r="AL235" s="79">
        <f t="shared" si="345"/>
        <v>0</v>
      </c>
      <c r="AM235" s="102">
        <f t="shared" si="346"/>
        <v>0</v>
      </c>
      <c r="AN235" s="535"/>
      <c r="AO235" s="535"/>
      <c r="AP235" s="407"/>
      <c r="AQ235" s="322"/>
      <c r="AR235" s="79">
        <f t="shared" si="347"/>
        <v>0</v>
      </c>
      <c r="AS235" s="79">
        <f t="shared" si="348"/>
        <v>0</v>
      </c>
      <c r="AT235" s="102">
        <f t="shared" si="349"/>
        <v>0</v>
      </c>
      <c r="AU235" s="535"/>
      <c r="AV235" s="535"/>
      <c r="AW235" s="407"/>
      <c r="AX235" s="322"/>
      <c r="AY235" s="79">
        <f t="shared" si="350"/>
        <v>0</v>
      </c>
      <c r="AZ235" s="79">
        <f t="shared" si="351"/>
        <v>0</v>
      </c>
      <c r="BA235" s="102">
        <f t="shared" si="352"/>
        <v>0</v>
      </c>
      <c r="BB235" s="535"/>
      <c r="BC235" s="535"/>
      <c r="BD235" s="407"/>
      <c r="BE235" s="322"/>
      <c r="BF235" s="79">
        <f t="shared" si="353"/>
        <v>0</v>
      </c>
      <c r="BG235" s="79">
        <f t="shared" si="354"/>
        <v>0</v>
      </c>
      <c r="BH235" s="102">
        <f t="shared" si="355"/>
        <v>0</v>
      </c>
      <c r="BI235" s="535"/>
      <c r="BJ235" s="535"/>
      <c r="BK235" s="407"/>
      <c r="BL235" s="322"/>
      <c r="BM235" s="79">
        <f t="shared" si="356"/>
        <v>0</v>
      </c>
      <c r="BN235" s="79">
        <f t="shared" si="357"/>
        <v>0</v>
      </c>
      <c r="BO235" s="102">
        <f t="shared" si="358"/>
        <v>0</v>
      </c>
      <c r="BP235" s="535"/>
      <c r="BQ235" s="535"/>
      <c r="BR235" s="407"/>
      <c r="BS235" s="322"/>
      <c r="BT235" s="79">
        <f t="shared" si="359"/>
        <v>0</v>
      </c>
      <c r="BU235" s="79">
        <f t="shared" si="360"/>
        <v>0</v>
      </c>
      <c r="BV235" s="102">
        <f t="shared" si="361"/>
        <v>0</v>
      </c>
      <c r="BW235" s="535"/>
      <c r="BX235" s="535"/>
      <c r="BY235" s="407"/>
      <c r="BZ235" s="322"/>
      <c r="CA235" s="79">
        <f t="shared" si="362"/>
        <v>0</v>
      </c>
      <c r="CB235" s="79">
        <f t="shared" si="363"/>
        <v>0</v>
      </c>
      <c r="CC235" s="102">
        <f t="shared" si="364"/>
        <v>0</v>
      </c>
      <c r="CD235" s="535"/>
      <c r="CE235" s="535"/>
      <c r="CF235" s="407"/>
      <c r="CG235" s="322"/>
      <c r="CH235" s="79">
        <f t="shared" si="365"/>
        <v>0</v>
      </c>
      <c r="CI235" s="79">
        <f t="shared" si="366"/>
        <v>0</v>
      </c>
      <c r="CJ235" s="102">
        <f t="shared" si="367"/>
        <v>0</v>
      </c>
      <c r="CK235" s="535"/>
      <c r="CL235" s="535"/>
      <c r="CM235" s="407"/>
      <c r="CN235" s="322"/>
      <c r="CO235" s="79">
        <f t="shared" si="368"/>
        <v>0</v>
      </c>
      <c r="CP235" s="79">
        <f t="shared" si="369"/>
        <v>0</v>
      </c>
      <c r="CQ235" s="102">
        <f t="shared" si="370"/>
        <v>0</v>
      </c>
      <c r="CR235" s="535"/>
      <c r="CS235" s="535"/>
      <c r="CT235" s="407"/>
      <c r="CU235" s="322"/>
      <c r="CV235" s="79">
        <f t="shared" si="371"/>
        <v>0</v>
      </c>
      <c r="CW235" s="79">
        <f t="shared" si="372"/>
        <v>0</v>
      </c>
      <c r="CX235" s="102">
        <f t="shared" si="373"/>
        <v>0</v>
      </c>
      <c r="CY235" s="535"/>
      <c r="CZ235" s="535"/>
      <c r="DA235" s="407"/>
      <c r="DB235" s="322"/>
      <c r="DC235" s="79">
        <f t="shared" si="374"/>
        <v>0</v>
      </c>
      <c r="DD235" s="79">
        <f t="shared" si="375"/>
        <v>0</v>
      </c>
      <c r="DE235" s="102">
        <f t="shared" si="376"/>
        <v>0</v>
      </c>
      <c r="DF235" s="535"/>
      <c r="DG235" s="535"/>
      <c r="DH235" s="407"/>
      <c r="DI235" s="322"/>
      <c r="DJ235" s="79">
        <f t="shared" si="377"/>
        <v>0</v>
      </c>
      <c r="DK235" s="79">
        <f t="shared" si="378"/>
        <v>0</v>
      </c>
      <c r="DL235" s="102">
        <f t="shared" si="379"/>
        <v>0</v>
      </c>
      <c r="DM235" s="535"/>
      <c r="DN235" s="535"/>
      <c r="DO235" s="407"/>
      <c r="DP235" s="322"/>
      <c r="DQ235" s="79">
        <f t="shared" si="380"/>
        <v>0</v>
      </c>
      <c r="DR235" s="79">
        <f t="shared" si="381"/>
        <v>0</v>
      </c>
      <c r="DS235" s="102">
        <f t="shared" si="382"/>
        <v>0</v>
      </c>
      <c r="DT235" s="535"/>
      <c r="DU235" s="535"/>
      <c r="DV235" s="407"/>
    </row>
    <row r="236" spans="1:126" ht="12.75" outlineLevel="1" x14ac:dyDescent="0.2">
      <c r="A236" s="92" t="s">
        <v>95</v>
      </c>
      <c r="B236" s="166" t="s">
        <v>91</v>
      </c>
      <c r="C236" s="52"/>
      <c r="D236" s="51"/>
      <c r="E236" s="102">
        <f t="shared" si="330"/>
        <v>0</v>
      </c>
      <c r="F236" s="147"/>
      <c r="G236" s="18"/>
      <c r="H236" s="322" t="s">
        <v>336</v>
      </c>
      <c r="I236" s="79">
        <f t="shared" si="331"/>
        <v>0</v>
      </c>
      <c r="J236" s="79">
        <f t="shared" si="332"/>
        <v>0</v>
      </c>
      <c r="K236" s="102">
        <f t="shared" si="333"/>
        <v>0</v>
      </c>
      <c r="L236" s="535"/>
      <c r="M236" s="535"/>
      <c r="N236" s="407"/>
      <c r="O236" s="322" t="str">
        <f t="shared" si="334"/>
        <v>SME</v>
      </c>
      <c r="P236" s="79">
        <f t="shared" si="335"/>
        <v>0</v>
      </c>
      <c r="Q236" s="79">
        <f t="shared" si="336"/>
        <v>0</v>
      </c>
      <c r="R236" s="102">
        <f t="shared" si="337"/>
        <v>0</v>
      </c>
      <c r="S236" s="535"/>
      <c r="T236" s="535"/>
      <c r="U236" s="407"/>
      <c r="V236" s="322"/>
      <c r="W236" s="79">
        <f t="shared" si="338"/>
        <v>0</v>
      </c>
      <c r="X236" s="79">
        <f t="shared" si="339"/>
        <v>0</v>
      </c>
      <c r="Y236" s="102">
        <f t="shared" si="340"/>
        <v>0</v>
      </c>
      <c r="Z236" s="535"/>
      <c r="AA236" s="535"/>
      <c r="AB236" s="407"/>
      <c r="AC236" s="322"/>
      <c r="AD236" s="79">
        <f t="shared" si="341"/>
        <v>0</v>
      </c>
      <c r="AE236" s="79">
        <f t="shared" si="342"/>
        <v>0</v>
      </c>
      <c r="AF236" s="102">
        <f t="shared" si="343"/>
        <v>0</v>
      </c>
      <c r="AG236" s="535"/>
      <c r="AH236" s="535"/>
      <c r="AI236" s="407"/>
      <c r="AJ236" s="322"/>
      <c r="AK236" s="79">
        <f t="shared" si="344"/>
        <v>0</v>
      </c>
      <c r="AL236" s="79">
        <f t="shared" si="345"/>
        <v>0</v>
      </c>
      <c r="AM236" s="102">
        <f t="shared" si="346"/>
        <v>0</v>
      </c>
      <c r="AN236" s="535"/>
      <c r="AO236" s="535"/>
      <c r="AP236" s="407"/>
      <c r="AQ236" s="322"/>
      <c r="AR236" s="79">
        <f t="shared" si="347"/>
        <v>0</v>
      </c>
      <c r="AS236" s="79">
        <f t="shared" si="348"/>
        <v>0</v>
      </c>
      <c r="AT236" s="102">
        <f t="shared" si="349"/>
        <v>0</v>
      </c>
      <c r="AU236" s="535"/>
      <c r="AV236" s="535"/>
      <c r="AW236" s="407"/>
      <c r="AX236" s="322"/>
      <c r="AY236" s="79">
        <f t="shared" si="350"/>
        <v>0</v>
      </c>
      <c r="AZ236" s="79">
        <f t="shared" si="351"/>
        <v>0</v>
      </c>
      <c r="BA236" s="102">
        <f t="shared" si="352"/>
        <v>0</v>
      </c>
      <c r="BB236" s="535"/>
      <c r="BC236" s="535"/>
      <c r="BD236" s="407"/>
      <c r="BE236" s="322"/>
      <c r="BF236" s="79">
        <f t="shared" si="353"/>
        <v>0</v>
      </c>
      <c r="BG236" s="79">
        <f t="shared" si="354"/>
        <v>0</v>
      </c>
      <c r="BH236" s="102">
        <f t="shared" si="355"/>
        <v>0</v>
      </c>
      <c r="BI236" s="535"/>
      <c r="BJ236" s="535"/>
      <c r="BK236" s="407"/>
      <c r="BL236" s="322"/>
      <c r="BM236" s="79">
        <f t="shared" si="356"/>
        <v>0</v>
      </c>
      <c r="BN236" s="79">
        <f t="shared" si="357"/>
        <v>0</v>
      </c>
      <c r="BO236" s="102">
        <f t="shared" si="358"/>
        <v>0</v>
      </c>
      <c r="BP236" s="535"/>
      <c r="BQ236" s="535"/>
      <c r="BR236" s="407"/>
      <c r="BS236" s="322"/>
      <c r="BT236" s="79">
        <f t="shared" si="359"/>
        <v>0</v>
      </c>
      <c r="BU236" s="79">
        <f t="shared" si="360"/>
        <v>0</v>
      </c>
      <c r="BV236" s="102">
        <f t="shared" si="361"/>
        <v>0</v>
      </c>
      <c r="BW236" s="535"/>
      <c r="BX236" s="535"/>
      <c r="BY236" s="407"/>
      <c r="BZ236" s="322"/>
      <c r="CA236" s="79">
        <f t="shared" si="362"/>
        <v>0</v>
      </c>
      <c r="CB236" s="79">
        <f t="shared" si="363"/>
        <v>0</v>
      </c>
      <c r="CC236" s="102">
        <f t="shared" si="364"/>
        <v>0</v>
      </c>
      <c r="CD236" s="535"/>
      <c r="CE236" s="535"/>
      <c r="CF236" s="407"/>
      <c r="CG236" s="322"/>
      <c r="CH236" s="79">
        <f t="shared" si="365"/>
        <v>0</v>
      </c>
      <c r="CI236" s="79">
        <f t="shared" si="366"/>
        <v>0</v>
      </c>
      <c r="CJ236" s="102">
        <f t="shared" si="367"/>
        <v>0</v>
      </c>
      <c r="CK236" s="535"/>
      <c r="CL236" s="535"/>
      <c r="CM236" s="407"/>
      <c r="CN236" s="322"/>
      <c r="CO236" s="79">
        <f t="shared" si="368"/>
        <v>0</v>
      </c>
      <c r="CP236" s="79">
        <f t="shared" si="369"/>
        <v>0</v>
      </c>
      <c r="CQ236" s="102">
        <f t="shared" si="370"/>
        <v>0</v>
      </c>
      <c r="CR236" s="535"/>
      <c r="CS236" s="535"/>
      <c r="CT236" s="407"/>
      <c r="CU236" s="322"/>
      <c r="CV236" s="79">
        <f t="shared" si="371"/>
        <v>0</v>
      </c>
      <c r="CW236" s="79">
        <f t="shared" si="372"/>
        <v>0</v>
      </c>
      <c r="CX236" s="102">
        <f t="shared" si="373"/>
        <v>0</v>
      </c>
      <c r="CY236" s="535"/>
      <c r="CZ236" s="535"/>
      <c r="DA236" s="407"/>
      <c r="DB236" s="322"/>
      <c r="DC236" s="79">
        <f t="shared" si="374"/>
        <v>0</v>
      </c>
      <c r="DD236" s="79">
        <f t="shared" si="375"/>
        <v>0</v>
      </c>
      <c r="DE236" s="102">
        <f t="shared" si="376"/>
        <v>0</v>
      </c>
      <c r="DF236" s="535"/>
      <c r="DG236" s="535"/>
      <c r="DH236" s="407"/>
      <c r="DI236" s="322"/>
      <c r="DJ236" s="79">
        <f t="shared" si="377"/>
        <v>0</v>
      </c>
      <c r="DK236" s="79">
        <f t="shared" si="378"/>
        <v>0</v>
      </c>
      <c r="DL236" s="102">
        <f t="shared" si="379"/>
        <v>0</v>
      </c>
      <c r="DM236" s="535"/>
      <c r="DN236" s="535"/>
      <c r="DO236" s="407"/>
      <c r="DP236" s="322"/>
      <c r="DQ236" s="79">
        <f t="shared" si="380"/>
        <v>0</v>
      </c>
      <c r="DR236" s="79">
        <f t="shared" si="381"/>
        <v>0</v>
      </c>
      <c r="DS236" s="102">
        <f t="shared" si="382"/>
        <v>0</v>
      </c>
      <c r="DT236" s="535"/>
      <c r="DU236" s="535"/>
      <c r="DV236" s="407"/>
    </row>
    <row r="237" spans="1:126" ht="12.75" outlineLevel="1" x14ac:dyDescent="0.2">
      <c r="A237" s="92" t="s">
        <v>95</v>
      </c>
      <c r="B237" s="166" t="s">
        <v>91</v>
      </c>
      <c r="C237" s="52"/>
      <c r="D237" s="51"/>
      <c r="E237" s="102">
        <f t="shared" si="330"/>
        <v>0</v>
      </c>
      <c r="F237" s="147"/>
      <c r="G237" s="18"/>
      <c r="H237" s="322" t="s">
        <v>336</v>
      </c>
      <c r="I237" s="79">
        <f t="shared" si="331"/>
        <v>0</v>
      </c>
      <c r="J237" s="79">
        <f t="shared" si="332"/>
        <v>0</v>
      </c>
      <c r="K237" s="102">
        <f t="shared" si="333"/>
        <v>0</v>
      </c>
      <c r="L237" s="535"/>
      <c r="M237" s="535"/>
      <c r="N237" s="407"/>
      <c r="O237" s="322" t="str">
        <f t="shared" si="334"/>
        <v>SME</v>
      </c>
      <c r="P237" s="79">
        <f t="shared" si="335"/>
        <v>0</v>
      </c>
      <c r="Q237" s="79">
        <f t="shared" si="336"/>
        <v>0</v>
      </c>
      <c r="R237" s="102">
        <f t="shared" si="337"/>
        <v>0</v>
      </c>
      <c r="S237" s="535"/>
      <c r="T237" s="535"/>
      <c r="U237" s="407"/>
      <c r="V237" s="322"/>
      <c r="W237" s="79">
        <f t="shared" si="338"/>
        <v>0</v>
      </c>
      <c r="X237" s="79">
        <f t="shared" si="339"/>
        <v>0</v>
      </c>
      <c r="Y237" s="102">
        <f t="shared" si="340"/>
        <v>0</v>
      </c>
      <c r="Z237" s="535"/>
      <c r="AA237" s="535"/>
      <c r="AB237" s="407"/>
      <c r="AC237" s="322"/>
      <c r="AD237" s="79">
        <f t="shared" si="341"/>
        <v>0</v>
      </c>
      <c r="AE237" s="79">
        <f t="shared" si="342"/>
        <v>0</v>
      </c>
      <c r="AF237" s="102">
        <f t="shared" si="343"/>
        <v>0</v>
      </c>
      <c r="AG237" s="535"/>
      <c r="AH237" s="535"/>
      <c r="AI237" s="407"/>
      <c r="AJ237" s="322"/>
      <c r="AK237" s="79">
        <f t="shared" si="344"/>
        <v>0</v>
      </c>
      <c r="AL237" s="79">
        <f t="shared" si="345"/>
        <v>0</v>
      </c>
      <c r="AM237" s="102">
        <f t="shared" si="346"/>
        <v>0</v>
      </c>
      <c r="AN237" s="535"/>
      <c r="AO237" s="535"/>
      <c r="AP237" s="407"/>
      <c r="AQ237" s="322"/>
      <c r="AR237" s="79">
        <f t="shared" si="347"/>
        <v>0</v>
      </c>
      <c r="AS237" s="79">
        <f t="shared" si="348"/>
        <v>0</v>
      </c>
      <c r="AT237" s="102">
        <f t="shared" si="349"/>
        <v>0</v>
      </c>
      <c r="AU237" s="535"/>
      <c r="AV237" s="535"/>
      <c r="AW237" s="407"/>
      <c r="AX237" s="322"/>
      <c r="AY237" s="79">
        <f t="shared" si="350"/>
        <v>0</v>
      </c>
      <c r="AZ237" s="79">
        <f t="shared" si="351"/>
        <v>0</v>
      </c>
      <c r="BA237" s="102">
        <f t="shared" si="352"/>
        <v>0</v>
      </c>
      <c r="BB237" s="535"/>
      <c r="BC237" s="535"/>
      <c r="BD237" s="407"/>
      <c r="BE237" s="322"/>
      <c r="BF237" s="79">
        <f t="shared" si="353"/>
        <v>0</v>
      </c>
      <c r="BG237" s="79">
        <f t="shared" si="354"/>
        <v>0</v>
      </c>
      <c r="BH237" s="102">
        <f t="shared" si="355"/>
        <v>0</v>
      </c>
      <c r="BI237" s="535"/>
      <c r="BJ237" s="535"/>
      <c r="BK237" s="407"/>
      <c r="BL237" s="322"/>
      <c r="BM237" s="79">
        <f t="shared" si="356"/>
        <v>0</v>
      </c>
      <c r="BN237" s="79">
        <f t="shared" si="357"/>
        <v>0</v>
      </c>
      <c r="BO237" s="102">
        <f t="shared" si="358"/>
        <v>0</v>
      </c>
      <c r="BP237" s="535"/>
      <c r="BQ237" s="535"/>
      <c r="BR237" s="407"/>
      <c r="BS237" s="322"/>
      <c r="BT237" s="79">
        <f t="shared" si="359"/>
        <v>0</v>
      </c>
      <c r="BU237" s="79">
        <f t="shared" si="360"/>
        <v>0</v>
      </c>
      <c r="BV237" s="102">
        <f t="shared" si="361"/>
        <v>0</v>
      </c>
      <c r="BW237" s="535"/>
      <c r="BX237" s="535"/>
      <c r="BY237" s="407"/>
      <c r="BZ237" s="322"/>
      <c r="CA237" s="79">
        <f t="shared" si="362"/>
        <v>0</v>
      </c>
      <c r="CB237" s="79">
        <f t="shared" si="363"/>
        <v>0</v>
      </c>
      <c r="CC237" s="102">
        <f t="shared" si="364"/>
        <v>0</v>
      </c>
      <c r="CD237" s="535"/>
      <c r="CE237" s="535"/>
      <c r="CF237" s="407"/>
      <c r="CG237" s="322"/>
      <c r="CH237" s="79">
        <f t="shared" si="365"/>
        <v>0</v>
      </c>
      <c r="CI237" s="79">
        <f t="shared" si="366"/>
        <v>0</v>
      </c>
      <c r="CJ237" s="102">
        <f t="shared" si="367"/>
        <v>0</v>
      </c>
      <c r="CK237" s="535"/>
      <c r="CL237" s="535"/>
      <c r="CM237" s="407"/>
      <c r="CN237" s="322"/>
      <c r="CO237" s="79">
        <f t="shared" si="368"/>
        <v>0</v>
      </c>
      <c r="CP237" s="79">
        <f t="shared" si="369"/>
        <v>0</v>
      </c>
      <c r="CQ237" s="102">
        <f t="shared" si="370"/>
        <v>0</v>
      </c>
      <c r="CR237" s="535"/>
      <c r="CS237" s="535"/>
      <c r="CT237" s="407"/>
      <c r="CU237" s="322"/>
      <c r="CV237" s="79">
        <f t="shared" si="371"/>
        <v>0</v>
      </c>
      <c r="CW237" s="79">
        <f t="shared" si="372"/>
        <v>0</v>
      </c>
      <c r="CX237" s="102">
        <f t="shared" si="373"/>
        <v>0</v>
      </c>
      <c r="CY237" s="535"/>
      <c r="CZ237" s="535"/>
      <c r="DA237" s="407"/>
      <c r="DB237" s="322"/>
      <c r="DC237" s="79">
        <f t="shared" si="374"/>
        <v>0</v>
      </c>
      <c r="DD237" s="79">
        <f t="shared" si="375"/>
        <v>0</v>
      </c>
      <c r="DE237" s="102">
        <f t="shared" si="376"/>
        <v>0</v>
      </c>
      <c r="DF237" s="535"/>
      <c r="DG237" s="535"/>
      <c r="DH237" s="407"/>
      <c r="DI237" s="322"/>
      <c r="DJ237" s="79">
        <f t="shared" si="377"/>
        <v>0</v>
      </c>
      <c r="DK237" s="79">
        <f t="shared" si="378"/>
        <v>0</v>
      </c>
      <c r="DL237" s="102">
        <f t="shared" si="379"/>
        <v>0</v>
      </c>
      <c r="DM237" s="535"/>
      <c r="DN237" s="535"/>
      <c r="DO237" s="407"/>
      <c r="DP237" s="322"/>
      <c r="DQ237" s="79">
        <f t="shared" si="380"/>
        <v>0</v>
      </c>
      <c r="DR237" s="79">
        <f t="shared" si="381"/>
        <v>0</v>
      </c>
      <c r="DS237" s="102">
        <f t="shared" si="382"/>
        <v>0</v>
      </c>
      <c r="DT237" s="535"/>
      <c r="DU237" s="535"/>
      <c r="DV237" s="407"/>
    </row>
    <row r="238" spans="1:126" ht="12.75" outlineLevel="1" x14ac:dyDescent="0.2">
      <c r="A238" s="92" t="s">
        <v>96</v>
      </c>
      <c r="B238" s="166" t="s">
        <v>91</v>
      </c>
      <c r="C238" s="52"/>
      <c r="D238" s="51"/>
      <c r="E238" s="102">
        <f t="shared" si="330"/>
        <v>0</v>
      </c>
      <c r="F238" s="147"/>
      <c r="G238" s="18"/>
      <c r="H238" s="322" t="s">
        <v>336</v>
      </c>
      <c r="I238" s="79">
        <f t="shared" si="331"/>
        <v>0</v>
      </c>
      <c r="J238" s="79">
        <f t="shared" si="332"/>
        <v>0</v>
      </c>
      <c r="K238" s="102">
        <f t="shared" si="333"/>
        <v>0</v>
      </c>
      <c r="L238" s="535"/>
      <c r="M238" s="535"/>
      <c r="N238" s="407"/>
      <c r="O238" s="322" t="str">
        <f t="shared" si="334"/>
        <v>SME</v>
      </c>
      <c r="P238" s="79">
        <f t="shared" si="335"/>
        <v>0</v>
      </c>
      <c r="Q238" s="79">
        <f t="shared" si="336"/>
        <v>0</v>
      </c>
      <c r="R238" s="102">
        <f t="shared" si="337"/>
        <v>0</v>
      </c>
      <c r="S238" s="535"/>
      <c r="T238" s="535"/>
      <c r="U238" s="407"/>
      <c r="V238" s="322"/>
      <c r="W238" s="79">
        <f t="shared" si="338"/>
        <v>0</v>
      </c>
      <c r="X238" s="79">
        <f t="shared" si="339"/>
        <v>0</v>
      </c>
      <c r="Y238" s="102">
        <f t="shared" si="340"/>
        <v>0</v>
      </c>
      <c r="Z238" s="535"/>
      <c r="AA238" s="535"/>
      <c r="AB238" s="407"/>
      <c r="AC238" s="322"/>
      <c r="AD238" s="79">
        <f t="shared" si="341"/>
        <v>0</v>
      </c>
      <c r="AE238" s="79">
        <f t="shared" si="342"/>
        <v>0</v>
      </c>
      <c r="AF238" s="102">
        <f t="shared" si="343"/>
        <v>0</v>
      </c>
      <c r="AG238" s="535"/>
      <c r="AH238" s="535"/>
      <c r="AI238" s="407"/>
      <c r="AJ238" s="322"/>
      <c r="AK238" s="79">
        <f t="shared" si="344"/>
        <v>0</v>
      </c>
      <c r="AL238" s="79">
        <f t="shared" si="345"/>
        <v>0</v>
      </c>
      <c r="AM238" s="102">
        <f t="shared" si="346"/>
        <v>0</v>
      </c>
      <c r="AN238" s="535"/>
      <c r="AO238" s="535"/>
      <c r="AP238" s="407"/>
      <c r="AQ238" s="322"/>
      <c r="AR238" s="79">
        <f t="shared" si="347"/>
        <v>0</v>
      </c>
      <c r="AS238" s="79">
        <f t="shared" si="348"/>
        <v>0</v>
      </c>
      <c r="AT238" s="102">
        <f t="shared" si="349"/>
        <v>0</v>
      </c>
      <c r="AU238" s="535"/>
      <c r="AV238" s="535"/>
      <c r="AW238" s="407"/>
      <c r="AX238" s="322"/>
      <c r="AY238" s="79">
        <f t="shared" si="350"/>
        <v>0</v>
      </c>
      <c r="AZ238" s="79">
        <f t="shared" si="351"/>
        <v>0</v>
      </c>
      <c r="BA238" s="102">
        <f t="shared" si="352"/>
        <v>0</v>
      </c>
      <c r="BB238" s="535"/>
      <c r="BC238" s="535"/>
      <c r="BD238" s="407"/>
      <c r="BE238" s="322"/>
      <c r="BF238" s="79">
        <f t="shared" si="353"/>
        <v>0</v>
      </c>
      <c r="BG238" s="79">
        <f t="shared" si="354"/>
        <v>0</v>
      </c>
      <c r="BH238" s="102">
        <f t="shared" si="355"/>
        <v>0</v>
      </c>
      <c r="BI238" s="535"/>
      <c r="BJ238" s="535"/>
      <c r="BK238" s="407"/>
      <c r="BL238" s="322"/>
      <c r="BM238" s="79">
        <f t="shared" si="356"/>
        <v>0</v>
      </c>
      <c r="BN238" s="79">
        <f t="shared" si="357"/>
        <v>0</v>
      </c>
      <c r="BO238" s="102">
        <f t="shared" si="358"/>
        <v>0</v>
      </c>
      <c r="BP238" s="535"/>
      <c r="BQ238" s="535"/>
      <c r="BR238" s="407"/>
      <c r="BS238" s="322"/>
      <c r="BT238" s="79">
        <f t="shared" si="359"/>
        <v>0</v>
      </c>
      <c r="BU238" s="79">
        <f t="shared" si="360"/>
        <v>0</v>
      </c>
      <c r="BV238" s="102">
        <f t="shared" si="361"/>
        <v>0</v>
      </c>
      <c r="BW238" s="535"/>
      <c r="BX238" s="535"/>
      <c r="BY238" s="407"/>
      <c r="BZ238" s="322"/>
      <c r="CA238" s="79">
        <f t="shared" si="362"/>
        <v>0</v>
      </c>
      <c r="CB238" s="79">
        <f t="shared" si="363"/>
        <v>0</v>
      </c>
      <c r="CC238" s="102">
        <f t="shared" si="364"/>
        <v>0</v>
      </c>
      <c r="CD238" s="535"/>
      <c r="CE238" s="535"/>
      <c r="CF238" s="407"/>
      <c r="CG238" s="322"/>
      <c r="CH238" s="79">
        <f t="shared" si="365"/>
        <v>0</v>
      </c>
      <c r="CI238" s="79">
        <f t="shared" si="366"/>
        <v>0</v>
      </c>
      <c r="CJ238" s="102">
        <f t="shared" si="367"/>
        <v>0</v>
      </c>
      <c r="CK238" s="535"/>
      <c r="CL238" s="535"/>
      <c r="CM238" s="407"/>
      <c r="CN238" s="322"/>
      <c r="CO238" s="79">
        <f t="shared" si="368"/>
        <v>0</v>
      </c>
      <c r="CP238" s="79">
        <f t="shared" si="369"/>
        <v>0</v>
      </c>
      <c r="CQ238" s="102">
        <f t="shared" si="370"/>
        <v>0</v>
      </c>
      <c r="CR238" s="535"/>
      <c r="CS238" s="535"/>
      <c r="CT238" s="407"/>
      <c r="CU238" s="322"/>
      <c r="CV238" s="79">
        <f t="shared" si="371"/>
        <v>0</v>
      </c>
      <c r="CW238" s="79">
        <f t="shared" si="372"/>
        <v>0</v>
      </c>
      <c r="CX238" s="102">
        <f t="shared" si="373"/>
        <v>0</v>
      </c>
      <c r="CY238" s="535"/>
      <c r="CZ238" s="535"/>
      <c r="DA238" s="407"/>
      <c r="DB238" s="322"/>
      <c r="DC238" s="79">
        <f t="shared" si="374"/>
        <v>0</v>
      </c>
      <c r="DD238" s="79">
        <f t="shared" si="375"/>
        <v>0</v>
      </c>
      <c r="DE238" s="102">
        <f t="shared" si="376"/>
        <v>0</v>
      </c>
      <c r="DF238" s="535"/>
      <c r="DG238" s="535"/>
      <c r="DH238" s="407"/>
      <c r="DI238" s="322"/>
      <c r="DJ238" s="79">
        <f t="shared" si="377"/>
        <v>0</v>
      </c>
      <c r="DK238" s="79">
        <f t="shared" si="378"/>
        <v>0</v>
      </c>
      <c r="DL238" s="102">
        <f t="shared" si="379"/>
        <v>0</v>
      </c>
      <c r="DM238" s="535"/>
      <c r="DN238" s="535"/>
      <c r="DO238" s="407"/>
      <c r="DP238" s="322"/>
      <c r="DQ238" s="79">
        <f t="shared" si="380"/>
        <v>0</v>
      </c>
      <c r="DR238" s="79">
        <f t="shared" si="381"/>
        <v>0</v>
      </c>
      <c r="DS238" s="102">
        <f t="shared" si="382"/>
        <v>0</v>
      </c>
      <c r="DT238" s="535"/>
      <c r="DU238" s="535"/>
      <c r="DV238" s="407"/>
    </row>
    <row r="239" spans="1:126" ht="12.75" outlineLevel="1" x14ac:dyDescent="0.2">
      <c r="A239" s="92" t="s">
        <v>96</v>
      </c>
      <c r="B239" s="166" t="s">
        <v>91</v>
      </c>
      <c r="C239" s="52"/>
      <c r="D239" s="51"/>
      <c r="E239" s="102">
        <f t="shared" si="330"/>
        <v>0</v>
      </c>
      <c r="F239" s="147"/>
      <c r="G239" s="18"/>
      <c r="H239" s="322" t="s">
        <v>336</v>
      </c>
      <c r="I239" s="79">
        <f t="shared" si="331"/>
        <v>0</v>
      </c>
      <c r="J239" s="79">
        <f t="shared" si="332"/>
        <v>0</v>
      </c>
      <c r="K239" s="102">
        <f t="shared" si="333"/>
        <v>0</v>
      </c>
      <c r="L239" s="535"/>
      <c r="M239" s="535"/>
      <c r="N239" s="407"/>
      <c r="O239" s="322" t="str">
        <f t="shared" si="334"/>
        <v>SME</v>
      </c>
      <c r="P239" s="79">
        <f t="shared" si="335"/>
        <v>0</v>
      </c>
      <c r="Q239" s="79">
        <f t="shared" si="336"/>
        <v>0</v>
      </c>
      <c r="R239" s="102">
        <f t="shared" si="337"/>
        <v>0</v>
      </c>
      <c r="S239" s="535"/>
      <c r="T239" s="535"/>
      <c r="U239" s="407"/>
      <c r="V239" s="322"/>
      <c r="W239" s="79">
        <f t="shared" si="338"/>
        <v>0</v>
      </c>
      <c r="X239" s="79">
        <f t="shared" si="339"/>
        <v>0</v>
      </c>
      <c r="Y239" s="102">
        <f t="shared" si="340"/>
        <v>0</v>
      </c>
      <c r="Z239" s="535"/>
      <c r="AA239" s="535"/>
      <c r="AB239" s="407"/>
      <c r="AC239" s="322"/>
      <c r="AD239" s="79">
        <f t="shared" si="341"/>
        <v>0</v>
      </c>
      <c r="AE239" s="79">
        <f t="shared" si="342"/>
        <v>0</v>
      </c>
      <c r="AF239" s="102">
        <f t="shared" si="343"/>
        <v>0</v>
      </c>
      <c r="AG239" s="535"/>
      <c r="AH239" s="535"/>
      <c r="AI239" s="407"/>
      <c r="AJ239" s="322"/>
      <c r="AK239" s="79">
        <f t="shared" si="344"/>
        <v>0</v>
      </c>
      <c r="AL239" s="79">
        <f t="shared" si="345"/>
        <v>0</v>
      </c>
      <c r="AM239" s="102">
        <f t="shared" si="346"/>
        <v>0</v>
      </c>
      <c r="AN239" s="535"/>
      <c r="AO239" s="535"/>
      <c r="AP239" s="407"/>
      <c r="AQ239" s="322"/>
      <c r="AR239" s="79">
        <f t="shared" si="347"/>
        <v>0</v>
      </c>
      <c r="AS239" s="79">
        <f t="shared" si="348"/>
        <v>0</v>
      </c>
      <c r="AT239" s="102">
        <f t="shared" si="349"/>
        <v>0</v>
      </c>
      <c r="AU239" s="535"/>
      <c r="AV239" s="535"/>
      <c r="AW239" s="407"/>
      <c r="AX239" s="322"/>
      <c r="AY239" s="79">
        <f t="shared" si="350"/>
        <v>0</v>
      </c>
      <c r="AZ239" s="79">
        <f t="shared" si="351"/>
        <v>0</v>
      </c>
      <c r="BA239" s="102">
        <f t="shared" si="352"/>
        <v>0</v>
      </c>
      <c r="BB239" s="535"/>
      <c r="BC239" s="535"/>
      <c r="BD239" s="407"/>
      <c r="BE239" s="322"/>
      <c r="BF239" s="79">
        <f t="shared" si="353"/>
        <v>0</v>
      </c>
      <c r="BG239" s="79">
        <f t="shared" si="354"/>
        <v>0</v>
      </c>
      <c r="BH239" s="102">
        <f t="shared" si="355"/>
        <v>0</v>
      </c>
      <c r="BI239" s="535"/>
      <c r="BJ239" s="535"/>
      <c r="BK239" s="407"/>
      <c r="BL239" s="322"/>
      <c r="BM239" s="79">
        <f t="shared" si="356"/>
        <v>0</v>
      </c>
      <c r="BN239" s="79">
        <f t="shared" si="357"/>
        <v>0</v>
      </c>
      <c r="BO239" s="102">
        <f t="shared" si="358"/>
        <v>0</v>
      </c>
      <c r="BP239" s="535"/>
      <c r="BQ239" s="535"/>
      <c r="BR239" s="407"/>
      <c r="BS239" s="322"/>
      <c r="BT239" s="79">
        <f t="shared" si="359"/>
        <v>0</v>
      </c>
      <c r="BU239" s="79">
        <f t="shared" si="360"/>
        <v>0</v>
      </c>
      <c r="BV239" s="102">
        <f t="shared" si="361"/>
        <v>0</v>
      </c>
      <c r="BW239" s="535"/>
      <c r="BX239" s="535"/>
      <c r="BY239" s="407"/>
      <c r="BZ239" s="322"/>
      <c r="CA239" s="79">
        <f t="shared" si="362"/>
        <v>0</v>
      </c>
      <c r="CB239" s="79">
        <f t="shared" si="363"/>
        <v>0</v>
      </c>
      <c r="CC239" s="102">
        <f t="shared" si="364"/>
        <v>0</v>
      </c>
      <c r="CD239" s="535"/>
      <c r="CE239" s="535"/>
      <c r="CF239" s="407"/>
      <c r="CG239" s="322"/>
      <c r="CH239" s="79">
        <f t="shared" si="365"/>
        <v>0</v>
      </c>
      <c r="CI239" s="79">
        <f t="shared" si="366"/>
        <v>0</v>
      </c>
      <c r="CJ239" s="102">
        <f t="shared" si="367"/>
        <v>0</v>
      </c>
      <c r="CK239" s="535"/>
      <c r="CL239" s="535"/>
      <c r="CM239" s="407"/>
      <c r="CN239" s="322"/>
      <c r="CO239" s="79">
        <f t="shared" si="368"/>
        <v>0</v>
      </c>
      <c r="CP239" s="79">
        <f t="shared" si="369"/>
        <v>0</v>
      </c>
      <c r="CQ239" s="102">
        <f t="shared" si="370"/>
        <v>0</v>
      </c>
      <c r="CR239" s="535"/>
      <c r="CS239" s="535"/>
      <c r="CT239" s="407"/>
      <c r="CU239" s="322"/>
      <c r="CV239" s="79">
        <f t="shared" si="371"/>
        <v>0</v>
      </c>
      <c r="CW239" s="79">
        <f t="shared" si="372"/>
        <v>0</v>
      </c>
      <c r="CX239" s="102">
        <f t="shared" si="373"/>
        <v>0</v>
      </c>
      <c r="CY239" s="535"/>
      <c r="CZ239" s="535"/>
      <c r="DA239" s="407"/>
      <c r="DB239" s="322"/>
      <c r="DC239" s="79">
        <f t="shared" si="374"/>
        <v>0</v>
      </c>
      <c r="DD239" s="79">
        <f t="shared" si="375"/>
        <v>0</v>
      </c>
      <c r="DE239" s="102">
        <f t="shared" si="376"/>
        <v>0</v>
      </c>
      <c r="DF239" s="535"/>
      <c r="DG239" s="535"/>
      <c r="DH239" s="407"/>
      <c r="DI239" s="322"/>
      <c r="DJ239" s="79">
        <f t="shared" si="377"/>
        <v>0</v>
      </c>
      <c r="DK239" s="79">
        <f t="shared" si="378"/>
        <v>0</v>
      </c>
      <c r="DL239" s="102">
        <f t="shared" si="379"/>
        <v>0</v>
      </c>
      <c r="DM239" s="535"/>
      <c r="DN239" s="535"/>
      <c r="DO239" s="407"/>
      <c r="DP239" s="322"/>
      <c r="DQ239" s="79">
        <f t="shared" si="380"/>
        <v>0</v>
      </c>
      <c r="DR239" s="79">
        <f t="shared" si="381"/>
        <v>0</v>
      </c>
      <c r="DS239" s="102">
        <f t="shared" si="382"/>
        <v>0</v>
      </c>
      <c r="DT239" s="535"/>
      <c r="DU239" s="535"/>
      <c r="DV239" s="407"/>
    </row>
    <row r="240" spans="1:126" ht="12.75" outlineLevel="1" x14ac:dyDescent="0.2">
      <c r="A240" s="92" t="s">
        <v>99</v>
      </c>
      <c r="B240" s="166" t="s">
        <v>92</v>
      </c>
      <c r="C240" s="52"/>
      <c r="D240" s="51"/>
      <c r="E240" s="102">
        <f t="shared" si="330"/>
        <v>0</v>
      </c>
      <c r="F240" s="147"/>
      <c r="G240" s="18"/>
      <c r="H240" s="322" t="s">
        <v>336</v>
      </c>
      <c r="I240" s="79">
        <f t="shared" si="331"/>
        <v>0</v>
      </c>
      <c r="J240" s="79">
        <f t="shared" si="332"/>
        <v>0</v>
      </c>
      <c r="K240" s="102">
        <f t="shared" si="333"/>
        <v>0</v>
      </c>
      <c r="L240" s="535"/>
      <c r="M240" s="535"/>
      <c r="N240" s="407"/>
      <c r="O240" s="322" t="str">
        <f t="shared" si="334"/>
        <v>SME</v>
      </c>
      <c r="P240" s="79">
        <f t="shared" si="335"/>
        <v>0</v>
      </c>
      <c r="Q240" s="79">
        <f t="shared" si="336"/>
        <v>0</v>
      </c>
      <c r="R240" s="102">
        <f t="shared" si="337"/>
        <v>0</v>
      </c>
      <c r="S240" s="535"/>
      <c r="T240" s="535"/>
      <c r="U240" s="407"/>
      <c r="V240" s="322"/>
      <c r="W240" s="79">
        <f t="shared" si="338"/>
        <v>0</v>
      </c>
      <c r="X240" s="79">
        <f t="shared" si="339"/>
        <v>0</v>
      </c>
      <c r="Y240" s="102">
        <f t="shared" si="340"/>
        <v>0</v>
      </c>
      <c r="Z240" s="535"/>
      <c r="AA240" s="535"/>
      <c r="AB240" s="407"/>
      <c r="AC240" s="322"/>
      <c r="AD240" s="79">
        <f t="shared" si="341"/>
        <v>0</v>
      </c>
      <c r="AE240" s="79">
        <f t="shared" si="342"/>
        <v>0</v>
      </c>
      <c r="AF240" s="102">
        <f t="shared" si="343"/>
        <v>0</v>
      </c>
      <c r="AG240" s="535"/>
      <c r="AH240" s="535"/>
      <c r="AI240" s="407"/>
      <c r="AJ240" s="322"/>
      <c r="AK240" s="79">
        <f t="shared" si="344"/>
        <v>0</v>
      </c>
      <c r="AL240" s="79">
        <f t="shared" si="345"/>
        <v>0</v>
      </c>
      <c r="AM240" s="102">
        <f t="shared" si="346"/>
        <v>0</v>
      </c>
      <c r="AN240" s="535"/>
      <c r="AO240" s="535"/>
      <c r="AP240" s="407"/>
      <c r="AQ240" s="322"/>
      <c r="AR240" s="79">
        <f t="shared" si="347"/>
        <v>0</v>
      </c>
      <c r="AS240" s="79">
        <f t="shared" si="348"/>
        <v>0</v>
      </c>
      <c r="AT240" s="102">
        <f t="shared" si="349"/>
        <v>0</v>
      </c>
      <c r="AU240" s="535"/>
      <c r="AV240" s="535"/>
      <c r="AW240" s="407"/>
      <c r="AX240" s="322"/>
      <c r="AY240" s="79">
        <f t="shared" si="350"/>
        <v>0</v>
      </c>
      <c r="AZ240" s="79">
        <f t="shared" si="351"/>
        <v>0</v>
      </c>
      <c r="BA240" s="102">
        <f t="shared" si="352"/>
        <v>0</v>
      </c>
      <c r="BB240" s="535"/>
      <c r="BC240" s="535"/>
      <c r="BD240" s="407"/>
      <c r="BE240" s="322"/>
      <c r="BF240" s="79">
        <f t="shared" si="353"/>
        <v>0</v>
      </c>
      <c r="BG240" s="79">
        <f t="shared" si="354"/>
        <v>0</v>
      </c>
      <c r="BH240" s="102">
        <f t="shared" si="355"/>
        <v>0</v>
      </c>
      <c r="BI240" s="535"/>
      <c r="BJ240" s="535"/>
      <c r="BK240" s="407"/>
      <c r="BL240" s="322"/>
      <c r="BM240" s="79">
        <f t="shared" si="356"/>
        <v>0</v>
      </c>
      <c r="BN240" s="79">
        <f t="shared" si="357"/>
        <v>0</v>
      </c>
      <c r="BO240" s="102">
        <f t="shared" si="358"/>
        <v>0</v>
      </c>
      <c r="BP240" s="535"/>
      <c r="BQ240" s="535"/>
      <c r="BR240" s="407"/>
      <c r="BS240" s="322"/>
      <c r="BT240" s="79">
        <f t="shared" si="359"/>
        <v>0</v>
      </c>
      <c r="BU240" s="79">
        <f t="shared" si="360"/>
        <v>0</v>
      </c>
      <c r="BV240" s="102">
        <f t="shared" si="361"/>
        <v>0</v>
      </c>
      <c r="BW240" s="535"/>
      <c r="BX240" s="535"/>
      <c r="BY240" s="407"/>
      <c r="BZ240" s="322"/>
      <c r="CA240" s="79">
        <f t="shared" si="362"/>
        <v>0</v>
      </c>
      <c r="CB240" s="79">
        <f t="shared" si="363"/>
        <v>0</v>
      </c>
      <c r="CC240" s="102">
        <f t="shared" si="364"/>
        <v>0</v>
      </c>
      <c r="CD240" s="535"/>
      <c r="CE240" s="535"/>
      <c r="CF240" s="407"/>
      <c r="CG240" s="322"/>
      <c r="CH240" s="79">
        <f t="shared" si="365"/>
        <v>0</v>
      </c>
      <c r="CI240" s="79">
        <f t="shared" si="366"/>
        <v>0</v>
      </c>
      <c r="CJ240" s="102">
        <f t="shared" si="367"/>
        <v>0</v>
      </c>
      <c r="CK240" s="535"/>
      <c r="CL240" s="535"/>
      <c r="CM240" s="407"/>
      <c r="CN240" s="322"/>
      <c r="CO240" s="79">
        <f t="shared" si="368"/>
        <v>0</v>
      </c>
      <c r="CP240" s="79">
        <f t="shared" si="369"/>
        <v>0</v>
      </c>
      <c r="CQ240" s="102">
        <f t="shared" si="370"/>
        <v>0</v>
      </c>
      <c r="CR240" s="535"/>
      <c r="CS240" s="535"/>
      <c r="CT240" s="407"/>
      <c r="CU240" s="322"/>
      <c r="CV240" s="79">
        <f t="shared" si="371"/>
        <v>0</v>
      </c>
      <c r="CW240" s="79">
        <f t="shared" si="372"/>
        <v>0</v>
      </c>
      <c r="CX240" s="102">
        <f t="shared" si="373"/>
        <v>0</v>
      </c>
      <c r="CY240" s="535"/>
      <c r="CZ240" s="535"/>
      <c r="DA240" s="407"/>
      <c r="DB240" s="322"/>
      <c r="DC240" s="79">
        <f t="shared" si="374"/>
        <v>0</v>
      </c>
      <c r="DD240" s="79">
        <f t="shared" si="375"/>
        <v>0</v>
      </c>
      <c r="DE240" s="102">
        <f t="shared" si="376"/>
        <v>0</v>
      </c>
      <c r="DF240" s="535"/>
      <c r="DG240" s="535"/>
      <c r="DH240" s="407"/>
      <c r="DI240" s="322"/>
      <c r="DJ240" s="79">
        <f t="shared" si="377"/>
        <v>0</v>
      </c>
      <c r="DK240" s="79">
        <f t="shared" si="378"/>
        <v>0</v>
      </c>
      <c r="DL240" s="102">
        <f t="shared" si="379"/>
        <v>0</v>
      </c>
      <c r="DM240" s="535"/>
      <c r="DN240" s="535"/>
      <c r="DO240" s="407"/>
      <c r="DP240" s="322"/>
      <c r="DQ240" s="79">
        <f t="shared" si="380"/>
        <v>0</v>
      </c>
      <c r="DR240" s="79">
        <f t="shared" si="381"/>
        <v>0</v>
      </c>
      <c r="DS240" s="102">
        <f t="shared" si="382"/>
        <v>0</v>
      </c>
      <c r="DT240" s="535"/>
      <c r="DU240" s="535"/>
      <c r="DV240" s="407"/>
    </row>
    <row r="241" spans="1:126" ht="12.75" outlineLevel="1" x14ac:dyDescent="0.2">
      <c r="A241" s="92" t="s">
        <v>99</v>
      </c>
      <c r="B241" s="166" t="s">
        <v>92</v>
      </c>
      <c r="C241" s="52"/>
      <c r="D241" s="51"/>
      <c r="E241" s="102">
        <f t="shared" si="330"/>
        <v>0</v>
      </c>
      <c r="F241" s="147"/>
      <c r="G241" s="18"/>
      <c r="H241" s="322" t="s">
        <v>336</v>
      </c>
      <c r="I241" s="79">
        <f t="shared" si="331"/>
        <v>0</v>
      </c>
      <c r="J241" s="79">
        <f t="shared" si="332"/>
        <v>0</v>
      </c>
      <c r="K241" s="102">
        <f t="shared" si="333"/>
        <v>0</v>
      </c>
      <c r="L241" s="535"/>
      <c r="M241" s="535"/>
      <c r="N241" s="407"/>
      <c r="O241" s="322" t="str">
        <f t="shared" si="334"/>
        <v>SME</v>
      </c>
      <c r="P241" s="79">
        <f t="shared" si="335"/>
        <v>0</v>
      </c>
      <c r="Q241" s="79">
        <f t="shared" si="336"/>
        <v>0</v>
      </c>
      <c r="R241" s="102">
        <f t="shared" si="337"/>
        <v>0</v>
      </c>
      <c r="S241" s="535"/>
      <c r="T241" s="535"/>
      <c r="U241" s="407"/>
      <c r="V241" s="322"/>
      <c r="W241" s="79">
        <f t="shared" si="338"/>
        <v>0</v>
      </c>
      <c r="X241" s="79">
        <f t="shared" si="339"/>
        <v>0</v>
      </c>
      <c r="Y241" s="102">
        <f t="shared" si="340"/>
        <v>0</v>
      </c>
      <c r="Z241" s="535"/>
      <c r="AA241" s="535"/>
      <c r="AB241" s="407"/>
      <c r="AC241" s="322"/>
      <c r="AD241" s="79">
        <f t="shared" si="341"/>
        <v>0</v>
      </c>
      <c r="AE241" s="79">
        <f t="shared" si="342"/>
        <v>0</v>
      </c>
      <c r="AF241" s="102">
        <f t="shared" si="343"/>
        <v>0</v>
      </c>
      <c r="AG241" s="535"/>
      <c r="AH241" s="535"/>
      <c r="AI241" s="407"/>
      <c r="AJ241" s="322"/>
      <c r="AK241" s="79">
        <f t="shared" si="344"/>
        <v>0</v>
      </c>
      <c r="AL241" s="79">
        <f t="shared" si="345"/>
        <v>0</v>
      </c>
      <c r="AM241" s="102">
        <f t="shared" si="346"/>
        <v>0</v>
      </c>
      <c r="AN241" s="535"/>
      <c r="AO241" s="535"/>
      <c r="AP241" s="407"/>
      <c r="AQ241" s="322"/>
      <c r="AR241" s="79">
        <f t="shared" si="347"/>
        <v>0</v>
      </c>
      <c r="AS241" s="79">
        <f t="shared" si="348"/>
        <v>0</v>
      </c>
      <c r="AT241" s="102">
        <f t="shared" si="349"/>
        <v>0</v>
      </c>
      <c r="AU241" s="535"/>
      <c r="AV241" s="535"/>
      <c r="AW241" s="407"/>
      <c r="AX241" s="322"/>
      <c r="AY241" s="79">
        <f t="shared" si="350"/>
        <v>0</v>
      </c>
      <c r="AZ241" s="79">
        <f t="shared" si="351"/>
        <v>0</v>
      </c>
      <c r="BA241" s="102">
        <f t="shared" si="352"/>
        <v>0</v>
      </c>
      <c r="BB241" s="535"/>
      <c r="BC241" s="535"/>
      <c r="BD241" s="407"/>
      <c r="BE241" s="322"/>
      <c r="BF241" s="79">
        <f t="shared" si="353"/>
        <v>0</v>
      </c>
      <c r="BG241" s="79">
        <f t="shared" si="354"/>
        <v>0</v>
      </c>
      <c r="BH241" s="102">
        <f t="shared" si="355"/>
        <v>0</v>
      </c>
      <c r="BI241" s="535"/>
      <c r="BJ241" s="535"/>
      <c r="BK241" s="407"/>
      <c r="BL241" s="322"/>
      <c r="BM241" s="79">
        <f t="shared" si="356"/>
        <v>0</v>
      </c>
      <c r="BN241" s="79">
        <f t="shared" si="357"/>
        <v>0</v>
      </c>
      <c r="BO241" s="102">
        <f t="shared" si="358"/>
        <v>0</v>
      </c>
      <c r="BP241" s="535"/>
      <c r="BQ241" s="535"/>
      <c r="BR241" s="407"/>
      <c r="BS241" s="322"/>
      <c r="BT241" s="79">
        <f t="shared" si="359"/>
        <v>0</v>
      </c>
      <c r="BU241" s="79">
        <f t="shared" si="360"/>
        <v>0</v>
      </c>
      <c r="BV241" s="102">
        <f t="shared" si="361"/>
        <v>0</v>
      </c>
      <c r="BW241" s="535"/>
      <c r="BX241" s="535"/>
      <c r="BY241" s="407"/>
      <c r="BZ241" s="322"/>
      <c r="CA241" s="79">
        <f t="shared" si="362"/>
        <v>0</v>
      </c>
      <c r="CB241" s="79">
        <f t="shared" si="363"/>
        <v>0</v>
      </c>
      <c r="CC241" s="102">
        <f t="shared" si="364"/>
        <v>0</v>
      </c>
      <c r="CD241" s="535"/>
      <c r="CE241" s="535"/>
      <c r="CF241" s="407"/>
      <c r="CG241" s="322"/>
      <c r="CH241" s="79">
        <f t="shared" si="365"/>
        <v>0</v>
      </c>
      <c r="CI241" s="79">
        <f t="shared" si="366"/>
        <v>0</v>
      </c>
      <c r="CJ241" s="102">
        <f t="shared" si="367"/>
        <v>0</v>
      </c>
      <c r="CK241" s="535"/>
      <c r="CL241" s="535"/>
      <c r="CM241" s="407"/>
      <c r="CN241" s="322"/>
      <c r="CO241" s="79">
        <f t="shared" si="368"/>
        <v>0</v>
      </c>
      <c r="CP241" s="79">
        <f t="shared" si="369"/>
        <v>0</v>
      </c>
      <c r="CQ241" s="102">
        <f t="shared" si="370"/>
        <v>0</v>
      </c>
      <c r="CR241" s="535"/>
      <c r="CS241" s="535"/>
      <c r="CT241" s="407"/>
      <c r="CU241" s="322"/>
      <c r="CV241" s="79">
        <f t="shared" si="371"/>
        <v>0</v>
      </c>
      <c r="CW241" s="79">
        <f t="shared" si="372"/>
        <v>0</v>
      </c>
      <c r="CX241" s="102">
        <f t="shared" si="373"/>
        <v>0</v>
      </c>
      <c r="CY241" s="535"/>
      <c r="CZ241" s="535"/>
      <c r="DA241" s="407"/>
      <c r="DB241" s="322"/>
      <c r="DC241" s="79">
        <f t="shared" si="374"/>
        <v>0</v>
      </c>
      <c r="DD241" s="79">
        <f t="shared" si="375"/>
        <v>0</v>
      </c>
      <c r="DE241" s="102">
        <f t="shared" si="376"/>
        <v>0</v>
      </c>
      <c r="DF241" s="535"/>
      <c r="DG241" s="535"/>
      <c r="DH241" s="407"/>
      <c r="DI241" s="322"/>
      <c r="DJ241" s="79">
        <f t="shared" si="377"/>
        <v>0</v>
      </c>
      <c r="DK241" s="79">
        <f t="shared" si="378"/>
        <v>0</v>
      </c>
      <c r="DL241" s="102">
        <f t="shared" si="379"/>
        <v>0</v>
      </c>
      <c r="DM241" s="535"/>
      <c r="DN241" s="535"/>
      <c r="DO241" s="407"/>
      <c r="DP241" s="322"/>
      <c r="DQ241" s="79">
        <f t="shared" si="380"/>
        <v>0</v>
      </c>
      <c r="DR241" s="79">
        <f t="shared" si="381"/>
        <v>0</v>
      </c>
      <c r="DS241" s="102">
        <f t="shared" si="382"/>
        <v>0</v>
      </c>
      <c r="DT241" s="535"/>
      <c r="DU241" s="535"/>
      <c r="DV241" s="407"/>
    </row>
    <row r="242" spans="1:126" ht="12.75" outlineLevel="1" x14ac:dyDescent="0.2">
      <c r="A242" s="92" t="s">
        <v>99</v>
      </c>
      <c r="B242" s="166" t="s">
        <v>92</v>
      </c>
      <c r="C242" s="52"/>
      <c r="D242" s="51"/>
      <c r="E242" s="102">
        <f t="shared" si="330"/>
        <v>0</v>
      </c>
      <c r="F242" s="147"/>
      <c r="G242" s="18"/>
      <c r="H242" s="322" t="s">
        <v>336</v>
      </c>
      <c r="I242" s="79">
        <f t="shared" si="331"/>
        <v>0</v>
      </c>
      <c r="J242" s="79">
        <f t="shared" si="332"/>
        <v>0</v>
      </c>
      <c r="K242" s="102">
        <f t="shared" si="333"/>
        <v>0</v>
      </c>
      <c r="L242" s="535"/>
      <c r="M242" s="535"/>
      <c r="N242" s="407"/>
      <c r="O242" s="322" t="str">
        <f t="shared" si="334"/>
        <v>SME</v>
      </c>
      <c r="P242" s="79">
        <f t="shared" si="335"/>
        <v>0</v>
      </c>
      <c r="Q242" s="79">
        <f t="shared" si="336"/>
        <v>0</v>
      </c>
      <c r="R242" s="102">
        <f t="shared" si="337"/>
        <v>0</v>
      </c>
      <c r="S242" s="535"/>
      <c r="T242" s="535"/>
      <c r="U242" s="407"/>
      <c r="V242" s="322"/>
      <c r="W242" s="79">
        <f t="shared" si="338"/>
        <v>0</v>
      </c>
      <c r="X242" s="79">
        <f t="shared" si="339"/>
        <v>0</v>
      </c>
      <c r="Y242" s="102">
        <f t="shared" si="340"/>
        <v>0</v>
      </c>
      <c r="Z242" s="535"/>
      <c r="AA242" s="535"/>
      <c r="AB242" s="407"/>
      <c r="AC242" s="322"/>
      <c r="AD242" s="79">
        <f t="shared" si="341"/>
        <v>0</v>
      </c>
      <c r="AE242" s="79">
        <f t="shared" si="342"/>
        <v>0</v>
      </c>
      <c r="AF242" s="102">
        <f t="shared" si="343"/>
        <v>0</v>
      </c>
      <c r="AG242" s="535"/>
      <c r="AH242" s="535"/>
      <c r="AI242" s="407"/>
      <c r="AJ242" s="322"/>
      <c r="AK242" s="79">
        <f t="shared" si="344"/>
        <v>0</v>
      </c>
      <c r="AL242" s="79">
        <f t="shared" si="345"/>
        <v>0</v>
      </c>
      <c r="AM242" s="102">
        <f t="shared" si="346"/>
        <v>0</v>
      </c>
      <c r="AN242" s="535"/>
      <c r="AO242" s="535"/>
      <c r="AP242" s="407"/>
      <c r="AQ242" s="322"/>
      <c r="AR242" s="79">
        <f t="shared" si="347"/>
        <v>0</v>
      </c>
      <c r="AS242" s="79">
        <f t="shared" si="348"/>
        <v>0</v>
      </c>
      <c r="AT242" s="102">
        <f t="shared" si="349"/>
        <v>0</v>
      </c>
      <c r="AU242" s="535"/>
      <c r="AV242" s="535"/>
      <c r="AW242" s="407"/>
      <c r="AX242" s="322"/>
      <c r="AY242" s="79">
        <f t="shared" si="350"/>
        <v>0</v>
      </c>
      <c r="AZ242" s="79">
        <f t="shared" si="351"/>
        <v>0</v>
      </c>
      <c r="BA242" s="102">
        <f t="shared" si="352"/>
        <v>0</v>
      </c>
      <c r="BB242" s="535"/>
      <c r="BC242" s="535"/>
      <c r="BD242" s="407"/>
      <c r="BE242" s="322"/>
      <c r="BF242" s="79">
        <f t="shared" si="353"/>
        <v>0</v>
      </c>
      <c r="BG242" s="79">
        <f t="shared" si="354"/>
        <v>0</v>
      </c>
      <c r="BH242" s="102">
        <f t="shared" si="355"/>
        <v>0</v>
      </c>
      <c r="BI242" s="535"/>
      <c r="BJ242" s="535"/>
      <c r="BK242" s="407"/>
      <c r="BL242" s="322"/>
      <c r="BM242" s="79">
        <f t="shared" si="356"/>
        <v>0</v>
      </c>
      <c r="BN242" s="79">
        <f t="shared" si="357"/>
        <v>0</v>
      </c>
      <c r="BO242" s="102">
        <f t="shared" si="358"/>
        <v>0</v>
      </c>
      <c r="BP242" s="535"/>
      <c r="BQ242" s="535"/>
      <c r="BR242" s="407"/>
      <c r="BS242" s="322"/>
      <c r="BT242" s="79">
        <f t="shared" si="359"/>
        <v>0</v>
      </c>
      <c r="BU242" s="79">
        <f t="shared" si="360"/>
        <v>0</v>
      </c>
      <c r="BV242" s="102">
        <f t="shared" si="361"/>
        <v>0</v>
      </c>
      <c r="BW242" s="535"/>
      <c r="BX242" s="535"/>
      <c r="BY242" s="407"/>
      <c r="BZ242" s="322"/>
      <c r="CA242" s="79">
        <f t="shared" si="362"/>
        <v>0</v>
      </c>
      <c r="CB242" s="79">
        <f t="shared" si="363"/>
        <v>0</v>
      </c>
      <c r="CC242" s="102">
        <f t="shared" si="364"/>
        <v>0</v>
      </c>
      <c r="CD242" s="535"/>
      <c r="CE242" s="535"/>
      <c r="CF242" s="407"/>
      <c r="CG242" s="322"/>
      <c r="CH242" s="79">
        <f t="shared" si="365"/>
        <v>0</v>
      </c>
      <c r="CI242" s="79">
        <f t="shared" si="366"/>
        <v>0</v>
      </c>
      <c r="CJ242" s="102">
        <f t="shared" si="367"/>
        <v>0</v>
      </c>
      <c r="CK242" s="535"/>
      <c r="CL242" s="535"/>
      <c r="CM242" s="407"/>
      <c r="CN242" s="322"/>
      <c r="CO242" s="79">
        <f t="shared" si="368"/>
        <v>0</v>
      </c>
      <c r="CP242" s="79">
        <f t="shared" si="369"/>
        <v>0</v>
      </c>
      <c r="CQ242" s="102">
        <f t="shared" si="370"/>
        <v>0</v>
      </c>
      <c r="CR242" s="535"/>
      <c r="CS242" s="535"/>
      <c r="CT242" s="407"/>
      <c r="CU242" s="322"/>
      <c r="CV242" s="79">
        <f t="shared" si="371"/>
        <v>0</v>
      </c>
      <c r="CW242" s="79">
        <f t="shared" si="372"/>
        <v>0</v>
      </c>
      <c r="CX242" s="102">
        <f t="shared" si="373"/>
        <v>0</v>
      </c>
      <c r="CY242" s="535"/>
      <c r="CZ242" s="535"/>
      <c r="DA242" s="407"/>
      <c r="DB242" s="322"/>
      <c r="DC242" s="79">
        <f t="shared" si="374"/>
        <v>0</v>
      </c>
      <c r="DD242" s="79">
        <f t="shared" si="375"/>
        <v>0</v>
      </c>
      <c r="DE242" s="102">
        <f t="shared" si="376"/>
        <v>0</v>
      </c>
      <c r="DF242" s="535"/>
      <c r="DG242" s="535"/>
      <c r="DH242" s="407"/>
      <c r="DI242" s="322"/>
      <c r="DJ242" s="79">
        <f t="shared" si="377"/>
        <v>0</v>
      </c>
      <c r="DK242" s="79">
        <f t="shared" si="378"/>
        <v>0</v>
      </c>
      <c r="DL242" s="102">
        <f t="shared" si="379"/>
        <v>0</v>
      </c>
      <c r="DM242" s="535"/>
      <c r="DN242" s="535"/>
      <c r="DO242" s="407"/>
      <c r="DP242" s="322"/>
      <c r="DQ242" s="79">
        <f t="shared" si="380"/>
        <v>0</v>
      </c>
      <c r="DR242" s="79">
        <f t="shared" si="381"/>
        <v>0</v>
      </c>
      <c r="DS242" s="102">
        <f t="shared" si="382"/>
        <v>0</v>
      </c>
      <c r="DT242" s="535"/>
      <c r="DU242" s="535"/>
      <c r="DV242" s="407"/>
    </row>
    <row r="243" spans="1:126" ht="12.75" outlineLevel="1" x14ac:dyDescent="0.2">
      <c r="A243" s="104" t="s">
        <v>15</v>
      </c>
      <c r="B243" s="162"/>
      <c r="C243" s="103">
        <f>SUMIF($H244:$H251,MID($H243,3,10),C244:C251)</f>
        <v>0</v>
      </c>
      <c r="D243" s="103">
        <f>SUMIF($H244:$H251,MID($H243,3,10),D244:D251)</f>
        <v>0</v>
      </c>
      <c r="E243" s="103">
        <f t="shared" si="330"/>
        <v>0</v>
      </c>
      <c r="F243" s="147"/>
      <c r="G243" s="18"/>
      <c r="H243" s="323" t="s">
        <v>339</v>
      </c>
      <c r="I243" s="77">
        <f t="shared" si="331"/>
        <v>0</v>
      </c>
      <c r="J243" s="77">
        <f t="shared" si="332"/>
        <v>0</v>
      </c>
      <c r="K243" s="101">
        <f t="shared" si="333"/>
        <v>0</v>
      </c>
      <c r="L243" s="489">
        <f>IF(I$1="","",SUMIF($H244:$H251,MID($H243,3,10),L244:L251))</f>
        <v>0</v>
      </c>
      <c r="M243" s="489">
        <f>IF(I$1="","",SUMIF($H244:$H251,MID($H243,3,10),M244:M251))</f>
        <v>0</v>
      </c>
      <c r="N243" s="407"/>
      <c r="O243" s="322" t="str">
        <f t="shared" si="334"/>
        <v>SM</v>
      </c>
      <c r="P243" s="77">
        <f t="shared" si="335"/>
        <v>0</v>
      </c>
      <c r="Q243" s="77">
        <f t="shared" si="336"/>
        <v>0</v>
      </c>
      <c r="R243" s="101">
        <f t="shared" si="337"/>
        <v>0</v>
      </c>
      <c r="S243" s="488">
        <f>IF(P$1="","",SUMIF($H244:$H251,MID($H243,3,10),S244:S251))</f>
        <v>0</v>
      </c>
      <c r="T243" s="488">
        <f>IF(P$1="","",SUMIF($H244:$H251,MID($H243,3,10),T244:T251))</f>
        <v>0</v>
      </c>
      <c r="U243" s="407"/>
      <c r="V243" s="322"/>
      <c r="W243" s="77">
        <f t="shared" si="338"/>
        <v>0</v>
      </c>
      <c r="X243" s="77">
        <f t="shared" si="339"/>
        <v>0</v>
      </c>
      <c r="Y243" s="101">
        <f t="shared" si="340"/>
        <v>0</v>
      </c>
      <c r="Z243" s="488">
        <f>IF(W$1="","",SUMIF($H244:$H251,MID($H243,3,10),Z244:Z251))</f>
        <v>0</v>
      </c>
      <c r="AA243" s="488">
        <f>IF(W$1="","",SUMIF($H244:$H251,MID($H243,3,10),AA244:AA251))</f>
        <v>0</v>
      </c>
      <c r="AB243" s="407"/>
      <c r="AC243" s="322"/>
      <c r="AD243" s="77">
        <f t="shared" si="341"/>
        <v>0</v>
      </c>
      <c r="AE243" s="77">
        <f t="shared" si="342"/>
        <v>0</v>
      </c>
      <c r="AF243" s="101">
        <f t="shared" si="343"/>
        <v>0</v>
      </c>
      <c r="AG243" s="488">
        <f>IF(AD$1="","",SUMIF($H244:$H251,MID($H243,3,10),AG244:AG251))</f>
        <v>0</v>
      </c>
      <c r="AH243" s="488">
        <f>IF(AD$1="","",SUMIF($H244:$H251,MID($H243,3,10),AH244:AH251))</f>
        <v>0</v>
      </c>
      <c r="AI243" s="407"/>
      <c r="AJ243" s="322"/>
      <c r="AK243" s="77">
        <f t="shared" si="344"/>
        <v>0</v>
      </c>
      <c r="AL243" s="77">
        <f t="shared" si="345"/>
        <v>0</v>
      </c>
      <c r="AM243" s="101">
        <f t="shared" si="346"/>
        <v>0</v>
      </c>
      <c r="AN243" s="488">
        <f>IF(AK$1="","",SUMIF($H244:$H251,MID($H243,3,10),AN244:AN251))</f>
        <v>0</v>
      </c>
      <c r="AO243" s="488">
        <f>IF(AK$1="","",SUMIF($H244:$H251,MID($H243,3,10),AO244:AO251))</f>
        <v>0</v>
      </c>
      <c r="AP243" s="407"/>
      <c r="AQ243" s="322"/>
      <c r="AR243" s="77">
        <f t="shared" si="347"/>
        <v>0</v>
      </c>
      <c r="AS243" s="77">
        <f t="shared" si="348"/>
        <v>0</v>
      </c>
      <c r="AT243" s="101">
        <f t="shared" si="349"/>
        <v>0</v>
      </c>
      <c r="AU243" s="488">
        <f>IF(AR$1="","",SUMIF($H244:$H251,MID($H243,3,10),AU244:AU251))</f>
        <v>0</v>
      </c>
      <c r="AV243" s="488">
        <f>IF(AR$1="","",SUMIF($H244:$H251,MID($H243,3,10),AV244:AV251))</f>
        <v>0</v>
      </c>
      <c r="AW243" s="407"/>
      <c r="AX243" s="322"/>
      <c r="AY243" s="77">
        <f t="shared" si="350"/>
        <v>0</v>
      </c>
      <c r="AZ243" s="77">
        <f t="shared" si="351"/>
        <v>0</v>
      </c>
      <c r="BA243" s="101">
        <f t="shared" si="352"/>
        <v>0</v>
      </c>
      <c r="BB243" s="488">
        <f>IF(AY$1="","",SUMIF($H244:$H251,MID($H243,3,10),BB244:BB251))</f>
        <v>0</v>
      </c>
      <c r="BC243" s="488">
        <f>IF(AY$1="","",SUMIF($H244:$H251,MID($H243,3,10),BC244:BC251))</f>
        <v>0</v>
      </c>
      <c r="BD243" s="407"/>
      <c r="BE243" s="322"/>
      <c r="BF243" s="77">
        <f t="shared" si="353"/>
        <v>0</v>
      </c>
      <c r="BG243" s="77">
        <f t="shared" si="354"/>
        <v>0</v>
      </c>
      <c r="BH243" s="101">
        <f t="shared" si="355"/>
        <v>0</v>
      </c>
      <c r="BI243" s="488">
        <f>IF(BF$1="","",SUMIF($H244:$H251,MID($H243,3,10),BI244:BI251))</f>
        <v>0</v>
      </c>
      <c r="BJ243" s="488">
        <f>IF(BF$1="","",SUMIF($H244:$H251,MID($H243,3,10),BJ244:BJ251))</f>
        <v>0</v>
      </c>
      <c r="BK243" s="407"/>
      <c r="BL243" s="322"/>
      <c r="BM243" s="77">
        <f t="shared" si="356"/>
        <v>0</v>
      </c>
      <c r="BN243" s="77">
        <f t="shared" si="357"/>
        <v>0</v>
      </c>
      <c r="BO243" s="101">
        <f t="shared" si="358"/>
        <v>0</v>
      </c>
      <c r="BP243" s="488">
        <f>IF(BM$1="","",SUMIF($H244:$H251,MID($H243,3,10),BP244:BP251))</f>
        <v>0</v>
      </c>
      <c r="BQ243" s="488">
        <f>IF(BM$1="","",SUMIF($H244:$H251,MID($H243,3,10),BQ244:BQ251))</f>
        <v>0</v>
      </c>
      <c r="BR243" s="407"/>
      <c r="BS243" s="322"/>
      <c r="BT243" s="77">
        <f t="shared" si="359"/>
        <v>0</v>
      </c>
      <c r="BU243" s="77">
        <f t="shared" si="360"/>
        <v>0</v>
      </c>
      <c r="BV243" s="101">
        <f t="shared" si="361"/>
        <v>0</v>
      </c>
      <c r="BW243" s="488">
        <f>IF(BT$1="","",SUMIF($H244:$H251,MID($H243,3,10),BW244:BW251))</f>
        <v>0</v>
      </c>
      <c r="BX243" s="488">
        <f>IF(BT$1="","",SUMIF($H244:$H251,MID($H243,3,10),BX244:BX251))</f>
        <v>0</v>
      </c>
      <c r="BY243" s="407"/>
      <c r="BZ243" s="322"/>
      <c r="CA243" s="77">
        <f t="shared" si="362"/>
        <v>0</v>
      </c>
      <c r="CB243" s="77">
        <f t="shared" si="363"/>
        <v>0</v>
      </c>
      <c r="CC243" s="101">
        <f t="shared" si="364"/>
        <v>0</v>
      </c>
      <c r="CD243" s="488">
        <f>IF(CA$1="","",SUMIF($H244:$H251,MID($H243,3,10),CD244:CD251))</f>
        <v>0</v>
      </c>
      <c r="CE243" s="488">
        <f>IF(CA$1="","",SUMIF($H244:$H251,MID($H243,3,10),CE244:CE251))</f>
        <v>0</v>
      </c>
      <c r="CF243" s="407"/>
      <c r="CG243" s="322"/>
      <c r="CH243" s="77">
        <f t="shared" si="365"/>
        <v>0</v>
      </c>
      <c r="CI243" s="77">
        <f t="shared" si="366"/>
        <v>0</v>
      </c>
      <c r="CJ243" s="101">
        <f t="shared" si="367"/>
        <v>0</v>
      </c>
      <c r="CK243" s="488">
        <f>IF(CH$1="","",SUMIF($H244:$H251,MID($H243,3,10),CK244:CK251))</f>
        <v>0</v>
      </c>
      <c r="CL243" s="488">
        <f>IF(CH$1="","",SUMIF($H244:$H251,MID($H243,3,10),CL244:CL251))</f>
        <v>0</v>
      </c>
      <c r="CM243" s="407"/>
      <c r="CN243" s="322"/>
      <c r="CO243" s="77">
        <f t="shared" si="368"/>
        <v>0</v>
      </c>
      <c r="CP243" s="77">
        <f t="shared" si="369"/>
        <v>0</v>
      </c>
      <c r="CQ243" s="101">
        <f t="shared" si="370"/>
        <v>0</v>
      </c>
      <c r="CR243" s="488">
        <f>IF(CO$1="","",SUMIF($H244:$H251,MID($H243,3,10),CR244:CR251))</f>
        <v>0</v>
      </c>
      <c r="CS243" s="488">
        <f>IF(CO$1="","",SUMIF($H244:$H251,MID($H243,3,10),CS244:CS251))</f>
        <v>0</v>
      </c>
      <c r="CT243" s="407"/>
      <c r="CU243" s="322"/>
      <c r="CV243" s="77">
        <f t="shared" si="371"/>
        <v>0</v>
      </c>
      <c r="CW243" s="77">
        <f t="shared" si="372"/>
        <v>0</v>
      </c>
      <c r="CX243" s="101">
        <f t="shared" si="373"/>
        <v>0</v>
      </c>
      <c r="CY243" s="488">
        <f>IF(CV$1="","",SUMIF($H244:$H251,MID($H243,3,10),CY244:CY251))</f>
        <v>0</v>
      </c>
      <c r="CZ243" s="488">
        <f>IF(CV$1="","",SUMIF($H244:$H251,MID($H243,3,10),CZ244:CZ251))</f>
        <v>0</v>
      </c>
      <c r="DA243" s="407"/>
      <c r="DB243" s="322"/>
      <c r="DC243" s="77">
        <f t="shared" si="374"/>
        <v>0</v>
      </c>
      <c r="DD243" s="77">
        <f t="shared" si="375"/>
        <v>0</v>
      </c>
      <c r="DE243" s="101">
        <f t="shared" si="376"/>
        <v>0</v>
      </c>
      <c r="DF243" s="488">
        <f>IF(DC$1="","",SUMIF($H244:$H251,MID($H243,3,10),DF244:DF251))</f>
        <v>0</v>
      </c>
      <c r="DG243" s="488">
        <f>IF(DC$1="","",SUMIF($H244:$H251,MID($H243,3,10),DG244:DG251))</f>
        <v>0</v>
      </c>
      <c r="DH243" s="407"/>
      <c r="DI243" s="322"/>
      <c r="DJ243" s="77">
        <f t="shared" si="377"/>
        <v>0</v>
      </c>
      <c r="DK243" s="77">
        <f t="shared" si="378"/>
        <v>0</v>
      </c>
      <c r="DL243" s="101">
        <f t="shared" si="379"/>
        <v>0</v>
      </c>
      <c r="DM243" s="488">
        <f>IF(DJ$1="","",SUMIF($H244:$H251,MID($H243,3,10),DM244:DM251))</f>
        <v>0</v>
      </c>
      <c r="DN243" s="488">
        <f>IF(DJ$1="","",SUMIF($H244:$H251,MID($H243,3,10),DN244:DN251))</f>
        <v>0</v>
      </c>
      <c r="DO243" s="407"/>
      <c r="DP243" s="322"/>
      <c r="DQ243" s="77">
        <f t="shared" si="380"/>
        <v>0</v>
      </c>
      <c r="DR243" s="77">
        <f t="shared" si="381"/>
        <v>0</v>
      </c>
      <c r="DS243" s="101">
        <f t="shared" si="382"/>
        <v>0</v>
      </c>
      <c r="DT243" s="488">
        <f>IF(DQ$1="","",SUMIF($H244:$H251,MID($H243,3,10),DT244:DT251))</f>
        <v>0</v>
      </c>
      <c r="DU243" s="488">
        <f>IF(DQ$1="","",SUMIF($H244:$H251,MID($H243,3,10),DU244:DU251))</f>
        <v>0</v>
      </c>
      <c r="DV243" s="407"/>
    </row>
    <row r="244" spans="1:126" ht="12.75" outlineLevel="1" x14ac:dyDescent="0.2">
      <c r="A244" s="92" t="s">
        <v>1</v>
      </c>
      <c r="B244" s="159" t="s">
        <v>105</v>
      </c>
      <c r="C244" s="53"/>
      <c r="D244" s="53"/>
      <c r="E244" s="102">
        <f t="shared" si="330"/>
        <v>0</v>
      </c>
      <c r="F244" s="147"/>
      <c r="G244" s="18" t="s">
        <v>71</v>
      </c>
      <c r="H244" s="323" t="s">
        <v>338</v>
      </c>
      <c r="I244" s="79">
        <f t="shared" si="331"/>
        <v>0</v>
      </c>
      <c r="J244" s="79">
        <f t="shared" si="332"/>
        <v>0</v>
      </c>
      <c r="K244" s="102">
        <f t="shared" si="333"/>
        <v>0</v>
      </c>
      <c r="L244" s="535"/>
      <c r="M244" s="535"/>
      <c r="N244" s="407"/>
      <c r="O244" s="322" t="str">
        <f t="shared" si="334"/>
        <v>SMS</v>
      </c>
      <c r="P244" s="79">
        <f t="shared" si="335"/>
        <v>0</v>
      </c>
      <c r="Q244" s="79">
        <f t="shared" si="336"/>
        <v>0</v>
      </c>
      <c r="R244" s="102">
        <f t="shared" si="337"/>
        <v>0</v>
      </c>
      <c r="S244" s="535"/>
      <c r="T244" s="535"/>
      <c r="U244" s="407"/>
      <c r="V244" s="322"/>
      <c r="W244" s="79">
        <f t="shared" si="338"/>
        <v>0</v>
      </c>
      <c r="X244" s="79">
        <f t="shared" si="339"/>
        <v>0</v>
      </c>
      <c r="Y244" s="102">
        <f t="shared" si="340"/>
        <v>0</v>
      </c>
      <c r="Z244" s="535"/>
      <c r="AA244" s="535"/>
      <c r="AB244" s="407"/>
      <c r="AC244" s="322"/>
      <c r="AD244" s="79">
        <f t="shared" si="341"/>
        <v>0</v>
      </c>
      <c r="AE244" s="79">
        <f t="shared" si="342"/>
        <v>0</v>
      </c>
      <c r="AF244" s="102">
        <f t="shared" si="343"/>
        <v>0</v>
      </c>
      <c r="AG244" s="535"/>
      <c r="AH244" s="535"/>
      <c r="AI244" s="407"/>
      <c r="AJ244" s="322"/>
      <c r="AK244" s="79">
        <f t="shared" si="344"/>
        <v>0</v>
      </c>
      <c r="AL244" s="79">
        <f t="shared" si="345"/>
        <v>0</v>
      </c>
      <c r="AM244" s="102">
        <f t="shared" si="346"/>
        <v>0</v>
      </c>
      <c r="AN244" s="535"/>
      <c r="AO244" s="535"/>
      <c r="AP244" s="407"/>
      <c r="AQ244" s="322"/>
      <c r="AR244" s="79">
        <f t="shared" si="347"/>
        <v>0</v>
      </c>
      <c r="AS244" s="79">
        <f t="shared" si="348"/>
        <v>0</v>
      </c>
      <c r="AT244" s="102">
        <f t="shared" si="349"/>
        <v>0</v>
      </c>
      <c r="AU244" s="535"/>
      <c r="AV244" s="535"/>
      <c r="AW244" s="407"/>
      <c r="AX244" s="322"/>
      <c r="AY244" s="79">
        <f t="shared" si="350"/>
        <v>0</v>
      </c>
      <c r="AZ244" s="79">
        <f t="shared" si="351"/>
        <v>0</v>
      </c>
      <c r="BA244" s="102">
        <f t="shared" si="352"/>
        <v>0</v>
      </c>
      <c r="BB244" s="535"/>
      <c r="BC244" s="535"/>
      <c r="BD244" s="407"/>
      <c r="BE244" s="322"/>
      <c r="BF244" s="79">
        <f t="shared" si="353"/>
        <v>0</v>
      </c>
      <c r="BG244" s="79">
        <f t="shared" si="354"/>
        <v>0</v>
      </c>
      <c r="BH244" s="102">
        <f t="shared" si="355"/>
        <v>0</v>
      </c>
      <c r="BI244" s="535"/>
      <c r="BJ244" s="535"/>
      <c r="BK244" s="407"/>
      <c r="BL244" s="322"/>
      <c r="BM244" s="79">
        <f t="shared" si="356"/>
        <v>0</v>
      </c>
      <c r="BN244" s="79">
        <f t="shared" si="357"/>
        <v>0</v>
      </c>
      <c r="BO244" s="102">
        <f t="shared" si="358"/>
        <v>0</v>
      </c>
      <c r="BP244" s="535"/>
      <c r="BQ244" s="535"/>
      <c r="BR244" s="407"/>
      <c r="BS244" s="322"/>
      <c r="BT244" s="79">
        <f t="shared" si="359"/>
        <v>0</v>
      </c>
      <c r="BU244" s="79">
        <f t="shared" si="360"/>
        <v>0</v>
      </c>
      <c r="BV244" s="102">
        <f t="shared" si="361"/>
        <v>0</v>
      </c>
      <c r="BW244" s="535"/>
      <c r="BX244" s="535"/>
      <c r="BY244" s="407"/>
      <c r="BZ244" s="322"/>
      <c r="CA244" s="79">
        <f t="shared" si="362"/>
        <v>0</v>
      </c>
      <c r="CB244" s="79">
        <f t="shared" si="363"/>
        <v>0</v>
      </c>
      <c r="CC244" s="102">
        <f t="shared" si="364"/>
        <v>0</v>
      </c>
      <c r="CD244" s="535"/>
      <c r="CE244" s="535"/>
      <c r="CF244" s="407"/>
      <c r="CG244" s="322"/>
      <c r="CH244" s="79">
        <f t="shared" si="365"/>
        <v>0</v>
      </c>
      <c r="CI244" s="79">
        <f t="shared" si="366"/>
        <v>0</v>
      </c>
      <c r="CJ244" s="102">
        <f t="shared" si="367"/>
        <v>0</v>
      </c>
      <c r="CK244" s="535"/>
      <c r="CL244" s="535"/>
      <c r="CM244" s="407"/>
      <c r="CN244" s="322"/>
      <c r="CO244" s="79">
        <f t="shared" si="368"/>
        <v>0</v>
      </c>
      <c r="CP244" s="79">
        <f t="shared" si="369"/>
        <v>0</v>
      </c>
      <c r="CQ244" s="102">
        <f t="shared" si="370"/>
        <v>0</v>
      </c>
      <c r="CR244" s="535"/>
      <c r="CS244" s="535"/>
      <c r="CT244" s="407"/>
      <c r="CU244" s="322"/>
      <c r="CV244" s="79">
        <f t="shared" si="371"/>
        <v>0</v>
      </c>
      <c r="CW244" s="79">
        <f t="shared" si="372"/>
        <v>0</v>
      </c>
      <c r="CX244" s="102">
        <f t="shared" si="373"/>
        <v>0</v>
      </c>
      <c r="CY244" s="535"/>
      <c r="CZ244" s="535"/>
      <c r="DA244" s="407"/>
      <c r="DB244" s="322"/>
      <c r="DC244" s="79">
        <f t="shared" si="374"/>
        <v>0</v>
      </c>
      <c r="DD244" s="79">
        <f t="shared" si="375"/>
        <v>0</v>
      </c>
      <c r="DE244" s="102">
        <f t="shared" si="376"/>
        <v>0</v>
      </c>
      <c r="DF244" s="535"/>
      <c r="DG244" s="535"/>
      <c r="DH244" s="407"/>
      <c r="DI244" s="322"/>
      <c r="DJ244" s="79">
        <f t="shared" si="377"/>
        <v>0</v>
      </c>
      <c r="DK244" s="79">
        <f t="shared" si="378"/>
        <v>0</v>
      </c>
      <c r="DL244" s="102">
        <f t="shared" si="379"/>
        <v>0</v>
      </c>
      <c r="DM244" s="535"/>
      <c r="DN244" s="535"/>
      <c r="DO244" s="407"/>
      <c r="DP244" s="322"/>
      <c r="DQ244" s="79">
        <f t="shared" si="380"/>
        <v>0</v>
      </c>
      <c r="DR244" s="79">
        <f t="shared" si="381"/>
        <v>0</v>
      </c>
      <c r="DS244" s="102">
        <f t="shared" si="382"/>
        <v>0</v>
      </c>
      <c r="DT244" s="535"/>
      <c r="DU244" s="535"/>
      <c r="DV244" s="407"/>
    </row>
    <row r="245" spans="1:126" ht="12.75" outlineLevel="1" x14ac:dyDescent="0.2">
      <c r="A245" s="92" t="s">
        <v>16</v>
      </c>
      <c r="B245" s="167"/>
      <c r="C245" s="53"/>
      <c r="D245" s="53"/>
      <c r="E245" s="102">
        <f t="shared" si="330"/>
        <v>0</v>
      </c>
      <c r="F245" s="147"/>
      <c r="G245" s="18" t="s">
        <v>72</v>
      </c>
      <c r="H245" s="323" t="s">
        <v>338</v>
      </c>
      <c r="I245" s="79">
        <f t="shared" si="331"/>
        <v>0</v>
      </c>
      <c r="J245" s="79">
        <f t="shared" si="332"/>
        <v>0</v>
      </c>
      <c r="K245" s="102">
        <f t="shared" si="333"/>
        <v>0</v>
      </c>
      <c r="L245" s="535"/>
      <c r="M245" s="535"/>
      <c r="N245" s="407"/>
      <c r="O245" s="322" t="str">
        <f t="shared" si="334"/>
        <v>SMS</v>
      </c>
      <c r="P245" s="79">
        <f t="shared" si="335"/>
        <v>0</v>
      </c>
      <c r="Q245" s="79">
        <f t="shared" si="336"/>
        <v>0</v>
      </c>
      <c r="R245" s="102">
        <f t="shared" si="337"/>
        <v>0</v>
      </c>
      <c r="S245" s="535"/>
      <c r="T245" s="535"/>
      <c r="U245" s="407"/>
      <c r="V245" s="322"/>
      <c r="W245" s="79">
        <f t="shared" si="338"/>
        <v>0</v>
      </c>
      <c r="X245" s="79">
        <f t="shared" si="339"/>
        <v>0</v>
      </c>
      <c r="Y245" s="102">
        <f t="shared" si="340"/>
        <v>0</v>
      </c>
      <c r="Z245" s="535"/>
      <c r="AA245" s="535"/>
      <c r="AB245" s="407"/>
      <c r="AC245" s="322"/>
      <c r="AD245" s="79">
        <f t="shared" si="341"/>
        <v>0</v>
      </c>
      <c r="AE245" s="79">
        <f t="shared" si="342"/>
        <v>0</v>
      </c>
      <c r="AF245" s="102">
        <f t="shared" si="343"/>
        <v>0</v>
      </c>
      <c r="AG245" s="535"/>
      <c r="AH245" s="535"/>
      <c r="AI245" s="407"/>
      <c r="AJ245" s="322"/>
      <c r="AK245" s="79">
        <f t="shared" si="344"/>
        <v>0</v>
      </c>
      <c r="AL245" s="79">
        <f t="shared" si="345"/>
        <v>0</v>
      </c>
      <c r="AM245" s="102">
        <f t="shared" si="346"/>
        <v>0</v>
      </c>
      <c r="AN245" s="535"/>
      <c r="AO245" s="535"/>
      <c r="AP245" s="407"/>
      <c r="AQ245" s="322"/>
      <c r="AR245" s="79">
        <f t="shared" si="347"/>
        <v>0</v>
      </c>
      <c r="AS245" s="79">
        <f t="shared" si="348"/>
        <v>0</v>
      </c>
      <c r="AT245" s="102">
        <f t="shared" si="349"/>
        <v>0</v>
      </c>
      <c r="AU245" s="535"/>
      <c r="AV245" s="535"/>
      <c r="AW245" s="407"/>
      <c r="AX245" s="322"/>
      <c r="AY245" s="79">
        <f t="shared" si="350"/>
        <v>0</v>
      </c>
      <c r="AZ245" s="79">
        <f t="shared" si="351"/>
        <v>0</v>
      </c>
      <c r="BA245" s="102">
        <f t="shared" si="352"/>
        <v>0</v>
      </c>
      <c r="BB245" s="535"/>
      <c r="BC245" s="535"/>
      <c r="BD245" s="407"/>
      <c r="BE245" s="322"/>
      <c r="BF245" s="79">
        <f t="shared" si="353"/>
        <v>0</v>
      </c>
      <c r="BG245" s="79">
        <f t="shared" si="354"/>
        <v>0</v>
      </c>
      <c r="BH245" s="102">
        <f t="shared" si="355"/>
        <v>0</v>
      </c>
      <c r="BI245" s="535"/>
      <c r="BJ245" s="535"/>
      <c r="BK245" s="407"/>
      <c r="BL245" s="322"/>
      <c r="BM245" s="79">
        <f t="shared" si="356"/>
        <v>0</v>
      </c>
      <c r="BN245" s="79">
        <f t="shared" si="357"/>
        <v>0</v>
      </c>
      <c r="BO245" s="102">
        <f t="shared" si="358"/>
        <v>0</v>
      </c>
      <c r="BP245" s="535"/>
      <c r="BQ245" s="535"/>
      <c r="BR245" s="407"/>
      <c r="BS245" s="322"/>
      <c r="BT245" s="79">
        <f t="shared" si="359"/>
        <v>0</v>
      </c>
      <c r="BU245" s="79">
        <f t="shared" si="360"/>
        <v>0</v>
      </c>
      <c r="BV245" s="102">
        <f t="shared" si="361"/>
        <v>0</v>
      </c>
      <c r="BW245" s="535"/>
      <c r="BX245" s="535"/>
      <c r="BY245" s="407"/>
      <c r="BZ245" s="322"/>
      <c r="CA245" s="79">
        <f t="shared" si="362"/>
        <v>0</v>
      </c>
      <c r="CB245" s="79">
        <f t="shared" si="363"/>
        <v>0</v>
      </c>
      <c r="CC245" s="102">
        <f t="shared" si="364"/>
        <v>0</v>
      </c>
      <c r="CD245" s="535"/>
      <c r="CE245" s="535"/>
      <c r="CF245" s="407"/>
      <c r="CG245" s="322"/>
      <c r="CH245" s="79">
        <f t="shared" si="365"/>
        <v>0</v>
      </c>
      <c r="CI245" s="79">
        <f t="shared" si="366"/>
        <v>0</v>
      </c>
      <c r="CJ245" s="102">
        <f t="shared" si="367"/>
        <v>0</v>
      </c>
      <c r="CK245" s="535"/>
      <c r="CL245" s="535"/>
      <c r="CM245" s="407"/>
      <c r="CN245" s="322"/>
      <c r="CO245" s="79">
        <f t="shared" si="368"/>
        <v>0</v>
      </c>
      <c r="CP245" s="79">
        <f t="shared" si="369"/>
        <v>0</v>
      </c>
      <c r="CQ245" s="102">
        <f t="shared" si="370"/>
        <v>0</v>
      </c>
      <c r="CR245" s="535"/>
      <c r="CS245" s="535"/>
      <c r="CT245" s="407"/>
      <c r="CU245" s="322"/>
      <c r="CV245" s="79">
        <f t="shared" si="371"/>
        <v>0</v>
      </c>
      <c r="CW245" s="79">
        <f t="shared" si="372"/>
        <v>0</v>
      </c>
      <c r="CX245" s="102">
        <f t="shared" si="373"/>
        <v>0</v>
      </c>
      <c r="CY245" s="535"/>
      <c r="CZ245" s="535"/>
      <c r="DA245" s="407"/>
      <c r="DB245" s="322"/>
      <c r="DC245" s="79">
        <f t="shared" si="374"/>
        <v>0</v>
      </c>
      <c r="DD245" s="79">
        <f t="shared" si="375"/>
        <v>0</v>
      </c>
      <c r="DE245" s="102">
        <f t="shared" si="376"/>
        <v>0</v>
      </c>
      <c r="DF245" s="535"/>
      <c r="DG245" s="535"/>
      <c r="DH245" s="407"/>
      <c r="DI245" s="322"/>
      <c r="DJ245" s="79">
        <f t="shared" si="377"/>
        <v>0</v>
      </c>
      <c r="DK245" s="79">
        <f t="shared" si="378"/>
        <v>0</v>
      </c>
      <c r="DL245" s="102">
        <f t="shared" si="379"/>
        <v>0</v>
      </c>
      <c r="DM245" s="535"/>
      <c r="DN245" s="535"/>
      <c r="DO245" s="407"/>
      <c r="DP245" s="322"/>
      <c r="DQ245" s="79">
        <f t="shared" si="380"/>
        <v>0</v>
      </c>
      <c r="DR245" s="79">
        <f t="shared" si="381"/>
        <v>0</v>
      </c>
      <c r="DS245" s="102">
        <f t="shared" si="382"/>
        <v>0</v>
      </c>
      <c r="DT245" s="535"/>
      <c r="DU245" s="535"/>
      <c r="DV245" s="407"/>
    </row>
    <row r="246" spans="1:126" ht="12.75" outlineLevel="1" x14ac:dyDescent="0.2">
      <c r="A246" s="92" t="s">
        <v>101</v>
      </c>
      <c r="B246" s="159" t="s">
        <v>103</v>
      </c>
      <c r="C246" s="53"/>
      <c r="D246" s="53"/>
      <c r="E246" s="102">
        <f t="shared" si="330"/>
        <v>0</v>
      </c>
      <c r="F246" s="147"/>
      <c r="G246" s="18"/>
      <c r="H246" s="323" t="s">
        <v>338</v>
      </c>
      <c r="I246" s="79">
        <f t="shared" si="331"/>
        <v>0</v>
      </c>
      <c r="J246" s="79">
        <f t="shared" si="332"/>
        <v>0</v>
      </c>
      <c r="K246" s="102">
        <f t="shared" si="333"/>
        <v>0</v>
      </c>
      <c r="L246" s="535"/>
      <c r="M246" s="535"/>
      <c r="N246" s="407"/>
      <c r="O246" s="322" t="str">
        <f t="shared" si="334"/>
        <v>SMS</v>
      </c>
      <c r="P246" s="79">
        <f t="shared" si="335"/>
        <v>0</v>
      </c>
      <c r="Q246" s="79">
        <f t="shared" si="336"/>
        <v>0</v>
      </c>
      <c r="R246" s="102">
        <f t="shared" si="337"/>
        <v>0</v>
      </c>
      <c r="S246" s="535"/>
      <c r="T246" s="535"/>
      <c r="U246" s="407"/>
      <c r="V246" s="322"/>
      <c r="W246" s="79">
        <f t="shared" si="338"/>
        <v>0</v>
      </c>
      <c r="X246" s="79">
        <f t="shared" si="339"/>
        <v>0</v>
      </c>
      <c r="Y246" s="102">
        <f t="shared" si="340"/>
        <v>0</v>
      </c>
      <c r="Z246" s="535"/>
      <c r="AA246" s="535"/>
      <c r="AB246" s="407"/>
      <c r="AC246" s="322"/>
      <c r="AD246" s="79">
        <f t="shared" si="341"/>
        <v>0</v>
      </c>
      <c r="AE246" s="79">
        <f t="shared" si="342"/>
        <v>0</v>
      </c>
      <c r="AF246" s="102">
        <f t="shared" si="343"/>
        <v>0</v>
      </c>
      <c r="AG246" s="535"/>
      <c r="AH246" s="535"/>
      <c r="AI246" s="407"/>
      <c r="AJ246" s="322"/>
      <c r="AK246" s="79">
        <f t="shared" si="344"/>
        <v>0</v>
      </c>
      <c r="AL246" s="79">
        <f t="shared" si="345"/>
        <v>0</v>
      </c>
      <c r="AM246" s="102">
        <f t="shared" si="346"/>
        <v>0</v>
      </c>
      <c r="AN246" s="535"/>
      <c r="AO246" s="535"/>
      <c r="AP246" s="407"/>
      <c r="AQ246" s="322"/>
      <c r="AR246" s="79">
        <f t="shared" si="347"/>
        <v>0</v>
      </c>
      <c r="AS246" s="79">
        <f t="shared" si="348"/>
        <v>0</v>
      </c>
      <c r="AT246" s="102">
        <f t="shared" si="349"/>
        <v>0</v>
      </c>
      <c r="AU246" s="535"/>
      <c r="AV246" s="535"/>
      <c r="AW246" s="407"/>
      <c r="AX246" s="322"/>
      <c r="AY246" s="79">
        <f t="shared" si="350"/>
        <v>0</v>
      </c>
      <c r="AZ246" s="79">
        <f t="shared" si="351"/>
        <v>0</v>
      </c>
      <c r="BA246" s="102">
        <f t="shared" si="352"/>
        <v>0</v>
      </c>
      <c r="BB246" s="535"/>
      <c r="BC246" s="535"/>
      <c r="BD246" s="407"/>
      <c r="BE246" s="322"/>
      <c r="BF246" s="79">
        <f t="shared" si="353"/>
        <v>0</v>
      </c>
      <c r="BG246" s="79">
        <f t="shared" si="354"/>
        <v>0</v>
      </c>
      <c r="BH246" s="102">
        <f t="shared" si="355"/>
        <v>0</v>
      </c>
      <c r="BI246" s="535"/>
      <c r="BJ246" s="535"/>
      <c r="BK246" s="407"/>
      <c r="BL246" s="322"/>
      <c r="BM246" s="79">
        <f t="shared" si="356"/>
        <v>0</v>
      </c>
      <c r="BN246" s="79">
        <f t="shared" si="357"/>
        <v>0</v>
      </c>
      <c r="BO246" s="102">
        <f t="shared" si="358"/>
        <v>0</v>
      </c>
      <c r="BP246" s="535"/>
      <c r="BQ246" s="535"/>
      <c r="BR246" s="407"/>
      <c r="BS246" s="322"/>
      <c r="BT246" s="79">
        <f t="shared" si="359"/>
        <v>0</v>
      </c>
      <c r="BU246" s="79">
        <f t="shared" si="360"/>
        <v>0</v>
      </c>
      <c r="BV246" s="102">
        <f t="shared" si="361"/>
        <v>0</v>
      </c>
      <c r="BW246" s="535"/>
      <c r="BX246" s="535"/>
      <c r="BY246" s="407"/>
      <c r="BZ246" s="322"/>
      <c r="CA246" s="79">
        <f t="shared" si="362"/>
        <v>0</v>
      </c>
      <c r="CB246" s="79">
        <f t="shared" si="363"/>
        <v>0</v>
      </c>
      <c r="CC246" s="102">
        <f t="shared" si="364"/>
        <v>0</v>
      </c>
      <c r="CD246" s="535"/>
      <c r="CE246" s="535"/>
      <c r="CF246" s="407"/>
      <c r="CG246" s="322"/>
      <c r="CH246" s="79">
        <f t="shared" si="365"/>
        <v>0</v>
      </c>
      <c r="CI246" s="79">
        <f t="shared" si="366"/>
        <v>0</v>
      </c>
      <c r="CJ246" s="102">
        <f t="shared" si="367"/>
        <v>0</v>
      </c>
      <c r="CK246" s="535"/>
      <c r="CL246" s="535"/>
      <c r="CM246" s="407"/>
      <c r="CN246" s="322"/>
      <c r="CO246" s="79">
        <f t="shared" si="368"/>
        <v>0</v>
      </c>
      <c r="CP246" s="79">
        <f t="shared" si="369"/>
        <v>0</v>
      </c>
      <c r="CQ246" s="102">
        <f t="shared" si="370"/>
        <v>0</v>
      </c>
      <c r="CR246" s="535"/>
      <c r="CS246" s="535"/>
      <c r="CT246" s="407"/>
      <c r="CU246" s="322"/>
      <c r="CV246" s="79">
        <f t="shared" si="371"/>
        <v>0</v>
      </c>
      <c r="CW246" s="79">
        <f t="shared" si="372"/>
        <v>0</v>
      </c>
      <c r="CX246" s="102">
        <f t="shared" si="373"/>
        <v>0</v>
      </c>
      <c r="CY246" s="535"/>
      <c r="CZ246" s="535"/>
      <c r="DA246" s="407"/>
      <c r="DB246" s="322"/>
      <c r="DC246" s="79">
        <f t="shared" si="374"/>
        <v>0</v>
      </c>
      <c r="DD246" s="79">
        <f t="shared" si="375"/>
        <v>0</v>
      </c>
      <c r="DE246" s="102">
        <f t="shared" si="376"/>
        <v>0</v>
      </c>
      <c r="DF246" s="535"/>
      <c r="DG246" s="535"/>
      <c r="DH246" s="407"/>
      <c r="DI246" s="322"/>
      <c r="DJ246" s="79">
        <f t="shared" si="377"/>
        <v>0</v>
      </c>
      <c r="DK246" s="79">
        <f t="shared" si="378"/>
        <v>0</v>
      </c>
      <c r="DL246" s="102">
        <f t="shared" si="379"/>
        <v>0</v>
      </c>
      <c r="DM246" s="535"/>
      <c r="DN246" s="535"/>
      <c r="DO246" s="407"/>
      <c r="DP246" s="322"/>
      <c r="DQ246" s="79">
        <f t="shared" si="380"/>
        <v>0</v>
      </c>
      <c r="DR246" s="79">
        <f t="shared" si="381"/>
        <v>0</v>
      </c>
      <c r="DS246" s="102">
        <f t="shared" si="382"/>
        <v>0</v>
      </c>
      <c r="DT246" s="535"/>
      <c r="DU246" s="535"/>
      <c r="DV246" s="407"/>
    </row>
    <row r="247" spans="1:126" ht="12.75" outlineLevel="1" x14ac:dyDescent="0.2">
      <c r="A247" s="92" t="s">
        <v>101</v>
      </c>
      <c r="B247" s="159" t="s">
        <v>103</v>
      </c>
      <c r="C247" s="53"/>
      <c r="D247" s="53"/>
      <c r="E247" s="102">
        <f t="shared" si="330"/>
        <v>0</v>
      </c>
      <c r="F247" s="147"/>
      <c r="G247" s="18"/>
      <c r="H247" s="323" t="s">
        <v>338</v>
      </c>
      <c r="I247" s="79">
        <f t="shared" si="331"/>
        <v>0</v>
      </c>
      <c r="J247" s="79">
        <f t="shared" si="332"/>
        <v>0</v>
      </c>
      <c r="K247" s="102">
        <f t="shared" si="333"/>
        <v>0</v>
      </c>
      <c r="L247" s="535"/>
      <c r="M247" s="535"/>
      <c r="N247" s="407"/>
      <c r="O247" s="322" t="str">
        <f t="shared" si="334"/>
        <v>SMS</v>
      </c>
      <c r="P247" s="79">
        <f t="shared" si="335"/>
        <v>0</v>
      </c>
      <c r="Q247" s="79">
        <f t="shared" si="336"/>
        <v>0</v>
      </c>
      <c r="R247" s="102">
        <f t="shared" si="337"/>
        <v>0</v>
      </c>
      <c r="S247" s="535"/>
      <c r="T247" s="535"/>
      <c r="U247" s="407"/>
      <c r="V247" s="322"/>
      <c r="W247" s="79">
        <f t="shared" si="338"/>
        <v>0</v>
      </c>
      <c r="X247" s="79">
        <f t="shared" si="339"/>
        <v>0</v>
      </c>
      <c r="Y247" s="102">
        <f t="shared" si="340"/>
        <v>0</v>
      </c>
      <c r="Z247" s="535"/>
      <c r="AA247" s="535"/>
      <c r="AB247" s="407"/>
      <c r="AC247" s="322"/>
      <c r="AD247" s="79">
        <f t="shared" si="341"/>
        <v>0</v>
      </c>
      <c r="AE247" s="79">
        <f t="shared" si="342"/>
        <v>0</v>
      </c>
      <c r="AF247" s="102">
        <f t="shared" si="343"/>
        <v>0</v>
      </c>
      <c r="AG247" s="535"/>
      <c r="AH247" s="535"/>
      <c r="AI247" s="407"/>
      <c r="AJ247" s="322"/>
      <c r="AK247" s="79">
        <f t="shared" si="344"/>
        <v>0</v>
      </c>
      <c r="AL247" s="79">
        <f t="shared" si="345"/>
        <v>0</v>
      </c>
      <c r="AM247" s="102">
        <f t="shared" si="346"/>
        <v>0</v>
      </c>
      <c r="AN247" s="535"/>
      <c r="AO247" s="535"/>
      <c r="AP247" s="407"/>
      <c r="AQ247" s="322"/>
      <c r="AR247" s="79">
        <f t="shared" si="347"/>
        <v>0</v>
      </c>
      <c r="AS247" s="79">
        <f t="shared" si="348"/>
        <v>0</v>
      </c>
      <c r="AT247" s="102">
        <f t="shared" si="349"/>
        <v>0</v>
      </c>
      <c r="AU247" s="535"/>
      <c r="AV247" s="535"/>
      <c r="AW247" s="407"/>
      <c r="AX247" s="322"/>
      <c r="AY247" s="79">
        <f t="shared" si="350"/>
        <v>0</v>
      </c>
      <c r="AZ247" s="79">
        <f t="shared" si="351"/>
        <v>0</v>
      </c>
      <c r="BA247" s="102">
        <f t="shared" si="352"/>
        <v>0</v>
      </c>
      <c r="BB247" s="535"/>
      <c r="BC247" s="535"/>
      <c r="BD247" s="407"/>
      <c r="BE247" s="322"/>
      <c r="BF247" s="79">
        <f t="shared" si="353"/>
        <v>0</v>
      </c>
      <c r="BG247" s="79">
        <f t="shared" si="354"/>
        <v>0</v>
      </c>
      <c r="BH247" s="102">
        <f t="shared" si="355"/>
        <v>0</v>
      </c>
      <c r="BI247" s="535"/>
      <c r="BJ247" s="535"/>
      <c r="BK247" s="407"/>
      <c r="BL247" s="322"/>
      <c r="BM247" s="79">
        <f t="shared" si="356"/>
        <v>0</v>
      </c>
      <c r="BN247" s="79">
        <f t="shared" si="357"/>
        <v>0</v>
      </c>
      <c r="BO247" s="102">
        <f t="shared" si="358"/>
        <v>0</v>
      </c>
      <c r="BP247" s="535"/>
      <c r="BQ247" s="535"/>
      <c r="BR247" s="407"/>
      <c r="BS247" s="322"/>
      <c r="BT247" s="79">
        <f t="shared" si="359"/>
        <v>0</v>
      </c>
      <c r="BU247" s="79">
        <f t="shared" si="360"/>
        <v>0</v>
      </c>
      <c r="BV247" s="102">
        <f t="shared" si="361"/>
        <v>0</v>
      </c>
      <c r="BW247" s="535"/>
      <c r="BX247" s="535"/>
      <c r="BY247" s="407"/>
      <c r="BZ247" s="322"/>
      <c r="CA247" s="79">
        <f t="shared" si="362"/>
        <v>0</v>
      </c>
      <c r="CB247" s="79">
        <f t="shared" si="363"/>
        <v>0</v>
      </c>
      <c r="CC247" s="102">
        <f t="shared" si="364"/>
        <v>0</v>
      </c>
      <c r="CD247" s="535"/>
      <c r="CE247" s="535"/>
      <c r="CF247" s="407"/>
      <c r="CG247" s="322"/>
      <c r="CH247" s="79">
        <f t="shared" si="365"/>
        <v>0</v>
      </c>
      <c r="CI247" s="79">
        <f t="shared" si="366"/>
        <v>0</v>
      </c>
      <c r="CJ247" s="102">
        <f t="shared" si="367"/>
        <v>0</v>
      </c>
      <c r="CK247" s="535"/>
      <c r="CL247" s="535"/>
      <c r="CM247" s="407"/>
      <c r="CN247" s="322"/>
      <c r="CO247" s="79">
        <f t="shared" si="368"/>
        <v>0</v>
      </c>
      <c r="CP247" s="79">
        <f t="shared" si="369"/>
        <v>0</v>
      </c>
      <c r="CQ247" s="102">
        <f t="shared" si="370"/>
        <v>0</v>
      </c>
      <c r="CR247" s="535"/>
      <c r="CS247" s="535"/>
      <c r="CT247" s="407"/>
      <c r="CU247" s="322"/>
      <c r="CV247" s="79">
        <f t="shared" si="371"/>
        <v>0</v>
      </c>
      <c r="CW247" s="79">
        <f t="shared" si="372"/>
        <v>0</v>
      </c>
      <c r="CX247" s="102">
        <f t="shared" si="373"/>
        <v>0</v>
      </c>
      <c r="CY247" s="535"/>
      <c r="CZ247" s="535"/>
      <c r="DA247" s="407"/>
      <c r="DB247" s="322"/>
      <c r="DC247" s="79">
        <f t="shared" si="374"/>
        <v>0</v>
      </c>
      <c r="DD247" s="79">
        <f t="shared" si="375"/>
        <v>0</v>
      </c>
      <c r="DE247" s="102">
        <f t="shared" si="376"/>
        <v>0</v>
      </c>
      <c r="DF247" s="535"/>
      <c r="DG247" s="535"/>
      <c r="DH247" s="407"/>
      <c r="DI247" s="322"/>
      <c r="DJ247" s="79">
        <f t="shared" si="377"/>
        <v>0</v>
      </c>
      <c r="DK247" s="79">
        <f t="shared" si="378"/>
        <v>0</v>
      </c>
      <c r="DL247" s="102">
        <f t="shared" si="379"/>
        <v>0</v>
      </c>
      <c r="DM247" s="535"/>
      <c r="DN247" s="535"/>
      <c r="DO247" s="407"/>
      <c r="DP247" s="322"/>
      <c r="DQ247" s="79">
        <f t="shared" si="380"/>
        <v>0</v>
      </c>
      <c r="DR247" s="79">
        <f t="shared" si="381"/>
        <v>0</v>
      </c>
      <c r="DS247" s="102">
        <f t="shared" si="382"/>
        <v>0</v>
      </c>
      <c r="DT247" s="535"/>
      <c r="DU247" s="535"/>
      <c r="DV247" s="407"/>
    </row>
    <row r="248" spans="1:126" ht="12.75" outlineLevel="1" x14ac:dyDescent="0.2">
      <c r="A248" s="92" t="s">
        <v>101</v>
      </c>
      <c r="B248" s="159" t="s">
        <v>103</v>
      </c>
      <c r="C248" s="53"/>
      <c r="D248" s="53"/>
      <c r="E248" s="102">
        <f t="shared" si="330"/>
        <v>0</v>
      </c>
      <c r="F248" s="147"/>
      <c r="G248" s="18"/>
      <c r="H248" s="323" t="s">
        <v>338</v>
      </c>
      <c r="I248" s="79">
        <f t="shared" si="331"/>
        <v>0</v>
      </c>
      <c r="J248" s="79">
        <f t="shared" si="332"/>
        <v>0</v>
      </c>
      <c r="K248" s="102">
        <f t="shared" si="333"/>
        <v>0</v>
      </c>
      <c r="L248" s="535"/>
      <c r="M248" s="535"/>
      <c r="N248" s="407"/>
      <c r="O248" s="322"/>
      <c r="P248" s="79">
        <f t="shared" si="335"/>
        <v>0</v>
      </c>
      <c r="Q248" s="79">
        <f t="shared" si="336"/>
        <v>0</v>
      </c>
      <c r="R248" s="102">
        <f t="shared" si="337"/>
        <v>0</v>
      </c>
      <c r="S248" s="535"/>
      <c r="T248" s="535"/>
      <c r="U248" s="407"/>
      <c r="V248" s="322"/>
      <c r="W248" s="79">
        <f t="shared" si="338"/>
        <v>0</v>
      </c>
      <c r="X248" s="79">
        <f t="shared" si="339"/>
        <v>0</v>
      </c>
      <c r="Y248" s="102">
        <f t="shared" si="340"/>
        <v>0</v>
      </c>
      <c r="Z248" s="535"/>
      <c r="AA248" s="535"/>
      <c r="AB248" s="407"/>
      <c r="AC248" s="322"/>
      <c r="AD248" s="79">
        <f t="shared" si="341"/>
        <v>0</v>
      </c>
      <c r="AE248" s="79">
        <f t="shared" si="342"/>
        <v>0</v>
      </c>
      <c r="AF248" s="102">
        <f t="shared" si="343"/>
        <v>0</v>
      </c>
      <c r="AG248" s="535"/>
      <c r="AH248" s="535"/>
      <c r="AI248" s="407"/>
      <c r="AJ248" s="322"/>
      <c r="AK248" s="79">
        <f t="shared" si="344"/>
        <v>0</v>
      </c>
      <c r="AL248" s="79">
        <f t="shared" si="345"/>
        <v>0</v>
      </c>
      <c r="AM248" s="102">
        <f t="shared" si="346"/>
        <v>0</v>
      </c>
      <c r="AN248" s="535"/>
      <c r="AO248" s="535"/>
      <c r="AP248" s="407"/>
      <c r="AQ248" s="322"/>
      <c r="AR248" s="79">
        <f t="shared" si="347"/>
        <v>0</v>
      </c>
      <c r="AS248" s="79">
        <f t="shared" si="348"/>
        <v>0</v>
      </c>
      <c r="AT248" s="102">
        <f t="shared" si="349"/>
        <v>0</v>
      </c>
      <c r="AU248" s="535"/>
      <c r="AV248" s="535"/>
      <c r="AW248" s="407"/>
      <c r="AX248" s="322"/>
      <c r="AY248" s="79">
        <f t="shared" si="350"/>
        <v>0</v>
      </c>
      <c r="AZ248" s="79">
        <f t="shared" si="351"/>
        <v>0</v>
      </c>
      <c r="BA248" s="102">
        <f t="shared" si="352"/>
        <v>0</v>
      </c>
      <c r="BB248" s="535"/>
      <c r="BC248" s="535"/>
      <c r="BD248" s="407"/>
      <c r="BE248" s="322"/>
      <c r="BF248" s="79">
        <f t="shared" si="353"/>
        <v>0</v>
      </c>
      <c r="BG248" s="79">
        <f t="shared" si="354"/>
        <v>0</v>
      </c>
      <c r="BH248" s="102">
        <f t="shared" si="355"/>
        <v>0</v>
      </c>
      <c r="BI248" s="535"/>
      <c r="BJ248" s="535"/>
      <c r="BK248" s="407"/>
      <c r="BL248" s="322"/>
      <c r="BM248" s="79">
        <f t="shared" si="356"/>
        <v>0</v>
      </c>
      <c r="BN248" s="79">
        <f t="shared" si="357"/>
        <v>0</v>
      </c>
      <c r="BO248" s="102">
        <f t="shared" si="358"/>
        <v>0</v>
      </c>
      <c r="BP248" s="535"/>
      <c r="BQ248" s="535"/>
      <c r="BR248" s="407"/>
      <c r="BS248" s="322"/>
      <c r="BT248" s="79">
        <f t="shared" si="359"/>
        <v>0</v>
      </c>
      <c r="BU248" s="79">
        <f t="shared" si="360"/>
        <v>0</v>
      </c>
      <c r="BV248" s="102">
        <f t="shared" si="361"/>
        <v>0</v>
      </c>
      <c r="BW248" s="535"/>
      <c r="BX248" s="535"/>
      <c r="BY248" s="407"/>
      <c r="BZ248" s="322"/>
      <c r="CA248" s="79">
        <f t="shared" si="362"/>
        <v>0</v>
      </c>
      <c r="CB248" s="79">
        <f t="shared" si="363"/>
        <v>0</v>
      </c>
      <c r="CC248" s="102">
        <f t="shared" si="364"/>
        <v>0</v>
      </c>
      <c r="CD248" s="535"/>
      <c r="CE248" s="535"/>
      <c r="CF248" s="407"/>
      <c r="CG248" s="322"/>
      <c r="CH248" s="79">
        <f t="shared" si="365"/>
        <v>0</v>
      </c>
      <c r="CI248" s="79">
        <f t="shared" si="366"/>
        <v>0</v>
      </c>
      <c r="CJ248" s="102">
        <f t="shared" si="367"/>
        <v>0</v>
      </c>
      <c r="CK248" s="535"/>
      <c r="CL248" s="535"/>
      <c r="CM248" s="407"/>
      <c r="CN248" s="322"/>
      <c r="CO248" s="79">
        <f t="shared" si="368"/>
        <v>0</v>
      </c>
      <c r="CP248" s="79">
        <f t="shared" si="369"/>
        <v>0</v>
      </c>
      <c r="CQ248" s="102">
        <f t="shared" si="370"/>
        <v>0</v>
      </c>
      <c r="CR248" s="535"/>
      <c r="CS248" s="535"/>
      <c r="CT248" s="407"/>
      <c r="CU248" s="322"/>
      <c r="CV248" s="79">
        <f t="shared" si="371"/>
        <v>0</v>
      </c>
      <c r="CW248" s="79">
        <f t="shared" si="372"/>
        <v>0</v>
      </c>
      <c r="CX248" s="102">
        <f t="shared" si="373"/>
        <v>0</v>
      </c>
      <c r="CY248" s="535"/>
      <c r="CZ248" s="535"/>
      <c r="DA248" s="407"/>
      <c r="DB248" s="322"/>
      <c r="DC248" s="79">
        <f t="shared" si="374"/>
        <v>0</v>
      </c>
      <c r="DD248" s="79">
        <f t="shared" si="375"/>
        <v>0</v>
      </c>
      <c r="DE248" s="102">
        <f t="shared" si="376"/>
        <v>0</v>
      </c>
      <c r="DF248" s="535"/>
      <c r="DG248" s="535"/>
      <c r="DH248" s="407"/>
      <c r="DI248" s="322"/>
      <c r="DJ248" s="79">
        <f t="shared" si="377"/>
        <v>0</v>
      </c>
      <c r="DK248" s="79">
        <f t="shared" si="378"/>
        <v>0</v>
      </c>
      <c r="DL248" s="102">
        <f t="shared" si="379"/>
        <v>0</v>
      </c>
      <c r="DM248" s="535"/>
      <c r="DN248" s="535"/>
      <c r="DO248" s="407"/>
      <c r="DP248" s="322"/>
      <c r="DQ248" s="79">
        <f t="shared" si="380"/>
        <v>0</v>
      </c>
      <c r="DR248" s="79">
        <f t="shared" si="381"/>
        <v>0</v>
      </c>
      <c r="DS248" s="102">
        <f t="shared" si="382"/>
        <v>0</v>
      </c>
      <c r="DT248" s="535"/>
      <c r="DU248" s="535"/>
      <c r="DV248" s="407"/>
    </row>
    <row r="249" spans="1:126" ht="12.75" outlineLevel="1" x14ac:dyDescent="0.2">
      <c r="A249" s="92" t="s">
        <v>106</v>
      </c>
      <c r="B249" s="167"/>
      <c r="C249" s="53"/>
      <c r="D249" s="53"/>
      <c r="E249" s="102">
        <f t="shared" si="330"/>
        <v>0</v>
      </c>
      <c r="F249" s="147"/>
      <c r="G249" s="18" t="s">
        <v>53</v>
      </c>
      <c r="H249" s="323" t="s">
        <v>338</v>
      </c>
      <c r="I249" s="79">
        <f t="shared" si="331"/>
        <v>0</v>
      </c>
      <c r="J249" s="79">
        <f t="shared" si="332"/>
        <v>0</v>
      </c>
      <c r="K249" s="102">
        <f t="shared" si="333"/>
        <v>0</v>
      </c>
      <c r="L249" s="535"/>
      <c r="M249" s="535"/>
      <c r="N249" s="407"/>
      <c r="O249" s="322" t="str">
        <f t="shared" si="334"/>
        <v>SMS</v>
      </c>
      <c r="P249" s="79">
        <f t="shared" si="335"/>
        <v>0</v>
      </c>
      <c r="Q249" s="79">
        <f t="shared" si="336"/>
        <v>0</v>
      </c>
      <c r="R249" s="102">
        <f t="shared" si="337"/>
        <v>0</v>
      </c>
      <c r="S249" s="535"/>
      <c r="T249" s="535"/>
      <c r="U249" s="407"/>
      <c r="V249" s="322"/>
      <c r="W249" s="79">
        <f t="shared" si="338"/>
        <v>0</v>
      </c>
      <c r="X249" s="79">
        <f t="shared" si="339"/>
        <v>0</v>
      </c>
      <c r="Y249" s="102">
        <f t="shared" si="340"/>
        <v>0</v>
      </c>
      <c r="Z249" s="535"/>
      <c r="AA249" s="535"/>
      <c r="AB249" s="407"/>
      <c r="AC249" s="322"/>
      <c r="AD249" s="79">
        <f t="shared" si="341"/>
        <v>0</v>
      </c>
      <c r="AE249" s="79">
        <f t="shared" si="342"/>
        <v>0</v>
      </c>
      <c r="AF249" s="102">
        <f t="shared" si="343"/>
        <v>0</v>
      </c>
      <c r="AG249" s="535"/>
      <c r="AH249" s="535"/>
      <c r="AI249" s="407"/>
      <c r="AJ249" s="322"/>
      <c r="AK249" s="79">
        <f t="shared" si="344"/>
        <v>0</v>
      </c>
      <c r="AL249" s="79">
        <f t="shared" si="345"/>
        <v>0</v>
      </c>
      <c r="AM249" s="102">
        <f t="shared" si="346"/>
        <v>0</v>
      </c>
      <c r="AN249" s="535"/>
      <c r="AO249" s="535"/>
      <c r="AP249" s="407"/>
      <c r="AQ249" s="322"/>
      <c r="AR249" s="79">
        <f t="shared" si="347"/>
        <v>0</v>
      </c>
      <c r="AS249" s="79">
        <f t="shared" si="348"/>
        <v>0</v>
      </c>
      <c r="AT249" s="102">
        <f t="shared" si="349"/>
        <v>0</v>
      </c>
      <c r="AU249" s="535"/>
      <c r="AV249" s="535"/>
      <c r="AW249" s="407"/>
      <c r="AX249" s="322"/>
      <c r="AY249" s="79">
        <f t="shared" si="350"/>
        <v>0</v>
      </c>
      <c r="AZ249" s="79">
        <f t="shared" si="351"/>
        <v>0</v>
      </c>
      <c r="BA249" s="102">
        <f t="shared" si="352"/>
        <v>0</v>
      </c>
      <c r="BB249" s="535"/>
      <c r="BC249" s="535"/>
      <c r="BD249" s="407"/>
      <c r="BE249" s="322"/>
      <c r="BF249" s="79">
        <f t="shared" si="353"/>
        <v>0</v>
      </c>
      <c r="BG249" s="79">
        <f t="shared" si="354"/>
        <v>0</v>
      </c>
      <c r="BH249" s="102">
        <f t="shared" si="355"/>
        <v>0</v>
      </c>
      <c r="BI249" s="535"/>
      <c r="BJ249" s="535"/>
      <c r="BK249" s="407"/>
      <c r="BL249" s="322"/>
      <c r="BM249" s="79">
        <f t="shared" si="356"/>
        <v>0</v>
      </c>
      <c r="BN249" s="79">
        <f t="shared" si="357"/>
        <v>0</v>
      </c>
      <c r="BO249" s="102">
        <f t="shared" si="358"/>
        <v>0</v>
      </c>
      <c r="BP249" s="535"/>
      <c r="BQ249" s="535"/>
      <c r="BR249" s="407"/>
      <c r="BS249" s="322"/>
      <c r="BT249" s="79">
        <f t="shared" si="359"/>
        <v>0</v>
      </c>
      <c r="BU249" s="79">
        <f t="shared" si="360"/>
        <v>0</v>
      </c>
      <c r="BV249" s="102">
        <f t="shared" si="361"/>
        <v>0</v>
      </c>
      <c r="BW249" s="535"/>
      <c r="BX249" s="535"/>
      <c r="BY249" s="407"/>
      <c r="BZ249" s="322"/>
      <c r="CA249" s="79">
        <f t="shared" si="362"/>
        <v>0</v>
      </c>
      <c r="CB249" s="79">
        <f t="shared" si="363"/>
        <v>0</v>
      </c>
      <c r="CC249" s="102">
        <f t="shared" si="364"/>
        <v>0</v>
      </c>
      <c r="CD249" s="535"/>
      <c r="CE249" s="535"/>
      <c r="CF249" s="407"/>
      <c r="CG249" s="322"/>
      <c r="CH249" s="79">
        <f t="shared" si="365"/>
        <v>0</v>
      </c>
      <c r="CI249" s="79">
        <f t="shared" si="366"/>
        <v>0</v>
      </c>
      <c r="CJ249" s="102">
        <f t="shared" si="367"/>
        <v>0</v>
      </c>
      <c r="CK249" s="535"/>
      <c r="CL249" s="535"/>
      <c r="CM249" s="407"/>
      <c r="CN249" s="322"/>
      <c r="CO249" s="79">
        <f t="shared" si="368"/>
        <v>0</v>
      </c>
      <c r="CP249" s="79">
        <f t="shared" si="369"/>
        <v>0</v>
      </c>
      <c r="CQ249" s="102">
        <f t="shared" si="370"/>
        <v>0</v>
      </c>
      <c r="CR249" s="535"/>
      <c r="CS249" s="535"/>
      <c r="CT249" s="407"/>
      <c r="CU249" s="322"/>
      <c r="CV249" s="79">
        <f t="shared" si="371"/>
        <v>0</v>
      </c>
      <c r="CW249" s="79">
        <f t="shared" si="372"/>
        <v>0</v>
      </c>
      <c r="CX249" s="102">
        <f t="shared" si="373"/>
        <v>0</v>
      </c>
      <c r="CY249" s="535"/>
      <c r="CZ249" s="535"/>
      <c r="DA249" s="407"/>
      <c r="DB249" s="322"/>
      <c r="DC249" s="79">
        <f t="shared" si="374"/>
        <v>0</v>
      </c>
      <c r="DD249" s="79">
        <f t="shared" si="375"/>
        <v>0</v>
      </c>
      <c r="DE249" s="102">
        <f t="shared" si="376"/>
        <v>0</v>
      </c>
      <c r="DF249" s="535"/>
      <c r="DG249" s="535"/>
      <c r="DH249" s="407"/>
      <c r="DI249" s="322"/>
      <c r="DJ249" s="79">
        <f t="shared" si="377"/>
        <v>0</v>
      </c>
      <c r="DK249" s="79">
        <f t="shared" si="378"/>
        <v>0</v>
      </c>
      <c r="DL249" s="102">
        <f t="shared" si="379"/>
        <v>0</v>
      </c>
      <c r="DM249" s="535"/>
      <c r="DN249" s="535"/>
      <c r="DO249" s="407"/>
      <c r="DP249" s="322"/>
      <c r="DQ249" s="79">
        <f t="shared" si="380"/>
        <v>0</v>
      </c>
      <c r="DR249" s="79">
        <f t="shared" si="381"/>
        <v>0</v>
      </c>
      <c r="DS249" s="102">
        <f t="shared" si="382"/>
        <v>0</v>
      </c>
      <c r="DT249" s="535"/>
      <c r="DU249" s="535"/>
      <c r="DV249" s="407"/>
    </row>
    <row r="250" spans="1:126" ht="12.75" outlineLevel="1" x14ac:dyDescent="0.2">
      <c r="A250" s="93" t="s">
        <v>17</v>
      </c>
      <c r="B250" s="167"/>
      <c r="C250" s="53"/>
      <c r="D250" s="53"/>
      <c r="E250" s="102">
        <f t="shared" si="330"/>
        <v>0</v>
      </c>
      <c r="F250" s="147"/>
      <c r="G250" s="18" t="s">
        <v>78</v>
      </c>
      <c r="H250" s="323" t="s">
        <v>338</v>
      </c>
      <c r="I250" s="79">
        <f t="shared" si="331"/>
        <v>0</v>
      </c>
      <c r="J250" s="79">
        <f t="shared" si="332"/>
        <v>0</v>
      </c>
      <c r="K250" s="102">
        <f t="shared" si="333"/>
        <v>0</v>
      </c>
      <c r="L250" s="535"/>
      <c r="M250" s="535"/>
      <c r="N250" s="407"/>
      <c r="O250" s="322" t="str">
        <f t="shared" si="334"/>
        <v>SMS</v>
      </c>
      <c r="P250" s="79">
        <f t="shared" si="335"/>
        <v>0</v>
      </c>
      <c r="Q250" s="79">
        <f t="shared" si="336"/>
        <v>0</v>
      </c>
      <c r="R250" s="102">
        <f t="shared" si="337"/>
        <v>0</v>
      </c>
      <c r="S250" s="535"/>
      <c r="T250" s="535"/>
      <c r="U250" s="407"/>
      <c r="V250" s="322"/>
      <c r="W250" s="79">
        <f t="shared" si="338"/>
        <v>0</v>
      </c>
      <c r="X250" s="79">
        <f t="shared" si="339"/>
        <v>0</v>
      </c>
      <c r="Y250" s="102">
        <f t="shared" si="340"/>
        <v>0</v>
      </c>
      <c r="Z250" s="535"/>
      <c r="AA250" s="535"/>
      <c r="AB250" s="407"/>
      <c r="AC250" s="322"/>
      <c r="AD250" s="79">
        <f t="shared" si="341"/>
        <v>0</v>
      </c>
      <c r="AE250" s="79">
        <f t="shared" si="342"/>
        <v>0</v>
      </c>
      <c r="AF250" s="102">
        <f t="shared" si="343"/>
        <v>0</v>
      </c>
      <c r="AG250" s="535"/>
      <c r="AH250" s="535"/>
      <c r="AI250" s="407"/>
      <c r="AJ250" s="322"/>
      <c r="AK250" s="79">
        <f t="shared" si="344"/>
        <v>0</v>
      </c>
      <c r="AL250" s="79">
        <f t="shared" si="345"/>
        <v>0</v>
      </c>
      <c r="AM250" s="102">
        <f t="shared" si="346"/>
        <v>0</v>
      </c>
      <c r="AN250" s="535"/>
      <c r="AO250" s="535"/>
      <c r="AP250" s="407"/>
      <c r="AQ250" s="322"/>
      <c r="AR250" s="79">
        <f t="shared" si="347"/>
        <v>0</v>
      </c>
      <c r="AS250" s="79">
        <f t="shared" si="348"/>
        <v>0</v>
      </c>
      <c r="AT250" s="102">
        <f t="shared" si="349"/>
        <v>0</v>
      </c>
      <c r="AU250" s="535"/>
      <c r="AV250" s="535"/>
      <c r="AW250" s="407"/>
      <c r="AX250" s="322"/>
      <c r="AY250" s="79">
        <f t="shared" si="350"/>
        <v>0</v>
      </c>
      <c r="AZ250" s="79">
        <f t="shared" si="351"/>
        <v>0</v>
      </c>
      <c r="BA250" s="102">
        <f t="shared" si="352"/>
        <v>0</v>
      </c>
      <c r="BB250" s="535"/>
      <c r="BC250" s="535"/>
      <c r="BD250" s="407"/>
      <c r="BE250" s="322"/>
      <c r="BF250" s="79">
        <f t="shared" si="353"/>
        <v>0</v>
      </c>
      <c r="BG250" s="79">
        <f t="shared" si="354"/>
        <v>0</v>
      </c>
      <c r="BH250" s="102">
        <f t="shared" si="355"/>
        <v>0</v>
      </c>
      <c r="BI250" s="535"/>
      <c r="BJ250" s="535"/>
      <c r="BK250" s="407"/>
      <c r="BL250" s="322"/>
      <c r="BM250" s="79">
        <f t="shared" si="356"/>
        <v>0</v>
      </c>
      <c r="BN250" s="79">
        <f t="shared" si="357"/>
        <v>0</v>
      </c>
      <c r="BO250" s="102">
        <f t="shared" si="358"/>
        <v>0</v>
      </c>
      <c r="BP250" s="535"/>
      <c r="BQ250" s="535"/>
      <c r="BR250" s="407"/>
      <c r="BS250" s="322"/>
      <c r="BT250" s="79">
        <f t="shared" si="359"/>
        <v>0</v>
      </c>
      <c r="BU250" s="79">
        <f t="shared" si="360"/>
        <v>0</v>
      </c>
      <c r="BV250" s="102">
        <f t="shared" si="361"/>
        <v>0</v>
      </c>
      <c r="BW250" s="535"/>
      <c r="BX250" s="535"/>
      <c r="BY250" s="407"/>
      <c r="BZ250" s="322"/>
      <c r="CA250" s="79">
        <f t="shared" si="362"/>
        <v>0</v>
      </c>
      <c r="CB250" s="79">
        <f t="shared" si="363"/>
        <v>0</v>
      </c>
      <c r="CC250" s="102">
        <f t="shared" si="364"/>
        <v>0</v>
      </c>
      <c r="CD250" s="535"/>
      <c r="CE250" s="535"/>
      <c r="CF250" s="407"/>
      <c r="CG250" s="322"/>
      <c r="CH250" s="79">
        <f t="shared" si="365"/>
        <v>0</v>
      </c>
      <c r="CI250" s="79">
        <f t="shared" si="366"/>
        <v>0</v>
      </c>
      <c r="CJ250" s="102">
        <f t="shared" si="367"/>
        <v>0</v>
      </c>
      <c r="CK250" s="535"/>
      <c r="CL250" s="535"/>
      <c r="CM250" s="407"/>
      <c r="CN250" s="322"/>
      <c r="CO250" s="79">
        <f t="shared" si="368"/>
        <v>0</v>
      </c>
      <c r="CP250" s="79">
        <f t="shared" si="369"/>
        <v>0</v>
      </c>
      <c r="CQ250" s="102">
        <f t="shared" si="370"/>
        <v>0</v>
      </c>
      <c r="CR250" s="535"/>
      <c r="CS250" s="535"/>
      <c r="CT250" s="407"/>
      <c r="CU250" s="322"/>
      <c r="CV250" s="79">
        <f t="shared" si="371"/>
        <v>0</v>
      </c>
      <c r="CW250" s="79">
        <f t="shared" si="372"/>
        <v>0</v>
      </c>
      <c r="CX250" s="102">
        <f t="shared" si="373"/>
        <v>0</v>
      </c>
      <c r="CY250" s="535"/>
      <c r="CZ250" s="535"/>
      <c r="DA250" s="407"/>
      <c r="DB250" s="322"/>
      <c r="DC250" s="79">
        <f t="shared" si="374"/>
        <v>0</v>
      </c>
      <c r="DD250" s="79">
        <f t="shared" si="375"/>
        <v>0</v>
      </c>
      <c r="DE250" s="102">
        <f t="shared" si="376"/>
        <v>0</v>
      </c>
      <c r="DF250" s="535"/>
      <c r="DG250" s="535"/>
      <c r="DH250" s="407"/>
      <c r="DI250" s="322"/>
      <c r="DJ250" s="79">
        <f t="shared" si="377"/>
        <v>0</v>
      </c>
      <c r="DK250" s="79">
        <f t="shared" si="378"/>
        <v>0</v>
      </c>
      <c r="DL250" s="102">
        <f t="shared" si="379"/>
        <v>0</v>
      </c>
      <c r="DM250" s="535"/>
      <c r="DN250" s="535"/>
      <c r="DO250" s="407"/>
      <c r="DP250" s="322"/>
      <c r="DQ250" s="79">
        <f t="shared" si="380"/>
        <v>0</v>
      </c>
      <c r="DR250" s="79">
        <f t="shared" si="381"/>
        <v>0</v>
      </c>
      <c r="DS250" s="102">
        <f t="shared" si="382"/>
        <v>0</v>
      </c>
      <c r="DT250" s="535"/>
      <c r="DU250" s="535"/>
      <c r="DV250" s="407"/>
    </row>
    <row r="251" spans="1:126" ht="12.75" outlineLevel="1" x14ac:dyDescent="0.2">
      <c r="A251" s="105" t="s">
        <v>10</v>
      </c>
      <c r="B251" s="151"/>
      <c r="C251" s="103">
        <f>SUMIF($H252:$H256,MID($H251,3,10),C252:C256)</f>
        <v>0</v>
      </c>
      <c r="D251" s="103">
        <f>SUMIF($H252:$H256,MID($H251,3,10),D252:D256)</f>
        <v>0</v>
      </c>
      <c r="E251" s="103">
        <f t="shared" si="330"/>
        <v>0</v>
      </c>
      <c r="F251" s="147"/>
      <c r="G251" s="18"/>
      <c r="H251" s="323" t="s">
        <v>341</v>
      </c>
      <c r="I251" s="77">
        <f t="shared" si="331"/>
        <v>0</v>
      </c>
      <c r="J251" s="77">
        <f t="shared" si="332"/>
        <v>0</v>
      </c>
      <c r="K251" s="101">
        <f t="shared" si="333"/>
        <v>0</v>
      </c>
      <c r="L251" s="489">
        <f>IF(I$1="","",SUMIF($H252:$H256,MID($H251,3,10),L252:L256))</f>
        <v>0</v>
      </c>
      <c r="M251" s="489">
        <f>IF(I$1="","",SUMIF($H252:$H257,MID($H251,3,10),M252:M257))</f>
        <v>0</v>
      </c>
      <c r="N251" s="407"/>
      <c r="O251" s="322" t="str">
        <f t="shared" si="334"/>
        <v>SM</v>
      </c>
      <c r="P251" s="77">
        <f t="shared" si="335"/>
        <v>0</v>
      </c>
      <c r="Q251" s="77">
        <f t="shared" si="336"/>
        <v>0</v>
      </c>
      <c r="R251" s="101">
        <f t="shared" si="337"/>
        <v>0</v>
      </c>
      <c r="S251" s="488">
        <f>IF(P$1="","",SUMIF($H252:$H256,MID($H251,3,10),S252:S256))</f>
        <v>0</v>
      </c>
      <c r="T251" s="488">
        <f>IF(P$1="","",SUMIF($H252:$H256,MID($H251,3,10),T252:T256))</f>
        <v>0</v>
      </c>
      <c r="U251" s="407"/>
      <c r="V251" s="322"/>
      <c r="W251" s="77">
        <f t="shared" si="338"/>
        <v>0</v>
      </c>
      <c r="X251" s="77">
        <f t="shared" si="339"/>
        <v>0</v>
      </c>
      <c r="Y251" s="101">
        <f t="shared" si="340"/>
        <v>0</v>
      </c>
      <c r="Z251" s="488">
        <f>IF(W$1="","",SUMIF($H252:$H256,MID($H251,3,10),Z252:Z256))</f>
        <v>0</v>
      </c>
      <c r="AA251" s="488">
        <f>IF(W$1="","",SUMIF($H252:$H256,MID($H251,3,10),AA252:AA256))</f>
        <v>0</v>
      </c>
      <c r="AB251" s="407"/>
      <c r="AC251" s="322"/>
      <c r="AD251" s="77">
        <f t="shared" si="341"/>
        <v>0</v>
      </c>
      <c r="AE251" s="77">
        <f t="shared" si="342"/>
        <v>0</v>
      </c>
      <c r="AF251" s="101">
        <f t="shared" si="343"/>
        <v>0</v>
      </c>
      <c r="AG251" s="488">
        <f>IF(AD$1="","",SUMIF($H252:$H256,MID($H251,3,10),AG252:AG256))</f>
        <v>0</v>
      </c>
      <c r="AH251" s="488">
        <f>IF(AD$1="","",SUMIF($H252:$H256,MID($H251,3,10),AH252:AH256))</f>
        <v>0</v>
      </c>
      <c r="AI251" s="407"/>
      <c r="AJ251" s="322"/>
      <c r="AK251" s="77">
        <f t="shared" si="344"/>
        <v>0</v>
      </c>
      <c r="AL251" s="77">
        <f t="shared" si="345"/>
        <v>0</v>
      </c>
      <c r="AM251" s="101">
        <f t="shared" si="346"/>
        <v>0</v>
      </c>
      <c r="AN251" s="488">
        <f>IF(AK$1="","",SUMIF($H252:$H256,MID($H251,3,10),AN252:AN256))</f>
        <v>0</v>
      </c>
      <c r="AO251" s="488">
        <f>IF(AK$1="","",SUMIF($H252:$H256,MID($H251,3,10),AO252:AO256))</f>
        <v>0</v>
      </c>
      <c r="AP251" s="407"/>
      <c r="AQ251" s="322"/>
      <c r="AR251" s="77">
        <f t="shared" si="347"/>
        <v>0</v>
      </c>
      <c r="AS251" s="77">
        <f t="shared" si="348"/>
        <v>0</v>
      </c>
      <c r="AT251" s="101">
        <f t="shared" si="349"/>
        <v>0</v>
      </c>
      <c r="AU251" s="488">
        <f>IF(AR$1="","",SUMIF($H252:$H256,MID($H251,3,10),AU252:AU256))</f>
        <v>0</v>
      </c>
      <c r="AV251" s="488">
        <f>IF(AR$1="","",SUMIF($H252:$H256,MID($H251,3,10),AV252:AV256))</f>
        <v>0</v>
      </c>
      <c r="AW251" s="407"/>
      <c r="AX251" s="322"/>
      <c r="AY251" s="77">
        <f t="shared" si="350"/>
        <v>0</v>
      </c>
      <c r="AZ251" s="77">
        <f t="shared" si="351"/>
        <v>0</v>
      </c>
      <c r="BA251" s="101">
        <f t="shared" si="352"/>
        <v>0</v>
      </c>
      <c r="BB251" s="488">
        <f>IF(AY$1="","",SUMIF($H252:$H256,MID($H251,3,10),BB252:BB256))</f>
        <v>0</v>
      </c>
      <c r="BC251" s="488">
        <f>IF(AY$1="","",SUMIF($H252:$H256,MID($H251,3,10),BC252:BC256))</f>
        <v>0</v>
      </c>
      <c r="BD251" s="407"/>
      <c r="BE251" s="322"/>
      <c r="BF251" s="77">
        <f t="shared" si="353"/>
        <v>0</v>
      </c>
      <c r="BG251" s="77">
        <f t="shared" si="354"/>
        <v>0</v>
      </c>
      <c r="BH251" s="101">
        <f t="shared" si="355"/>
        <v>0</v>
      </c>
      <c r="BI251" s="488">
        <f>IF(BF$1="","",SUMIF($H252:$H256,MID($H251,3,10),BI252:BI256))</f>
        <v>0</v>
      </c>
      <c r="BJ251" s="488">
        <f>IF(BF$1="","",SUMIF($H252:$H256,MID($H251,3,10),BJ252:BJ256))</f>
        <v>0</v>
      </c>
      <c r="BK251" s="407"/>
      <c r="BL251" s="322"/>
      <c r="BM251" s="77">
        <f t="shared" si="356"/>
        <v>0</v>
      </c>
      <c r="BN251" s="77">
        <f t="shared" si="357"/>
        <v>0</v>
      </c>
      <c r="BO251" s="101">
        <f t="shared" si="358"/>
        <v>0</v>
      </c>
      <c r="BP251" s="488">
        <f>IF(BM$1="","",SUMIF($H252:$H256,MID($H251,3,10),BP252:BP256))</f>
        <v>0</v>
      </c>
      <c r="BQ251" s="488">
        <f>IF(BM$1="","",SUMIF($H252:$H256,MID($H251,3,10),BQ252:BQ256))</f>
        <v>0</v>
      </c>
      <c r="BR251" s="407"/>
      <c r="BS251" s="322"/>
      <c r="BT251" s="77">
        <f t="shared" si="359"/>
        <v>0</v>
      </c>
      <c r="BU251" s="77">
        <f t="shared" si="360"/>
        <v>0</v>
      </c>
      <c r="BV251" s="101">
        <f t="shared" si="361"/>
        <v>0</v>
      </c>
      <c r="BW251" s="488">
        <f>IF(BT$1="","",SUMIF($H252:$H256,MID($H251,3,10),BW252:BW256))</f>
        <v>0</v>
      </c>
      <c r="BX251" s="488">
        <f>IF(BT$1="","",SUMIF($H252:$H256,MID($H251,3,10),BX252:BX256))</f>
        <v>0</v>
      </c>
      <c r="BY251" s="407"/>
      <c r="BZ251" s="322"/>
      <c r="CA251" s="77">
        <f t="shared" si="362"/>
        <v>0</v>
      </c>
      <c r="CB251" s="77">
        <f t="shared" si="363"/>
        <v>0</v>
      </c>
      <c r="CC251" s="101">
        <f t="shared" si="364"/>
        <v>0</v>
      </c>
      <c r="CD251" s="488">
        <f>IF(CA$1="","",SUMIF($H252:$H256,MID($H251,3,10),CD252:CD256))</f>
        <v>0</v>
      </c>
      <c r="CE251" s="488">
        <f>IF(CA$1="","",SUMIF($H252:$H256,MID($H251,3,10),CE252:CE256))</f>
        <v>0</v>
      </c>
      <c r="CF251" s="407"/>
      <c r="CG251" s="322"/>
      <c r="CH251" s="77">
        <f t="shared" si="365"/>
        <v>0</v>
      </c>
      <c r="CI251" s="77">
        <f t="shared" si="366"/>
        <v>0</v>
      </c>
      <c r="CJ251" s="101">
        <f t="shared" si="367"/>
        <v>0</v>
      </c>
      <c r="CK251" s="488">
        <f>IF(CH$1="","",SUMIF($H252:$H256,MID($H251,3,10),CK252:CK256))</f>
        <v>0</v>
      </c>
      <c r="CL251" s="488">
        <f>IF(CH$1="","",SUMIF($H252:$H256,MID($H251,3,10),CL252:CL256))</f>
        <v>0</v>
      </c>
      <c r="CM251" s="407"/>
      <c r="CN251" s="322"/>
      <c r="CO251" s="77">
        <f t="shared" si="368"/>
        <v>0</v>
      </c>
      <c r="CP251" s="77">
        <f t="shared" si="369"/>
        <v>0</v>
      </c>
      <c r="CQ251" s="101">
        <f t="shared" si="370"/>
        <v>0</v>
      </c>
      <c r="CR251" s="488">
        <f>IF(CO$1="","",SUMIF($H252:$H256,MID($H251,3,10),CR252:CR256))</f>
        <v>0</v>
      </c>
      <c r="CS251" s="488">
        <f>IF(CO$1="","",SUMIF($H252:$H256,MID($H251,3,10),CS252:CS256))</f>
        <v>0</v>
      </c>
      <c r="CT251" s="407"/>
      <c r="CU251" s="322"/>
      <c r="CV251" s="77">
        <f t="shared" si="371"/>
        <v>0</v>
      </c>
      <c r="CW251" s="77">
        <f t="shared" si="372"/>
        <v>0</v>
      </c>
      <c r="CX251" s="101">
        <f t="shared" si="373"/>
        <v>0</v>
      </c>
      <c r="CY251" s="488">
        <f>IF(CV$1="","",SUMIF($H252:$H256,MID($H251,3,10),CY252:CY256))</f>
        <v>0</v>
      </c>
      <c r="CZ251" s="488">
        <f>IF(CV$1="","",SUMIF($H252:$H256,MID($H251,3,10),CZ252:CZ256))</f>
        <v>0</v>
      </c>
      <c r="DA251" s="407"/>
      <c r="DB251" s="322"/>
      <c r="DC251" s="77">
        <f t="shared" si="374"/>
        <v>0</v>
      </c>
      <c r="DD251" s="77">
        <f t="shared" si="375"/>
        <v>0</v>
      </c>
      <c r="DE251" s="101">
        <f t="shared" si="376"/>
        <v>0</v>
      </c>
      <c r="DF251" s="488">
        <f>IF(DC$1="","",SUMIF($H252:$H256,MID($H251,3,10),DF252:DF256))</f>
        <v>0</v>
      </c>
      <c r="DG251" s="488">
        <f>IF(DC$1="","",SUMIF($H252:$H256,MID($H251,3,10),DG252:DG256))</f>
        <v>0</v>
      </c>
      <c r="DH251" s="407"/>
      <c r="DI251" s="322"/>
      <c r="DJ251" s="77">
        <f t="shared" si="377"/>
        <v>0</v>
      </c>
      <c r="DK251" s="77">
        <f t="shared" si="378"/>
        <v>0</v>
      </c>
      <c r="DL251" s="101">
        <f t="shared" si="379"/>
        <v>0</v>
      </c>
      <c r="DM251" s="488">
        <f>IF(DJ$1="","",SUMIF($H252:$H256,MID($H251,3,10),DM252:DM256))</f>
        <v>0</v>
      </c>
      <c r="DN251" s="488">
        <f>IF(DJ$1="","",SUMIF($H252:$H256,MID($H251,3,10),DN252:DN256))</f>
        <v>0</v>
      </c>
      <c r="DO251" s="407"/>
      <c r="DP251" s="322"/>
      <c r="DQ251" s="77">
        <f t="shared" si="380"/>
        <v>0</v>
      </c>
      <c r="DR251" s="77">
        <f t="shared" si="381"/>
        <v>0</v>
      </c>
      <c r="DS251" s="101">
        <f t="shared" si="382"/>
        <v>0</v>
      </c>
      <c r="DT251" s="488">
        <f>IF(DQ$1="","",SUMIF($H252:$H256,MID($H251,3,10),DT252:DT256))</f>
        <v>0</v>
      </c>
      <c r="DU251" s="488">
        <f>IF(DQ$1="","",SUMIF($H252:$H256,MID($H251,3,10),DU252:DU256))</f>
        <v>0</v>
      </c>
      <c r="DV251" s="407"/>
    </row>
    <row r="252" spans="1:126" ht="12.75" outlineLevel="1" x14ac:dyDescent="0.2">
      <c r="A252" s="92" t="s">
        <v>107</v>
      </c>
      <c r="B252" s="166" t="s">
        <v>65</v>
      </c>
      <c r="C252" s="52"/>
      <c r="D252" s="53"/>
      <c r="E252" s="102">
        <f t="shared" si="330"/>
        <v>0</v>
      </c>
      <c r="F252" s="147"/>
      <c r="G252" s="18"/>
      <c r="H252" s="323" t="s">
        <v>340</v>
      </c>
      <c r="I252" s="79">
        <f t="shared" si="331"/>
        <v>0</v>
      </c>
      <c r="J252" s="79">
        <f t="shared" si="332"/>
        <v>0</v>
      </c>
      <c r="K252" s="102">
        <f t="shared" si="333"/>
        <v>0</v>
      </c>
      <c r="L252" s="535"/>
      <c r="M252" s="535"/>
      <c r="N252" s="407"/>
      <c r="O252" s="322" t="str">
        <f t="shared" si="334"/>
        <v>SMC</v>
      </c>
      <c r="P252" s="79">
        <f t="shared" si="335"/>
        <v>0</v>
      </c>
      <c r="Q252" s="79">
        <f t="shared" si="336"/>
        <v>0</v>
      </c>
      <c r="R252" s="102">
        <f t="shared" si="337"/>
        <v>0</v>
      </c>
      <c r="S252" s="535"/>
      <c r="T252" s="535"/>
      <c r="U252" s="407"/>
      <c r="V252" s="322"/>
      <c r="W252" s="79">
        <f t="shared" si="338"/>
        <v>0</v>
      </c>
      <c r="X252" s="79">
        <f t="shared" si="339"/>
        <v>0</v>
      </c>
      <c r="Y252" s="102">
        <f t="shared" si="340"/>
        <v>0</v>
      </c>
      <c r="Z252" s="535"/>
      <c r="AA252" s="535"/>
      <c r="AB252" s="407"/>
      <c r="AC252" s="322"/>
      <c r="AD252" s="79">
        <f t="shared" si="341"/>
        <v>0</v>
      </c>
      <c r="AE252" s="79">
        <f t="shared" si="342"/>
        <v>0</v>
      </c>
      <c r="AF252" s="102">
        <f t="shared" si="343"/>
        <v>0</v>
      </c>
      <c r="AG252" s="535"/>
      <c r="AH252" s="535"/>
      <c r="AI252" s="407"/>
      <c r="AJ252" s="322"/>
      <c r="AK252" s="79">
        <f t="shared" si="344"/>
        <v>0</v>
      </c>
      <c r="AL252" s="79">
        <f t="shared" si="345"/>
        <v>0</v>
      </c>
      <c r="AM252" s="102">
        <f t="shared" si="346"/>
        <v>0</v>
      </c>
      <c r="AN252" s="535"/>
      <c r="AO252" s="535"/>
      <c r="AP252" s="407"/>
      <c r="AQ252" s="322"/>
      <c r="AR252" s="79">
        <f t="shared" si="347"/>
        <v>0</v>
      </c>
      <c r="AS252" s="79">
        <f t="shared" si="348"/>
        <v>0</v>
      </c>
      <c r="AT252" s="102">
        <f t="shared" si="349"/>
        <v>0</v>
      </c>
      <c r="AU252" s="535"/>
      <c r="AV252" s="535"/>
      <c r="AW252" s="407"/>
      <c r="AX252" s="322"/>
      <c r="AY252" s="79">
        <f t="shared" si="350"/>
        <v>0</v>
      </c>
      <c r="AZ252" s="79">
        <f t="shared" si="351"/>
        <v>0</v>
      </c>
      <c r="BA252" s="102">
        <f t="shared" si="352"/>
        <v>0</v>
      </c>
      <c r="BB252" s="535"/>
      <c r="BC252" s="535"/>
      <c r="BD252" s="407"/>
      <c r="BE252" s="322"/>
      <c r="BF252" s="79">
        <f t="shared" si="353"/>
        <v>0</v>
      </c>
      <c r="BG252" s="79">
        <f t="shared" si="354"/>
        <v>0</v>
      </c>
      <c r="BH252" s="102">
        <f t="shared" si="355"/>
        <v>0</v>
      </c>
      <c r="BI252" s="535"/>
      <c r="BJ252" s="535"/>
      <c r="BK252" s="407"/>
      <c r="BL252" s="322"/>
      <c r="BM252" s="79">
        <f t="shared" si="356"/>
        <v>0</v>
      </c>
      <c r="BN252" s="79">
        <f t="shared" si="357"/>
        <v>0</v>
      </c>
      <c r="BO252" s="102">
        <f t="shared" si="358"/>
        <v>0</v>
      </c>
      <c r="BP252" s="535"/>
      <c r="BQ252" s="535"/>
      <c r="BR252" s="407"/>
      <c r="BS252" s="322"/>
      <c r="BT252" s="79">
        <f t="shared" si="359"/>
        <v>0</v>
      </c>
      <c r="BU252" s="79">
        <f t="shared" si="360"/>
        <v>0</v>
      </c>
      <c r="BV252" s="102">
        <f t="shared" si="361"/>
        <v>0</v>
      </c>
      <c r="BW252" s="535"/>
      <c r="BX252" s="535"/>
      <c r="BY252" s="407"/>
      <c r="BZ252" s="322"/>
      <c r="CA252" s="79">
        <f t="shared" si="362"/>
        <v>0</v>
      </c>
      <c r="CB252" s="79">
        <f t="shared" si="363"/>
        <v>0</v>
      </c>
      <c r="CC252" s="102">
        <f t="shared" si="364"/>
        <v>0</v>
      </c>
      <c r="CD252" s="535"/>
      <c r="CE252" s="535"/>
      <c r="CF252" s="407"/>
      <c r="CG252" s="322"/>
      <c r="CH252" s="79">
        <f t="shared" si="365"/>
        <v>0</v>
      </c>
      <c r="CI252" s="79">
        <f t="shared" si="366"/>
        <v>0</v>
      </c>
      <c r="CJ252" s="102">
        <f t="shared" si="367"/>
        <v>0</v>
      </c>
      <c r="CK252" s="535"/>
      <c r="CL252" s="535"/>
      <c r="CM252" s="407"/>
      <c r="CN252" s="322"/>
      <c r="CO252" s="79">
        <f t="shared" si="368"/>
        <v>0</v>
      </c>
      <c r="CP252" s="79">
        <f t="shared" si="369"/>
        <v>0</v>
      </c>
      <c r="CQ252" s="102">
        <f t="shared" si="370"/>
        <v>0</v>
      </c>
      <c r="CR252" s="535"/>
      <c r="CS252" s="535"/>
      <c r="CT252" s="407"/>
      <c r="CU252" s="322"/>
      <c r="CV252" s="79">
        <f t="shared" si="371"/>
        <v>0</v>
      </c>
      <c r="CW252" s="79">
        <f t="shared" si="372"/>
        <v>0</v>
      </c>
      <c r="CX252" s="102">
        <f t="shared" si="373"/>
        <v>0</v>
      </c>
      <c r="CY252" s="535"/>
      <c r="CZ252" s="535"/>
      <c r="DA252" s="407"/>
      <c r="DB252" s="322"/>
      <c r="DC252" s="79">
        <f t="shared" si="374"/>
        <v>0</v>
      </c>
      <c r="DD252" s="79">
        <f t="shared" si="375"/>
        <v>0</v>
      </c>
      <c r="DE252" s="102">
        <f t="shared" si="376"/>
        <v>0</v>
      </c>
      <c r="DF252" s="535"/>
      <c r="DG252" s="535"/>
      <c r="DH252" s="407"/>
      <c r="DI252" s="322"/>
      <c r="DJ252" s="79">
        <f t="shared" si="377"/>
        <v>0</v>
      </c>
      <c r="DK252" s="79">
        <f t="shared" si="378"/>
        <v>0</v>
      </c>
      <c r="DL252" s="102">
        <f t="shared" si="379"/>
        <v>0</v>
      </c>
      <c r="DM252" s="535"/>
      <c r="DN252" s="535"/>
      <c r="DO252" s="407"/>
      <c r="DP252" s="322"/>
      <c r="DQ252" s="79">
        <f t="shared" si="380"/>
        <v>0</v>
      </c>
      <c r="DR252" s="79">
        <f t="shared" si="381"/>
        <v>0</v>
      </c>
      <c r="DS252" s="102">
        <f t="shared" si="382"/>
        <v>0</v>
      </c>
      <c r="DT252" s="535"/>
      <c r="DU252" s="535"/>
      <c r="DV252" s="407"/>
    </row>
    <row r="253" spans="1:126" ht="12.75" outlineLevel="1" x14ac:dyDescent="0.2">
      <c r="A253" s="93" t="s">
        <v>11</v>
      </c>
      <c r="B253" s="166" t="s">
        <v>59</v>
      </c>
      <c r="C253" s="52"/>
      <c r="D253" s="53"/>
      <c r="E253" s="102">
        <f t="shared" si="330"/>
        <v>0</v>
      </c>
      <c r="F253" s="147"/>
      <c r="G253" s="18"/>
      <c r="H253" s="323" t="s">
        <v>340</v>
      </c>
      <c r="I253" s="79">
        <f t="shared" si="331"/>
        <v>0</v>
      </c>
      <c r="J253" s="79">
        <f t="shared" si="332"/>
        <v>0</v>
      </c>
      <c r="K253" s="102">
        <f t="shared" si="333"/>
        <v>0</v>
      </c>
      <c r="L253" s="535"/>
      <c r="M253" s="535"/>
      <c r="N253" s="407"/>
      <c r="O253" s="322" t="str">
        <f t="shared" si="334"/>
        <v>SMC</v>
      </c>
      <c r="P253" s="79">
        <f t="shared" si="335"/>
        <v>0</v>
      </c>
      <c r="Q253" s="79">
        <f t="shared" si="336"/>
        <v>0</v>
      </c>
      <c r="R253" s="102">
        <f t="shared" si="337"/>
        <v>0</v>
      </c>
      <c r="S253" s="535"/>
      <c r="T253" s="535"/>
      <c r="U253" s="407"/>
      <c r="V253" s="322"/>
      <c r="W253" s="79">
        <f t="shared" si="338"/>
        <v>0</v>
      </c>
      <c r="X253" s="79">
        <f t="shared" si="339"/>
        <v>0</v>
      </c>
      <c r="Y253" s="102">
        <f t="shared" si="340"/>
        <v>0</v>
      </c>
      <c r="Z253" s="535"/>
      <c r="AA253" s="535"/>
      <c r="AB253" s="407"/>
      <c r="AC253" s="322"/>
      <c r="AD253" s="79">
        <f t="shared" si="341"/>
        <v>0</v>
      </c>
      <c r="AE253" s="79">
        <f t="shared" si="342"/>
        <v>0</v>
      </c>
      <c r="AF253" s="102">
        <f t="shared" si="343"/>
        <v>0</v>
      </c>
      <c r="AG253" s="535"/>
      <c r="AH253" s="535"/>
      <c r="AI253" s="407"/>
      <c r="AJ253" s="322"/>
      <c r="AK253" s="79">
        <f t="shared" si="344"/>
        <v>0</v>
      </c>
      <c r="AL253" s="79">
        <f t="shared" si="345"/>
        <v>0</v>
      </c>
      <c r="AM253" s="102">
        <f t="shared" si="346"/>
        <v>0</v>
      </c>
      <c r="AN253" s="535"/>
      <c r="AO253" s="535"/>
      <c r="AP253" s="407"/>
      <c r="AQ253" s="322"/>
      <c r="AR253" s="79">
        <f t="shared" si="347"/>
        <v>0</v>
      </c>
      <c r="AS253" s="79">
        <f t="shared" si="348"/>
        <v>0</v>
      </c>
      <c r="AT253" s="102">
        <f t="shared" si="349"/>
        <v>0</v>
      </c>
      <c r="AU253" s="535"/>
      <c r="AV253" s="535"/>
      <c r="AW253" s="407"/>
      <c r="AX253" s="322"/>
      <c r="AY253" s="79">
        <f t="shared" si="350"/>
        <v>0</v>
      </c>
      <c r="AZ253" s="79">
        <f t="shared" si="351"/>
        <v>0</v>
      </c>
      <c r="BA253" s="102">
        <f t="shared" si="352"/>
        <v>0</v>
      </c>
      <c r="BB253" s="535"/>
      <c r="BC253" s="535"/>
      <c r="BD253" s="407"/>
      <c r="BE253" s="322"/>
      <c r="BF253" s="79">
        <f t="shared" si="353"/>
        <v>0</v>
      </c>
      <c r="BG253" s="79">
        <f t="shared" si="354"/>
        <v>0</v>
      </c>
      <c r="BH253" s="102">
        <f t="shared" si="355"/>
        <v>0</v>
      </c>
      <c r="BI253" s="535"/>
      <c r="BJ253" s="535"/>
      <c r="BK253" s="407"/>
      <c r="BL253" s="322"/>
      <c r="BM253" s="79">
        <f t="shared" si="356"/>
        <v>0</v>
      </c>
      <c r="BN253" s="79">
        <f t="shared" si="357"/>
        <v>0</v>
      </c>
      <c r="BO253" s="102">
        <f t="shared" si="358"/>
        <v>0</v>
      </c>
      <c r="BP253" s="535"/>
      <c r="BQ253" s="535"/>
      <c r="BR253" s="407"/>
      <c r="BS253" s="322"/>
      <c r="BT253" s="79">
        <f t="shared" si="359"/>
        <v>0</v>
      </c>
      <c r="BU253" s="79">
        <f t="shared" si="360"/>
        <v>0</v>
      </c>
      <c r="BV253" s="102">
        <f t="shared" si="361"/>
        <v>0</v>
      </c>
      <c r="BW253" s="535"/>
      <c r="BX253" s="535"/>
      <c r="BY253" s="407"/>
      <c r="BZ253" s="322"/>
      <c r="CA253" s="79">
        <f t="shared" si="362"/>
        <v>0</v>
      </c>
      <c r="CB253" s="79">
        <f t="shared" si="363"/>
        <v>0</v>
      </c>
      <c r="CC253" s="102">
        <f t="shared" si="364"/>
        <v>0</v>
      </c>
      <c r="CD253" s="535"/>
      <c r="CE253" s="535"/>
      <c r="CF253" s="407"/>
      <c r="CG253" s="322"/>
      <c r="CH253" s="79">
        <f t="shared" si="365"/>
        <v>0</v>
      </c>
      <c r="CI253" s="79">
        <f t="shared" si="366"/>
        <v>0</v>
      </c>
      <c r="CJ253" s="102">
        <f t="shared" si="367"/>
        <v>0</v>
      </c>
      <c r="CK253" s="535"/>
      <c r="CL253" s="535"/>
      <c r="CM253" s="407"/>
      <c r="CN253" s="322"/>
      <c r="CO253" s="79">
        <f t="shared" si="368"/>
        <v>0</v>
      </c>
      <c r="CP253" s="79">
        <f t="shared" si="369"/>
        <v>0</v>
      </c>
      <c r="CQ253" s="102">
        <f t="shared" si="370"/>
        <v>0</v>
      </c>
      <c r="CR253" s="535"/>
      <c r="CS253" s="535"/>
      <c r="CT253" s="407"/>
      <c r="CU253" s="322"/>
      <c r="CV253" s="79">
        <f t="shared" si="371"/>
        <v>0</v>
      </c>
      <c r="CW253" s="79">
        <f t="shared" si="372"/>
        <v>0</v>
      </c>
      <c r="CX253" s="102">
        <f t="shared" si="373"/>
        <v>0</v>
      </c>
      <c r="CY253" s="535"/>
      <c r="CZ253" s="535"/>
      <c r="DA253" s="407"/>
      <c r="DB253" s="322"/>
      <c r="DC253" s="79">
        <f t="shared" si="374"/>
        <v>0</v>
      </c>
      <c r="DD253" s="79">
        <f t="shared" si="375"/>
        <v>0</v>
      </c>
      <c r="DE253" s="102">
        <f t="shared" si="376"/>
        <v>0</v>
      </c>
      <c r="DF253" s="535"/>
      <c r="DG253" s="535"/>
      <c r="DH253" s="407"/>
      <c r="DI253" s="322"/>
      <c r="DJ253" s="79">
        <f t="shared" si="377"/>
        <v>0</v>
      </c>
      <c r="DK253" s="79">
        <f t="shared" si="378"/>
        <v>0</v>
      </c>
      <c r="DL253" s="102">
        <f t="shared" si="379"/>
        <v>0</v>
      </c>
      <c r="DM253" s="535"/>
      <c r="DN253" s="535"/>
      <c r="DO253" s="407"/>
      <c r="DP253" s="322"/>
      <c r="DQ253" s="79">
        <f t="shared" si="380"/>
        <v>0</v>
      </c>
      <c r="DR253" s="79">
        <f t="shared" si="381"/>
        <v>0</v>
      </c>
      <c r="DS253" s="102">
        <f t="shared" si="382"/>
        <v>0</v>
      </c>
      <c r="DT253" s="535"/>
      <c r="DU253" s="535"/>
      <c r="DV253" s="407"/>
    </row>
    <row r="254" spans="1:126" ht="12.75" outlineLevel="1" x14ac:dyDescent="0.2">
      <c r="A254" s="92" t="s">
        <v>12</v>
      </c>
      <c r="B254" s="166"/>
      <c r="C254" s="52"/>
      <c r="D254" s="53"/>
      <c r="E254" s="102">
        <f t="shared" si="330"/>
        <v>0</v>
      </c>
      <c r="F254" s="147"/>
      <c r="G254" s="18"/>
      <c r="H254" s="323" t="s">
        <v>340</v>
      </c>
      <c r="I254" s="79">
        <f t="shared" si="331"/>
        <v>0</v>
      </c>
      <c r="J254" s="79">
        <f t="shared" si="332"/>
        <v>0</v>
      </c>
      <c r="K254" s="102">
        <f t="shared" si="333"/>
        <v>0</v>
      </c>
      <c r="L254" s="535"/>
      <c r="M254" s="535"/>
      <c r="N254" s="407"/>
      <c r="O254" s="322" t="str">
        <f t="shared" si="334"/>
        <v>SMC</v>
      </c>
      <c r="P254" s="79">
        <f t="shared" si="335"/>
        <v>0</v>
      </c>
      <c r="Q254" s="79">
        <f t="shared" si="336"/>
        <v>0</v>
      </c>
      <c r="R254" s="102">
        <f t="shared" si="337"/>
        <v>0</v>
      </c>
      <c r="S254" s="535"/>
      <c r="T254" s="535"/>
      <c r="U254" s="407"/>
      <c r="V254" s="322"/>
      <c r="W254" s="79">
        <f t="shared" si="338"/>
        <v>0</v>
      </c>
      <c r="X254" s="79">
        <f t="shared" si="339"/>
        <v>0</v>
      </c>
      <c r="Y254" s="102">
        <f t="shared" si="340"/>
        <v>0</v>
      </c>
      <c r="Z254" s="535"/>
      <c r="AA254" s="535"/>
      <c r="AB254" s="407"/>
      <c r="AC254" s="322"/>
      <c r="AD254" s="79">
        <f t="shared" si="341"/>
        <v>0</v>
      </c>
      <c r="AE254" s="79">
        <f t="shared" si="342"/>
        <v>0</v>
      </c>
      <c r="AF254" s="102">
        <f t="shared" si="343"/>
        <v>0</v>
      </c>
      <c r="AG254" s="535"/>
      <c r="AH254" s="535"/>
      <c r="AI254" s="407"/>
      <c r="AJ254" s="322"/>
      <c r="AK254" s="79">
        <f t="shared" si="344"/>
        <v>0</v>
      </c>
      <c r="AL254" s="79">
        <f t="shared" si="345"/>
        <v>0</v>
      </c>
      <c r="AM254" s="102">
        <f t="shared" si="346"/>
        <v>0</v>
      </c>
      <c r="AN254" s="535"/>
      <c r="AO254" s="535"/>
      <c r="AP254" s="407"/>
      <c r="AQ254" s="322"/>
      <c r="AR254" s="79">
        <f t="shared" si="347"/>
        <v>0</v>
      </c>
      <c r="AS254" s="79">
        <f t="shared" si="348"/>
        <v>0</v>
      </c>
      <c r="AT254" s="102">
        <f t="shared" si="349"/>
        <v>0</v>
      </c>
      <c r="AU254" s="535"/>
      <c r="AV254" s="535"/>
      <c r="AW254" s="407"/>
      <c r="AX254" s="322"/>
      <c r="AY254" s="79">
        <f t="shared" si="350"/>
        <v>0</v>
      </c>
      <c r="AZ254" s="79">
        <f t="shared" si="351"/>
        <v>0</v>
      </c>
      <c r="BA254" s="102">
        <f t="shared" si="352"/>
        <v>0</v>
      </c>
      <c r="BB254" s="535"/>
      <c r="BC254" s="535"/>
      <c r="BD254" s="407"/>
      <c r="BE254" s="322"/>
      <c r="BF254" s="79">
        <f t="shared" si="353"/>
        <v>0</v>
      </c>
      <c r="BG254" s="79">
        <f t="shared" si="354"/>
        <v>0</v>
      </c>
      <c r="BH254" s="102">
        <f t="shared" si="355"/>
        <v>0</v>
      </c>
      <c r="BI254" s="535"/>
      <c r="BJ254" s="535"/>
      <c r="BK254" s="407"/>
      <c r="BL254" s="322"/>
      <c r="BM254" s="79">
        <f t="shared" si="356"/>
        <v>0</v>
      </c>
      <c r="BN254" s="79">
        <f t="shared" si="357"/>
        <v>0</v>
      </c>
      <c r="BO254" s="102">
        <f t="shared" si="358"/>
        <v>0</v>
      </c>
      <c r="BP254" s="535"/>
      <c r="BQ254" s="535"/>
      <c r="BR254" s="407"/>
      <c r="BS254" s="322"/>
      <c r="BT254" s="79">
        <f t="shared" si="359"/>
        <v>0</v>
      </c>
      <c r="BU254" s="79">
        <f t="shared" si="360"/>
        <v>0</v>
      </c>
      <c r="BV254" s="102">
        <f t="shared" si="361"/>
        <v>0</v>
      </c>
      <c r="BW254" s="535"/>
      <c r="BX254" s="535"/>
      <c r="BY254" s="407"/>
      <c r="BZ254" s="322"/>
      <c r="CA254" s="79">
        <f t="shared" si="362"/>
        <v>0</v>
      </c>
      <c r="CB254" s="79">
        <f t="shared" si="363"/>
        <v>0</v>
      </c>
      <c r="CC254" s="102">
        <f t="shared" si="364"/>
        <v>0</v>
      </c>
      <c r="CD254" s="535"/>
      <c r="CE254" s="535"/>
      <c r="CF254" s="407"/>
      <c r="CG254" s="322"/>
      <c r="CH254" s="79">
        <f t="shared" si="365"/>
        <v>0</v>
      </c>
      <c r="CI254" s="79">
        <f t="shared" si="366"/>
        <v>0</v>
      </c>
      <c r="CJ254" s="102">
        <f t="shared" si="367"/>
        <v>0</v>
      </c>
      <c r="CK254" s="535"/>
      <c r="CL254" s="535"/>
      <c r="CM254" s="407"/>
      <c r="CN254" s="322"/>
      <c r="CO254" s="79">
        <f t="shared" si="368"/>
        <v>0</v>
      </c>
      <c r="CP254" s="79">
        <f t="shared" si="369"/>
        <v>0</v>
      </c>
      <c r="CQ254" s="102">
        <f t="shared" si="370"/>
        <v>0</v>
      </c>
      <c r="CR254" s="535"/>
      <c r="CS254" s="535"/>
      <c r="CT254" s="407"/>
      <c r="CU254" s="322"/>
      <c r="CV254" s="79">
        <f t="shared" si="371"/>
        <v>0</v>
      </c>
      <c r="CW254" s="79">
        <f t="shared" si="372"/>
        <v>0</v>
      </c>
      <c r="CX254" s="102">
        <f t="shared" si="373"/>
        <v>0</v>
      </c>
      <c r="CY254" s="535"/>
      <c r="CZ254" s="535"/>
      <c r="DA254" s="407"/>
      <c r="DB254" s="322"/>
      <c r="DC254" s="79">
        <f t="shared" si="374"/>
        <v>0</v>
      </c>
      <c r="DD254" s="79">
        <f t="shared" si="375"/>
        <v>0</v>
      </c>
      <c r="DE254" s="102">
        <f t="shared" si="376"/>
        <v>0</v>
      </c>
      <c r="DF254" s="535"/>
      <c r="DG254" s="535"/>
      <c r="DH254" s="407"/>
      <c r="DI254" s="322"/>
      <c r="DJ254" s="79">
        <f t="shared" si="377"/>
        <v>0</v>
      </c>
      <c r="DK254" s="79">
        <f t="shared" si="378"/>
        <v>0</v>
      </c>
      <c r="DL254" s="102">
        <f t="shared" si="379"/>
        <v>0</v>
      </c>
      <c r="DM254" s="535"/>
      <c r="DN254" s="535"/>
      <c r="DO254" s="407"/>
      <c r="DP254" s="322"/>
      <c r="DQ254" s="79">
        <f t="shared" si="380"/>
        <v>0</v>
      </c>
      <c r="DR254" s="79">
        <f t="shared" si="381"/>
        <v>0</v>
      </c>
      <c r="DS254" s="102">
        <f t="shared" si="382"/>
        <v>0</v>
      </c>
      <c r="DT254" s="535"/>
      <c r="DU254" s="535"/>
      <c r="DV254" s="407"/>
    </row>
    <row r="255" spans="1:126" ht="15" outlineLevel="1" x14ac:dyDescent="0.35">
      <c r="A255" s="92" t="s">
        <v>57</v>
      </c>
      <c r="B255" s="168" t="s">
        <v>102</v>
      </c>
      <c r="C255" s="42"/>
      <c r="D255" s="42"/>
      <c r="E255" s="78">
        <f t="shared" si="330"/>
        <v>0</v>
      </c>
      <c r="F255" s="215"/>
      <c r="G255" s="18"/>
      <c r="H255" s="323" t="s">
        <v>340</v>
      </c>
      <c r="I255" s="79">
        <f t="shared" si="331"/>
        <v>0</v>
      </c>
      <c r="J255" s="79">
        <f t="shared" si="332"/>
        <v>0</v>
      </c>
      <c r="K255" s="102">
        <f t="shared" si="333"/>
        <v>0</v>
      </c>
      <c r="L255" s="535"/>
      <c r="M255" s="535"/>
      <c r="N255" s="407"/>
      <c r="O255" s="322" t="str">
        <f t="shared" si="334"/>
        <v>SMC</v>
      </c>
      <c r="P255" s="79">
        <f t="shared" si="335"/>
        <v>0</v>
      </c>
      <c r="Q255" s="79">
        <f t="shared" si="336"/>
        <v>0</v>
      </c>
      <c r="R255" s="102">
        <f t="shared" si="337"/>
        <v>0</v>
      </c>
      <c r="S255" s="535"/>
      <c r="T255" s="535"/>
      <c r="U255" s="407"/>
      <c r="V255" s="322"/>
      <c r="W255" s="79">
        <f t="shared" si="338"/>
        <v>0</v>
      </c>
      <c r="X255" s="79">
        <f t="shared" si="339"/>
        <v>0</v>
      </c>
      <c r="Y255" s="102">
        <f t="shared" si="340"/>
        <v>0</v>
      </c>
      <c r="Z255" s="535"/>
      <c r="AA255" s="535"/>
      <c r="AB255" s="407"/>
      <c r="AC255" s="322"/>
      <c r="AD255" s="79">
        <f t="shared" si="341"/>
        <v>0</v>
      </c>
      <c r="AE255" s="79">
        <f t="shared" si="342"/>
        <v>0</v>
      </c>
      <c r="AF255" s="102">
        <f t="shared" si="343"/>
        <v>0</v>
      </c>
      <c r="AG255" s="535"/>
      <c r="AH255" s="535"/>
      <c r="AI255" s="407"/>
      <c r="AJ255" s="322"/>
      <c r="AK255" s="79">
        <f t="shared" si="344"/>
        <v>0</v>
      </c>
      <c r="AL255" s="79">
        <f t="shared" si="345"/>
        <v>0</v>
      </c>
      <c r="AM255" s="102">
        <f t="shared" si="346"/>
        <v>0</v>
      </c>
      <c r="AN255" s="535"/>
      <c r="AO255" s="535"/>
      <c r="AP255" s="407"/>
      <c r="AQ255" s="322"/>
      <c r="AR255" s="79">
        <f t="shared" si="347"/>
        <v>0</v>
      </c>
      <c r="AS255" s="79">
        <f t="shared" si="348"/>
        <v>0</v>
      </c>
      <c r="AT255" s="102">
        <f t="shared" si="349"/>
        <v>0</v>
      </c>
      <c r="AU255" s="535"/>
      <c r="AV255" s="535"/>
      <c r="AW255" s="407"/>
      <c r="AX255" s="322"/>
      <c r="AY255" s="79">
        <f t="shared" si="350"/>
        <v>0</v>
      </c>
      <c r="AZ255" s="79">
        <f t="shared" si="351"/>
        <v>0</v>
      </c>
      <c r="BA255" s="102">
        <f t="shared" si="352"/>
        <v>0</v>
      </c>
      <c r="BB255" s="535"/>
      <c r="BC255" s="535"/>
      <c r="BD255" s="407"/>
      <c r="BE255" s="322"/>
      <c r="BF255" s="79">
        <f t="shared" si="353"/>
        <v>0</v>
      </c>
      <c r="BG255" s="79">
        <f t="shared" si="354"/>
        <v>0</v>
      </c>
      <c r="BH255" s="102">
        <f t="shared" si="355"/>
        <v>0</v>
      </c>
      <c r="BI255" s="535"/>
      <c r="BJ255" s="535"/>
      <c r="BK255" s="407"/>
      <c r="BL255" s="322"/>
      <c r="BM255" s="79">
        <f t="shared" si="356"/>
        <v>0</v>
      </c>
      <c r="BN255" s="79">
        <f t="shared" si="357"/>
        <v>0</v>
      </c>
      <c r="BO255" s="102">
        <f t="shared" si="358"/>
        <v>0</v>
      </c>
      <c r="BP255" s="535"/>
      <c r="BQ255" s="535"/>
      <c r="BR255" s="407"/>
      <c r="BS255" s="322"/>
      <c r="BT255" s="79">
        <f t="shared" si="359"/>
        <v>0</v>
      </c>
      <c r="BU255" s="79">
        <f t="shared" si="360"/>
        <v>0</v>
      </c>
      <c r="BV255" s="102">
        <f t="shared" si="361"/>
        <v>0</v>
      </c>
      <c r="BW255" s="535"/>
      <c r="BX255" s="535"/>
      <c r="BY255" s="407"/>
      <c r="BZ255" s="322"/>
      <c r="CA255" s="79">
        <f t="shared" si="362"/>
        <v>0</v>
      </c>
      <c r="CB255" s="79">
        <f t="shared" si="363"/>
        <v>0</v>
      </c>
      <c r="CC255" s="102">
        <f t="shared" si="364"/>
        <v>0</v>
      </c>
      <c r="CD255" s="535"/>
      <c r="CE255" s="535"/>
      <c r="CF255" s="407"/>
      <c r="CG255" s="322"/>
      <c r="CH255" s="79">
        <f t="shared" si="365"/>
        <v>0</v>
      </c>
      <c r="CI255" s="79">
        <f t="shared" si="366"/>
        <v>0</v>
      </c>
      <c r="CJ255" s="102">
        <f t="shared" si="367"/>
        <v>0</v>
      </c>
      <c r="CK255" s="535"/>
      <c r="CL255" s="535"/>
      <c r="CM255" s="407"/>
      <c r="CN255" s="322"/>
      <c r="CO255" s="79">
        <f t="shared" si="368"/>
        <v>0</v>
      </c>
      <c r="CP255" s="79">
        <f t="shared" si="369"/>
        <v>0</v>
      </c>
      <c r="CQ255" s="102">
        <f t="shared" si="370"/>
        <v>0</v>
      </c>
      <c r="CR255" s="535"/>
      <c r="CS255" s="535"/>
      <c r="CT255" s="407"/>
      <c r="CU255" s="322"/>
      <c r="CV255" s="79">
        <f t="shared" si="371"/>
        <v>0</v>
      </c>
      <c r="CW255" s="79">
        <f t="shared" si="372"/>
        <v>0</v>
      </c>
      <c r="CX255" s="102">
        <f t="shared" si="373"/>
        <v>0</v>
      </c>
      <c r="CY255" s="535"/>
      <c r="CZ255" s="535"/>
      <c r="DA255" s="407"/>
      <c r="DB255" s="322"/>
      <c r="DC255" s="79">
        <f t="shared" si="374"/>
        <v>0</v>
      </c>
      <c r="DD255" s="79">
        <f t="shared" si="375"/>
        <v>0</v>
      </c>
      <c r="DE255" s="102">
        <f t="shared" si="376"/>
        <v>0</v>
      </c>
      <c r="DF255" s="535"/>
      <c r="DG255" s="535"/>
      <c r="DH255" s="407"/>
      <c r="DI255" s="322"/>
      <c r="DJ255" s="79">
        <f t="shared" si="377"/>
        <v>0</v>
      </c>
      <c r="DK255" s="79">
        <f t="shared" si="378"/>
        <v>0</v>
      </c>
      <c r="DL255" s="102">
        <f t="shared" si="379"/>
        <v>0</v>
      </c>
      <c r="DM255" s="535"/>
      <c r="DN255" s="535"/>
      <c r="DO255" s="407"/>
      <c r="DP255" s="322"/>
      <c r="DQ255" s="79">
        <f t="shared" si="380"/>
        <v>0</v>
      </c>
      <c r="DR255" s="79">
        <f t="shared" si="381"/>
        <v>0</v>
      </c>
      <c r="DS255" s="102">
        <f t="shared" si="382"/>
        <v>0</v>
      </c>
      <c r="DT255" s="535"/>
      <c r="DU255" s="535"/>
      <c r="DV255" s="407"/>
    </row>
    <row r="256" spans="1:126" ht="12.75" x14ac:dyDescent="0.2">
      <c r="A256" s="107" t="s">
        <v>151</v>
      </c>
      <c r="B256" s="169"/>
      <c r="C256" s="106">
        <f>SUMIF($O226:$O255,MID($H256,3,10),C226:C255)</f>
        <v>0</v>
      </c>
      <c r="D256" s="106">
        <f>SUMIF($O226:$O255,MID($H256,3,10),D226:D255)</f>
        <v>0</v>
      </c>
      <c r="E256" s="106">
        <f t="shared" si="330"/>
        <v>0</v>
      </c>
      <c r="F256" s="147"/>
      <c r="G256" s="18"/>
      <c r="H256" s="323" t="s">
        <v>342</v>
      </c>
      <c r="I256" s="103">
        <f>IF(I$1="","",SUMIF($O227:$O255,MID($H256,3,10),I227:I255))</f>
        <v>0</v>
      </c>
      <c r="J256" s="103">
        <f>IF(I$1="","",SUMIF($O227:$O255,MID($H256,3,10),J227:J255))</f>
        <v>0</v>
      </c>
      <c r="K256" s="103">
        <f>IF(I$1="","",SUM(I256:J256))</f>
        <v>0</v>
      </c>
      <c r="L256" s="489">
        <f>IF(I$1="","",SUMIF($O226:$O255,MID($H256,3,10),L226:L255))</f>
        <v>0</v>
      </c>
      <c r="M256" s="489">
        <f>IF(I$1="","",SUMIF($O226:$O255,MID($H256,3,10),M226:M255))</f>
        <v>0</v>
      </c>
      <c r="N256" s="407"/>
      <c r="O256" s="322" t="str">
        <f t="shared" si="334"/>
        <v>S</v>
      </c>
      <c r="P256" s="103">
        <f>IF(P$1="","",SUMIF($O227:$O255,MID($H256,3,10),P227:P255))</f>
        <v>0</v>
      </c>
      <c r="Q256" s="103">
        <f>IF(P$1="","",SUMIF($O227:$O255,MID($H256,3,10),Q227:Q255))</f>
        <v>0</v>
      </c>
      <c r="R256" s="103">
        <f t="shared" si="337"/>
        <v>0</v>
      </c>
      <c r="S256" s="488">
        <f>IF(P$1="","",SUMIF($O226:$O255,MID($H256,3,10),S226:S255))</f>
        <v>0</v>
      </c>
      <c r="T256" s="488">
        <f>IF(P$1="","",SUMIF($O226:$O255,MID($H256,3,10),T226:T255))</f>
        <v>0</v>
      </c>
      <c r="U256" s="407"/>
      <c r="V256" s="322"/>
      <c r="W256" s="103">
        <f>IF(W$1="","",SUMIF($O227:$O255,MID($H256,3,10),W227:W255))</f>
        <v>0</v>
      </c>
      <c r="X256" s="103">
        <f>IF(W$1="","",SUMIF($O227:$O255,MID($H256,3,10),X227:X255))</f>
        <v>0</v>
      </c>
      <c r="Y256" s="103">
        <f t="shared" si="340"/>
        <v>0</v>
      </c>
      <c r="Z256" s="488">
        <f>IF(W$1="","",SUMIF($O226:$O255,MID($H256,3,10),Z226:Z255))</f>
        <v>0</v>
      </c>
      <c r="AA256" s="488">
        <f>IF(W$1="","",SUMIF($O226:$O255,MID($H256,3,10),AA226:AA255))</f>
        <v>0</v>
      </c>
      <c r="AB256" s="407"/>
      <c r="AC256" s="322"/>
      <c r="AD256" s="103">
        <f>IF(AD$1="","",SUMIF($O227:$O255,MID($H256,3,10),AD227:AD255))</f>
        <v>0</v>
      </c>
      <c r="AE256" s="103">
        <f>IF(AD$1="","",SUMIF($O227:$O255,MID($H256,3,10),AE227:AE255))</f>
        <v>0</v>
      </c>
      <c r="AF256" s="103">
        <f t="shared" si="343"/>
        <v>0</v>
      </c>
      <c r="AG256" s="488">
        <f>IF(AD$1="","",SUMIF($O226:$O255,MID($H256,3,10),AG226:AG255))</f>
        <v>0</v>
      </c>
      <c r="AH256" s="488">
        <f>IF(AD$1="","",SUMIF($O226:$O255,MID($H256,3,10),AH226:AH255))</f>
        <v>0</v>
      </c>
      <c r="AI256" s="407"/>
      <c r="AJ256" s="322"/>
      <c r="AK256" s="103">
        <f>IF(AK$1="","",SUMIF($O227:$O255,MID($H256,3,10),AK227:AK255))</f>
        <v>0</v>
      </c>
      <c r="AL256" s="103">
        <f>IF(AK$1="","",SUMIF($O227:$O255,MID($H256,3,10),AL227:AL255))</f>
        <v>0</v>
      </c>
      <c r="AM256" s="103">
        <f t="shared" si="346"/>
        <v>0</v>
      </c>
      <c r="AN256" s="488">
        <f>IF(AK$1="","",SUMIF($O226:$O255,MID($H256,3,10),AN226:AN255))</f>
        <v>0</v>
      </c>
      <c r="AO256" s="488">
        <f>IF(AK$1="","",SUMIF($O226:$O255,MID($H256,3,10),AO226:AO255))</f>
        <v>0</v>
      </c>
      <c r="AP256" s="407"/>
      <c r="AQ256" s="322"/>
      <c r="AR256" s="103">
        <f>IF(AR$1="","",SUMIF($O227:$O255,MID($H256,3,10),AR227:AR255))</f>
        <v>0</v>
      </c>
      <c r="AS256" s="103">
        <f>IF(AR$1="","",SUMIF($O227:$O255,MID($H256,3,10),AS227:AS255))</f>
        <v>0</v>
      </c>
      <c r="AT256" s="103">
        <f t="shared" si="349"/>
        <v>0</v>
      </c>
      <c r="AU256" s="488">
        <f>IF(AR$1="","",SUMIF($O226:$O255,MID($H256,3,10),AU226:AU255))</f>
        <v>0</v>
      </c>
      <c r="AV256" s="488">
        <f>IF(AR$1="","",SUMIF($O226:$O255,MID($H256,3,10),AV226:AV255))</f>
        <v>0</v>
      </c>
      <c r="AW256" s="407"/>
      <c r="AX256" s="322"/>
      <c r="AY256" s="103">
        <f>IF(AY$1="","",SUMIF($O227:$O255,MID($H256,3,10),AY227:AY255))</f>
        <v>0</v>
      </c>
      <c r="AZ256" s="103">
        <f>IF(AY$1="","",SUMIF($O227:$O255,MID($H256,3,10),AZ227:AZ255))</f>
        <v>0</v>
      </c>
      <c r="BA256" s="103">
        <f t="shared" si="352"/>
        <v>0</v>
      </c>
      <c r="BB256" s="488">
        <f>IF(AY$1="","",SUMIF($O226:$O255,MID($H256,3,10),BB226:BB255))</f>
        <v>0</v>
      </c>
      <c r="BC256" s="488">
        <f>IF(AY$1="","",SUMIF($O226:$O255,MID($H256,3,10),BC226:BC255))</f>
        <v>0</v>
      </c>
      <c r="BD256" s="407"/>
      <c r="BE256" s="322"/>
      <c r="BF256" s="103">
        <f>IF(BF$1="","",SUMIF($O227:$O255,MID($H256,3,10),BF227:BF255))</f>
        <v>0</v>
      </c>
      <c r="BG256" s="103">
        <f>IF(BF$1="","",SUMIF($O227:$O255,MID($H256,3,10),BG227:BG255))</f>
        <v>0</v>
      </c>
      <c r="BH256" s="103">
        <f t="shared" si="355"/>
        <v>0</v>
      </c>
      <c r="BI256" s="488">
        <f>IF(BF$1="","",SUMIF($O226:$O255,MID($H256,3,10),BI226:BI255))</f>
        <v>0</v>
      </c>
      <c r="BJ256" s="488">
        <f>IF(BF$1="","",SUMIF($O226:$O255,MID($H256,3,10),BJ226:BJ255))</f>
        <v>0</v>
      </c>
      <c r="BK256" s="407"/>
      <c r="BL256" s="322"/>
      <c r="BM256" s="103">
        <f>IF(BM$1="","",SUMIF($O227:$O255,MID($H256,3,10),BM227:BM255))</f>
        <v>0</v>
      </c>
      <c r="BN256" s="103">
        <f>IF(BM$1="","",SUMIF($O227:$O255,MID($H256,3,10),BN227:BN255))</f>
        <v>0</v>
      </c>
      <c r="BO256" s="103">
        <f t="shared" si="358"/>
        <v>0</v>
      </c>
      <c r="BP256" s="488">
        <f>IF(BM$1="","",SUMIF($O226:$O255,MID($H256,3,10),BP226:BP255))</f>
        <v>0</v>
      </c>
      <c r="BQ256" s="488">
        <f>IF(BM$1="","",SUMIF($O226:$O255,MID($H256,3,10),BQ226:BQ255))</f>
        <v>0</v>
      </c>
      <c r="BR256" s="407"/>
      <c r="BS256" s="322"/>
      <c r="BT256" s="103">
        <f>IF(BT$1="","",SUMIF($O227:$O255,MID($H256,3,10),BT227:BT255))</f>
        <v>0</v>
      </c>
      <c r="BU256" s="103">
        <f>IF(BT$1="","",SUMIF($O227:$O255,MID($H256,3,10),BU227:BU255))</f>
        <v>0</v>
      </c>
      <c r="BV256" s="103">
        <f t="shared" si="361"/>
        <v>0</v>
      </c>
      <c r="BW256" s="488">
        <f>IF(BT$1="","",SUMIF($O226:$O255,MID($H256,3,10),BW226:BW255))</f>
        <v>0</v>
      </c>
      <c r="BX256" s="488">
        <f>IF(BT$1="","",SUMIF($O226:$O255,MID($H256,3,10),BX226:BX255))</f>
        <v>0</v>
      </c>
      <c r="BY256" s="407"/>
      <c r="BZ256" s="322"/>
      <c r="CA256" s="103">
        <f>IF(CA$1="","",SUMIF($O227:$O255,MID($H256,3,10),CA227:CA255))</f>
        <v>0</v>
      </c>
      <c r="CB256" s="103">
        <f>IF(CA$1="","",SUMIF($O227:$O255,MID($H256,3,10),CB227:CB255))</f>
        <v>0</v>
      </c>
      <c r="CC256" s="103">
        <f t="shared" si="364"/>
        <v>0</v>
      </c>
      <c r="CD256" s="488">
        <f>IF(CA$1="","",SUMIF($O226:$O255,MID($H256,3,10),CD226:CD255))</f>
        <v>0</v>
      </c>
      <c r="CE256" s="488">
        <f>IF(CA$1="","",SUMIF($O226:$O255,MID($H256,3,10),CE226:CE255))</f>
        <v>0</v>
      </c>
      <c r="CF256" s="407"/>
      <c r="CG256" s="322"/>
      <c r="CH256" s="103">
        <f>IF(CH$1="","",SUMIF($O227:$O255,MID($H256,3,10),CH227:CH255))</f>
        <v>0</v>
      </c>
      <c r="CI256" s="103">
        <f>IF(CH$1="","",SUMIF($O227:$O255,MID($H256,3,10),CI227:CI255))</f>
        <v>0</v>
      </c>
      <c r="CJ256" s="103">
        <f t="shared" si="367"/>
        <v>0</v>
      </c>
      <c r="CK256" s="488">
        <f>IF(CH$1="","",SUMIF($O226:$O255,MID($H256,3,10),CK226:CK255))</f>
        <v>0</v>
      </c>
      <c r="CL256" s="488">
        <f>IF(CH$1="","",SUMIF($O226:$O255,MID($H256,3,10),CL226:CL255))</f>
        <v>0</v>
      </c>
      <c r="CM256" s="407"/>
      <c r="CN256" s="322"/>
      <c r="CO256" s="103">
        <f>IF(CO$1="","",SUMIF($O227:$O255,MID($H256,3,10),CO227:CO255))</f>
        <v>0</v>
      </c>
      <c r="CP256" s="103">
        <f>IF(CO$1="","",SUMIF($O227:$O255,MID($H256,3,10),CP227:CP255))</f>
        <v>0</v>
      </c>
      <c r="CQ256" s="103">
        <f t="shared" si="370"/>
        <v>0</v>
      </c>
      <c r="CR256" s="488">
        <f>IF(CO$1="","",SUMIF($O226:$O255,MID($H256,3,10),CR226:CR255))</f>
        <v>0</v>
      </c>
      <c r="CS256" s="488">
        <f>IF(CO$1="","",SUMIF($O226:$O255,MID($H256,3,10),CS226:CS255))</f>
        <v>0</v>
      </c>
      <c r="CT256" s="407"/>
      <c r="CU256" s="322"/>
      <c r="CV256" s="103">
        <f>IF(CV$1="","",SUMIF($O227:$O255,MID($H256,3,10),CV227:CV255))</f>
        <v>0</v>
      </c>
      <c r="CW256" s="103">
        <f>IF(CV$1="","",SUMIF($O227:$O255,MID($H256,3,10),CW227:CW255))</f>
        <v>0</v>
      </c>
      <c r="CX256" s="103">
        <f t="shared" si="373"/>
        <v>0</v>
      </c>
      <c r="CY256" s="488">
        <f>IF(CV$1="","",SUMIF($O226:$O255,MID($H256,3,10),CY226:CY255))</f>
        <v>0</v>
      </c>
      <c r="CZ256" s="488">
        <f>IF(CV$1="","",SUMIF($O226:$O255,MID($H256,3,10),CZ226:CZ255))</f>
        <v>0</v>
      </c>
      <c r="DA256" s="407"/>
      <c r="DB256" s="322"/>
      <c r="DC256" s="103">
        <f>IF(DC$1="","",SUMIF($O227:$O255,MID($H256,3,10),DC227:DC255))</f>
        <v>0</v>
      </c>
      <c r="DD256" s="103">
        <f>IF(DC$1="","",SUMIF($O227:$O255,MID($H256,3,10),DD227:DD255))</f>
        <v>0</v>
      </c>
      <c r="DE256" s="103">
        <f t="shared" si="376"/>
        <v>0</v>
      </c>
      <c r="DF256" s="488">
        <f>IF(DC$1="","",SUMIF($O226:$O255,MID($H256,3,10),DF226:DF255))</f>
        <v>0</v>
      </c>
      <c r="DG256" s="488">
        <f>IF(DC$1="","",SUMIF($O226:$O255,MID($H256,3,10),DG226:DG255))</f>
        <v>0</v>
      </c>
      <c r="DH256" s="407"/>
      <c r="DI256" s="322"/>
      <c r="DJ256" s="103">
        <f>IF(DJ$1="","",SUMIF($O227:$O255,MID($H256,3,10),DJ227:DJ255))</f>
        <v>0</v>
      </c>
      <c r="DK256" s="103">
        <f>IF(DJ$1="","",SUMIF($O227:$O255,MID($H256,3,10),DK227:DK255))</f>
        <v>0</v>
      </c>
      <c r="DL256" s="103">
        <f t="shared" si="379"/>
        <v>0</v>
      </c>
      <c r="DM256" s="488">
        <f>IF(DJ$1="","",SUMIF($O226:$O255,MID($H256,3,10),DM226:DM255))</f>
        <v>0</v>
      </c>
      <c r="DN256" s="488">
        <f>IF(DJ$1="","",SUMIF($O226:$O255,MID($H256,3,10),DN226:DN255))</f>
        <v>0</v>
      </c>
      <c r="DO256" s="407"/>
      <c r="DP256" s="322"/>
      <c r="DQ256" s="103">
        <f>IF(DQ$1="","",SUMIF($O227:$O255,MID($H256,3,10),DQ227:DQ255))</f>
        <v>0</v>
      </c>
      <c r="DR256" s="103">
        <f>IF(DQ$1="","",SUMIF($O227:$O255,MID($H256,3,10),DR227:DR255))</f>
        <v>0</v>
      </c>
      <c r="DS256" s="103">
        <f t="shared" si="382"/>
        <v>0</v>
      </c>
      <c r="DT256" s="488">
        <f>IF(DQ$1="","",SUMIF($O226:$O255,MID($H256,3,10),DT226:DT255))</f>
        <v>0</v>
      </c>
      <c r="DU256" s="488">
        <f>IF(DQ$1="","",SUMIF($O226:$O255,MID($H256,3,10),DU226:DU255))</f>
        <v>0</v>
      </c>
      <c r="DV256" s="407"/>
    </row>
    <row r="257" spans="1:126" ht="12.75" x14ac:dyDescent="0.2">
      <c r="A257" s="735" t="s">
        <v>80</v>
      </c>
      <c r="B257" s="736"/>
      <c r="C257" s="736"/>
      <c r="D257" s="736"/>
      <c r="E257" s="736"/>
      <c r="F257" s="737"/>
      <c r="G257" s="18"/>
      <c r="I257" s="321"/>
      <c r="J257" s="321"/>
      <c r="K257" s="321"/>
      <c r="L257" s="490"/>
      <c r="M257" s="490"/>
      <c r="N257" s="408"/>
      <c r="O257" s="322"/>
      <c r="P257" s="321"/>
      <c r="Q257" s="321"/>
      <c r="R257" s="321"/>
      <c r="S257" s="490"/>
      <c r="T257" s="490"/>
      <c r="U257" s="408"/>
      <c r="V257" s="322"/>
      <c r="W257" s="321"/>
      <c r="X257" s="321"/>
      <c r="Y257" s="321"/>
      <c r="Z257" s="490"/>
      <c r="AA257" s="490"/>
      <c r="AB257" s="408"/>
      <c r="AC257" s="322"/>
      <c r="AD257" s="321"/>
      <c r="AE257" s="321"/>
      <c r="AF257" s="321"/>
      <c r="AG257" s="490"/>
      <c r="AH257" s="490"/>
      <c r="AI257" s="408"/>
      <c r="AJ257" s="322"/>
      <c r="AK257" s="321"/>
      <c r="AL257" s="321"/>
      <c r="AM257" s="321"/>
      <c r="AN257" s="490"/>
      <c r="AO257" s="490"/>
      <c r="AP257" s="408"/>
      <c r="AQ257" s="322"/>
      <c r="AR257" s="321"/>
      <c r="AS257" s="321"/>
      <c r="AT257" s="321"/>
      <c r="AU257" s="490"/>
      <c r="AV257" s="490"/>
      <c r="AW257" s="408"/>
      <c r="AX257" s="322"/>
      <c r="AY257" s="321"/>
      <c r="AZ257" s="321"/>
      <c r="BA257" s="321"/>
      <c r="BB257" s="490"/>
      <c r="BC257" s="490"/>
      <c r="BD257" s="408"/>
      <c r="BE257" s="322"/>
      <c r="BF257" s="321"/>
      <c r="BG257" s="321"/>
      <c r="BH257" s="321"/>
      <c r="BI257" s="490"/>
      <c r="BJ257" s="490"/>
      <c r="BK257" s="408"/>
      <c r="BL257" s="322"/>
      <c r="BM257" s="321"/>
      <c r="BN257" s="321"/>
      <c r="BO257" s="321"/>
      <c r="BP257" s="490"/>
      <c r="BQ257" s="490"/>
      <c r="BR257" s="408"/>
      <c r="BS257" s="322"/>
      <c r="BT257" s="321"/>
      <c r="BU257" s="321"/>
      <c r="BV257" s="321"/>
      <c r="BW257" s="490"/>
      <c r="BX257" s="490"/>
      <c r="BY257" s="408"/>
      <c r="BZ257" s="322"/>
      <c r="CA257" s="321"/>
      <c r="CB257" s="321"/>
      <c r="CC257" s="321"/>
      <c r="CD257" s="490"/>
      <c r="CE257" s="490"/>
      <c r="CF257" s="408"/>
      <c r="CG257" s="322"/>
      <c r="CH257" s="321"/>
      <c r="CI257" s="321"/>
      <c r="CJ257" s="321"/>
      <c r="CK257" s="490"/>
      <c r="CL257" s="490"/>
      <c r="CM257" s="408"/>
      <c r="CN257" s="322"/>
      <c r="CO257" s="321"/>
      <c r="CP257" s="321"/>
      <c r="CQ257" s="321"/>
      <c r="CR257" s="490"/>
      <c r="CS257" s="490"/>
      <c r="CT257" s="408"/>
      <c r="CU257" s="322"/>
      <c r="CV257" s="321"/>
      <c r="CW257" s="321"/>
      <c r="CX257" s="321"/>
      <c r="CY257" s="490"/>
      <c r="CZ257" s="490"/>
      <c r="DA257" s="408"/>
      <c r="DB257" s="322"/>
      <c r="DC257" s="321"/>
      <c r="DD257" s="321"/>
      <c r="DE257" s="321"/>
      <c r="DF257" s="490"/>
      <c r="DG257" s="490"/>
      <c r="DH257" s="408"/>
      <c r="DI257" s="322"/>
      <c r="DJ257" s="321"/>
      <c r="DK257" s="321"/>
      <c r="DL257" s="321"/>
      <c r="DM257" s="490"/>
      <c r="DN257" s="490"/>
      <c r="DO257" s="408"/>
      <c r="DP257" s="322"/>
      <c r="DQ257" s="321"/>
      <c r="DR257" s="321"/>
      <c r="DS257" s="321"/>
      <c r="DT257" s="490"/>
      <c r="DU257" s="490"/>
      <c r="DV257" s="408"/>
    </row>
    <row r="258" spans="1:126" ht="12.75" outlineLevel="1" x14ac:dyDescent="0.2">
      <c r="A258" s="107" t="s">
        <v>5</v>
      </c>
      <c r="B258" s="151"/>
      <c r="C258" s="103">
        <f>SUMIF($H259:$H264,MID($H258,3,10),C259:C264)</f>
        <v>0</v>
      </c>
      <c r="D258" s="103">
        <f>SUMIF($H259:$H264,MID($H258,3,10),D259:D264)</f>
        <v>0</v>
      </c>
      <c r="E258" s="103">
        <f t="shared" ref="E258:E292" si="383">SUM(C258:D258)</f>
        <v>0</v>
      </c>
      <c r="F258" s="147"/>
      <c r="G258" s="18"/>
      <c r="H258" s="323" t="s">
        <v>344</v>
      </c>
      <c r="I258" s="77">
        <f t="shared" ref="I258:I291" si="384">IF(K$1="Rejected",C258,IF(L258="",C258,SUM(C258,L258)))</f>
        <v>0</v>
      </c>
      <c r="J258" s="77">
        <f t="shared" ref="J258:J291" si="385">IF(K$1="Rejected",D258,IF(M258="",D258,SUM(D258,M258)))</f>
        <v>0</v>
      </c>
      <c r="K258" s="103">
        <f t="shared" ref="K258:K291" si="386">IF(I$1="","",SUM(I258:J258))</f>
        <v>0</v>
      </c>
      <c r="L258" s="432">
        <f>IF(I$1="","",SUMIF($H259:$H264,MID($H258,3,10),L259:L264))</f>
        <v>0</v>
      </c>
      <c r="M258" s="432">
        <f>IF(I$1="","",SUMIF($H259:$H264,MID($H258,3,10),M259:M264))</f>
        <v>0</v>
      </c>
      <c r="N258" s="407"/>
      <c r="O258" s="322" t="str">
        <f t="shared" si="334"/>
        <v>SL</v>
      </c>
      <c r="P258" s="77">
        <f t="shared" ref="P258:P291" si="387">IF(R$1="Rejected",I258,IF(S258="",I258,SUM(I258,S258)))</f>
        <v>0</v>
      </c>
      <c r="Q258" s="77">
        <f t="shared" ref="Q258:Q291" si="388">IF(R$1="Rejected",J258,IF(T258="",J258,SUM(J258,T258)))</f>
        <v>0</v>
      </c>
      <c r="R258" s="103">
        <f t="shared" si="337"/>
        <v>0</v>
      </c>
      <c r="S258" s="432">
        <f>IF(P$1="","",SUMIF($H259:$H264,MID($H258,3,10),S259:S264))</f>
        <v>0</v>
      </c>
      <c r="T258" s="432">
        <f>IF(P$1="","",SUMIF($H259:$H264,MID($H258,3,10),T259:T264))</f>
        <v>0</v>
      </c>
      <c r="U258" s="407"/>
      <c r="V258" s="322"/>
      <c r="W258" s="77">
        <f t="shared" ref="W258:W291" si="389">IF(Y$1="Rejected",P258,IF(Z258="",P258,SUM(P258,Z258)))</f>
        <v>0</v>
      </c>
      <c r="X258" s="77">
        <f t="shared" ref="X258:X291" si="390">IF(Y$1="Rejected",Q258,IF(AA258="",Q258,SUM(Q258,AA258)))</f>
        <v>0</v>
      </c>
      <c r="Y258" s="103">
        <f t="shared" si="340"/>
        <v>0</v>
      </c>
      <c r="Z258" s="432">
        <f>IF(W$1="","",SUMIF($H259:$H264,MID($H258,3,10),Z259:Z264))</f>
        <v>0</v>
      </c>
      <c r="AA258" s="432">
        <f>IF(W$1="","",SUMIF($H259:$H264,MID($H258,3,10),AA259:AA264))</f>
        <v>0</v>
      </c>
      <c r="AB258" s="407"/>
      <c r="AC258" s="322"/>
      <c r="AD258" s="77">
        <f t="shared" ref="AD258:AD291" si="391">IF(AF$1="Rejected",W258,IF(AG258="",W258,SUM(W258,AG258)))</f>
        <v>0</v>
      </c>
      <c r="AE258" s="77">
        <f t="shared" ref="AE258:AE291" si="392">IF(AF$1="Rejected",X258,IF(AH258="",X258,SUM(X258,AH258)))</f>
        <v>0</v>
      </c>
      <c r="AF258" s="103">
        <f t="shared" si="343"/>
        <v>0</v>
      </c>
      <c r="AG258" s="432">
        <f>IF(AD$1="","",SUMIF($H259:$H264,MID($H258,3,10),AG259:AG264))</f>
        <v>0</v>
      </c>
      <c r="AH258" s="432">
        <f>IF(AD$1="","",SUMIF($H259:$H264,MID($H258,3,10),AH259:AH264))</f>
        <v>0</v>
      </c>
      <c r="AI258" s="407"/>
      <c r="AJ258" s="322"/>
      <c r="AK258" s="77">
        <f t="shared" ref="AK258:AK291" si="393">IF(AM$1="Rejected",AD258,IF(AN258="",AD258,SUM(AD258,AN258)))</f>
        <v>0</v>
      </c>
      <c r="AL258" s="77">
        <f t="shared" ref="AL258:AL291" si="394">IF(AM$1="Rejected",AE258,IF(AO258="",AE258,SUM(AE258,AO258)))</f>
        <v>0</v>
      </c>
      <c r="AM258" s="103">
        <f t="shared" si="346"/>
        <v>0</v>
      </c>
      <c r="AN258" s="432">
        <f>IF(AK$1="","",SUMIF($H259:$H264,MID($H258,3,10),AN259:AN264))</f>
        <v>0</v>
      </c>
      <c r="AO258" s="432">
        <f>IF(AK$1="","",SUMIF($H259:$H264,MID($H258,3,10),AO259:AO264))</f>
        <v>0</v>
      </c>
      <c r="AP258" s="407"/>
      <c r="AQ258" s="322"/>
      <c r="AR258" s="77">
        <f t="shared" ref="AR258:AR291" si="395">IF(AT$1="Rejected",AK258,IF(AU258="",AK258,SUM(AK258,AU258)))</f>
        <v>0</v>
      </c>
      <c r="AS258" s="77">
        <f t="shared" ref="AS258:AS291" si="396">IF(AT$1="Rejected",AL258,IF(AV258="",AL258,SUM(AL258,AV258)))</f>
        <v>0</v>
      </c>
      <c r="AT258" s="103">
        <f t="shared" si="349"/>
        <v>0</v>
      </c>
      <c r="AU258" s="432">
        <f>IF(AR$1="","",SUMIF($H259:$H264,MID($H258,3,10),AU259:AU264))</f>
        <v>0</v>
      </c>
      <c r="AV258" s="432">
        <f>IF(AR$1="","",SUMIF($H259:$H264,MID($H258,3,10),AV259:AV264))</f>
        <v>0</v>
      </c>
      <c r="AW258" s="407"/>
      <c r="AX258" s="322"/>
      <c r="AY258" s="77">
        <f t="shared" ref="AY258:AY291" si="397">IF(BA$1="Rejected",AR258,IF(BB258="",AR258,SUM(AR258,BB258)))</f>
        <v>0</v>
      </c>
      <c r="AZ258" s="77">
        <f t="shared" ref="AZ258:AZ291" si="398">IF(BA$1="Rejected",AS258,IF(BC258="",AS258,SUM(AS258,BC258)))</f>
        <v>0</v>
      </c>
      <c r="BA258" s="103">
        <f t="shared" si="352"/>
        <v>0</v>
      </c>
      <c r="BB258" s="432">
        <f>IF(AY$1="","",SUMIF($H259:$H264,MID($H258,3,10),BB259:BB264))</f>
        <v>0</v>
      </c>
      <c r="BC258" s="432">
        <f>IF(AY$1="","",SUMIF($H259:$H264,MID($H258,3,10),BC259:BC264))</f>
        <v>0</v>
      </c>
      <c r="BD258" s="407"/>
      <c r="BE258" s="322"/>
      <c r="BF258" s="77">
        <f t="shared" ref="BF258:BF291" si="399">IF(BH$1="Rejected",AY258,IF(BI258="",AY258,SUM(AY258,BI258)))</f>
        <v>0</v>
      </c>
      <c r="BG258" s="77">
        <f t="shared" ref="BG258:BG291" si="400">IF(BH$1="Rejected",AZ258,IF(BJ258="",AZ258,SUM(AZ258,BJ258)))</f>
        <v>0</v>
      </c>
      <c r="BH258" s="103">
        <f t="shared" si="355"/>
        <v>0</v>
      </c>
      <c r="BI258" s="432">
        <f>IF(BF$1="","",SUMIF($H259:$H264,MID($H258,3,10),BI259:BI264))</f>
        <v>0</v>
      </c>
      <c r="BJ258" s="432">
        <f>IF(BF$1="","",SUMIF($H259:$H264,MID($H258,3,10),BJ259:BJ264))</f>
        <v>0</v>
      </c>
      <c r="BK258" s="407"/>
      <c r="BL258" s="322"/>
      <c r="BM258" s="77">
        <f t="shared" ref="BM258:BM291" si="401">IF(BO$1="Rejected",BF258,IF(BP258="",BF258,SUM(BF258,BP258)))</f>
        <v>0</v>
      </c>
      <c r="BN258" s="77">
        <f t="shared" ref="BN258:BN291" si="402">IF(BO$1="Rejected",BG258,IF(BQ258="",BG258,SUM(BG258,BQ258)))</f>
        <v>0</v>
      </c>
      <c r="BO258" s="103">
        <f t="shared" si="358"/>
        <v>0</v>
      </c>
      <c r="BP258" s="432">
        <f>IF(BM$1="","",SUMIF($H259:$H264,MID($H258,3,10),BP259:BP264))</f>
        <v>0</v>
      </c>
      <c r="BQ258" s="432">
        <f>IF(BM$1="","",SUMIF($H259:$H264,MID($H258,3,10),BQ259:BQ264))</f>
        <v>0</v>
      </c>
      <c r="BR258" s="407"/>
      <c r="BS258" s="322"/>
      <c r="BT258" s="77">
        <f t="shared" ref="BT258:BT291" si="403">IF(BV$1="Rejected",BM258,IF(BW258="",BM258,SUM(BM258,BW258)))</f>
        <v>0</v>
      </c>
      <c r="BU258" s="77">
        <f t="shared" ref="BU258:BU291" si="404">IF(BV$1="Rejected",BN258,IF(BX258="",BN258,SUM(BN258,BX258)))</f>
        <v>0</v>
      </c>
      <c r="BV258" s="103">
        <f t="shared" si="361"/>
        <v>0</v>
      </c>
      <c r="BW258" s="432">
        <f>IF(BT$1="","",SUMIF($H259:$H264,MID($H258,3,10),BW259:BW264))</f>
        <v>0</v>
      </c>
      <c r="BX258" s="432">
        <f>IF(BT$1="","",SUMIF($H259:$H264,MID($H258,3,10),BX259:BX264))</f>
        <v>0</v>
      </c>
      <c r="BY258" s="407"/>
      <c r="BZ258" s="322"/>
      <c r="CA258" s="77">
        <f t="shared" ref="CA258:CA291" si="405">IF(CC$1="Rejected",BT258,IF(CD258="",BT258,SUM(BT258,CD258)))</f>
        <v>0</v>
      </c>
      <c r="CB258" s="77">
        <f t="shared" ref="CB258:CB291" si="406">IF(CC$1="Rejected",BU258,IF(CE258="",BU258,SUM(BU258,CE258)))</f>
        <v>0</v>
      </c>
      <c r="CC258" s="103">
        <f t="shared" si="364"/>
        <v>0</v>
      </c>
      <c r="CD258" s="432">
        <f>IF(CA$1="","",SUMIF($H259:$H264,MID($H258,3,10),CD259:CD264))</f>
        <v>0</v>
      </c>
      <c r="CE258" s="432">
        <f>IF(CA$1="","",SUMIF($H259:$H264,MID($H258,3,10),CE259:CE264))</f>
        <v>0</v>
      </c>
      <c r="CF258" s="407"/>
      <c r="CG258" s="322"/>
      <c r="CH258" s="77">
        <f t="shared" ref="CH258:CH291" si="407">IF(CJ$1="Rejected",CA258,IF(CK258="",CA258,SUM(CA258,CK258)))</f>
        <v>0</v>
      </c>
      <c r="CI258" s="77">
        <f t="shared" ref="CI258:CI291" si="408">IF(CJ$1="Rejected",CB258,IF(CL258="",CB258,SUM(CB258,CL258)))</f>
        <v>0</v>
      </c>
      <c r="CJ258" s="103">
        <f t="shared" si="367"/>
        <v>0</v>
      </c>
      <c r="CK258" s="432">
        <f>IF(CH$1="","",SUMIF($H259:$H264,MID($H258,3,10),CK259:CK264))</f>
        <v>0</v>
      </c>
      <c r="CL258" s="432">
        <f>IF(CH$1="","",SUMIF($H259:$H264,MID($H258,3,10),CL259:CL264))</f>
        <v>0</v>
      </c>
      <c r="CM258" s="407"/>
      <c r="CN258" s="322"/>
      <c r="CO258" s="77">
        <f t="shared" ref="CO258:CO291" si="409">IF(CQ$1="Rejected",CH258,IF(CR258="",CH258,SUM(CH258,CR258)))</f>
        <v>0</v>
      </c>
      <c r="CP258" s="77">
        <f t="shared" ref="CP258:CP291" si="410">IF(CQ$1="Rejected",CI258,IF(CS258="",CI258,SUM(CI258,CS258)))</f>
        <v>0</v>
      </c>
      <c r="CQ258" s="103">
        <f t="shared" si="370"/>
        <v>0</v>
      </c>
      <c r="CR258" s="432">
        <f>IF(CO$1="","",SUMIF($H259:$H264,MID($H258,3,10),CR259:CR264))</f>
        <v>0</v>
      </c>
      <c r="CS258" s="432">
        <f>IF(CO$1="","",SUMIF($H259:$H264,MID($H258,3,10),CS259:CS264))</f>
        <v>0</v>
      </c>
      <c r="CT258" s="407"/>
      <c r="CU258" s="322"/>
      <c r="CV258" s="77">
        <f t="shared" ref="CV258:CV291" si="411">IF(CX$1="Rejected",CO258,IF(CY258="",CO258,SUM(CO258,CY258)))</f>
        <v>0</v>
      </c>
      <c r="CW258" s="77">
        <f t="shared" ref="CW258:CW291" si="412">IF(CX$1="Rejected",CP258,IF(CZ258="",CP258,SUM(CP258,CZ258)))</f>
        <v>0</v>
      </c>
      <c r="CX258" s="103">
        <f t="shared" si="373"/>
        <v>0</v>
      </c>
      <c r="CY258" s="432">
        <f>IF(CV$1="","",SUMIF($H259:$H264,MID($H258,3,10),CY259:CY264))</f>
        <v>0</v>
      </c>
      <c r="CZ258" s="432">
        <f>IF(CV$1="","",SUMIF($H259:$H264,MID($H258,3,10),CZ259:CZ264))</f>
        <v>0</v>
      </c>
      <c r="DA258" s="407"/>
      <c r="DB258" s="322"/>
      <c r="DC258" s="77">
        <f t="shared" ref="DC258:DC291" si="413">IF(DE$1="Rejected",CV258,IF(DF258="",CV258,SUM(CV258,DF258)))</f>
        <v>0</v>
      </c>
      <c r="DD258" s="77">
        <f t="shared" ref="DD258:DD291" si="414">IF(DE$1="Rejected",CW258,IF(DG258="",CW258,SUM(CW258,DG258)))</f>
        <v>0</v>
      </c>
      <c r="DE258" s="103">
        <f t="shared" si="376"/>
        <v>0</v>
      </c>
      <c r="DF258" s="432">
        <f>IF(DC$1="","",SUMIF($H259:$H264,MID($H258,3,10),DF259:DF264))</f>
        <v>0</v>
      </c>
      <c r="DG258" s="432">
        <f>IF(DC$1="","",SUMIF($H259:$H264,MID($H258,3,10),DG259:DG264))</f>
        <v>0</v>
      </c>
      <c r="DH258" s="407"/>
      <c r="DI258" s="322"/>
      <c r="DJ258" s="77">
        <f t="shared" ref="DJ258:DJ291" si="415">IF(DL$1="Rejected",DC258,IF(DM258="",DC258,SUM(DC258,DM258)))</f>
        <v>0</v>
      </c>
      <c r="DK258" s="77">
        <f t="shared" ref="DK258:DK291" si="416">IF(DL$1="Rejected",DD258,IF(DN258="",DD258,SUM(DD258,DN258)))</f>
        <v>0</v>
      </c>
      <c r="DL258" s="103">
        <f t="shared" si="379"/>
        <v>0</v>
      </c>
      <c r="DM258" s="432">
        <f>IF(DJ$1="","",SUMIF($H259:$H264,MID($H258,3,10),DM259:DM264))</f>
        <v>0</v>
      </c>
      <c r="DN258" s="432">
        <f>IF(DJ$1="","",SUMIF($H259:$H264,MID($H258,3,10),DN259:DN264))</f>
        <v>0</v>
      </c>
      <c r="DO258" s="407"/>
      <c r="DP258" s="322"/>
      <c r="DQ258" s="77">
        <f t="shared" ref="DQ258:DQ291" si="417">IF(DS$1="Rejected",DJ258,IF(DT258="",DJ258,SUM(DJ258,DT258)))</f>
        <v>0</v>
      </c>
      <c r="DR258" s="77">
        <f t="shared" ref="DR258:DR291" si="418">IF(DS$1="Rejected",DK258,IF(DU258="",DK258,SUM(DK258,DU258)))</f>
        <v>0</v>
      </c>
      <c r="DS258" s="103">
        <f t="shared" si="382"/>
        <v>0</v>
      </c>
      <c r="DT258" s="432">
        <f>IF(DQ$1="","",SUMIF($H259:$H264,MID($H258,3,10),DT259:DT264))</f>
        <v>0</v>
      </c>
      <c r="DU258" s="432">
        <f>IF(DQ$1="","",SUMIF($H259:$H264,MID($H258,3,10),DU259:DU264))</f>
        <v>0</v>
      </c>
      <c r="DV258" s="407"/>
    </row>
    <row r="259" spans="1:126" ht="12.75" outlineLevel="1" x14ac:dyDescent="0.2">
      <c r="A259" s="154" t="s">
        <v>18</v>
      </c>
      <c r="B259" s="171"/>
      <c r="C259" s="53"/>
      <c r="D259" s="53"/>
      <c r="E259" s="102">
        <f t="shared" si="383"/>
        <v>0</v>
      </c>
      <c r="F259" s="147"/>
      <c r="G259" s="18" t="s">
        <v>133</v>
      </c>
      <c r="H259" s="323" t="s">
        <v>343</v>
      </c>
      <c r="I259" s="79">
        <f t="shared" si="384"/>
        <v>0</v>
      </c>
      <c r="J259" s="79">
        <f t="shared" si="385"/>
        <v>0</v>
      </c>
      <c r="K259" s="102">
        <f t="shared" si="386"/>
        <v>0</v>
      </c>
      <c r="L259" s="535"/>
      <c r="M259" s="535"/>
      <c r="N259" s="407"/>
      <c r="O259" s="322" t="str">
        <f t="shared" si="334"/>
        <v>SLE</v>
      </c>
      <c r="P259" s="79">
        <f t="shared" si="387"/>
        <v>0</v>
      </c>
      <c r="Q259" s="79">
        <f t="shared" si="388"/>
        <v>0</v>
      </c>
      <c r="R259" s="102">
        <f t="shared" si="337"/>
        <v>0</v>
      </c>
      <c r="S259" s="535"/>
      <c r="T259" s="535"/>
      <c r="U259" s="407"/>
      <c r="V259" s="322"/>
      <c r="W259" s="79">
        <f t="shared" si="389"/>
        <v>0</v>
      </c>
      <c r="X259" s="79">
        <f t="shared" si="390"/>
        <v>0</v>
      </c>
      <c r="Y259" s="102">
        <f t="shared" si="340"/>
        <v>0</v>
      </c>
      <c r="Z259" s="535"/>
      <c r="AA259" s="535"/>
      <c r="AB259" s="407"/>
      <c r="AC259" s="322"/>
      <c r="AD259" s="79">
        <f t="shared" si="391"/>
        <v>0</v>
      </c>
      <c r="AE259" s="79">
        <f t="shared" si="392"/>
        <v>0</v>
      </c>
      <c r="AF259" s="102">
        <f t="shared" si="343"/>
        <v>0</v>
      </c>
      <c r="AG259" s="535"/>
      <c r="AH259" s="535"/>
      <c r="AI259" s="407"/>
      <c r="AJ259" s="322"/>
      <c r="AK259" s="79">
        <f t="shared" si="393"/>
        <v>0</v>
      </c>
      <c r="AL259" s="79">
        <f t="shared" si="394"/>
        <v>0</v>
      </c>
      <c r="AM259" s="102">
        <f t="shared" si="346"/>
        <v>0</v>
      </c>
      <c r="AN259" s="535"/>
      <c r="AO259" s="535"/>
      <c r="AP259" s="407"/>
      <c r="AQ259" s="322"/>
      <c r="AR259" s="79">
        <f t="shared" si="395"/>
        <v>0</v>
      </c>
      <c r="AS259" s="79">
        <f t="shared" si="396"/>
        <v>0</v>
      </c>
      <c r="AT259" s="102">
        <f t="shared" si="349"/>
        <v>0</v>
      </c>
      <c r="AU259" s="535"/>
      <c r="AV259" s="535"/>
      <c r="AW259" s="407"/>
      <c r="AX259" s="322"/>
      <c r="AY259" s="79">
        <f t="shared" si="397"/>
        <v>0</v>
      </c>
      <c r="AZ259" s="79">
        <f t="shared" si="398"/>
        <v>0</v>
      </c>
      <c r="BA259" s="102">
        <f t="shared" si="352"/>
        <v>0</v>
      </c>
      <c r="BB259" s="535"/>
      <c r="BC259" s="535"/>
      <c r="BD259" s="407"/>
      <c r="BE259" s="322"/>
      <c r="BF259" s="79">
        <f t="shared" si="399"/>
        <v>0</v>
      </c>
      <c r="BG259" s="79">
        <f t="shared" si="400"/>
        <v>0</v>
      </c>
      <c r="BH259" s="102">
        <f t="shared" si="355"/>
        <v>0</v>
      </c>
      <c r="BI259" s="535"/>
      <c r="BJ259" s="535"/>
      <c r="BK259" s="407"/>
      <c r="BL259" s="322"/>
      <c r="BM259" s="79">
        <f t="shared" si="401"/>
        <v>0</v>
      </c>
      <c r="BN259" s="79">
        <f t="shared" si="402"/>
        <v>0</v>
      </c>
      <c r="BO259" s="102">
        <f t="shared" si="358"/>
        <v>0</v>
      </c>
      <c r="BP259" s="535"/>
      <c r="BQ259" s="535"/>
      <c r="BR259" s="407"/>
      <c r="BS259" s="322"/>
      <c r="BT259" s="79">
        <f t="shared" si="403"/>
        <v>0</v>
      </c>
      <c r="BU259" s="79">
        <f t="shared" si="404"/>
        <v>0</v>
      </c>
      <c r="BV259" s="102">
        <f t="shared" si="361"/>
        <v>0</v>
      </c>
      <c r="BW259" s="535"/>
      <c r="BX259" s="535"/>
      <c r="BY259" s="407"/>
      <c r="BZ259" s="322"/>
      <c r="CA259" s="79">
        <f t="shared" si="405"/>
        <v>0</v>
      </c>
      <c r="CB259" s="79">
        <f t="shared" si="406"/>
        <v>0</v>
      </c>
      <c r="CC259" s="102">
        <f t="shared" si="364"/>
        <v>0</v>
      </c>
      <c r="CD259" s="535"/>
      <c r="CE259" s="535"/>
      <c r="CF259" s="407"/>
      <c r="CG259" s="322"/>
      <c r="CH259" s="79">
        <f t="shared" si="407"/>
        <v>0</v>
      </c>
      <c r="CI259" s="79">
        <f t="shared" si="408"/>
        <v>0</v>
      </c>
      <c r="CJ259" s="102">
        <f t="shared" si="367"/>
        <v>0</v>
      </c>
      <c r="CK259" s="535"/>
      <c r="CL259" s="535"/>
      <c r="CM259" s="407"/>
      <c r="CN259" s="322"/>
      <c r="CO259" s="79">
        <f t="shared" si="409"/>
        <v>0</v>
      </c>
      <c r="CP259" s="79">
        <f t="shared" si="410"/>
        <v>0</v>
      </c>
      <c r="CQ259" s="102">
        <f t="shared" si="370"/>
        <v>0</v>
      </c>
      <c r="CR259" s="535"/>
      <c r="CS259" s="535"/>
      <c r="CT259" s="407"/>
      <c r="CU259" s="322"/>
      <c r="CV259" s="79">
        <f t="shared" si="411"/>
        <v>0</v>
      </c>
      <c r="CW259" s="79">
        <f t="shared" si="412"/>
        <v>0</v>
      </c>
      <c r="CX259" s="102">
        <f t="shared" si="373"/>
        <v>0</v>
      </c>
      <c r="CY259" s="535"/>
      <c r="CZ259" s="535"/>
      <c r="DA259" s="407"/>
      <c r="DB259" s="322"/>
      <c r="DC259" s="79">
        <f t="shared" si="413"/>
        <v>0</v>
      </c>
      <c r="DD259" s="79">
        <f t="shared" si="414"/>
        <v>0</v>
      </c>
      <c r="DE259" s="102">
        <f t="shared" si="376"/>
        <v>0</v>
      </c>
      <c r="DF259" s="535"/>
      <c r="DG259" s="535"/>
      <c r="DH259" s="407"/>
      <c r="DI259" s="322"/>
      <c r="DJ259" s="79">
        <f t="shared" si="415"/>
        <v>0</v>
      </c>
      <c r="DK259" s="79">
        <f t="shared" si="416"/>
        <v>0</v>
      </c>
      <c r="DL259" s="102">
        <f t="shared" si="379"/>
        <v>0</v>
      </c>
      <c r="DM259" s="535"/>
      <c r="DN259" s="535"/>
      <c r="DO259" s="407"/>
      <c r="DP259" s="322"/>
      <c r="DQ259" s="79">
        <f t="shared" si="417"/>
        <v>0</v>
      </c>
      <c r="DR259" s="79">
        <f t="shared" si="418"/>
        <v>0</v>
      </c>
      <c r="DS259" s="102">
        <f t="shared" si="382"/>
        <v>0</v>
      </c>
      <c r="DT259" s="535"/>
      <c r="DU259" s="535"/>
      <c r="DV259" s="407"/>
    </row>
    <row r="260" spans="1:126" ht="12.75" outlineLevel="1" x14ac:dyDescent="0.2">
      <c r="A260" s="154" t="s">
        <v>19</v>
      </c>
      <c r="B260" s="171"/>
      <c r="C260" s="53"/>
      <c r="D260" s="53"/>
      <c r="E260" s="102">
        <f t="shared" si="383"/>
        <v>0</v>
      </c>
      <c r="F260" s="147"/>
      <c r="G260" s="18" t="s">
        <v>130</v>
      </c>
      <c r="H260" s="323" t="s">
        <v>343</v>
      </c>
      <c r="I260" s="79">
        <f t="shared" si="384"/>
        <v>0</v>
      </c>
      <c r="J260" s="79">
        <f t="shared" si="385"/>
        <v>0</v>
      </c>
      <c r="K260" s="102">
        <f t="shared" si="386"/>
        <v>0</v>
      </c>
      <c r="L260" s="535"/>
      <c r="M260" s="535"/>
      <c r="N260" s="407"/>
      <c r="O260" s="322" t="str">
        <f t="shared" si="334"/>
        <v>SLE</v>
      </c>
      <c r="P260" s="79">
        <f t="shared" si="387"/>
        <v>0</v>
      </c>
      <c r="Q260" s="79">
        <f t="shared" si="388"/>
        <v>0</v>
      </c>
      <c r="R260" s="102">
        <f>IF(P$1="","",SUM(P260:Q260))</f>
        <v>0</v>
      </c>
      <c r="S260" s="535"/>
      <c r="T260" s="535"/>
      <c r="U260" s="407"/>
      <c r="V260" s="322"/>
      <c r="W260" s="79">
        <f t="shared" si="389"/>
        <v>0</v>
      </c>
      <c r="X260" s="79">
        <f t="shared" si="390"/>
        <v>0</v>
      </c>
      <c r="Y260" s="102">
        <f>IF(W$1="","",SUM(W260:X260))</f>
        <v>0</v>
      </c>
      <c r="Z260" s="535"/>
      <c r="AA260" s="535"/>
      <c r="AB260" s="407"/>
      <c r="AC260" s="322"/>
      <c r="AD260" s="79">
        <f t="shared" si="391"/>
        <v>0</v>
      </c>
      <c r="AE260" s="79">
        <f t="shared" si="392"/>
        <v>0</v>
      </c>
      <c r="AF260" s="102">
        <f>IF(AD$1="","",SUM(AD260:AE260))</f>
        <v>0</v>
      </c>
      <c r="AG260" s="535"/>
      <c r="AH260" s="535"/>
      <c r="AI260" s="407"/>
      <c r="AJ260" s="322"/>
      <c r="AK260" s="79">
        <f t="shared" si="393"/>
        <v>0</v>
      </c>
      <c r="AL260" s="79">
        <f t="shared" si="394"/>
        <v>0</v>
      </c>
      <c r="AM260" s="102">
        <f>IF(AK$1="","",SUM(AK260:AL260))</f>
        <v>0</v>
      </c>
      <c r="AN260" s="535"/>
      <c r="AO260" s="535"/>
      <c r="AP260" s="407"/>
      <c r="AQ260" s="322"/>
      <c r="AR260" s="79">
        <f t="shared" si="395"/>
        <v>0</v>
      </c>
      <c r="AS260" s="79">
        <f t="shared" si="396"/>
        <v>0</v>
      </c>
      <c r="AT260" s="102">
        <f>IF(AR$1="","",SUM(AR260:AS260))</f>
        <v>0</v>
      </c>
      <c r="AU260" s="535"/>
      <c r="AV260" s="535"/>
      <c r="AW260" s="407"/>
      <c r="AX260" s="322"/>
      <c r="AY260" s="79">
        <f t="shared" si="397"/>
        <v>0</v>
      </c>
      <c r="AZ260" s="79">
        <f t="shared" si="398"/>
        <v>0</v>
      </c>
      <c r="BA260" s="102">
        <f>IF(AY$1="","",SUM(AY260:AZ260))</f>
        <v>0</v>
      </c>
      <c r="BB260" s="535"/>
      <c r="BC260" s="535"/>
      <c r="BD260" s="407"/>
      <c r="BE260" s="322"/>
      <c r="BF260" s="79">
        <f t="shared" si="399"/>
        <v>0</v>
      </c>
      <c r="BG260" s="79">
        <f t="shared" si="400"/>
        <v>0</v>
      </c>
      <c r="BH260" s="102">
        <f>IF(BF$1="","",SUM(BF260:BG260))</f>
        <v>0</v>
      </c>
      <c r="BI260" s="535"/>
      <c r="BJ260" s="535"/>
      <c r="BK260" s="407"/>
      <c r="BL260" s="322"/>
      <c r="BM260" s="79">
        <f t="shared" si="401"/>
        <v>0</v>
      </c>
      <c r="BN260" s="79">
        <f t="shared" si="402"/>
        <v>0</v>
      </c>
      <c r="BO260" s="102">
        <f>IF(BM$1="","",SUM(BM260:BN260))</f>
        <v>0</v>
      </c>
      <c r="BP260" s="535"/>
      <c r="BQ260" s="535"/>
      <c r="BR260" s="407"/>
      <c r="BS260" s="322"/>
      <c r="BT260" s="79">
        <f t="shared" si="403"/>
        <v>0</v>
      </c>
      <c r="BU260" s="79">
        <f t="shared" si="404"/>
        <v>0</v>
      </c>
      <c r="BV260" s="102">
        <f>IF(BT$1="","",SUM(BT260:BU260))</f>
        <v>0</v>
      </c>
      <c r="BW260" s="535"/>
      <c r="BX260" s="535"/>
      <c r="BY260" s="407"/>
      <c r="BZ260" s="322"/>
      <c r="CA260" s="79">
        <f t="shared" si="405"/>
        <v>0</v>
      </c>
      <c r="CB260" s="79">
        <f t="shared" si="406"/>
        <v>0</v>
      </c>
      <c r="CC260" s="102">
        <f>IF(CA$1="","",SUM(CA260:CB260))</f>
        <v>0</v>
      </c>
      <c r="CD260" s="535"/>
      <c r="CE260" s="535"/>
      <c r="CF260" s="407"/>
      <c r="CG260" s="322"/>
      <c r="CH260" s="79">
        <f t="shared" si="407"/>
        <v>0</v>
      </c>
      <c r="CI260" s="79">
        <f t="shared" si="408"/>
        <v>0</v>
      </c>
      <c r="CJ260" s="102">
        <f>IF(CH$1="","",SUM(CH260:CI260))</f>
        <v>0</v>
      </c>
      <c r="CK260" s="535"/>
      <c r="CL260" s="535"/>
      <c r="CM260" s="407"/>
      <c r="CN260" s="322"/>
      <c r="CO260" s="79">
        <f t="shared" si="409"/>
        <v>0</v>
      </c>
      <c r="CP260" s="79">
        <f t="shared" si="410"/>
        <v>0</v>
      </c>
      <c r="CQ260" s="102">
        <f>IF(CO$1="","",SUM(CO260:CP260))</f>
        <v>0</v>
      </c>
      <c r="CR260" s="535"/>
      <c r="CS260" s="535"/>
      <c r="CT260" s="407"/>
      <c r="CU260" s="322"/>
      <c r="CV260" s="79">
        <f t="shared" si="411"/>
        <v>0</v>
      </c>
      <c r="CW260" s="79">
        <f t="shared" si="412"/>
        <v>0</v>
      </c>
      <c r="CX260" s="102">
        <f>IF(CV$1="","",SUM(CV260:CW260))</f>
        <v>0</v>
      </c>
      <c r="CY260" s="535"/>
      <c r="CZ260" s="535"/>
      <c r="DA260" s="407"/>
      <c r="DB260" s="322"/>
      <c r="DC260" s="79">
        <f t="shared" si="413"/>
        <v>0</v>
      </c>
      <c r="DD260" s="79">
        <f t="shared" si="414"/>
        <v>0</v>
      </c>
      <c r="DE260" s="102">
        <f>IF(DC$1="","",SUM(DC260:DD260))</f>
        <v>0</v>
      </c>
      <c r="DF260" s="535"/>
      <c r="DG260" s="535"/>
      <c r="DH260" s="407"/>
      <c r="DI260" s="322"/>
      <c r="DJ260" s="79">
        <f t="shared" si="415"/>
        <v>0</v>
      </c>
      <c r="DK260" s="79">
        <f t="shared" si="416"/>
        <v>0</v>
      </c>
      <c r="DL260" s="102">
        <f>IF(DJ$1="","",SUM(DJ260:DK260))</f>
        <v>0</v>
      </c>
      <c r="DM260" s="535"/>
      <c r="DN260" s="535"/>
      <c r="DO260" s="407"/>
      <c r="DP260" s="322"/>
      <c r="DQ260" s="79">
        <f t="shared" si="417"/>
        <v>0</v>
      </c>
      <c r="DR260" s="79">
        <f t="shared" si="418"/>
        <v>0</v>
      </c>
      <c r="DS260" s="102">
        <f>IF(DQ$1="","",SUM(DQ260:DR260))</f>
        <v>0</v>
      </c>
      <c r="DT260" s="535"/>
      <c r="DU260" s="535"/>
      <c r="DV260" s="407"/>
    </row>
    <row r="261" spans="1:126" ht="12.75" outlineLevel="1" x14ac:dyDescent="0.2">
      <c r="A261" s="154" t="s">
        <v>58</v>
      </c>
      <c r="B261" s="170"/>
      <c r="C261" s="55"/>
      <c r="D261" s="55"/>
      <c r="E261" s="102">
        <f t="shared" si="383"/>
        <v>0</v>
      </c>
      <c r="F261" s="210"/>
      <c r="G261" s="18"/>
      <c r="H261" s="323" t="s">
        <v>343</v>
      </c>
      <c r="I261" s="79">
        <f t="shared" si="384"/>
        <v>0</v>
      </c>
      <c r="J261" s="79">
        <f t="shared" si="385"/>
        <v>0</v>
      </c>
      <c r="K261" s="102">
        <f t="shared" si="386"/>
        <v>0</v>
      </c>
      <c r="L261" s="535"/>
      <c r="M261" s="535"/>
      <c r="N261" s="407"/>
      <c r="O261" s="322" t="str">
        <f t="shared" si="334"/>
        <v>SLE</v>
      </c>
      <c r="P261" s="79">
        <f t="shared" si="387"/>
        <v>0</v>
      </c>
      <c r="Q261" s="79">
        <f t="shared" si="388"/>
        <v>0</v>
      </c>
      <c r="R261" s="102">
        <f>IF(P$1="","",SUM(P261:Q261))</f>
        <v>0</v>
      </c>
      <c r="S261" s="535"/>
      <c r="T261" s="535"/>
      <c r="U261" s="407"/>
      <c r="V261" s="322"/>
      <c r="W261" s="79">
        <f t="shared" si="389"/>
        <v>0</v>
      </c>
      <c r="X261" s="79">
        <f t="shared" si="390"/>
        <v>0</v>
      </c>
      <c r="Y261" s="102">
        <f>IF(W$1="","",SUM(W261:X261))</f>
        <v>0</v>
      </c>
      <c r="Z261" s="535"/>
      <c r="AA261" s="535"/>
      <c r="AB261" s="407"/>
      <c r="AC261" s="322"/>
      <c r="AD261" s="79">
        <f t="shared" si="391"/>
        <v>0</v>
      </c>
      <c r="AE261" s="79">
        <f t="shared" si="392"/>
        <v>0</v>
      </c>
      <c r="AF261" s="102">
        <f>IF(AD$1="","",SUM(AD261:AE261))</f>
        <v>0</v>
      </c>
      <c r="AG261" s="535"/>
      <c r="AH261" s="535"/>
      <c r="AI261" s="407"/>
      <c r="AJ261" s="322"/>
      <c r="AK261" s="79">
        <f t="shared" si="393"/>
        <v>0</v>
      </c>
      <c r="AL261" s="79">
        <f t="shared" si="394"/>
        <v>0</v>
      </c>
      <c r="AM261" s="102">
        <f>IF(AK$1="","",SUM(AK261:AL261))</f>
        <v>0</v>
      </c>
      <c r="AN261" s="535"/>
      <c r="AO261" s="535"/>
      <c r="AP261" s="407"/>
      <c r="AQ261" s="322"/>
      <c r="AR261" s="79">
        <f t="shared" si="395"/>
        <v>0</v>
      </c>
      <c r="AS261" s="79">
        <f t="shared" si="396"/>
        <v>0</v>
      </c>
      <c r="AT261" s="102">
        <f>IF(AR$1="","",SUM(AR261:AS261))</f>
        <v>0</v>
      </c>
      <c r="AU261" s="535"/>
      <c r="AV261" s="535"/>
      <c r="AW261" s="407"/>
      <c r="AX261" s="322"/>
      <c r="AY261" s="79">
        <f t="shared" si="397"/>
        <v>0</v>
      </c>
      <c r="AZ261" s="79">
        <f t="shared" si="398"/>
        <v>0</v>
      </c>
      <c r="BA261" s="102">
        <f>IF(AY$1="","",SUM(AY261:AZ261))</f>
        <v>0</v>
      </c>
      <c r="BB261" s="535"/>
      <c r="BC261" s="535"/>
      <c r="BD261" s="407"/>
      <c r="BE261" s="322"/>
      <c r="BF261" s="79">
        <f t="shared" si="399"/>
        <v>0</v>
      </c>
      <c r="BG261" s="79">
        <f t="shared" si="400"/>
        <v>0</v>
      </c>
      <c r="BH261" s="102">
        <f>IF(BF$1="","",SUM(BF261:BG261))</f>
        <v>0</v>
      </c>
      <c r="BI261" s="535"/>
      <c r="BJ261" s="535"/>
      <c r="BK261" s="407"/>
      <c r="BL261" s="322"/>
      <c r="BM261" s="79">
        <f t="shared" si="401"/>
        <v>0</v>
      </c>
      <c r="BN261" s="79">
        <f t="shared" si="402"/>
        <v>0</v>
      </c>
      <c r="BO261" s="102">
        <f>IF(BM$1="","",SUM(BM261:BN261))</f>
        <v>0</v>
      </c>
      <c r="BP261" s="535"/>
      <c r="BQ261" s="535"/>
      <c r="BR261" s="407"/>
      <c r="BS261" s="322"/>
      <c r="BT261" s="79">
        <f t="shared" si="403"/>
        <v>0</v>
      </c>
      <c r="BU261" s="79">
        <f t="shared" si="404"/>
        <v>0</v>
      </c>
      <c r="BV261" s="102">
        <f>IF(BT$1="","",SUM(BT261:BU261))</f>
        <v>0</v>
      </c>
      <c r="BW261" s="535"/>
      <c r="BX261" s="535"/>
      <c r="BY261" s="407"/>
      <c r="BZ261" s="322"/>
      <c r="CA261" s="79">
        <f t="shared" si="405"/>
        <v>0</v>
      </c>
      <c r="CB261" s="79">
        <f t="shared" si="406"/>
        <v>0</v>
      </c>
      <c r="CC261" s="102">
        <f>IF(CA$1="","",SUM(CA261:CB261))</f>
        <v>0</v>
      </c>
      <c r="CD261" s="535"/>
      <c r="CE261" s="535"/>
      <c r="CF261" s="407"/>
      <c r="CG261" s="322"/>
      <c r="CH261" s="79">
        <f t="shared" si="407"/>
        <v>0</v>
      </c>
      <c r="CI261" s="79">
        <f t="shared" si="408"/>
        <v>0</v>
      </c>
      <c r="CJ261" s="102">
        <f>IF(CH$1="","",SUM(CH261:CI261))</f>
        <v>0</v>
      </c>
      <c r="CK261" s="535"/>
      <c r="CL261" s="535"/>
      <c r="CM261" s="407"/>
      <c r="CN261" s="322"/>
      <c r="CO261" s="79">
        <f t="shared" si="409"/>
        <v>0</v>
      </c>
      <c r="CP261" s="79">
        <f t="shared" si="410"/>
        <v>0</v>
      </c>
      <c r="CQ261" s="102">
        <f>IF(CO$1="","",SUM(CO261:CP261))</f>
        <v>0</v>
      </c>
      <c r="CR261" s="535"/>
      <c r="CS261" s="535"/>
      <c r="CT261" s="407"/>
      <c r="CU261" s="322"/>
      <c r="CV261" s="79">
        <f t="shared" si="411"/>
        <v>0</v>
      </c>
      <c r="CW261" s="79">
        <f t="shared" si="412"/>
        <v>0</v>
      </c>
      <c r="CX261" s="102">
        <f>IF(CV$1="","",SUM(CV261:CW261))</f>
        <v>0</v>
      </c>
      <c r="CY261" s="535"/>
      <c r="CZ261" s="535"/>
      <c r="DA261" s="407"/>
      <c r="DB261" s="322"/>
      <c r="DC261" s="79">
        <f t="shared" si="413"/>
        <v>0</v>
      </c>
      <c r="DD261" s="79">
        <f t="shared" si="414"/>
        <v>0</v>
      </c>
      <c r="DE261" s="102">
        <f>IF(DC$1="","",SUM(DC261:DD261))</f>
        <v>0</v>
      </c>
      <c r="DF261" s="535"/>
      <c r="DG261" s="535"/>
      <c r="DH261" s="407"/>
      <c r="DI261" s="322"/>
      <c r="DJ261" s="79">
        <f t="shared" si="415"/>
        <v>0</v>
      </c>
      <c r="DK261" s="79">
        <f t="shared" si="416"/>
        <v>0</v>
      </c>
      <c r="DL261" s="102">
        <f>IF(DJ$1="","",SUM(DJ261:DK261))</f>
        <v>0</v>
      </c>
      <c r="DM261" s="535"/>
      <c r="DN261" s="535"/>
      <c r="DO261" s="407"/>
      <c r="DP261" s="322"/>
      <c r="DQ261" s="79">
        <f t="shared" si="417"/>
        <v>0</v>
      </c>
      <c r="DR261" s="79">
        <f t="shared" si="418"/>
        <v>0</v>
      </c>
      <c r="DS261" s="102">
        <f>IF(DQ$1="","",SUM(DQ261:DR261))</f>
        <v>0</v>
      </c>
      <c r="DT261" s="535"/>
      <c r="DU261" s="535"/>
      <c r="DV261" s="407"/>
    </row>
    <row r="262" spans="1:126" ht="12.75" outlineLevel="1" x14ac:dyDescent="0.2">
      <c r="A262" s="154" t="s">
        <v>127</v>
      </c>
      <c r="B262" s="171"/>
      <c r="C262" s="53"/>
      <c r="D262" s="53"/>
      <c r="E262" s="102">
        <f t="shared" si="383"/>
        <v>0</v>
      </c>
      <c r="F262" s="147"/>
      <c r="G262" s="18" t="s">
        <v>129</v>
      </c>
      <c r="H262" s="323" t="s">
        <v>343</v>
      </c>
      <c r="I262" s="79">
        <f t="shared" si="384"/>
        <v>0</v>
      </c>
      <c r="J262" s="79">
        <f t="shared" si="385"/>
        <v>0</v>
      </c>
      <c r="K262" s="102">
        <f t="shared" si="386"/>
        <v>0</v>
      </c>
      <c r="L262" s="535"/>
      <c r="M262" s="535"/>
      <c r="N262" s="407"/>
      <c r="O262" s="322" t="str">
        <f t="shared" si="334"/>
        <v>SLE</v>
      </c>
      <c r="P262" s="79">
        <f t="shared" si="387"/>
        <v>0</v>
      </c>
      <c r="Q262" s="79">
        <f t="shared" si="388"/>
        <v>0</v>
      </c>
      <c r="R262" s="102">
        <f>IF(P$1="","",SUM(P262:Q262))</f>
        <v>0</v>
      </c>
      <c r="S262" s="535"/>
      <c r="T262" s="535"/>
      <c r="U262" s="407"/>
      <c r="V262" s="322"/>
      <c r="W262" s="79">
        <f t="shared" si="389"/>
        <v>0</v>
      </c>
      <c r="X262" s="79">
        <f t="shared" si="390"/>
        <v>0</v>
      </c>
      <c r="Y262" s="102">
        <f>IF(W$1="","",SUM(W262:X262))</f>
        <v>0</v>
      </c>
      <c r="Z262" s="535"/>
      <c r="AA262" s="535"/>
      <c r="AB262" s="407"/>
      <c r="AC262" s="322"/>
      <c r="AD262" s="79">
        <f t="shared" si="391"/>
        <v>0</v>
      </c>
      <c r="AE262" s="79">
        <f t="shared" si="392"/>
        <v>0</v>
      </c>
      <c r="AF262" s="102">
        <f>IF(AD$1="","",SUM(AD262:AE262))</f>
        <v>0</v>
      </c>
      <c r="AG262" s="535"/>
      <c r="AH262" s="535"/>
      <c r="AI262" s="407"/>
      <c r="AJ262" s="322"/>
      <c r="AK262" s="79">
        <f t="shared" si="393"/>
        <v>0</v>
      </c>
      <c r="AL262" s="79">
        <f t="shared" si="394"/>
        <v>0</v>
      </c>
      <c r="AM262" s="102">
        <f>IF(AK$1="","",SUM(AK262:AL262))</f>
        <v>0</v>
      </c>
      <c r="AN262" s="535"/>
      <c r="AO262" s="535"/>
      <c r="AP262" s="407"/>
      <c r="AQ262" s="322"/>
      <c r="AR262" s="79">
        <f t="shared" si="395"/>
        <v>0</v>
      </c>
      <c r="AS262" s="79">
        <f t="shared" si="396"/>
        <v>0</v>
      </c>
      <c r="AT262" s="102">
        <f>IF(AR$1="","",SUM(AR262:AS262))</f>
        <v>0</v>
      </c>
      <c r="AU262" s="535"/>
      <c r="AV262" s="535"/>
      <c r="AW262" s="407"/>
      <c r="AX262" s="322"/>
      <c r="AY262" s="79">
        <f t="shared" si="397"/>
        <v>0</v>
      </c>
      <c r="AZ262" s="79">
        <f t="shared" si="398"/>
        <v>0</v>
      </c>
      <c r="BA262" s="102">
        <f>IF(AY$1="","",SUM(AY262:AZ262))</f>
        <v>0</v>
      </c>
      <c r="BB262" s="535"/>
      <c r="BC262" s="535"/>
      <c r="BD262" s="407"/>
      <c r="BE262" s="322"/>
      <c r="BF262" s="79">
        <f t="shared" si="399"/>
        <v>0</v>
      </c>
      <c r="BG262" s="79">
        <f t="shared" si="400"/>
        <v>0</v>
      </c>
      <c r="BH262" s="102">
        <f>IF(BF$1="","",SUM(BF262:BG262))</f>
        <v>0</v>
      </c>
      <c r="BI262" s="535"/>
      <c r="BJ262" s="535"/>
      <c r="BK262" s="407"/>
      <c r="BL262" s="322"/>
      <c r="BM262" s="79">
        <f t="shared" si="401"/>
        <v>0</v>
      </c>
      <c r="BN262" s="79">
        <f t="shared" si="402"/>
        <v>0</v>
      </c>
      <c r="BO262" s="102">
        <f>IF(BM$1="","",SUM(BM262:BN262))</f>
        <v>0</v>
      </c>
      <c r="BP262" s="535"/>
      <c r="BQ262" s="535"/>
      <c r="BR262" s="407"/>
      <c r="BS262" s="322"/>
      <c r="BT262" s="79">
        <f t="shared" si="403"/>
        <v>0</v>
      </c>
      <c r="BU262" s="79">
        <f t="shared" si="404"/>
        <v>0</v>
      </c>
      <c r="BV262" s="102">
        <f>IF(BT$1="","",SUM(BT262:BU262))</f>
        <v>0</v>
      </c>
      <c r="BW262" s="535"/>
      <c r="BX262" s="535"/>
      <c r="BY262" s="407"/>
      <c r="BZ262" s="322"/>
      <c r="CA262" s="79">
        <f t="shared" si="405"/>
        <v>0</v>
      </c>
      <c r="CB262" s="79">
        <f t="shared" si="406"/>
        <v>0</v>
      </c>
      <c r="CC262" s="102">
        <f>IF(CA$1="","",SUM(CA262:CB262))</f>
        <v>0</v>
      </c>
      <c r="CD262" s="535"/>
      <c r="CE262" s="535"/>
      <c r="CF262" s="407"/>
      <c r="CG262" s="322"/>
      <c r="CH262" s="79">
        <f t="shared" si="407"/>
        <v>0</v>
      </c>
      <c r="CI262" s="79">
        <f t="shared" si="408"/>
        <v>0</v>
      </c>
      <c r="CJ262" s="102">
        <f>IF(CH$1="","",SUM(CH262:CI262))</f>
        <v>0</v>
      </c>
      <c r="CK262" s="535"/>
      <c r="CL262" s="535"/>
      <c r="CM262" s="407"/>
      <c r="CN262" s="322"/>
      <c r="CO262" s="79">
        <f t="shared" si="409"/>
        <v>0</v>
      </c>
      <c r="CP262" s="79">
        <f t="shared" si="410"/>
        <v>0</v>
      </c>
      <c r="CQ262" s="102">
        <f>IF(CO$1="","",SUM(CO262:CP262))</f>
        <v>0</v>
      </c>
      <c r="CR262" s="535"/>
      <c r="CS262" s="535"/>
      <c r="CT262" s="407"/>
      <c r="CU262" s="322"/>
      <c r="CV262" s="79">
        <f t="shared" si="411"/>
        <v>0</v>
      </c>
      <c r="CW262" s="79">
        <f t="shared" si="412"/>
        <v>0</v>
      </c>
      <c r="CX262" s="102">
        <f>IF(CV$1="","",SUM(CV262:CW262))</f>
        <v>0</v>
      </c>
      <c r="CY262" s="535"/>
      <c r="CZ262" s="535"/>
      <c r="DA262" s="407"/>
      <c r="DB262" s="322"/>
      <c r="DC262" s="79">
        <f t="shared" si="413"/>
        <v>0</v>
      </c>
      <c r="DD262" s="79">
        <f t="shared" si="414"/>
        <v>0</v>
      </c>
      <c r="DE262" s="102">
        <f>IF(DC$1="","",SUM(DC262:DD262))</f>
        <v>0</v>
      </c>
      <c r="DF262" s="535"/>
      <c r="DG262" s="535"/>
      <c r="DH262" s="407"/>
      <c r="DI262" s="322"/>
      <c r="DJ262" s="79">
        <f t="shared" si="415"/>
        <v>0</v>
      </c>
      <c r="DK262" s="79">
        <f t="shared" si="416"/>
        <v>0</v>
      </c>
      <c r="DL262" s="102">
        <f>IF(DJ$1="","",SUM(DJ262:DK262))</f>
        <v>0</v>
      </c>
      <c r="DM262" s="535"/>
      <c r="DN262" s="535"/>
      <c r="DO262" s="407"/>
      <c r="DP262" s="322"/>
      <c r="DQ262" s="79">
        <f t="shared" si="417"/>
        <v>0</v>
      </c>
      <c r="DR262" s="79">
        <f t="shared" si="418"/>
        <v>0</v>
      </c>
      <c r="DS262" s="102">
        <f>IF(DQ$1="","",SUM(DQ262:DR262))</f>
        <v>0</v>
      </c>
      <c r="DT262" s="535"/>
      <c r="DU262" s="535"/>
      <c r="DV262" s="407"/>
    </row>
    <row r="263" spans="1:126" ht="12.75" outlineLevel="1" x14ac:dyDescent="0.2">
      <c r="A263" s="154" t="s">
        <v>12</v>
      </c>
      <c r="B263" s="171"/>
      <c r="C263" s="53"/>
      <c r="D263" s="53"/>
      <c r="E263" s="102">
        <f t="shared" si="383"/>
        <v>0</v>
      </c>
      <c r="F263" s="147"/>
      <c r="G263" s="18" t="s">
        <v>230</v>
      </c>
      <c r="H263" s="323" t="s">
        <v>343</v>
      </c>
      <c r="I263" s="79">
        <f t="shared" si="384"/>
        <v>0</v>
      </c>
      <c r="J263" s="79">
        <f t="shared" si="385"/>
        <v>0</v>
      </c>
      <c r="K263" s="102">
        <f t="shared" si="386"/>
        <v>0</v>
      </c>
      <c r="L263" s="535"/>
      <c r="M263" s="535"/>
      <c r="N263" s="407"/>
      <c r="O263" s="322" t="str">
        <f t="shared" si="334"/>
        <v>SLE</v>
      </c>
      <c r="P263" s="79">
        <f t="shared" si="387"/>
        <v>0</v>
      </c>
      <c r="Q263" s="79">
        <f t="shared" si="388"/>
        <v>0</v>
      </c>
      <c r="R263" s="102">
        <f>IF(P$1="","",SUM(P263:Q263))</f>
        <v>0</v>
      </c>
      <c r="S263" s="535"/>
      <c r="T263" s="535"/>
      <c r="U263" s="407"/>
      <c r="V263" s="322"/>
      <c r="W263" s="79">
        <f t="shared" si="389"/>
        <v>0</v>
      </c>
      <c r="X263" s="79">
        <f t="shared" si="390"/>
        <v>0</v>
      </c>
      <c r="Y263" s="102">
        <f>IF(W$1="","",SUM(W263:X263))</f>
        <v>0</v>
      </c>
      <c r="Z263" s="535"/>
      <c r="AA263" s="535"/>
      <c r="AB263" s="407"/>
      <c r="AC263" s="322"/>
      <c r="AD263" s="79">
        <f t="shared" si="391"/>
        <v>0</v>
      </c>
      <c r="AE263" s="79">
        <f t="shared" si="392"/>
        <v>0</v>
      </c>
      <c r="AF263" s="102">
        <f>IF(AD$1="","",SUM(AD263:AE263))</f>
        <v>0</v>
      </c>
      <c r="AG263" s="535"/>
      <c r="AH263" s="535"/>
      <c r="AI263" s="407"/>
      <c r="AJ263" s="322"/>
      <c r="AK263" s="79">
        <f t="shared" si="393"/>
        <v>0</v>
      </c>
      <c r="AL263" s="79">
        <f t="shared" si="394"/>
        <v>0</v>
      </c>
      <c r="AM263" s="102">
        <f>IF(AK$1="","",SUM(AK263:AL263))</f>
        <v>0</v>
      </c>
      <c r="AN263" s="535"/>
      <c r="AO263" s="535"/>
      <c r="AP263" s="407"/>
      <c r="AQ263" s="322"/>
      <c r="AR263" s="79">
        <f t="shared" si="395"/>
        <v>0</v>
      </c>
      <c r="AS263" s="79">
        <f t="shared" si="396"/>
        <v>0</v>
      </c>
      <c r="AT263" s="102">
        <f>IF(AR$1="","",SUM(AR263:AS263))</f>
        <v>0</v>
      </c>
      <c r="AU263" s="535"/>
      <c r="AV263" s="535"/>
      <c r="AW263" s="407"/>
      <c r="AX263" s="322"/>
      <c r="AY263" s="79">
        <f t="shared" si="397"/>
        <v>0</v>
      </c>
      <c r="AZ263" s="79">
        <f t="shared" si="398"/>
        <v>0</v>
      </c>
      <c r="BA263" s="102">
        <f>IF(AY$1="","",SUM(AY263:AZ263))</f>
        <v>0</v>
      </c>
      <c r="BB263" s="535"/>
      <c r="BC263" s="535"/>
      <c r="BD263" s="407"/>
      <c r="BE263" s="322"/>
      <c r="BF263" s="79">
        <f t="shared" si="399"/>
        <v>0</v>
      </c>
      <c r="BG263" s="79">
        <f t="shared" si="400"/>
        <v>0</v>
      </c>
      <c r="BH263" s="102">
        <f>IF(BF$1="","",SUM(BF263:BG263))</f>
        <v>0</v>
      </c>
      <c r="BI263" s="535"/>
      <c r="BJ263" s="535"/>
      <c r="BK263" s="407"/>
      <c r="BL263" s="322"/>
      <c r="BM263" s="79">
        <f t="shared" si="401"/>
        <v>0</v>
      </c>
      <c r="BN263" s="79">
        <f t="shared" si="402"/>
        <v>0</v>
      </c>
      <c r="BO263" s="102">
        <f>IF(BM$1="","",SUM(BM263:BN263))</f>
        <v>0</v>
      </c>
      <c r="BP263" s="535"/>
      <c r="BQ263" s="535"/>
      <c r="BR263" s="407"/>
      <c r="BS263" s="322"/>
      <c r="BT263" s="79">
        <f t="shared" si="403"/>
        <v>0</v>
      </c>
      <c r="BU263" s="79">
        <f t="shared" si="404"/>
        <v>0</v>
      </c>
      <c r="BV263" s="102">
        <f>IF(BT$1="","",SUM(BT263:BU263))</f>
        <v>0</v>
      </c>
      <c r="BW263" s="535"/>
      <c r="BX263" s="535"/>
      <c r="BY263" s="407"/>
      <c r="BZ263" s="322"/>
      <c r="CA263" s="79">
        <f t="shared" si="405"/>
        <v>0</v>
      </c>
      <c r="CB263" s="79">
        <f t="shared" si="406"/>
        <v>0</v>
      </c>
      <c r="CC263" s="102">
        <f>IF(CA$1="","",SUM(CA263:CB263))</f>
        <v>0</v>
      </c>
      <c r="CD263" s="535"/>
      <c r="CE263" s="535"/>
      <c r="CF263" s="407"/>
      <c r="CG263" s="322"/>
      <c r="CH263" s="79">
        <f t="shared" si="407"/>
        <v>0</v>
      </c>
      <c r="CI263" s="79">
        <f t="shared" si="408"/>
        <v>0</v>
      </c>
      <c r="CJ263" s="102">
        <f>IF(CH$1="","",SUM(CH263:CI263))</f>
        <v>0</v>
      </c>
      <c r="CK263" s="535"/>
      <c r="CL263" s="535"/>
      <c r="CM263" s="407"/>
      <c r="CN263" s="322"/>
      <c r="CO263" s="79">
        <f t="shared" si="409"/>
        <v>0</v>
      </c>
      <c r="CP263" s="79">
        <f t="shared" si="410"/>
        <v>0</v>
      </c>
      <c r="CQ263" s="102">
        <f>IF(CO$1="","",SUM(CO263:CP263))</f>
        <v>0</v>
      </c>
      <c r="CR263" s="535"/>
      <c r="CS263" s="535"/>
      <c r="CT263" s="407"/>
      <c r="CU263" s="322"/>
      <c r="CV263" s="79">
        <f t="shared" si="411"/>
        <v>0</v>
      </c>
      <c r="CW263" s="79">
        <f t="shared" si="412"/>
        <v>0</v>
      </c>
      <c r="CX263" s="102">
        <f>IF(CV$1="","",SUM(CV263:CW263))</f>
        <v>0</v>
      </c>
      <c r="CY263" s="535"/>
      <c r="CZ263" s="535"/>
      <c r="DA263" s="407"/>
      <c r="DB263" s="322"/>
      <c r="DC263" s="79">
        <f t="shared" si="413"/>
        <v>0</v>
      </c>
      <c r="DD263" s="79">
        <f t="shared" si="414"/>
        <v>0</v>
      </c>
      <c r="DE263" s="102">
        <f>IF(DC$1="","",SUM(DC263:DD263))</f>
        <v>0</v>
      </c>
      <c r="DF263" s="535"/>
      <c r="DG263" s="535"/>
      <c r="DH263" s="407"/>
      <c r="DI263" s="322"/>
      <c r="DJ263" s="79">
        <f t="shared" si="415"/>
        <v>0</v>
      </c>
      <c r="DK263" s="79">
        <f t="shared" si="416"/>
        <v>0</v>
      </c>
      <c r="DL263" s="102">
        <f>IF(DJ$1="","",SUM(DJ263:DK263))</f>
        <v>0</v>
      </c>
      <c r="DM263" s="535"/>
      <c r="DN263" s="535"/>
      <c r="DO263" s="407"/>
      <c r="DP263" s="322"/>
      <c r="DQ263" s="79">
        <f t="shared" si="417"/>
        <v>0</v>
      </c>
      <c r="DR263" s="79">
        <f t="shared" si="418"/>
        <v>0</v>
      </c>
      <c r="DS263" s="102">
        <f>IF(DQ$1="","",SUM(DQ263:DR263))</f>
        <v>0</v>
      </c>
      <c r="DT263" s="535"/>
      <c r="DU263" s="535"/>
      <c r="DV263" s="407"/>
    </row>
    <row r="264" spans="1:126" ht="12.75" outlineLevel="1" x14ac:dyDescent="0.2">
      <c r="A264" s="221" t="s">
        <v>7</v>
      </c>
      <c r="B264" s="151"/>
      <c r="C264" s="103">
        <f>SUMIF($H265:$H281,MID($H264,3,10),C265:C281)</f>
        <v>0</v>
      </c>
      <c r="D264" s="103">
        <f>SUMIF($H265:$H281,MID($H264,3,10),D265:D281)</f>
        <v>0</v>
      </c>
      <c r="E264" s="103">
        <f t="shared" si="383"/>
        <v>0</v>
      </c>
      <c r="F264" s="147"/>
      <c r="G264" s="18"/>
      <c r="H264" s="323" t="s">
        <v>346</v>
      </c>
      <c r="I264" s="77">
        <f t="shared" si="384"/>
        <v>0</v>
      </c>
      <c r="J264" s="77">
        <f t="shared" si="385"/>
        <v>0</v>
      </c>
      <c r="K264" s="103">
        <f t="shared" si="386"/>
        <v>0</v>
      </c>
      <c r="L264" s="432">
        <f>IF(I$1="","",SUMIF($H265:$H281,MID($H264,3,10),L265:L281))</f>
        <v>0</v>
      </c>
      <c r="M264" s="432">
        <f>IF(I$1="","",SUMIF($H265:$H281,MID($H264,3,10),M265:M281))</f>
        <v>0</v>
      </c>
      <c r="N264" s="407"/>
      <c r="O264" s="322" t="str">
        <f t="shared" si="334"/>
        <v>SL</v>
      </c>
      <c r="P264" s="77">
        <f t="shared" si="387"/>
        <v>0</v>
      </c>
      <c r="Q264" s="77">
        <f t="shared" si="388"/>
        <v>0</v>
      </c>
      <c r="R264" s="103">
        <f>IF(P$1="","",SUM(P264:Q264))</f>
        <v>0</v>
      </c>
      <c r="S264" s="432">
        <f>IF(P$1="","",SUMIF($H265:$H281,MID($H264,3,10),S265:S281))</f>
        <v>0</v>
      </c>
      <c r="T264" s="432">
        <f>IF(P$1="","",SUMIF($H265:$H281,MID($H264,3,10),T265:T281))</f>
        <v>0</v>
      </c>
      <c r="U264" s="407"/>
      <c r="V264" s="322"/>
      <c r="W264" s="77">
        <f t="shared" si="389"/>
        <v>0</v>
      </c>
      <c r="X264" s="77">
        <f t="shared" si="390"/>
        <v>0</v>
      </c>
      <c r="Y264" s="103">
        <f>IF(W$1="","",SUM(W264:X264))</f>
        <v>0</v>
      </c>
      <c r="Z264" s="432">
        <f>IF(W$1="","",SUMIF($H265:$H281,MID($H264,3,10),Z265:Z281))</f>
        <v>0</v>
      </c>
      <c r="AA264" s="432">
        <f>IF(W$1="","",SUMIF($H265:$H281,MID($H264,3,10),AA265:AA281))</f>
        <v>0</v>
      </c>
      <c r="AB264" s="407"/>
      <c r="AC264" s="322"/>
      <c r="AD264" s="77">
        <f t="shared" si="391"/>
        <v>0</v>
      </c>
      <c r="AE264" s="77">
        <f t="shared" si="392"/>
        <v>0</v>
      </c>
      <c r="AF264" s="103">
        <f>IF(AD$1="","",SUM(AD264:AE264))</f>
        <v>0</v>
      </c>
      <c r="AG264" s="432">
        <f>IF(AD$1="","",SUMIF($H265:$H281,MID($H264,3,10),AG265:AG281))</f>
        <v>0</v>
      </c>
      <c r="AH264" s="432">
        <f>IF(AD$1="","",SUMIF($H265:$H281,MID($H264,3,10),AH265:AH281))</f>
        <v>0</v>
      </c>
      <c r="AI264" s="407"/>
      <c r="AJ264" s="322"/>
      <c r="AK264" s="77">
        <f t="shared" si="393"/>
        <v>0</v>
      </c>
      <c r="AL264" s="77">
        <f t="shared" si="394"/>
        <v>0</v>
      </c>
      <c r="AM264" s="103">
        <f>IF(AK$1="","",SUM(AK264:AL264))</f>
        <v>0</v>
      </c>
      <c r="AN264" s="432">
        <f>IF(AK$1="","",SUMIF($H265:$H281,MID($H264,3,10),AN265:AN281))</f>
        <v>0</v>
      </c>
      <c r="AO264" s="432">
        <f>IF(AK$1="","",SUMIF($H265:$H281,MID($H264,3,10),AO265:AO281))</f>
        <v>0</v>
      </c>
      <c r="AP264" s="407"/>
      <c r="AQ264" s="322"/>
      <c r="AR264" s="77">
        <f t="shared" si="395"/>
        <v>0</v>
      </c>
      <c r="AS264" s="77">
        <f t="shared" si="396"/>
        <v>0</v>
      </c>
      <c r="AT264" s="103">
        <f>IF(AR$1="","",SUM(AR264:AS264))</f>
        <v>0</v>
      </c>
      <c r="AU264" s="432">
        <f>IF(AR$1="","",SUMIF($H265:$H281,MID($H264,3,10),AU265:AU281))</f>
        <v>0</v>
      </c>
      <c r="AV264" s="432">
        <f>IF(AR$1="","",SUMIF($H265:$H281,MID($H264,3,10),AV265:AV281))</f>
        <v>0</v>
      </c>
      <c r="AW264" s="407"/>
      <c r="AX264" s="322"/>
      <c r="AY264" s="77">
        <f t="shared" si="397"/>
        <v>0</v>
      </c>
      <c r="AZ264" s="77">
        <f t="shared" si="398"/>
        <v>0</v>
      </c>
      <c r="BA264" s="103">
        <f>IF(AY$1="","",SUM(AY264:AZ264))</f>
        <v>0</v>
      </c>
      <c r="BB264" s="432">
        <f>IF(AY$1="","",SUMIF($H265:$H281,MID($H264,3,10),BB265:BB281))</f>
        <v>0</v>
      </c>
      <c r="BC264" s="432">
        <f>IF(AY$1="","",SUMIF($H265:$H281,MID($H264,3,10),BC265:BC281))</f>
        <v>0</v>
      </c>
      <c r="BD264" s="407"/>
      <c r="BE264" s="322"/>
      <c r="BF264" s="77">
        <f t="shared" si="399"/>
        <v>0</v>
      </c>
      <c r="BG264" s="77">
        <f t="shared" si="400"/>
        <v>0</v>
      </c>
      <c r="BH264" s="103">
        <f>IF(BF$1="","",SUM(BF264:BG264))</f>
        <v>0</v>
      </c>
      <c r="BI264" s="432">
        <f>IF(BF$1="","",SUMIF($H265:$H281,MID($H264,3,10),BI265:BI281))</f>
        <v>0</v>
      </c>
      <c r="BJ264" s="432">
        <f>IF(BF$1="","",SUMIF($H265:$H281,MID($H264,3,10),BJ265:BJ281))</f>
        <v>0</v>
      </c>
      <c r="BK264" s="407"/>
      <c r="BL264" s="322"/>
      <c r="BM264" s="77">
        <f t="shared" si="401"/>
        <v>0</v>
      </c>
      <c r="BN264" s="77">
        <f t="shared" si="402"/>
        <v>0</v>
      </c>
      <c r="BO264" s="103">
        <f>IF(BM$1="","",SUM(BM264:BN264))</f>
        <v>0</v>
      </c>
      <c r="BP264" s="432">
        <f>IF(BM$1="","",SUMIF($H265:$H281,MID($H264,3,10),BP265:BP281))</f>
        <v>0</v>
      </c>
      <c r="BQ264" s="432">
        <f>IF(BM$1="","",SUMIF($H265:$H281,MID($H264,3,10),BQ265:BQ281))</f>
        <v>0</v>
      </c>
      <c r="BR264" s="407"/>
      <c r="BS264" s="322"/>
      <c r="BT264" s="77">
        <f t="shared" si="403"/>
        <v>0</v>
      </c>
      <c r="BU264" s="77">
        <f t="shared" si="404"/>
        <v>0</v>
      </c>
      <c r="BV264" s="103">
        <f>IF(BT$1="","",SUM(BT264:BU264))</f>
        <v>0</v>
      </c>
      <c r="BW264" s="432">
        <f>IF(BT$1="","",SUMIF($H265:$H281,MID($H264,3,10),BW265:BW281))</f>
        <v>0</v>
      </c>
      <c r="BX264" s="432">
        <f>IF(BT$1="","",SUMIF($H265:$H281,MID($H264,3,10),BX265:BX281))</f>
        <v>0</v>
      </c>
      <c r="BY264" s="407"/>
      <c r="BZ264" s="322"/>
      <c r="CA264" s="77">
        <f t="shared" si="405"/>
        <v>0</v>
      </c>
      <c r="CB264" s="77">
        <f t="shared" si="406"/>
        <v>0</v>
      </c>
      <c r="CC264" s="103">
        <f>IF(CA$1="","",SUM(CA264:CB264))</f>
        <v>0</v>
      </c>
      <c r="CD264" s="432">
        <f>IF(CA$1="","",SUMIF($H265:$H281,MID($H264,3,10),CD265:CD281))</f>
        <v>0</v>
      </c>
      <c r="CE264" s="432">
        <f>IF(CA$1="","",SUMIF($H265:$H281,MID($H264,3,10),CE265:CE281))</f>
        <v>0</v>
      </c>
      <c r="CF264" s="407"/>
      <c r="CG264" s="322"/>
      <c r="CH264" s="77">
        <f t="shared" si="407"/>
        <v>0</v>
      </c>
      <c r="CI264" s="77">
        <f t="shared" si="408"/>
        <v>0</v>
      </c>
      <c r="CJ264" s="103">
        <f>IF(CH$1="","",SUM(CH264:CI264))</f>
        <v>0</v>
      </c>
      <c r="CK264" s="432">
        <f>IF(CH$1="","",SUMIF($H265:$H281,MID($H264,3,10),CK265:CK281))</f>
        <v>0</v>
      </c>
      <c r="CL264" s="432">
        <f>IF(CH$1="","",SUMIF($H265:$H281,MID($H264,3,10),CL265:CL281))</f>
        <v>0</v>
      </c>
      <c r="CM264" s="407"/>
      <c r="CN264" s="322"/>
      <c r="CO264" s="77">
        <f t="shared" si="409"/>
        <v>0</v>
      </c>
      <c r="CP264" s="77">
        <f t="shared" si="410"/>
        <v>0</v>
      </c>
      <c r="CQ264" s="103">
        <f>IF(CO$1="","",SUM(CO264:CP264))</f>
        <v>0</v>
      </c>
      <c r="CR264" s="432">
        <f>IF(CO$1="","",SUMIF($H265:$H281,MID($H264,3,10),CR265:CR281))</f>
        <v>0</v>
      </c>
      <c r="CS264" s="432">
        <f>IF(CO$1="","",SUMIF($H265:$H281,MID($H264,3,10),CS265:CS281))</f>
        <v>0</v>
      </c>
      <c r="CT264" s="407"/>
      <c r="CU264" s="322"/>
      <c r="CV264" s="77">
        <f t="shared" si="411"/>
        <v>0</v>
      </c>
      <c r="CW264" s="77">
        <f t="shared" si="412"/>
        <v>0</v>
      </c>
      <c r="CX264" s="103">
        <f>IF(CV$1="","",SUM(CV264:CW264))</f>
        <v>0</v>
      </c>
      <c r="CY264" s="432">
        <f>IF(CV$1="","",SUMIF($H265:$H281,MID($H264,3,10),CY265:CY281))</f>
        <v>0</v>
      </c>
      <c r="CZ264" s="432">
        <f>IF(CV$1="","",SUMIF($H265:$H281,MID($H264,3,10),CZ265:CZ281))</f>
        <v>0</v>
      </c>
      <c r="DA264" s="407"/>
      <c r="DB264" s="322"/>
      <c r="DC264" s="77">
        <f t="shared" si="413"/>
        <v>0</v>
      </c>
      <c r="DD264" s="77">
        <f t="shared" si="414"/>
        <v>0</v>
      </c>
      <c r="DE264" s="103">
        <f>IF(DC$1="","",SUM(DC264:DD264))</f>
        <v>0</v>
      </c>
      <c r="DF264" s="432">
        <f>IF(DC$1="","",SUMIF($H265:$H281,MID($H264,3,10),DF265:DF281))</f>
        <v>0</v>
      </c>
      <c r="DG264" s="432">
        <f>IF(DC$1="","",SUMIF($H265:$H281,MID($H264,3,10),DG265:DG281))</f>
        <v>0</v>
      </c>
      <c r="DH264" s="407"/>
      <c r="DI264" s="322"/>
      <c r="DJ264" s="77">
        <f t="shared" si="415"/>
        <v>0</v>
      </c>
      <c r="DK264" s="77">
        <f t="shared" si="416"/>
        <v>0</v>
      </c>
      <c r="DL264" s="103">
        <f>IF(DJ$1="","",SUM(DJ264:DK264))</f>
        <v>0</v>
      </c>
      <c r="DM264" s="432">
        <f>IF(DJ$1="","",SUMIF($H265:$H281,MID($H264,3,10),DM265:DM281))</f>
        <v>0</v>
      </c>
      <c r="DN264" s="432">
        <f>IF(DJ$1="","",SUMIF($H265:$H281,MID($H264,3,10),DN265:DN281))</f>
        <v>0</v>
      </c>
      <c r="DO264" s="407"/>
      <c r="DP264" s="322"/>
      <c r="DQ264" s="77">
        <f t="shared" si="417"/>
        <v>0</v>
      </c>
      <c r="DR264" s="77">
        <f t="shared" si="418"/>
        <v>0</v>
      </c>
      <c r="DS264" s="103">
        <f>IF(DQ$1="","",SUM(DQ264:DR264))</f>
        <v>0</v>
      </c>
      <c r="DT264" s="432">
        <f>IF(DQ$1="","",SUMIF($H265:$H281,MID($H264,3,10),DT265:DT281))</f>
        <v>0</v>
      </c>
      <c r="DU264" s="432">
        <f>IF(DQ$1="","",SUMIF($H265:$H281,MID($H264,3,10),DU265:DU281))</f>
        <v>0</v>
      </c>
      <c r="DV264" s="407"/>
    </row>
    <row r="265" spans="1:126" ht="12.75" outlineLevel="1" x14ac:dyDescent="0.2">
      <c r="A265" s="154" t="s">
        <v>6</v>
      </c>
      <c r="B265" s="170"/>
      <c r="C265" s="55"/>
      <c r="D265" s="55"/>
      <c r="E265" s="102">
        <f t="shared" si="383"/>
        <v>0</v>
      </c>
      <c r="F265" s="210"/>
      <c r="G265" s="18"/>
      <c r="H265" s="323" t="s">
        <v>345</v>
      </c>
      <c r="I265" s="79">
        <f t="shared" si="384"/>
        <v>0</v>
      </c>
      <c r="J265" s="79">
        <f t="shared" si="385"/>
        <v>0</v>
      </c>
      <c r="K265" s="102">
        <f t="shared" si="386"/>
        <v>0</v>
      </c>
      <c r="L265" s="535"/>
      <c r="M265" s="535"/>
      <c r="N265" s="407"/>
      <c r="O265" s="322" t="str">
        <f t="shared" si="334"/>
        <v>SLC</v>
      </c>
      <c r="P265" s="79">
        <f t="shared" si="387"/>
        <v>0</v>
      </c>
      <c r="Q265" s="79">
        <f t="shared" si="388"/>
        <v>0</v>
      </c>
      <c r="R265" s="102">
        <f t="shared" ref="R265:R292" si="419">IF(P$1="","",SUM(P265:Q265))</f>
        <v>0</v>
      </c>
      <c r="S265" s="535"/>
      <c r="T265" s="535"/>
      <c r="U265" s="407"/>
      <c r="V265" s="322"/>
      <c r="W265" s="79">
        <f t="shared" si="389"/>
        <v>0</v>
      </c>
      <c r="X265" s="79">
        <f t="shared" si="390"/>
        <v>0</v>
      </c>
      <c r="Y265" s="102">
        <f t="shared" ref="Y265:Y292" si="420">IF(W$1="","",SUM(W265:X265))</f>
        <v>0</v>
      </c>
      <c r="Z265" s="535"/>
      <c r="AA265" s="535"/>
      <c r="AB265" s="407"/>
      <c r="AC265" s="322"/>
      <c r="AD265" s="79">
        <f t="shared" si="391"/>
        <v>0</v>
      </c>
      <c r="AE265" s="79">
        <f t="shared" si="392"/>
        <v>0</v>
      </c>
      <c r="AF265" s="102">
        <f t="shared" ref="AF265:AF292" si="421">IF(AD$1="","",SUM(AD265:AE265))</f>
        <v>0</v>
      </c>
      <c r="AG265" s="535"/>
      <c r="AH265" s="535"/>
      <c r="AI265" s="407"/>
      <c r="AJ265" s="322"/>
      <c r="AK265" s="79">
        <f t="shared" si="393"/>
        <v>0</v>
      </c>
      <c r="AL265" s="79">
        <f t="shared" si="394"/>
        <v>0</v>
      </c>
      <c r="AM265" s="102">
        <f t="shared" ref="AM265:AM292" si="422">IF(AK$1="","",SUM(AK265:AL265))</f>
        <v>0</v>
      </c>
      <c r="AN265" s="535"/>
      <c r="AO265" s="535"/>
      <c r="AP265" s="407"/>
      <c r="AQ265" s="322"/>
      <c r="AR265" s="79">
        <f t="shared" si="395"/>
        <v>0</v>
      </c>
      <c r="AS265" s="79">
        <f t="shared" si="396"/>
        <v>0</v>
      </c>
      <c r="AT265" s="102">
        <f t="shared" ref="AT265:AT292" si="423">IF(AR$1="","",SUM(AR265:AS265))</f>
        <v>0</v>
      </c>
      <c r="AU265" s="535"/>
      <c r="AV265" s="535"/>
      <c r="AW265" s="407"/>
      <c r="AX265" s="322"/>
      <c r="AY265" s="79">
        <f t="shared" si="397"/>
        <v>0</v>
      </c>
      <c r="AZ265" s="79">
        <f t="shared" si="398"/>
        <v>0</v>
      </c>
      <c r="BA265" s="102">
        <f t="shared" ref="BA265:BA292" si="424">IF(AY$1="","",SUM(AY265:AZ265))</f>
        <v>0</v>
      </c>
      <c r="BB265" s="535"/>
      <c r="BC265" s="535"/>
      <c r="BD265" s="407"/>
      <c r="BE265" s="322"/>
      <c r="BF265" s="79">
        <f t="shared" si="399"/>
        <v>0</v>
      </c>
      <c r="BG265" s="79">
        <f t="shared" si="400"/>
        <v>0</v>
      </c>
      <c r="BH265" s="102">
        <f t="shared" ref="BH265:BH292" si="425">IF(BF$1="","",SUM(BF265:BG265))</f>
        <v>0</v>
      </c>
      <c r="BI265" s="535"/>
      <c r="BJ265" s="535"/>
      <c r="BK265" s="407"/>
      <c r="BL265" s="322"/>
      <c r="BM265" s="79">
        <f t="shared" si="401"/>
        <v>0</v>
      </c>
      <c r="BN265" s="79">
        <f t="shared" si="402"/>
        <v>0</v>
      </c>
      <c r="BO265" s="102">
        <f t="shared" ref="BO265:BO292" si="426">IF(BM$1="","",SUM(BM265:BN265))</f>
        <v>0</v>
      </c>
      <c r="BP265" s="535"/>
      <c r="BQ265" s="535"/>
      <c r="BR265" s="407"/>
      <c r="BS265" s="322"/>
      <c r="BT265" s="79">
        <f t="shared" si="403"/>
        <v>0</v>
      </c>
      <c r="BU265" s="79">
        <f t="shared" si="404"/>
        <v>0</v>
      </c>
      <c r="BV265" s="102">
        <f t="shared" ref="BV265:BV292" si="427">IF(BT$1="","",SUM(BT265:BU265))</f>
        <v>0</v>
      </c>
      <c r="BW265" s="535"/>
      <c r="BX265" s="535"/>
      <c r="BY265" s="407"/>
      <c r="BZ265" s="322"/>
      <c r="CA265" s="79">
        <f t="shared" si="405"/>
        <v>0</v>
      </c>
      <c r="CB265" s="79">
        <f t="shared" si="406"/>
        <v>0</v>
      </c>
      <c r="CC265" s="102">
        <f t="shared" ref="CC265:CC292" si="428">IF(CA$1="","",SUM(CA265:CB265))</f>
        <v>0</v>
      </c>
      <c r="CD265" s="535"/>
      <c r="CE265" s="535"/>
      <c r="CF265" s="407"/>
      <c r="CG265" s="322"/>
      <c r="CH265" s="79">
        <f t="shared" si="407"/>
        <v>0</v>
      </c>
      <c r="CI265" s="79">
        <f t="shared" si="408"/>
        <v>0</v>
      </c>
      <c r="CJ265" s="102">
        <f t="shared" ref="CJ265:CJ292" si="429">IF(CH$1="","",SUM(CH265:CI265))</f>
        <v>0</v>
      </c>
      <c r="CK265" s="535"/>
      <c r="CL265" s="535"/>
      <c r="CM265" s="407"/>
      <c r="CN265" s="322"/>
      <c r="CO265" s="79">
        <f t="shared" si="409"/>
        <v>0</v>
      </c>
      <c r="CP265" s="79">
        <f t="shared" si="410"/>
        <v>0</v>
      </c>
      <c r="CQ265" s="102">
        <f t="shared" ref="CQ265:CQ292" si="430">IF(CO$1="","",SUM(CO265:CP265))</f>
        <v>0</v>
      </c>
      <c r="CR265" s="535"/>
      <c r="CS265" s="535"/>
      <c r="CT265" s="407"/>
      <c r="CU265" s="322"/>
      <c r="CV265" s="79">
        <f t="shared" si="411"/>
        <v>0</v>
      </c>
      <c r="CW265" s="79">
        <f t="shared" si="412"/>
        <v>0</v>
      </c>
      <c r="CX265" s="102">
        <f t="shared" ref="CX265:CX292" si="431">IF(CV$1="","",SUM(CV265:CW265))</f>
        <v>0</v>
      </c>
      <c r="CY265" s="535"/>
      <c r="CZ265" s="535"/>
      <c r="DA265" s="407"/>
      <c r="DB265" s="322"/>
      <c r="DC265" s="79">
        <f t="shared" si="413"/>
        <v>0</v>
      </c>
      <c r="DD265" s="79">
        <f t="shared" si="414"/>
        <v>0</v>
      </c>
      <c r="DE265" s="102">
        <f t="shared" ref="DE265:DE292" si="432">IF(DC$1="","",SUM(DC265:DD265))</f>
        <v>0</v>
      </c>
      <c r="DF265" s="535"/>
      <c r="DG265" s="535"/>
      <c r="DH265" s="407"/>
      <c r="DI265" s="322"/>
      <c r="DJ265" s="79">
        <f t="shared" si="415"/>
        <v>0</v>
      </c>
      <c r="DK265" s="79">
        <f t="shared" si="416"/>
        <v>0</v>
      </c>
      <c r="DL265" s="102">
        <f t="shared" ref="DL265:DL292" si="433">IF(DJ$1="","",SUM(DJ265:DK265))</f>
        <v>0</v>
      </c>
      <c r="DM265" s="535"/>
      <c r="DN265" s="535"/>
      <c r="DO265" s="407"/>
      <c r="DP265" s="322"/>
      <c r="DQ265" s="79">
        <f t="shared" si="417"/>
        <v>0</v>
      </c>
      <c r="DR265" s="79">
        <f t="shared" si="418"/>
        <v>0</v>
      </c>
      <c r="DS265" s="102">
        <f t="shared" ref="DS265:DS292" si="434">IF(DQ$1="","",SUM(DQ265:DR265))</f>
        <v>0</v>
      </c>
      <c r="DT265" s="535"/>
      <c r="DU265" s="535"/>
      <c r="DV265" s="407"/>
    </row>
    <row r="266" spans="1:126" ht="12.75" outlineLevel="1" x14ac:dyDescent="0.2">
      <c r="A266" s="154" t="s">
        <v>25</v>
      </c>
      <c r="B266" s="170"/>
      <c r="C266" s="55"/>
      <c r="D266" s="55"/>
      <c r="E266" s="102">
        <f t="shared" si="383"/>
        <v>0</v>
      </c>
      <c r="F266" s="210"/>
      <c r="G266" s="18" t="s">
        <v>251</v>
      </c>
      <c r="H266" s="323" t="s">
        <v>345</v>
      </c>
      <c r="I266" s="79">
        <f t="shared" si="384"/>
        <v>0</v>
      </c>
      <c r="J266" s="79">
        <f t="shared" si="385"/>
        <v>0</v>
      </c>
      <c r="K266" s="78">
        <f t="shared" si="386"/>
        <v>0</v>
      </c>
      <c r="L266" s="535"/>
      <c r="M266" s="535"/>
      <c r="N266" s="407"/>
      <c r="O266" s="322" t="str">
        <f t="shared" si="334"/>
        <v>SLC</v>
      </c>
      <c r="P266" s="79">
        <f t="shared" si="387"/>
        <v>0</v>
      </c>
      <c r="Q266" s="79">
        <f t="shared" si="388"/>
        <v>0</v>
      </c>
      <c r="R266" s="78">
        <f t="shared" si="419"/>
        <v>0</v>
      </c>
      <c r="S266" s="535"/>
      <c r="T266" s="535"/>
      <c r="U266" s="407"/>
      <c r="V266" s="322"/>
      <c r="W266" s="79">
        <f t="shared" si="389"/>
        <v>0</v>
      </c>
      <c r="X266" s="79">
        <f t="shared" si="390"/>
        <v>0</v>
      </c>
      <c r="Y266" s="78">
        <f t="shared" si="420"/>
        <v>0</v>
      </c>
      <c r="Z266" s="535"/>
      <c r="AA266" s="535"/>
      <c r="AB266" s="407"/>
      <c r="AC266" s="322"/>
      <c r="AD266" s="79">
        <f t="shared" si="391"/>
        <v>0</v>
      </c>
      <c r="AE266" s="79">
        <f t="shared" si="392"/>
        <v>0</v>
      </c>
      <c r="AF266" s="78">
        <f t="shared" si="421"/>
        <v>0</v>
      </c>
      <c r="AG266" s="535"/>
      <c r="AH266" s="535"/>
      <c r="AI266" s="407"/>
      <c r="AJ266" s="322"/>
      <c r="AK266" s="79">
        <f t="shared" si="393"/>
        <v>0</v>
      </c>
      <c r="AL266" s="79">
        <f t="shared" si="394"/>
        <v>0</v>
      </c>
      <c r="AM266" s="78">
        <f t="shared" si="422"/>
        <v>0</v>
      </c>
      <c r="AN266" s="535"/>
      <c r="AO266" s="535"/>
      <c r="AP266" s="407"/>
      <c r="AQ266" s="322"/>
      <c r="AR266" s="79">
        <f t="shared" si="395"/>
        <v>0</v>
      </c>
      <c r="AS266" s="79">
        <f t="shared" si="396"/>
        <v>0</v>
      </c>
      <c r="AT266" s="78">
        <f t="shared" si="423"/>
        <v>0</v>
      </c>
      <c r="AU266" s="535"/>
      <c r="AV266" s="535"/>
      <c r="AW266" s="407"/>
      <c r="AX266" s="322"/>
      <c r="AY266" s="79">
        <f t="shared" si="397"/>
        <v>0</v>
      </c>
      <c r="AZ266" s="79">
        <f t="shared" si="398"/>
        <v>0</v>
      </c>
      <c r="BA266" s="78">
        <f t="shared" si="424"/>
        <v>0</v>
      </c>
      <c r="BB266" s="535"/>
      <c r="BC266" s="535"/>
      <c r="BD266" s="407"/>
      <c r="BE266" s="322"/>
      <c r="BF266" s="79">
        <f t="shared" si="399"/>
        <v>0</v>
      </c>
      <c r="BG266" s="79">
        <f t="shared" si="400"/>
        <v>0</v>
      </c>
      <c r="BH266" s="78">
        <f t="shared" si="425"/>
        <v>0</v>
      </c>
      <c r="BI266" s="535"/>
      <c r="BJ266" s="535"/>
      <c r="BK266" s="407"/>
      <c r="BL266" s="322"/>
      <c r="BM266" s="79">
        <f t="shared" si="401"/>
        <v>0</v>
      </c>
      <c r="BN266" s="79">
        <f t="shared" si="402"/>
        <v>0</v>
      </c>
      <c r="BO266" s="78">
        <f t="shared" si="426"/>
        <v>0</v>
      </c>
      <c r="BP266" s="535"/>
      <c r="BQ266" s="535"/>
      <c r="BR266" s="407"/>
      <c r="BS266" s="322"/>
      <c r="BT266" s="79">
        <f t="shared" si="403"/>
        <v>0</v>
      </c>
      <c r="BU266" s="79">
        <f t="shared" si="404"/>
        <v>0</v>
      </c>
      <c r="BV266" s="78">
        <f t="shared" si="427"/>
        <v>0</v>
      </c>
      <c r="BW266" s="535"/>
      <c r="BX266" s="535"/>
      <c r="BY266" s="407"/>
      <c r="BZ266" s="322"/>
      <c r="CA266" s="79">
        <f t="shared" si="405"/>
        <v>0</v>
      </c>
      <c r="CB266" s="79">
        <f t="shared" si="406"/>
        <v>0</v>
      </c>
      <c r="CC266" s="78">
        <f t="shared" si="428"/>
        <v>0</v>
      </c>
      <c r="CD266" s="535"/>
      <c r="CE266" s="535"/>
      <c r="CF266" s="407"/>
      <c r="CG266" s="322"/>
      <c r="CH266" s="79">
        <f t="shared" si="407"/>
        <v>0</v>
      </c>
      <c r="CI266" s="79">
        <f t="shared" si="408"/>
        <v>0</v>
      </c>
      <c r="CJ266" s="78">
        <f t="shared" si="429"/>
        <v>0</v>
      </c>
      <c r="CK266" s="535"/>
      <c r="CL266" s="535"/>
      <c r="CM266" s="407"/>
      <c r="CN266" s="322"/>
      <c r="CO266" s="79">
        <f t="shared" si="409"/>
        <v>0</v>
      </c>
      <c r="CP266" s="79">
        <f t="shared" si="410"/>
        <v>0</v>
      </c>
      <c r="CQ266" s="78">
        <f t="shared" si="430"/>
        <v>0</v>
      </c>
      <c r="CR266" s="535"/>
      <c r="CS266" s="535"/>
      <c r="CT266" s="407"/>
      <c r="CU266" s="322"/>
      <c r="CV266" s="79">
        <f t="shared" si="411"/>
        <v>0</v>
      </c>
      <c r="CW266" s="79">
        <f t="shared" si="412"/>
        <v>0</v>
      </c>
      <c r="CX266" s="78">
        <f t="shared" si="431"/>
        <v>0</v>
      </c>
      <c r="CY266" s="535"/>
      <c r="CZ266" s="535"/>
      <c r="DA266" s="407"/>
      <c r="DB266" s="322"/>
      <c r="DC266" s="79">
        <f t="shared" si="413"/>
        <v>0</v>
      </c>
      <c r="DD266" s="79">
        <f t="shared" si="414"/>
        <v>0</v>
      </c>
      <c r="DE266" s="78">
        <f t="shared" si="432"/>
        <v>0</v>
      </c>
      <c r="DF266" s="535"/>
      <c r="DG266" s="535"/>
      <c r="DH266" s="407"/>
      <c r="DI266" s="322"/>
      <c r="DJ266" s="79">
        <f t="shared" si="415"/>
        <v>0</v>
      </c>
      <c r="DK266" s="79">
        <f t="shared" si="416"/>
        <v>0</v>
      </c>
      <c r="DL266" s="78">
        <f t="shared" si="433"/>
        <v>0</v>
      </c>
      <c r="DM266" s="535"/>
      <c r="DN266" s="535"/>
      <c r="DO266" s="407"/>
      <c r="DP266" s="322"/>
      <c r="DQ266" s="79">
        <f t="shared" si="417"/>
        <v>0</v>
      </c>
      <c r="DR266" s="79">
        <f t="shared" si="418"/>
        <v>0</v>
      </c>
      <c r="DS266" s="78">
        <f t="shared" si="434"/>
        <v>0</v>
      </c>
      <c r="DT266" s="535"/>
      <c r="DU266" s="535"/>
      <c r="DV266" s="407"/>
    </row>
    <row r="267" spans="1:126" ht="12.75" outlineLevel="1" x14ac:dyDescent="0.2">
      <c r="A267" s="154" t="s">
        <v>73</v>
      </c>
      <c r="B267" s="170"/>
      <c r="C267" s="55"/>
      <c r="D267" s="55"/>
      <c r="E267" s="102">
        <f t="shared" si="383"/>
        <v>0</v>
      </c>
      <c r="F267" s="210"/>
      <c r="G267" s="18"/>
      <c r="H267" s="323" t="s">
        <v>345</v>
      </c>
      <c r="I267" s="79">
        <f t="shared" si="384"/>
        <v>0</v>
      </c>
      <c r="J267" s="79">
        <f t="shared" si="385"/>
        <v>0</v>
      </c>
      <c r="K267" s="102">
        <f t="shared" si="386"/>
        <v>0</v>
      </c>
      <c r="L267" s="535"/>
      <c r="M267" s="535"/>
      <c r="N267" s="407"/>
      <c r="O267" s="322" t="str">
        <f t="shared" si="334"/>
        <v>SLC</v>
      </c>
      <c r="P267" s="79">
        <f t="shared" si="387"/>
        <v>0</v>
      </c>
      <c r="Q267" s="79">
        <f t="shared" si="388"/>
        <v>0</v>
      </c>
      <c r="R267" s="102">
        <f t="shared" si="419"/>
        <v>0</v>
      </c>
      <c r="S267" s="535"/>
      <c r="T267" s="535"/>
      <c r="U267" s="407"/>
      <c r="V267" s="322"/>
      <c r="W267" s="79">
        <f t="shared" si="389"/>
        <v>0</v>
      </c>
      <c r="X267" s="79">
        <f t="shared" si="390"/>
        <v>0</v>
      </c>
      <c r="Y267" s="102">
        <f t="shared" si="420"/>
        <v>0</v>
      </c>
      <c r="Z267" s="535"/>
      <c r="AA267" s="535"/>
      <c r="AB267" s="407"/>
      <c r="AC267" s="322"/>
      <c r="AD267" s="79">
        <f t="shared" si="391"/>
        <v>0</v>
      </c>
      <c r="AE267" s="79">
        <f t="shared" si="392"/>
        <v>0</v>
      </c>
      <c r="AF267" s="102">
        <f t="shared" si="421"/>
        <v>0</v>
      </c>
      <c r="AG267" s="535"/>
      <c r="AH267" s="535"/>
      <c r="AI267" s="407"/>
      <c r="AJ267" s="322"/>
      <c r="AK267" s="79">
        <f t="shared" si="393"/>
        <v>0</v>
      </c>
      <c r="AL267" s="79">
        <f t="shared" si="394"/>
        <v>0</v>
      </c>
      <c r="AM267" s="102">
        <f t="shared" si="422"/>
        <v>0</v>
      </c>
      <c r="AN267" s="535"/>
      <c r="AO267" s="535"/>
      <c r="AP267" s="407"/>
      <c r="AQ267" s="322"/>
      <c r="AR267" s="79">
        <f t="shared" si="395"/>
        <v>0</v>
      </c>
      <c r="AS267" s="79">
        <f t="shared" si="396"/>
        <v>0</v>
      </c>
      <c r="AT267" s="102">
        <f t="shared" si="423"/>
        <v>0</v>
      </c>
      <c r="AU267" s="535"/>
      <c r="AV267" s="535"/>
      <c r="AW267" s="407"/>
      <c r="AX267" s="322"/>
      <c r="AY267" s="79">
        <f t="shared" si="397"/>
        <v>0</v>
      </c>
      <c r="AZ267" s="79">
        <f t="shared" si="398"/>
        <v>0</v>
      </c>
      <c r="BA267" s="102">
        <f t="shared" si="424"/>
        <v>0</v>
      </c>
      <c r="BB267" s="535"/>
      <c r="BC267" s="535"/>
      <c r="BD267" s="407"/>
      <c r="BE267" s="322"/>
      <c r="BF267" s="79">
        <f t="shared" si="399"/>
        <v>0</v>
      </c>
      <c r="BG267" s="79">
        <f t="shared" si="400"/>
        <v>0</v>
      </c>
      <c r="BH267" s="102">
        <f t="shared" si="425"/>
        <v>0</v>
      </c>
      <c r="BI267" s="535"/>
      <c r="BJ267" s="535"/>
      <c r="BK267" s="407"/>
      <c r="BL267" s="322"/>
      <c r="BM267" s="79">
        <f t="shared" si="401"/>
        <v>0</v>
      </c>
      <c r="BN267" s="79">
        <f t="shared" si="402"/>
        <v>0</v>
      </c>
      <c r="BO267" s="102">
        <f t="shared" si="426"/>
        <v>0</v>
      </c>
      <c r="BP267" s="535"/>
      <c r="BQ267" s="535"/>
      <c r="BR267" s="407"/>
      <c r="BS267" s="322"/>
      <c r="BT267" s="79">
        <f t="shared" si="403"/>
        <v>0</v>
      </c>
      <c r="BU267" s="79">
        <f t="shared" si="404"/>
        <v>0</v>
      </c>
      <c r="BV267" s="102">
        <f t="shared" si="427"/>
        <v>0</v>
      </c>
      <c r="BW267" s="535"/>
      <c r="BX267" s="535"/>
      <c r="BY267" s="407"/>
      <c r="BZ267" s="322"/>
      <c r="CA267" s="79">
        <f t="shared" si="405"/>
        <v>0</v>
      </c>
      <c r="CB267" s="79">
        <f t="shared" si="406"/>
        <v>0</v>
      </c>
      <c r="CC267" s="102">
        <f t="shared" si="428"/>
        <v>0</v>
      </c>
      <c r="CD267" s="535"/>
      <c r="CE267" s="535"/>
      <c r="CF267" s="407"/>
      <c r="CG267" s="322"/>
      <c r="CH267" s="79">
        <f t="shared" si="407"/>
        <v>0</v>
      </c>
      <c r="CI267" s="79">
        <f t="shared" si="408"/>
        <v>0</v>
      </c>
      <c r="CJ267" s="102">
        <f t="shared" si="429"/>
        <v>0</v>
      </c>
      <c r="CK267" s="535"/>
      <c r="CL267" s="535"/>
      <c r="CM267" s="407"/>
      <c r="CN267" s="322"/>
      <c r="CO267" s="79">
        <f t="shared" si="409"/>
        <v>0</v>
      </c>
      <c r="CP267" s="79">
        <f t="shared" si="410"/>
        <v>0</v>
      </c>
      <c r="CQ267" s="102">
        <f t="shared" si="430"/>
        <v>0</v>
      </c>
      <c r="CR267" s="535"/>
      <c r="CS267" s="535"/>
      <c r="CT267" s="407"/>
      <c r="CU267" s="322"/>
      <c r="CV267" s="79">
        <f t="shared" si="411"/>
        <v>0</v>
      </c>
      <c r="CW267" s="79">
        <f t="shared" si="412"/>
        <v>0</v>
      </c>
      <c r="CX267" s="102">
        <f t="shared" si="431"/>
        <v>0</v>
      </c>
      <c r="CY267" s="535"/>
      <c r="CZ267" s="535"/>
      <c r="DA267" s="407"/>
      <c r="DB267" s="322"/>
      <c r="DC267" s="79">
        <f t="shared" si="413"/>
        <v>0</v>
      </c>
      <c r="DD267" s="79">
        <f t="shared" si="414"/>
        <v>0</v>
      </c>
      <c r="DE267" s="102">
        <f t="shared" si="432"/>
        <v>0</v>
      </c>
      <c r="DF267" s="535"/>
      <c r="DG267" s="535"/>
      <c r="DH267" s="407"/>
      <c r="DI267" s="322"/>
      <c r="DJ267" s="79">
        <f t="shared" si="415"/>
        <v>0</v>
      </c>
      <c r="DK267" s="79">
        <f t="shared" si="416"/>
        <v>0</v>
      </c>
      <c r="DL267" s="102">
        <f t="shared" si="433"/>
        <v>0</v>
      </c>
      <c r="DM267" s="535"/>
      <c r="DN267" s="535"/>
      <c r="DO267" s="407"/>
      <c r="DP267" s="322"/>
      <c r="DQ267" s="79">
        <f t="shared" si="417"/>
        <v>0</v>
      </c>
      <c r="DR267" s="79">
        <f t="shared" si="418"/>
        <v>0</v>
      </c>
      <c r="DS267" s="102">
        <f t="shared" si="434"/>
        <v>0</v>
      </c>
      <c r="DT267" s="535"/>
      <c r="DU267" s="535"/>
      <c r="DV267" s="407"/>
    </row>
    <row r="268" spans="1:126" ht="12.75" outlineLevel="1" x14ac:dyDescent="0.2">
      <c r="A268" s="154" t="s">
        <v>33</v>
      </c>
      <c r="B268" s="170"/>
      <c r="C268" s="55"/>
      <c r="D268" s="55"/>
      <c r="E268" s="102">
        <f t="shared" si="383"/>
        <v>0</v>
      </c>
      <c r="F268" s="210"/>
      <c r="G268" s="18"/>
      <c r="H268" s="323" t="s">
        <v>345</v>
      </c>
      <c r="I268" s="79">
        <f t="shared" si="384"/>
        <v>0</v>
      </c>
      <c r="J268" s="79">
        <f t="shared" si="385"/>
        <v>0</v>
      </c>
      <c r="K268" s="102">
        <f t="shared" si="386"/>
        <v>0</v>
      </c>
      <c r="L268" s="535"/>
      <c r="M268" s="535"/>
      <c r="N268" s="407"/>
      <c r="O268" s="322" t="str">
        <f t="shared" si="334"/>
        <v>SLC</v>
      </c>
      <c r="P268" s="79">
        <f t="shared" si="387"/>
        <v>0</v>
      </c>
      <c r="Q268" s="79">
        <f t="shared" si="388"/>
        <v>0</v>
      </c>
      <c r="R268" s="102">
        <f t="shared" si="419"/>
        <v>0</v>
      </c>
      <c r="S268" s="535"/>
      <c r="T268" s="535"/>
      <c r="U268" s="407"/>
      <c r="V268" s="322"/>
      <c r="W268" s="79">
        <f t="shared" si="389"/>
        <v>0</v>
      </c>
      <c r="X268" s="79">
        <f t="shared" si="390"/>
        <v>0</v>
      </c>
      <c r="Y268" s="102">
        <f t="shared" si="420"/>
        <v>0</v>
      </c>
      <c r="Z268" s="535"/>
      <c r="AA268" s="535"/>
      <c r="AB268" s="407"/>
      <c r="AC268" s="322"/>
      <c r="AD268" s="79">
        <f t="shared" si="391"/>
        <v>0</v>
      </c>
      <c r="AE268" s="79">
        <f t="shared" si="392"/>
        <v>0</v>
      </c>
      <c r="AF268" s="102">
        <f t="shared" si="421"/>
        <v>0</v>
      </c>
      <c r="AG268" s="535"/>
      <c r="AH268" s="535"/>
      <c r="AI268" s="407"/>
      <c r="AJ268" s="322"/>
      <c r="AK268" s="79">
        <f t="shared" si="393"/>
        <v>0</v>
      </c>
      <c r="AL268" s="79">
        <f t="shared" si="394"/>
        <v>0</v>
      </c>
      <c r="AM268" s="102">
        <f t="shared" si="422"/>
        <v>0</v>
      </c>
      <c r="AN268" s="535"/>
      <c r="AO268" s="535"/>
      <c r="AP268" s="407"/>
      <c r="AQ268" s="322"/>
      <c r="AR268" s="79">
        <f t="shared" si="395"/>
        <v>0</v>
      </c>
      <c r="AS268" s="79">
        <f t="shared" si="396"/>
        <v>0</v>
      </c>
      <c r="AT268" s="102">
        <f t="shared" si="423"/>
        <v>0</v>
      </c>
      <c r="AU268" s="535"/>
      <c r="AV268" s="535"/>
      <c r="AW268" s="407"/>
      <c r="AX268" s="322"/>
      <c r="AY268" s="79">
        <f t="shared" si="397"/>
        <v>0</v>
      </c>
      <c r="AZ268" s="79">
        <f t="shared" si="398"/>
        <v>0</v>
      </c>
      <c r="BA268" s="102">
        <f t="shared" si="424"/>
        <v>0</v>
      </c>
      <c r="BB268" s="535"/>
      <c r="BC268" s="535"/>
      <c r="BD268" s="407"/>
      <c r="BE268" s="322"/>
      <c r="BF268" s="79">
        <f t="shared" si="399"/>
        <v>0</v>
      </c>
      <c r="BG268" s="79">
        <f t="shared" si="400"/>
        <v>0</v>
      </c>
      <c r="BH268" s="102">
        <f t="shared" si="425"/>
        <v>0</v>
      </c>
      <c r="BI268" s="535"/>
      <c r="BJ268" s="535"/>
      <c r="BK268" s="407"/>
      <c r="BL268" s="322"/>
      <c r="BM268" s="79">
        <f t="shared" si="401"/>
        <v>0</v>
      </c>
      <c r="BN268" s="79">
        <f t="shared" si="402"/>
        <v>0</v>
      </c>
      <c r="BO268" s="102">
        <f t="shared" si="426"/>
        <v>0</v>
      </c>
      <c r="BP268" s="535"/>
      <c r="BQ268" s="535"/>
      <c r="BR268" s="407"/>
      <c r="BS268" s="322"/>
      <c r="BT268" s="79">
        <f t="shared" si="403"/>
        <v>0</v>
      </c>
      <c r="BU268" s="79">
        <f t="shared" si="404"/>
        <v>0</v>
      </c>
      <c r="BV268" s="102">
        <f t="shared" si="427"/>
        <v>0</v>
      </c>
      <c r="BW268" s="535"/>
      <c r="BX268" s="535"/>
      <c r="BY268" s="407"/>
      <c r="BZ268" s="322"/>
      <c r="CA268" s="79">
        <f t="shared" si="405"/>
        <v>0</v>
      </c>
      <c r="CB268" s="79">
        <f t="shared" si="406"/>
        <v>0</v>
      </c>
      <c r="CC268" s="102">
        <f t="shared" si="428"/>
        <v>0</v>
      </c>
      <c r="CD268" s="535"/>
      <c r="CE268" s="535"/>
      <c r="CF268" s="407"/>
      <c r="CG268" s="322"/>
      <c r="CH268" s="79">
        <f t="shared" si="407"/>
        <v>0</v>
      </c>
      <c r="CI268" s="79">
        <f t="shared" si="408"/>
        <v>0</v>
      </c>
      <c r="CJ268" s="102">
        <f t="shared" si="429"/>
        <v>0</v>
      </c>
      <c r="CK268" s="535"/>
      <c r="CL268" s="535"/>
      <c r="CM268" s="407"/>
      <c r="CN268" s="322"/>
      <c r="CO268" s="79">
        <f t="shared" si="409"/>
        <v>0</v>
      </c>
      <c r="CP268" s="79">
        <f t="shared" si="410"/>
        <v>0</v>
      </c>
      <c r="CQ268" s="102">
        <f t="shared" si="430"/>
        <v>0</v>
      </c>
      <c r="CR268" s="535"/>
      <c r="CS268" s="535"/>
      <c r="CT268" s="407"/>
      <c r="CU268" s="322"/>
      <c r="CV268" s="79">
        <f t="shared" si="411"/>
        <v>0</v>
      </c>
      <c r="CW268" s="79">
        <f t="shared" si="412"/>
        <v>0</v>
      </c>
      <c r="CX268" s="102">
        <f t="shared" si="431"/>
        <v>0</v>
      </c>
      <c r="CY268" s="535"/>
      <c r="CZ268" s="535"/>
      <c r="DA268" s="407"/>
      <c r="DB268" s="322"/>
      <c r="DC268" s="79">
        <f t="shared" si="413"/>
        <v>0</v>
      </c>
      <c r="DD268" s="79">
        <f t="shared" si="414"/>
        <v>0</v>
      </c>
      <c r="DE268" s="102">
        <f t="shared" si="432"/>
        <v>0</v>
      </c>
      <c r="DF268" s="535"/>
      <c r="DG268" s="535"/>
      <c r="DH268" s="407"/>
      <c r="DI268" s="322"/>
      <c r="DJ268" s="79">
        <f t="shared" si="415"/>
        <v>0</v>
      </c>
      <c r="DK268" s="79">
        <f t="shared" si="416"/>
        <v>0</v>
      </c>
      <c r="DL268" s="102">
        <f t="shared" si="433"/>
        <v>0</v>
      </c>
      <c r="DM268" s="535"/>
      <c r="DN268" s="535"/>
      <c r="DO268" s="407"/>
      <c r="DP268" s="322"/>
      <c r="DQ268" s="79">
        <f t="shared" si="417"/>
        <v>0</v>
      </c>
      <c r="DR268" s="79">
        <f t="shared" si="418"/>
        <v>0</v>
      </c>
      <c r="DS268" s="102">
        <f t="shared" si="434"/>
        <v>0</v>
      </c>
      <c r="DT268" s="535"/>
      <c r="DU268" s="535"/>
      <c r="DV268" s="407"/>
    </row>
    <row r="269" spans="1:126" ht="12.75" outlineLevel="1" x14ac:dyDescent="0.2">
      <c r="A269" s="154" t="s">
        <v>231</v>
      </c>
      <c r="B269" s="182" t="s">
        <v>232</v>
      </c>
      <c r="C269" s="55"/>
      <c r="D269" s="55"/>
      <c r="E269" s="102">
        <f t="shared" si="383"/>
        <v>0</v>
      </c>
      <c r="F269" s="176"/>
      <c r="G269" s="18"/>
      <c r="H269" s="323" t="s">
        <v>345</v>
      </c>
      <c r="I269" s="79">
        <f t="shared" si="384"/>
        <v>0</v>
      </c>
      <c r="J269" s="79">
        <f t="shared" si="385"/>
        <v>0</v>
      </c>
      <c r="K269" s="102">
        <f t="shared" si="386"/>
        <v>0</v>
      </c>
      <c r="L269" s="535"/>
      <c r="M269" s="535"/>
      <c r="N269" s="407"/>
      <c r="O269" s="322" t="str">
        <f t="shared" si="334"/>
        <v>SLC</v>
      </c>
      <c r="P269" s="79">
        <f t="shared" si="387"/>
        <v>0</v>
      </c>
      <c r="Q269" s="79">
        <f t="shared" si="388"/>
        <v>0</v>
      </c>
      <c r="R269" s="102">
        <f t="shared" si="419"/>
        <v>0</v>
      </c>
      <c r="S269" s="535"/>
      <c r="T269" s="535"/>
      <c r="U269" s="407"/>
      <c r="V269" s="322"/>
      <c r="W269" s="79">
        <f t="shared" si="389"/>
        <v>0</v>
      </c>
      <c r="X269" s="79">
        <f t="shared" si="390"/>
        <v>0</v>
      </c>
      <c r="Y269" s="102">
        <f t="shared" si="420"/>
        <v>0</v>
      </c>
      <c r="Z269" s="535"/>
      <c r="AA269" s="535"/>
      <c r="AB269" s="407"/>
      <c r="AC269" s="322"/>
      <c r="AD269" s="79">
        <f t="shared" si="391"/>
        <v>0</v>
      </c>
      <c r="AE269" s="79">
        <f t="shared" si="392"/>
        <v>0</v>
      </c>
      <c r="AF269" s="102">
        <f t="shared" si="421"/>
        <v>0</v>
      </c>
      <c r="AG269" s="535"/>
      <c r="AH269" s="535"/>
      <c r="AI269" s="407"/>
      <c r="AJ269" s="322"/>
      <c r="AK269" s="79">
        <f t="shared" si="393"/>
        <v>0</v>
      </c>
      <c r="AL269" s="79">
        <f t="shared" si="394"/>
        <v>0</v>
      </c>
      <c r="AM269" s="102">
        <f t="shared" si="422"/>
        <v>0</v>
      </c>
      <c r="AN269" s="535"/>
      <c r="AO269" s="535"/>
      <c r="AP269" s="407"/>
      <c r="AQ269" s="322"/>
      <c r="AR269" s="79">
        <f t="shared" si="395"/>
        <v>0</v>
      </c>
      <c r="AS269" s="79">
        <f t="shared" si="396"/>
        <v>0</v>
      </c>
      <c r="AT269" s="102">
        <f t="shared" si="423"/>
        <v>0</v>
      </c>
      <c r="AU269" s="535"/>
      <c r="AV269" s="535"/>
      <c r="AW269" s="407"/>
      <c r="AX269" s="322"/>
      <c r="AY269" s="79">
        <f t="shared" si="397"/>
        <v>0</v>
      </c>
      <c r="AZ269" s="79">
        <f t="shared" si="398"/>
        <v>0</v>
      </c>
      <c r="BA269" s="102">
        <f t="shared" si="424"/>
        <v>0</v>
      </c>
      <c r="BB269" s="535"/>
      <c r="BC269" s="535"/>
      <c r="BD269" s="407"/>
      <c r="BE269" s="322"/>
      <c r="BF269" s="79">
        <f t="shared" si="399"/>
        <v>0</v>
      </c>
      <c r="BG269" s="79">
        <f t="shared" si="400"/>
        <v>0</v>
      </c>
      <c r="BH269" s="102">
        <f t="shared" si="425"/>
        <v>0</v>
      </c>
      <c r="BI269" s="535"/>
      <c r="BJ269" s="535"/>
      <c r="BK269" s="407"/>
      <c r="BL269" s="322"/>
      <c r="BM269" s="79">
        <f t="shared" si="401"/>
        <v>0</v>
      </c>
      <c r="BN269" s="79">
        <f t="shared" si="402"/>
        <v>0</v>
      </c>
      <c r="BO269" s="102">
        <f t="shared" si="426"/>
        <v>0</v>
      </c>
      <c r="BP269" s="535"/>
      <c r="BQ269" s="535"/>
      <c r="BR269" s="407"/>
      <c r="BS269" s="322"/>
      <c r="BT269" s="79">
        <f t="shared" si="403"/>
        <v>0</v>
      </c>
      <c r="BU269" s="79">
        <f t="shared" si="404"/>
        <v>0</v>
      </c>
      <c r="BV269" s="102">
        <f t="shared" si="427"/>
        <v>0</v>
      </c>
      <c r="BW269" s="535"/>
      <c r="BX269" s="535"/>
      <c r="BY269" s="407"/>
      <c r="BZ269" s="322"/>
      <c r="CA269" s="79">
        <f t="shared" si="405"/>
        <v>0</v>
      </c>
      <c r="CB269" s="79">
        <f t="shared" si="406"/>
        <v>0</v>
      </c>
      <c r="CC269" s="102">
        <f t="shared" si="428"/>
        <v>0</v>
      </c>
      <c r="CD269" s="535"/>
      <c r="CE269" s="535"/>
      <c r="CF269" s="407"/>
      <c r="CG269" s="322"/>
      <c r="CH269" s="79">
        <f t="shared" si="407"/>
        <v>0</v>
      </c>
      <c r="CI269" s="79">
        <f t="shared" si="408"/>
        <v>0</v>
      </c>
      <c r="CJ269" s="102">
        <f t="shared" si="429"/>
        <v>0</v>
      </c>
      <c r="CK269" s="535"/>
      <c r="CL269" s="535"/>
      <c r="CM269" s="407"/>
      <c r="CN269" s="322"/>
      <c r="CO269" s="79">
        <f t="shared" si="409"/>
        <v>0</v>
      </c>
      <c r="CP269" s="79">
        <f t="shared" si="410"/>
        <v>0</v>
      </c>
      <c r="CQ269" s="102">
        <f t="shared" si="430"/>
        <v>0</v>
      </c>
      <c r="CR269" s="535"/>
      <c r="CS269" s="535"/>
      <c r="CT269" s="407"/>
      <c r="CU269" s="322"/>
      <c r="CV269" s="79">
        <f t="shared" si="411"/>
        <v>0</v>
      </c>
      <c r="CW269" s="79">
        <f t="shared" si="412"/>
        <v>0</v>
      </c>
      <c r="CX269" s="102">
        <f t="shared" si="431"/>
        <v>0</v>
      </c>
      <c r="CY269" s="535"/>
      <c r="CZ269" s="535"/>
      <c r="DA269" s="407"/>
      <c r="DB269" s="322"/>
      <c r="DC269" s="79">
        <f t="shared" si="413"/>
        <v>0</v>
      </c>
      <c r="DD269" s="79">
        <f t="shared" si="414"/>
        <v>0</v>
      </c>
      <c r="DE269" s="102">
        <f t="shared" si="432"/>
        <v>0</v>
      </c>
      <c r="DF269" s="535"/>
      <c r="DG269" s="535"/>
      <c r="DH269" s="407"/>
      <c r="DI269" s="322"/>
      <c r="DJ269" s="79">
        <f t="shared" si="415"/>
        <v>0</v>
      </c>
      <c r="DK269" s="79">
        <f t="shared" si="416"/>
        <v>0</v>
      </c>
      <c r="DL269" s="102">
        <f t="shared" si="433"/>
        <v>0</v>
      </c>
      <c r="DM269" s="535"/>
      <c r="DN269" s="535"/>
      <c r="DO269" s="407"/>
      <c r="DP269" s="322"/>
      <c r="DQ269" s="79">
        <f t="shared" si="417"/>
        <v>0</v>
      </c>
      <c r="DR269" s="79">
        <f t="shared" si="418"/>
        <v>0</v>
      </c>
      <c r="DS269" s="102">
        <f t="shared" si="434"/>
        <v>0</v>
      </c>
      <c r="DT269" s="535"/>
      <c r="DU269" s="535"/>
      <c r="DV269" s="407"/>
    </row>
    <row r="270" spans="1:126" ht="12.75" outlineLevel="1" x14ac:dyDescent="0.2">
      <c r="A270" s="154" t="s">
        <v>233</v>
      </c>
      <c r="B270" s="182" t="s">
        <v>220</v>
      </c>
      <c r="C270" s="55"/>
      <c r="D270" s="55"/>
      <c r="E270" s="102">
        <f t="shared" si="383"/>
        <v>0</v>
      </c>
      <c r="F270" s="210"/>
      <c r="G270" s="18"/>
      <c r="H270" s="323" t="s">
        <v>345</v>
      </c>
      <c r="I270" s="79">
        <f t="shared" si="384"/>
        <v>0</v>
      </c>
      <c r="J270" s="79">
        <f t="shared" si="385"/>
        <v>0</v>
      </c>
      <c r="K270" s="102">
        <f t="shared" si="386"/>
        <v>0</v>
      </c>
      <c r="L270" s="535"/>
      <c r="M270" s="535"/>
      <c r="N270" s="407"/>
      <c r="O270" s="322" t="str">
        <f t="shared" si="334"/>
        <v>SLC</v>
      </c>
      <c r="P270" s="79">
        <f t="shared" si="387"/>
        <v>0</v>
      </c>
      <c r="Q270" s="79">
        <f t="shared" si="388"/>
        <v>0</v>
      </c>
      <c r="R270" s="102">
        <f t="shared" si="419"/>
        <v>0</v>
      </c>
      <c r="S270" s="535"/>
      <c r="T270" s="535"/>
      <c r="U270" s="407"/>
      <c r="V270" s="322"/>
      <c r="W270" s="79">
        <f t="shared" si="389"/>
        <v>0</v>
      </c>
      <c r="X270" s="79">
        <f t="shared" si="390"/>
        <v>0</v>
      </c>
      <c r="Y270" s="102">
        <f t="shared" si="420"/>
        <v>0</v>
      </c>
      <c r="Z270" s="535"/>
      <c r="AA270" s="535"/>
      <c r="AB270" s="407"/>
      <c r="AC270" s="322"/>
      <c r="AD270" s="79">
        <f t="shared" si="391"/>
        <v>0</v>
      </c>
      <c r="AE270" s="79">
        <f t="shared" si="392"/>
        <v>0</v>
      </c>
      <c r="AF270" s="102">
        <f t="shared" si="421"/>
        <v>0</v>
      </c>
      <c r="AG270" s="535"/>
      <c r="AH270" s="535"/>
      <c r="AI270" s="407"/>
      <c r="AJ270" s="322"/>
      <c r="AK270" s="79">
        <f t="shared" si="393"/>
        <v>0</v>
      </c>
      <c r="AL270" s="79">
        <f t="shared" si="394"/>
        <v>0</v>
      </c>
      <c r="AM270" s="102">
        <f t="shared" si="422"/>
        <v>0</v>
      </c>
      <c r="AN270" s="535"/>
      <c r="AO270" s="535"/>
      <c r="AP270" s="407"/>
      <c r="AQ270" s="322"/>
      <c r="AR270" s="79">
        <f t="shared" si="395"/>
        <v>0</v>
      </c>
      <c r="AS270" s="79">
        <f t="shared" si="396"/>
        <v>0</v>
      </c>
      <c r="AT270" s="102">
        <f t="shared" si="423"/>
        <v>0</v>
      </c>
      <c r="AU270" s="535"/>
      <c r="AV270" s="535"/>
      <c r="AW270" s="407"/>
      <c r="AX270" s="322"/>
      <c r="AY270" s="79">
        <f t="shared" si="397"/>
        <v>0</v>
      </c>
      <c r="AZ270" s="79">
        <f t="shared" si="398"/>
        <v>0</v>
      </c>
      <c r="BA270" s="102">
        <f t="shared" si="424"/>
        <v>0</v>
      </c>
      <c r="BB270" s="535"/>
      <c r="BC270" s="535"/>
      <c r="BD270" s="407"/>
      <c r="BE270" s="322"/>
      <c r="BF270" s="79">
        <f t="shared" si="399"/>
        <v>0</v>
      </c>
      <c r="BG270" s="79">
        <f t="shared" si="400"/>
        <v>0</v>
      </c>
      <c r="BH270" s="102">
        <f t="shared" si="425"/>
        <v>0</v>
      </c>
      <c r="BI270" s="535"/>
      <c r="BJ270" s="535"/>
      <c r="BK270" s="407"/>
      <c r="BL270" s="322"/>
      <c r="BM270" s="79">
        <f t="shared" si="401"/>
        <v>0</v>
      </c>
      <c r="BN270" s="79">
        <f t="shared" si="402"/>
        <v>0</v>
      </c>
      <c r="BO270" s="102">
        <f t="shared" si="426"/>
        <v>0</v>
      </c>
      <c r="BP270" s="535"/>
      <c r="BQ270" s="535"/>
      <c r="BR270" s="407"/>
      <c r="BS270" s="322"/>
      <c r="BT270" s="79">
        <f t="shared" si="403"/>
        <v>0</v>
      </c>
      <c r="BU270" s="79">
        <f t="shared" si="404"/>
        <v>0</v>
      </c>
      <c r="BV270" s="102">
        <f t="shared" si="427"/>
        <v>0</v>
      </c>
      <c r="BW270" s="535"/>
      <c r="BX270" s="535"/>
      <c r="BY270" s="407"/>
      <c r="BZ270" s="322"/>
      <c r="CA270" s="79">
        <f t="shared" si="405"/>
        <v>0</v>
      </c>
      <c r="CB270" s="79">
        <f t="shared" si="406"/>
        <v>0</v>
      </c>
      <c r="CC270" s="102">
        <f t="shared" si="428"/>
        <v>0</v>
      </c>
      <c r="CD270" s="535"/>
      <c r="CE270" s="535"/>
      <c r="CF270" s="407"/>
      <c r="CG270" s="322"/>
      <c r="CH270" s="79">
        <f t="shared" si="407"/>
        <v>0</v>
      </c>
      <c r="CI270" s="79">
        <f t="shared" si="408"/>
        <v>0</v>
      </c>
      <c r="CJ270" s="102">
        <f t="shared" si="429"/>
        <v>0</v>
      </c>
      <c r="CK270" s="535"/>
      <c r="CL270" s="535"/>
      <c r="CM270" s="407"/>
      <c r="CN270" s="322"/>
      <c r="CO270" s="79">
        <f t="shared" si="409"/>
        <v>0</v>
      </c>
      <c r="CP270" s="79">
        <f t="shared" si="410"/>
        <v>0</v>
      </c>
      <c r="CQ270" s="102">
        <f t="shared" si="430"/>
        <v>0</v>
      </c>
      <c r="CR270" s="535"/>
      <c r="CS270" s="535"/>
      <c r="CT270" s="407"/>
      <c r="CU270" s="322"/>
      <c r="CV270" s="79">
        <f t="shared" si="411"/>
        <v>0</v>
      </c>
      <c r="CW270" s="79">
        <f t="shared" si="412"/>
        <v>0</v>
      </c>
      <c r="CX270" s="102">
        <f t="shared" si="431"/>
        <v>0</v>
      </c>
      <c r="CY270" s="535"/>
      <c r="CZ270" s="535"/>
      <c r="DA270" s="407"/>
      <c r="DB270" s="322"/>
      <c r="DC270" s="79">
        <f t="shared" si="413"/>
        <v>0</v>
      </c>
      <c r="DD270" s="79">
        <f t="shared" si="414"/>
        <v>0</v>
      </c>
      <c r="DE270" s="102">
        <f t="shared" si="432"/>
        <v>0</v>
      </c>
      <c r="DF270" s="535"/>
      <c r="DG270" s="535"/>
      <c r="DH270" s="407"/>
      <c r="DI270" s="322"/>
      <c r="DJ270" s="79">
        <f t="shared" si="415"/>
        <v>0</v>
      </c>
      <c r="DK270" s="79">
        <f t="shared" si="416"/>
        <v>0</v>
      </c>
      <c r="DL270" s="102">
        <f t="shared" si="433"/>
        <v>0</v>
      </c>
      <c r="DM270" s="535"/>
      <c r="DN270" s="535"/>
      <c r="DO270" s="407"/>
      <c r="DP270" s="322"/>
      <c r="DQ270" s="79">
        <f t="shared" si="417"/>
        <v>0</v>
      </c>
      <c r="DR270" s="79">
        <f t="shared" si="418"/>
        <v>0</v>
      </c>
      <c r="DS270" s="102">
        <f t="shared" si="434"/>
        <v>0</v>
      </c>
      <c r="DT270" s="535"/>
      <c r="DU270" s="535"/>
      <c r="DV270" s="407"/>
    </row>
    <row r="271" spans="1:126" ht="12.75" outlineLevel="1" x14ac:dyDescent="0.2">
      <c r="A271" s="196" t="s">
        <v>63</v>
      </c>
      <c r="B271" s="182" t="s">
        <v>34</v>
      </c>
      <c r="C271" s="55"/>
      <c r="D271" s="55"/>
      <c r="E271" s="102">
        <f t="shared" si="383"/>
        <v>0</v>
      </c>
      <c r="F271" s="210"/>
      <c r="G271" s="18"/>
      <c r="H271" s="323" t="s">
        <v>345</v>
      </c>
      <c r="I271" s="79">
        <f t="shared" si="384"/>
        <v>0</v>
      </c>
      <c r="J271" s="79">
        <f t="shared" si="385"/>
        <v>0</v>
      </c>
      <c r="K271" s="102">
        <f t="shared" si="386"/>
        <v>0</v>
      </c>
      <c r="L271" s="535"/>
      <c r="M271" s="535"/>
      <c r="N271" s="407"/>
      <c r="O271" s="322" t="str">
        <f t="shared" si="334"/>
        <v>SLC</v>
      </c>
      <c r="P271" s="79">
        <f t="shared" si="387"/>
        <v>0</v>
      </c>
      <c r="Q271" s="79">
        <f t="shared" si="388"/>
        <v>0</v>
      </c>
      <c r="R271" s="102">
        <f t="shared" si="419"/>
        <v>0</v>
      </c>
      <c r="S271" s="535"/>
      <c r="T271" s="535"/>
      <c r="U271" s="407"/>
      <c r="V271" s="322"/>
      <c r="W271" s="79">
        <f t="shared" si="389"/>
        <v>0</v>
      </c>
      <c r="X271" s="79">
        <f t="shared" si="390"/>
        <v>0</v>
      </c>
      <c r="Y271" s="102">
        <f t="shared" si="420"/>
        <v>0</v>
      </c>
      <c r="Z271" s="535"/>
      <c r="AA271" s="535"/>
      <c r="AB271" s="407"/>
      <c r="AC271" s="322"/>
      <c r="AD271" s="79">
        <f t="shared" si="391"/>
        <v>0</v>
      </c>
      <c r="AE271" s="79">
        <f t="shared" si="392"/>
        <v>0</v>
      </c>
      <c r="AF271" s="102">
        <f t="shared" si="421"/>
        <v>0</v>
      </c>
      <c r="AG271" s="535"/>
      <c r="AH271" s="535"/>
      <c r="AI271" s="407"/>
      <c r="AJ271" s="322"/>
      <c r="AK271" s="79">
        <f t="shared" si="393"/>
        <v>0</v>
      </c>
      <c r="AL271" s="79">
        <f t="shared" si="394"/>
        <v>0</v>
      </c>
      <c r="AM271" s="102">
        <f t="shared" si="422"/>
        <v>0</v>
      </c>
      <c r="AN271" s="535"/>
      <c r="AO271" s="535"/>
      <c r="AP271" s="407"/>
      <c r="AQ271" s="322"/>
      <c r="AR271" s="79">
        <f t="shared" si="395"/>
        <v>0</v>
      </c>
      <c r="AS271" s="79">
        <f t="shared" si="396"/>
        <v>0</v>
      </c>
      <c r="AT271" s="102">
        <f t="shared" si="423"/>
        <v>0</v>
      </c>
      <c r="AU271" s="535"/>
      <c r="AV271" s="535"/>
      <c r="AW271" s="407"/>
      <c r="AX271" s="322"/>
      <c r="AY271" s="79">
        <f t="shared" si="397"/>
        <v>0</v>
      </c>
      <c r="AZ271" s="79">
        <f t="shared" si="398"/>
        <v>0</v>
      </c>
      <c r="BA271" s="102">
        <f t="shared" si="424"/>
        <v>0</v>
      </c>
      <c r="BB271" s="535"/>
      <c r="BC271" s="535"/>
      <c r="BD271" s="407"/>
      <c r="BE271" s="322"/>
      <c r="BF271" s="79">
        <f t="shared" si="399"/>
        <v>0</v>
      </c>
      <c r="BG271" s="79">
        <f t="shared" si="400"/>
        <v>0</v>
      </c>
      <c r="BH271" s="102">
        <f t="shared" si="425"/>
        <v>0</v>
      </c>
      <c r="BI271" s="535"/>
      <c r="BJ271" s="535"/>
      <c r="BK271" s="407"/>
      <c r="BL271" s="322"/>
      <c r="BM271" s="79">
        <f t="shared" si="401"/>
        <v>0</v>
      </c>
      <c r="BN271" s="79">
        <f t="shared" si="402"/>
        <v>0</v>
      </c>
      <c r="BO271" s="102">
        <f t="shared" si="426"/>
        <v>0</v>
      </c>
      <c r="BP271" s="535"/>
      <c r="BQ271" s="535"/>
      <c r="BR271" s="407"/>
      <c r="BS271" s="322"/>
      <c r="BT271" s="79">
        <f t="shared" si="403"/>
        <v>0</v>
      </c>
      <c r="BU271" s="79">
        <f t="shared" si="404"/>
        <v>0</v>
      </c>
      <c r="BV271" s="102">
        <f t="shared" si="427"/>
        <v>0</v>
      </c>
      <c r="BW271" s="535"/>
      <c r="BX271" s="535"/>
      <c r="BY271" s="407"/>
      <c r="BZ271" s="322"/>
      <c r="CA271" s="79">
        <f t="shared" si="405"/>
        <v>0</v>
      </c>
      <c r="CB271" s="79">
        <f t="shared" si="406"/>
        <v>0</v>
      </c>
      <c r="CC271" s="102">
        <f t="shared" si="428"/>
        <v>0</v>
      </c>
      <c r="CD271" s="535"/>
      <c r="CE271" s="535"/>
      <c r="CF271" s="407"/>
      <c r="CG271" s="322"/>
      <c r="CH271" s="79">
        <f t="shared" si="407"/>
        <v>0</v>
      </c>
      <c r="CI271" s="79">
        <f t="shared" si="408"/>
        <v>0</v>
      </c>
      <c r="CJ271" s="102">
        <f t="shared" si="429"/>
        <v>0</v>
      </c>
      <c r="CK271" s="535"/>
      <c r="CL271" s="535"/>
      <c r="CM271" s="407"/>
      <c r="CN271" s="322"/>
      <c r="CO271" s="79">
        <f t="shared" si="409"/>
        <v>0</v>
      </c>
      <c r="CP271" s="79">
        <f t="shared" si="410"/>
        <v>0</v>
      </c>
      <c r="CQ271" s="102">
        <f t="shared" si="430"/>
        <v>0</v>
      </c>
      <c r="CR271" s="535"/>
      <c r="CS271" s="535"/>
      <c r="CT271" s="407"/>
      <c r="CU271" s="322"/>
      <c r="CV271" s="79">
        <f t="shared" si="411"/>
        <v>0</v>
      </c>
      <c r="CW271" s="79">
        <f t="shared" si="412"/>
        <v>0</v>
      </c>
      <c r="CX271" s="102">
        <f t="shared" si="431"/>
        <v>0</v>
      </c>
      <c r="CY271" s="535"/>
      <c r="CZ271" s="535"/>
      <c r="DA271" s="407"/>
      <c r="DB271" s="322"/>
      <c r="DC271" s="79">
        <f t="shared" si="413"/>
        <v>0</v>
      </c>
      <c r="DD271" s="79">
        <f t="shared" si="414"/>
        <v>0</v>
      </c>
      <c r="DE271" s="102">
        <f t="shared" si="432"/>
        <v>0</v>
      </c>
      <c r="DF271" s="535"/>
      <c r="DG271" s="535"/>
      <c r="DH271" s="407"/>
      <c r="DI271" s="322"/>
      <c r="DJ271" s="79">
        <f t="shared" si="415"/>
        <v>0</v>
      </c>
      <c r="DK271" s="79">
        <f t="shared" si="416"/>
        <v>0</v>
      </c>
      <c r="DL271" s="102">
        <f t="shared" si="433"/>
        <v>0</v>
      </c>
      <c r="DM271" s="535"/>
      <c r="DN271" s="535"/>
      <c r="DO271" s="407"/>
      <c r="DP271" s="322"/>
      <c r="DQ271" s="79">
        <f t="shared" si="417"/>
        <v>0</v>
      </c>
      <c r="DR271" s="79">
        <f t="shared" si="418"/>
        <v>0</v>
      </c>
      <c r="DS271" s="102">
        <f t="shared" si="434"/>
        <v>0</v>
      </c>
      <c r="DT271" s="535"/>
      <c r="DU271" s="535"/>
      <c r="DV271" s="407"/>
    </row>
    <row r="272" spans="1:126" s="2" customFormat="1" ht="12.75" outlineLevel="1" x14ac:dyDescent="0.2">
      <c r="A272" s="196" t="s">
        <v>247</v>
      </c>
      <c r="B272" s="166"/>
      <c r="C272" s="57"/>
      <c r="D272" s="57"/>
      <c r="E272" s="110">
        <f t="shared" si="383"/>
        <v>0</v>
      </c>
      <c r="F272" s="212"/>
      <c r="G272" s="18" t="s">
        <v>290</v>
      </c>
      <c r="H272" s="323" t="s">
        <v>345</v>
      </c>
      <c r="I272" s="79">
        <f t="shared" si="384"/>
        <v>0</v>
      </c>
      <c r="J272" s="79">
        <f t="shared" si="385"/>
        <v>0</v>
      </c>
      <c r="K272" s="110">
        <f t="shared" si="386"/>
        <v>0</v>
      </c>
      <c r="L272" s="535"/>
      <c r="M272" s="535"/>
      <c r="N272" s="407"/>
      <c r="O272" s="322" t="str">
        <f t="shared" si="334"/>
        <v>SLC</v>
      </c>
      <c r="P272" s="79">
        <f t="shared" si="387"/>
        <v>0</v>
      </c>
      <c r="Q272" s="79">
        <f t="shared" si="388"/>
        <v>0</v>
      </c>
      <c r="R272" s="110">
        <f t="shared" si="419"/>
        <v>0</v>
      </c>
      <c r="S272" s="535"/>
      <c r="T272" s="535"/>
      <c r="U272" s="407"/>
      <c r="V272" s="322"/>
      <c r="W272" s="79">
        <f t="shared" si="389"/>
        <v>0</v>
      </c>
      <c r="X272" s="79">
        <f t="shared" si="390"/>
        <v>0</v>
      </c>
      <c r="Y272" s="110">
        <f t="shared" si="420"/>
        <v>0</v>
      </c>
      <c r="Z272" s="535"/>
      <c r="AA272" s="535"/>
      <c r="AB272" s="407"/>
      <c r="AC272" s="322"/>
      <c r="AD272" s="79">
        <f t="shared" si="391"/>
        <v>0</v>
      </c>
      <c r="AE272" s="79">
        <f t="shared" si="392"/>
        <v>0</v>
      </c>
      <c r="AF272" s="110">
        <f t="shared" si="421"/>
        <v>0</v>
      </c>
      <c r="AG272" s="535"/>
      <c r="AH272" s="535"/>
      <c r="AI272" s="407"/>
      <c r="AJ272" s="322"/>
      <c r="AK272" s="79">
        <f t="shared" si="393"/>
        <v>0</v>
      </c>
      <c r="AL272" s="79">
        <f t="shared" si="394"/>
        <v>0</v>
      </c>
      <c r="AM272" s="110">
        <f t="shared" si="422"/>
        <v>0</v>
      </c>
      <c r="AN272" s="535"/>
      <c r="AO272" s="535"/>
      <c r="AP272" s="407"/>
      <c r="AQ272" s="322"/>
      <c r="AR272" s="79">
        <f t="shared" si="395"/>
        <v>0</v>
      </c>
      <c r="AS272" s="79">
        <f t="shared" si="396"/>
        <v>0</v>
      </c>
      <c r="AT272" s="110">
        <f t="shared" si="423"/>
        <v>0</v>
      </c>
      <c r="AU272" s="535"/>
      <c r="AV272" s="535"/>
      <c r="AW272" s="407"/>
      <c r="AX272" s="322"/>
      <c r="AY272" s="79">
        <f t="shared" si="397"/>
        <v>0</v>
      </c>
      <c r="AZ272" s="79">
        <f t="shared" si="398"/>
        <v>0</v>
      </c>
      <c r="BA272" s="110">
        <f t="shared" si="424"/>
        <v>0</v>
      </c>
      <c r="BB272" s="535"/>
      <c r="BC272" s="535"/>
      <c r="BD272" s="407"/>
      <c r="BE272" s="322"/>
      <c r="BF272" s="79">
        <f t="shared" si="399"/>
        <v>0</v>
      </c>
      <c r="BG272" s="79">
        <f t="shared" si="400"/>
        <v>0</v>
      </c>
      <c r="BH272" s="110">
        <f t="shared" si="425"/>
        <v>0</v>
      </c>
      <c r="BI272" s="535"/>
      <c r="BJ272" s="535"/>
      <c r="BK272" s="407"/>
      <c r="BL272" s="322"/>
      <c r="BM272" s="79">
        <f t="shared" si="401"/>
        <v>0</v>
      </c>
      <c r="BN272" s="79">
        <f t="shared" si="402"/>
        <v>0</v>
      </c>
      <c r="BO272" s="110">
        <f t="shared" si="426"/>
        <v>0</v>
      </c>
      <c r="BP272" s="535"/>
      <c r="BQ272" s="535"/>
      <c r="BR272" s="407"/>
      <c r="BS272" s="322"/>
      <c r="BT272" s="79">
        <f t="shared" si="403"/>
        <v>0</v>
      </c>
      <c r="BU272" s="79">
        <f t="shared" si="404"/>
        <v>0</v>
      </c>
      <c r="BV272" s="110">
        <f t="shared" si="427"/>
        <v>0</v>
      </c>
      <c r="BW272" s="535"/>
      <c r="BX272" s="535"/>
      <c r="BY272" s="407"/>
      <c r="BZ272" s="322"/>
      <c r="CA272" s="79">
        <f t="shared" si="405"/>
        <v>0</v>
      </c>
      <c r="CB272" s="79">
        <f t="shared" si="406"/>
        <v>0</v>
      </c>
      <c r="CC272" s="110">
        <f t="shared" si="428"/>
        <v>0</v>
      </c>
      <c r="CD272" s="535"/>
      <c r="CE272" s="535"/>
      <c r="CF272" s="407"/>
      <c r="CG272" s="322"/>
      <c r="CH272" s="79">
        <f t="shared" si="407"/>
        <v>0</v>
      </c>
      <c r="CI272" s="79">
        <f t="shared" si="408"/>
        <v>0</v>
      </c>
      <c r="CJ272" s="110">
        <f t="shared" si="429"/>
        <v>0</v>
      </c>
      <c r="CK272" s="535"/>
      <c r="CL272" s="535"/>
      <c r="CM272" s="407"/>
      <c r="CN272" s="322"/>
      <c r="CO272" s="79">
        <f t="shared" si="409"/>
        <v>0</v>
      </c>
      <c r="CP272" s="79">
        <f t="shared" si="410"/>
        <v>0</v>
      </c>
      <c r="CQ272" s="110">
        <f t="shared" si="430"/>
        <v>0</v>
      </c>
      <c r="CR272" s="535"/>
      <c r="CS272" s="535"/>
      <c r="CT272" s="407"/>
      <c r="CU272" s="322"/>
      <c r="CV272" s="79">
        <f t="shared" si="411"/>
        <v>0</v>
      </c>
      <c r="CW272" s="79">
        <f t="shared" si="412"/>
        <v>0</v>
      </c>
      <c r="CX272" s="110">
        <f t="shared" si="431"/>
        <v>0</v>
      </c>
      <c r="CY272" s="535"/>
      <c r="CZ272" s="535"/>
      <c r="DA272" s="407"/>
      <c r="DB272" s="322"/>
      <c r="DC272" s="79">
        <f t="shared" si="413"/>
        <v>0</v>
      </c>
      <c r="DD272" s="79">
        <f t="shared" si="414"/>
        <v>0</v>
      </c>
      <c r="DE272" s="110">
        <f t="shared" si="432"/>
        <v>0</v>
      </c>
      <c r="DF272" s="535"/>
      <c r="DG272" s="535"/>
      <c r="DH272" s="407"/>
      <c r="DI272" s="322"/>
      <c r="DJ272" s="79">
        <f t="shared" si="415"/>
        <v>0</v>
      </c>
      <c r="DK272" s="79">
        <f t="shared" si="416"/>
        <v>0</v>
      </c>
      <c r="DL272" s="110">
        <f t="shared" si="433"/>
        <v>0</v>
      </c>
      <c r="DM272" s="535"/>
      <c r="DN272" s="535"/>
      <c r="DO272" s="407"/>
      <c r="DP272" s="322"/>
      <c r="DQ272" s="79">
        <f t="shared" si="417"/>
        <v>0</v>
      </c>
      <c r="DR272" s="79">
        <f t="shared" si="418"/>
        <v>0</v>
      </c>
      <c r="DS272" s="110">
        <f t="shared" si="434"/>
        <v>0</v>
      </c>
      <c r="DT272" s="535"/>
      <c r="DU272" s="535"/>
      <c r="DV272" s="407"/>
    </row>
    <row r="273" spans="1:126" s="2" customFormat="1" ht="12.75" outlineLevel="1" x14ac:dyDescent="0.2">
      <c r="A273" s="196" t="s">
        <v>253</v>
      </c>
      <c r="B273" s="166"/>
      <c r="C273" s="57"/>
      <c r="D273" s="57"/>
      <c r="E273" s="110">
        <f t="shared" si="383"/>
        <v>0</v>
      </c>
      <c r="F273" s="212"/>
      <c r="G273" s="18"/>
      <c r="H273" s="323" t="s">
        <v>345</v>
      </c>
      <c r="I273" s="79">
        <f t="shared" si="384"/>
        <v>0</v>
      </c>
      <c r="J273" s="79">
        <f t="shared" si="385"/>
        <v>0</v>
      </c>
      <c r="K273" s="110">
        <f t="shared" si="386"/>
        <v>0</v>
      </c>
      <c r="L273" s="535"/>
      <c r="M273" s="535"/>
      <c r="N273" s="407"/>
      <c r="O273" s="322" t="str">
        <f t="shared" si="334"/>
        <v>SLC</v>
      </c>
      <c r="P273" s="79">
        <f t="shared" si="387"/>
        <v>0</v>
      </c>
      <c r="Q273" s="79">
        <f t="shared" si="388"/>
        <v>0</v>
      </c>
      <c r="R273" s="110">
        <f t="shared" si="419"/>
        <v>0</v>
      </c>
      <c r="S273" s="535"/>
      <c r="T273" s="535"/>
      <c r="U273" s="407"/>
      <c r="V273" s="322"/>
      <c r="W273" s="79">
        <f t="shared" si="389"/>
        <v>0</v>
      </c>
      <c r="X273" s="79">
        <f t="shared" si="390"/>
        <v>0</v>
      </c>
      <c r="Y273" s="110">
        <f t="shared" si="420"/>
        <v>0</v>
      </c>
      <c r="Z273" s="535"/>
      <c r="AA273" s="535"/>
      <c r="AB273" s="407"/>
      <c r="AC273" s="322"/>
      <c r="AD273" s="79">
        <f t="shared" si="391"/>
        <v>0</v>
      </c>
      <c r="AE273" s="79">
        <f t="shared" si="392"/>
        <v>0</v>
      </c>
      <c r="AF273" s="110">
        <f t="shared" si="421"/>
        <v>0</v>
      </c>
      <c r="AG273" s="535"/>
      <c r="AH273" s="535"/>
      <c r="AI273" s="407"/>
      <c r="AJ273" s="322"/>
      <c r="AK273" s="79">
        <f t="shared" si="393"/>
        <v>0</v>
      </c>
      <c r="AL273" s="79">
        <f t="shared" si="394"/>
        <v>0</v>
      </c>
      <c r="AM273" s="110">
        <f t="shared" si="422"/>
        <v>0</v>
      </c>
      <c r="AN273" s="535"/>
      <c r="AO273" s="535"/>
      <c r="AP273" s="407"/>
      <c r="AQ273" s="322"/>
      <c r="AR273" s="79">
        <f t="shared" si="395"/>
        <v>0</v>
      </c>
      <c r="AS273" s="79">
        <f t="shared" si="396"/>
        <v>0</v>
      </c>
      <c r="AT273" s="110">
        <f t="shared" si="423"/>
        <v>0</v>
      </c>
      <c r="AU273" s="535"/>
      <c r="AV273" s="535"/>
      <c r="AW273" s="407"/>
      <c r="AX273" s="322"/>
      <c r="AY273" s="79">
        <f t="shared" si="397"/>
        <v>0</v>
      </c>
      <c r="AZ273" s="79">
        <f t="shared" si="398"/>
        <v>0</v>
      </c>
      <c r="BA273" s="110">
        <f t="shared" si="424"/>
        <v>0</v>
      </c>
      <c r="BB273" s="535"/>
      <c r="BC273" s="535"/>
      <c r="BD273" s="407"/>
      <c r="BE273" s="322"/>
      <c r="BF273" s="79">
        <f t="shared" si="399"/>
        <v>0</v>
      </c>
      <c r="BG273" s="79">
        <f t="shared" si="400"/>
        <v>0</v>
      </c>
      <c r="BH273" s="110">
        <f t="shared" si="425"/>
        <v>0</v>
      </c>
      <c r="BI273" s="535"/>
      <c r="BJ273" s="535"/>
      <c r="BK273" s="407"/>
      <c r="BL273" s="322"/>
      <c r="BM273" s="79">
        <f t="shared" si="401"/>
        <v>0</v>
      </c>
      <c r="BN273" s="79">
        <f t="shared" si="402"/>
        <v>0</v>
      </c>
      <c r="BO273" s="110">
        <f t="shared" si="426"/>
        <v>0</v>
      </c>
      <c r="BP273" s="535"/>
      <c r="BQ273" s="535"/>
      <c r="BR273" s="407"/>
      <c r="BS273" s="322"/>
      <c r="BT273" s="79">
        <f t="shared" si="403"/>
        <v>0</v>
      </c>
      <c r="BU273" s="79">
        <f t="shared" si="404"/>
        <v>0</v>
      </c>
      <c r="BV273" s="110">
        <f t="shared" si="427"/>
        <v>0</v>
      </c>
      <c r="BW273" s="535"/>
      <c r="BX273" s="535"/>
      <c r="BY273" s="407"/>
      <c r="BZ273" s="322"/>
      <c r="CA273" s="79">
        <f t="shared" si="405"/>
        <v>0</v>
      </c>
      <c r="CB273" s="79">
        <f t="shared" si="406"/>
        <v>0</v>
      </c>
      <c r="CC273" s="110">
        <f t="shared" si="428"/>
        <v>0</v>
      </c>
      <c r="CD273" s="535"/>
      <c r="CE273" s="535"/>
      <c r="CF273" s="407"/>
      <c r="CG273" s="322"/>
      <c r="CH273" s="79">
        <f t="shared" si="407"/>
        <v>0</v>
      </c>
      <c r="CI273" s="79">
        <f t="shared" si="408"/>
        <v>0</v>
      </c>
      <c r="CJ273" s="110">
        <f t="shared" si="429"/>
        <v>0</v>
      </c>
      <c r="CK273" s="535"/>
      <c r="CL273" s="535"/>
      <c r="CM273" s="407"/>
      <c r="CN273" s="322"/>
      <c r="CO273" s="79">
        <f t="shared" si="409"/>
        <v>0</v>
      </c>
      <c r="CP273" s="79">
        <f t="shared" si="410"/>
        <v>0</v>
      </c>
      <c r="CQ273" s="110">
        <f t="shared" si="430"/>
        <v>0</v>
      </c>
      <c r="CR273" s="535"/>
      <c r="CS273" s="535"/>
      <c r="CT273" s="407"/>
      <c r="CU273" s="322"/>
      <c r="CV273" s="79">
        <f t="shared" si="411"/>
        <v>0</v>
      </c>
      <c r="CW273" s="79">
        <f t="shared" si="412"/>
        <v>0</v>
      </c>
      <c r="CX273" s="110">
        <f t="shared" si="431"/>
        <v>0</v>
      </c>
      <c r="CY273" s="535"/>
      <c r="CZ273" s="535"/>
      <c r="DA273" s="407"/>
      <c r="DB273" s="322"/>
      <c r="DC273" s="79">
        <f t="shared" si="413"/>
        <v>0</v>
      </c>
      <c r="DD273" s="79">
        <f t="shared" si="414"/>
        <v>0</v>
      </c>
      <c r="DE273" s="110">
        <f t="shared" si="432"/>
        <v>0</v>
      </c>
      <c r="DF273" s="535"/>
      <c r="DG273" s="535"/>
      <c r="DH273" s="407"/>
      <c r="DI273" s="322"/>
      <c r="DJ273" s="79">
        <f t="shared" si="415"/>
        <v>0</v>
      </c>
      <c r="DK273" s="79">
        <f t="shared" si="416"/>
        <v>0</v>
      </c>
      <c r="DL273" s="110">
        <f t="shared" si="433"/>
        <v>0</v>
      </c>
      <c r="DM273" s="535"/>
      <c r="DN273" s="535"/>
      <c r="DO273" s="407"/>
      <c r="DP273" s="322"/>
      <c r="DQ273" s="79">
        <f t="shared" si="417"/>
        <v>0</v>
      </c>
      <c r="DR273" s="79">
        <f t="shared" si="418"/>
        <v>0</v>
      </c>
      <c r="DS273" s="110">
        <f t="shared" si="434"/>
        <v>0</v>
      </c>
      <c r="DT273" s="535"/>
      <c r="DU273" s="535"/>
      <c r="DV273" s="407"/>
    </row>
    <row r="274" spans="1:126" s="2" customFormat="1" ht="12.75" outlineLevel="1" x14ac:dyDescent="0.2">
      <c r="A274" s="196" t="s">
        <v>236</v>
      </c>
      <c r="B274" s="166"/>
      <c r="C274" s="57"/>
      <c r="D274" s="57"/>
      <c r="E274" s="110">
        <f t="shared" si="383"/>
        <v>0</v>
      </c>
      <c r="F274" s="212"/>
      <c r="G274" s="22" t="s">
        <v>275</v>
      </c>
      <c r="H274" s="323" t="s">
        <v>345</v>
      </c>
      <c r="I274" s="79">
        <f t="shared" si="384"/>
        <v>0</v>
      </c>
      <c r="J274" s="79">
        <f t="shared" si="385"/>
        <v>0</v>
      </c>
      <c r="K274" s="110">
        <f t="shared" si="386"/>
        <v>0</v>
      </c>
      <c r="L274" s="535"/>
      <c r="M274" s="535"/>
      <c r="N274" s="407"/>
      <c r="O274" s="322" t="str">
        <f t="shared" si="334"/>
        <v>SLC</v>
      </c>
      <c r="P274" s="79">
        <f t="shared" si="387"/>
        <v>0</v>
      </c>
      <c r="Q274" s="79">
        <f t="shared" si="388"/>
        <v>0</v>
      </c>
      <c r="R274" s="110">
        <f t="shared" si="419"/>
        <v>0</v>
      </c>
      <c r="S274" s="535"/>
      <c r="T274" s="535"/>
      <c r="U274" s="407"/>
      <c r="V274" s="322"/>
      <c r="W274" s="79">
        <f t="shared" si="389"/>
        <v>0</v>
      </c>
      <c r="X274" s="79">
        <f t="shared" si="390"/>
        <v>0</v>
      </c>
      <c r="Y274" s="110">
        <f t="shared" si="420"/>
        <v>0</v>
      </c>
      <c r="Z274" s="535"/>
      <c r="AA274" s="535"/>
      <c r="AB274" s="407"/>
      <c r="AC274" s="322"/>
      <c r="AD274" s="79">
        <f t="shared" si="391"/>
        <v>0</v>
      </c>
      <c r="AE274" s="79">
        <f t="shared" si="392"/>
        <v>0</v>
      </c>
      <c r="AF274" s="110">
        <f t="shared" si="421"/>
        <v>0</v>
      </c>
      <c r="AG274" s="535"/>
      <c r="AH274" s="535"/>
      <c r="AI274" s="407"/>
      <c r="AJ274" s="322"/>
      <c r="AK274" s="79">
        <f t="shared" si="393"/>
        <v>0</v>
      </c>
      <c r="AL274" s="79">
        <f t="shared" si="394"/>
        <v>0</v>
      </c>
      <c r="AM274" s="110">
        <f t="shared" si="422"/>
        <v>0</v>
      </c>
      <c r="AN274" s="535"/>
      <c r="AO274" s="535"/>
      <c r="AP274" s="407"/>
      <c r="AQ274" s="322"/>
      <c r="AR274" s="79">
        <f t="shared" si="395"/>
        <v>0</v>
      </c>
      <c r="AS274" s="79">
        <f t="shared" si="396"/>
        <v>0</v>
      </c>
      <c r="AT274" s="110">
        <f t="shared" si="423"/>
        <v>0</v>
      </c>
      <c r="AU274" s="535"/>
      <c r="AV274" s="535"/>
      <c r="AW274" s="407"/>
      <c r="AX274" s="322"/>
      <c r="AY274" s="79">
        <f t="shared" si="397"/>
        <v>0</v>
      </c>
      <c r="AZ274" s="79">
        <f t="shared" si="398"/>
        <v>0</v>
      </c>
      <c r="BA274" s="110">
        <f t="shared" si="424"/>
        <v>0</v>
      </c>
      <c r="BB274" s="535"/>
      <c r="BC274" s="535"/>
      <c r="BD274" s="407"/>
      <c r="BE274" s="322"/>
      <c r="BF274" s="79">
        <f t="shared" si="399"/>
        <v>0</v>
      </c>
      <c r="BG274" s="79">
        <f t="shared" si="400"/>
        <v>0</v>
      </c>
      <c r="BH274" s="110">
        <f t="shared" si="425"/>
        <v>0</v>
      </c>
      <c r="BI274" s="535"/>
      <c r="BJ274" s="535"/>
      <c r="BK274" s="407"/>
      <c r="BL274" s="322"/>
      <c r="BM274" s="79">
        <f t="shared" si="401"/>
        <v>0</v>
      </c>
      <c r="BN274" s="79">
        <f t="shared" si="402"/>
        <v>0</v>
      </c>
      <c r="BO274" s="110">
        <f t="shared" si="426"/>
        <v>0</v>
      </c>
      <c r="BP274" s="535"/>
      <c r="BQ274" s="535"/>
      <c r="BR274" s="407"/>
      <c r="BS274" s="322"/>
      <c r="BT274" s="79">
        <f t="shared" si="403"/>
        <v>0</v>
      </c>
      <c r="BU274" s="79">
        <f t="shared" si="404"/>
        <v>0</v>
      </c>
      <c r="BV274" s="110">
        <f t="shared" si="427"/>
        <v>0</v>
      </c>
      <c r="BW274" s="535"/>
      <c r="BX274" s="535"/>
      <c r="BY274" s="407"/>
      <c r="BZ274" s="322"/>
      <c r="CA274" s="79">
        <f t="shared" si="405"/>
        <v>0</v>
      </c>
      <c r="CB274" s="79">
        <f t="shared" si="406"/>
        <v>0</v>
      </c>
      <c r="CC274" s="110">
        <f t="shared" si="428"/>
        <v>0</v>
      </c>
      <c r="CD274" s="535"/>
      <c r="CE274" s="535"/>
      <c r="CF274" s="407"/>
      <c r="CG274" s="322"/>
      <c r="CH274" s="79">
        <f t="shared" si="407"/>
        <v>0</v>
      </c>
      <c r="CI274" s="79">
        <f t="shared" si="408"/>
        <v>0</v>
      </c>
      <c r="CJ274" s="110">
        <f t="shared" si="429"/>
        <v>0</v>
      </c>
      <c r="CK274" s="535"/>
      <c r="CL274" s="535"/>
      <c r="CM274" s="407"/>
      <c r="CN274" s="322"/>
      <c r="CO274" s="79">
        <f t="shared" si="409"/>
        <v>0</v>
      </c>
      <c r="CP274" s="79">
        <f t="shared" si="410"/>
        <v>0</v>
      </c>
      <c r="CQ274" s="110">
        <f t="shared" si="430"/>
        <v>0</v>
      </c>
      <c r="CR274" s="535"/>
      <c r="CS274" s="535"/>
      <c r="CT274" s="407"/>
      <c r="CU274" s="322"/>
      <c r="CV274" s="79">
        <f t="shared" si="411"/>
        <v>0</v>
      </c>
      <c r="CW274" s="79">
        <f t="shared" si="412"/>
        <v>0</v>
      </c>
      <c r="CX274" s="110">
        <f t="shared" si="431"/>
        <v>0</v>
      </c>
      <c r="CY274" s="535"/>
      <c r="CZ274" s="535"/>
      <c r="DA274" s="407"/>
      <c r="DB274" s="322"/>
      <c r="DC274" s="79">
        <f t="shared" si="413"/>
        <v>0</v>
      </c>
      <c r="DD274" s="79">
        <f t="shared" si="414"/>
        <v>0</v>
      </c>
      <c r="DE274" s="110">
        <f t="shared" si="432"/>
        <v>0</v>
      </c>
      <c r="DF274" s="535"/>
      <c r="DG274" s="535"/>
      <c r="DH274" s="407"/>
      <c r="DI274" s="322"/>
      <c r="DJ274" s="79">
        <f t="shared" si="415"/>
        <v>0</v>
      </c>
      <c r="DK274" s="79">
        <f t="shared" si="416"/>
        <v>0</v>
      </c>
      <c r="DL274" s="110">
        <f t="shared" si="433"/>
        <v>0</v>
      </c>
      <c r="DM274" s="535"/>
      <c r="DN274" s="535"/>
      <c r="DO274" s="407"/>
      <c r="DP274" s="322"/>
      <c r="DQ274" s="79">
        <f t="shared" si="417"/>
        <v>0</v>
      </c>
      <c r="DR274" s="79">
        <f t="shared" si="418"/>
        <v>0</v>
      </c>
      <c r="DS274" s="110">
        <f t="shared" si="434"/>
        <v>0</v>
      </c>
      <c r="DT274" s="535"/>
      <c r="DU274" s="535"/>
      <c r="DV274" s="407"/>
    </row>
    <row r="275" spans="1:126" s="2" customFormat="1" ht="12.75" outlineLevel="1" x14ac:dyDescent="0.2">
      <c r="A275" s="196" t="s">
        <v>234</v>
      </c>
      <c r="B275" s="166" t="s">
        <v>64</v>
      </c>
      <c r="C275" s="57"/>
      <c r="D275" s="57"/>
      <c r="E275" s="110">
        <f t="shared" si="383"/>
        <v>0</v>
      </c>
      <c r="F275" s="212"/>
      <c r="G275" s="18" t="s">
        <v>248</v>
      </c>
      <c r="H275" s="323" t="s">
        <v>345</v>
      </c>
      <c r="I275" s="79">
        <f t="shared" si="384"/>
        <v>0</v>
      </c>
      <c r="J275" s="79">
        <f t="shared" si="385"/>
        <v>0</v>
      </c>
      <c r="K275" s="110">
        <f t="shared" si="386"/>
        <v>0</v>
      </c>
      <c r="L275" s="535"/>
      <c r="M275" s="535"/>
      <c r="N275" s="407"/>
      <c r="O275" s="322" t="str">
        <f t="shared" si="334"/>
        <v>SLC</v>
      </c>
      <c r="P275" s="79">
        <f t="shared" si="387"/>
        <v>0</v>
      </c>
      <c r="Q275" s="79">
        <f t="shared" si="388"/>
        <v>0</v>
      </c>
      <c r="R275" s="110">
        <f t="shared" si="419"/>
        <v>0</v>
      </c>
      <c r="S275" s="535"/>
      <c r="T275" s="535"/>
      <c r="U275" s="407"/>
      <c r="V275" s="322"/>
      <c r="W275" s="79">
        <f t="shared" si="389"/>
        <v>0</v>
      </c>
      <c r="X275" s="79">
        <f t="shared" si="390"/>
        <v>0</v>
      </c>
      <c r="Y275" s="110">
        <f t="shared" si="420"/>
        <v>0</v>
      </c>
      <c r="Z275" s="535"/>
      <c r="AA275" s="535"/>
      <c r="AB275" s="407"/>
      <c r="AC275" s="322"/>
      <c r="AD275" s="79">
        <f t="shared" si="391"/>
        <v>0</v>
      </c>
      <c r="AE275" s="79">
        <f t="shared" si="392"/>
        <v>0</v>
      </c>
      <c r="AF275" s="110">
        <f t="shared" si="421"/>
        <v>0</v>
      </c>
      <c r="AG275" s="535"/>
      <c r="AH275" s="535"/>
      <c r="AI275" s="407"/>
      <c r="AJ275" s="322"/>
      <c r="AK275" s="79">
        <f t="shared" si="393"/>
        <v>0</v>
      </c>
      <c r="AL275" s="79">
        <f t="shared" si="394"/>
        <v>0</v>
      </c>
      <c r="AM275" s="110">
        <f t="shared" si="422"/>
        <v>0</v>
      </c>
      <c r="AN275" s="535"/>
      <c r="AO275" s="535"/>
      <c r="AP275" s="407"/>
      <c r="AQ275" s="322"/>
      <c r="AR275" s="79">
        <f t="shared" si="395"/>
        <v>0</v>
      </c>
      <c r="AS275" s="79">
        <f t="shared" si="396"/>
        <v>0</v>
      </c>
      <c r="AT275" s="110">
        <f t="shared" si="423"/>
        <v>0</v>
      </c>
      <c r="AU275" s="535"/>
      <c r="AV275" s="535"/>
      <c r="AW275" s="407"/>
      <c r="AX275" s="322"/>
      <c r="AY275" s="79">
        <f t="shared" si="397"/>
        <v>0</v>
      </c>
      <c r="AZ275" s="79">
        <f t="shared" si="398"/>
        <v>0</v>
      </c>
      <c r="BA275" s="110">
        <f t="shared" si="424"/>
        <v>0</v>
      </c>
      <c r="BB275" s="535"/>
      <c r="BC275" s="535"/>
      <c r="BD275" s="407"/>
      <c r="BE275" s="322"/>
      <c r="BF275" s="79">
        <f t="shared" si="399"/>
        <v>0</v>
      </c>
      <c r="BG275" s="79">
        <f t="shared" si="400"/>
        <v>0</v>
      </c>
      <c r="BH275" s="110">
        <f t="shared" si="425"/>
        <v>0</v>
      </c>
      <c r="BI275" s="535"/>
      <c r="BJ275" s="535"/>
      <c r="BK275" s="407"/>
      <c r="BL275" s="322"/>
      <c r="BM275" s="79">
        <f t="shared" si="401"/>
        <v>0</v>
      </c>
      <c r="BN275" s="79">
        <f t="shared" si="402"/>
        <v>0</v>
      </c>
      <c r="BO275" s="110">
        <f t="shared" si="426"/>
        <v>0</v>
      </c>
      <c r="BP275" s="535"/>
      <c r="BQ275" s="535"/>
      <c r="BR275" s="407"/>
      <c r="BS275" s="322"/>
      <c r="BT275" s="79">
        <f t="shared" si="403"/>
        <v>0</v>
      </c>
      <c r="BU275" s="79">
        <f t="shared" si="404"/>
        <v>0</v>
      </c>
      <c r="BV275" s="110">
        <f t="shared" si="427"/>
        <v>0</v>
      </c>
      <c r="BW275" s="535"/>
      <c r="BX275" s="535"/>
      <c r="BY275" s="407"/>
      <c r="BZ275" s="322"/>
      <c r="CA275" s="79">
        <f t="shared" si="405"/>
        <v>0</v>
      </c>
      <c r="CB275" s="79">
        <f t="shared" si="406"/>
        <v>0</v>
      </c>
      <c r="CC275" s="110">
        <f t="shared" si="428"/>
        <v>0</v>
      </c>
      <c r="CD275" s="535"/>
      <c r="CE275" s="535"/>
      <c r="CF275" s="407"/>
      <c r="CG275" s="322"/>
      <c r="CH275" s="79">
        <f t="shared" si="407"/>
        <v>0</v>
      </c>
      <c r="CI275" s="79">
        <f t="shared" si="408"/>
        <v>0</v>
      </c>
      <c r="CJ275" s="110">
        <f t="shared" si="429"/>
        <v>0</v>
      </c>
      <c r="CK275" s="535"/>
      <c r="CL275" s="535"/>
      <c r="CM275" s="407"/>
      <c r="CN275" s="322"/>
      <c r="CO275" s="79">
        <f t="shared" si="409"/>
        <v>0</v>
      </c>
      <c r="CP275" s="79">
        <f t="shared" si="410"/>
        <v>0</v>
      </c>
      <c r="CQ275" s="110">
        <f t="shared" si="430"/>
        <v>0</v>
      </c>
      <c r="CR275" s="535"/>
      <c r="CS275" s="535"/>
      <c r="CT275" s="407"/>
      <c r="CU275" s="322"/>
      <c r="CV275" s="79">
        <f t="shared" si="411"/>
        <v>0</v>
      </c>
      <c r="CW275" s="79">
        <f t="shared" si="412"/>
        <v>0</v>
      </c>
      <c r="CX275" s="110">
        <f t="shared" si="431"/>
        <v>0</v>
      </c>
      <c r="CY275" s="535"/>
      <c r="CZ275" s="535"/>
      <c r="DA275" s="407"/>
      <c r="DB275" s="322"/>
      <c r="DC275" s="79">
        <f t="shared" si="413"/>
        <v>0</v>
      </c>
      <c r="DD275" s="79">
        <f t="shared" si="414"/>
        <v>0</v>
      </c>
      <c r="DE275" s="110">
        <f t="shared" si="432"/>
        <v>0</v>
      </c>
      <c r="DF275" s="535"/>
      <c r="DG275" s="535"/>
      <c r="DH275" s="407"/>
      <c r="DI275" s="322"/>
      <c r="DJ275" s="79">
        <f t="shared" si="415"/>
        <v>0</v>
      </c>
      <c r="DK275" s="79">
        <f t="shared" si="416"/>
        <v>0</v>
      </c>
      <c r="DL275" s="110">
        <f t="shared" si="433"/>
        <v>0</v>
      </c>
      <c r="DM275" s="535"/>
      <c r="DN275" s="535"/>
      <c r="DO275" s="407"/>
      <c r="DP275" s="322"/>
      <c r="DQ275" s="79">
        <f t="shared" si="417"/>
        <v>0</v>
      </c>
      <c r="DR275" s="79">
        <f t="shared" si="418"/>
        <v>0</v>
      </c>
      <c r="DS275" s="110">
        <f t="shared" si="434"/>
        <v>0</v>
      </c>
      <c r="DT275" s="535"/>
      <c r="DU275" s="535"/>
      <c r="DV275" s="407"/>
    </row>
    <row r="276" spans="1:126" s="2" customFormat="1" ht="12.75" outlineLevel="1" x14ac:dyDescent="0.2">
      <c r="A276" s="196" t="s">
        <v>22</v>
      </c>
      <c r="B276" s="166"/>
      <c r="C276" s="57"/>
      <c r="D276" s="57"/>
      <c r="E276" s="110">
        <f t="shared" si="383"/>
        <v>0</v>
      </c>
      <c r="F276" s="212"/>
      <c r="G276" s="18"/>
      <c r="H276" s="323" t="s">
        <v>345</v>
      </c>
      <c r="I276" s="79">
        <f t="shared" si="384"/>
        <v>0</v>
      </c>
      <c r="J276" s="79">
        <f t="shared" si="385"/>
        <v>0</v>
      </c>
      <c r="K276" s="110">
        <f t="shared" si="386"/>
        <v>0</v>
      </c>
      <c r="L276" s="535"/>
      <c r="M276" s="535"/>
      <c r="N276" s="407"/>
      <c r="O276" s="322" t="str">
        <f t="shared" si="334"/>
        <v>SLC</v>
      </c>
      <c r="P276" s="79">
        <f t="shared" si="387"/>
        <v>0</v>
      </c>
      <c r="Q276" s="79">
        <f t="shared" si="388"/>
        <v>0</v>
      </c>
      <c r="R276" s="110">
        <f t="shared" si="419"/>
        <v>0</v>
      </c>
      <c r="S276" s="535"/>
      <c r="T276" s="535"/>
      <c r="U276" s="407"/>
      <c r="V276" s="322"/>
      <c r="W276" s="79">
        <f t="shared" si="389"/>
        <v>0</v>
      </c>
      <c r="X276" s="79">
        <f t="shared" si="390"/>
        <v>0</v>
      </c>
      <c r="Y276" s="110">
        <f t="shared" si="420"/>
        <v>0</v>
      </c>
      <c r="Z276" s="535"/>
      <c r="AA276" s="535"/>
      <c r="AB276" s="407"/>
      <c r="AC276" s="322"/>
      <c r="AD276" s="79">
        <f t="shared" si="391"/>
        <v>0</v>
      </c>
      <c r="AE276" s="79">
        <f t="shared" si="392"/>
        <v>0</v>
      </c>
      <c r="AF276" s="110">
        <f t="shared" si="421"/>
        <v>0</v>
      </c>
      <c r="AG276" s="535"/>
      <c r="AH276" s="535"/>
      <c r="AI276" s="407"/>
      <c r="AJ276" s="322"/>
      <c r="AK276" s="79">
        <f t="shared" si="393"/>
        <v>0</v>
      </c>
      <c r="AL276" s="79">
        <f t="shared" si="394"/>
        <v>0</v>
      </c>
      <c r="AM276" s="110">
        <f t="shared" si="422"/>
        <v>0</v>
      </c>
      <c r="AN276" s="535"/>
      <c r="AO276" s="535"/>
      <c r="AP276" s="407"/>
      <c r="AQ276" s="322"/>
      <c r="AR276" s="79">
        <f t="shared" si="395"/>
        <v>0</v>
      </c>
      <c r="AS276" s="79">
        <f t="shared" si="396"/>
        <v>0</v>
      </c>
      <c r="AT276" s="110">
        <f t="shared" si="423"/>
        <v>0</v>
      </c>
      <c r="AU276" s="535"/>
      <c r="AV276" s="535"/>
      <c r="AW276" s="407"/>
      <c r="AX276" s="322"/>
      <c r="AY276" s="79">
        <f t="shared" si="397"/>
        <v>0</v>
      </c>
      <c r="AZ276" s="79">
        <f t="shared" si="398"/>
        <v>0</v>
      </c>
      <c r="BA276" s="110">
        <f t="shared" si="424"/>
        <v>0</v>
      </c>
      <c r="BB276" s="535"/>
      <c r="BC276" s="535"/>
      <c r="BD276" s="407"/>
      <c r="BE276" s="322"/>
      <c r="BF276" s="79">
        <f t="shared" si="399"/>
        <v>0</v>
      </c>
      <c r="BG276" s="79">
        <f t="shared" si="400"/>
        <v>0</v>
      </c>
      <c r="BH276" s="110">
        <f t="shared" si="425"/>
        <v>0</v>
      </c>
      <c r="BI276" s="535"/>
      <c r="BJ276" s="535"/>
      <c r="BK276" s="407"/>
      <c r="BL276" s="322"/>
      <c r="BM276" s="79">
        <f t="shared" si="401"/>
        <v>0</v>
      </c>
      <c r="BN276" s="79">
        <f t="shared" si="402"/>
        <v>0</v>
      </c>
      <c r="BO276" s="110">
        <f t="shared" si="426"/>
        <v>0</v>
      </c>
      <c r="BP276" s="535"/>
      <c r="BQ276" s="535"/>
      <c r="BR276" s="407"/>
      <c r="BS276" s="322"/>
      <c r="BT276" s="79">
        <f t="shared" si="403"/>
        <v>0</v>
      </c>
      <c r="BU276" s="79">
        <f t="shared" si="404"/>
        <v>0</v>
      </c>
      <c r="BV276" s="110">
        <f t="shared" si="427"/>
        <v>0</v>
      </c>
      <c r="BW276" s="535"/>
      <c r="BX276" s="535"/>
      <c r="BY276" s="407"/>
      <c r="BZ276" s="322"/>
      <c r="CA276" s="79">
        <f t="shared" si="405"/>
        <v>0</v>
      </c>
      <c r="CB276" s="79">
        <f t="shared" si="406"/>
        <v>0</v>
      </c>
      <c r="CC276" s="110">
        <f t="shared" si="428"/>
        <v>0</v>
      </c>
      <c r="CD276" s="535"/>
      <c r="CE276" s="535"/>
      <c r="CF276" s="407"/>
      <c r="CG276" s="322"/>
      <c r="CH276" s="79">
        <f t="shared" si="407"/>
        <v>0</v>
      </c>
      <c r="CI276" s="79">
        <f t="shared" si="408"/>
        <v>0</v>
      </c>
      <c r="CJ276" s="110">
        <f t="shared" si="429"/>
        <v>0</v>
      </c>
      <c r="CK276" s="535"/>
      <c r="CL276" s="535"/>
      <c r="CM276" s="407"/>
      <c r="CN276" s="322"/>
      <c r="CO276" s="79">
        <f t="shared" si="409"/>
        <v>0</v>
      </c>
      <c r="CP276" s="79">
        <f t="shared" si="410"/>
        <v>0</v>
      </c>
      <c r="CQ276" s="110">
        <f t="shared" si="430"/>
        <v>0</v>
      </c>
      <c r="CR276" s="535"/>
      <c r="CS276" s="535"/>
      <c r="CT276" s="407"/>
      <c r="CU276" s="322"/>
      <c r="CV276" s="79">
        <f t="shared" si="411"/>
        <v>0</v>
      </c>
      <c r="CW276" s="79">
        <f t="shared" si="412"/>
        <v>0</v>
      </c>
      <c r="CX276" s="110">
        <f t="shared" si="431"/>
        <v>0</v>
      </c>
      <c r="CY276" s="535"/>
      <c r="CZ276" s="535"/>
      <c r="DA276" s="407"/>
      <c r="DB276" s="322"/>
      <c r="DC276" s="79">
        <f t="shared" si="413"/>
        <v>0</v>
      </c>
      <c r="DD276" s="79">
        <f t="shared" si="414"/>
        <v>0</v>
      </c>
      <c r="DE276" s="110">
        <f t="shared" si="432"/>
        <v>0</v>
      </c>
      <c r="DF276" s="535"/>
      <c r="DG276" s="535"/>
      <c r="DH276" s="407"/>
      <c r="DI276" s="322"/>
      <c r="DJ276" s="79">
        <f t="shared" si="415"/>
        <v>0</v>
      </c>
      <c r="DK276" s="79">
        <f t="shared" si="416"/>
        <v>0</v>
      </c>
      <c r="DL276" s="110">
        <f t="shared" si="433"/>
        <v>0</v>
      </c>
      <c r="DM276" s="535"/>
      <c r="DN276" s="535"/>
      <c r="DO276" s="407"/>
      <c r="DP276" s="322"/>
      <c r="DQ276" s="79">
        <f t="shared" si="417"/>
        <v>0</v>
      </c>
      <c r="DR276" s="79">
        <f t="shared" si="418"/>
        <v>0</v>
      </c>
      <c r="DS276" s="110">
        <f t="shared" si="434"/>
        <v>0</v>
      </c>
      <c r="DT276" s="535"/>
      <c r="DU276" s="535"/>
      <c r="DV276" s="407"/>
    </row>
    <row r="277" spans="1:126" s="2" customFormat="1" ht="12.75" outlineLevel="1" x14ac:dyDescent="0.2">
      <c r="A277" s="196" t="s">
        <v>254</v>
      </c>
      <c r="B277" s="166"/>
      <c r="C277" s="57"/>
      <c r="D277" s="57"/>
      <c r="E277" s="110">
        <f t="shared" si="383"/>
        <v>0</v>
      </c>
      <c r="F277" s="212"/>
      <c r="G277" s="18"/>
      <c r="H277" s="323" t="s">
        <v>345</v>
      </c>
      <c r="I277" s="79">
        <f t="shared" si="384"/>
        <v>0</v>
      </c>
      <c r="J277" s="79">
        <f t="shared" si="385"/>
        <v>0</v>
      </c>
      <c r="K277" s="110">
        <f t="shared" si="386"/>
        <v>0</v>
      </c>
      <c r="L277" s="535"/>
      <c r="M277" s="535"/>
      <c r="N277" s="407"/>
      <c r="O277" s="322" t="str">
        <f t="shared" si="334"/>
        <v>SLC</v>
      </c>
      <c r="P277" s="79">
        <f t="shared" si="387"/>
        <v>0</v>
      </c>
      <c r="Q277" s="79">
        <f t="shared" si="388"/>
        <v>0</v>
      </c>
      <c r="R277" s="110">
        <f t="shared" si="419"/>
        <v>0</v>
      </c>
      <c r="S277" s="535"/>
      <c r="T277" s="535"/>
      <c r="U277" s="407"/>
      <c r="V277" s="322"/>
      <c r="W277" s="79">
        <f t="shared" si="389"/>
        <v>0</v>
      </c>
      <c r="X277" s="79">
        <f t="shared" si="390"/>
        <v>0</v>
      </c>
      <c r="Y277" s="110">
        <f t="shared" si="420"/>
        <v>0</v>
      </c>
      <c r="Z277" s="535"/>
      <c r="AA277" s="535"/>
      <c r="AB277" s="407"/>
      <c r="AC277" s="322"/>
      <c r="AD277" s="79">
        <f t="shared" si="391"/>
        <v>0</v>
      </c>
      <c r="AE277" s="79">
        <f t="shared" si="392"/>
        <v>0</v>
      </c>
      <c r="AF277" s="110">
        <f t="shared" si="421"/>
        <v>0</v>
      </c>
      <c r="AG277" s="535"/>
      <c r="AH277" s="535"/>
      <c r="AI277" s="407"/>
      <c r="AJ277" s="322"/>
      <c r="AK277" s="79">
        <f t="shared" si="393"/>
        <v>0</v>
      </c>
      <c r="AL277" s="79">
        <f t="shared" si="394"/>
        <v>0</v>
      </c>
      <c r="AM277" s="110">
        <f t="shared" si="422"/>
        <v>0</v>
      </c>
      <c r="AN277" s="535"/>
      <c r="AO277" s="535"/>
      <c r="AP277" s="407"/>
      <c r="AQ277" s="322"/>
      <c r="AR277" s="79">
        <f t="shared" si="395"/>
        <v>0</v>
      </c>
      <c r="AS277" s="79">
        <f t="shared" si="396"/>
        <v>0</v>
      </c>
      <c r="AT277" s="110">
        <f t="shared" si="423"/>
        <v>0</v>
      </c>
      <c r="AU277" s="535"/>
      <c r="AV277" s="535"/>
      <c r="AW277" s="407"/>
      <c r="AX277" s="322"/>
      <c r="AY277" s="79">
        <f t="shared" si="397"/>
        <v>0</v>
      </c>
      <c r="AZ277" s="79">
        <f t="shared" si="398"/>
        <v>0</v>
      </c>
      <c r="BA277" s="110">
        <f t="shared" si="424"/>
        <v>0</v>
      </c>
      <c r="BB277" s="535"/>
      <c r="BC277" s="535"/>
      <c r="BD277" s="407"/>
      <c r="BE277" s="322"/>
      <c r="BF277" s="79">
        <f t="shared" si="399"/>
        <v>0</v>
      </c>
      <c r="BG277" s="79">
        <f t="shared" si="400"/>
        <v>0</v>
      </c>
      <c r="BH277" s="110">
        <f t="shared" si="425"/>
        <v>0</v>
      </c>
      <c r="BI277" s="535"/>
      <c r="BJ277" s="535"/>
      <c r="BK277" s="407"/>
      <c r="BL277" s="322"/>
      <c r="BM277" s="79">
        <f t="shared" si="401"/>
        <v>0</v>
      </c>
      <c r="BN277" s="79">
        <f t="shared" si="402"/>
        <v>0</v>
      </c>
      <c r="BO277" s="110">
        <f t="shared" si="426"/>
        <v>0</v>
      </c>
      <c r="BP277" s="535"/>
      <c r="BQ277" s="535"/>
      <c r="BR277" s="407"/>
      <c r="BS277" s="322"/>
      <c r="BT277" s="79">
        <f t="shared" si="403"/>
        <v>0</v>
      </c>
      <c r="BU277" s="79">
        <f t="shared" si="404"/>
        <v>0</v>
      </c>
      <c r="BV277" s="110">
        <f t="shared" si="427"/>
        <v>0</v>
      </c>
      <c r="BW277" s="535"/>
      <c r="BX277" s="535"/>
      <c r="BY277" s="407"/>
      <c r="BZ277" s="322"/>
      <c r="CA277" s="79">
        <f t="shared" si="405"/>
        <v>0</v>
      </c>
      <c r="CB277" s="79">
        <f t="shared" si="406"/>
        <v>0</v>
      </c>
      <c r="CC277" s="110">
        <f t="shared" si="428"/>
        <v>0</v>
      </c>
      <c r="CD277" s="535"/>
      <c r="CE277" s="535"/>
      <c r="CF277" s="407"/>
      <c r="CG277" s="322"/>
      <c r="CH277" s="79">
        <f t="shared" si="407"/>
        <v>0</v>
      </c>
      <c r="CI277" s="79">
        <f t="shared" si="408"/>
        <v>0</v>
      </c>
      <c r="CJ277" s="110">
        <f t="shared" si="429"/>
        <v>0</v>
      </c>
      <c r="CK277" s="535"/>
      <c r="CL277" s="535"/>
      <c r="CM277" s="407"/>
      <c r="CN277" s="322"/>
      <c r="CO277" s="79">
        <f t="shared" si="409"/>
        <v>0</v>
      </c>
      <c r="CP277" s="79">
        <f t="shared" si="410"/>
        <v>0</v>
      </c>
      <c r="CQ277" s="110">
        <f t="shared" si="430"/>
        <v>0</v>
      </c>
      <c r="CR277" s="535"/>
      <c r="CS277" s="535"/>
      <c r="CT277" s="407"/>
      <c r="CU277" s="322"/>
      <c r="CV277" s="79">
        <f t="shared" si="411"/>
        <v>0</v>
      </c>
      <c r="CW277" s="79">
        <f t="shared" si="412"/>
        <v>0</v>
      </c>
      <c r="CX277" s="110">
        <f t="shared" si="431"/>
        <v>0</v>
      </c>
      <c r="CY277" s="535"/>
      <c r="CZ277" s="535"/>
      <c r="DA277" s="407"/>
      <c r="DB277" s="322"/>
      <c r="DC277" s="79">
        <f t="shared" si="413"/>
        <v>0</v>
      </c>
      <c r="DD277" s="79">
        <f t="shared" si="414"/>
        <v>0</v>
      </c>
      <c r="DE277" s="110">
        <f t="shared" si="432"/>
        <v>0</v>
      </c>
      <c r="DF277" s="535"/>
      <c r="DG277" s="535"/>
      <c r="DH277" s="407"/>
      <c r="DI277" s="322"/>
      <c r="DJ277" s="79">
        <f t="shared" si="415"/>
        <v>0</v>
      </c>
      <c r="DK277" s="79">
        <f t="shared" si="416"/>
        <v>0</v>
      </c>
      <c r="DL277" s="110">
        <f t="shared" si="433"/>
        <v>0</v>
      </c>
      <c r="DM277" s="535"/>
      <c r="DN277" s="535"/>
      <c r="DO277" s="407"/>
      <c r="DP277" s="322"/>
      <c r="DQ277" s="79">
        <f t="shared" si="417"/>
        <v>0</v>
      </c>
      <c r="DR277" s="79">
        <f t="shared" si="418"/>
        <v>0</v>
      </c>
      <c r="DS277" s="110">
        <f t="shared" si="434"/>
        <v>0</v>
      </c>
      <c r="DT277" s="535"/>
      <c r="DU277" s="535"/>
      <c r="DV277" s="407"/>
    </row>
    <row r="278" spans="1:126" s="2" customFormat="1" ht="12.75" outlineLevel="1" x14ac:dyDescent="0.2">
      <c r="A278" s="196" t="s">
        <v>89</v>
      </c>
      <c r="B278" s="166"/>
      <c r="C278" s="57"/>
      <c r="D278" s="57"/>
      <c r="E278" s="110">
        <f t="shared" si="383"/>
        <v>0</v>
      </c>
      <c r="F278" s="212"/>
      <c r="G278" s="18" t="s">
        <v>54</v>
      </c>
      <c r="H278" s="323" t="s">
        <v>345</v>
      </c>
      <c r="I278" s="79">
        <f t="shared" si="384"/>
        <v>0</v>
      </c>
      <c r="J278" s="79">
        <f t="shared" si="385"/>
        <v>0</v>
      </c>
      <c r="K278" s="110">
        <f t="shared" si="386"/>
        <v>0</v>
      </c>
      <c r="L278" s="535"/>
      <c r="M278" s="535"/>
      <c r="N278" s="407"/>
      <c r="O278" s="322" t="str">
        <f t="shared" si="334"/>
        <v>SLC</v>
      </c>
      <c r="P278" s="79">
        <f t="shared" si="387"/>
        <v>0</v>
      </c>
      <c r="Q278" s="79">
        <f t="shared" si="388"/>
        <v>0</v>
      </c>
      <c r="R278" s="110">
        <f t="shared" si="419"/>
        <v>0</v>
      </c>
      <c r="S278" s="535"/>
      <c r="T278" s="535"/>
      <c r="U278" s="407"/>
      <c r="V278" s="322"/>
      <c r="W278" s="79">
        <f t="shared" si="389"/>
        <v>0</v>
      </c>
      <c r="X278" s="79">
        <f t="shared" si="390"/>
        <v>0</v>
      </c>
      <c r="Y278" s="110">
        <f t="shared" si="420"/>
        <v>0</v>
      </c>
      <c r="Z278" s="535"/>
      <c r="AA278" s="535"/>
      <c r="AB278" s="407"/>
      <c r="AC278" s="322"/>
      <c r="AD278" s="79">
        <f t="shared" si="391"/>
        <v>0</v>
      </c>
      <c r="AE278" s="79">
        <f t="shared" si="392"/>
        <v>0</v>
      </c>
      <c r="AF278" s="110">
        <f t="shared" si="421"/>
        <v>0</v>
      </c>
      <c r="AG278" s="535"/>
      <c r="AH278" s="535"/>
      <c r="AI278" s="407"/>
      <c r="AJ278" s="322"/>
      <c r="AK278" s="79">
        <f t="shared" si="393"/>
        <v>0</v>
      </c>
      <c r="AL278" s="79">
        <f t="shared" si="394"/>
        <v>0</v>
      </c>
      <c r="AM278" s="110">
        <f t="shared" si="422"/>
        <v>0</v>
      </c>
      <c r="AN278" s="535"/>
      <c r="AO278" s="535"/>
      <c r="AP278" s="407"/>
      <c r="AQ278" s="322"/>
      <c r="AR278" s="79">
        <f t="shared" si="395"/>
        <v>0</v>
      </c>
      <c r="AS278" s="79">
        <f t="shared" si="396"/>
        <v>0</v>
      </c>
      <c r="AT278" s="110">
        <f t="shared" si="423"/>
        <v>0</v>
      </c>
      <c r="AU278" s="535"/>
      <c r="AV278" s="535"/>
      <c r="AW278" s="407"/>
      <c r="AX278" s="322"/>
      <c r="AY278" s="79">
        <f t="shared" si="397"/>
        <v>0</v>
      </c>
      <c r="AZ278" s="79">
        <f t="shared" si="398"/>
        <v>0</v>
      </c>
      <c r="BA278" s="110">
        <f t="shared" si="424"/>
        <v>0</v>
      </c>
      <c r="BB278" s="535"/>
      <c r="BC278" s="535"/>
      <c r="BD278" s="407"/>
      <c r="BE278" s="322"/>
      <c r="BF278" s="79">
        <f t="shared" si="399"/>
        <v>0</v>
      </c>
      <c r="BG278" s="79">
        <f t="shared" si="400"/>
        <v>0</v>
      </c>
      <c r="BH278" s="110">
        <f t="shared" si="425"/>
        <v>0</v>
      </c>
      <c r="BI278" s="535"/>
      <c r="BJ278" s="535"/>
      <c r="BK278" s="407"/>
      <c r="BL278" s="322"/>
      <c r="BM278" s="79">
        <f t="shared" si="401"/>
        <v>0</v>
      </c>
      <c r="BN278" s="79">
        <f t="shared" si="402"/>
        <v>0</v>
      </c>
      <c r="BO278" s="110">
        <f t="shared" si="426"/>
        <v>0</v>
      </c>
      <c r="BP278" s="535"/>
      <c r="BQ278" s="535"/>
      <c r="BR278" s="407"/>
      <c r="BS278" s="322"/>
      <c r="BT278" s="79">
        <f t="shared" si="403"/>
        <v>0</v>
      </c>
      <c r="BU278" s="79">
        <f t="shared" si="404"/>
        <v>0</v>
      </c>
      <c r="BV278" s="110">
        <f t="shared" si="427"/>
        <v>0</v>
      </c>
      <c r="BW278" s="535"/>
      <c r="BX278" s="535"/>
      <c r="BY278" s="407"/>
      <c r="BZ278" s="322"/>
      <c r="CA278" s="79">
        <f t="shared" si="405"/>
        <v>0</v>
      </c>
      <c r="CB278" s="79">
        <f t="shared" si="406"/>
        <v>0</v>
      </c>
      <c r="CC278" s="110">
        <f t="shared" si="428"/>
        <v>0</v>
      </c>
      <c r="CD278" s="535"/>
      <c r="CE278" s="535"/>
      <c r="CF278" s="407"/>
      <c r="CG278" s="322"/>
      <c r="CH278" s="79">
        <f t="shared" si="407"/>
        <v>0</v>
      </c>
      <c r="CI278" s="79">
        <f t="shared" si="408"/>
        <v>0</v>
      </c>
      <c r="CJ278" s="110">
        <f t="shared" si="429"/>
        <v>0</v>
      </c>
      <c r="CK278" s="535"/>
      <c r="CL278" s="535"/>
      <c r="CM278" s="407"/>
      <c r="CN278" s="322"/>
      <c r="CO278" s="79">
        <f t="shared" si="409"/>
        <v>0</v>
      </c>
      <c r="CP278" s="79">
        <f t="shared" si="410"/>
        <v>0</v>
      </c>
      <c r="CQ278" s="110">
        <f t="shared" si="430"/>
        <v>0</v>
      </c>
      <c r="CR278" s="535"/>
      <c r="CS278" s="535"/>
      <c r="CT278" s="407"/>
      <c r="CU278" s="322"/>
      <c r="CV278" s="79">
        <f t="shared" si="411"/>
        <v>0</v>
      </c>
      <c r="CW278" s="79">
        <f t="shared" si="412"/>
        <v>0</v>
      </c>
      <c r="CX278" s="110">
        <f t="shared" si="431"/>
        <v>0</v>
      </c>
      <c r="CY278" s="535"/>
      <c r="CZ278" s="535"/>
      <c r="DA278" s="407"/>
      <c r="DB278" s="322"/>
      <c r="DC278" s="79">
        <f t="shared" si="413"/>
        <v>0</v>
      </c>
      <c r="DD278" s="79">
        <f t="shared" si="414"/>
        <v>0</v>
      </c>
      <c r="DE278" s="110">
        <f t="shared" si="432"/>
        <v>0</v>
      </c>
      <c r="DF278" s="535"/>
      <c r="DG278" s="535"/>
      <c r="DH278" s="407"/>
      <c r="DI278" s="322"/>
      <c r="DJ278" s="79">
        <f t="shared" si="415"/>
        <v>0</v>
      </c>
      <c r="DK278" s="79">
        <f t="shared" si="416"/>
        <v>0</v>
      </c>
      <c r="DL278" s="110">
        <f t="shared" si="433"/>
        <v>0</v>
      </c>
      <c r="DM278" s="535"/>
      <c r="DN278" s="535"/>
      <c r="DO278" s="407"/>
      <c r="DP278" s="322"/>
      <c r="DQ278" s="79">
        <f t="shared" si="417"/>
        <v>0</v>
      </c>
      <c r="DR278" s="79">
        <f t="shared" si="418"/>
        <v>0</v>
      </c>
      <c r="DS278" s="110">
        <f t="shared" si="434"/>
        <v>0</v>
      </c>
      <c r="DT278" s="535"/>
      <c r="DU278" s="535"/>
      <c r="DV278" s="407"/>
    </row>
    <row r="279" spans="1:126" s="2" customFormat="1" ht="12.75" outlineLevel="1" x14ac:dyDescent="0.2">
      <c r="A279" s="196" t="s">
        <v>274</v>
      </c>
      <c r="B279" s="166"/>
      <c r="C279" s="57"/>
      <c r="D279" s="57"/>
      <c r="E279" s="110">
        <f t="shared" si="383"/>
        <v>0</v>
      </c>
      <c r="F279" s="212"/>
      <c r="G279" s="22" t="s">
        <v>276</v>
      </c>
      <c r="H279" s="323" t="s">
        <v>345</v>
      </c>
      <c r="I279" s="79">
        <f t="shared" si="384"/>
        <v>0</v>
      </c>
      <c r="J279" s="79">
        <f t="shared" si="385"/>
        <v>0</v>
      </c>
      <c r="K279" s="110">
        <f t="shared" si="386"/>
        <v>0</v>
      </c>
      <c r="L279" s="535"/>
      <c r="M279" s="535"/>
      <c r="N279" s="407"/>
      <c r="O279" s="322" t="str">
        <f t="shared" si="334"/>
        <v>SLC</v>
      </c>
      <c r="P279" s="79">
        <f t="shared" si="387"/>
        <v>0</v>
      </c>
      <c r="Q279" s="79">
        <f t="shared" si="388"/>
        <v>0</v>
      </c>
      <c r="R279" s="110">
        <f t="shared" si="419"/>
        <v>0</v>
      </c>
      <c r="S279" s="535"/>
      <c r="T279" s="535"/>
      <c r="U279" s="407"/>
      <c r="V279" s="322"/>
      <c r="W279" s="79">
        <f t="shared" si="389"/>
        <v>0</v>
      </c>
      <c r="X279" s="79">
        <f t="shared" si="390"/>
        <v>0</v>
      </c>
      <c r="Y279" s="110">
        <f t="shared" si="420"/>
        <v>0</v>
      </c>
      <c r="Z279" s="535"/>
      <c r="AA279" s="535"/>
      <c r="AB279" s="407"/>
      <c r="AC279" s="322"/>
      <c r="AD279" s="79">
        <f t="shared" si="391"/>
        <v>0</v>
      </c>
      <c r="AE279" s="79">
        <f t="shared" si="392"/>
        <v>0</v>
      </c>
      <c r="AF279" s="110">
        <f t="shared" si="421"/>
        <v>0</v>
      </c>
      <c r="AG279" s="535"/>
      <c r="AH279" s="535"/>
      <c r="AI279" s="407"/>
      <c r="AJ279" s="322"/>
      <c r="AK279" s="79">
        <f t="shared" si="393"/>
        <v>0</v>
      </c>
      <c r="AL279" s="79">
        <f t="shared" si="394"/>
        <v>0</v>
      </c>
      <c r="AM279" s="110">
        <f t="shared" si="422"/>
        <v>0</v>
      </c>
      <c r="AN279" s="535"/>
      <c r="AO279" s="535"/>
      <c r="AP279" s="407"/>
      <c r="AQ279" s="322"/>
      <c r="AR279" s="79">
        <f t="shared" si="395"/>
        <v>0</v>
      </c>
      <c r="AS279" s="79">
        <f t="shared" si="396"/>
        <v>0</v>
      </c>
      <c r="AT279" s="110">
        <f t="shared" si="423"/>
        <v>0</v>
      </c>
      <c r="AU279" s="535"/>
      <c r="AV279" s="535"/>
      <c r="AW279" s="407"/>
      <c r="AX279" s="322"/>
      <c r="AY279" s="79">
        <f t="shared" si="397"/>
        <v>0</v>
      </c>
      <c r="AZ279" s="79">
        <f t="shared" si="398"/>
        <v>0</v>
      </c>
      <c r="BA279" s="110">
        <f t="shared" si="424"/>
        <v>0</v>
      </c>
      <c r="BB279" s="535"/>
      <c r="BC279" s="535"/>
      <c r="BD279" s="407"/>
      <c r="BE279" s="322"/>
      <c r="BF279" s="79">
        <f t="shared" si="399"/>
        <v>0</v>
      </c>
      <c r="BG279" s="79">
        <f t="shared" si="400"/>
        <v>0</v>
      </c>
      <c r="BH279" s="110">
        <f t="shared" si="425"/>
        <v>0</v>
      </c>
      <c r="BI279" s="535"/>
      <c r="BJ279" s="535"/>
      <c r="BK279" s="407"/>
      <c r="BL279" s="322"/>
      <c r="BM279" s="79">
        <f t="shared" si="401"/>
        <v>0</v>
      </c>
      <c r="BN279" s="79">
        <f t="shared" si="402"/>
        <v>0</v>
      </c>
      <c r="BO279" s="110">
        <f t="shared" si="426"/>
        <v>0</v>
      </c>
      <c r="BP279" s="535"/>
      <c r="BQ279" s="535"/>
      <c r="BR279" s="407"/>
      <c r="BS279" s="322"/>
      <c r="BT279" s="79">
        <f t="shared" si="403"/>
        <v>0</v>
      </c>
      <c r="BU279" s="79">
        <f t="shared" si="404"/>
        <v>0</v>
      </c>
      <c r="BV279" s="110">
        <f t="shared" si="427"/>
        <v>0</v>
      </c>
      <c r="BW279" s="535"/>
      <c r="BX279" s="535"/>
      <c r="BY279" s="407"/>
      <c r="BZ279" s="322"/>
      <c r="CA279" s="79">
        <f t="shared" si="405"/>
        <v>0</v>
      </c>
      <c r="CB279" s="79">
        <f t="shared" si="406"/>
        <v>0</v>
      </c>
      <c r="CC279" s="110">
        <f t="shared" si="428"/>
        <v>0</v>
      </c>
      <c r="CD279" s="535"/>
      <c r="CE279" s="535"/>
      <c r="CF279" s="407"/>
      <c r="CG279" s="322"/>
      <c r="CH279" s="79">
        <f t="shared" si="407"/>
        <v>0</v>
      </c>
      <c r="CI279" s="79">
        <f t="shared" si="408"/>
        <v>0</v>
      </c>
      <c r="CJ279" s="110">
        <f t="shared" si="429"/>
        <v>0</v>
      </c>
      <c r="CK279" s="535"/>
      <c r="CL279" s="535"/>
      <c r="CM279" s="407"/>
      <c r="CN279" s="322"/>
      <c r="CO279" s="79">
        <f t="shared" si="409"/>
        <v>0</v>
      </c>
      <c r="CP279" s="79">
        <f t="shared" si="410"/>
        <v>0</v>
      </c>
      <c r="CQ279" s="110">
        <f t="shared" si="430"/>
        <v>0</v>
      </c>
      <c r="CR279" s="535"/>
      <c r="CS279" s="535"/>
      <c r="CT279" s="407"/>
      <c r="CU279" s="322"/>
      <c r="CV279" s="79">
        <f t="shared" si="411"/>
        <v>0</v>
      </c>
      <c r="CW279" s="79">
        <f t="shared" si="412"/>
        <v>0</v>
      </c>
      <c r="CX279" s="110">
        <f t="shared" si="431"/>
        <v>0</v>
      </c>
      <c r="CY279" s="535"/>
      <c r="CZ279" s="535"/>
      <c r="DA279" s="407"/>
      <c r="DB279" s="322"/>
      <c r="DC279" s="79">
        <f t="shared" si="413"/>
        <v>0</v>
      </c>
      <c r="DD279" s="79">
        <f t="shared" si="414"/>
        <v>0</v>
      </c>
      <c r="DE279" s="110">
        <f t="shared" si="432"/>
        <v>0</v>
      </c>
      <c r="DF279" s="535"/>
      <c r="DG279" s="535"/>
      <c r="DH279" s="407"/>
      <c r="DI279" s="322"/>
      <c r="DJ279" s="79">
        <f t="shared" si="415"/>
        <v>0</v>
      </c>
      <c r="DK279" s="79">
        <f t="shared" si="416"/>
        <v>0</v>
      </c>
      <c r="DL279" s="110">
        <f t="shared" si="433"/>
        <v>0</v>
      </c>
      <c r="DM279" s="535"/>
      <c r="DN279" s="535"/>
      <c r="DO279" s="407"/>
      <c r="DP279" s="322"/>
      <c r="DQ279" s="79">
        <f t="shared" si="417"/>
        <v>0</v>
      </c>
      <c r="DR279" s="79">
        <f t="shared" si="418"/>
        <v>0</v>
      </c>
      <c r="DS279" s="110">
        <f t="shared" si="434"/>
        <v>0</v>
      </c>
      <c r="DT279" s="535"/>
      <c r="DU279" s="535"/>
      <c r="DV279" s="407"/>
    </row>
    <row r="280" spans="1:126" s="2" customFormat="1" ht="12.75" outlineLevel="1" x14ac:dyDescent="0.2">
      <c r="A280" s="196" t="s">
        <v>249</v>
      </c>
      <c r="B280" s="166"/>
      <c r="C280" s="57"/>
      <c r="D280" s="57"/>
      <c r="E280" s="110">
        <f t="shared" si="383"/>
        <v>0</v>
      </c>
      <c r="F280" s="212"/>
      <c r="G280" s="22" t="s">
        <v>277</v>
      </c>
      <c r="H280" s="323" t="s">
        <v>345</v>
      </c>
      <c r="I280" s="79">
        <f t="shared" si="384"/>
        <v>0</v>
      </c>
      <c r="J280" s="79">
        <f t="shared" si="385"/>
        <v>0</v>
      </c>
      <c r="K280" s="110">
        <f t="shared" si="386"/>
        <v>0</v>
      </c>
      <c r="L280" s="535"/>
      <c r="M280" s="535"/>
      <c r="N280" s="407"/>
      <c r="O280" s="322" t="str">
        <f t="shared" si="334"/>
        <v>SLC</v>
      </c>
      <c r="P280" s="79">
        <f t="shared" si="387"/>
        <v>0</v>
      </c>
      <c r="Q280" s="79">
        <f t="shared" si="388"/>
        <v>0</v>
      </c>
      <c r="R280" s="110">
        <f t="shared" si="419"/>
        <v>0</v>
      </c>
      <c r="S280" s="535"/>
      <c r="T280" s="535"/>
      <c r="U280" s="407"/>
      <c r="V280" s="322"/>
      <c r="W280" s="79">
        <f t="shared" si="389"/>
        <v>0</v>
      </c>
      <c r="X280" s="79">
        <f t="shared" si="390"/>
        <v>0</v>
      </c>
      <c r="Y280" s="110">
        <f t="shared" si="420"/>
        <v>0</v>
      </c>
      <c r="Z280" s="535"/>
      <c r="AA280" s="535"/>
      <c r="AB280" s="407"/>
      <c r="AC280" s="322"/>
      <c r="AD280" s="79">
        <f t="shared" si="391"/>
        <v>0</v>
      </c>
      <c r="AE280" s="79">
        <f t="shared" si="392"/>
        <v>0</v>
      </c>
      <c r="AF280" s="110">
        <f t="shared" si="421"/>
        <v>0</v>
      </c>
      <c r="AG280" s="535"/>
      <c r="AH280" s="535"/>
      <c r="AI280" s="407"/>
      <c r="AJ280" s="322"/>
      <c r="AK280" s="79">
        <f t="shared" si="393"/>
        <v>0</v>
      </c>
      <c r="AL280" s="79">
        <f t="shared" si="394"/>
        <v>0</v>
      </c>
      <c r="AM280" s="110">
        <f t="shared" si="422"/>
        <v>0</v>
      </c>
      <c r="AN280" s="535"/>
      <c r="AO280" s="535"/>
      <c r="AP280" s="407"/>
      <c r="AQ280" s="322"/>
      <c r="AR280" s="79">
        <f t="shared" si="395"/>
        <v>0</v>
      </c>
      <c r="AS280" s="79">
        <f t="shared" si="396"/>
        <v>0</v>
      </c>
      <c r="AT280" s="110">
        <f t="shared" si="423"/>
        <v>0</v>
      </c>
      <c r="AU280" s="535"/>
      <c r="AV280" s="535"/>
      <c r="AW280" s="407"/>
      <c r="AX280" s="322"/>
      <c r="AY280" s="79">
        <f t="shared" si="397"/>
        <v>0</v>
      </c>
      <c r="AZ280" s="79">
        <f t="shared" si="398"/>
        <v>0</v>
      </c>
      <c r="BA280" s="110">
        <f t="shared" si="424"/>
        <v>0</v>
      </c>
      <c r="BB280" s="535"/>
      <c r="BC280" s="535"/>
      <c r="BD280" s="407"/>
      <c r="BE280" s="322"/>
      <c r="BF280" s="79">
        <f t="shared" si="399"/>
        <v>0</v>
      </c>
      <c r="BG280" s="79">
        <f t="shared" si="400"/>
        <v>0</v>
      </c>
      <c r="BH280" s="110">
        <f t="shared" si="425"/>
        <v>0</v>
      </c>
      <c r="BI280" s="535"/>
      <c r="BJ280" s="535"/>
      <c r="BK280" s="407"/>
      <c r="BL280" s="322"/>
      <c r="BM280" s="79">
        <f t="shared" si="401"/>
        <v>0</v>
      </c>
      <c r="BN280" s="79">
        <f t="shared" si="402"/>
        <v>0</v>
      </c>
      <c r="BO280" s="110">
        <f t="shared" si="426"/>
        <v>0</v>
      </c>
      <c r="BP280" s="535"/>
      <c r="BQ280" s="535"/>
      <c r="BR280" s="407"/>
      <c r="BS280" s="322"/>
      <c r="BT280" s="79">
        <f t="shared" si="403"/>
        <v>0</v>
      </c>
      <c r="BU280" s="79">
        <f t="shared" si="404"/>
        <v>0</v>
      </c>
      <c r="BV280" s="110">
        <f t="shared" si="427"/>
        <v>0</v>
      </c>
      <c r="BW280" s="535"/>
      <c r="BX280" s="535"/>
      <c r="BY280" s="407"/>
      <c r="BZ280" s="322"/>
      <c r="CA280" s="79">
        <f t="shared" si="405"/>
        <v>0</v>
      </c>
      <c r="CB280" s="79">
        <f t="shared" si="406"/>
        <v>0</v>
      </c>
      <c r="CC280" s="110">
        <f t="shared" si="428"/>
        <v>0</v>
      </c>
      <c r="CD280" s="535"/>
      <c r="CE280" s="535"/>
      <c r="CF280" s="407"/>
      <c r="CG280" s="322"/>
      <c r="CH280" s="79">
        <f t="shared" si="407"/>
        <v>0</v>
      </c>
      <c r="CI280" s="79">
        <f t="shared" si="408"/>
        <v>0</v>
      </c>
      <c r="CJ280" s="110">
        <f t="shared" si="429"/>
        <v>0</v>
      </c>
      <c r="CK280" s="535"/>
      <c r="CL280" s="535"/>
      <c r="CM280" s="407"/>
      <c r="CN280" s="322"/>
      <c r="CO280" s="79">
        <f t="shared" si="409"/>
        <v>0</v>
      </c>
      <c r="CP280" s="79">
        <f t="shared" si="410"/>
        <v>0</v>
      </c>
      <c r="CQ280" s="110">
        <f t="shared" si="430"/>
        <v>0</v>
      </c>
      <c r="CR280" s="535"/>
      <c r="CS280" s="535"/>
      <c r="CT280" s="407"/>
      <c r="CU280" s="322"/>
      <c r="CV280" s="79">
        <f t="shared" si="411"/>
        <v>0</v>
      </c>
      <c r="CW280" s="79">
        <f t="shared" si="412"/>
        <v>0</v>
      </c>
      <c r="CX280" s="110">
        <f t="shared" si="431"/>
        <v>0</v>
      </c>
      <c r="CY280" s="535"/>
      <c r="CZ280" s="535"/>
      <c r="DA280" s="407"/>
      <c r="DB280" s="322"/>
      <c r="DC280" s="79">
        <f t="shared" si="413"/>
        <v>0</v>
      </c>
      <c r="DD280" s="79">
        <f t="shared" si="414"/>
        <v>0</v>
      </c>
      <c r="DE280" s="110">
        <f t="shared" si="432"/>
        <v>0</v>
      </c>
      <c r="DF280" s="535"/>
      <c r="DG280" s="535"/>
      <c r="DH280" s="407"/>
      <c r="DI280" s="322"/>
      <c r="DJ280" s="79">
        <f t="shared" si="415"/>
        <v>0</v>
      </c>
      <c r="DK280" s="79">
        <f t="shared" si="416"/>
        <v>0</v>
      </c>
      <c r="DL280" s="110">
        <f t="shared" si="433"/>
        <v>0</v>
      </c>
      <c r="DM280" s="535"/>
      <c r="DN280" s="535"/>
      <c r="DO280" s="407"/>
      <c r="DP280" s="322"/>
      <c r="DQ280" s="79">
        <f t="shared" si="417"/>
        <v>0</v>
      </c>
      <c r="DR280" s="79">
        <f t="shared" si="418"/>
        <v>0</v>
      </c>
      <c r="DS280" s="110">
        <f t="shared" si="434"/>
        <v>0</v>
      </c>
      <c r="DT280" s="535"/>
      <c r="DU280" s="535"/>
      <c r="DV280" s="407"/>
    </row>
    <row r="281" spans="1:126" s="2" customFormat="1" ht="12.75" outlineLevel="1" x14ac:dyDescent="0.2">
      <c r="A281" s="221" t="s">
        <v>1</v>
      </c>
      <c r="B281" s="172"/>
      <c r="C281" s="108">
        <f>SUMIF($H282:$H285,MID($H281,3,10),C282:C285)</f>
        <v>0</v>
      </c>
      <c r="D281" s="108">
        <f>SUMIF($H282:$H285,MID($H281,3,10),D282:D285)</f>
        <v>0</v>
      </c>
      <c r="E281" s="108">
        <f t="shared" si="383"/>
        <v>0</v>
      </c>
      <c r="F281" s="210"/>
      <c r="G281" s="18"/>
      <c r="H281" s="323" t="s">
        <v>348</v>
      </c>
      <c r="I281" s="77">
        <f t="shared" si="384"/>
        <v>0</v>
      </c>
      <c r="J281" s="77">
        <f t="shared" si="385"/>
        <v>0</v>
      </c>
      <c r="K281" s="103">
        <f t="shared" si="386"/>
        <v>0</v>
      </c>
      <c r="L281" s="432">
        <f>IF(I$1="","",SUMIF($H282:$H285,MID($H281,3,10),L282:L285))</f>
        <v>0</v>
      </c>
      <c r="M281" s="432">
        <f>IF(I$1="","",SUMIF($H282:$H285,MID($H281,3,10),M282:M285))</f>
        <v>0</v>
      </c>
      <c r="N281" s="407"/>
      <c r="O281" s="322" t="str">
        <f t="shared" si="334"/>
        <v>SL</v>
      </c>
      <c r="P281" s="77">
        <f t="shared" si="387"/>
        <v>0</v>
      </c>
      <c r="Q281" s="77">
        <f t="shared" si="388"/>
        <v>0</v>
      </c>
      <c r="R281" s="103">
        <f t="shared" si="419"/>
        <v>0</v>
      </c>
      <c r="S281" s="432">
        <f>IF(P$1="","",SUMIF($H282:$H285,MID($H281,3,10),S282:S285))</f>
        <v>0</v>
      </c>
      <c r="T281" s="432">
        <f>IF(P$1="","",SUMIF($H282:$H285,MID($H281,3,10),T282:T285))</f>
        <v>0</v>
      </c>
      <c r="U281" s="407"/>
      <c r="V281" s="322"/>
      <c r="W281" s="77">
        <f t="shared" si="389"/>
        <v>0</v>
      </c>
      <c r="X281" s="77">
        <f t="shared" si="390"/>
        <v>0</v>
      </c>
      <c r="Y281" s="103">
        <f t="shared" si="420"/>
        <v>0</v>
      </c>
      <c r="Z281" s="432">
        <f>IF(W$1="","",SUMIF($H282:$H285,MID($H281,3,10),Z282:Z285))</f>
        <v>0</v>
      </c>
      <c r="AA281" s="432">
        <f>IF(W$1="","",SUMIF($H282:$H285,MID($H281,3,10),AA282:AA285))</f>
        <v>0</v>
      </c>
      <c r="AB281" s="407"/>
      <c r="AC281" s="322"/>
      <c r="AD281" s="77">
        <f t="shared" si="391"/>
        <v>0</v>
      </c>
      <c r="AE281" s="77">
        <f t="shared" si="392"/>
        <v>0</v>
      </c>
      <c r="AF281" s="103">
        <f t="shared" si="421"/>
        <v>0</v>
      </c>
      <c r="AG281" s="432">
        <f>IF(AD$1="","",SUMIF($H282:$H285,MID($H281,3,10),AG282:AG285))</f>
        <v>0</v>
      </c>
      <c r="AH281" s="432">
        <f>IF(AD$1="","",SUMIF($H282:$H285,MID($H281,3,10),AH282:AH285))</f>
        <v>0</v>
      </c>
      <c r="AI281" s="407"/>
      <c r="AJ281" s="322"/>
      <c r="AK281" s="77">
        <f t="shared" si="393"/>
        <v>0</v>
      </c>
      <c r="AL281" s="77">
        <f t="shared" si="394"/>
        <v>0</v>
      </c>
      <c r="AM281" s="103">
        <f t="shared" si="422"/>
        <v>0</v>
      </c>
      <c r="AN281" s="432">
        <f>IF(AK$1="","",SUMIF($H282:$H285,MID($H281,3,10),AN282:AN285))</f>
        <v>0</v>
      </c>
      <c r="AO281" s="432">
        <f>IF(AK$1="","",SUMIF($H282:$H285,MID($H281,3,10),AO282:AO285))</f>
        <v>0</v>
      </c>
      <c r="AP281" s="407"/>
      <c r="AQ281" s="322"/>
      <c r="AR281" s="77">
        <f t="shared" si="395"/>
        <v>0</v>
      </c>
      <c r="AS281" s="77">
        <f t="shared" si="396"/>
        <v>0</v>
      </c>
      <c r="AT281" s="103">
        <f t="shared" si="423"/>
        <v>0</v>
      </c>
      <c r="AU281" s="432">
        <f>IF(AR$1="","",SUMIF($H282:$H285,MID($H281,3,10),AU282:AU285))</f>
        <v>0</v>
      </c>
      <c r="AV281" s="432">
        <f>IF(AR$1="","",SUMIF($H282:$H285,MID($H281,3,10),AV282:AV285))</f>
        <v>0</v>
      </c>
      <c r="AW281" s="407"/>
      <c r="AX281" s="322"/>
      <c r="AY281" s="77">
        <f t="shared" si="397"/>
        <v>0</v>
      </c>
      <c r="AZ281" s="77">
        <f t="shared" si="398"/>
        <v>0</v>
      </c>
      <c r="BA281" s="103">
        <f t="shared" si="424"/>
        <v>0</v>
      </c>
      <c r="BB281" s="432">
        <f>IF(AY$1="","",SUMIF($H282:$H285,MID($H281,3,10),BB282:BB285))</f>
        <v>0</v>
      </c>
      <c r="BC281" s="432">
        <f>IF(AY$1="","",SUMIF($H282:$H285,MID($H281,3,10),BC282:BC285))</f>
        <v>0</v>
      </c>
      <c r="BD281" s="407"/>
      <c r="BE281" s="322"/>
      <c r="BF281" s="77">
        <f t="shared" si="399"/>
        <v>0</v>
      </c>
      <c r="BG281" s="77">
        <f t="shared" si="400"/>
        <v>0</v>
      </c>
      <c r="BH281" s="103">
        <f t="shared" si="425"/>
        <v>0</v>
      </c>
      <c r="BI281" s="432">
        <f>IF(BF$1="","",SUMIF($H282:$H285,MID($H281,3,10),BI282:BI285))</f>
        <v>0</v>
      </c>
      <c r="BJ281" s="432">
        <f>IF(BF$1="","",SUMIF($H282:$H285,MID($H281,3,10),BJ282:BJ285))</f>
        <v>0</v>
      </c>
      <c r="BK281" s="407"/>
      <c r="BL281" s="322"/>
      <c r="BM281" s="77">
        <f t="shared" si="401"/>
        <v>0</v>
      </c>
      <c r="BN281" s="77">
        <f t="shared" si="402"/>
        <v>0</v>
      </c>
      <c r="BO281" s="103">
        <f t="shared" si="426"/>
        <v>0</v>
      </c>
      <c r="BP281" s="432">
        <f>IF(BM$1="","",SUMIF($H282:$H285,MID($H281,3,10),BP282:BP285))</f>
        <v>0</v>
      </c>
      <c r="BQ281" s="432">
        <f>IF(BM$1="","",SUMIF($H282:$H285,MID($H281,3,10),BQ282:BQ285))</f>
        <v>0</v>
      </c>
      <c r="BR281" s="407"/>
      <c r="BS281" s="322"/>
      <c r="BT281" s="77">
        <f t="shared" si="403"/>
        <v>0</v>
      </c>
      <c r="BU281" s="77">
        <f t="shared" si="404"/>
        <v>0</v>
      </c>
      <c r="BV281" s="103">
        <f t="shared" si="427"/>
        <v>0</v>
      </c>
      <c r="BW281" s="432">
        <f>IF(BT$1="","",SUMIF($H282:$H285,MID($H281,3,10),BW282:BW285))</f>
        <v>0</v>
      </c>
      <c r="BX281" s="432">
        <f>IF(BT$1="","",SUMIF($H282:$H285,MID($H281,3,10),BX282:BX285))</f>
        <v>0</v>
      </c>
      <c r="BY281" s="407"/>
      <c r="BZ281" s="322"/>
      <c r="CA281" s="77">
        <f t="shared" si="405"/>
        <v>0</v>
      </c>
      <c r="CB281" s="77">
        <f t="shared" si="406"/>
        <v>0</v>
      </c>
      <c r="CC281" s="103">
        <f t="shared" si="428"/>
        <v>0</v>
      </c>
      <c r="CD281" s="432">
        <f>IF(CA$1="","",SUMIF($H282:$H285,MID($H281,3,10),CD282:CD285))</f>
        <v>0</v>
      </c>
      <c r="CE281" s="432">
        <f>IF(CA$1="","",SUMIF($H282:$H285,MID($H281,3,10),CE282:CE285))</f>
        <v>0</v>
      </c>
      <c r="CF281" s="407"/>
      <c r="CG281" s="322"/>
      <c r="CH281" s="77">
        <f t="shared" si="407"/>
        <v>0</v>
      </c>
      <c r="CI281" s="77">
        <f t="shared" si="408"/>
        <v>0</v>
      </c>
      <c r="CJ281" s="103">
        <f t="shared" si="429"/>
        <v>0</v>
      </c>
      <c r="CK281" s="432">
        <f>IF(CH$1="","",SUMIF($H282:$H285,MID($H281,3,10),CK282:CK285))</f>
        <v>0</v>
      </c>
      <c r="CL281" s="432">
        <f>IF(CH$1="","",SUMIF($H282:$H285,MID($H281,3,10),CL282:CL285))</f>
        <v>0</v>
      </c>
      <c r="CM281" s="407"/>
      <c r="CN281" s="322"/>
      <c r="CO281" s="77">
        <f t="shared" si="409"/>
        <v>0</v>
      </c>
      <c r="CP281" s="77">
        <f t="shared" si="410"/>
        <v>0</v>
      </c>
      <c r="CQ281" s="103">
        <f t="shared" si="430"/>
        <v>0</v>
      </c>
      <c r="CR281" s="432">
        <f>IF(CO$1="","",SUMIF($H282:$H285,MID($H281,3,10),CR282:CR285))</f>
        <v>0</v>
      </c>
      <c r="CS281" s="432">
        <f>IF(CO$1="","",SUMIF($H282:$H285,MID($H281,3,10),CS282:CS285))</f>
        <v>0</v>
      </c>
      <c r="CT281" s="407"/>
      <c r="CU281" s="322"/>
      <c r="CV281" s="77">
        <f t="shared" si="411"/>
        <v>0</v>
      </c>
      <c r="CW281" s="77">
        <f t="shared" si="412"/>
        <v>0</v>
      </c>
      <c r="CX281" s="103">
        <f t="shared" si="431"/>
        <v>0</v>
      </c>
      <c r="CY281" s="432">
        <f>IF(CV$1="","",SUMIF($H282:$H285,MID($H281,3,10),CY282:CY285))</f>
        <v>0</v>
      </c>
      <c r="CZ281" s="432">
        <f>IF(CV$1="","",SUMIF($H282:$H285,MID($H281,3,10),CZ282:CZ285))</f>
        <v>0</v>
      </c>
      <c r="DA281" s="407"/>
      <c r="DB281" s="322"/>
      <c r="DC281" s="77">
        <f t="shared" si="413"/>
        <v>0</v>
      </c>
      <c r="DD281" s="77">
        <f t="shared" si="414"/>
        <v>0</v>
      </c>
      <c r="DE281" s="103">
        <f t="shared" si="432"/>
        <v>0</v>
      </c>
      <c r="DF281" s="432">
        <f>IF(DC$1="","",SUMIF($H282:$H285,MID($H281,3,10),DF282:DF285))</f>
        <v>0</v>
      </c>
      <c r="DG281" s="432">
        <f>IF(DC$1="","",SUMIF($H282:$H285,MID($H281,3,10),DG282:DG285))</f>
        <v>0</v>
      </c>
      <c r="DH281" s="407"/>
      <c r="DI281" s="322"/>
      <c r="DJ281" s="77">
        <f t="shared" si="415"/>
        <v>0</v>
      </c>
      <c r="DK281" s="77">
        <f t="shared" si="416"/>
        <v>0</v>
      </c>
      <c r="DL281" s="103">
        <f t="shared" si="433"/>
        <v>0</v>
      </c>
      <c r="DM281" s="432">
        <f>IF(DJ$1="","",SUMIF($H282:$H285,MID($H281,3,10),DM282:DM285))</f>
        <v>0</v>
      </c>
      <c r="DN281" s="432">
        <f>IF(DJ$1="","",SUMIF($H282:$H285,MID($H281,3,10),DN282:DN285))</f>
        <v>0</v>
      </c>
      <c r="DO281" s="407"/>
      <c r="DP281" s="322"/>
      <c r="DQ281" s="77">
        <f t="shared" si="417"/>
        <v>0</v>
      </c>
      <c r="DR281" s="77">
        <f t="shared" si="418"/>
        <v>0</v>
      </c>
      <c r="DS281" s="103">
        <f t="shared" si="434"/>
        <v>0</v>
      </c>
      <c r="DT281" s="432">
        <f>IF(DQ$1="","",SUMIF($H282:$H285,MID($H281,3,10),DT282:DT285))</f>
        <v>0</v>
      </c>
      <c r="DU281" s="432">
        <f>IF(DQ$1="","",SUMIF($H282:$H285,MID($H281,3,10),DU282:DU285))</f>
        <v>0</v>
      </c>
      <c r="DV281" s="407"/>
    </row>
    <row r="282" spans="1:126" ht="12.75" outlineLevel="1" x14ac:dyDescent="0.2">
      <c r="A282" s="154" t="s">
        <v>74</v>
      </c>
      <c r="B282" s="170"/>
      <c r="C282" s="55"/>
      <c r="D282" s="55"/>
      <c r="E282" s="102">
        <f t="shared" si="383"/>
        <v>0</v>
      </c>
      <c r="F282" s="210"/>
      <c r="G282" s="18"/>
      <c r="H282" s="323" t="s">
        <v>347</v>
      </c>
      <c r="I282" s="79">
        <f t="shared" si="384"/>
        <v>0</v>
      </c>
      <c r="J282" s="79">
        <f t="shared" si="385"/>
        <v>0</v>
      </c>
      <c r="K282" s="102">
        <f t="shared" si="386"/>
        <v>0</v>
      </c>
      <c r="L282" s="535"/>
      <c r="M282" s="535"/>
      <c r="N282" s="407"/>
      <c r="O282" s="322" t="str">
        <f t="shared" si="334"/>
        <v>SLF</v>
      </c>
      <c r="P282" s="79">
        <f t="shared" si="387"/>
        <v>0</v>
      </c>
      <c r="Q282" s="79">
        <f t="shared" si="388"/>
        <v>0</v>
      </c>
      <c r="R282" s="102">
        <f t="shared" si="419"/>
        <v>0</v>
      </c>
      <c r="S282" s="535"/>
      <c r="T282" s="535"/>
      <c r="U282" s="407"/>
      <c r="V282" s="322"/>
      <c r="W282" s="79">
        <f t="shared" si="389"/>
        <v>0</v>
      </c>
      <c r="X282" s="79">
        <f t="shared" si="390"/>
        <v>0</v>
      </c>
      <c r="Y282" s="102">
        <f t="shared" si="420"/>
        <v>0</v>
      </c>
      <c r="Z282" s="535"/>
      <c r="AA282" s="535"/>
      <c r="AB282" s="407"/>
      <c r="AC282" s="322"/>
      <c r="AD282" s="79">
        <f t="shared" si="391"/>
        <v>0</v>
      </c>
      <c r="AE282" s="79">
        <f t="shared" si="392"/>
        <v>0</v>
      </c>
      <c r="AF282" s="102">
        <f t="shared" si="421"/>
        <v>0</v>
      </c>
      <c r="AG282" s="535"/>
      <c r="AH282" s="535"/>
      <c r="AI282" s="407"/>
      <c r="AJ282" s="322"/>
      <c r="AK282" s="79">
        <f t="shared" si="393"/>
        <v>0</v>
      </c>
      <c r="AL282" s="79">
        <f t="shared" si="394"/>
        <v>0</v>
      </c>
      <c r="AM282" s="102">
        <f t="shared" si="422"/>
        <v>0</v>
      </c>
      <c r="AN282" s="535"/>
      <c r="AO282" s="535"/>
      <c r="AP282" s="407"/>
      <c r="AQ282" s="322"/>
      <c r="AR282" s="79">
        <f t="shared" si="395"/>
        <v>0</v>
      </c>
      <c r="AS282" s="79">
        <f t="shared" si="396"/>
        <v>0</v>
      </c>
      <c r="AT282" s="102">
        <f t="shared" si="423"/>
        <v>0</v>
      </c>
      <c r="AU282" s="535"/>
      <c r="AV282" s="535"/>
      <c r="AW282" s="407"/>
      <c r="AX282" s="322"/>
      <c r="AY282" s="79">
        <f t="shared" si="397"/>
        <v>0</v>
      </c>
      <c r="AZ282" s="79">
        <f t="shared" si="398"/>
        <v>0</v>
      </c>
      <c r="BA282" s="102">
        <f t="shared" si="424"/>
        <v>0</v>
      </c>
      <c r="BB282" s="535"/>
      <c r="BC282" s="535"/>
      <c r="BD282" s="407"/>
      <c r="BE282" s="322"/>
      <c r="BF282" s="79">
        <f t="shared" si="399"/>
        <v>0</v>
      </c>
      <c r="BG282" s="79">
        <f t="shared" si="400"/>
        <v>0</v>
      </c>
      <c r="BH282" s="102">
        <f t="shared" si="425"/>
        <v>0</v>
      </c>
      <c r="BI282" s="535"/>
      <c r="BJ282" s="535"/>
      <c r="BK282" s="407"/>
      <c r="BL282" s="322"/>
      <c r="BM282" s="79">
        <f t="shared" si="401"/>
        <v>0</v>
      </c>
      <c r="BN282" s="79">
        <f t="shared" si="402"/>
        <v>0</v>
      </c>
      <c r="BO282" s="102">
        <f t="shared" si="426"/>
        <v>0</v>
      </c>
      <c r="BP282" s="535"/>
      <c r="BQ282" s="535"/>
      <c r="BR282" s="407"/>
      <c r="BS282" s="322"/>
      <c r="BT282" s="79">
        <f t="shared" si="403"/>
        <v>0</v>
      </c>
      <c r="BU282" s="79">
        <f t="shared" si="404"/>
        <v>0</v>
      </c>
      <c r="BV282" s="102">
        <f t="shared" si="427"/>
        <v>0</v>
      </c>
      <c r="BW282" s="535"/>
      <c r="BX282" s="535"/>
      <c r="BY282" s="407"/>
      <c r="BZ282" s="322"/>
      <c r="CA282" s="79">
        <f t="shared" si="405"/>
        <v>0</v>
      </c>
      <c r="CB282" s="79">
        <f t="shared" si="406"/>
        <v>0</v>
      </c>
      <c r="CC282" s="102">
        <f t="shared" si="428"/>
        <v>0</v>
      </c>
      <c r="CD282" s="535"/>
      <c r="CE282" s="535"/>
      <c r="CF282" s="407"/>
      <c r="CG282" s="322"/>
      <c r="CH282" s="79">
        <f t="shared" si="407"/>
        <v>0</v>
      </c>
      <c r="CI282" s="79">
        <f t="shared" si="408"/>
        <v>0</v>
      </c>
      <c r="CJ282" s="102">
        <f t="shared" si="429"/>
        <v>0</v>
      </c>
      <c r="CK282" s="535"/>
      <c r="CL282" s="535"/>
      <c r="CM282" s="407"/>
      <c r="CN282" s="322"/>
      <c r="CO282" s="79">
        <f t="shared" si="409"/>
        <v>0</v>
      </c>
      <c r="CP282" s="79">
        <f t="shared" si="410"/>
        <v>0</v>
      </c>
      <c r="CQ282" s="102">
        <f t="shared" si="430"/>
        <v>0</v>
      </c>
      <c r="CR282" s="535"/>
      <c r="CS282" s="535"/>
      <c r="CT282" s="407"/>
      <c r="CU282" s="322"/>
      <c r="CV282" s="79">
        <f t="shared" si="411"/>
        <v>0</v>
      </c>
      <c r="CW282" s="79">
        <f t="shared" si="412"/>
        <v>0</v>
      </c>
      <c r="CX282" s="102">
        <f t="shared" si="431"/>
        <v>0</v>
      </c>
      <c r="CY282" s="535"/>
      <c r="CZ282" s="535"/>
      <c r="DA282" s="407"/>
      <c r="DB282" s="322"/>
      <c r="DC282" s="79">
        <f t="shared" si="413"/>
        <v>0</v>
      </c>
      <c r="DD282" s="79">
        <f t="shared" si="414"/>
        <v>0</v>
      </c>
      <c r="DE282" s="102">
        <f t="shared" si="432"/>
        <v>0</v>
      </c>
      <c r="DF282" s="535"/>
      <c r="DG282" s="535"/>
      <c r="DH282" s="407"/>
      <c r="DI282" s="322"/>
      <c r="DJ282" s="79">
        <f t="shared" si="415"/>
        <v>0</v>
      </c>
      <c r="DK282" s="79">
        <f t="shared" si="416"/>
        <v>0</v>
      </c>
      <c r="DL282" s="102">
        <f t="shared" si="433"/>
        <v>0</v>
      </c>
      <c r="DM282" s="535"/>
      <c r="DN282" s="535"/>
      <c r="DO282" s="407"/>
      <c r="DP282" s="322"/>
      <c r="DQ282" s="79">
        <f t="shared" si="417"/>
        <v>0</v>
      </c>
      <c r="DR282" s="79">
        <f t="shared" si="418"/>
        <v>0</v>
      </c>
      <c r="DS282" s="102">
        <f t="shared" si="434"/>
        <v>0</v>
      </c>
      <c r="DT282" s="535"/>
      <c r="DU282" s="535"/>
      <c r="DV282" s="407"/>
    </row>
    <row r="283" spans="1:126" ht="12.75" outlineLevel="1" x14ac:dyDescent="0.2">
      <c r="A283" s="154" t="s">
        <v>75</v>
      </c>
      <c r="B283" s="170"/>
      <c r="C283" s="55"/>
      <c r="D283" s="55"/>
      <c r="E283" s="102">
        <f t="shared" si="383"/>
        <v>0</v>
      </c>
      <c r="F283" s="210"/>
      <c r="G283" s="18"/>
      <c r="H283" s="323" t="s">
        <v>347</v>
      </c>
      <c r="I283" s="79">
        <f t="shared" si="384"/>
        <v>0</v>
      </c>
      <c r="J283" s="79">
        <f t="shared" si="385"/>
        <v>0</v>
      </c>
      <c r="K283" s="102">
        <f t="shared" si="386"/>
        <v>0</v>
      </c>
      <c r="L283" s="535"/>
      <c r="M283" s="535"/>
      <c r="N283" s="407"/>
      <c r="O283" s="322" t="str">
        <f t="shared" si="334"/>
        <v>SLF</v>
      </c>
      <c r="P283" s="79">
        <f t="shared" si="387"/>
        <v>0</v>
      </c>
      <c r="Q283" s="79">
        <f t="shared" si="388"/>
        <v>0</v>
      </c>
      <c r="R283" s="102">
        <f t="shared" si="419"/>
        <v>0</v>
      </c>
      <c r="S283" s="535"/>
      <c r="T283" s="535"/>
      <c r="U283" s="407"/>
      <c r="V283" s="322"/>
      <c r="W283" s="79">
        <f t="shared" si="389"/>
        <v>0</v>
      </c>
      <c r="X283" s="79">
        <f t="shared" si="390"/>
        <v>0</v>
      </c>
      <c r="Y283" s="102">
        <f t="shared" si="420"/>
        <v>0</v>
      </c>
      <c r="Z283" s="535"/>
      <c r="AA283" s="535"/>
      <c r="AB283" s="407"/>
      <c r="AC283" s="322"/>
      <c r="AD283" s="79">
        <f t="shared" si="391"/>
        <v>0</v>
      </c>
      <c r="AE283" s="79">
        <f t="shared" si="392"/>
        <v>0</v>
      </c>
      <c r="AF283" s="102">
        <f t="shared" si="421"/>
        <v>0</v>
      </c>
      <c r="AG283" s="535"/>
      <c r="AH283" s="535"/>
      <c r="AI283" s="407"/>
      <c r="AJ283" s="322"/>
      <c r="AK283" s="79">
        <f t="shared" si="393"/>
        <v>0</v>
      </c>
      <c r="AL283" s="79">
        <f t="shared" si="394"/>
        <v>0</v>
      </c>
      <c r="AM283" s="102">
        <f t="shared" si="422"/>
        <v>0</v>
      </c>
      <c r="AN283" s="535"/>
      <c r="AO283" s="535"/>
      <c r="AP283" s="407"/>
      <c r="AQ283" s="322"/>
      <c r="AR283" s="79">
        <f t="shared" si="395"/>
        <v>0</v>
      </c>
      <c r="AS283" s="79">
        <f t="shared" si="396"/>
        <v>0</v>
      </c>
      <c r="AT283" s="102">
        <f t="shared" si="423"/>
        <v>0</v>
      </c>
      <c r="AU283" s="535"/>
      <c r="AV283" s="535"/>
      <c r="AW283" s="407"/>
      <c r="AX283" s="322"/>
      <c r="AY283" s="79">
        <f t="shared" si="397"/>
        <v>0</v>
      </c>
      <c r="AZ283" s="79">
        <f t="shared" si="398"/>
        <v>0</v>
      </c>
      <c r="BA283" s="102">
        <f t="shared" si="424"/>
        <v>0</v>
      </c>
      <c r="BB283" s="535"/>
      <c r="BC283" s="535"/>
      <c r="BD283" s="407"/>
      <c r="BE283" s="322"/>
      <c r="BF283" s="79">
        <f t="shared" si="399"/>
        <v>0</v>
      </c>
      <c r="BG283" s="79">
        <f t="shared" si="400"/>
        <v>0</v>
      </c>
      <c r="BH283" s="102">
        <f t="shared" si="425"/>
        <v>0</v>
      </c>
      <c r="BI283" s="535"/>
      <c r="BJ283" s="535"/>
      <c r="BK283" s="407"/>
      <c r="BL283" s="322"/>
      <c r="BM283" s="79">
        <f t="shared" si="401"/>
        <v>0</v>
      </c>
      <c r="BN283" s="79">
        <f t="shared" si="402"/>
        <v>0</v>
      </c>
      <c r="BO283" s="102">
        <f t="shared" si="426"/>
        <v>0</v>
      </c>
      <c r="BP283" s="535"/>
      <c r="BQ283" s="535"/>
      <c r="BR283" s="407"/>
      <c r="BS283" s="322"/>
      <c r="BT283" s="79">
        <f t="shared" si="403"/>
        <v>0</v>
      </c>
      <c r="BU283" s="79">
        <f t="shared" si="404"/>
        <v>0</v>
      </c>
      <c r="BV283" s="102">
        <f t="shared" si="427"/>
        <v>0</v>
      </c>
      <c r="BW283" s="535"/>
      <c r="BX283" s="535"/>
      <c r="BY283" s="407"/>
      <c r="BZ283" s="322"/>
      <c r="CA283" s="79">
        <f t="shared" si="405"/>
        <v>0</v>
      </c>
      <c r="CB283" s="79">
        <f t="shared" si="406"/>
        <v>0</v>
      </c>
      <c r="CC283" s="102">
        <f t="shared" si="428"/>
        <v>0</v>
      </c>
      <c r="CD283" s="535"/>
      <c r="CE283" s="535"/>
      <c r="CF283" s="407"/>
      <c r="CG283" s="322"/>
      <c r="CH283" s="79">
        <f t="shared" si="407"/>
        <v>0</v>
      </c>
      <c r="CI283" s="79">
        <f t="shared" si="408"/>
        <v>0</v>
      </c>
      <c r="CJ283" s="102">
        <f t="shared" si="429"/>
        <v>0</v>
      </c>
      <c r="CK283" s="535"/>
      <c r="CL283" s="535"/>
      <c r="CM283" s="407"/>
      <c r="CN283" s="322"/>
      <c r="CO283" s="79">
        <f t="shared" si="409"/>
        <v>0</v>
      </c>
      <c r="CP283" s="79">
        <f t="shared" si="410"/>
        <v>0</v>
      </c>
      <c r="CQ283" s="102">
        <f t="shared" si="430"/>
        <v>0</v>
      </c>
      <c r="CR283" s="535"/>
      <c r="CS283" s="535"/>
      <c r="CT283" s="407"/>
      <c r="CU283" s="322"/>
      <c r="CV283" s="79">
        <f t="shared" si="411"/>
        <v>0</v>
      </c>
      <c r="CW283" s="79">
        <f t="shared" si="412"/>
        <v>0</v>
      </c>
      <c r="CX283" s="102">
        <f t="shared" si="431"/>
        <v>0</v>
      </c>
      <c r="CY283" s="535"/>
      <c r="CZ283" s="535"/>
      <c r="DA283" s="407"/>
      <c r="DB283" s="322"/>
      <c r="DC283" s="79">
        <f t="shared" si="413"/>
        <v>0</v>
      </c>
      <c r="DD283" s="79">
        <f t="shared" si="414"/>
        <v>0</v>
      </c>
      <c r="DE283" s="102">
        <f t="shared" si="432"/>
        <v>0</v>
      </c>
      <c r="DF283" s="535"/>
      <c r="DG283" s="535"/>
      <c r="DH283" s="407"/>
      <c r="DI283" s="322"/>
      <c r="DJ283" s="79">
        <f t="shared" si="415"/>
        <v>0</v>
      </c>
      <c r="DK283" s="79">
        <f t="shared" si="416"/>
        <v>0</v>
      </c>
      <c r="DL283" s="102">
        <f t="shared" si="433"/>
        <v>0</v>
      </c>
      <c r="DM283" s="535"/>
      <c r="DN283" s="535"/>
      <c r="DO283" s="407"/>
      <c r="DP283" s="322"/>
      <c r="DQ283" s="79">
        <f t="shared" si="417"/>
        <v>0</v>
      </c>
      <c r="DR283" s="79">
        <f t="shared" si="418"/>
        <v>0</v>
      </c>
      <c r="DS283" s="102">
        <f t="shared" si="434"/>
        <v>0</v>
      </c>
      <c r="DT283" s="535"/>
      <c r="DU283" s="535"/>
      <c r="DV283" s="407"/>
    </row>
    <row r="284" spans="1:126" ht="12.75" outlineLevel="1" x14ac:dyDescent="0.2">
      <c r="A284" s="92" t="s">
        <v>76</v>
      </c>
      <c r="B284" s="170"/>
      <c r="C284" s="55"/>
      <c r="D284" s="55"/>
      <c r="E284" s="102">
        <f t="shared" si="383"/>
        <v>0</v>
      </c>
      <c r="F284" s="210"/>
      <c r="G284" s="18"/>
      <c r="H284" s="323" t="s">
        <v>347</v>
      </c>
      <c r="I284" s="79">
        <f t="shared" si="384"/>
        <v>0</v>
      </c>
      <c r="J284" s="79">
        <f t="shared" si="385"/>
        <v>0</v>
      </c>
      <c r="K284" s="102">
        <f t="shared" si="386"/>
        <v>0</v>
      </c>
      <c r="L284" s="535"/>
      <c r="M284" s="535"/>
      <c r="N284" s="407"/>
      <c r="O284" s="322" t="str">
        <f t="shared" si="334"/>
        <v>SLF</v>
      </c>
      <c r="P284" s="79">
        <f t="shared" si="387"/>
        <v>0</v>
      </c>
      <c r="Q284" s="79">
        <f t="shared" si="388"/>
        <v>0</v>
      </c>
      <c r="R284" s="102">
        <f t="shared" si="419"/>
        <v>0</v>
      </c>
      <c r="S284" s="535"/>
      <c r="T284" s="535"/>
      <c r="U284" s="407"/>
      <c r="V284" s="322"/>
      <c r="W284" s="79">
        <f t="shared" si="389"/>
        <v>0</v>
      </c>
      <c r="X284" s="79">
        <f t="shared" si="390"/>
        <v>0</v>
      </c>
      <c r="Y284" s="102">
        <f t="shared" si="420"/>
        <v>0</v>
      </c>
      <c r="Z284" s="535"/>
      <c r="AA284" s="535"/>
      <c r="AB284" s="407"/>
      <c r="AC284" s="322"/>
      <c r="AD284" s="79">
        <f t="shared" si="391"/>
        <v>0</v>
      </c>
      <c r="AE284" s="79">
        <f t="shared" si="392"/>
        <v>0</v>
      </c>
      <c r="AF284" s="102">
        <f t="shared" si="421"/>
        <v>0</v>
      </c>
      <c r="AG284" s="535"/>
      <c r="AH284" s="535"/>
      <c r="AI284" s="407"/>
      <c r="AJ284" s="322"/>
      <c r="AK284" s="79">
        <f t="shared" si="393"/>
        <v>0</v>
      </c>
      <c r="AL284" s="79">
        <f t="shared" si="394"/>
        <v>0</v>
      </c>
      <c r="AM284" s="102">
        <f t="shared" si="422"/>
        <v>0</v>
      </c>
      <c r="AN284" s="535"/>
      <c r="AO284" s="535"/>
      <c r="AP284" s="407"/>
      <c r="AQ284" s="322"/>
      <c r="AR284" s="79">
        <f t="shared" si="395"/>
        <v>0</v>
      </c>
      <c r="AS284" s="79">
        <f t="shared" si="396"/>
        <v>0</v>
      </c>
      <c r="AT284" s="102">
        <f t="shared" si="423"/>
        <v>0</v>
      </c>
      <c r="AU284" s="535"/>
      <c r="AV284" s="535"/>
      <c r="AW284" s="407"/>
      <c r="AX284" s="322"/>
      <c r="AY284" s="79">
        <f t="shared" si="397"/>
        <v>0</v>
      </c>
      <c r="AZ284" s="79">
        <f t="shared" si="398"/>
        <v>0</v>
      </c>
      <c r="BA284" s="102">
        <f t="shared" si="424"/>
        <v>0</v>
      </c>
      <c r="BB284" s="535"/>
      <c r="BC284" s="535"/>
      <c r="BD284" s="407"/>
      <c r="BE284" s="322"/>
      <c r="BF284" s="79">
        <f t="shared" si="399"/>
        <v>0</v>
      </c>
      <c r="BG284" s="79">
        <f t="shared" si="400"/>
        <v>0</v>
      </c>
      <c r="BH284" s="102">
        <f t="shared" si="425"/>
        <v>0</v>
      </c>
      <c r="BI284" s="535"/>
      <c r="BJ284" s="535"/>
      <c r="BK284" s="407"/>
      <c r="BL284" s="322"/>
      <c r="BM284" s="79">
        <f t="shared" si="401"/>
        <v>0</v>
      </c>
      <c r="BN284" s="79">
        <f t="shared" si="402"/>
        <v>0</v>
      </c>
      <c r="BO284" s="102">
        <f t="shared" si="426"/>
        <v>0</v>
      </c>
      <c r="BP284" s="535"/>
      <c r="BQ284" s="535"/>
      <c r="BR284" s="407"/>
      <c r="BS284" s="322"/>
      <c r="BT284" s="79">
        <f t="shared" si="403"/>
        <v>0</v>
      </c>
      <c r="BU284" s="79">
        <f t="shared" si="404"/>
        <v>0</v>
      </c>
      <c r="BV284" s="102">
        <f t="shared" si="427"/>
        <v>0</v>
      </c>
      <c r="BW284" s="535"/>
      <c r="BX284" s="535"/>
      <c r="BY284" s="407"/>
      <c r="BZ284" s="322"/>
      <c r="CA284" s="79">
        <f t="shared" si="405"/>
        <v>0</v>
      </c>
      <c r="CB284" s="79">
        <f t="shared" si="406"/>
        <v>0</v>
      </c>
      <c r="CC284" s="102">
        <f t="shared" si="428"/>
        <v>0</v>
      </c>
      <c r="CD284" s="535"/>
      <c r="CE284" s="535"/>
      <c r="CF284" s="407"/>
      <c r="CG284" s="322"/>
      <c r="CH284" s="79">
        <f t="shared" si="407"/>
        <v>0</v>
      </c>
      <c r="CI284" s="79">
        <f t="shared" si="408"/>
        <v>0</v>
      </c>
      <c r="CJ284" s="102">
        <f t="shared" si="429"/>
        <v>0</v>
      </c>
      <c r="CK284" s="535"/>
      <c r="CL284" s="535"/>
      <c r="CM284" s="407"/>
      <c r="CN284" s="322"/>
      <c r="CO284" s="79">
        <f t="shared" si="409"/>
        <v>0</v>
      </c>
      <c r="CP284" s="79">
        <f t="shared" si="410"/>
        <v>0</v>
      </c>
      <c r="CQ284" s="102">
        <f t="shared" si="430"/>
        <v>0</v>
      </c>
      <c r="CR284" s="535"/>
      <c r="CS284" s="535"/>
      <c r="CT284" s="407"/>
      <c r="CU284" s="322"/>
      <c r="CV284" s="79">
        <f t="shared" si="411"/>
        <v>0</v>
      </c>
      <c r="CW284" s="79">
        <f t="shared" si="412"/>
        <v>0</v>
      </c>
      <c r="CX284" s="102">
        <f t="shared" si="431"/>
        <v>0</v>
      </c>
      <c r="CY284" s="535"/>
      <c r="CZ284" s="535"/>
      <c r="DA284" s="407"/>
      <c r="DB284" s="322"/>
      <c r="DC284" s="79">
        <f t="shared" si="413"/>
        <v>0</v>
      </c>
      <c r="DD284" s="79">
        <f t="shared" si="414"/>
        <v>0</v>
      </c>
      <c r="DE284" s="102">
        <f t="shared" si="432"/>
        <v>0</v>
      </c>
      <c r="DF284" s="535"/>
      <c r="DG284" s="535"/>
      <c r="DH284" s="407"/>
      <c r="DI284" s="322"/>
      <c r="DJ284" s="79">
        <f t="shared" si="415"/>
        <v>0</v>
      </c>
      <c r="DK284" s="79">
        <f t="shared" si="416"/>
        <v>0</v>
      </c>
      <c r="DL284" s="102">
        <f t="shared" si="433"/>
        <v>0</v>
      </c>
      <c r="DM284" s="535"/>
      <c r="DN284" s="535"/>
      <c r="DO284" s="407"/>
      <c r="DP284" s="322"/>
      <c r="DQ284" s="79">
        <f t="shared" si="417"/>
        <v>0</v>
      </c>
      <c r="DR284" s="79">
        <f t="shared" si="418"/>
        <v>0</v>
      </c>
      <c r="DS284" s="102">
        <f t="shared" si="434"/>
        <v>0</v>
      </c>
      <c r="DT284" s="535"/>
      <c r="DU284" s="535"/>
      <c r="DV284" s="407"/>
    </row>
    <row r="285" spans="1:126" s="2" customFormat="1" ht="12.75" outlineLevel="1" x14ac:dyDescent="0.2">
      <c r="A285" s="107" t="s">
        <v>19</v>
      </c>
      <c r="B285" s="172"/>
      <c r="C285" s="108">
        <f>SUMIF($H286:$H288,MID($H285,3,10),C286:C288)</f>
        <v>0</v>
      </c>
      <c r="D285" s="108">
        <f>SUMIF($H286:$H288,MID($H285,3,10),D286:D288)</f>
        <v>0</v>
      </c>
      <c r="E285" s="108">
        <f t="shared" si="383"/>
        <v>0</v>
      </c>
      <c r="F285" s="210"/>
      <c r="G285" s="18"/>
      <c r="H285" s="323" t="s">
        <v>350</v>
      </c>
      <c r="I285" s="77">
        <f t="shared" si="384"/>
        <v>0</v>
      </c>
      <c r="J285" s="77">
        <f t="shared" si="385"/>
        <v>0</v>
      </c>
      <c r="K285" s="103">
        <f t="shared" si="386"/>
        <v>0</v>
      </c>
      <c r="L285" s="432">
        <f>IF(I$1="","",SUMIF($H286:$H288,MID($H285,3,10),L286:L288))</f>
        <v>0</v>
      </c>
      <c r="M285" s="432">
        <f>IF(I$1="","",SUMIF($H286:$H288,MID($H285,3,10),M286:M288))</f>
        <v>0</v>
      </c>
      <c r="N285" s="407"/>
      <c r="O285" s="322" t="str">
        <f t="shared" si="334"/>
        <v>SL</v>
      </c>
      <c r="P285" s="77">
        <f t="shared" si="387"/>
        <v>0</v>
      </c>
      <c r="Q285" s="77">
        <f t="shared" si="388"/>
        <v>0</v>
      </c>
      <c r="R285" s="103">
        <f t="shared" si="419"/>
        <v>0</v>
      </c>
      <c r="S285" s="432">
        <f>IF(P$1="","",SUMIF($H286:$H288,MID($H285,3,10),S286:S288))</f>
        <v>0</v>
      </c>
      <c r="T285" s="432">
        <f>IF(P$1="","",SUMIF($H286:$H288,MID($H285,3,10),T286:T288))</f>
        <v>0</v>
      </c>
      <c r="U285" s="407"/>
      <c r="V285" s="322"/>
      <c r="W285" s="77">
        <f t="shared" si="389"/>
        <v>0</v>
      </c>
      <c r="X285" s="77">
        <f t="shared" si="390"/>
        <v>0</v>
      </c>
      <c r="Y285" s="103">
        <f t="shared" si="420"/>
        <v>0</v>
      </c>
      <c r="Z285" s="432">
        <f>IF(W$1="","",SUMIF($H286:$H288,MID($H285,3,10),Z286:Z288))</f>
        <v>0</v>
      </c>
      <c r="AA285" s="432">
        <f>IF(W$1="","",SUMIF($H286:$H288,MID($H285,3,10),AA286:AA288))</f>
        <v>0</v>
      </c>
      <c r="AB285" s="407"/>
      <c r="AC285" s="322"/>
      <c r="AD285" s="77">
        <f t="shared" si="391"/>
        <v>0</v>
      </c>
      <c r="AE285" s="77">
        <f t="shared" si="392"/>
        <v>0</v>
      </c>
      <c r="AF285" s="103">
        <f t="shared" si="421"/>
        <v>0</v>
      </c>
      <c r="AG285" s="432">
        <f>IF(AD$1="","",SUMIF($H286:$H288,MID($H285,3,10),AG286:AG288))</f>
        <v>0</v>
      </c>
      <c r="AH285" s="432">
        <f>IF(AD$1="","",SUMIF($H286:$H288,MID($H285,3,10),AH286:AH288))</f>
        <v>0</v>
      </c>
      <c r="AI285" s="407"/>
      <c r="AJ285" s="322"/>
      <c r="AK285" s="77">
        <f t="shared" si="393"/>
        <v>0</v>
      </c>
      <c r="AL285" s="77">
        <f t="shared" si="394"/>
        <v>0</v>
      </c>
      <c r="AM285" s="103">
        <f t="shared" si="422"/>
        <v>0</v>
      </c>
      <c r="AN285" s="432">
        <f>IF(AK$1="","",SUMIF($H286:$H288,MID($H285,3,10),AN286:AN288))</f>
        <v>0</v>
      </c>
      <c r="AO285" s="432">
        <f>IF(AK$1="","",SUMIF($H286:$H288,MID($H285,3,10),AO286:AO288))</f>
        <v>0</v>
      </c>
      <c r="AP285" s="407"/>
      <c r="AQ285" s="322"/>
      <c r="AR285" s="77">
        <f t="shared" si="395"/>
        <v>0</v>
      </c>
      <c r="AS285" s="77">
        <f t="shared" si="396"/>
        <v>0</v>
      </c>
      <c r="AT285" s="103">
        <f t="shared" si="423"/>
        <v>0</v>
      </c>
      <c r="AU285" s="432">
        <f>IF(AR$1="","",SUMIF($H286:$H288,MID($H285,3,10),AU286:AU288))</f>
        <v>0</v>
      </c>
      <c r="AV285" s="432">
        <f>IF(AR$1="","",SUMIF($H286:$H288,MID($H285,3,10),AV286:AV288))</f>
        <v>0</v>
      </c>
      <c r="AW285" s="407"/>
      <c r="AX285" s="322"/>
      <c r="AY285" s="77">
        <f t="shared" si="397"/>
        <v>0</v>
      </c>
      <c r="AZ285" s="77">
        <f t="shared" si="398"/>
        <v>0</v>
      </c>
      <c r="BA285" s="103">
        <f t="shared" si="424"/>
        <v>0</v>
      </c>
      <c r="BB285" s="432">
        <f>IF(AY$1="","",SUMIF($H286:$H288,MID($H285,3,10),BB286:BB288))</f>
        <v>0</v>
      </c>
      <c r="BC285" s="432">
        <f>IF(AY$1="","",SUMIF($H286:$H288,MID($H285,3,10),BC286:BC288))</f>
        <v>0</v>
      </c>
      <c r="BD285" s="407"/>
      <c r="BE285" s="322"/>
      <c r="BF285" s="77">
        <f t="shared" si="399"/>
        <v>0</v>
      </c>
      <c r="BG285" s="77">
        <f t="shared" si="400"/>
        <v>0</v>
      </c>
      <c r="BH285" s="103">
        <f t="shared" si="425"/>
        <v>0</v>
      </c>
      <c r="BI285" s="432">
        <f>IF(BF$1="","",SUMIF($H286:$H288,MID($H285,3,10),BI286:BI288))</f>
        <v>0</v>
      </c>
      <c r="BJ285" s="432">
        <f>IF(BF$1="","",SUMIF($H286:$H288,MID($H285,3,10),BJ286:BJ288))</f>
        <v>0</v>
      </c>
      <c r="BK285" s="407"/>
      <c r="BL285" s="322"/>
      <c r="BM285" s="77">
        <f t="shared" si="401"/>
        <v>0</v>
      </c>
      <c r="BN285" s="77">
        <f t="shared" si="402"/>
        <v>0</v>
      </c>
      <c r="BO285" s="103">
        <f t="shared" si="426"/>
        <v>0</v>
      </c>
      <c r="BP285" s="432">
        <f>IF(BM$1="","",SUMIF($H286:$H288,MID($H285,3,10),BP286:BP288))</f>
        <v>0</v>
      </c>
      <c r="BQ285" s="432">
        <f>IF(BM$1="","",SUMIF($H286:$H288,MID($H285,3,10),BQ286:BQ288))</f>
        <v>0</v>
      </c>
      <c r="BR285" s="407"/>
      <c r="BS285" s="322"/>
      <c r="BT285" s="77">
        <f t="shared" si="403"/>
        <v>0</v>
      </c>
      <c r="BU285" s="77">
        <f t="shared" si="404"/>
        <v>0</v>
      </c>
      <c r="BV285" s="103">
        <f t="shared" si="427"/>
        <v>0</v>
      </c>
      <c r="BW285" s="432">
        <f>IF(BT$1="","",SUMIF($H286:$H288,MID($H285,3,10),BW286:BW288))</f>
        <v>0</v>
      </c>
      <c r="BX285" s="432">
        <f>IF(BT$1="","",SUMIF($H286:$H288,MID($H285,3,10),BX286:BX288))</f>
        <v>0</v>
      </c>
      <c r="BY285" s="407"/>
      <c r="BZ285" s="322"/>
      <c r="CA285" s="77">
        <f t="shared" si="405"/>
        <v>0</v>
      </c>
      <c r="CB285" s="77">
        <f t="shared" si="406"/>
        <v>0</v>
      </c>
      <c r="CC285" s="103">
        <f t="shared" si="428"/>
        <v>0</v>
      </c>
      <c r="CD285" s="432">
        <f>IF(CA$1="","",SUMIF($H286:$H288,MID($H285,3,10),CD286:CD288))</f>
        <v>0</v>
      </c>
      <c r="CE285" s="432">
        <f>IF(CA$1="","",SUMIF($H286:$H288,MID($H285,3,10),CE286:CE288))</f>
        <v>0</v>
      </c>
      <c r="CF285" s="407"/>
      <c r="CG285" s="322"/>
      <c r="CH285" s="77">
        <f t="shared" si="407"/>
        <v>0</v>
      </c>
      <c r="CI285" s="77">
        <f t="shared" si="408"/>
        <v>0</v>
      </c>
      <c r="CJ285" s="103">
        <f t="shared" si="429"/>
        <v>0</v>
      </c>
      <c r="CK285" s="432">
        <f>IF(CH$1="","",SUMIF($H286:$H288,MID($H285,3,10),CK286:CK288))</f>
        <v>0</v>
      </c>
      <c r="CL285" s="432">
        <f>IF(CH$1="","",SUMIF($H286:$H288,MID($H285,3,10),CL286:CL288))</f>
        <v>0</v>
      </c>
      <c r="CM285" s="407"/>
      <c r="CN285" s="322"/>
      <c r="CO285" s="77">
        <f t="shared" si="409"/>
        <v>0</v>
      </c>
      <c r="CP285" s="77">
        <f t="shared" si="410"/>
        <v>0</v>
      </c>
      <c r="CQ285" s="103">
        <f t="shared" si="430"/>
        <v>0</v>
      </c>
      <c r="CR285" s="432">
        <f>IF(CO$1="","",SUMIF($H286:$H288,MID($H285,3,10),CR286:CR288))</f>
        <v>0</v>
      </c>
      <c r="CS285" s="432">
        <f>IF(CO$1="","",SUMIF($H286:$H288,MID($H285,3,10),CS286:CS288))</f>
        <v>0</v>
      </c>
      <c r="CT285" s="407"/>
      <c r="CU285" s="322"/>
      <c r="CV285" s="77">
        <f t="shared" si="411"/>
        <v>0</v>
      </c>
      <c r="CW285" s="77">
        <f t="shared" si="412"/>
        <v>0</v>
      </c>
      <c r="CX285" s="103">
        <f t="shared" si="431"/>
        <v>0</v>
      </c>
      <c r="CY285" s="432">
        <f>IF(CV$1="","",SUMIF($H286:$H288,MID($H285,3,10),CY286:CY288))</f>
        <v>0</v>
      </c>
      <c r="CZ285" s="432">
        <f>IF(CV$1="","",SUMIF($H286:$H288,MID($H285,3,10),CZ286:CZ288))</f>
        <v>0</v>
      </c>
      <c r="DA285" s="407"/>
      <c r="DB285" s="322"/>
      <c r="DC285" s="77">
        <f t="shared" si="413"/>
        <v>0</v>
      </c>
      <c r="DD285" s="77">
        <f t="shared" si="414"/>
        <v>0</v>
      </c>
      <c r="DE285" s="103">
        <f t="shared" si="432"/>
        <v>0</v>
      </c>
      <c r="DF285" s="432">
        <f>IF(DC$1="","",SUMIF($H286:$H288,MID($H285,3,10),DF286:DF288))</f>
        <v>0</v>
      </c>
      <c r="DG285" s="432">
        <f>IF(DC$1="","",SUMIF($H286:$H288,MID($H285,3,10),DG286:DG288))</f>
        <v>0</v>
      </c>
      <c r="DH285" s="407"/>
      <c r="DI285" s="322"/>
      <c r="DJ285" s="77">
        <f t="shared" si="415"/>
        <v>0</v>
      </c>
      <c r="DK285" s="77">
        <f t="shared" si="416"/>
        <v>0</v>
      </c>
      <c r="DL285" s="103">
        <f t="shared" si="433"/>
        <v>0</v>
      </c>
      <c r="DM285" s="432">
        <f>IF(DJ$1="","",SUMIF($H286:$H288,MID($H285,3,10),DM286:DM288))</f>
        <v>0</v>
      </c>
      <c r="DN285" s="432">
        <f>IF(DJ$1="","",SUMIF($H286:$H288,MID($H285,3,10),DN286:DN288))</f>
        <v>0</v>
      </c>
      <c r="DO285" s="407"/>
      <c r="DP285" s="322"/>
      <c r="DQ285" s="77">
        <f t="shared" si="417"/>
        <v>0</v>
      </c>
      <c r="DR285" s="77">
        <f t="shared" si="418"/>
        <v>0</v>
      </c>
      <c r="DS285" s="103">
        <f t="shared" si="434"/>
        <v>0</v>
      </c>
      <c r="DT285" s="432">
        <f>IF(DQ$1="","",SUMIF($H286:$H288,MID($H285,3,10),DT286:DT288))</f>
        <v>0</v>
      </c>
      <c r="DU285" s="432">
        <f>IF(DQ$1="","",SUMIF($H286:$H288,MID($H285,3,10),DU286:DU288))</f>
        <v>0</v>
      </c>
      <c r="DV285" s="407"/>
    </row>
    <row r="286" spans="1:126" ht="12.75" outlineLevel="1" x14ac:dyDescent="0.2">
      <c r="A286" s="92" t="s">
        <v>77</v>
      </c>
      <c r="B286" s="170"/>
      <c r="C286" s="55"/>
      <c r="D286" s="56"/>
      <c r="E286" s="102">
        <f t="shared" si="383"/>
        <v>0</v>
      </c>
      <c r="F286" s="210"/>
      <c r="G286" s="18"/>
      <c r="H286" s="323" t="s">
        <v>349</v>
      </c>
      <c r="I286" s="79">
        <f t="shared" si="384"/>
        <v>0</v>
      </c>
      <c r="J286" s="79">
        <f t="shared" si="385"/>
        <v>0</v>
      </c>
      <c r="K286" s="102">
        <f t="shared" si="386"/>
        <v>0</v>
      </c>
      <c r="L286" s="535"/>
      <c r="M286" s="535"/>
      <c r="N286" s="407"/>
      <c r="O286" s="322" t="str">
        <f t="shared" si="334"/>
        <v>SLL</v>
      </c>
      <c r="P286" s="79">
        <f t="shared" si="387"/>
        <v>0</v>
      </c>
      <c r="Q286" s="79">
        <f t="shared" si="388"/>
        <v>0</v>
      </c>
      <c r="R286" s="102">
        <f t="shared" si="419"/>
        <v>0</v>
      </c>
      <c r="S286" s="535"/>
      <c r="T286" s="535"/>
      <c r="U286" s="407"/>
      <c r="V286" s="322"/>
      <c r="W286" s="79">
        <f t="shared" si="389"/>
        <v>0</v>
      </c>
      <c r="X286" s="79">
        <f t="shared" si="390"/>
        <v>0</v>
      </c>
      <c r="Y286" s="102">
        <f t="shared" si="420"/>
        <v>0</v>
      </c>
      <c r="Z286" s="535"/>
      <c r="AA286" s="535"/>
      <c r="AB286" s="407"/>
      <c r="AC286" s="322"/>
      <c r="AD286" s="79">
        <f t="shared" si="391"/>
        <v>0</v>
      </c>
      <c r="AE286" s="79">
        <f t="shared" si="392"/>
        <v>0</v>
      </c>
      <c r="AF286" s="102">
        <f t="shared" si="421"/>
        <v>0</v>
      </c>
      <c r="AG286" s="535"/>
      <c r="AH286" s="535"/>
      <c r="AI286" s="407"/>
      <c r="AJ286" s="322"/>
      <c r="AK286" s="79">
        <f t="shared" si="393"/>
        <v>0</v>
      </c>
      <c r="AL286" s="79">
        <f t="shared" si="394"/>
        <v>0</v>
      </c>
      <c r="AM286" s="102">
        <f t="shared" si="422"/>
        <v>0</v>
      </c>
      <c r="AN286" s="535"/>
      <c r="AO286" s="535"/>
      <c r="AP286" s="407"/>
      <c r="AQ286" s="322"/>
      <c r="AR286" s="79">
        <f t="shared" si="395"/>
        <v>0</v>
      </c>
      <c r="AS286" s="79">
        <f t="shared" si="396"/>
        <v>0</v>
      </c>
      <c r="AT286" s="102">
        <f t="shared" si="423"/>
        <v>0</v>
      </c>
      <c r="AU286" s="535"/>
      <c r="AV286" s="535"/>
      <c r="AW286" s="407"/>
      <c r="AX286" s="322"/>
      <c r="AY286" s="79">
        <f t="shared" si="397"/>
        <v>0</v>
      </c>
      <c r="AZ286" s="79">
        <f t="shared" si="398"/>
        <v>0</v>
      </c>
      <c r="BA286" s="102">
        <f t="shared" si="424"/>
        <v>0</v>
      </c>
      <c r="BB286" s="535"/>
      <c r="BC286" s="535"/>
      <c r="BD286" s="407"/>
      <c r="BE286" s="322"/>
      <c r="BF286" s="79">
        <f t="shared" si="399"/>
        <v>0</v>
      </c>
      <c r="BG286" s="79">
        <f t="shared" si="400"/>
        <v>0</v>
      </c>
      <c r="BH286" s="102">
        <f t="shared" si="425"/>
        <v>0</v>
      </c>
      <c r="BI286" s="535"/>
      <c r="BJ286" s="535"/>
      <c r="BK286" s="407"/>
      <c r="BL286" s="322"/>
      <c r="BM286" s="79">
        <f t="shared" si="401"/>
        <v>0</v>
      </c>
      <c r="BN286" s="79">
        <f t="shared" si="402"/>
        <v>0</v>
      </c>
      <c r="BO286" s="102">
        <f t="shared" si="426"/>
        <v>0</v>
      </c>
      <c r="BP286" s="535"/>
      <c r="BQ286" s="535"/>
      <c r="BR286" s="407"/>
      <c r="BS286" s="322"/>
      <c r="BT286" s="79">
        <f t="shared" si="403"/>
        <v>0</v>
      </c>
      <c r="BU286" s="79">
        <f t="shared" si="404"/>
        <v>0</v>
      </c>
      <c r="BV286" s="102">
        <f t="shared" si="427"/>
        <v>0</v>
      </c>
      <c r="BW286" s="535"/>
      <c r="BX286" s="535"/>
      <c r="BY286" s="407"/>
      <c r="BZ286" s="322"/>
      <c r="CA286" s="79">
        <f t="shared" si="405"/>
        <v>0</v>
      </c>
      <c r="CB286" s="79">
        <f t="shared" si="406"/>
        <v>0</v>
      </c>
      <c r="CC286" s="102">
        <f t="shared" si="428"/>
        <v>0</v>
      </c>
      <c r="CD286" s="535"/>
      <c r="CE286" s="535"/>
      <c r="CF286" s="407"/>
      <c r="CG286" s="322"/>
      <c r="CH286" s="79">
        <f t="shared" si="407"/>
        <v>0</v>
      </c>
      <c r="CI286" s="79">
        <f t="shared" si="408"/>
        <v>0</v>
      </c>
      <c r="CJ286" s="102">
        <f t="shared" si="429"/>
        <v>0</v>
      </c>
      <c r="CK286" s="535"/>
      <c r="CL286" s="535"/>
      <c r="CM286" s="407"/>
      <c r="CN286" s="322"/>
      <c r="CO286" s="79">
        <f t="shared" si="409"/>
        <v>0</v>
      </c>
      <c r="CP286" s="79">
        <f t="shared" si="410"/>
        <v>0</v>
      </c>
      <c r="CQ286" s="102">
        <f t="shared" si="430"/>
        <v>0</v>
      </c>
      <c r="CR286" s="535"/>
      <c r="CS286" s="535"/>
      <c r="CT286" s="407"/>
      <c r="CU286" s="322"/>
      <c r="CV286" s="79">
        <f t="shared" si="411"/>
        <v>0</v>
      </c>
      <c r="CW286" s="79">
        <f t="shared" si="412"/>
        <v>0</v>
      </c>
      <c r="CX286" s="102">
        <f t="shared" si="431"/>
        <v>0</v>
      </c>
      <c r="CY286" s="535"/>
      <c r="CZ286" s="535"/>
      <c r="DA286" s="407"/>
      <c r="DB286" s="322"/>
      <c r="DC286" s="79">
        <f t="shared" si="413"/>
        <v>0</v>
      </c>
      <c r="DD286" s="79">
        <f t="shared" si="414"/>
        <v>0</v>
      </c>
      <c r="DE286" s="102">
        <f t="shared" si="432"/>
        <v>0</v>
      </c>
      <c r="DF286" s="535"/>
      <c r="DG286" s="535"/>
      <c r="DH286" s="407"/>
      <c r="DI286" s="322"/>
      <c r="DJ286" s="79">
        <f t="shared" si="415"/>
        <v>0</v>
      </c>
      <c r="DK286" s="79">
        <f t="shared" si="416"/>
        <v>0</v>
      </c>
      <c r="DL286" s="102">
        <f t="shared" si="433"/>
        <v>0</v>
      </c>
      <c r="DM286" s="535"/>
      <c r="DN286" s="535"/>
      <c r="DO286" s="407"/>
      <c r="DP286" s="322"/>
      <c r="DQ286" s="79">
        <f t="shared" si="417"/>
        <v>0</v>
      </c>
      <c r="DR286" s="79">
        <f t="shared" si="418"/>
        <v>0</v>
      </c>
      <c r="DS286" s="102">
        <f t="shared" si="434"/>
        <v>0</v>
      </c>
      <c r="DT286" s="535"/>
      <c r="DU286" s="535"/>
      <c r="DV286" s="407"/>
    </row>
    <row r="287" spans="1:126" ht="12.75" outlineLevel="1" x14ac:dyDescent="0.2">
      <c r="A287" s="92" t="s">
        <v>219</v>
      </c>
      <c r="B287" s="170"/>
      <c r="C287" s="55"/>
      <c r="D287" s="55"/>
      <c r="E287" s="102">
        <f t="shared" si="383"/>
        <v>0</v>
      </c>
      <c r="F287" s="210"/>
      <c r="G287" s="18" t="s">
        <v>218</v>
      </c>
      <c r="H287" s="323" t="s">
        <v>349</v>
      </c>
      <c r="I287" s="79">
        <f t="shared" si="384"/>
        <v>0</v>
      </c>
      <c r="J287" s="79">
        <f t="shared" si="385"/>
        <v>0</v>
      </c>
      <c r="K287" s="102">
        <f t="shared" si="386"/>
        <v>0</v>
      </c>
      <c r="L287" s="535"/>
      <c r="M287" s="535"/>
      <c r="N287" s="407"/>
      <c r="O287" s="322" t="str">
        <f t="shared" si="334"/>
        <v>SLL</v>
      </c>
      <c r="P287" s="79">
        <f t="shared" si="387"/>
        <v>0</v>
      </c>
      <c r="Q287" s="79">
        <f t="shared" si="388"/>
        <v>0</v>
      </c>
      <c r="R287" s="102">
        <f t="shared" si="419"/>
        <v>0</v>
      </c>
      <c r="S287" s="535"/>
      <c r="T287" s="535"/>
      <c r="U287" s="407"/>
      <c r="V287" s="322"/>
      <c r="W287" s="79">
        <f t="shared" si="389"/>
        <v>0</v>
      </c>
      <c r="X287" s="79">
        <f t="shared" si="390"/>
        <v>0</v>
      </c>
      <c r="Y287" s="102">
        <f t="shared" si="420"/>
        <v>0</v>
      </c>
      <c r="Z287" s="535"/>
      <c r="AA287" s="535"/>
      <c r="AB287" s="407"/>
      <c r="AC287" s="322"/>
      <c r="AD287" s="79">
        <f t="shared" si="391"/>
        <v>0</v>
      </c>
      <c r="AE287" s="79">
        <f t="shared" si="392"/>
        <v>0</v>
      </c>
      <c r="AF287" s="102">
        <f t="shared" si="421"/>
        <v>0</v>
      </c>
      <c r="AG287" s="535"/>
      <c r="AH287" s="535"/>
      <c r="AI287" s="407"/>
      <c r="AJ287" s="322"/>
      <c r="AK287" s="79">
        <f t="shared" si="393"/>
        <v>0</v>
      </c>
      <c r="AL287" s="79">
        <f t="shared" si="394"/>
        <v>0</v>
      </c>
      <c r="AM287" s="102">
        <f t="shared" si="422"/>
        <v>0</v>
      </c>
      <c r="AN287" s="535"/>
      <c r="AO287" s="535"/>
      <c r="AP287" s="407"/>
      <c r="AQ287" s="322"/>
      <c r="AR287" s="79">
        <f t="shared" si="395"/>
        <v>0</v>
      </c>
      <c r="AS287" s="79">
        <f t="shared" si="396"/>
        <v>0</v>
      </c>
      <c r="AT287" s="102">
        <f t="shared" si="423"/>
        <v>0</v>
      </c>
      <c r="AU287" s="535"/>
      <c r="AV287" s="535"/>
      <c r="AW287" s="407"/>
      <c r="AX287" s="322"/>
      <c r="AY287" s="79">
        <f t="shared" si="397"/>
        <v>0</v>
      </c>
      <c r="AZ287" s="79">
        <f t="shared" si="398"/>
        <v>0</v>
      </c>
      <c r="BA287" s="102">
        <f t="shared" si="424"/>
        <v>0</v>
      </c>
      <c r="BB287" s="535"/>
      <c r="BC287" s="535"/>
      <c r="BD287" s="407"/>
      <c r="BE287" s="322"/>
      <c r="BF287" s="79">
        <f t="shared" si="399"/>
        <v>0</v>
      </c>
      <c r="BG287" s="79">
        <f t="shared" si="400"/>
        <v>0</v>
      </c>
      <c r="BH287" s="102">
        <f t="shared" si="425"/>
        <v>0</v>
      </c>
      <c r="BI287" s="535"/>
      <c r="BJ287" s="535"/>
      <c r="BK287" s="407"/>
      <c r="BL287" s="322"/>
      <c r="BM287" s="79">
        <f t="shared" si="401"/>
        <v>0</v>
      </c>
      <c r="BN287" s="79">
        <f t="shared" si="402"/>
        <v>0</v>
      </c>
      <c r="BO287" s="102">
        <f t="shared" si="426"/>
        <v>0</v>
      </c>
      <c r="BP287" s="535"/>
      <c r="BQ287" s="535"/>
      <c r="BR287" s="407"/>
      <c r="BS287" s="322"/>
      <c r="BT287" s="79">
        <f t="shared" si="403"/>
        <v>0</v>
      </c>
      <c r="BU287" s="79">
        <f t="shared" si="404"/>
        <v>0</v>
      </c>
      <c r="BV287" s="102">
        <f t="shared" si="427"/>
        <v>0</v>
      </c>
      <c r="BW287" s="535"/>
      <c r="BX287" s="535"/>
      <c r="BY287" s="407"/>
      <c r="BZ287" s="322"/>
      <c r="CA287" s="79">
        <f t="shared" si="405"/>
        <v>0</v>
      </c>
      <c r="CB287" s="79">
        <f t="shared" si="406"/>
        <v>0</v>
      </c>
      <c r="CC287" s="102">
        <f t="shared" si="428"/>
        <v>0</v>
      </c>
      <c r="CD287" s="535"/>
      <c r="CE287" s="535"/>
      <c r="CF287" s="407"/>
      <c r="CG287" s="322"/>
      <c r="CH287" s="79">
        <f t="shared" si="407"/>
        <v>0</v>
      </c>
      <c r="CI287" s="79">
        <f t="shared" si="408"/>
        <v>0</v>
      </c>
      <c r="CJ287" s="102">
        <f t="shared" si="429"/>
        <v>0</v>
      </c>
      <c r="CK287" s="535"/>
      <c r="CL287" s="535"/>
      <c r="CM287" s="407"/>
      <c r="CN287" s="322"/>
      <c r="CO287" s="79">
        <f t="shared" si="409"/>
        <v>0</v>
      </c>
      <c r="CP287" s="79">
        <f t="shared" si="410"/>
        <v>0</v>
      </c>
      <c r="CQ287" s="102">
        <f t="shared" si="430"/>
        <v>0</v>
      </c>
      <c r="CR287" s="535"/>
      <c r="CS287" s="535"/>
      <c r="CT287" s="407"/>
      <c r="CU287" s="322"/>
      <c r="CV287" s="79">
        <f t="shared" si="411"/>
        <v>0</v>
      </c>
      <c r="CW287" s="79">
        <f t="shared" si="412"/>
        <v>0</v>
      </c>
      <c r="CX287" s="102">
        <f t="shared" si="431"/>
        <v>0</v>
      </c>
      <c r="CY287" s="535"/>
      <c r="CZ287" s="535"/>
      <c r="DA287" s="407"/>
      <c r="DB287" s="322"/>
      <c r="DC287" s="79">
        <f t="shared" si="413"/>
        <v>0</v>
      </c>
      <c r="DD287" s="79">
        <f t="shared" si="414"/>
        <v>0</v>
      </c>
      <c r="DE287" s="102">
        <f t="shared" si="432"/>
        <v>0</v>
      </c>
      <c r="DF287" s="535"/>
      <c r="DG287" s="535"/>
      <c r="DH287" s="407"/>
      <c r="DI287" s="322"/>
      <c r="DJ287" s="79">
        <f t="shared" si="415"/>
        <v>0</v>
      </c>
      <c r="DK287" s="79">
        <f t="shared" si="416"/>
        <v>0</v>
      </c>
      <c r="DL287" s="102">
        <f t="shared" si="433"/>
        <v>0</v>
      </c>
      <c r="DM287" s="535"/>
      <c r="DN287" s="535"/>
      <c r="DO287" s="407"/>
      <c r="DP287" s="322"/>
      <c r="DQ287" s="79">
        <f t="shared" si="417"/>
        <v>0</v>
      </c>
      <c r="DR287" s="79">
        <f t="shared" si="418"/>
        <v>0</v>
      </c>
      <c r="DS287" s="102">
        <f t="shared" si="434"/>
        <v>0</v>
      </c>
      <c r="DT287" s="535"/>
      <c r="DU287" s="535"/>
      <c r="DV287" s="407"/>
    </row>
    <row r="288" spans="1:126" s="2" customFormat="1" ht="12.75" outlineLevel="1" x14ac:dyDescent="0.2">
      <c r="A288" s="107" t="s">
        <v>20</v>
      </c>
      <c r="B288" s="172"/>
      <c r="C288" s="108">
        <f>SUMIF($H289:$H290,MID($H288,3,10),C289:C290)</f>
        <v>0</v>
      </c>
      <c r="D288" s="108">
        <f>SUMIF($H289:$H290,MID($H288,3,10),D289:D290)</f>
        <v>0</v>
      </c>
      <c r="E288" s="103">
        <f t="shared" si="383"/>
        <v>0</v>
      </c>
      <c r="F288" s="210"/>
      <c r="G288" s="18"/>
      <c r="H288" s="323" t="s">
        <v>352</v>
      </c>
      <c r="I288" s="77">
        <f t="shared" si="384"/>
        <v>0</v>
      </c>
      <c r="J288" s="77">
        <f t="shared" si="385"/>
        <v>0</v>
      </c>
      <c r="K288" s="103">
        <f t="shared" si="386"/>
        <v>0</v>
      </c>
      <c r="L288" s="432">
        <f>IF(I$1="","",SUMIF($H289:$H290,MID($H288,3,10),L289:L290))</f>
        <v>0</v>
      </c>
      <c r="M288" s="432">
        <f>IF(I$1="","",SUMIF($H289:$H290,MID($H288,3,10),M289:M290))</f>
        <v>0</v>
      </c>
      <c r="N288" s="407"/>
      <c r="O288" s="322" t="str">
        <f t="shared" si="334"/>
        <v>SL</v>
      </c>
      <c r="P288" s="77">
        <f t="shared" si="387"/>
        <v>0</v>
      </c>
      <c r="Q288" s="77">
        <f t="shared" si="388"/>
        <v>0</v>
      </c>
      <c r="R288" s="103">
        <f t="shared" si="419"/>
        <v>0</v>
      </c>
      <c r="S288" s="432">
        <f>IF(P$1="","",SUMIF($H289:$H290,MID($H288,3,10),S289:S290))</f>
        <v>0</v>
      </c>
      <c r="T288" s="432">
        <f>IF(P$1="","",SUMIF($H289:$H290,MID($H288,3,10),T289:T290))</f>
        <v>0</v>
      </c>
      <c r="U288" s="407"/>
      <c r="V288" s="322"/>
      <c r="W288" s="77">
        <f t="shared" si="389"/>
        <v>0</v>
      </c>
      <c r="X288" s="77">
        <f t="shared" si="390"/>
        <v>0</v>
      </c>
      <c r="Y288" s="103">
        <f t="shared" si="420"/>
        <v>0</v>
      </c>
      <c r="Z288" s="432">
        <f>IF(W$1="","",SUMIF($H289:$H290,MID($H288,3,10),Z289:Z290))</f>
        <v>0</v>
      </c>
      <c r="AA288" s="432">
        <f>IF(W$1="","",SUMIF($H289:$H290,MID($H288,3,10),AA289:AA290))</f>
        <v>0</v>
      </c>
      <c r="AB288" s="407"/>
      <c r="AC288" s="322"/>
      <c r="AD288" s="77">
        <f t="shared" si="391"/>
        <v>0</v>
      </c>
      <c r="AE288" s="77">
        <f t="shared" si="392"/>
        <v>0</v>
      </c>
      <c r="AF288" s="103">
        <f t="shared" si="421"/>
        <v>0</v>
      </c>
      <c r="AG288" s="432">
        <f>IF(AD$1="","",SUMIF($H289:$H290,MID($H288,3,10),AG289:AG290))</f>
        <v>0</v>
      </c>
      <c r="AH288" s="432">
        <f>IF(AD$1="","",SUMIF($H289:$H290,MID($H288,3,10),AH289:AH290))</f>
        <v>0</v>
      </c>
      <c r="AI288" s="407"/>
      <c r="AJ288" s="322"/>
      <c r="AK288" s="77">
        <f t="shared" si="393"/>
        <v>0</v>
      </c>
      <c r="AL288" s="77">
        <f t="shared" si="394"/>
        <v>0</v>
      </c>
      <c r="AM288" s="103">
        <f t="shared" si="422"/>
        <v>0</v>
      </c>
      <c r="AN288" s="432">
        <f>IF(AK$1="","",SUMIF($H289:$H290,MID($H288,3,10),AN289:AN290))</f>
        <v>0</v>
      </c>
      <c r="AO288" s="432">
        <f>IF(AK$1="","",SUMIF($H289:$H290,MID($H288,3,10),AO289:AO290))</f>
        <v>0</v>
      </c>
      <c r="AP288" s="407"/>
      <c r="AQ288" s="322"/>
      <c r="AR288" s="77">
        <f t="shared" si="395"/>
        <v>0</v>
      </c>
      <c r="AS288" s="77">
        <f t="shared" si="396"/>
        <v>0</v>
      </c>
      <c r="AT288" s="103">
        <f t="shared" si="423"/>
        <v>0</v>
      </c>
      <c r="AU288" s="432">
        <f>IF(AR$1="","",SUMIF($H289:$H290,MID($H288,3,10),AU289:AU290))</f>
        <v>0</v>
      </c>
      <c r="AV288" s="432">
        <f>IF(AR$1="","",SUMIF($H289:$H290,MID($H288,3,10),AV289:AV290))</f>
        <v>0</v>
      </c>
      <c r="AW288" s="407"/>
      <c r="AX288" s="322"/>
      <c r="AY288" s="77">
        <f t="shared" si="397"/>
        <v>0</v>
      </c>
      <c r="AZ288" s="77">
        <f t="shared" si="398"/>
        <v>0</v>
      </c>
      <c r="BA288" s="103">
        <f t="shared" si="424"/>
        <v>0</v>
      </c>
      <c r="BB288" s="432">
        <f>IF(AY$1="","",SUMIF($H289:$H290,MID($H288,3,10),BB289:BB290))</f>
        <v>0</v>
      </c>
      <c r="BC288" s="432">
        <f>IF(AY$1="","",SUMIF($H289:$H290,MID($H288,3,10),BC289:BC290))</f>
        <v>0</v>
      </c>
      <c r="BD288" s="407"/>
      <c r="BE288" s="322"/>
      <c r="BF288" s="77">
        <f t="shared" si="399"/>
        <v>0</v>
      </c>
      <c r="BG288" s="77">
        <f t="shared" si="400"/>
        <v>0</v>
      </c>
      <c r="BH288" s="103">
        <f t="shared" si="425"/>
        <v>0</v>
      </c>
      <c r="BI288" s="432">
        <f>IF(BF$1="","",SUMIF($H289:$H290,MID($H288,3,10),BI289:BI290))</f>
        <v>0</v>
      </c>
      <c r="BJ288" s="432">
        <f>IF(BF$1="","",SUMIF($H289:$H290,MID($H288,3,10),BJ289:BJ290))</f>
        <v>0</v>
      </c>
      <c r="BK288" s="407"/>
      <c r="BL288" s="322"/>
      <c r="BM288" s="77">
        <f t="shared" si="401"/>
        <v>0</v>
      </c>
      <c r="BN288" s="77">
        <f t="shared" si="402"/>
        <v>0</v>
      </c>
      <c r="BO288" s="103">
        <f t="shared" si="426"/>
        <v>0</v>
      </c>
      <c r="BP288" s="432">
        <f>IF(BM$1="","",SUMIF($H289:$H290,MID($H288,3,10),BP289:BP290))</f>
        <v>0</v>
      </c>
      <c r="BQ288" s="432">
        <f>IF(BM$1="","",SUMIF($H289:$H290,MID($H288,3,10),BQ289:BQ290))</f>
        <v>0</v>
      </c>
      <c r="BR288" s="407"/>
      <c r="BS288" s="322"/>
      <c r="BT288" s="77">
        <f t="shared" si="403"/>
        <v>0</v>
      </c>
      <c r="BU288" s="77">
        <f t="shared" si="404"/>
        <v>0</v>
      </c>
      <c r="BV288" s="103">
        <f t="shared" si="427"/>
        <v>0</v>
      </c>
      <c r="BW288" s="432">
        <f>IF(BT$1="","",SUMIF($H289:$H290,MID($H288,3,10),BW289:BW290))</f>
        <v>0</v>
      </c>
      <c r="BX288" s="432">
        <f>IF(BT$1="","",SUMIF($H289:$H290,MID($H288,3,10),BX289:BX290))</f>
        <v>0</v>
      </c>
      <c r="BY288" s="407"/>
      <c r="BZ288" s="322"/>
      <c r="CA288" s="77">
        <f t="shared" si="405"/>
        <v>0</v>
      </c>
      <c r="CB288" s="77">
        <f t="shared" si="406"/>
        <v>0</v>
      </c>
      <c r="CC288" s="103">
        <f t="shared" si="428"/>
        <v>0</v>
      </c>
      <c r="CD288" s="432">
        <f>IF(CA$1="","",SUMIF($H289:$H290,MID($H288,3,10),CD289:CD290))</f>
        <v>0</v>
      </c>
      <c r="CE288" s="432">
        <f>IF(CA$1="","",SUMIF($H289:$H290,MID($H288,3,10),CE289:CE290))</f>
        <v>0</v>
      </c>
      <c r="CF288" s="407"/>
      <c r="CG288" s="322"/>
      <c r="CH288" s="77">
        <f t="shared" si="407"/>
        <v>0</v>
      </c>
      <c r="CI288" s="77">
        <f t="shared" si="408"/>
        <v>0</v>
      </c>
      <c r="CJ288" s="103">
        <f t="shared" si="429"/>
        <v>0</v>
      </c>
      <c r="CK288" s="432">
        <f>IF(CH$1="","",SUMIF($H289:$H290,MID($H288,3,10),CK289:CK290))</f>
        <v>0</v>
      </c>
      <c r="CL288" s="432">
        <f>IF(CH$1="","",SUMIF($H289:$H290,MID($H288,3,10),CL289:CL290))</f>
        <v>0</v>
      </c>
      <c r="CM288" s="407"/>
      <c r="CN288" s="322"/>
      <c r="CO288" s="77">
        <f t="shared" si="409"/>
        <v>0</v>
      </c>
      <c r="CP288" s="77">
        <f t="shared" si="410"/>
        <v>0</v>
      </c>
      <c r="CQ288" s="103">
        <f t="shared" si="430"/>
        <v>0</v>
      </c>
      <c r="CR288" s="432">
        <f>IF(CO$1="","",SUMIF($H289:$H290,MID($H288,3,10),CR289:CR290))</f>
        <v>0</v>
      </c>
      <c r="CS288" s="432">
        <f>IF(CO$1="","",SUMIF($H289:$H290,MID($H288,3,10),CS289:CS290))</f>
        <v>0</v>
      </c>
      <c r="CT288" s="407"/>
      <c r="CU288" s="322"/>
      <c r="CV288" s="77">
        <f t="shared" si="411"/>
        <v>0</v>
      </c>
      <c r="CW288" s="77">
        <f t="shared" si="412"/>
        <v>0</v>
      </c>
      <c r="CX288" s="103">
        <f t="shared" si="431"/>
        <v>0</v>
      </c>
      <c r="CY288" s="432">
        <f>IF(CV$1="","",SUMIF($H289:$H290,MID($H288,3,10),CY289:CY290))</f>
        <v>0</v>
      </c>
      <c r="CZ288" s="432">
        <f>IF(CV$1="","",SUMIF($H289:$H290,MID($H288,3,10),CZ289:CZ290))</f>
        <v>0</v>
      </c>
      <c r="DA288" s="407"/>
      <c r="DB288" s="322"/>
      <c r="DC288" s="77">
        <f t="shared" si="413"/>
        <v>0</v>
      </c>
      <c r="DD288" s="77">
        <f t="shared" si="414"/>
        <v>0</v>
      </c>
      <c r="DE288" s="103">
        <f t="shared" si="432"/>
        <v>0</v>
      </c>
      <c r="DF288" s="432">
        <f>IF(DC$1="","",SUMIF($H289:$H290,MID($H288,3,10),DF289:DF290))</f>
        <v>0</v>
      </c>
      <c r="DG288" s="432">
        <f>IF(DC$1="","",SUMIF($H289:$H290,MID($H288,3,10),DG289:DG290))</f>
        <v>0</v>
      </c>
      <c r="DH288" s="407"/>
      <c r="DI288" s="322"/>
      <c r="DJ288" s="77">
        <f t="shared" si="415"/>
        <v>0</v>
      </c>
      <c r="DK288" s="77">
        <f t="shared" si="416"/>
        <v>0</v>
      </c>
      <c r="DL288" s="103">
        <f t="shared" si="433"/>
        <v>0</v>
      </c>
      <c r="DM288" s="432">
        <f>IF(DJ$1="","",SUMIF($H289:$H290,MID($H288,3,10),DM289:DM290))</f>
        <v>0</v>
      </c>
      <c r="DN288" s="432">
        <f>IF(DJ$1="","",SUMIF($H289:$H290,MID($H288,3,10),DN289:DN290))</f>
        <v>0</v>
      </c>
      <c r="DO288" s="407"/>
      <c r="DP288" s="322"/>
      <c r="DQ288" s="77">
        <f t="shared" si="417"/>
        <v>0</v>
      </c>
      <c r="DR288" s="77">
        <f t="shared" si="418"/>
        <v>0</v>
      </c>
      <c r="DS288" s="103">
        <f t="shared" si="434"/>
        <v>0</v>
      </c>
      <c r="DT288" s="432">
        <f>IF(DQ$1="","",SUMIF($H289:$H290,MID($H288,3,10),DT289:DT290))</f>
        <v>0</v>
      </c>
      <c r="DU288" s="432">
        <f>IF(DQ$1="","",SUMIF($H289:$H290,MID($H288,3,10),DU289:DU290))</f>
        <v>0</v>
      </c>
      <c r="DV288" s="407"/>
    </row>
    <row r="289" spans="1:126" s="2" customFormat="1" ht="12.75" outlineLevel="1" x14ac:dyDescent="0.2">
      <c r="A289" s="92" t="s">
        <v>20</v>
      </c>
      <c r="B289" s="173"/>
      <c r="C289" s="57"/>
      <c r="D289" s="57"/>
      <c r="E289" s="110">
        <f t="shared" si="383"/>
        <v>0</v>
      </c>
      <c r="F289" s="210"/>
      <c r="G289" s="18"/>
      <c r="H289" s="323" t="s">
        <v>351</v>
      </c>
      <c r="I289" s="79">
        <f t="shared" si="384"/>
        <v>0</v>
      </c>
      <c r="J289" s="79">
        <f t="shared" si="385"/>
        <v>0</v>
      </c>
      <c r="K289" s="110">
        <f t="shared" si="386"/>
        <v>0</v>
      </c>
      <c r="L289" s="535"/>
      <c r="M289" s="535"/>
      <c r="N289" s="407"/>
      <c r="O289" s="322" t="str">
        <f t="shared" si="334"/>
        <v>SLP</v>
      </c>
      <c r="P289" s="79">
        <f t="shared" si="387"/>
        <v>0</v>
      </c>
      <c r="Q289" s="79">
        <f t="shared" si="388"/>
        <v>0</v>
      </c>
      <c r="R289" s="110">
        <f t="shared" si="419"/>
        <v>0</v>
      </c>
      <c r="S289" s="535"/>
      <c r="T289" s="535"/>
      <c r="U289" s="407"/>
      <c r="V289" s="322"/>
      <c r="W289" s="79">
        <f t="shared" si="389"/>
        <v>0</v>
      </c>
      <c r="X289" s="79">
        <f t="shared" si="390"/>
        <v>0</v>
      </c>
      <c r="Y289" s="110">
        <f t="shared" si="420"/>
        <v>0</v>
      </c>
      <c r="Z289" s="535"/>
      <c r="AA289" s="535"/>
      <c r="AB289" s="407"/>
      <c r="AC289" s="322"/>
      <c r="AD289" s="79">
        <f t="shared" si="391"/>
        <v>0</v>
      </c>
      <c r="AE289" s="79">
        <f t="shared" si="392"/>
        <v>0</v>
      </c>
      <c r="AF289" s="110">
        <f t="shared" si="421"/>
        <v>0</v>
      </c>
      <c r="AG289" s="535"/>
      <c r="AH289" s="535"/>
      <c r="AI289" s="407"/>
      <c r="AJ289" s="322"/>
      <c r="AK289" s="79">
        <f t="shared" si="393"/>
        <v>0</v>
      </c>
      <c r="AL289" s="79">
        <f t="shared" si="394"/>
        <v>0</v>
      </c>
      <c r="AM289" s="110">
        <f t="shared" si="422"/>
        <v>0</v>
      </c>
      <c r="AN289" s="535"/>
      <c r="AO289" s="535"/>
      <c r="AP289" s="407"/>
      <c r="AQ289" s="322"/>
      <c r="AR289" s="79">
        <f t="shared" si="395"/>
        <v>0</v>
      </c>
      <c r="AS289" s="79">
        <f t="shared" si="396"/>
        <v>0</v>
      </c>
      <c r="AT289" s="110">
        <f t="shared" si="423"/>
        <v>0</v>
      </c>
      <c r="AU289" s="535"/>
      <c r="AV289" s="535"/>
      <c r="AW289" s="407"/>
      <c r="AX289" s="322"/>
      <c r="AY289" s="79">
        <f t="shared" si="397"/>
        <v>0</v>
      </c>
      <c r="AZ289" s="79">
        <f t="shared" si="398"/>
        <v>0</v>
      </c>
      <c r="BA289" s="110">
        <f t="shared" si="424"/>
        <v>0</v>
      </c>
      <c r="BB289" s="535"/>
      <c r="BC289" s="535"/>
      <c r="BD289" s="407"/>
      <c r="BE289" s="322"/>
      <c r="BF289" s="79">
        <f t="shared" si="399"/>
        <v>0</v>
      </c>
      <c r="BG289" s="79">
        <f t="shared" si="400"/>
        <v>0</v>
      </c>
      <c r="BH289" s="110">
        <f t="shared" si="425"/>
        <v>0</v>
      </c>
      <c r="BI289" s="535"/>
      <c r="BJ289" s="535"/>
      <c r="BK289" s="407"/>
      <c r="BL289" s="322"/>
      <c r="BM289" s="79">
        <f t="shared" si="401"/>
        <v>0</v>
      </c>
      <c r="BN289" s="79">
        <f t="shared" si="402"/>
        <v>0</v>
      </c>
      <c r="BO289" s="110">
        <f t="shared" si="426"/>
        <v>0</v>
      </c>
      <c r="BP289" s="535"/>
      <c r="BQ289" s="535"/>
      <c r="BR289" s="407"/>
      <c r="BS289" s="322"/>
      <c r="BT289" s="79">
        <f t="shared" si="403"/>
        <v>0</v>
      </c>
      <c r="BU289" s="79">
        <f t="shared" si="404"/>
        <v>0</v>
      </c>
      <c r="BV289" s="110">
        <f t="shared" si="427"/>
        <v>0</v>
      </c>
      <c r="BW289" s="535"/>
      <c r="BX289" s="535"/>
      <c r="BY289" s="407"/>
      <c r="BZ289" s="322"/>
      <c r="CA289" s="79">
        <f t="shared" si="405"/>
        <v>0</v>
      </c>
      <c r="CB289" s="79">
        <f t="shared" si="406"/>
        <v>0</v>
      </c>
      <c r="CC289" s="110">
        <f t="shared" si="428"/>
        <v>0</v>
      </c>
      <c r="CD289" s="535"/>
      <c r="CE289" s="535"/>
      <c r="CF289" s="407"/>
      <c r="CG289" s="322"/>
      <c r="CH289" s="79">
        <f t="shared" si="407"/>
        <v>0</v>
      </c>
      <c r="CI289" s="79">
        <f t="shared" si="408"/>
        <v>0</v>
      </c>
      <c r="CJ289" s="110">
        <f t="shared" si="429"/>
        <v>0</v>
      </c>
      <c r="CK289" s="535"/>
      <c r="CL289" s="535"/>
      <c r="CM289" s="407"/>
      <c r="CN289" s="322"/>
      <c r="CO289" s="79">
        <f t="shared" si="409"/>
        <v>0</v>
      </c>
      <c r="CP289" s="79">
        <f t="shared" si="410"/>
        <v>0</v>
      </c>
      <c r="CQ289" s="110">
        <f t="shared" si="430"/>
        <v>0</v>
      </c>
      <c r="CR289" s="535"/>
      <c r="CS289" s="535"/>
      <c r="CT289" s="407"/>
      <c r="CU289" s="322"/>
      <c r="CV289" s="79">
        <f t="shared" si="411"/>
        <v>0</v>
      </c>
      <c r="CW289" s="79">
        <f t="shared" si="412"/>
        <v>0</v>
      </c>
      <c r="CX289" s="110">
        <f t="shared" si="431"/>
        <v>0</v>
      </c>
      <c r="CY289" s="535"/>
      <c r="CZ289" s="535"/>
      <c r="DA289" s="407"/>
      <c r="DB289" s="322"/>
      <c r="DC289" s="79">
        <f t="shared" si="413"/>
        <v>0</v>
      </c>
      <c r="DD289" s="79">
        <f t="shared" si="414"/>
        <v>0</v>
      </c>
      <c r="DE289" s="110">
        <f t="shared" si="432"/>
        <v>0</v>
      </c>
      <c r="DF289" s="535"/>
      <c r="DG289" s="535"/>
      <c r="DH289" s="407"/>
      <c r="DI289" s="322"/>
      <c r="DJ289" s="79">
        <f t="shared" si="415"/>
        <v>0</v>
      </c>
      <c r="DK289" s="79">
        <f t="shared" si="416"/>
        <v>0</v>
      </c>
      <c r="DL289" s="110">
        <f t="shared" si="433"/>
        <v>0</v>
      </c>
      <c r="DM289" s="535"/>
      <c r="DN289" s="535"/>
      <c r="DO289" s="407"/>
      <c r="DP289" s="322"/>
      <c r="DQ289" s="79">
        <f t="shared" si="417"/>
        <v>0</v>
      </c>
      <c r="DR289" s="79">
        <f t="shared" si="418"/>
        <v>0</v>
      </c>
      <c r="DS289" s="110">
        <f t="shared" si="434"/>
        <v>0</v>
      </c>
      <c r="DT289" s="535"/>
      <c r="DU289" s="535"/>
      <c r="DV289" s="407"/>
    </row>
    <row r="290" spans="1:126" s="2" customFormat="1" ht="12.75" outlineLevel="1" x14ac:dyDescent="0.2">
      <c r="A290" s="107" t="s">
        <v>176</v>
      </c>
      <c r="B290" s="172"/>
      <c r="C290" s="108">
        <f>SUMIF($H291:$H292,MID($H290,3,10),C291:C292)</f>
        <v>0</v>
      </c>
      <c r="D290" s="108">
        <f>SUMIF($H291:$H292,MID($H290,3,10),D291:D292)</f>
        <v>0</v>
      </c>
      <c r="E290" s="103">
        <f t="shared" si="383"/>
        <v>0</v>
      </c>
      <c r="F290" s="213"/>
      <c r="G290" s="18"/>
      <c r="H290" s="323" t="s">
        <v>354</v>
      </c>
      <c r="I290" s="77">
        <f t="shared" si="384"/>
        <v>0</v>
      </c>
      <c r="J290" s="77">
        <f t="shared" si="385"/>
        <v>0</v>
      </c>
      <c r="K290" s="103">
        <f t="shared" si="386"/>
        <v>0</v>
      </c>
      <c r="L290" s="432">
        <f>IF(I$1="","",SUMIF($H291:$H292,MID($H290,3,10),L291:L292))</f>
        <v>0</v>
      </c>
      <c r="M290" s="432">
        <f>IF(I$1="","",SUMIF($H291:$H296,MID($H290,3,10),M291:M296))</f>
        <v>0</v>
      </c>
      <c r="N290" s="407"/>
      <c r="O290" s="322" t="str">
        <f t="shared" si="334"/>
        <v>SL</v>
      </c>
      <c r="P290" s="77">
        <f t="shared" si="387"/>
        <v>0</v>
      </c>
      <c r="Q290" s="77">
        <f t="shared" si="388"/>
        <v>0</v>
      </c>
      <c r="R290" s="103">
        <f t="shared" si="419"/>
        <v>0</v>
      </c>
      <c r="S290" s="432">
        <f>IF(P$1="","",SUMIF($H291:$H292,MID($H290,3,10),S291:S292))</f>
        <v>0</v>
      </c>
      <c r="T290" s="432">
        <f>IF(P$1="","",SUMIF($H291:$H292,MID($H290,3,10),T291:T292))</f>
        <v>0</v>
      </c>
      <c r="U290" s="407"/>
      <c r="V290" s="322"/>
      <c r="W290" s="77">
        <f t="shared" si="389"/>
        <v>0</v>
      </c>
      <c r="X290" s="77">
        <f t="shared" si="390"/>
        <v>0</v>
      </c>
      <c r="Y290" s="103">
        <f t="shared" si="420"/>
        <v>0</v>
      </c>
      <c r="Z290" s="432">
        <f>IF(W$1="","",SUMIF($H291:$H292,MID($H290,3,10),Z291:Z292))</f>
        <v>0</v>
      </c>
      <c r="AA290" s="432">
        <f>IF(W$1="","",SUMIF($H291:$H292,MID($H290,3,10),AA291:AA292))</f>
        <v>0</v>
      </c>
      <c r="AB290" s="407"/>
      <c r="AC290" s="322"/>
      <c r="AD290" s="77">
        <f t="shared" si="391"/>
        <v>0</v>
      </c>
      <c r="AE290" s="77">
        <f t="shared" si="392"/>
        <v>0</v>
      </c>
      <c r="AF290" s="103">
        <f t="shared" si="421"/>
        <v>0</v>
      </c>
      <c r="AG290" s="432">
        <f>IF(AD$1="","",SUMIF($H291:$H292,MID($H290,3,10),AG291:AG292))</f>
        <v>0</v>
      </c>
      <c r="AH290" s="432">
        <f>IF(AD$1="","",SUMIF($H291:$H292,MID($H290,3,10),AH291:AH292))</f>
        <v>0</v>
      </c>
      <c r="AI290" s="407"/>
      <c r="AJ290" s="322"/>
      <c r="AK290" s="77">
        <f t="shared" si="393"/>
        <v>0</v>
      </c>
      <c r="AL290" s="77">
        <f t="shared" si="394"/>
        <v>0</v>
      </c>
      <c r="AM290" s="103">
        <f t="shared" si="422"/>
        <v>0</v>
      </c>
      <c r="AN290" s="432">
        <f>IF(AK$1="","",SUMIF($H291:$H292,MID($H290,3,10),AN291:AN292))</f>
        <v>0</v>
      </c>
      <c r="AO290" s="432">
        <f>IF(AK$1="","",SUMIF($H291:$H292,MID($H290,3,10),AO291:AO292))</f>
        <v>0</v>
      </c>
      <c r="AP290" s="407"/>
      <c r="AQ290" s="322"/>
      <c r="AR290" s="77">
        <f t="shared" si="395"/>
        <v>0</v>
      </c>
      <c r="AS290" s="77">
        <f t="shared" si="396"/>
        <v>0</v>
      </c>
      <c r="AT290" s="103">
        <f t="shared" si="423"/>
        <v>0</v>
      </c>
      <c r="AU290" s="432">
        <f>IF(AR$1="","",SUMIF($H291:$H292,MID($H290,3,10),AU291:AU292))</f>
        <v>0</v>
      </c>
      <c r="AV290" s="432">
        <f>IF(AR$1="","",SUMIF($H291:$H292,MID($H290,3,10),AV291:AV292))</f>
        <v>0</v>
      </c>
      <c r="AW290" s="407"/>
      <c r="AX290" s="322"/>
      <c r="AY290" s="77">
        <f t="shared" si="397"/>
        <v>0</v>
      </c>
      <c r="AZ290" s="77">
        <f t="shared" si="398"/>
        <v>0</v>
      </c>
      <c r="BA290" s="103">
        <f t="shared" si="424"/>
        <v>0</v>
      </c>
      <c r="BB290" s="432">
        <f>IF(AY$1="","",SUMIF($H291:$H292,MID($H290,3,10),BB291:BB292))</f>
        <v>0</v>
      </c>
      <c r="BC290" s="432">
        <f>IF(AY$1="","",SUMIF($H291:$H292,MID($H290,3,10),BC291:BC292))</f>
        <v>0</v>
      </c>
      <c r="BD290" s="407"/>
      <c r="BE290" s="322"/>
      <c r="BF290" s="77">
        <f t="shared" si="399"/>
        <v>0</v>
      </c>
      <c r="BG290" s="77">
        <f t="shared" si="400"/>
        <v>0</v>
      </c>
      <c r="BH290" s="103">
        <f t="shared" si="425"/>
        <v>0</v>
      </c>
      <c r="BI290" s="432">
        <f>IF(BF$1="","",SUMIF($H291:$H292,MID($H290,3,10),BI291:BI292))</f>
        <v>0</v>
      </c>
      <c r="BJ290" s="432">
        <f>IF(BF$1="","",SUMIF($H291:$H292,MID($H290,3,10),BJ291:BJ292))</f>
        <v>0</v>
      </c>
      <c r="BK290" s="407"/>
      <c r="BL290" s="322"/>
      <c r="BM290" s="77">
        <f t="shared" si="401"/>
        <v>0</v>
      </c>
      <c r="BN290" s="77">
        <f t="shared" si="402"/>
        <v>0</v>
      </c>
      <c r="BO290" s="103">
        <f t="shared" si="426"/>
        <v>0</v>
      </c>
      <c r="BP290" s="432">
        <f>IF(BM$1="","",SUMIF($H291:$H292,MID($H290,3,10),BP291:BP292))</f>
        <v>0</v>
      </c>
      <c r="BQ290" s="432">
        <f>IF(BM$1="","",SUMIF($H291:$H292,MID($H290,3,10),BQ291:BQ292))</f>
        <v>0</v>
      </c>
      <c r="BR290" s="407"/>
      <c r="BS290" s="322"/>
      <c r="BT290" s="77">
        <f t="shared" si="403"/>
        <v>0</v>
      </c>
      <c r="BU290" s="77">
        <f t="shared" si="404"/>
        <v>0</v>
      </c>
      <c r="BV290" s="103">
        <f t="shared" si="427"/>
        <v>0</v>
      </c>
      <c r="BW290" s="432">
        <f>IF(BT$1="","",SUMIF($H291:$H292,MID($H290,3,10),BW291:BW292))</f>
        <v>0</v>
      </c>
      <c r="BX290" s="432">
        <f>IF(BT$1="","",SUMIF($H291:$H292,MID($H290,3,10),BX291:BX292))</f>
        <v>0</v>
      </c>
      <c r="BY290" s="407"/>
      <c r="BZ290" s="322"/>
      <c r="CA290" s="77">
        <f t="shared" si="405"/>
        <v>0</v>
      </c>
      <c r="CB290" s="77">
        <f t="shared" si="406"/>
        <v>0</v>
      </c>
      <c r="CC290" s="103">
        <f t="shared" si="428"/>
        <v>0</v>
      </c>
      <c r="CD290" s="432">
        <f>IF(CA$1="","",SUMIF($H291:$H292,MID($H290,3,10),CD291:CD292))</f>
        <v>0</v>
      </c>
      <c r="CE290" s="432">
        <f>IF(CA$1="","",SUMIF($H291:$H292,MID($H290,3,10),CE291:CE292))</f>
        <v>0</v>
      </c>
      <c r="CF290" s="407"/>
      <c r="CG290" s="322"/>
      <c r="CH290" s="77">
        <f t="shared" si="407"/>
        <v>0</v>
      </c>
      <c r="CI290" s="77">
        <f t="shared" si="408"/>
        <v>0</v>
      </c>
      <c r="CJ290" s="103">
        <f t="shared" si="429"/>
        <v>0</v>
      </c>
      <c r="CK290" s="432">
        <f>IF(CH$1="","",SUMIF($H291:$H292,MID($H290,3,10),CK291:CK292))</f>
        <v>0</v>
      </c>
      <c r="CL290" s="432">
        <f>IF(CH$1="","",SUMIF($H291:$H292,MID($H290,3,10),CL291:CL292))</f>
        <v>0</v>
      </c>
      <c r="CM290" s="407"/>
      <c r="CN290" s="322"/>
      <c r="CO290" s="77">
        <f t="shared" si="409"/>
        <v>0</v>
      </c>
      <c r="CP290" s="77">
        <f t="shared" si="410"/>
        <v>0</v>
      </c>
      <c r="CQ290" s="103">
        <f t="shared" si="430"/>
        <v>0</v>
      </c>
      <c r="CR290" s="432">
        <f>IF(CO$1="","",SUMIF($H291:$H292,MID($H290,3,10),CR291:CR292))</f>
        <v>0</v>
      </c>
      <c r="CS290" s="432">
        <f>IF(CO$1="","",SUMIF($H291:$H292,MID($H290,3,10),CS291:CS292))</f>
        <v>0</v>
      </c>
      <c r="CT290" s="407"/>
      <c r="CU290" s="322"/>
      <c r="CV290" s="77">
        <f t="shared" si="411"/>
        <v>0</v>
      </c>
      <c r="CW290" s="77">
        <f t="shared" si="412"/>
        <v>0</v>
      </c>
      <c r="CX290" s="103">
        <f t="shared" si="431"/>
        <v>0</v>
      </c>
      <c r="CY290" s="432">
        <f>IF(CV$1="","",SUMIF($H291:$H292,MID($H290,3,10),CY291:CY292))</f>
        <v>0</v>
      </c>
      <c r="CZ290" s="432">
        <f>IF(CV$1="","",SUMIF($H291:$H292,MID($H290,3,10),CZ291:CZ292))</f>
        <v>0</v>
      </c>
      <c r="DA290" s="407"/>
      <c r="DB290" s="322"/>
      <c r="DC290" s="77">
        <f t="shared" si="413"/>
        <v>0</v>
      </c>
      <c r="DD290" s="77">
        <f t="shared" si="414"/>
        <v>0</v>
      </c>
      <c r="DE290" s="103">
        <f t="shared" si="432"/>
        <v>0</v>
      </c>
      <c r="DF290" s="432">
        <f>IF(DC$1="","",SUMIF($H291:$H292,MID($H290,3,10),DF291:DF292))</f>
        <v>0</v>
      </c>
      <c r="DG290" s="432">
        <f>IF(DC$1="","",SUMIF($H291:$H292,MID($H290,3,10),DG291:DG292))</f>
        <v>0</v>
      </c>
      <c r="DH290" s="407"/>
      <c r="DI290" s="322"/>
      <c r="DJ290" s="77">
        <f t="shared" si="415"/>
        <v>0</v>
      </c>
      <c r="DK290" s="77">
        <f t="shared" si="416"/>
        <v>0</v>
      </c>
      <c r="DL290" s="103">
        <f t="shared" si="433"/>
        <v>0</v>
      </c>
      <c r="DM290" s="432">
        <f>IF(DJ$1="","",SUMIF($H291:$H292,MID($H290,3,10),DM291:DM292))</f>
        <v>0</v>
      </c>
      <c r="DN290" s="432">
        <f>IF(DJ$1="","",SUMIF($H291:$H292,MID($H290,3,10),DN291:DN292))</f>
        <v>0</v>
      </c>
      <c r="DO290" s="407"/>
      <c r="DP290" s="322"/>
      <c r="DQ290" s="77">
        <f t="shared" si="417"/>
        <v>0</v>
      </c>
      <c r="DR290" s="77">
        <f t="shared" si="418"/>
        <v>0</v>
      </c>
      <c r="DS290" s="103">
        <f t="shared" si="434"/>
        <v>0</v>
      </c>
      <c r="DT290" s="432">
        <f>IF(DQ$1="","",SUMIF($H291:$H292,MID($H290,3,10),DT291:DT292))</f>
        <v>0</v>
      </c>
      <c r="DU290" s="432">
        <f>IF(DQ$1="","",SUMIF($H291:$H292,MID($H290,3,10),DU291:DU292))</f>
        <v>0</v>
      </c>
      <c r="DV290" s="407"/>
    </row>
    <row r="291" spans="1:126" s="2" customFormat="1" ht="12.75" outlineLevel="1" x14ac:dyDescent="0.2">
      <c r="A291" s="92" t="s">
        <v>176</v>
      </c>
      <c r="B291" s="174"/>
      <c r="C291" s="58"/>
      <c r="D291" s="58"/>
      <c r="E291" s="111">
        <f t="shared" si="383"/>
        <v>0</v>
      </c>
      <c r="F291" s="213"/>
      <c r="G291" s="18"/>
      <c r="H291" s="323" t="s">
        <v>353</v>
      </c>
      <c r="I291" s="79">
        <f t="shared" si="384"/>
        <v>0</v>
      </c>
      <c r="J291" s="79">
        <f t="shared" si="385"/>
        <v>0</v>
      </c>
      <c r="K291" s="111">
        <f t="shared" si="386"/>
        <v>0</v>
      </c>
      <c r="L291" s="535"/>
      <c r="M291" s="535"/>
      <c r="N291" s="407"/>
      <c r="O291" s="322" t="str">
        <f t="shared" ref="O291:O298" si="435">IF(LEFT($H291,2)="s_",MID($H291,3,LEN($H291)-3),$H291)</f>
        <v>SLM</v>
      </c>
      <c r="P291" s="79">
        <f t="shared" si="387"/>
        <v>0</v>
      </c>
      <c r="Q291" s="79">
        <f t="shared" si="388"/>
        <v>0</v>
      </c>
      <c r="R291" s="111">
        <f t="shared" si="419"/>
        <v>0</v>
      </c>
      <c r="S291" s="535"/>
      <c r="T291" s="535"/>
      <c r="U291" s="407"/>
      <c r="V291" s="322"/>
      <c r="W291" s="79">
        <f t="shared" si="389"/>
        <v>0</v>
      </c>
      <c r="X291" s="79">
        <f t="shared" si="390"/>
        <v>0</v>
      </c>
      <c r="Y291" s="111">
        <f t="shared" si="420"/>
        <v>0</v>
      </c>
      <c r="Z291" s="535"/>
      <c r="AA291" s="535"/>
      <c r="AB291" s="407"/>
      <c r="AC291" s="322"/>
      <c r="AD291" s="79">
        <f t="shared" si="391"/>
        <v>0</v>
      </c>
      <c r="AE291" s="79">
        <f t="shared" si="392"/>
        <v>0</v>
      </c>
      <c r="AF291" s="111">
        <f t="shared" si="421"/>
        <v>0</v>
      </c>
      <c r="AG291" s="535"/>
      <c r="AH291" s="535"/>
      <c r="AI291" s="407"/>
      <c r="AJ291" s="322"/>
      <c r="AK291" s="79">
        <f t="shared" si="393"/>
        <v>0</v>
      </c>
      <c r="AL291" s="79">
        <f t="shared" si="394"/>
        <v>0</v>
      </c>
      <c r="AM291" s="111">
        <f t="shared" si="422"/>
        <v>0</v>
      </c>
      <c r="AN291" s="535"/>
      <c r="AO291" s="535"/>
      <c r="AP291" s="407"/>
      <c r="AQ291" s="322"/>
      <c r="AR291" s="79">
        <f t="shared" si="395"/>
        <v>0</v>
      </c>
      <c r="AS291" s="79">
        <f t="shared" si="396"/>
        <v>0</v>
      </c>
      <c r="AT291" s="111">
        <f t="shared" si="423"/>
        <v>0</v>
      </c>
      <c r="AU291" s="535"/>
      <c r="AV291" s="535"/>
      <c r="AW291" s="407"/>
      <c r="AX291" s="322"/>
      <c r="AY291" s="79">
        <f t="shared" si="397"/>
        <v>0</v>
      </c>
      <c r="AZ291" s="79">
        <f t="shared" si="398"/>
        <v>0</v>
      </c>
      <c r="BA291" s="111">
        <f t="shared" si="424"/>
        <v>0</v>
      </c>
      <c r="BB291" s="535"/>
      <c r="BC291" s="535"/>
      <c r="BD291" s="407"/>
      <c r="BE291" s="322"/>
      <c r="BF291" s="79">
        <f t="shared" si="399"/>
        <v>0</v>
      </c>
      <c r="BG291" s="79">
        <f t="shared" si="400"/>
        <v>0</v>
      </c>
      <c r="BH291" s="111">
        <f t="shared" si="425"/>
        <v>0</v>
      </c>
      <c r="BI291" s="535"/>
      <c r="BJ291" s="535"/>
      <c r="BK291" s="407"/>
      <c r="BL291" s="322"/>
      <c r="BM291" s="79">
        <f t="shared" si="401"/>
        <v>0</v>
      </c>
      <c r="BN291" s="79">
        <f t="shared" si="402"/>
        <v>0</v>
      </c>
      <c r="BO291" s="111">
        <f t="shared" si="426"/>
        <v>0</v>
      </c>
      <c r="BP291" s="535"/>
      <c r="BQ291" s="535"/>
      <c r="BR291" s="407"/>
      <c r="BS291" s="322"/>
      <c r="BT291" s="79">
        <f t="shared" si="403"/>
        <v>0</v>
      </c>
      <c r="BU291" s="79">
        <f t="shared" si="404"/>
        <v>0</v>
      </c>
      <c r="BV291" s="111">
        <f t="shared" si="427"/>
        <v>0</v>
      </c>
      <c r="BW291" s="535"/>
      <c r="BX291" s="535"/>
      <c r="BY291" s="407"/>
      <c r="BZ291" s="322"/>
      <c r="CA291" s="79">
        <f t="shared" si="405"/>
        <v>0</v>
      </c>
      <c r="CB291" s="79">
        <f t="shared" si="406"/>
        <v>0</v>
      </c>
      <c r="CC291" s="111">
        <f t="shared" si="428"/>
        <v>0</v>
      </c>
      <c r="CD291" s="535"/>
      <c r="CE291" s="535"/>
      <c r="CF291" s="407"/>
      <c r="CG291" s="322"/>
      <c r="CH291" s="79">
        <f t="shared" si="407"/>
        <v>0</v>
      </c>
      <c r="CI291" s="79">
        <f t="shared" si="408"/>
        <v>0</v>
      </c>
      <c r="CJ291" s="111">
        <f t="shared" si="429"/>
        <v>0</v>
      </c>
      <c r="CK291" s="535"/>
      <c r="CL291" s="535"/>
      <c r="CM291" s="407"/>
      <c r="CN291" s="322"/>
      <c r="CO291" s="79">
        <f t="shared" si="409"/>
        <v>0</v>
      </c>
      <c r="CP291" s="79">
        <f t="shared" si="410"/>
        <v>0</v>
      </c>
      <c r="CQ291" s="111">
        <f t="shared" si="430"/>
        <v>0</v>
      </c>
      <c r="CR291" s="535"/>
      <c r="CS291" s="535"/>
      <c r="CT291" s="407"/>
      <c r="CU291" s="322"/>
      <c r="CV291" s="79">
        <f t="shared" si="411"/>
        <v>0</v>
      </c>
      <c r="CW291" s="79">
        <f t="shared" si="412"/>
        <v>0</v>
      </c>
      <c r="CX291" s="111">
        <f t="shared" si="431"/>
        <v>0</v>
      </c>
      <c r="CY291" s="535"/>
      <c r="CZ291" s="535"/>
      <c r="DA291" s="407"/>
      <c r="DB291" s="322"/>
      <c r="DC291" s="79">
        <f t="shared" si="413"/>
        <v>0</v>
      </c>
      <c r="DD291" s="79">
        <f t="shared" si="414"/>
        <v>0</v>
      </c>
      <c r="DE291" s="111">
        <f t="shared" si="432"/>
        <v>0</v>
      </c>
      <c r="DF291" s="535"/>
      <c r="DG291" s="535"/>
      <c r="DH291" s="407"/>
      <c r="DI291" s="322"/>
      <c r="DJ291" s="79">
        <f t="shared" si="415"/>
        <v>0</v>
      </c>
      <c r="DK291" s="79">
        <f t="shared" si="416"/>
        <v>0</v>
      </c>
      <c r="DL291" s="111">
        <f t="shared" si="433"/>
        <v>0</v>
      </c>
      <c r="DM291" s="535"/>
      <c r="DN291" s="535"/>
      <c r="DO291" s="407"/>
      <c r="DP291" s="322"/>
      <c r="DQ291" s="79">
        <f t="shared" si="417"/>
        <v>0</v>
      </c>
      <c r="DR291" s="79">
        <f t="shared" si="418"/>
        <v>0</v>
      </c>
      <c r="DS291" s="111">
        <f t="shared" si="434"/>
        <v>0</v>
      </c>
      <c r="DT291" s="535"/>
      <c r="DU291" s="535"/>
      <c r="DV291" s="407"/>
    </row>
    <row r="292" spans="1:126" ht="12.75" x14ac:dyDescent="0.2">
      <c r="A292" s="107" t="s">
        <v>153</v>
      </c>
      <c r="B292" s="175"/>
      <c r="C292" s="108">
        <f>SUMIF($O257:$O291,MID($H292,3,10),C257:C291)</f>
        <v>0</v>
      </c>
      <c r="D292" s="108">
        <f>SUMIF($O257:$O291,MID($H292,3,10),D257:D291)</f>
        <v>0</v>
      </c>
      <c r="E292" s="108">
        <f t="shared" si="383"/>
        <v>0</v>
      </c>
      <c r="F292" s="147"/>
      <c r="G292" s="18"/>
      <c r="H292" s="323" t="s">
        <v>357</v>
      </c>
      <c r="I292" s="108">
        <f>IF(I$1="","",SUMIF($O258:$O291,MID($H292,3,10),I258:I291))</f>
        <v>0</v>
      </c>
      <c r="J292" s="108">
        <f>IF(I$1="","",SUMIF($O258:$O291,MID($H292,3,10),J258:J291))</f>
        <v>0</v>
      </c>
      <c r="K292" s="108">
        <f>IF(I$1="","",SUM(I292:J292))</f>
        <v>0</v>
      </c>
      <c r="L292" s="488">
        <f>IF(I$1="","",SUMIF($O257:$O291,MID($H292,3,10),L257:L291))</f>
        <v>0</v>
      </c>
      <c r="M292" s="488">
        <f>IF(I$1="","",SUMIF($O257:$O291,MID($H292,3,10),M257:M291))</f>
        <v>0</v>
      </c>
      <c r="N292" s="407"/>
      <c r="O292" s="322" t="str">
        <f t="shared" si="435"/>
        <v>S</v>
      </c>
      <c r="P292" s="108">
        <f>IF(P$1="","",SUMIF($O258:$O291,MID($H292,3,10),P258:P291))</f>
        <v>0</v>
      </c>
      <c r="Q292" s="108">
        <f>IF(P$1="","",SUMIF($O258:$O291,MID($H292,3,10),Q258:Q291))</f>
        <v>0</v>
      </c>
      <c r="R292" s="108">
        <f t="shared" si="419"/>
        <v>0</v>
      </c>
      <c r="S292" s="488">
        <f>IF(P$1="","",SUMIF($O257:$O291,MID($H292,3,10),S257:S291))</f>
        <v>0</v>
      </c>
      <c r="T292" s="488">
        <f>IF(P$1="","",SUMIF($O257:$O291,MID($H292,3,10),T257:T291))</f>
        <v>0</v>
      </c>
      <c r="U292" s="407"/>
      <c r="V292" s="322"/>
      <c r="W292" s="108">
        <f>IF(W$1="","",SUMIF($O258:$O291,MID($H292,3,10),W258:W291))</f>
        <v>0</v>
      </c>
      <c r="X292" s="108">
        <f>IF(W$1="","",SUMIF($O258:$O291,MID($H292,3,10),X258:X291))</f>
        <v>0</v>
      </c>
      <c r="Y292" s="108">
        <f t="shared" si="420"/>
        <v>0</v>
      </c>
      <c r="Z292" s="488">
        <f>IF(W$1="","",SUMIF($O257:$O291,MID($H292,3,10),Z257:Z291))</f>
        <v>0</v>
      </c>
      <c r="AA292" s="488">
        <f>IF(W$1="","",SUMIF($O257:$O291,MID($H292,3,10),AA257:AA291))</f>
        <v>0</v>
      </c>
      <c r="AB292" s="407"/>
      <c r="AC292" s="322"/>
      <c r="AD292" s="108">
        <f>IF(AD$1="","",SUMIF($O258:$O291,MID($H292,3,10),AD258:AD291))</f>
        <v>0</v>
      </c>
      <c r="AE292" s="108">
        <f>IF(AD$1="","",SUMIF($O258:$O291,MID($H292,3,10),AE258:AE291))</f>
        <v>0</v>
      </c>
      <c r="AF292" s="108">
        <f t="shared" si="421"/>
        <v>0</v>
      </c>
      <c r="AG292" s="488">
        <f>IF(AD$1="","",SUMIF($O257:$O291,MID($H292,3,10),AG257:AG291))</f>
        <v>0</v>
      </c>
      <c r="AH292" s="488">
        <f>IF(AD$1="","",SUMIF($O257:$O291,MID($H292,3,10),AH257:AH291))</f>
        <v>0</v>
      </c>
      <c r="AI292" s="407"/>
      <c r="AJ292" s="322"/>
      <c r="AK292" s="108">
        <f>IF(AK$1="","",SUMIF($O258:$O291,MID($H292,3,10),AK258:AK291))</f>
        <v>0</v>
      </c>
      <c r="AL292" s="108">
        <f>IF(AK$1="","",SUMIF($O258:$O291,MID($H292,3,10),AL258:AL291))</f>
        <v>0</v>
      </c>
      <c r="AM292" s="108">
        <f t="shared" si="422"/>
        <v>0</v>
      </c>
      <c r="AN292" s="488">
        <f>IF(AK$1="","",SUMIF($O257:$O291,MID($H292,3,10),AN257:AN291))</f>
        <v>0</v>
      </c>
      <c r="AO292" s="488">
        <f>IF(AK$1="","",SUMIF($O257:$O291,MID($H292,3,10),AO257:AO291))</f>
        <v>0</v>
      </c>
      <c r="AP292" s="407"/>
      <c r="AQ292" s="322"/>
      <c r="AR292" s="108">
        <f>IF(AR$1="","",SUMIF($O258:$O291,MID($H292,3,10),AR258:AR291))</f>
        <v>0</v>
      </c>
      <c r="AS292" s="108">
        <f>IF(AR$1="","",SUMIF($O258:$O291,MID($H292,3,10),AS258:AS291))</f>
        <v>0</v>
      </c>
      <c r="AT292" s="108">
        <f t="shared" si="423"/>
        <v>0</v>
      </c>
      <c r="AU292" s="488">
        <f>IF(AR$1="","",SUMIF($O257:$O291,MID($H292,3,10),AU257:AU291))</f>
        <v>0</v>
      </c>
      <c r="AV292" s="488">
        <f>IF(AR$1="","",SUMIF($O257:$O291,MID($H292,3,10),AV257:AV291))</f>
        <v>0</v>
      </c>
      <c r="AW292" s="407"/>
      <c r="AX292" s="322"/>
      <c r="AY292" s="108">
        <f>IF(AY$1="","",SUMIF($O258:$O291,MID($H292,3,10),AY258:AY291))</f>
        <v>0</v>
      </c>
      <c r="AZ292" s="108">
        <f>IF(AY$1="","",SUMIF($O258:$O291,MID($H292,3,10),AZ258:AZ291))</f>
        <v>0</v>
      </c>
      <c r="BA292" s="108">
        <f t="shared" si="424"/>
        <v>0</v>
      </c>
      <c r="BB292" s="488">
        <f>IF(AY$1="","",SUMIF($O257:$O291,MID($H292,3,10),BB257:BB291))</f>
        <v>0</v>
      </c>
      <c r="BC292" s="488">
        <f>IF(AY$1="","",SUMIF($O257:$O291,MID($H292,3,10),BC257:BC291))</f>
        <v>0</v>
      </c>
      <c r="BD292" s="407"/>
      <c r="BE292" s="322"/>
      <c r="BF292" s="108">
        <f>IF(BF$1="","",SUMIF($O258:$O291,MID($H292,3,10),BF258:BF291))</f>
        <v>0</v>
      </c>
      <c r="BG292" s="108">
        <f>IF(BF$1="","",SUMIF($O258:$O291,MID($H292,3,10),BG258:BG291))</f>
        <v>0</v>
      </c>
      <c r="BH292" s="108">
        <f t="shared" si="425"/>
        <v>0</v>
      </c>
      <c r="BI292" s="488">
        <f>IF(BF$1="","",SUMIF($O257:$O291,MID($H292,3,10),BI257:BI291))</f>
        <v>0</v>
      </c>
      <c r="BJ292" s="488">
        <f>IF(BF$1="","",SUMIF($O257:$O291,MID($H292,3,10),BJ257:BJ291))</f>
        <v>0</v>
      </c>
      <c r="BK292" s="407"/>
      <c r="BL292" s="322"/>
      <c r="BM292" s="108">
        <f>IF(BM$1="","",SUMIF($O258:$O291,MID($H292,3,10),BM258:BM291))</f>
        <v>0</v>
      </c>
      <c r="BN292" s="108">
        <f>IF(BM$1="","",SUMIF($O258:$O291,MID($H292,3,10),BN258:BN291))</f>
        <v>0</v>
      </c>
      <c r="BO292" s="108">
        <f t="shared" si="426"/>
        <v>0</v>
      </c>
      <c r="BP292" s="488">
        <f>IF(BM$1="","",SUMIF($O257:$O291,MID($H292,3,10),BP257:BP291))</f>
        <v>0</v>
      </c>
      <c r="BQ292" s="488">
        <f>IF(BM$1="","",SUMIF($O257:$O291,MID($H292,3,10),BQ257:BQ291))</f>
        <v>0</v>
      </c>
      <c r="BR292" s="407"/>
      <c r="BS292" s="322"/>
      <c r="BT292" s="108">
        <f>IF(BT$1="","",SUMIF($O258:$O291,MID($H292,3,10),BT258:BT291))</f>
        <v>0</v>
      </c>
      <c r="BU292" s="108">
        <f>IF(BT$1="","",SUMIF($O258:$O291,MID($H292,3,10),BU258:BU291))</f>
        <v>0</v>
      </c>
      <c r="BV292" s="108">
        <f t="shared" si="427"/>
        <v>0</v>
      </c>
      <c r="BW292" s="488">
        <f>IF(BT$1="","",SUMIF($O257:$O291,MID($H292,3,10),BW257:BW291))</f>
        <v>0</v>
      </c>
      <c r="BX292" s="488">
        <f>IF(BT$1="","",SUMIF($O257:$O291,MID($H292,3,10),BX257:BX291))</f>
        <v>0</v>
      </c>
      <c r="BY292" s="407"/>
      <c r="BZ292" s="322"/>
      <c r="CA292" s="108">
        <f>IF(CA$1="","",SUMIF($O258:$O291,MID($H292,3,10),CA258:CA291))</f>
        <v>0</v>
      </c>
      <c r="CB292" s="108">
        <f>IF(CA$1="","",SUMIF($O258:$O291,MID($H292,3,10),CB258:CB291))</f>
        <v>0</v>
      </c>
      <c r="CC292" s="108">
        <f t="shared" si="428"/>
        <v>0</v>
      </c>
      <c r="CD292" s="488">
        <f>IF(CA$1="","",SUMIF($O257:$O291,MID($H292,3,10),CD257:CD291))</f>
        <v>0</v>
      </c>
      <c r="CE292" s="488">
        <f>IF(CA$1="","",SUMIF($O257:$O291,MID($H292,3,10),CE257:CE291))</f>
        <v>0</v>
      </c>
      <c r="CF292" s="407"/>
      <c r="CG292" s="322"/>
      <c r="CH292" s="108">
        <f>IF(CH$1="","",SUMIF($O258:$O291,MID($H292,3,10),CH258:CH291))</f>
        <v>0</v>
      </c>
      <c r="CI292" s="108">
        <f>IF(CH$1="","",SUMIF($O258:$O291,MID($H292,3,10),CI258:CI291))</f>
        <v>0</v>
      </c>
      <c r="CJ292" s="108">
        <f t="shared" si="429"/>
        <v>0</v>
      </c>
      <c r="CK292" s="488">
        <f>IF(CH$1="","",SUMIF($O257:$O291,MID($H292,3,10),CK257:CK291))</f>
        <v>0</v>
      </c>
      <c r="CL292" s="488">
        <f>IF(CH$1="","",SUMIF($O257:$O291,MID($H292,3,10),CL257:CL291))</f>
        <v>0</v>
      </c>
      <c r="CM292" s="407"/>
      <c r="CN292" s="322"/>
      <c r="CO292" s="108">
        <f>IF(CO$1="","",SUMIF($O258:$O291,MID($H292,3,10),CO258:CO291))</f>
        <v>0</v>
      </c>
      <c r="CP292" s="108">
        <f>IF(CO$1="","",SUMIF($O258:$O291,MID($H292,3,10),CP258:CP291))</f>
        <v>0</v>
      </c>
      <c r="CQ292" s="108">
        <f t="shared" si="430"/>
        <v>0</v>
      </c>
      <c r="CR292" s="488">
        <f>IF(CO$1="","",SUMIF($O257:$O291,MID($H292,3,10),CR257:CR291))</f>
        <v>0</v>
      </c>
      <c r="CS292" s="488">
        <f>IF(CO$1="","",SUMIF($O257:$O291,MID($H292,3,10),CS257:CS291))</f>
        <v>0</v>
      </c>
      <c r="CT292" s="407"/>
      <c r="CU292" s="322"/>
      <c r="CV292" s="108">
        <f>IF(CV$1="","",SUMIF($O258:$O291,MID($H292,3,10),CV258:CV291))</f>
        <v>0</v>
      </c>
      <c r="CW292" s="108">
        <f>IF(CV$1="","",SUMIF($O258:$O291,MID($H292,3,10),CW258:CW291))</f>
        <v>0</v>
      </c>
      <c r="CX292" s="108">
        <f t="shared" si="431"/>
        <v>0</v>
      </c>
      <c r="CY292" s="488">
        <f>IF(CV$1="","",SUMIF($O257:$O291,MID($H292,3,10),CY257:CY291))</f>
        <v>0</v>
      </c>
      <c r="CZ292" s="488">
        <f>IF(CV$1="","",SUMIF($O257:$O291,MID($H292,3,10),CZ257:CZ291))</f>
        <v>0</v>
      </c>
      <c r="DA292" s="407"/>
      <c r="DB292" s="322"/>
      <c r="DC292" s="108">
        <f>IF(DC$1="","",SUMIF($O258:$O291,MID($H292,3,10),DC258:DC291))</f>
        <v>0</v>
      </c>
      <c r="DD292" s="108">
        <f>IF(DC$1="","",SUMIF($O258:$O291,MID($H292,3,10),DD258:DD291))</f>
        <v>0</v>
      </c>
      <c r="DE292" s="108">
        <f t="shared" si="432"/>
        <v>0</v>
      </c>
      <c r="DF292" s="488">
        <f>IF(DC$1="","",SUMIF($O257:$O291,MID($H292,3,10),DF257:DF291))</f>
        <v>0</v>
      </c>
      <c r="DG292" s="488">
        <f>IF(DC$1="","",SUMIF($O257:$O291,MID($H292,3,10),DG257:DG291))</f>
        <v>0</v>
      </c>
      <c r="DH292" s="407"/>
      <c r="DI292" s="322"/>
      <c r="DJ292" s="108">
        <f>IF(DJ$1="","",SUMIF($O258:$O291,MID($H292,3,10),DJ258:DJ291))</f>
        <v>0</v>
      </c>
      <c r="DK292" s="108">
        <f>IF(DJ$1="","",SUMIF($O258:$O291,MID($H292,3,10),DK258:DK291))</f>
        <v>0</v>
      </c>
      <c r="DL292" s="108">
        <f t="shared" si="433"/>
        <v>0</v>
      </c>
      <c r="DM292" s="488">
        <f>IF(DJ$1="","",SUMIF($O257:$O291,MID($H292,3,10),DM257:DM291))</f>
        <v>0</v>
      </c>
      <c r="DN292" s="488">
        <f>IF(DJ$1="","",SUMIF($O257:$O291,MID($H292,3,10),DN257:DN291))</f>
        <v>0</v>
      </c>
      <c r="DO292" s="407"/>
      <c r="DP292" s="322"/>
      <c r="DQ292" s="108">
        <f>IF(DQ$1="","",SUMIF($O258:$O291,MID($H292,3,10),DQ258:DQ291))</f>
        <v>0</v>
      </c>
      <c r="DR292" s="108">
        <f>IF(DQ$1="","",SUMIF($O258:$O291,MID($H292,3,10),DR258:DR291))</f>
        <v>0</v>
      </c>
      <c r="DS292" s="108">
        <f t="shared" si="434"/>
        <v>0</v>
      </c>
      <c r="DT292" s="488">
        <f>IF(DQ$1="","",SUMIF($O257:$O291,MID($H292,3,10),DT257:DT291))</f>
        <v>0</v>
      </c>
      <c r="DU292" s="488">
        <f>IF(DQ$1="","",SUMIF($O257:$O291,MID($H292,3,10),DU257:DU291))</f>
        <v>0</v>
      </c>
      <c r="DV292" s="407"/>
    </row>
    <row r="293" spans="1:126" ht="12.75" x14ac:dyDescent="0.2">
      <c r="A293" s="735" t="s">
        <v>148</v>
      </c>
      <c r="B293" s="736"/>
      <c r="C293" s="736"/>
      <c r="D293" s="736"/>
      <c r="E293" s="736"/>
      <c r="F293" s="737"/>
      <c r="G293" s="18"/>
      <c r="H293" s="323"/>
      <c r="I293" s="325"/>
      <c r="J293" s="325"/>
      <c r="K293" s="325"/>
      <c r="L293" s="486"/>
      <c r="M293" s="486"/>
      <c r="N293" s="409"/>
      <c r="O293" s="322">
        <f t="shared" si="435"/>
        <v>0</v>
      </c>
      <c r="P293" s="325"/>
      <c r="Q293" s="325"/>
      <c r="R293" s="325"/>
      <c r="S293" s="486"/>
      <c r="T293" s="486"/>
      <c r="U293" s="409"/>
      <c r="V293" s="322"/>
      <c r="W293" s="325"/>
      <c r="X293" s="325"/>
      <c r="Y293" s="325"/>
      <c r="Z293" s="486"/>
      <c r="AA293" s="486"/>
      <c r="AB293" s="409"/>
      <c r="AC293" s="322"/>
      <c r="AD293" s="325"/>
      <c r="AE293" s="325"/>
      <c r="AF293" s="325"/>
      <c r="AG293" s="486"/>
      <c r="AH293" s="486"/>
      <c r="AI293" s="409"/>
      <c r="AJ293" s="322"/>
      <c r="AK293" s="325"/>
      <c r="AL293" s="325"/>
      <c r="AM293" s="325"/>
      <c r="AN293" s="486"/>
      <c r="AO293" s="486"/>
      <c r="AP293" s="409"/>
      <c r="AQ293" s="322"/>
      <c r="AR293" s="325"/>
      <c r="AS293" s="325"/>
      <c r="AT293" s="325"/>
      <c r="AU293" s="486"/>
      <c r="AV293" s="486"/>
      <c r="AW293" s="409"/>
      <c r="AX293" s="322"/>
      <c r="AY293" s="325"/>
      <c r="AZ293" s="325"/>
      <c r="BA293" s="325"/>
      <c r="BB293" s="486"/>
      <c r="BC293" s="486"/>
      <c r="BD293" s="409"/>
      <c r="BE293" s="322"/>
      <c r="BF293" s="325"/>
      <c r="BG293" s="325"/>
      <c r="BH293" s="325"/>
      <c r="BI293" s="486"/>
      <c r="BJ293" s="486"/>
      <c r="BK293" s="409"/>
      <c r="BL293" s="322"/>
      <c r="BM293" s="325"/>
      <c r="BN293" s="325"/>
      <c r="BO293" s="325"/>
      <c r="BP293" s="486"/>
      <c r="BQ293" s="486"/>
      <c r="BR293" s="409"/>
      <c r="BS293" s="322"/>
      <c r="BT293" s="325"/>
      <c r="BU293" s="325"/>
      <c r="BV293" s="325"/>
      <c r="BW293" s="486"/>
      <c r="BX293" s="486"/>
      <c r="BY293" s="409"/>
      <c r="BZ293" s="322"/>
      <c r="CA293" s="325"/>
      <c r="CB293" s="325"/>
      <c r="CC293" s="325"/>
      <c r="CD293" s="486"/>
      <c r="CE293" s="486"/>
      <c r="CF293" s="409"/>
      <c r="CG293" s="322"/>
      <c r="CH293" s="325"/>
      <c r="CI293" s="325"/>
      <c r="CJ293" s="325"/>
      <c r="CK293" s="486"/>
      <c r="CL293" s="486"/>
      <c r="CM293" s="409"/>
      <c r="CN293" s="322"/>
      <c r="CO293" s="325"/>
      <c r="CP293" s="325"/>
      <c r="CQ293" s="325"/>
      <c r="CR293" s="486"/>
      <c r="CS293" s="486"/>
      <c r="CT293" s="409"/>
      <c r="CU293" s="322"/>
      <c r="CV293" s="325"/>
      <c r="CW293" s="325"/>
      <c r="CX293" s="325"/>
      <c r="CY293" s="486"/>
      <c r="CZ293" s="486"/>
      <c r="DA293" s="409"/>
      <c r="DB293" s="322"/>
      <c r="DC293" s="325"/>
      <c r="DD293" s="325"/>
      <c r="DE293" s="325"/>
      <c r="DF293" s="486"/>
      <c r="DG293" s="486"/>
      <c r="DH293" s="409"/>
      <c r="DI293" s="322"/>
      <c r="DJ293" s="325"/>
      <c r="DK293" s="325"/>
      <c r="DL293" s="325"/>
      <c r="DM293" s="486"/>
      <c r="DN293" s="486"/>
      <c r="DO293" s="409"/>
      <c r="DP293" s="322"/>
      <c r="DQ293" s="325"/>
      <c r="DR293" s="325"/>
      <c r="DS293" s="325"/>
      <c r="DT293" s="486"/>
      <c r="DU293" s="486"/>
      <c r="DV293" s="409"/>
    </row>
    <row r="294" spans="1:126" ht="12.75" outlineLevel="1" x14ac:dyDescent="0.2">
      <c r="A294" s="152" t="s">
        <v>172</v>
      </c>
      <c r="B294" s="166" t="s">
        <v>61</v>
      </c>
      <c r="C294" s="57"/>
      <c r="D294" s="57"/>
      <c r="E294" s="111">
        <f>SUM(C294:D294)</f>
        <v>0</v>
      </c>
      <c r="F294" s="147"/>
      <c r="G294" s="18"/>
      <c r="H294" s="323" t="s">
        <v>355</v>
      </c>
      <c r="I294" s="79">
        <f>IF(K$1="Rejected",C294,IF(L294="",C294,SUM(C294,L294)))</f>
        <v>0</v>
      </c>
      <c r="J294" s="79">
        <f>IF(K$1="Rejected",D294,IF(M294="",D294,SUM(D294,M294)))</f>
        <v>0</v>
      </c>
      <c r="K294" s="111">
        <f>IF(I$1="","",SUM(I294:J294))</f>
        <v>0</v>
      </c>
      <c r="L294" s="535"/>
      <c r="M294" s="535"/>
      <c r="N294" s="407"/>
      <c r="O294" s="322" t="str">
        <f t="shared" si="435"/>
        <v>SLS</v>
      </c>
      <c r="P294" s="79">
        <f>IF(R$1="Rejected",I294,IF(S294="",I294,SUM(I294,S294)))</f>
        <v>0</v>
      </c>
      <c r="Q294" s="79">
        <f>IF(R$1="Rejected",J294,IF(T294="",J294,SUM(J294,T294)))</f>
        <v>0</v>
      </c>
      <c r="R294" s="111">
        <f>IF(P$1="","",SUM(P294:Q294))</f>
        <v>0</v>
      </c>
      <c r="S294" s="535"/>
      <c r="T294" s="535"/>
      <c r="U294" s="407"/>
      <c r="V294" s="322"/>
      <c r="W294" s="79">
        <f>IF(Y$1="Rejected",P294,IF(Z294="",P294,SUM(P294,Z294)))</f>
        <v>0</v>
      </c>
      <c r="X294" s="79">
        <f>IF(Y$1="Rejected",Q294,IF(AA294="",Q294,SUM(Q294,AA294)))</f>
        <v>0</v>
      </c>
      <c r="Y294" s="111">
        <f>IF(W$1="","",SUM(W294:X294))</f>
        <v>0</v>
      </c>
      <c r="Z294" s="535"/>
      <c r="AA294" s="535"/>
      <c r="AB294" s="407"/>
      <c r="AC294" s="322"/>
      <c r="AD294" s="79">
        <f>IF(AF$1="Rejected",W294,IF(AG294="",W294,SUM(W294,AG294)))</f>
        <v>0</v>
      </c>
      <c r="AE294" s="79">
        <f>IF(AF$1="Rejected",X294,IF(AH294="",X294,SUM(X294,AH294)))</f>
        <v>0</v>
      </c>
      <c r="AF294" s="111">
        <f>IF(AD$1="","",SUM(AD294:AE294))</f>
        <v>0</v>
      </c>
      <c r="AG294" s="535"/>
      <c r="AH294" s="535"/>
      <c r="AI294" s="407"/>
      <c r="AJ294" s="322"/>
      <c r="AK294" s="79">
        <f>IF(AM$1="Rejected",AD294,IF(AN294="",AD294,SUM(AD294,AN294)))</f>
        <v>0</v>
      </c>
      <c r="AL294" s="79">
        <f>IF(AM$1="Rejected",AE294,IF(AO294="",AE294,SUM(AE294,AO294)))</f>
        <v>0</v>
      </c>
      <c r="AM294" s="111">
        <f>IF(AK$1="","",SUM(AK294:AL294))</f>
        <v>0</v>
      </c>
      <c r="AN294" s="535"/>
      <c r="AO294" s="535"/>
      <c r="AP294" s="407"/>
      <c r="AQ294" s="322"/>
      <c r="AR294" s="79">
        <f>IF(AT$1="Rejected",AK294,IF(AU294="",AK294,SUM(AK294,AU294)))</f>
        <v>0</v>
      </c>
      <c r="AS294" s="79">
        <f>IF(AT$1="Rejected",AL294,IF(AV294="",AL294,SUM(AL294,AV294)))</f>
        <v>0</v>
      </c>
      <c r="AT294" s="111">
        <f>IF(AR$1="","",SUM(AR294:AS294))</f>
        <v>0</v>
      </c>
      <c r="AU294" s="535"/>
      <c r="AV294" s="535"/>
      <c r="AW294" s="407"/>
      <c r="AX294" s="322"/>
      <c r="AY294" s="79">
        <f>IF(BA$1="Rejected",AR294,IF(BB294="",AR294,SUM(AR294,BB294)))</f>
        <v>0</v>
      </c>
      <c r="AZ294" s="79">
        <f>IF(BA$1="Rejected",AS294,IF(BC294="",AS294,SUM(AS294,BC294)))</f>
        <v>0</v>
      </c>
      <c r="BA294" s="111">
        <f>IF(AY$1="","",SUM(AY294:AZ294))</f>
        <v>0</v>
      </c>
      <c r="BB294" s="535"/>
      <c r="BC294" s="535"/>
      <c r="BD294" s="407"/>
      <c r="BE294" s="322"/>
      <c r="BF294" s="79">
        <f>IF(BH$1="Rejected",AY294,IF(BI294="",AY294,SUM(AY294,BI294)))</f>
        <v>0</v>
      </c>
      <c r="BG294" s="79">
        <f>IF(BH$1="Rejected",AZ294,IF(BJ294="",AZ294,SUM(AZ294,BJ294)))</f>
        <v>0</v>
      </c>
      <c r="BH294" s="111">
        <f>IF(BF$1="","",SUM(BF294:BG294))</f>
        <v>0</v>
      </c>
      <c r="BI294" s="535"/>
      <c r="BJ294" s="535"/>
      <c r="BK294" s="407"/>
      <c r="BL294" s="322"/>
      <c r="BM294" s="79">
        <f>IF(BO$1="Rejected",BF294,IF(BP294="",BF294,SUM(BF294,BP294)))</f>
        <v>0</v>
      </c>
      <c r="BN294" s="79">
        <f>IF(BO$1="Rejected",BG294,IF(BQ294="",BG294,SUM(BG294,BQ294)))</f>
        <v>0</v>
      </c>
      <c r="BO294" s="111">
        <f>IF(BM$1="","",SUM(BM294:BN294))</f>
        <v>0</v>
      </c>
      <c r="BP294" s="535"/>
      <c r="BQ294" s="535"/>
      <c r="BR294" s="407"/>
      <c r="BS294" s="322"/>
      <c r="BT294" s="79">
        <f>IF(BV$1="Rejected",BM294,IF(BW294="",BM294,SUM(BM294,BW294)))</f>
        <v>0</v>
      </c>
      <c r="BU294" s="79">
        <f>IF(BV$1="Rejected",BN294,IF(BX294="",BN294,SUM(BN294,BX294)))</f>
        <v>0</v>
      </c>
      <c r="BV294" s="111">
        <f>IF(BT$1="","",SUM(BT294:BU294))</f>
        <v>0</v>
      </c>
      <c r="BW294" s="535"/>
      <c r="BX294" s="535"/>
      <c r="BY294" s="407"/>
      <c r="BZ294" s="322"/>
      <c r="CA294" s="79">
        <f>IF(CC$1="Rejected",BT294,IF(CD294="",BT294,SUM(BT294,CD294)))</f>
        <v>0</v>
      </c>
      <c r="CB294" s="79">
        <f>IF(CC$1="Rejected",BU294,IF(CE294="",BU294,SUM(BU294,CE294)))</f>
        <v>0</v>
      </c>
      <c r="CC294" s="111">
        <f>IF(CA$1="","",SUM(CA294:CB294))</f>
        <v>0</v>
      </c>
      <c r="CD294" s="535"/>
      <c r="CE294" s="535"/>
      <c r="CF294" s="407"/>
      <c r="CG294" s="322"/>
      <c r="CH294" s="79">
        <f>IF(CJ$1="Rejected",CA294,IF(CK294="",CA294,SUM(CA294,CK294)))</f>
        <v>0</v>
      </c>
      <c r="CI294" s="79">
        <f>IF(CJ$1="Rejected",CB294,IF(CL294="",CB294,SUM(CB294,CL294)))</f>
        <v>0</v>
      </c>
      <c r="CJ294" s="111">
        <f>IF(CH$1="","",SUM(CH294:CI294))</f>
        <v>0</v>
      </c>
      <c r="CK294" s="535"/>
      <c r="CL294" s="535"/>
      <c r="CM294" s="407"/>
      <c r="CN294" s="322"/>
      <c r="CO294" s="79">
        <f>IF(CQ$1="Rejected",CH294,IF(CR294="",CH294,SUM(CH294,CR294)))</f>
        <v>0</v>
      </c>
      <c r="CP294" s="79">
        <f>IF(CQ$1="Rejected",CI294,IF(CS294="",CI294,SUM(CI294,CS294)))</f>
        <v>0</v>
      </c>
      <c r="CQ294" s="111">
        <f>IF(CO$1="","",SUM(CO294:CP294))</f>
        <v>0</v>
      </c>
      <c r="CR294" s="535"/>
      <c r="CS294" s="535"/>
      <c r="CT294" s="407"/>
      <c r="CU294" s="322"/>
      <c r="CV294" s="79">
        <f>IF(CX$1="Rejected",CO294,IF(CY294="",CO294,SUM(CO294,CY294)))</f>
        <v>0</v>
      </c>
      <c r="CW294" s="79">
        <f>IF(CX$1="Rejected",CP294,IF(CZ294="",CP294,SUM(CP294,CZ294)))</f>
        <v>0</v>
      </c>
      <c r="CX294" s="111">
        <f>IF(CV$1="","",SUM(CV294:CW294))</f>
        <v>0</v>
      </c>
      <c r="CY294" s="535"/>
      <c r="CZ294" s="535"/>
      <c r="DA294" s="407"/>
      <c r="DB294" s="322"/>
      <c r="DC294" s="79">
        <f>IF(DE$1="Rejected",CV294,IF(DF294="",CV294,SUM(CV294,DF294)))</f>
        <v>0</v>
      </c>
      <c r="DD294" s="79">
        <f>IF(DE$1="Rejected",CW294,IF(DG294="",CW294,SUM(CW294,DG294)))</f>
        <v>0</v>
      </c>
      <c r="DE294" s="111">
        <f>IF(DC$1="","",SUM(DC294:DD294))</f>
        <v>0</v>
      </c>
      <c r="DF294" s="535"/>
      <c r="DG294" s="535"/>
      <c r="DH294" s="407"/>
      <c r="DI294" s="322"/>
      <c r="DJ294" s="79">
        <f>IF(DL$1="Rejected",DC294,IF(DM294="",DC294,SUM(DC294,DM294)))</f>
        <v>0</v>
      </c>
      <c r="DK294" s="79">
        <f>IF(DL$1="Rejected",DD294,IF(DN294="",DD294,SUM(DD294,DN294)))</f>
        <v>0</v>
      </c>
      <c r="DL294" s="111">
        <f>IF(DJ$1="","",SUM(DJ294:DK294))</f>
        <v>0</v>
      </c>
      <c r="DM294" s="535"/>
      <c r="DN294" s="535"/>
      <c r="DO294" s="407"/>
      <c r="DP294" s="322"/>
      <c r="DQ294" s="79">
        <f>IF(DS$1="Rejected",DJ294,IF(DT294="",DJ294,SUM(DJ294,DT294)))</f>
        <v>0</v>
      </c>
      <c r="DR294" s="79">
        <f>IF(DS$1="Rejected",DK294,IF(DU294="",DK294,SUM(DK294,DU294)))</f>
        <v>0</v>
      </c>
      <c r="DS294" s="111">
        <f>IF(DQ$1="","",SUM(DQ294:DR294))</f>
        <v>0</v>
      </c>
      <c r="DT294" s="535"/>
      <c r="DU294" s="535"/>
      <c r="DV294" s="407"/>
    </row>
    <row r="295" spans="1:126" ht="12.75" outlineLevel="1" x14ac:dyDescent="0.2">
      <c r="A295" s="152" t="s">
        <v>173</v>
      </c>
      <c r="B295" s="166" t="s">
        <v>61</v>
      </c>
      <c r="C295" s="57"/>
      <c r="D295" s="57"/>
      <c r="E295" s="111">
        <f>SUM(C295:D295)</f>
        <v>0</v>
      </c>
      <c r="F295" s="147"/>
      <c r="G295" s="18"/>
      <c r="H295" s="323" t="s">
        <v>355</v>
      </c>
      <c r="I295" s="79">
        <f>IF(K$1="Rejected",C295,IF(L295="",C295,SUM(C295,L295)))</f>
        <v>0</v>
      </c>
      <c r="J295" s="79">
        <f>IF(K$1="Rejected",D295,IF(M295="",D295,SUM(D295,M295)))</f>
        <v>0</v>
      </c>
      <c r="K295" s="111">
        <f>IF(I$1="","",SUM(I295:J295))</f>
        <v>0</v>
      </c>
      <c r="L295" s="535"/>
      <c r="M295" s="535"/>
      <c r="N295" s="407"/>
      <c r="O295" s="322" t="str">
        <f t="shared" si="435"/>
        <v>SLS</v>
      </c>
      <c r="P295" s="79">
        <f>IF(R$1="Rejected",I295,IF(S295="",I295,SUM(I295,S295)))</f>
        <v>0</v>
      </c>
      <c r="Q295" s="79">
        <f>IF(R$1="Rejected",J295,IF(T295="",J295,SUM(J295,T295)))</f>
        <v>0</v>
      </c>
      <c r="R295" s="111">
        <f>IF(P$1="","",SUM(P295:Q295))</f>
        <v>0</v>
      </c>
      <c r="S295" s="535"/>
      <c r="T295" s="535"/>
      <c r="U295" s="407"/>
      <c r="V295" s="322"/>
      <c r="W295" s="79">
        <f>IF(Y$1="Rejected",P295,IF(Z295="",P295,SUM(P295,Z295)))</f>
        <v>0</v>
      </c>
      <c r="X295" s="79">
        <f>IF(Y$1="Rejected",Q295,IF(AA295="",Q295,SUM(Q295,AA295)))</f>
        <v>0</v>
      </c>
      <c r="Y295" s="111">
        <f>IF(W$1="","",SUM(W295:X295))</f>
        <v>0</v>
      </c>
      <c r="Z295" s="535"/>
      <c r="AA295" s="535"/>
      <c r="AB295" s="407"/>
      <c r="AC295" s="322"/>
      <c r="AD295" s="79">
        <f>IF(AF$1="Rejected",W295,IF(AG295="",W295,SUM(W295,AG295)))</f>
        <v>0</v>
      </c>
      <c r="AE295" s="79">
        <f>IF(AF$1="Rejected",X295,IF(AH295="",X295,SUM(X295,AH295)))</f>
        <v>0</v>
      </c>
      <c r="AF295" s="111">
        <f>IF(AD$1="","",SUM(AD295:AE295))</f>
        <v>0</v>
      </c>
      <c r="AG295" s="535"/>
      <c r="AH295" s="535"/>
      <c r="AI295" s="407"/>
      <c r="AJ295" s="322"/>
      <c r="AK295" s="79">
        <f>IF(AM$1="Rejected",AD295,IF(AN295="",AD295,SUM(AD295,AN295)))</f>
        <v>0</v>
      </c>
      <c r="AL295" s="79">
        <f>IF(AM$1="Rejected",AE295,IF(AO295="",AE295,SUM(AE295,AO295)))</f>
        <v>0</v>
      </c>
      <c r="AM295" s="111">
        <f>IF(AK$1="","",SUM(AK295:AL295))</f>
        <v>0</v>
      </c>
      <c r="AN295" s="535"/>
      <c r="AO295" s="535"/>
      <c r="AP295" s="407"/>
      <c r="AQ295" s="322"/>
      <c r="AR295" s="79">
        <f>IF(AT$1="Rejected",AK295,IF(AU295="",AK295,SUM(AK295,AU295)))</f>
        <v>0</v>
      </c>
      <c r="AS295" s="79">
        <f>IF(AT$1="Rejected",AL295,IF(AV295="",AL295,SUM(AL295,AV295)))</f>
        <v>0</v>
      </c>
      <c r="AT295" s="111">
        <f>IF(AR$1="","",SUM(AR295:AS295))</f>
        <v>0</v>
      </c>
      <c r="AU295" s="535"/>
      <c r="AV295" s="535"/>
      <c r="AW295" s="407"/>
      <c r="AX295" s="322"/>
      <c r="AY295" s="79">
        <f>IF(BA$1="Rejected",AR295,IF(BB295="",AR295,SUM(AR295,BB295)))</f>
        <v>0</v>
      </c>
      <c r="AZ295" s="79">
        <f>IF(BA$1="Rejected",AS295,IF(BC295="",AS295,SUM(AS295,BC295)))</f>
        <v>0</v>
      </c>
      <c r="BA295" s="111">
        <f>IF(AY$1="","",SUM(AY295:AZ295))</f>
        <v>0</v>
      </c>
      <c r="BB295" s="535"/>
      <c r="BC295" s="535"/>
      <c r="BD295" s="407"/>
      <c r="BE295" s="322"/>
      <c r="BF295" s="79">
        <f>IF(BH$1="Rejected",AY295,IF(BI295="",AY295,SUM(AY295,BI295)))</f>
        <v>0</v>
      </c>
      <c r="BG295" s="79">
        <f>IF(BH$1="Rejected",AZ295,IF(BJ295="",AZ295,SUM(AZ295,BJ295)))</f>
        <v>0</v>
      </c>
      <c r="BH295" s="111">
        <f>IF(BF$1="","",SUM(BF295:BG295))</f>
        <v>0</v>
      </c>
      <c r="BI295" s="535"/>
      <c r="BJ295" s="535"/>
      <c r="BK295" s="407"/>
      <c r="BL295" s="322"/>
      <c r="BM295" s="79">
        <f>IF(BO$1="Rejected",BF295,IF(BP295="",BF295,SUM(BF295,BP295)))</f>
        <v>0</v>
      </c>
      <c r="BN295" s="79">
        <f>IF(BO$1="Rejected",BG295,IF(BQ295="",BG295,SUM(BG295,BQ295)))</f>
        <v>0</v>
      </c>
      <c r="BO295" s="111">
        <f>IF(BM$1="","",SUM(BM295:BN295))</f>
        <v>0</v>
      </c>
      <c r="BP295" s="535"/>
      <c r="BQ295" s="535"/>
      <c r="BR295" s="407"/>
      <c r="BS295" s="322"/>
      <c r="BT295" s="79">
        <f>IF(BV$1="Rejected",BM295,IF(BW295="",BM295,SUM(BM295,BW295)))</f>
        <v>0</v>
      </c>
      <c r="BU295" s="79">
        <f>IF(BV$1="Rejected",BN295,IF(BX295="",BN295,SUM(BN295,BX295)))</f>
        <v>0</v>
      </c>
      <c r="BV295" s="111">
        <f>IF(BT$1="","",SUM(BT295:BU295))</f>
        <v>0</v>
      </c>
      <c r="BW295" s="535"/>
      <c r="BX295" s="535"/>
      <c r="BY295" s="407"/>
      <c r="BZ295" s="322"/>
      <c r="CA295" s="79">
        <f>IF(CC$1="Rejected",BT295,IF(CD295="",BT295,SUM(BT295,CD295)))</f>
        <v>0</v>
      </c>
      <c r="CB295" s="79">
        <f>IF(CC$1="Rejected",BU295,IF(CE295="",BU295,SUM(BU295,CE295)))</f>
        <v>0</v>
      </c>
      <c r="CC295" s="111">
        <f>IF(CA$1="","",SUM(CA295:CB295))</f>
        <v>0</v>
      </c>
      <c r="CD295" s="535"/>
      <c r="CE295" s="535"/>
      <c r="CF295" s="407"/>
      <c r="CG295" s="322"/>
      <c r="CH295" s="79">
        <f>IF(CJ$1="Rejected",CA295,IF(CK295="",CA295,SUM(CA295,CK295)))</f>
        <v>0</v>
      </c>
      <c r="CI295" s="79">
        <f>IF(CJ$1="Rejected",CB295,IF(CL295="",CB295,SUM(CB295,CL295)))</f>
        <v>0</v>
      </c>
      <c r="CJ295" s="111">
        <f>IF(CH$1="","",SUM(CH295:CI295))</f>
        <v>0</v>
      </c>
      <c r="CK295" s="535"/>
      <c r="CL295" s="535"/>
      <c r="CM295" s="407"/>
      <c r="CN295" s="322"/>
      <c r="CO295" s="79">
        <f>IF(CQ$1="Rejected",CH295,IF(CR295="",CH295,SUM(CH295,CR295)))</f>
        <v>0</v>
      </c>
      <c r="CP295" s="79">
        <f>IF(CQ$1="Rejected",CI295,IF(CS295="",CI295,SUM(CI295,CS295)))</f>
        <v>0</v>
      </c>
      <c r="CQ295" s="111">
        <f>IF(CO$1="","",SUM(CO295:CP295))</f>
        <v>0</v>
      </c>
      <c r="CR295" s="535"/>
      <c r="CS295" s="535"/>
      <c r="CT295" s="407"/>
      <c r="CU295" s="322"/>
      <c r="CV295" s="79">
        <f>IF(CX$1="Rejected",CO295,IF(CY295="",CO295,SUM(CO295,CY295)))</f>
        <v>0</v>
      </c>
      <c r="CW295" s="79">
        <f>IF(CX$1="Rejected",CP295,IF(CZ295="",CP295,SUM(CP295,CZ295)))</f>
        <v>0</v>
      </c>
      <c r="CX295" s="111">
        <f>IF(CV$1="","",SUM(CV295:CW295))</f>
        <v>0</v>
      </c>
      <c r="CY295" s="535"/>
      <c r="CZ295" s="535"/>
      <c r="DA295" s="407"/>
      <c r="DB295" s="322"/>
      <c r="DC295" s="79">
        <f>IF(DE$1="Rejected",CV295,IF(DF295="",CV295,SUM(CV295,DF295)))</f>
        <v>0</v>
      </c>
      <c r="DD295" s="79">
        <f>IF(DE$1="Rejected",CW295,IF(DG295="",CW295,SUM(CW295,DG295)))</f>
        <v>0</v>
      </c>
      <c r="DE295" s="111">
        <f>IF(DC$1="","",SUM(DC295:DD295))</f>
        <v>0</v>
      </c>
      <c r="DF295" s="535"/>
      <c r="DG295" s="535"/>
      <c r="DH295" s="407"/>
      <c r="DI295" s="322"/>
      <c r="DJ295" s="79">
        <f>IF(DL$1="Rejected",DC295,IF(DM295="",DC295,SUM(DC295,DM295)))</f>
        <v>0</v>
      </c>
      <c r="DK295" s="79">
        <f>IF(DL$1="Rejected",DD295,IF(DN295="",DD295,SUM(DD295,DN295)))</f>
        <v>0</v>
      </c>
      <c r="DL295" s="111">
        <f>IF(DJ$1="","",SUM(DJ295:DK295))</f>
        <v>0</v>
      </c>
      <c r="DM295" s="535"/>
      <c r="DN295" s="535"/>
      <c r="DO295" s="407"/>
      <c r="DP295" s="322"/>
      <c r="DQ295" s="79">
        <f>IF(DS$1="Rejected",DJ295,IF(DT295="",DJ295,SUM(DJ295,DT295)))</f>
        <v>0</v>
      </c>
      <c r="DR295" s="79">
        <f>IF(DS$1="Rejected",DK295,IF(DU295="",DK295,SUM(DK295,DU295)))</f>
        <v>0</v>
      </c>
      <c r="DS295" s="111">
        <f>IF(DQ$1="","",SUM(DQ295:DR295))</f>
        <v>0</v>
      </c>
      <c r="DT295" s="535"/>
      <c r="DU295" s="535"/>
      <c r="DV295" s="407"/>
    </row>
    <row r="296" spans="1:126" ht="12.75" outlineLevel="1" x14ac:dyDescent="0.2">
      <c r="A296" s="152" t="s">
        <v>174</v>
      </c>
      <c r="B296" s="166" t="s">
        <v>61</v>
      </c>
      <c r="C296" s="57"/>
      <c r="D296" s="57"/>
      <c r="E296" s="111">
        <f>SUM(C296:D296)</f>
        <v>0</v>
      </c>
      <c r="F296" s="147"/>
      <c r="G296" s="18"/>
      <c r="H296" s="323" t="s">
        <v>355</v>
      </c>
      <c r="I296" s="79">
        <f>IF(K$1="Rejected",C296,IF(L296="",C296,SUM(C296,L296)))</f>
        <v>0</v>
      </c>
      <c r="J296" s="79">
        <f>IF(K$1="Rejected",D296,IF(M296="",D296,SUM(D296,M296)))</f>
        <v>0</v>
      </c>
      <c r="K296" s="111">
        <f>IF(I$1="","",SUM(I296:J296))</f>
        <v>0</v>
      </c>
      <c r="L296" s="535"/>
      <c r="M296" s="535"/>
      <c r="N296" s="407"/>
      <c r="O296" s="322" t="str">
        <f t="shared" si="435"/>
        <v>SLS</v>
      </c>
      <c r="P296" s="79">
        <f>IF(R$1="Rejected",I296,IF(S296="",I296,SUM(I296,S296)))</f>
        <v>0</v>
      </c>
      <c r="Q296" s="79">
        <f>IF(R$1="Rejected",J296,IF(T296="",J296,SUM(J296,T296)))</f>
        <v>0</v>
      </c>
      <c r="R296" s="111">
        <f>IF(P$1="","",SUM(P296:Q296))</f>
        <v>0</v>
      </c>
      <c r="S296" s="535"/>
      <c r="T296" s="535"/>
      <c r="U296" s="407"/>
      <c r="V296" s="322"/>
      <c r="W296" s="79">
        <f>IF(Y$1="Rejected",P296,IF(Z296="",P296,SUM(P296,Z296)))</f>
        <v>0</v>
      </c>
      <c r="X296" s="79">
        <f>IF(Y$1="Rejected",Q296,IF(AA296="",Q296,SUM(Q296,AA296)))</f>
        <v>0</v>
      </c>
      <c r="Y296" s="111">
        <f>IF(W$1="","",SUM(W296:X296))</f>
        <v>0</v>
      </c>
      <c r="Z296" s="535"/>
      <c r="AA296" s="535"/>
      <c r="AB296" s="407"/>
      <c r="AC296" s="322"/>
      <c r="AD296" s="79">
        <f>IF(AF$1="Rejected",W296,IF(AG296="",W296,SUM(W296,AG296)))</f>
        <v>0</v>
      </c>
      <c r="AE296" s="79">
        <f>IF(AF$1="Rejected",X296,IF(AH296="",X296,SUM(X296,AH296)))</f>
        <v>0</v>
      </c>
      <c r="AF296" s="111">
        <f>IF(AD$1="","",SUM(AD296:AE296))</f>
        <v>0</v>
      </c>
      <c r="AG296" s="535"/>
      <c r="AH296" s="535"/>
      <c r="AI296" s="407"/>
      <c r="AJ296" s="322"/>
      <c r="AK296" s="79">
        <f>IF(AM$1="Rejected",AD296,IF(AN296="",AD296,SUM(AD296,AN296)))</f>
        <v>0</v>
      </c>
      <c r="AL296" s="79">
        <f>IF(AM$1="Rejected",AE296,IF(AO296="",AE296,SUM(AE296,AO296)))</f>
        <v>0</v>
      </c>
      <c r="AM296" s="111">
        <f>IF(AK$1="","",SUM(AK296:AL296))</f>
        <v>0</v>
      </c>
      <c r="AN296" s="535"/>
      <c r="AO296" s="535"/>
      <c r="AP296" s="407"/>
      <c r="AQ296" s="322"/>
      <c r="AR296" s="79">
        <f>IF(AT$1="Rejected",AK296,IF(AU296="",AK296,SUM(AK296,AU296)))</f>
        <v>0</v>
      </c>
      <c r="AS296" s="79">
        <f>IF(AT$1="Rejected",AL296,IF(AV296="",AL296,SUM(AL296,AV296)))</f>
        <v>0</v>
      </c>
      <c r="AT296" s="111">
        <f>IF(AR$1="","",SUM(AR296:AS296))</f>
        <v>0</v>
      </c>
      <c r="AU296" s="535"/>
      <c r="AV296" s="535"/>
      <c r="AW296" s="407"/>
      <c r="AX296" s="322"/>
      <c r="AY296" s="79">
        <f>IF(BA$1="Rejected",AR296,IF(BB296="",AR296,SUM(AR296,BB296)))</f>
        <v>0</v>
      </c>
      <c r="AZ296" s="79">
        <f>IF(BA$1="Rejected",AS296,IF(BC296="",AS296,SUM(AS296,BC296)))</f>
        <v>0</v>
      </c>
      <c r="BA296" s="111">
        <f>IF(AY$1="","",SUM(AY296:AZ296))</f>
        <v>0</v>
      </c>
      <c r="BB296" s="535"/>
      <c r="BC296" s="535"/>
      <c r="BD296" s="407"/>
      <c r="BE296" s="322"/>
      <c r="BF296" s="79">
        <f>IF(BH$1="Rejected",AY296,IF(BI296="",AY296,SUM(AY296,BI296)))</f>
        <v>0</v>
      </c>
      <c r="BG296" s="79">
        <f>IF(BH$1="Rejected",AZ296,IF(BJ296="",AZ296,SUM(AZ296,BJ296)))</f>
        <v>0</v>
      </c>
      <c r="BH296" s="111">
        <f>IF(BF$1="","",SUM(BF296:BG296))</f>
        <v>0</v>
      </c>
      <c r="BI296" s="535"/>
      <c r="BJ296" s="535"/>
      <c r="BK296" s="407"/>
      <c r="BL296" s="322"/>
      <c r="BM296" s="79">
        <f>IF(BO$1="Rejected",BF296,IF(BP296="",BF296,SUM(BF296,BP296)))</f>
        <v>0</v>
      </c>
      <c r="BN296" s="79">
        <f>IF(BO$1="Rejected",BG296,IF(BQ296="",BG296,SUM(BG296,BQ296)))</f>
        <v>0</v>
      </c>
      <c r="BO296" s="111">
        <f>IF(BM$1="","",SUM(BM296:BN296))</f>
        <v>0</v>
      </c>
      <c r="BP296" s="535"/>
      <c r="BQ296" s="535"/>
      <c r="BR296" s="407"/>
      <c r="BS296" s="322"/>
      <c r="BT296" s="79">
        <f>IF(BV$1="Rejected",BM296,IF(BW296="",BM296,SUM(BM296,BW296)))</f>
        <v>0</v>
      </c>
      <c r="BU296" s="79">
        <f>IF(BV$1="Rejected",BN296,IF(BX296="",BN296,SUM(BN296,BX296)))</f>
        <v>0</v>
      </c>
      <c r="BV296" s="111">
        <f>IF(BT$1="","",SUM(BT296:BU296))</f>
        <v>0</v>
      </c>
      <c r="BW296" s="535"/>
      <c r="BX296" s="535"/>
      <c r="BY296" s="407"/>
      <c r="BZ296" s="322"/>
      <c r="CA296" s="79">
        <f>IF(CC$1="Rejected",BT296,IF(CD296="",BT296,SUM(BT296,CD296)))</f>
        <v>0</v>
      </c>
      <c r="CB296" s="79">
        <f>IF(CC$1="Rejected",BU296,IF(CE296="",BU296,SUM(BU296,CE296)))</f>
        <v>0</v>
      </c>
      <c r="CC296" s="111">
        <f>IF(CA$1="","",SUM(CA296:CB296))</f>
        <v>0</v>
      </c>
      <c r="CD296" s="535"/>
      <c r="CE296" s="535"/>
      <c r="CF296" s="407"/>
      <c r="CG296" s="322"/>
      <c r="CH296" s="79">
        <f>IF(CJ$1="Rejected",CA296,IF(CK296="",CA296,SUM(CA296,CK296)))</f>
        <v>0</v>
      </c>
      <c r="CI296" s="79">
        <f>IF(CJ$1="Rejected",CB296,IF(CL296="",CB296,SUM(CB296,CL296)))</f>
        <v>0</v>
      </c>
      <c r="CJ296" s="111">
        <f>IF(CH$1="","",SUM(CH296:CI296))</f>
        <v>0</v>
      </c>
      <c r="CK296" s="535"/>
      <c r="CL296" s="535"/>
      <c r="CM296" s="407"/>
      <c r="CN296" s="322"/>
      <c r="CO296" s="79">
        <f>IF(CQ$1="Rejected",CH296,IF(CR296="",CH296,SUM(CH296,CR296)))</f>
        <v>0</v>
      </c>
      <c r="CP296" s="79">
        <f>IF(CQ$1="Rejected",CI296,IF(CS296="",CI296,SUM(CI296,CS296)))</f>
        <v>0</v>
      </c>
      <c r="CQ296" s="111">
        <f>IF(CO$1="","",SUM(CO296:CP296))</f>
        <v>0</v>
      </c>
      <c r="CR296" s="535"/>
      <c r="CS296" s="535"/>
      <c r="CT296" s="407"/>
      <c r="CU296" s="322"/>
      <c r="CV296" s="79">
        <f>IF(CX$1="Rejected",CO296,IF(CY296="",CO296,SUM(CO296,CY296)))</f>
        <v>0</v>
      </c>
      <c r="CW296" s="79">
        <f>IF(CX$1="Rejected",CP296,IF(CZ296="",CP296,SUM(CP296,CZ296)))</f>
        <v>0</v>
      </c>
      <c r="CX296" s="111">
        <f>IF(CV$1="","",SUM(CV296:CW296))</f>
        <v>0</v>
      </c>
      <c r="CY296" s="535"/>
      <c r="CZ296" s="535"/>
      <c r="DA296" s="407"/>
      <c r="DB296" s="322"/>
      <c r="DC296" s="79">
        <f>IF(DE$1="Rejected",CV296,IF(DF296="",CV296,SUM(CV296,DF296)))</f>
        <v>0</v>
      </c>
      <c r="DD296" s="79">
        <f>IF(DE$1="Rejected",CW296,IF(DG296="",CW296,SUM(CW296,DG296)))</f>
        <v>0</v>
      </c>
      <c r="DE296" s="111">
        <f>IF(DC$1="","",SUM(DC296:DD296))</f>
        <v>0</v>
      </c>
      <c r="DF296" s="535"/>
      <c r="DG296" s="535"/>
      <c r="DH296" s="407"/>
      <c r="DI296" s="322"/>
      <c r="DJ296" s="79">
        <f>IF(DL$1="Rejected",DC296,IF(DM296="",DC296,SUM(DC296,DM296)))</f>
        <v>0</v>
      </c>
      <c r="DK296" s="79">
        <f>IF(DL$1="Rejected",DD296,IF(DN296="",DD296,SUM(DD296,DN296)))</f>
        <v>0</v>
      </c>
      <c r="DL296" s="111">
        <f>IF(DJ$1="","",SUM(DJ296:DK296))</f>
        <v>0</v>
      </c>
      <c r="DM296" s="535"/>
      <c r="DN296" s="535"/>
      <c r="DO296" s="407"/>
      <c r="DP296" s="322"/>
      <c r="DQ296" s="79">
        <f>IF(DS$1="Rejected",DJ296,IF(DT296="",DJ296,SUM(DJ296,DT296)))</f>
        <v>0</v>
      </c>
      <c r="DR296" s="79">
        <f>IF(DS$1="Rejected",DK296,IF(DU296="",DK296,SUM(DK296,DU296)))</f>
        <v>0</v>
      </c>
      <c r="DS296" s="111">
        <f>IF(DQ$1="","",SUM(DQ296:DR296))</f>
        <v>0</v>
      </c>
      <c r="DT296" s="535"/>
      <c r="DU296" s="535"/>
      <c r="DV296" s="407"/>
    </row>
    <row r="297" spans="1:126" ht="12.75" x14ac:dyDescent="0.2">
      <c r="A297" s="112" t="s">
        <v>154</v>
      </c>
      <c r="B297" s="147"/>
      <c r="C297" s="103">
        <f>SUM(C294:C296)</f>
        <v>0</v>
      </c>
      <c r="D297" s="103">
        <f>SUM(D294:D296)</f>
        <v>0</v>
      </c>
      <c r="E297" s="103">
        <f>SUM(C297:D297)</f>
        <v>0</v>
      </c>
      <c r="F297" s="211"/>
      <c r="G297" s="18"/>
      <c r="H297" s="323" t="s">
        <v>356</v>
      </c>
      <c r="I297" s="108">
        <f>IF(I$1="","",SUMIF($O294:$O296,MID($H297,3,10),I294:I296))</f>
        <v>0</v>
      </c>
      <c r="J297" s="108">
        <f>IF(I$1="","",SUMIF($O294:$O296,MID($H297,3,10),J294:J296))</f>
        <v>0</v>
      </c>
      <c r="K297" s="103">
        <f>IF(I$1="","",SUM(I297:J297))</f>
        <v>0</v>
      </c>
      <c r="L297" s="489">
        <f>IF(I$1="","",SUM(L294:L296))</f>
        <v>0</v>
      </c>
      <c r="M297" s="489">
        <f>IF(I$1="","",SUM(M294:M296))</f>
        <v>0</v>
      </c>
      <c r="N297" s="407"/>
      <c r="O297" s="322" t="str">
        <f t="shared" si="435"/>
        <v>SL</v>
      </c>
      <c r="P297" s="108">
        <f>IF(P$1="","",SUMIF($O294:$O296,MID($H297,3,10),P294:P296))</f>
        <v>0</v>
      </c>
      <c r="Q297" s="108">
        <f>IF(P$1="","",SUMIF($O294:$O296,MID($H297,3,10),Q294:Q296))</f>
        <v>0</v>
      </c>
      <c r="R297" s="103">
        <f>IF(P$1="","",SUM(P297:Q297))</f>
        <v>0</v>
      </c>
      <c r="S297" s="488">
        <f>IF(P$1="","",SUM(S294:S296))</f>
        <v>0</v>
      </c>
      <c r="T297" s="488">
        <f>IF(P$1="","",SUM(T294:T296))</f>
        <v>0</v>
      </c>
      <c r="U297" s="407"/>
      <c r="V297" s="322"/>
      <c r="W297" s="108">
        <f>IF(W$1="","",SUMIF($O294:$O296,MID($H297,3,10),W294:W296))</f>
        <v>0</v>
      </c>
      <c r="X297" s="108">
        <f>IF(W$1="","",SUMIF($O294:$O296,MID($H297,3,10),X294:X296))</f>
        <v>0</v>
      </c>
      <c r="Y297" s="103">
        <f>IF(W$1="","",SUM(W297:X297))</f>
        <v>0</v>
      </c>
      <c r="Z297" s="488">
        <f>IF(W$1="","",SUM(Z294:Z296))</f>
        <v>0</v>
      </c>
      <c r="AA297" s="488">
        <f>IF(W$1="","",SUM(AA294:AA296))</f>
        <v>0</v>
      </c>
      <c r="AB297" s="407"/>
      <c r="AC297" s="322"/>
      <c r="AD297" s="108">
        <f>IF(AD$1="","",SUMIF($O294:$O296,MID($H297,3,10),AD294:AD296))</f>
        <v>0</v>
      </c>
      <c r="AE297" s="108">
        <f>IF(AD$1="","",SUMIF($O294:$O296,MID($H297,3,10),AE294:AE296))</f>
        <v>0</v>
      </c>
      <c r="AF297" s="103">
        <f>IF(AD$1="","",SUM(AD297:AE297))</f>
        <v>0</v>
      </c>
      <c r="AG297" s="488">
        <f>IF(AD$1="","",SUM(AG294:AG296))</f>
        <v>0</v>
      </c>
      <c r="AH297" s="488">
        <f>IF(AD$1="","",SUM(AH294:AH296))</f>
        <v>0</v>
      </c>
      <c r="AI297" s="407"/>
      <c r="AJ297" s="322"/>
      <c r="AK297" s="108">
        <f>IF(AK$1="","",SUMIF($O294:$O296,MID($H297,3,10),AK294:AK296))</f>
        <v>0</v>
      </c>
      <c r="AL297" s="108">
        <f>IF(AK$1="","",SUMIF($O294:$O296,MID($H297,3,10),AL294:AL296))</f>
        <v>0</v>
      </c>
      <c r="AM297" s="103">
        <f>IF(AK$1="","",SUM(AK297:AL297))</f>
        <v>0</v>
      </c>
      <c r="AN297" s="488">
        <f>IF(AK$1="","",SUM(AN294:AN296))</f>
        <v>0</v>
      </c>
      <c r="AO297" s="488">
        <f>IF(AK$1="","",SUM(AO294:AO296))</f>
        <v>0</v>
      </c>
      <c r="AP297" s="407"/>
      <c r="AQ297" s="322"/>
      <c r="AR297" s="108">
        <f>IF(AR$1="","",SUMIF($O294:$O296,MID($H297,3,10),AR294:AR296))</f>
        <v>0</v>
      </c>
      <c r="AS297" s="108">
        <f>IF(AR$1="","",SUMIF($O294:$O296,MID($H297,3,10),AS294:AS296))</f>
        <v>0</v>
      </c>
      <c r="AT297" s="103">
        <f>IF(AR$1="","",SUM(AR297:AS297))</f>
        <v>0</v>
      </c>
      <c r="AU297" s="488">
        <f>IF(AR$1="","",SUM(AU294:AU296))</f>
        <v>0</v>
      </c>
      <c r="AV297" s="488">
        <f>IF(AR$1="","",SUM(AV294:AV296))</f>
        <v>0</v>
      </c>
      <c r="AW297" s="407"/>
      <c r="AX297" s="322"/>
      <c r="AY297" s="108">
        <f>IF(AY$1="","",SUMIF($O294:$O296,MID($H297,3,10),AY294:AY296))</f>
        <v>0</v>
      </c>
      <c r="AZ297" s="108">
        <f>IF(AY$1="","",SUMIF($O294:$O296,MID($H297,3,10),AZ294:AZ296))</f>
        <v>0</v>
      </c>
      <c r="BA297" s="103">
        <f>IF(AY$1="","",SUM(AY297:AZ297))</f>
        <v>0</v>
      </c>
      <c r="BB297" s="488">
        <f>IF(AY$1="","",SUM(BB294:BB296))</f>
        <v>0</v>
      </c>
      <c r="BC297" s="488">
        <f>IF(AY$1="","",SUM(BC294:BC296))</f>
        <v>0</v>
      </c>
      <c r="BD297" s="407"/>
      <c r="BE297" s="322"/>
      <c r="BF297" s="108">
        <f>IF(BF$1="","",SUMIF($O294:$O296,MID($H297,3,10),BF294:BF296))</f>
        <v>0</v>
      </c>
      <c r="BG297" s="108">
        <f>IF(BF$1="","",SUMIF($O294:$O296,MID($H297,3,10),BG294:BG296))</f>
        <v>0</v>
      </c>
      <c r="BH297" s="103">
        <f>IF(BF$1="","",SUM(BF297:BG297))</f>
        <v>0</v>
      </c>
      <c r="BI297" s="488">
        <f>IF(BF$1="","",SUM(BI294:BI296))</f>
        <v>0</v>
      </c>
      <c r="BJ297" s="488">
        <f>IF(BF$1="","",SUM(BJ294:BJ296))</f>
        <v>0</v>
      </c>
      <c r="BK297" s="407"/>
      <c r="BL297" s="322"/>
      <c r="BM297" s="108">
        <f>IF(BM$1="","",SUMIF($O294:$O296,MID($H297,3,10),BM294:BM296))</f>
        <v>0</v>
      </c>
      <c r="BN297" s="108">
        <f>IF(BM$1="","",SUMIF($O294:$O296,MID($H297,3,10),BN294:BN296))</f>
        <v>0</v>
      </c>
      <c r="BO297" s="103">
        <f>IF(BM$1="","",SUM(BM297:BN297))</f>
        <v>0</v>
      </c>
      <c r="BP297" s="488">
        <f>IF(BM$1="","",SUM(BP294:BP296))</f>
        <v>0</v>
      </c>
      <c r="BQ297" s="488">
        <f>IF(BM$1="","",SUM(BQ294:BQ296))</f>
        <v>0</v>
      </c>
      <c r="BR297" s="407"/>
      <c r="BS297" s="322"/>
      <c r="BT297" s="108">
        <f>IF(BT$1="","",SUMIF($O294:$O296,MID($H297,3,10),BT294:BT296))</f>
        <v>0</v>
      </c>
      <c r="BU297" s="108">
        <f>IF(BT$1="","",SUMIF($O294:$O296,MID($H297,3,10),BU294:BU296))</f>
        <v>0</v>
      </c>
      <c r="BV297" s="103">
        <f>IF(BT$1="","",SUM(BT297:BU297))</f>
        <v>0</v>
      </c>
      <c r="BW297" s="488">
        <f>IF(BT$1="","",SUM(BW294:BW296))</f>
        <v>0</v>
      </c>
      <c r="BX297" s="488">
        <f>IF(BT$1="","",SUM(BX294:BX296))</f>
        <v>0</v>
      </c>
      <c r="BY297" s="407"/>
      <c r="BZ297" s="322"/>
      <c r="CA297" s="108">
        <f>IF(CA$1="","",SUMIF($O294:$O296,MID($H297,3,10),CA294:CA296))</f>
        <v>0</v>
      </c>
      <c r="CB297" s="108">
        <f>IF(CA$1="","",SUMIF($O294:$O296,MID($H297,3,10),CB294:CB296))</f>
        <v>0</v>
      </c>
      <c r="CC297" s="103">
        <f>IF(CA$1="","",SUM(CA297:CB297))</f>
        <v>0</v>
      </c>
      <c r="CD297" s="488">
        <f>IF(CA$1="","",SUM(CD294:CD296))</f>
        <v>0</v>
      </c>
      <c r="CE297" s="488">
        <f>IF(CA$1="","",SUM(CE294:CE296))</f>
        <v>0</v>
      </c>
      <c r="CF297" s="407"/>
      <c r="CG297" s="322"/>
      <c r="CH297" s="108">
        <f>IF(CH$1="","",SUMIF($O294:$O296,MID($H297,3,10),CH294:CH296))</f>
        <v>0</v>
      </c>
      <c r="CI297" s="108">
        <f>IF(CH$1="","",SUMIF($O294:$O296,MID($H297,3,10),CI294:CI296))</f>
        <v>0</v>
      </c>
      <c r="CJ297" s="103">
        <f>IF(CH$1="","",SUM(CH297:CI297))</f>
        <v>0</v>
      </c>
      <c r="CK297" s="488">
        <f>IF(CH$1="","",SUM(CK294:CK296))</f>
        <v>0</v>
      </c>
      <c r="CL297" s="488">
        <f>IF(CH$1="","",SUM(CL294:CL296))</f>
        <v>0</v>
      </c>
      <c r="CM297" s="407"/>
      <c r="CN297" s="322"/>
      <c r="CO297" s="108">
        <f>IF(CO$1="","",SUMIF($O294:$O296,MID($H297,3,10),CO294:CO296))</f>
        <v>0</v>
      </c>
      <c r="CP297" s="108">
        <f>IF(CO$1="","",SUMIF($O294:$O296,MID($H297,3,10),CP294:CP296))</f>
        <v>0</v>
      </c>
      <c r="CQ297" s="103">
        <f>IF(CO$1="","",SUM(CO297:CP297))</f>
        <v>0</v>
      </c>
      <c r="CR297" s="488">
        <f>IF(CO$1="","",SUM(CR294:CR296))</f>
        <v>0</v>
      </c>
      <c r="CS297" s="488">
        <f>IF(CO$1="","",SUM(CS294:CS296))</f>
        <v>0</v>
      </c>
      <c r="CT297" s="407"/>
      <c r="CU297" s="322"/>
      <c r="CV297" s="108">
        <f>IF(CV$1="","",SUMIF($O294:$O296,MID($H297,3,10),CV294:CV296))</f>
        <v>0</v>
      </c>
      <c r="CW297" s="108">
        <f>IF(CV$1="","",SUMIF($O294:$O296,MID($H297,3,10),CW294:CW296))</f>
        <v>0</v>
      </c>
      <c r="CX297" s="103">
        <f>IF(CV$1="","",SUM(CV297:CW297))</f>
        <v>0</v>
      </c>
      <c r="CY297" s="488">
        <f>IF(CV$1="","",SUM(CY294:CY296))</f>
        <v>0</v>
      </c>
      <c r="CZ297" s="488">
        <f>IF(CV$1="","",SUM(CZ294:CZ296))</f>
        <v>0</v>
      </c>
      <c r="DA297" s="407"/>
      <c r="DB297" s="322"/>
      <c r="DC297" s="108">
        <f>IF(DC$1="","",SUMIF($O294:$O296,MID($H297,3,10),DC294:DC296))</f>
        <v>0</v>
      </c>
      <c r="DD297" s="108">
        <f>IF(DC$1="","",SUMIF($O294:$O296,MID($H297,3,10),DD294:DD296))</f>
        <v>0</v>
      </c>
      <c r="DE297" s="103">
        <f>IF(DC$1="","",SUM(DC297:DD297))</f>
        <v>0</v>
      </c>
      <c r="DF297" s="488">
        <f>IF(DC$1="","",SUM(DF294:DF296))</f>
        <v>0</v>
      </c>
      <c r="DG297" s="488">
        <f>IF(DC$1="","",SUM(DG294:DG296))</f>
        <v>0</v>
      </c>
      <c r="DH297" s="407"/>
      <c r="DI297" s="322"/>
      <c r="DJ297" s="108">
        <f>IF(DJ$1="","",SUMIF($O294:$O296,MID($H297,3,10),DJ294:DJ296))</f>
        <v>0</v>
      </c>
      <c r="DK297" s="108">
        <f>IF(DJ$1="","",SUMIF($O294:$O296,MID($H297,3,10),DK294:DK296))</f>
        <v>0</v>
      </c>
      <c r="DL297" s="103">
        <f>IF(DJ$1="","",SUM(DJ297:DK297))</f>
        <v>0</v>
      </c>
      <c r="DM297" s="488">
        <f>IF(DJ$1="","",SUM(DM294:DM296))</f>
        <v>0</v>
      </c>
      <c r="DN297" s="488">
        <f>IF(DJ$1="","",SUM(DN294:DN296))</f>
        <v>0</v>
      </c>
      <c r="DO297" s="407"/>
      <c r="DP297" s="322"/>
      <c r="DQ297" s="108">
        <f>IF(DQ$1="","",SUMIF($O294:$O296,MID($H297,3,10),DQ294:DQ296))</f>
        <v>0</v>
      </c>
      <c r="DR297" s="108">
        <f>IF(DQ$1="","",SUMIF($O294:$O296,MID($H297,3,10),DR294:DR296))</f>
        <v>0</v>
      </c>
      <c r="DS297" s="103">
        <f>IF(DQ$1="","",SUM(DQ297:DR297))</f>
        <v>0</v>
      </c>
      <c r="DT297" s="488">
        <f>IF(DQ$1="","",SUM(DT294:DT296))</f>
        <v>0</v>
      </c>
      <c r="DU297" s="488">
        <f>IF(DQ$1="","",SUM(DU294:DU296))</f>
        <v>0</v>
      </c>
      <c r="DV297" s="407"/>
    </row>
    <row r="298" spans="1:126" ht="12.75" x14ac:dyDescent="0.2">
      <c r="A298" s="94" t="s">
        <v>431</v>
      </c>
      <c r="B298" s="95"/>
      <c r="C298" s="113">
        <f>SUM(C256,C292,C297)</f>
        <v>0</v>
      </c>
      <c r="D298" s="113">
        <f>SUM(D256,D292,D297)</f>
        <v>0</v>
      </c>
      <c r="E298" s="113">
        <f>SUM(C298:D298)</f>
        <v>0</v>
      </c>
      <c r="F298" s="97"/>
      <c r="G298" s="18"/>
      <c r="H298" s="323" t="s">
        <v>301</v>
      </c>
      <c r="I298" s="113">
        <f>IF(I$1="","",SUM(I256,I292,I297))</f>
        <v>0</v>
      </c>
      <c r="J298" s="113">
        <f>IF(I$1="","",SUM(J256,J292,J297))</f>
        <v>0</v>
      </c>
      <c r="K298" s="113">
        <f>IF(I$1="","",SUM(I298:J298))</f>
        <v>0</v>
      </c>
      <c r="L298" s="113">
        <f>IF(I$1="","",SUM(L256,L292,L297))</f>
        <v>0</v>
      </c>
      <c r="M298" s="113">
        <f>IF(I$1="","",SUM(M256,M292,M297))</f>
        <v>0</v>
      </c>
      <c r="N298" s="410"/>
      <c r="O298" s="322" t="str">
        <f t="shared" si="435"/>
        <v>ST</v>
      </c>
      <c r="P298" s="113">
        <f>IF(P$1="","",SUM(P256,P292,P297))</f>
        <v>0</v>
      </c>
      <c r="Q298" s="113">
        <f>IF(P$1="","",SUM(Q256,Q292,Q297))</f>
        <v>0</v>
      </c>
      <c r="R298" s="113">
        <f>IF(P$1="","",SUM(P298:Q298))</f>
        <v>0</v>
      </c>
      <c r="S298" s="113">
        <f>IF(P$1="","",SUM(S256,S292,S297))</f>
        <v>0</v>
      </c>
      <c r="T298" s="113">
        <f>IF(P$1="","",SUM(T256,T292,T297))</f>
        <v>0</v>
      </c>
      <c r="U298" s="410"/>
      <c r="V298" s="322"/>
      <c r="W298" s="113">
        <f>IF(W$1="","",SUM(W256,W292,W297))</f>
        <v>0</v>
      </c>
      <c r="X298" s="113">
        <f>IF(W$1="","",SUM(X256,X292,X297))</f>
        <v>0</v>
      </c>
      <c r="Y298" s="113">
        <f>IF(W$1="","",SUM(W298:X298))</f>
        <v>0</v>
      </c>
      <c r="Z298" s="113">
        <f>IF(W$1="","",SUM(Z256,Z292,Z297))</f>
        <v>0</v>
      </c>
      <c r="AA298" s="113">
        <f>IF(W$1="","",SUM(AA256,AA292,AA297))</f>
        <v>0</v>
      </c>
      <c r="AB298" s="410"/>
      <c r="AC298" s="322"/>
      <c r="AD298" s="113">
        <f>IF(AD$1="","",SUM(AD256,AD292,AD297))</f>
        <v>0</v>
      </c>
      <c r="AE298" s="113">
        <f>IF(AD$1="","",SUM(AE256,AE292,AE297))</f>
        <v>0</v>
      </c>
      <c r="AF298" s="113">
        <f>IF(AD$1="","",SUM(AD298:AE298))</f>
        <v>0</v>
      </c>
      <c r="AG298" s="113">
        <f>IF(AD$1="","",SUM(AG256,AG292,AG297))</f>
        <v>0</v>
      </c>
      <c r="AH298" s="113">
        <f>IF(AD$1="","",SUM(AH256,AH292,AH297))</f>
        <v>0</v>
      </c>
      <c r="AI298" s="410"/>
      <c r="AJ298" s="322"/>
      <c r="AK298" s="113">
        <f>IF(AK$1="","",SUM(AK256,AK292,AK297))</f>
        <v>0</v>
      </c>
      <c r="AL298" s="113">
        <f>IF(AK$1="","",SUM(AL256,AL292,AL297))</f>
        <v>0</v>
      </c>
      <c r="AM298" s="113">
        <f>IF(AK$1="","",SUM(AK298:AL298))</f>
        <v>0</v>
      </c>
      <c r="AN298" s="113">
        <f>IF(AK$1="","",SUM(AN256,AN292,AN297))</f>
        <v>0</v>
      </c>
      <c r="AO298" s="113">
        <f>IF(AK$1="","",SUM(AO256,AO292,AO297))</f>
        <v>0</v>
      </c>
      <c r="AP298" s="410"/>
      <c r="AQ298" s="322"/>
      <c r="AR298" s="113">
        <f>IF(AR$1="","",SUM(AR256,AR292,AR297))</f>
        <v>0</v>
      </c>
      <c r="AS298" s="113">
        <f>IF(AR$1="","",SUM(AS256,AS292,AS297))</f>
        <v>0</v>
      </c>
      <c r="AT298" s="113">
        <f>IF(AR$1="","",SUM(AR298:AS298))</f>
        <v>0</v>
      </c>
      <c r="AU298" s="113">
        <f>IF(AR$1="","",SUM(AU256,AU292,AU297))</f>
        <v>0</v>
      </c>
      <c r="AV298" s="113">
        <f>IF(AR$1="","",SUM(AV256,AV292,AV297))</f>
        <v>0</v>
      </c>
      <c r="AW298" s="410"/>
      <c r="AX298" s="322"/>
      <c r="AY298" s="113">
        <f>IF(AY$1="","",SUM(AY256,AY292,AY297))</f>
        <v>0</v>
      </c>
      <c r="AZ298" s="113">
        <f>IF(AY$1="","",SUM(AZ256,AZ292,AZ297))</f>
        <v>0</v>
      </c>
      <c r="BA298" s="113">
        <f>IF(AY$1="","",SUM(AY298:AZ298))</f>
        <v>0</v>
      </c>
      <c r="BB298" s="113">
        <f>IF(AY$1="","",SUM(BB256,BB292,BB297))</f>
        <v>0</v>
      </c>
      <c r="BC298" s="113">
        <f>IF(AY$1="","",SUM(BC256,BC292,BC297))</f>
        <v>0</v>
      </c>
      <c r="BD298" s="410"/>
      <c r="BE298" s="322"/>
      <c r="BF298" s="113">
        <f>IF(BF$1="","",SUM(BF256,BF292,BF297))</f>
        <v>0</v>
      </c>
      <c r="BG298" s="113">
        <f>IF(BF$1="","",SUM(BG256,BG292,BG297))</f>
        <v>0</v>
      </c>
      <c r="BH298" s="113">
        <f>IF(BF$1="","",SUM(BF298:BG298))</f>
        <v>0</v>
      </c>
      <c r="BI298" s="113">
        <f>IF(BF$1="","",SUM(BI256,BI292,BI297))</f>
        <v>0</v>
      </c>
      <c r="BJ298" s="113">
        <f>IF(BF$1="","",SUM(BJ256,BJ292,BJ297))</f>
        <v>0</v>
      </c>
      <c r="BK298" s="410"/>
      <c r="BL298" s="322"/>
      <c r="BM298" s="113">
        <f>IF(BM$1="","",SUM(BM256,BM292,BM297))</f>
        <v>0</v>
      </c>
      <c r="BN298" s="113">
        <f>IF(BM$1="","",SUM(BN256,BN292,BN297))</f>
        <v>0</v>
      </c>
      <c r="BO298" s="113">
        <f>IF(BM$1="","",SUM(BM298:BN298))</f>
        <v>0</v>
      </c>
      <c r="BP298" s="113">
        <f>IF(BM$1="","",SUM(BP256,BP292,BP297))</f>
        <v>0</v>
      </c>
      <c r="BQ298" s="113">
        <f>IF(BM$1="","",SUM(BQ256,BQ292,BQ297))</f>
        <v>0</v>
      </c>
      <c r="BR298" s="410"/>
      <c r="BS298" s="322"/>
      <c r="BT298" s="113">
        <f>IF(BT$1="","",SUM(BT256,BT292,BT297))</f>
        <v>0</v>
      </c>
      <c r="BU298" s="113">
        <f>IF(BT$1="","",SUM(BU256,BU292,BU297))</f>
        <v>0</v>
      </c>
      <c r="BV298" s="113">
        <f>IF(BT$1="","",SUM(BT298:BU298))</f>
        <v>0</v>
      </c>
      <c r="BW298" s="113">
        <f>IF(BT$1="","",SUM(BW256,BW292,BW297))</f>
        <v>0</v>
      </c>
      <c r="BX298" s="113">
        <f>IF(BT$1="","",SUM(BX256,BX292,BX297))</f>
        <v>0</v>
      </c>
      <c r="BY298" s="410"/>
      <c r="BZ298" s="322"/>
      <c r="CA298" s="113">
        <f>IF(CA$1="","",SUM(CA256,CA292,CA297))</f>
        <v>0</v>
      </c>
      <c r="CB298" s="113">
        <f>IF(CA$1="","",SUM(CB256,CB292,CB297))</f>
        <v>0</v>
      </c>
      <c r="CC298" s="113">
        <f>IF(CA$1="","",SUM(CA298:CB298))</f>
        <v>0</v>
      </c>
      <c r="CD298" s="113">
        <f>IF(CA$1="","",SUM(CD256,CD292,CD297))</f>
        <v>0</v>
      </c>
      <c r="CE298" s="113">
        <f>IF(CA$1="","",SUM(CE256,CE292,CE297))</f>
        <v>0</v>
      </c>
      <c r="CF298" s="410"/>
      <c r="CG298" s="322"/>
      <c r="CH298" s="113">
        <f>IF(CH$1="","",SUM(CH256,CH292,CH297))</f>
        <v>0</v>
      </c>
      <c r="CI298" s="113">
        <f>IF(CH$1="","",SUM(CI256,CI292,CI297))</f>
        <v>0</v>
      </c>
      <c r="CJ298" s="113">
        <f>IF(CH$1="","",SUM(CH298:CI298))</f>
        <v>0</v>
      </c>
      <c r="CK298" s="113">
        <f>IF(CH$1="","",SUM(CK256,CK292,CK297))</f>
        <v>0</v>
      </c>
      <c r="CL298" s="113">
        <f>IF(CH$1="","",SUM(CL256,CL292,CL297))</f>
        <v>0</v>
      </c>
      <c r="CM298" s="410"/>
      <c r="CN298" s="322"/>
      <c r="CO298" s="113">
        <f>IF(CO$1="","",SUM(CO256,CO292,CO297))</f>
        <v>0</v>
      </c>
      <c r="CP298" s="113">
        <f>IF(CO$1="","",SUM(CP256,CP292,CP297))</f>
        <v>0</v>
      </c>
      <c r="CQ298" s="113">
        <f>IF(CO$1="","",SUM(CO298:CP298))</f>
        <v>0</v>
      </c>
      <c r="CR298" s="113">
        <f>IF(CO$1="","",SUM(CR256,CR292,CR297))</f>
        <v>0</v>
      </c>
      <c r="CS298" s="113">
        <f>IF(CO$1="","",SUM(CS256,CS292,CS297))</f>
        <v>0</v>
      </c>
      <c r="CT298" s="410"/>
      <c r="CU298" s="322"/>
      <c r="CV298" s="113">
        <f>IF(CV$1="","",SUM(CV256,CV292,CV297))</f>
        <v>0</v>
      </c>
      <c r="CW298" s="113">
        <f>IF(CV$1="","",SUM(CW256,CW292,CW297))</f>
        <v>0</v>
      </c>
      <c r="CX298" s="113">
        <f>IF(CV$1="","",SUM(CV298:CW298))</f>
        <v>0</v>
      </c>
      <c r="CY298" s="113">
        <f>IF(CV$1="","",SUM(CY256,CY292,CY297))</f>
        <v>0</v>
      </c>
      <c r="CZ298" s="113">
        <f>IF(CV$1="","",SUM(CZ256,CZ292,CZ297))</f>
        <v>0</v>
      </c>
      <c r="DA298" s="410"/>
      <c r="DB298" s="322"/>
      <c r="DC298" s="113">
        <f>IF(DC$1="","",SUM(DC256,DC292,DC297))</f>
        <v>0</v>
      </c>
      <c r="DD298" s="113">
        <f>IF(DC$1="","",SUM(DD256,DD292,DD297))</f>
        <v>0</v>
      </c>
      <c r="DE298" s="113">
        <f>IF(DC$1="","",SUM(DC298:DD298))</f>
        <v>0</v>
      </c>
      <c r="DF298" s="113">
        <f>IF(DC$1="","",SUM(DF256,DF292,DF297))</f>
        <v>0</v>
      </c>
      <c r="DG298" s="113">
        <f>IF(DC$1="","",SUM(DG256,DG292,DG297))</f>
        <v>0</v>
      </c>
      <c r="DH298" s="410"/>
      <c r="DI298" s="322"/>
      <c r="DJ298" s="113">
        <f>IF(DJ$1="","",SUM(DJ256,DJ292,DJ297))</f>
        <v>0</v>
      </c>
      <c r="DK298" s="113">
        <f>IF(DJ$1="","",SUM(DK256,DK292,DK297))</f>
        <v>0</v>
      </c>
      <c r="DL298" s="113">
        <f>IF(DJ$1="","",SUM(DJ298:DK298))</f>
        <v>0</v>
      </c>
      <c r="DM298" s="113">
        <f>IF(DJ$1="","",SUM(DM256,DM292,DM297))</f>
        <v>0</v>
      </c>
      <c r="DN298" s="113">
        <f>IF(DJ$1="","",SUM(DN256,DN292,DN297))</f>
        <v>0</v>
      </c>
      <c r="DO298" s="410"/>
      <c r="DP298" s="322"/>
      <c r="DQ298" s="113">
        <f>IF(DQ$1="","",SUM(DQ256,DQ292,DQ297))</f>
        <v>0</v>
      </c>
      <c r="DR298" s="113">
        <f>IF(DQ$1="","",SUM(DR256,DR292,DR297))</f>
        <v>0</v>
      </c>
      <c r="DS298" s="113">
        <f>IF(DQ$1="","",SUM(DQ298:DR298))</f>
        <v>0</v>
      </c>
      <c r="DT298" s="113">
        <f>IF(DQ$1="","",SUM(DT256,DT292,DT297))</f>
        <v>0</v>
      </c>
      <c r="DU298" s="113">
        <f>IF(DQ$1="","",SUM(DU256,DU292,DU297))</f>
        <v>0</v>
      </c>
      <c r="DV298" s="410"/>
    </row>
    <row r="299" spans="1:126" ht="15.75" x14ac:dyDescent="0.25">
      <c r="A299" s="705" t="s">
        <v>188</v>
      </c>
      <c r="B299" s="706"/>
      <c r="C299" s="706"/>
      <c r="D299" s="706"/>
      <c r="E299" s="706"/>
      <c r="F299" s="707"/>
      <c r="G299" s="18"/>
      <c r="H299" s="320"/>
      <c r="I299" s="457" t="str">
        <f>IF(I$1="","",IF(SUM(C299)=0,"",C299))</f>
        <v/>
      </c>
      <c r="J299" s="458" t="str">
        <f>IF(I$1="","",IF(SUM(D299)=0,"",D299))</f>
        <v/>
      </c>
      <c r="K299" s="459"/>
      <c r="L299" s="740" t="str">
        <f>$A299</f>
        <v>Substation &lt; Name, # &gt;</v>
      </c>
      <c r="M299" s="741"/>
      <c r="N299" s="741"/>
      <c r="O299" s="320"/>
      <c r="P299" s="457" t="str">
        <f>IF(P$1="","",IF(SUM(I299)=0,"",I299))</f>
        <v/>
      </c>
      <c r="Q299" s="458" t="str">
        <f>IF(P$1="","",IF(SUM(J299)=0,"",J299))</f>
        <v/>
      </c>
      <c r="R299" s="459"/>
      <c r="S299" s="740" t="str">
        <f>$A299</f>
        <v>Substation &lt; Name, # &gt;</v>
      </c>
      <c r="T299" s="741"/>
      <c r="U299" s="741"/>
      <c r="V299" s="320"/>
      <c r="W299" s="457" t="str">
        <f>IF(W$1="","",IF(SUM(P299)=0,"",P299))</f>
        <v/>
      </c>
      <c r="X299" s="458" t="str">
        <f>IF(W$1="","",IF(SUM(Q299)=0,"",Q299))</f>
        <v/>
      </c>
      <c r="Y299" s="309"/>
      <c r="Z299" s="740" t="str">
        <f>$A299</f>
        <v>Substation &lt; Name, # &gt;</v>
      </c>
      <c r="AA299" s="741"/>
      <c r="AB299" s="741"/>
      <c r="AC299" s="320"/>
      <c r="AD299" s="457" t="str">
        <f>IF(AD$1="","",IF(SUM(W299)=0,"",W299))</f>
        <v/>
      </c>
      <c r="AE299" s="458" t="str">
        <f>IF(AD$1="","",IF(SUM(X299)=0,"",X299))</f>
        <v/>
      </c>
      <c r="AF299" s="309"/>
      <c r="AG299" s="740" t="str">
        <f>$A299</f>
        <v>Substation &lt; Name, # &gt;</v>
      </c>
      <c r="AH299" s="741"/>
      <c r="AI299" s="741"/>
      <c r="AJ299" s="320"/>
      <c r="AK299" s="457" t="str">
        <f>IF(AK$1="","",IF(SUM(AD299)=0,"",AD299))</f>
        <v/>
      </c>
      <c r="AL299" s="458" t="str">
        <f>IF(AK$1="","",IF(SUM(AE299)=0,"",AE299))</f>
        <v/>
      </c>
      <c r="AM299" s="309"/>
      <c r="AN299" s="740" t="str">
        <f>$A299</f>
        <v>Substation &lt; Name, # &gt;</v>
      </c>
      <c r="AO299" s="741"/>
      <c r="AP299" s="741"/>
      <c r="AQ299" s="320"/>
      <c r="AR299" s="457" t="str">
        <f>IF(AR$1="","",IF(SUM(AK299)=0,"",AK299))</f>
        <v/>
      </c>
      <c r="AS299" s="458" t="str">
        <f>IF(AR$1="","",IF(SUM(AL299)=0,"",AL299))</f>
        <v/>
      </c>
      <c r="AT299" s="309"/>
      <c r="AU299" s="740" t="str">
        <f>$A299</f>
        <v>Substation &lt; Name, # &gt;</v>
      </c>
      <c r="AV299" s="741"/>
      <c r="AW299" s="741"/>
      <c r="AX299" s="320"/>
      <c r="AY299" s="457" t="str">
        <f>IF(AY$1="","",IF(SUM(AR299)=0,"",AR299))</f>
        <v/>
      </c>
      <c r="AZ299" s="458" t="str">
        <f>IF(AY$1="","",IF(SUM(AS299)=0,"",AS299))</f>
        <v/>
      </c>
      <c r="BA299" s="309"/>
      <c r="BB299" s="740" t="str">
        <f>$A299</f>
        <v>Substation &lt; Name, # &gt;</v>
      </c>
      <c r="BC299" s="741"/>
      <c r="BD299" s="741"/>
      <c r="BE299" s="320"/>
      <c r="BF299" s="457" t="str">
        <f>IF(BF$1="","",IF(SUM(AY299)=0,"",AY299))</f>
        <v/>
      </c>
      <c r="BG299" s="458" t="str">
        <f>IF(BF$1="","",IF(SUM(AZ299)=0,"",AZ299))</f>
        <v/>
      </c>
      <c r="BH299" s="309"/>
      <c r="BI299" s="740" t="str">
        <f>$A299</f>
        <v>Substation &lt; Name, # &gt;</v>
      </c>
      <c r="BJ299" s="741"/>
      <c r="BK299" s="741"/>
      <c r="BL299" s="320"/>
      <c r="BM299" s="457" t="str">
        <f>IF(BM$1="","",IF(SUM(BF299)=0,"",BF299))</f>
        <v/>
      </c>
      <c r="BN299" s="458" t="str">
        <f>IF(BM$1="","",IF(SUM(BG299)=0,"",BG299))</f>
        <v/>
      </c>
      <c r="BO299" s="309"/>
      <c r="BP299" s="740" t="str">
        <f>$A299</f>
        <v>Substation &lt; Name, # &gt;</v>
      </c>
      <c r="BQ299" s="741"/>
      <c r="BR299" s="741"/>
      <c r="BS299" s="320"/>
      <c r="BT299" s="457" t="str">
        <f>IF(BT$1="","",IF(SUM(BM299)=0,"",BM299))</f>
        <v/>
      </c>
      <c r="BU299" s="458" t="str">
        <f>IF(BT$1="","",IF(SUM(BN299)=0,"",BN299))</f>
        <v/>
      </c>
      <c r="BV299" s="309"/>
      <c r="BW299" s="740" t="str">
        <f>$A299</f>
        <v>Substation &lt; Name, # &gt;</v>
      </c>
      <c r="BX299" s="741"/>
      <c r="BY299" s="741"/>
      <c r="BZ299" s="320"/>
      <c r="CA299" s="457" t="str">
        <f>IF(CA$1="","",IF(SUM(BT299)=0,"",BT299))</f>
        <v/>
      </c>
      <c r="CB299" s="458" t="str">
        <f>IF(CA$1="","",IF(SUM(BU299)=0,"",BU299))</f>
        <v/>
      </c>
      <c r="CC299" s="309"/>
      <c r="CD299" s="740" t="str">
        <f>$A299</f>
        <v>Substation &lt; Name, # &gt;</v>
      </c>
      <c r="CE299" s="741"/>
      <c r="CF299" s="741"/>
      <c r="CG299" s="320"/>
      <c r="CH299" s="457" t="str">
        <f>IF(CH$1="","",IF(SUM(CA299)=0,"",CA299))</f>
        <v/>
      </c>
      <c r="CI299" s="458" t="str">
        <f>IF(CH$1="","",IF(SUM(CB299)=0,"",CB299))</f>
        <v/>
      </c>
      <c r="CJ299" s="309"/>
      <c r="CK299" s="740" t="str">
        <f>$A299</f>
        <v>Substation &lt; Name, # &gt;</v>
      </c>
      <c r="CL299" s="741"/>
      <c r="CM299" s="741"/>
      <c r="CN299" s="320"/>
      <c r="CO299" s="457" t="str">
        <f>IF(CO$1="","",IF(SUM(CH299)=0,"",CH299))</f>
        <v/>
      </c>
      <c r="CP299" s="458" t="str">
        <f>IF(CO$1="","",IF(SUM(CI299)=0,"",CI299))</f>
        <v/>
      </c>
      <c r="CQ299" s="309"/>
      <c r="CR299" s="740" t="str">
        <f>$A299</f>
        <v>Substation &lt; Name, # &gt;</v>
      </c>
      <c r="CS299" s="741"/>
      <c r="CT299" s="741"/>
      <c r="CU299" s="320"/>
      <c r="CV299" s="457" t="str">
        <f>IF(CV$1="","",IF(SUM(CO299)=0,"",CO299))</f>
        <v/>
      </c>
      <c r="CW299" s="458" t="str">
        <f>IF(CV$1="","",IF(SUM(CP299)=0,"",CP299))</f>
        <v/>
      </c>
      <c r="CX299" s="309"/>
      <c r="CY299" s="740" t="str">
        <f>$A299</f>
        <v>Substation &lt; Name, # &gt;</v>
      </c>
      <c r="CZ299" s="741"/>
      <c r="DA299" s="741"/>
      <c r="DB299" s="320"/>
      <c r="DC299" s="457" t="str">
        <f>IF(DC$1="","",IF(SUM(CV299)=0,"",CV299))</f>
        <v/>
      </c>
      <c r="DD299" s="458" t="str">
        <f>IF(DC$1="","",IF(SUM(CW299)=0,"",CW299))</f>
        <v/>
      </c>
      <c r="DE299" s="309"/>
      <c r="DF299" s="740" t="str">
        <f>$A299</f>
        <v>Substation &lt; Name, # &gt;</v>
      </c>
      <c r="DG299" s="741"/>
      <c r="DH299" s="741"/>
      <c r="DI299" s="320"/>
      <c r="DJ299" s="457" t="str">
        <f>IF(DJ$1="","",IF(SUM(DC299)=0,"",DC299))</f>
        <v/>
      </c>
      <c r="DK299" s="458" t="str">
        <f>IF(DJ$1="","",IF(SUM(DD299)=0,"",DD299))</f>
        <v/>
      </c>
      <c r="DL299" s="309"/>
      <c r="DM299" s="740" t="str">
        <f>$A299</f>
        <v>Substation &lt; Name, # &gt;</v>
      </c>
      <c r="DN299" s="741"/>
      <c r="DO299" s="741"/>
      <c r="DP299" s="320"/>
      <c r="DQ299" s="457" t="str">
        <f>IF(DQ$1="","",IF(SUM(DJ299)=0,"",DJ299))</f>
        <v/>
      </c>
      <c r="DR299" s="458" t="str">
        <f>IF(DQ$1="","",IF(SUM(DK299)=0,"",DK299))</f>
        <v/>
      </c>
      <c r="DS299" s="309"/>
      <c r="DT299" s="740" t="str">
        <f>$A299</f>
        <v>Substation &lt; Name, # &gt;</v>
      </c>
      <c r="DU299" s="741"/>
      <c r="DV299" s="741"/>
    </row>
    <row r="300" spans="1:126" ht="12.75" x14ac:dyDescent="0.2">
      <c r="A300" s="735" t="s">
        <v>79</v>
      </c>
      <c r="B300" s="736"/>
      <c r="C300" s="736"/>
      <c r="D300" s="736"/>
      <c r="E300" s="736"/>
      <c r="F300" s="737"/>
      <c r="G300" s="18"/>
      <c r="H300" s="320"/>
      <c r="I300" s="460"/>
      <c r="J300" s="461"/>
      <c r="K300" s="461"/>
      <c r="L300" s="477"/>
      <c r="M300" s="477"/>
      <c r="N300" s="404"/>
      <c r="O300" s="320"/>
      <c r="P300" s="460"/>
      <c r="Q300" s="461"/>
      <c r="R300" s="461"/>
      <c r="S300" s="477"/>
      <c r="T300" s="477"/>
      <c r="U300" s="404"/>
      <c r="V300" s="320"/>
      <c r="W300" s="460"/>
      <c r="X300" s="461"/>
      <c r="Y300" s="311"/>
      <c r="Z300" s="477"/>
      <c r="AA300" s="477"/>
      <c r="AB300" s="404"/>
      <c r="AC300" s="320"/>
      <c r="AD300" s="460"/>
      <c r="AE300" s="461"/>
      <c r="AF300" s="311"/>
      <c r="AG300" s="477"/>
      <c r="AH300" s="477"/>
      <c r="AI300" s="404"/>
      <c r="AJ300" s="320"/>
      <c r="AK300" s="460"/>
      <c r="AL300" s="461"/>
      <c r="AM300" s="311"/>
      <c r="AN300" s="477"/>
      <c r="AO300" s="477"/>
      <c r="AP300" s="404"/>
      <c r="AQ300" s="320"/>
      <c r="AR300" s="460"/>
      <c r="AS300" s="461"/>
      <c r="AT300" s="311"/>
      <c r="AU300" s="477"/>
      <c r="AV300" s="477"/>
      <c r="AW300" s="404"/>
      <c r="AX300" s="320"/>
      <c r="AY300" s="460"/>
      <c r="AZ300" s="461"/>
      <c r="BA300" s="311"/>
      <c r="BB300" s="477"/>
      <c r="BC300" s="477"/>
      <c r="BD300" s="404"/>
      <c r="BE300" s="320"/>
      <c r="BF300" s="460"/>
      <c r="BG300" s="461"/>
      <c r="BH300" s="311"/>
      <c r="BI300" s="477"/>
      <c r="BJ300" s="477"/>
      <c r="BK300" s="404"/>
      <c r="BL300" s="320"/>
      <c r="BM300" s="460"/>
      <c r="BN300" s="461"/>
      <c r="BO300" s="311"/>
      <c r="BP300" s="477"/>
      <c r="BQ300" s="477"/>
      <c r="BR300" s="404"/>
      <c r="BS300" s="320"/>
      <c r="BT300" s="460"/>
      <c r="BU300" s="461"/>
      <c r="BV300" s="311"/>
      <c r="BW300" s="477"/>
      <c r="BX300" s="477"/>
      <c r="BY300" s="404"/>
      <c r="BZ300" s="320"/>
      <c r="CA300" s="460"/>
      <c r="CB300" s="461"/>
      <c r="CC300" s="311"/>
      <c r="CD300" s="477"/>
      <c r="CE300" s="477"/>
      <c r="CF300" s="404"/>
      <c r="CG300" s="320"/>
      <c r="CH300" s="460"/>
      <c r="CI300" s="461"/>
      <c r="CJ300" s="311"/>
      <c r="CK300" s="477"/>
      <c r="CL300" s="477"/>
      <c r="CM300" s="404"/>
      <c r="CN300" s="320"/>
      <c r="CO300" s="460"/>
      <c r="CP300" s="461"/>
      <c r="CQ300" s="311"/>
      <c r="CR300" s="477"/>
      <c r="CS300" s="477"/>
      <c r="CT300" s="404"/>
      <c r="CU300" s="320"/>
      <c r="CV300" s="460"/>
      <c r="CW300" s="461"/>
      <c r="CX300" s="311"/>
      <c r="CY300" s="477"/>
      <c r="CZ300" s="477"/>
      <c r="DA300" s="404"/>
      <c r="DB300" s="320"/>
      <c r="DC300" s="460"/>
      <c r="DD300" s="461"/>
      <c r="DE300" s="311"/>
      <c r="DF300" s="477"/>
      <c r="DG300" s="477"/>
      <c r="DH300" s="404"/>
      <c r="DI300" s="320"/>
      <c r="DJ300" s="460"/>
      <c r="DK300" s="461"/>
      <c r="DL300" s="311"/>
      <c r="DM300" s="477"/>
      <c r="DN300" s="477"/>
      <c r="DO300" s="404"/>
      <c r="DP300" s="320"/>
      <c r="DQ300" s="460"/>
      <c r="DR300" s="461"/>
      <c r="DS300" s="311"/>
      <c r="DT300" s="477"/>
      <c r="DU300" s="477"/>
      <c r="DV300" s="404"/>
    </row>
    <row r="301" spans="1:126" ht="12.75" outlineLevel="1" x14ac:dyDescent="0.2">
      <c r="A301" s="100" t="s">
        <v>100</v>
      </c>
      <c r="B301" s="165"/>
      <c r="C301" s="101">
        <f>SUMIF($H302:$H317,MID($H301,3,10),C302:C317)</f>
        <v>0</v>
      </c>
      <c r="D301" s="101">
        <f>SUMIF($H302:$H317,MID($H301,3,10),D302:D317)</f>
        <v>0</v>
      </c>
      <c r="E301" s="101">
        <f t="shared" ref="E301:E330" si="436">SUM(C301:D301)</f>
        <v>0</v>
      </c>
      <c r="F301" s="147"/>
      <c r="G301" s="18"/>
      <c r="H301" s="320" t="s">
        <v>337</v>
      </c>
      <c r="I301" s="77">
        <f t="shared" ref="I301:I329" si="437">IF(K$1="Rejected",C301,IF(L301="",C301,SUM(C301,L301)))</f>
        <v>0</v>
      </c>
      <c r="J301" s="77">
        <f t="shared" ref="J301:J329" si="438">IF(K$1="Rejected",D301,IF(M301="",D301,SUM(D301,M301)))</f>
        <v>0</v>
      </c>
      <c r="K301" s="101">
        <f t="shared" ref="K301:K329" si="439">IF(I$1="","",SUM(I301:J301))</f>
        <v>0</v>
      </c>
      <c r="L301" s="432">
        <f>IF(I$1="","",SUMIF($H302:$H317,MID($H301,3,10),L302:L317))</f>
        <v>0</v>
      </c>
      <c r="M301" s="432">
        <f>IF(I$1="","",SUMIF($H302:$H317,MID($H301,3,10),M302:M317))</f>
        <v>0</v>
      </c>
      <c r="N301" s="382"/>
      <c r="O301" s="320" t="str">
        <f t="shared" ref="O301:O364" si="440">IF(LEFT($H301,2)="s_",MID($H301,3,LEN($H301)-3),$H301)</f>
        <v>SM</v>
      </c>
      <c r="P301" s="77">
        <f t="shared" ref="P301:P329" si="441">IF(R$1="Rejected",I301,IF(S301="",I301,SUM(I301,S301)))</f>
        <v>0</v>
      </c>
      <c r="Q301" s="77">
        <f t="shared" ref="Q301:Q329" si="442">IF(R$1="Rejected",J301,IF(T301="",J301,SUM(J301,T301)))</f>
        <v>0</v>
      </c>
      <c r="R301" s="101">
        <f t="shared" ref="R301:R333" si="443">IF(P$1="","",SUM(P301:Q301))</f>
        <v>0</v>
      </c>
      <c r="S301" s="432">
        <f>IF(P$1="","",SUMIF($H302:$H317,MID($H301,3,10),S302:S317))</f>
        <v>0</v>
      </c>
      <c r="T301" s="432">
        <f>IF(P$1="","",SUMIF($H302:$H317,MID($H301,3,10),T302:T317))</f>
        <v>0</v>
      </c>
      <c r="U301" s="382"/>
      <c r="V301" s="320"/>
      <c r="W301" s="77">
        <f t="shared" ref="W301:W329" si="444">IF(Y$1="Rejected",P301,IF(Z301="",P301,SUM(P301,Z301)))</f>
        <v>0</v>
      </c>
      <c r="X301" s="77">
        <f t="shared" ref="X301:X329" si="445">IF(Y$1="Rejected",Q301,IF(AA301="",Q301,SUM(Q301,AA301)))</f>
        <v>0</v>
      </c>
      <c r="Y301" s="101">
        <f t="shared" ref="Y301:Y333" si="446">IF(W$1="","",SUM(W301:X301))</f>
        <v>0</v>
      </c>
      <c r="Z301" s="432">
        <f>IF(W$1="","",SUMIF($H302:$H317,MID($H301,3,10),Z302:Z317))</f>
        <v>0</v>
      </c>
      <c r="AA301" s="432">
        <f>IF(W$1="","",SUMIF($H302:$H317,MID($H301,3,10),AA302:AA317))</f>
        <v>0</v>
      </c>
      <c r="AB301" s="382"/>
      <c r="AC301" s="320"/>
      <c r="AD301" s="77">
        <f t="shared" ref="AD301:AD329" si="447">IF(AF$1="Rejected",W301,IF(AG301="",W301,SUM(W301,AG301)))</f>
        <v>0</v>
      </c>
      <c r="AE301" s="77">
        <f t="shared" ref="AE301:AE329" si="448">IF(AF$1="Rejected",X301,IF(AH301="",X301,SUM(X301,AH301)))</f>
        <v>0</v>
      </c>
      <c r="AF301" s="101">
        <f t="shared" ref="AF301:AF333" si="449">IF(AD$1="","",SUM(AD301:AE301))</f>
        <v>0</v>
      </c>
      <c r="AG301" s="432">
        <f>IF(AD$1="","",SUMIF($H302:$H317,MID($H301,3,10),AG302:AG317))</f>
        <v>0</v>
      </c>
      <c r="AH301" s="432">
        <f>IF(AD$1="","",SUMIF($H302:$H317,MID($H301,3,10),AH302:AH317))</f>
        <v>0</v>
      </c>
      <c r="AI301" s="382"/>
      <c r="AJ301" s="320"/>
      <c r="AK301" s="77">
        <f t="shared" ref="AK301:AK329" si="450">IF(AM$1="Rejected",AD301,IF(AN301="",AD301,SUM(AD301,AN301)))</f>
        <v>0</v>
      </c>
      <c r="AL301" s="77">
        <f t="shared" ref="AL301:AL329" si="451">IF(AM$1="Rejected",AE301,IF(AO301="",AE301,SUM(AE301,AO301)))</f>
        <v>0</v>
      </c>
      <c r="AM301" s="101">
        <f t="shared" ref="AM301:AM333" si="452">IF(AK$1="","",SUM(AK301:AL301))</f>
        <v>0</v>
      </c>
      <c r="AN301" s="432">
        <f>IF(AK$1="","",SUMIF($H302:$H317,MID($H301,3,10),AN302:AN317))</f>
        <v>0</v>
      </c>
      <c r="AO301" s="432">
        <f>IF(AK$1="","",SUMIF($H302:$H317,MID($H301,3,10),AO302:AO317))</f>
        <v>0</v>
      </c>
      <c r="AP301" s="382"/>
      <c r="AQ301" s="320"/>
      <c r="AR301" s="77">
        <f t="shared" ref="AR301:AR329" si="453">IF(AT$1="Rejected",AK301,IF(AU301="",AK301,SUM(AK301,AU301)))</f>
        <v>0</v>
      </c>
      <c r="AS301" s="77">
        <f t="shared" ref="AS301:AS329" si="454">IF(AT$1="Rejected",AL301,IF(AV301="",AL301,SUM(AL301,AV301)))</f>
        <v>0</v>
      </c>
      <c r="AT301" s="101">
        <f t="shared" ref="AT301:AT333" si="455">IF(AR$1="","",SUM(AR301:AS301))</f>
        <v>0</v>
      </c>
      <c r="AU301" s="432">
        <f>IF(AR$1="","",SUMIF($H302:$H317,MID($H301,3,10),AU302:AU317))</f>
        <v>0</v>
      </c>
      <c r="AV301" s="432">
        <f>IF(AR$1="","",SUMIF($H302:$H317,MID($H301,3,10),AV302:AV317))</f>
        <v>0</v>
      </c>
      <c r="AW301" s="382"/>
      <c r="AX301" s="320"/>
      <c r="AY301" s="77">
        <f t="shared" ref="AY301:AY329" si="456">IF(BA$1="Rejected",AR301,IF(BB301="",AR301,SUM(AR301,BB301)))</f>
        <v>0</v>
      </c>
      <c r="AZ301" s="77">
        <f t="shared" ref="AZ301:AZ329" si="457">IF(BA$1="Rejected",AS301,IF(BC301="",AS301,SUM(AS301,BC301)))</f>
        <v>0</v>
      </c>
      <c r="BA301" s="101">
        <f t="shared" ref="BA301:BA333" si="458">IF(AY$1="","",SUM(AY301:AZ301))</f>
        <v>0</v>
      </c>
      <c r="BB301" s="432">
        <f>IF(AY$1="","",SUMIF($H302:$H317,MID($H301,3,10),BB302:BB317))</f>
        <v>0</v>
      </c>
      <c r="BC301" s="432">
        <f>IF(AY$1="","",SUMIF($H302:$H317,MID($H301,3,10),BC302:BC317))</f>
        <v>0</v>
      </c>
      <c r="BD301" s="382"/>
      <c r="BE301" s="320"/>
      <c r="BF301" s="77">
        <f t="shared" ref="BF301:BF329" si="459">IF(BH$1="Rejected",AY301,IF(BI301="",AY301,SUM(AY301,BI301)))</f>
        <v>0</v>
      </c>
      <c r="BG301" s="77">
        <f t="shared" ref="BG301:BG329" si="460">IF(BH$1="Rejected",AZ301,IF(BJ301="",AZ301,SUM(AZ301,BJ301)))</f>
        <v>0</v>
      </c>
      <c r="BH301" s="101">
        <f t="shared" ref="BH301:BH333" si="461">IF(BF$1="","",SUM(BF301:BG301))</f>
        <v>0</v>
      </c>
      <c r="BI301" s="432">
        <f>IF(BF$1="","",SUMIF($H302:$H317,MID($H301,3,10),BI302:BI317))</f>
        <v>0</v>
      </c>
      <c r="BJ301" s="432">
        <f>IF(BF$1="","",SUMIF($H302:$H317,MID($H301,3,10),BJ302:BJ317))</f>
        <v>0</v>
      </c>
      <c r="BK301" s="382"/>
      <c r="BL301" s="320"/>
      <c r="BM301" s="77">
        <f t="shared" ref="BM301:BM329" si="462">IF(BO$1="Rejected",BF301,IF(BP301="",BF301,SUM(BF301,BP301)))</f>
        <v>0</v>
      </c>
      <c r="BN301" s="77">
        <f t="shared" ref="BN301:BN329" si="463">IF(BO$1="Rejected",BG301,IF(BQ301="",BG301,SUM(BG301,BQ301)))</f>
        <v>0</v>
      </c>
      <c r="BO301" s="101">
        <f t="shared" ref="BO301:BO333" si="464">IF(BM$1="","",SUM(BM301:BN301))</f>
        <v>0</v>
      </c>
      <c r="BP301" s="432">
        <f>IF(BM$1="","",SUMIF($H302:$H317,MID($H301,3,10),BP302:BP317))</f>
        <v>0</v>
      </c>
      <c r="BQ301" s="432">
        <f>IF(BM$1="","",SUMIF($H302:$H317,MID($H301,3,10),BQ302:BQ317))</f>
        <v>0</v>
      </c>
      <c r="BR301" s="382"/>
      <c r="BS301" s="320"/>
      <c r="BT301" s="77">
        <f t="shared" ref="BT301:BT329" si="465">IF(BV$1="Rejected",BM301,IF(BW301="",BM301,SUM(BM301,BW301)))</f>
        <v>0</v>
      </c>
      <c r="BU301" s="77">
        <f t="shared" ref="BU301:BU329" si="466">IF(BV$1="Rejected",BN301,IF(BX301="",BN301,SUM(BN301,BX301)))</f>
        <v>0</v>
      </c>
      <c r="BV301" s="101">
        <f t="shared" ref="BV301:BV333" si="467">IF(BT$1="","",SUM(BT301:BU301))</f>
        <v>0</v>
      </c>
      <c r="BW301" s="432">
        <f>IF(BT$1="","",SUMIF($H302:$H317,MID($H301,3,10),BW302:BW317))</f>
        <v>0</v>
      </c>
      <c r="BX301" s="432">
        <f>IF(BT$1="","",SUMIF($H302:$H317,MID($H301,3,10),BX302:BX317))</f>
        <v>0</v>
      </c>
      <c r="BY301" s="382"/>
      <c r="BZ301" s="320"/>
      <c r="CA301" s="77">
        <f t="shared" ref="CA301:CA329" si="468">IF(CC$1="Rejected",BT301,IF(CD301="",BT301,SUM(BT301,CD301)))</f>
        <v>0</v>
      </c>
      <c r="CB301" s="77">
        <f t="shared" ref="CB301:CB329" si="469">IF(CC$1="Rejected",BU301,IF(CE301="",BU301,SUM(BU301,CE301)))</f>
        <v>0</v>
      </c>
      <c r="CC301" s="101">
        <f t="shared" ref="CC301:CC333" si="470">IF(CA$1="","",SUM(CA301:CB301))</f>
        <v>0</v>
      </c>
      <c r="CD301" s="432">
        <f>IF(CA$1="","",SUMIF($H302:$H317,MID($H301,3,10),CD302:CD317))</f>
        <v>0</v>
      </c>
      <c r="CE301" s="432">
        <f>IF(CA$1="","",SUMIF($H302:$H317,MID($H301,3,10),CE302:CE317))</f>
        <v>0</v>
      </c>
      <c r="CF301" s="382"/>
      <c r="CG301" s="320"/>
      <c r="CH301" s="77">
        <f t="shared" ref="CH301:CH329" si="471">IF(CJ$1="Rejected",CA301,IF(CK301="",CA301,SUM(CA301,CK301)))</f>
        <v>0</v>
      </c>
      <c r="CI301" s="77">
        <f t="shared" ref="CI301:CI329" si="472">IF(CJ$1="Rejected",CB301,IF(CL301="",CB301,SUM(CB301,CL301)))</f>
        <v>0</v>
      </c>
      <c r="CJ301" s="101">
        <f t="shared" ref="CJ301:CJ333" si="473">IF(CH$1="","",SUM(CH301:CI301))</f>
        <v>0</v>
      </c>
      <c r="CK301" s="432">
        <f>IF(CH$1="","",SUMIF($H302:$H317,MID($H301,3,10),CK302:CK317))</f>
        <v>0</v>
      </c>
      <c r="CL301" s="432">
        <f>IF(CH$1="","",SUMIF($H302:$H317,MID($H301,3,10),CL302:CL317))</f>
        <v>0</v>
      </c>
      <c r="CM301" s="382"/>
      <c r="CN301" s="320"/>
      <c r="CO301" s="77">
        <f t="shared" ref="CO301:CO329" si="474">IF(CQ$1="Rejected",CH301,IF(CR301="",CH301,SUM(CH301,CR301)))</f>
        <v>0</v>
      </c>
      <c r="CP301" s="77">
        <f t="shared" ref="CP301:CP329" si="475">IF(CQ$1="Rejected",CI301,IF(CS301="",CI301,SUM(CI301,CS301)))</f>
        <v>0</v>
      </c>
      <c r="CQ301" s="101">
        <f t="shared" ref="CQ301:CQ333" si="476">IF(CO$1="","",SUM(CO301:CP301))</f>
        <v>0</v>
      </c>
      <c r="CR301" s="432">
        <f>IF(CO$1="","",SUMIF($H302:$H317,MID($H301,3,10),CR302:CR317))</f>
        <v>0</v>
      </c>
      <c r="CS301" s="432">
        <f>IF(CO$1="","",SUMIF($H302:$H317,MID($H301,3,10),CS302:CS317))</f>
        <v>0</v>
      </c>
      <c r="CT301" s="382"/>
      <c r="CU301" s="320"/>
      <c r="CV301" s="77">
        <f t="shared" ref="CV301:CV329" si="477">IF(CX$1="Rejected",CO301,IF(CY301="",CO301,SUM(CO301,CY301)))</f>
        <v>0</v>
      </c>
      <c r="CW301" s="77">
        <f t="shared" ref="CW301:CW329" si="478">IF(CX$1="Rejected",CP301,IF(CZ301="",CP301,SUM(CP301,CZ301)))</f>
        <v>0</v>
      </c>
      <c r="CX301" s="101">
        <f t="shared" ref="CX301:CX333" si="479">IF(CV$1="","",SUM(CV301:CW301))</f>
        <v>0</v>
      </c>
      <c r="CY301" s="432">
        <f>IF(CV$1="","",SUMIF($H302:$H317,MID($H301,3,10),CY302:CY317))</f>
        <v>0</v>
      </c>
      <c r="CZ301" s="432">
        <f>IF(CV$1="","",SUMIF($H302:$H317,MID($H301,3,10),CZ302:CZ317))</f>
        <v>0</v>
      </c>
      <c r="DA301" s="382"/>
      <c r="DB301" s="320"/>
      <c r="DC301" s="77">
        <f t="shared" ref="DC301:DC329" si="480">IF(DE$1="Rejected",CV301,IF(DF301="",CV301,SUM(CV301,DF301)))</f>
        <v>0</v>
      </c>
      <c r="DD301" s="77">
        <f t="shared" ref="DD301:DD329" si="481">IF(DE$1="Rejected",CW301,IF(DG301="",CW301,SUM(CW301,DG301)))</f>
        <v>0</v>
      </c>
      <c r="DE301" s="101">
        <f t="shared" ref="DE301:DE333" si="482">IF(DC$1="","",SUM(DC301:DD301))</f>
        <v>0</v>
      </c>
      <c r="DF301" s="432">
        <f>IF(DC$1="","",SUMIF($H302:$H317,MID($H301,3,10),DF302:DF317))</f>
        <v>0</v>
      </c>
      <c r="DG301" s="432">
        <f>IF(DC$1="","",SUMIF($H302:$H317,MID($H301,3,10),DG302:DG317))</f>
        <v>0</v>
      </c>
      <c r="DH301" s="382"/>
      <c r="DI301" s="320"/>
      <c r="DJ301" s="77">
        <f t="shared" ref="DJ301:DJ329" si="483">IF(DL$1="Rejected",DC301,IF(DM301="",DC301,SUM(DC301,DM301)))</f>
        <v>0</v>
      </c>
      <c r="DK301" s="77">
        <f t="shared" ref="DK301:DK329" si="484">IF(DL$1="Rejected",DD301,IF(DN301="",DD301,SUM(DD301,DN301)))</f>
        <v>0</v>
      </c>
      <c r="DL301" s="101">
        <f t="shared" ref="DL301:DL333" si="485">IF(DJ$1="","",SUM(DJ301:DK301))</f>
        <v>0</v>
      </c>
      <c r="DM301" s="432">
        <f>IF(DJ$1="","",SUMIF($H302:$H317,MID($H301,3,10),DM302:DM317))</f>
        <v>0</v>
      </c>
      <c r="DN301" s="432">
        <f>IF(DJ$1="","",SUMIF($H302:$H317,MID($H301,3,10),DN302:DN317))</f>
        <v>0</v>
      </c>
      <c r="DO301" s="382"/>
      <c r="DP301" s="320"/>
      <c r="DQ301" s="77">
        <f t="shared" ref="DQ301:DQ329" si="486">IF(DS$1="Rejected",DJ301,IF(DT301="",DJ301,SUM(DJ301,DT301)))</f>
        <v>0</v>
      </c>
      <c r="DR301" s="77">
        <f t="shared" ref="DR301:DR329" si="487">IF(DS$1="Rejected",DK301,IF(DU301="",DK301,SUM(DK301,DU301)))</f>
        <v>0</v>
      </c>
      <c r="DS301" s="101">
        <f t="shared" ref="DS301:DS333" si="488">IF(DQ$1="","",SUM(DQ301:DR301))</f>
        <v>0</v>
      </c>
      <c r="DT301" s="432">
        <f>IF(DQ$1="","",SUMIF($H302:$H317,MID($H301,3,10),DT302:DT317))</f>
        <v>0</v>
      </c>
      <c r="DU301" s="432">
        <f>IF(DQ$1="","",SUMIF($H302:$H317,MID($H301,3,10),DU302:DU317))</f>
        <v>0</v>
      </c>
      <c r="DV301" s="382"/>
    </row>
    <row r="302" spans="1:126" ht="12.75" outlineLevel="1" x14ac:dyDescent="0.2">
      <c r="A302" s="92" t="s">
        <v>97</v>
      </c>
      <c r="B302" s="166" t="s">
        <v>92</v>
      </c>
      <c r="C302" s="50"/>
      <c r="D302" s="51"/>
      <c r="E302" s="102">
        <f t="shared" si="436"/>
        <v>0</v>
      </c>
      <c r="F302" s="147"/>
      <c r="G302" s="18"/>
      <c r="H302" s="322" t="s">
        <v>336</v>
      </c>
      <c r="I302" s="79">
        <f t="shared" si="437"/>
        <v>0</v>
      </c>
      <c r="J302" s="79">
        <f t="shared" si="438"/>
        <v>0</v>
      </c>
      <c r="K302" s="102">
        <f t="shared" si="439"/>
        <v>0</v>
      </c>
      <c r="L302" s="535"/>
      <c r="M302" s="535"/>
      <c r="N302" s="407"/>
      <c r="O302" s="322" t="str">
        <f t="shared" si="440"/>
        <v>SME</v>
      </c>
      <c r="P302" s="79">
        <f t="shared" si="441"/>
        <v>0</v>
      </c>
      <c r="Q302" s="79">
        <f t="shared" si="442"/>
        <v>0</v>
      </c>
      <c r="R302" s="102">
        <f t="shared" si="443"/>
        <v>0</v>
      </c>
      <c r="S302" s="535"/>
      <c r="T302" s="535"/>
      <c r="U302" s="407"/>
      <c r="V302" s="322"/>
      <c r="W302" s="79">
        <f t="shared" si="444"/>
        <v>0</v>
      </c>
      <c r="X302" s="79">
        <f t="shared" si="445"/>
        <v>0</v>
      </c>
      <c r="Y302" s="102">
        <f t="shared" si="446"/>
        <v>0</v>
      </c>
      <c r="Z302" s="535"/>
      <c r="AA302" s="535"/>
      <c r="AB302" s="407"/>
      <c r="AC302" s="322"/>
      <c r="AD302" s="79">
        <f t="shared" si="447"/>
        <v>0</v>
      </c>
      <c r="AE302" s="79">
        <f t="shared" si="448"/>
        <v>0</v>
      </c>
      <c r="AF302" s="102">
        <f t="shared" si="449"/>
        <v>0</v>
      </c>
      <c r="AG302" s="535"/>
      <c r="AH302" s="535"/>
      <c r="AI302" s="407"/>
      <c r="AJ302" s="322"/>
      <c r="AK302" s="79">
        <f t="shared" si="450"/>
        <v>0</v>
      </c>
      <c r="AL302" s="79">
        <f t="shared" si="451"/>
        <v>0</v>
      </c>
      <c r="AM302" s="102">
        <f t="shared" si="452"/>
        <v>0</v>
      </c>
      <c r="AN302" s="535"/>
      <c r="AO302" s="535"/>
      <c r="AP302" s="407"/>
      <c r="AQ302" s="322"/>
      <c r="AR302" s="79">
        <f t="shared" si="453"/>
        <v>0</v>
      </c>
      <c r="AS302" s="79">
        <f t="shared" si="454"/>
        <v>0</v>
      </c>
      <c r="AT302" s="102">
        <f t="shared" si="455"/>
        <v>0</v>
      </c>
      <c r="AU302" s="535"/>
      <c r="AV302" s="535"/>
      <c r="AW302" s="407"/>
      <c r="AX302" s="322"/>
      <c r="AY302" s="79">
        <f t="shared" si="456"/>
        <v>0</v>
      </c>
      <c r="AZ302" s="79">
        <f t="shared" si="457"/>
        <v>0</v>
      </c>
      <c r="BA302" s="102">
        <f t="shared" si="458"/>
        <v>0</v>
      </c>
      <c r="BB302" s="535"/>
      <c r="BC302" s="535"/>
      <c r="BD302" s="407"/>
      <c r="BE302" s="322"/>
      <c r="BF302" s="79">
        <f t="shared" si="459"/>
        <v>0</v>
      </c>
      <c r="BG302" s="79">
        <f t="shared" si="460"/>
        <v>0</v>
      </c>
      <c r="BH302" s="102">
        <f t="shared" si="461"/>
        <v>0</v>
      </c>
      <c r="BI302" s="535"/>
      <c r="BJ302" s="535"/>
      <c r="BK302" s="407"/>
      <c r="BL302" s="322"/>
      <c r="BM302" s="79">
        <f t="shared" si="462"/>
        <v>0</v>
      </c>
      <c r="BN302" s="79">
        <f t="shared" si="463"/>
        <v>0</v>
      </c>
      <c r="BO302" s="102">
        <f t="shared" si="464"/>
        <v>0</v>
      </c>
      <c r="BP302" s="535"/>
      <c r="BQ302" s="535"/>
      <c r="BR302" s="407"/>
      <c r="BS302" s="322"/>
      <c r="BT302" s="79">
        <f t="shared" si="465"/>
        <v>0</v>
      </c>
      <c r="BU302" s="79">
        <f t="shared" si="466"/>
        <v>0</v>
      </c>
      <c r="BV302" s="102">
        <f t="shared" si="467"/>
        <v>0</v>
      </c>
      <c r="BW302" s="535"/>
      <c r="BX302" s="535"/>
      <c r="BY302" s="407"/>
      <c r="BZ302" s="322"/>
      <c r="CA302" s="79">
        <f t="shared" si="468"/>
        <v>0</v>
      </c>
      <c r="CB302" s="79">
        <f t="shared" si="469"/>
        <v>0</v>
      </c>
      <c r="CC302" s="102">
        <f t="shared" si="470"/>
        <v>0</v>
      </c>
      <c r="CD302" s="535"/>
      <c r="CE302" s="535"/>
      <c r="CF302" s="407"/>
      <c r="CG302" s="322"/>
      <c r="CH302" s="79">
        <f t="shared" si="471"/>
        <v>0</v>
      </c>
      <c r="CI302" s="79">
        <f t="shared" si="472"/>
        <v>0</v>
      </c>
      <c r="CJ302" s="102">
        <f t="shared" si="473"/>
        <v>0</v>
      </c>
      <c r="CK302" s="535"/>
      <c r="CL302" s="535"/>
      <c r="CM302" s="407"/>
      <c r="CN302" s="322"/>
      <c r="CO302" s="79">
        <f t="shared" si="474"/>
        <v>0</v>
      </c>
      <c r="CP302" s="79">
        <f t="shared" si="475"/>
        <v>0</v>
      </c>
      <c r="CQ302" s="102">
        <f t="shared" si="476"/>
        <v>0</v>
      </c>
      <c r="CR302" s="535"/>
      <c r="CS302" s="535"/>
      <c r="CT302" s="407"/>
      <c r="CU302" s="322"/>
      <c r="CV302" s="79">
        <f t="shared" si="477"/>
        <v>0</v>
      </c>
      <c r="CW302" s="79">
        <f t="shared" si="478"/>
        <v>0</v>
      </c>
      <c r="CX302" s="102">
        <f t="shared" si="479"/>
        <v>0</v>
      </c>
      <c r="CY302" s="535"/>
      <c r="CZ302" s="535"/>
      <c r="DA302" s="407"/>
      <c r="DB302" s="322"/>
      <c r="DC302" s="79">
        <f t="shared" si="480"/>
        <v>0</v>
      </c>
      <c r="DD302" s="79">
        <f t="shared" si="481"/>
        <v>0</v>
      </c>
      <c r="DE302" s="102">
        <f t="shared" si="482"/>
        <v>0</v>
      </c>
      <c r="DF302" s="535"/>
      <c r="DG302" s="535"/>
      <c r="DH302" s="407"/>
      <c r="DI302" s="322"/>
      <c r="DJ302" s="79">
        <f t="shared" si="483"/>
        <v>0</v>
      </c>
      <c r="DK302" s="79">
        <f t="shared" si="484"/>
        <v>0</v>
      </c>
      <c r="DL302" s="102">
        <f t="shared" si="485"/>
        <v>0</v>
      </c>
      <c r="DM302" s="535"/>
      <c r="DN302" s="535"/>
      <c r="DO302" s="407"/>
      <c r="DP302" s="322"/>
      <c r="DQ302" s="79">
        <f t="shared" si="486"/>
        <v>0</v>
      </c>
      <c r="DR302" s="79">
        <f t="shared" si="487"/>
        <v>0</v>
      </c>
      <c r="DS302" s="102">
        <f t="shared" si="488"/>
        <v>0</v>
      </c>
      <c r="DT302" s="535"/>
      <c r="DU302" s="535"/>
      <c r="DV302" s="407"/>
    </row>
    <row r="303" spans="1:126" ht="12.75" outlineLevel="1" x14ac:dyDescent="0.2">
      <c r="A303" s="92" t="s">
        <v>97</v>
      </c>
      <c r="B303" s="166" t="s">
        <v>92</v>
      </c>
      <c r="C303" s="50"/>
      <c r="D303" s="51"/>
      <c r="E303" s="102">
        <f t="shared" si="436"/>
        <v>0</v>
      </c>
      <c r="F303" s="147"/>
      <c r="G303" s="18"/>
      <c r="H303" s="322" t="s">
        <v>336</v>
      </c>
      <c r="I303" s="79">
        <f t="shared" si="437"/>
        <v>0</v>
      </c>
      <c r="J303" s="79">
        <f t="shared" si="438"/>
        <v>0</v>
      </c>
      <c r="K303" s="102">
        <f t="shared" si="439"/>
        <v>0</v>
      </c>
      <c r="L303" s="535"/>
      <c r="M303" s="535"/>
      <c r="N303" s="407"/>
      <c r="O303" s="322" t="str">
        <f t="shared" si="440"/>
        <v>SME</v>
      </c>
      <c r="P303" s="79">
        <f t="shared" si="441"/>
        <v>0</v>
      </c>
      <c r="Q303" s="79">
        <f t="shared" si="442"/>
        <v>0</v>
      </c>
      <c r="R303" s="102">
        <f t="shared" si="443"/>
        <v>0</v>
      </c>
      <c r="S303" s="535"/>
      <c r="T303" s="535"/>
      <c r="U303" s="407"/>
      <c r="V303" s="322"/>
      <c r="W303" s="79">
        <f t="shared" si="444"/>
        <v>0</v>
      </c>
      <c r="X303" s="79">
        <f t="shared" si="445"/>
        <v>0</v>
      </c>
      <c r="Y303" s="102">
        <f t="shared" si="446"/>
        <v>0</v>
      </c>
      <c r="Z303" s="535"/>
      <c r="AA303" s="535"/>
      <c r="AB303" s="407"/>
      <c r="AC303" s="322"/>
      <c r="AD303" s="79">
        <f t="shared" si="447"/>
        <v>0</v>
      </c>
      <c r="AE303" s="79">
        <f t="shared" si="448"/>
        <v>0</v>
      </c>
      <c r="AF303" s="102">
        <f t="shared" si="449"/>
        <v>0</v>
      </c>
      <c r="AG303" s="535"/>
      <c r="AH303" s="535"/>
      <c r="AI303" s="407"/>
      <c r="AJ303" s="322"/>
      <c r="AK303" s="79">
        <f t="shared" si="450"/>
        <v>0</v>
      </c>
      <c r="AL303" s="79">
        <f t="shared" si="451"/>
        <v>0</v>
      </c>
      <c r="AM303" s="102">
        <f t="shared" si="452"/>
        <v>0</v>
      </c>
      <c r="AN303" s="535"/>
      <c r="AO303" s="535"/>
      <c r="AP303" s="407"/>
      <c r="AQ303" s="322"/>
      <c r="AR303" s="79">
        <f t="shared" si="453"/>
        <v>0</v>
      </c>
      <c r="AS303" s="79">
        <f t="shared" si="454"/>
        <v>0</v>
      </c>
      <c r="AT303" s="102">
        <f t="shared" si="455"/>
        <v>0</v>
      </c>
      <c r="AU303" s="535"/>
      <c r="AV303" s="535"/>
      <c r="AW303" s="407"/>
      <c r="AX303" s="322"/>
      <c r="AY303" s="79">
        <f t="shared" si="456"/>
        <v>0</v>
      </c>
      <c r="AZ303" s="79">
        <f t="shared" si="457"/>
        <v>0</v>
      </c>
      <c r="BA303" s="102">
        <f t="shared" si="458"/>
        <v>0</v>
      </c>
      <c r="BB303" s="535"/>
      <c r="BC303" s="535"/>
      <c r="BD303" s="407"/>
      <c r="BE303" s="322"/>
      <c r="BF303" s="79">
        <f t="shared" si="459"/>
        <v>0</v>
      </c>
      <c r="BG303" s="79">
        <f t="shared" si="460"/>
        <v>0</v>
      </c>
      <c r="BH303" s="102">
        <f t="shared" si="461"/>
        <v>0</v>
      </c>
      <c r="BI303" s="535"/>
      <c r="BJ303" s="535"/>
      <c r="BK303" s="407"/>
      <c r="BL303" s="322"/>
      <c r="BM303" s="79">
        <f t="shared" si="462"/>
        <v>0</v>
      </c>
      <c r="BN303" s="79">
        <f t="shared" si="463"/>
        <v>0</v>
      </c>
      <c r="BO303" s="102">
        <f t="shared" si="464"/>
        <v>0</v>
      </c>
      <c r="BP303" s="535"/>
      <c r="BQ303" s="535"/>
      <c r="BR303" s="407"/>
      <c r="BS303" s="322"/>
      <c r="BT303" s="79">
        <f t="shared" si="465"/>
        <v>0</v>
      </c>
      <c r="BU303" s="79">
        <f t="shared" si="466"/>
        <v>0</v>
      </c>
      <c r="BV303" s="102">
        <f t="shared" si="467"/>
        <v>0</v>
      </c>
      <c r="BW303" s="535"/>
      <c r="BX303" s="535"/>
      <c r="BY303" s="407"/>
      <c r="BZ303" s="322"/>
      <c r="CA303" s="79">
        <f t="shared" si="468"/>
        <v>0</v>
      </c>
      <c r="CB303" s="79">
        <f t="shared" si="469"/>
        <v>0</v>
      </c>
      <c r="CC303" s="102">
        <f t="shared" si="470"/>
        <v>0</v>
      </c>
      <c r="CD303" s="535"/>
      <c r="CE303" s="535"/>
      <c r="CF303" s="407"/>
      <c r="CG303" s="322"/>
      <c r="CH303" s="79">
        <f t="shared" si="471"/>
        <v>0</v>
      </c>
      <c r="CI303" s="79">
        <f t="shared" si="472"/>
        <v>0</v>
      </c>
      <c r="CJ303" s="102">
        <f t="shared" si="473"/>
        <v>0</v>
      </c>
      <c r="CK303" s="535"/>
      <c r="CL303" s="535"/>
      <c r="CM303" s="407"/>
      <c r="CN303" s="322"/>
      <c r="CO303" s="79">
        <f t="shared" si="474"/>
        <v>0</v>
      </c>
      <c r="CP303" s="79">
        <f t="shared" si="475"/>
        <v>0</v>
      </c>
      <c r="CQ303" s="102">
        <f t="shared" si="476"/>
        <v>0</v>
      </c>
      <c r="CR303" s="535"/>
      <c r="CS303" s="535"/>
      <c r="CT303" s="407"/>
      <c r="CU303" s="322"/>
      <c r="CV303" s="79">
        <f t="shared" si="477"/>
        <v>0</v>
      </c>
      <c r="CW303" s="79">
        <f t="shared" si="478"/>
        <v>0</v>
      </c>
      <c r="CX303" s="102">
        <f t="shared" si="479"/>
        <v>0</v>
      </c>
      <c r="CY303" s="535"/>
      <c r="CZ303" s="535"/>
      <c r="DA303" s="407"/>
      <c r="DB303" s="322"/>
      <c r="DC303" s="79">
        <f t="shared" si="480"/>
        <v>0</v>
      </c>
      <c r="DD303" s="79">
        <f t="shared" si="481"/>
        <v>0</v>
      </c>
      <c r="DE303" s="102">
        <f t="shared" si="482"/>
        <v>0</v>
      </c>
      <c r="DF303" s="535"/>
      <c r="DG303" s="535"/>
      <c r="DH303" s="407"/>
      <c r="DI303" s="322"/>
      <c r="DJ303" s="79">
        <f t="shared" si="483"/>
        <v>0</v>
      </c>
      <c r="DK303" s="79">
        <f t="shared" si="484"/>
        <v>0</v>
      </c>
      <c r="DL303" s="102">
        <f t="shared" si="485"/>
        <v>0</v>
      </c>
      <c r="DM303" s="535"/>
      <c r="DN303" s="535"/>
      <c r="DO303" s="407"/>
      <c r="DP303" s="322"/>
      <c r="DQ303" s="79">
        <f t="shared" si="486"/>
        <v>0</v>
      </c>
      <c r="DR303" s="79">
        <f t="shared" si="487"/>
        <v>0</v>
      </c>
      <c r="DS303" s="102">
        <f t="shared" si="488"/>
        <v>0</v>
      </c>
      <c r="DT303" s="535"/>
      <c r="DU303" s="535"/>
      <c r="DV303" s="407"/>
    </row>
    <row r="304" spans="1:126" ht="12.75" outlineLevel="1" x14ac:dyDescent="0.2">
      <c r="A304" s="92" t="s">
        <v>98</v>
      </c>
      <c r="B304" s="166" t="s">
        <v>93</v>
      </c>
      <c r="C304" s="52"/>
      <c r="D304" s="51"/>
      <c r="E304" s="102">
        <f t="shared" si="436"/>
        <v>0</v>
      </c>
      <c r="F304" s="147"/>
      <c r="G304" s="18" t="s">
        <v>189</v>
      </c>
      <c r="H304" s="322" t="s">
        <v>336</v>
      </c>
      <c r="I304" s="79">
        <f t="shared" si="437"/>
        <v>0</v>
      </c>
      <c r="J304" s="79">
        <f t="shared" si="438"/>
        <v>0</v>
      </c>
      <c r="K304" s="102">
        <f t="shared" si="439"/>
        <v>0</v>
      </c>
      <c r="L304" s="535"/>
      <c r="M304" s="535"/>
      <c r="N304" s="407"/>
      <c r="O304" s="322" t="str">
        <f t="shared" si="440"/>
        <v>SME</v>
      </c>
      <c r="P304" s="79">
        <f t="shared" si="441"/>
        <v>0</v>
      </c>
      <c r="Q304" s="79">
        <f t="shared" si="442"/>
        <v>0</v>
      </c>
      <c r="R304" s="102">
        <f t="shared" si="443"/>
        <v>0</v>
      </c>
      <c r="S304" s="535"/>
      <c r="T304" s="535"/>
      <c r="U304" s="407"/>
      <c r="V304" s="322"/>
      <c r="W304" s="79">
        <f t="shared" si="444"/>
        <v>0</v>
      </c>
      <c r="X304" s="79">
        <f t="shared" si="445"/>
        <v>0</v>
      </c>
      <c r="Y304" s="102">
        <f t="shared" si="446"/>
        <v>0</v>
      </c>
      <c r="Z304" s="535"/>
      <c r="AA304" s="535"/>
      <c r="AB304" s="407"/>
      <c r="AC304" s="322"/>
      <c r="AD304" s="79">
        <f t="shared" si="447"/>
        <v>0</v>
      </c>
      <c r="AE304" s="79">
        <f t="shared" si="448"/>
        <v>0</v>
      </c>
      <c r="AF304" s="102">
        <f t="shared" si="449"/>
        <v>0</v>
      </c>
      <c r="AG304" s="535"/>
      <c r="AH304" s="535"/>
      <c r="AI304" s="407"/>
      <c r="AJ304" s="322"/>
      <c r="AK304" s="79">
        <f t="shared" si="450"/>
        <v>0</v>
      </c>
      <c r="AL304" s="79">
        <f t="shared" si="451"/>
        <v>0</v>
      </c>
      <c r="AM304" s="102">
        <f t="shared" si="452"/>
        <v>0</v>
      </c>
      <c r="AN304" s="535"/>
      <c r="AO304" s="535"/>
      <c r="AP304" s="407"/>
      <c r="AQ304" s="322"/>
      <c r="AR304" s="79">
        <f t="shared" si="453"/>
        <v>0</v>
      </c>
      <c r="AS304" s="79">
        <f t="shared" si="454"/>
        <v>0</v>
      </c>
      <c r="AT304" s="102">
        <f t="shared" si="455"/>
        <v>0</v>
      </c>
      <c r="AU304" s="535"/>
      <c r="AV304" s="535"/>
      <c r="AW304" s="407"/>
      <c r="AX304" s="322"/>
      <c r="AY304" s="79">
        <f t="shared" si="456"/>
        <v>0</v>
      </c>
      <c r="AZ304" s="79">
        <f t="shared" si="457"/>
        <v>0</v>
      </c>
      <c r="BA304" s="102">
        <f t="shared" si="458"/>
        <v>0</v>
      </c>
      <c r="BB304" s="535"/>
      <c r="BC304" s="535"/>
      <c r="BD304" s="407"/>
      <c r="BE304" s="322"/>
      <c r="BF304" s="79">
        <f t="shared" si="459"/>
        <v>0</v>
      </c>
      <c r="BG304" s="79">
        <f t="shared" si="460"/>
        <v>0</v>
      </c>
      <c r="BH304" s="102">
        <f t="shared" si="461"/>
        <v>0</v>
      </c>
      <c r="BI304" s="535"/>
      <c r="BJ304" s="535"/>
      <c r="BK304" s="407"/>
      <c r="BL304" s="322"/>
      <c r="BM304" s="79">
        <f t="shared" si="462"/>
        <v>0</v>
      </c>
      <c r="BN304" s="79">
        <f t="shared" si="463"/>
        <v>0</v>
      </c>
      <c r="BO304" s="102">
        <f t="shared" si="464"/>
        <v>0</v>
      </c>
      <c r="BP304" s="535"/>
      <c r="BQ304" s="535"/>
      <c r="BR304" s="407"/>
      <c r="BS304" s="322"/>
      <c r="BT304" s="79">
        <f t="shared" si="465"/>
        <v>0</v>
      </c>
      <c r="BU304" s="79">
        <f t="shared" si="466"/>
        <v>0</v>
      </c>
      <c r="BV304" s="102">
        <f t="shared" si="467"/>
        <v>0</v>
      </c>
      <c r="BW304" s="535"/>
      <c r="BX304" s="535"/>
      <c r="BY304" s="407"/>
      <c r="BZ304" s="322"/>
      <c r="CA304" s="79">
        <f t="shared" si="468"/>
        <v>0</v>
      </c>
      <c r="CB304" s="79">
        <f t="shared" si="469"/>
        <v>0</v>
      </c>
      <c r="CC304" s="102">
        <f t="shared" si="470"/>
        <v>0</v>
      </c>
      <c r="CD304" s="535"/>
      <c r="CE304" s="535"/>
      <c r="CF304" s="407"/>
      <c r="CG304" s="322"/>
      <c r="CH304" s="79">
        <f t="shared" si="471"/>
        <v>0</v>
      </c>
      <c r="CI304" s="79">
        <f t="shared" si="472"/>
        <v>0</v>
      </c>
      <c r="CJ304" s="102">
        <f t="shared" si="473"/>
        <v>0</v>
      </c>
      <c r="CK304" s="535"/>
      <c r="CL304" s="535"/>
      <c r="CM304" s="407"/>
      <c r="CN304" s="322"/>
      <c r="CO304" s="79">
        <f t="shared" si="474"/>
        <v>0</v>
      </c>
      <c r="CP304" s="79">
        <f t="shared" si="475"/>
        <v>0</v>
      </c>
      <c r="CQ304" s="102">
        <f t="shared" si="476"/>
        <v>0</v>
      </c>
      <c r="CR304" s="535"/>
      <c r="CS304" s="535"/>
      <c r="CT304" s="407"/>
      <c r="CU304" s="322"/>
      <c r="CV304" s="79">
        <f t="shared" si="477"/>
        <v>0</v>
      </c>
      <c r="CW304" s="79">
        <f t="shared" si="478"/>
        <v>0</v>
      </c>
      <c r="CX304" s="102">
        <f t="shared" si="479"/>
        <v>0</v>
      </c>
      <c r="CY304" s="535"/>
      <c r="CZ304" s="535"/>
      <c r="DA304" s="407"/>
      <c r="DB304" s="322"/>
      <c r="DC304" s="79">
        <f t="shared" si="480"/>
        <v>0</v>
      </c>
      <c r="DD304" s="79">
        <f t="shared" si="481"/>
        <v>0</v>
      </c>
      <c r="DE304" s="102">
        <f t="shared" si="482"/>
        <v>0</v>
      </c>
      <c r="DF304" s="535"/>
      <c r="DG304" s="535"/>
      <c r="DH304" s="407"/>
      <c r="DI304" s="322"/>
      <c r="DJ304" s="79">
        <f t="shared" si="483"/>
        <v>0</v>
      </c>
      <c r="DK304" s="79">
        <f t="shared" si="484"/>
        <v>0</v>
      </c>
      <c r="DL304" s="102">
        <f t="shared" si="485"/>
        <v>0</v>
      </c>
      <c r="DM304" s="535"/>
      <c r="DN304" s="535"/>
      <c r="DO304" s="407"/>
      <c r="DP304" s="322"/>
      <c r="DQ304" s="79">
        <f t="shared" si="486"/>
        <v>0</v>
      </c>
      <c r="DR304" s="79">
        <f t="shared" si="487"/>
        <v>0</v>
      </c>
      <c r="DS304" s="102">
        <f t="shared" si="488"/>
        <v>0</v>
      </c>
      <c r="DT304" s="535"/>
      <c r="DU304" s="535"/>
      <c r="DV304" s="407"/>
    </row>
    <row r="305" spans="1:126" ht="12.75" outlineLevel="1" x14ac:dyDescent="0.2">
      <c r="A305" s="92" t="s">
        <v>98</v>
      </c>
      <c r="B305" s="166" t="s">
        <v>93</v>
      </c>
      <c r="C305" s="52"/>
      <c r="D305" s="51"/>
      <c r="E305" s="102">
        <f t="shared" si="436"/>
        <v>0</v>
      </c>
      <c r="F305" s="147"/>
      <c r="G305" s="18"/>
      <c r="H305" s="322" t="s">
        <v>336</v>
      </c>
      <c r="I305" s="79">
        <f t="shared" si="437"/>
        <v>0</v>
      </c>
      <c r="J305" s="79">
        <f t="shared" si="438"/>
        <v>0</v>
      </c>
      <c r="K305" s="102">
        <f t="shared" si="439"/>
        <v>0</v>
      </c>
      <c r="L305" s="535"/>
      <c r="M305" s="535"/>
      <c r="N305" s="407"/>
      <c r="O305" s="322" t="str">
        <f t="shared" si="440"/>
        <v>SME</v>
      </c>
      <c r="P305" s="79">
        <f t="shared" si="441"/>
        <v>0</v>
      </c>
      <c r="Q305" s="79">
        <f t="shared" si="442"/>
        <v>0</v>
      </c>
      <c r="R305" s="102">
        <f t="shared" si="443"/>
        <v>0</v>
      </c>
      <c r="S305" s="535"/>
      <c r="T305" s="535"/>
      <c r="U305" s="407"/>
      <c r="V305" s="322"/>
      <c r="W305" s="79">
        <f t="shared" si="444"/>
        <v>0</v>
      </c>
      <c r="X305" s="79">
        <f t="shared" si="445"/>
        <v>0</v>
      </c>
      <c r="Y305" s="102">
        <f t="shared" si="446"/>
        <v>0</v>
      </c>
      <c r="Z305" s="535"/>
      <c r="AA305" s="535"/>
      <c r="AB305" s="407"/>
      <c r="AC305" s="322"/>
      <c r="AD305" s="79">
        <f t="shared" si="447"/>
        <v>0</v>
      </c>
      <c r="AE305" s="79">
        <f t="shared" si="448"/>
        <v>0</v>
      </c>
      <c r="AF305" s="102">
        <f t="shared" si="449"/>
        <v>0</v>
      </c>
      <c r="AG305" s="535"/>
      <c r="AH305" s="535"/>
      <c r="AI305" s="407"/>
      <c r="AJ305" s="322"/>
      <c r="AK305" s="79">
        <f t="shared" si="450"/>
        <v>0</v>
      </c>
      <c r="AL305" s="79">
        <f t="shared" si="451"/>
        <v>0</v>
      </c>
      <c r="AM305" s="102">
        <f t="shared" si="452"/>
        <v>0</v>
      </c>
      <c r="AN305" s="535"/>
      <c r="AO305" s="535"/>
      <c r="AP305" s="407"/>
      <c r="AQ305" s="322"/>
      <c r="AR305" s="79">
        <f t="shared" si="453"/>
        <v>0</v>
      </c>
      <c r="AS305" s="79">
        <f t="shared" si="454"/>
        <v>0</v>
      </c>
      <c r="AT305" s="102">
        <f t="shared" si="455"/>
        <v>0</v>
      </c>
      <c r="AU305" s="535"/>
      <c r="AV305" s="535"/>
      <c r="AW305" s="407"/>
      <c r="AX305" s="322"/>
      <c r="AY305" s="79">
        <f t="shared" si="456"/>
        <v>0</v>
      </c>
      <c r="AZ305" s="79">
        <f t="shared" si="457"/>
        <v>0</v>
      </c>
      <c r="BA305" s="102">
        <f t="shared" si="458"/>
        <v>0</v>
      </c>
      <c r="BB305" s="535"/>
      <c r="BC305" s="535"/>
      <c r="BD305" s="407"/>
      <c r="BE305" s="322"/>
      <c r="BF305" s="79">
        <f t="shared" si="459"/>
        <v>0</v>
      </c>
      <c r="BG305" s="79">
        <f t="shared" si="460"/>
        <v>0</v>
      </c>
      <c r="BH305" s="102">
        <f t="shared" si="461"/>
        <v>0</v>
      </c>
      <c r="BI305" s="535"/>
      <c r="BJ305" s="535"/>
      <c r="BK305" s="407"/>
      <c r="BL305" s="322"/>
      <c r="BM305" s="79">
        <f t="shared" si="462"/>
        <v>0</v>
      </c>
      <c r="BN305" s="79">
        <f t="shared" si="463"/>
        <v>0</v>
      </c>
      <c r="BO305" s="102">
        <f t="shared" si="464"/>
        <v>0</v>
      </c>
      <c r="BP305" s="535"/>
      <c r="BQ305" s="535"/>
      <c r="BR305" s="407"/>
      <c r="BS305" s="322"/>
      <c r="BT305" s="79">
        <f t="shared" si="465"/>
        <v>0</v>
      </c>
      <c r="BU305" s="79">
        <f t="shared" si="466"/>
        <v>0</v>
      </c>
      <c r="BV305" s="102">
        <f t="shared" si="467"/>
        <v>0</v>
      </c>
      <c r="BW305" s="535"/>
      <c r="BX305" s="535"/>
      <c r="BY305" s="407"/>
      <c r="BZ305" s="322"/>
      <c r="CA305" s="79">
        <f t="shared" si="468"/>
        <v>0</v>
      </c>
      <c r="CB305" s="79">
        <f t="shared" si="469"/>
        <v>0</v>
      </c>
      <c r="CC305" s="102">
        <f t="shared" si="470"/>
        <v>0</v>
      </c>
      <c r="CD305" s="535"/>
      <c r="CE305" s="535"/>
      <c r="CF305" s="407"/>
      <c r="CG305" s="322"/>
      <c r="CH305" s="79">
        <f t="shared" si="471"/>
        <v>0</v>
      </c>
      <c r="CI305" s="79">
        <f t="shared" si="472"/>
        <v>0</v>
      </c>
      <c r="CJ305" s="102">
        <f t="shared" si="473"/>
        <v>0</v>
      </c>
      <c r="CK305" s="535"/>
      <c r="CL305" s="535"/>
      <c r="CM305" s="407"/>
      <c r="CN305" s="322"/>
      <c r="CO305" s="79">
        <f t="shared" si="474"/>
        <v>0</v>
      </c>
      <c r="CP305" s="79">
        <f t="shared" si="475"/>
        <v>0</v>
      </c>
      <c r="CQ305" s="102">
        <f t="shared" si="476"/>
        <v>0</v>
      </c>
      <c r="CR305" s="535"/>
      <c r="CS305" s="535"/>
      <c r="CT305" s="407"/>
      <c r="CU305" s="322"/>
      <c r="CV305" s="79">
        <f t="shared" si="477"/>
        <v>0</v>
      </c>
      <c r="CW305" s="79">
        <f t="shared" si="478"/>
        <v>0</v>
      </c>
      <c r="CX305" s="102">
        <f t="shared" si="479"/>
        <v>0</v>
      </c>
      <c r="CY305" s="535"/>
      <c r="CZ305" s="535"/>
      <c r="DA305" s="407"/>
      <c r="DB305" s="322"/>
      <c r="DC305" s="79">
        <f t="shared" si="480"/>
        <v>0</v>
      </c>
      <c r="DD305" s="79">
        <f t="shared" si="481"/>
        <v>0</v>
      </c>
      <c r="DE305" s="102">
        <f t="shared" si="482"/>
        <v>0</v>
      </c>
      <c r="DF305" s="535"/>
      <c r="DG305" s="535"/>
      <c r="DH305" s="407"/>
      <c r="DI305" s="322"/>
      <c r="DJ305" s="79">
        <f t="shared" si="483"/>
        <v>0</v>
      </c>
      <c r="DK305" s="79">
        <f t="shared" si="484"/>
        <v>0</v>
      </c>
      <c r="DL305" s="102">
        <f t="shared" si="485"/>
        <v>0</v>
      </c>
      <c r="DM305" s="535"/>
      <c r="DN305" s="535"/>
      <c r="DO305" s="407"/>
      <c r="DP305" s="322"/>
      <c r="DQ305" s="79">
        <f t="shared" si="486"/>
        <v>0</v>
      </c>
      <c r="DR305" s="79">
        <f t="shared" si="487"/>
        <v>0</v>
      </c>
      <c r="DS305" s="102">
        <f t="shared" si="488"/>
        <v>0</v>
      </c>
      <c r="DT305" s="535"/>
      <c r="DU305" s="535"/>
      <c r="DV305" s="407"/>
    </row>
    <row r="306" spans="1:126" ht="12.75" outlineLevel="1" x14ac:dyDescent="0.2">
      <c r="A306" s="92" t="s">
        <v>98</v>
      </c>
      <c r="B306" s="166" t="s">
        <v>93</v>
      </c>
      <c r="C306" s="52"/>
      <c r="D306" s="51"/>
      <c r="E306" s="102">
        <f t="shared" si="436"/>
        <v>0</v>
      </c>
      <c r="F306" s="147"/>
      <c r="G306" s="18"/>
      <c r="H306" s="322" t="s">
        <v>336</v>
      </c>
      <c r="I306" s="79">
        <f t="shared" si="437"/>
        <v>0</v>
      </c>
      <c r="J306" s="79">
        <f t="shared" si="438"/>
        <v>0</v>
      </c>
      <c r="K306" s="102">
        <f t="shared" si="439"/>
        <v>0</v>
      </c>
      <c r="L306" s="535"/>
      <c r="M306" s="535"/>
      <c r="N306" s="407"/>
      <c r="O306" s="322" t="str">
        <f t="shared" si="440"/>
        <v>SME</v>
      </c>
      <c r="P306" s="79">
        <f t="shared" si="441"/>
        <v>0</v>
      </c>
      <c r="Q306" s="79">
        <f t="shared" si="442"/>
        <v>0</v>
      </c>
      <c r="R306" s="102">
        <f t="shared" si="443"/>
        <v>0</v>
      </c>
      <c r="S306" s="535"/>
      <c r="T306" s="535"/>
      <c r="U306" s="407"/>
      <c r="V306" s="322"/>
      <c r="W306" s="79">
        <f t="shared" si="444"/>
        <v>0</v>
      </c>
      <c r="X306" s="79">
        <f t="shared" si="445"/>
        <v>0</v>
      </c>
      <c r="Y306" s="102">
        <f t="shared" si="446"/>
        <v>0</v>
      </c>
      <c r="Z306" s="535"/>
      <c r="AA306" s="535"/>
      <c r="AB306" s="407"/>
      <c r="AC306" s="322"/>
      <c r="AD306" s="79">
        <f t="shared" si="447"/>
        <v>0</v>
      </c>
      <c r="AE306" s="79">
        <f t="shared" si="448"/>
        <v>0</v>
      </c>
      <c r="AF306" s="102">
        <f t="shared" si="449"/>
        <v>0</v>
      </c>
      <c r="AG306" s="535"/>
      <c r="AH306" s="535"/>
      <c r="AI306" s="407"/>
      <c r="AJ306" s="322"/>
      <c r="AK306" s="79">
        <f t="shared" si="450"/>
        <v>0</v>
      </c>
      <c r="AL306" s="79">
        <f t="shared" si="451"/>
        <v>0</v>
      </c>
      <c r="AM306" s="102">
        <f t="shared" si="452"/>
        <v>0</v>
      </c>
      <c r="AN306" s="535"/>
      <c r="AO306" s="535"/>
      <c r="AP306" s="407"/>
      <c r="AQ306" s="322"/>
      <c r="AR306" s="79">
        <f t="shared" si="453"/>
        <v>0</v>
      </c>
      <c r="AS306" s="79">
        <f t="shared" si="454"/>
        <v>0</v>
      </c>
      <c r="AT306" s="102">
        <f t="shared" si="455"/>
        <v>0</v>
      </c>
      <c r="AU306" s="535"/>
      <c r="AV306" s="535"/>
      <c r="AW306" s="407"/>
      <c r="AX306" s="322"/>
      <c r="AY306" s="79">
        <f t="shared" si="456"/>
        <v>0</v>
      </c>
      <c r="AZ306" s="79">
        <f t="shared" si="457"/>
        <v>0</v>
      </c>
      <c r="BA306" s="102">
        <f t="shared" si="458"/>
        <v>0</v>
      </c>
      <c r="BB306" s="535"/>
      <c r="BC306" s="535"/>
      <c r="BD306" s="407"/>
      <c r="BE306" s="322"/>
      <c r="BF306" s="79">
        <f t="shared" si="459"/>
        <v>0</v>
      </c>
      <c r="BG306" s="79">
        <f t="shared" si="460"/>
        <v>0</v>
      </c>
      <c r="BH306" s="102">
        <f t="shared" si="461"/>
        <v>0</v>
      </c>
      <c r="BI306" s="535"/>
      <c r="BJ306" s="535"/>
      <c r="BK306" s="407"/>
      <c r="BL306" s="322"/>
      <c r="BM306" s="79">
        <f t="shared" si="462"/>
        <v>0</v>
      </c>
      <c r="BN306" s="79">
        <f t="shared" si="463"/>
        <v>0</v>
      </c>
      <c r="BO306" s="102">
        <f t="shared" si="464"/>
        <v>0</v>
      </c>
      <c r="BP306" s="535"/>
      <c r="BQ306" s="535"/>
      <c r="BR306" s="407"/>
      <c r="BS306" s="322"/>
      <c r="BT306" s="79">
        <f t="shared" si="465"/>
        <v>0</v>
      </c>
      <c r="BU306" s="79">
        <f t="shared" si="466"/>
        <v>0</v>
      </c>
      <c r="BV306" s="102">
        <f t="shared" si="467"/>
        <v>0</v>
      </c>
      <c r="BW306" s="535"/>
      <c r="BX306" s="535"/>
      <c r="BY306" s="407"/>
      <c r="BZ306" s="322"/>
      <c r="CA306" s="79">
        <f t="shared" si="468"/>
        <v>0</v>
      </c>
      <c r="CB306" s="79">
        <f t="shared" si="469"/>
        <v>0</v>
      </c>
      <c r="CC306" s="102">
        <f t="shared" si="470"/>
        <v>0</v>
      </c>
      <c r="CD306" s="535"/>
      <c r="CE306" s="535"/>
      <c r="CF306" s="407"/>
      <c r="CG306" s="322"/>
      <c r="CH306" s="79">
        <f t="shared" si="471"/>
        <v>0</v>
      </c>
      <c r="CI306" s="79">
        <f t="shared" si="472"/>
        <v>0</v>
      </c>
      <c r="CJ306" s="102">
        <f t="shared" si="473"/>
        <v>0</v>
      </c>
      <c r="CK306" s="535"/>
      <c r="CL306" s="535"/>
      <c r="CM306" s="407"/>
      <c r="CN306" s="322"/>
      <c r="CO306" s="79">
        <f t="shared" si="474"/>
        <v>0</v>
      </c>
      <c r="CP306" s="79">
        <f t="shared" si="475"/>
        <v>0</v>
      </c>
      <c r="CQ306" s="102">
        <f t="shared" si="476"/>
        <v>0</v>
      </c>
      <c r="CR306" s="535"/>
      <c r="CS306" s="535"/>
      <c r="CT306" s="407"/>
      <c r="CU306" s="322"/>
      <c r="CV306" s="79">
        <f t="shared" si="477"/>
        <v>0</v>
      </c>
      <c r="CW306" s="79">
        <f t="shared" si="478"/>
        <v>0</v>
      </c>
      <c r="CX306" s="102">
        <f t="shared" si="479"/>
        <v>0</v>
      </c>
      <c r="CY306" s="535"/>
      <c r="CZ306" s="535"/>
      <c r="DA306" s="407"/>
      <c r="DB306" s="322"/>
      <c r="DC306" s="79">
        <f t="shared" si="480"/>
        <v>0</v>
      </c>
      <c r="DD306" s="79">
        <f t="shared" si="481"/>
        <v>0</v>
      </c>
      <c r="DE306" s="102">
        <f t="shared" si="482"/>
        <v>0</v>
      </c>
      <c r="DF306" s="535"/>
      <c r="DG306" s="535"/>
      <c r="DH306" s="407"/>
      <c r="DI306" s="322"/>
      <c r="DJ306" s="79">
        <f t="shared" si="483"/>
        <v>0</v>
      </c>
      <c r="DK306" s="79">
        <f t="shared" si="484"/>
        <v>0</v>
      </c>
      <c r="DL306" s="102">
        <f t="shared" si="485"/>
        <v>0</v>
      </c>
      <c r="DM306" s="535"/>
      <c r="DN306" s="535"/>
      <c r="DO306" s="407"/>
      <c r="DP306" s="322"/>
      <c r="DQ306" s="79">
        <f t="shared" si="486"/>
        <v>0</v>
      </c>
      <c r="DR306" s="79">
        <f t="shared" si="487"/>
        <v>0</v>
      </c>
      <c r="DS306" s="102">
        <f t="shared" si="488"/>
        <v>0</v>
      </c>
      <c r="DT306" s="535"/>
      <c r="DU306" s="535"/>
      <c r="DV306" s="407"/>
    </row>
    <row r="307" spans="1:126" ht="12.75" outlineLevel="1" x14ac:dyDescent="0.2">
      <c r="A307" s="92" t="s">
        <v>28</v>
      </c>
      <c r="B307" s="166" t="s">
        <v>92</v>
      </c>
      <c r="C307" s="52"/>
      <c r="D307" s="51"/>
      <c r="E307" s="102">
        <f t="shared" si="436"/>
        <v>0</v>
      </c>
      <c r="F307" s="147"/>
      <c r="G307" s="18"/>
      <c r="H307" s="322" t="s">
        <v>336</v>
      </c>
      <c r="I307" s="79">
        <f t="shared" si="437"/>
        <v>0</v>
      </c>
      <c r="J307" s="79">
        <f t="shared" si="438"/>
        <v>0</v>
      </c>
      <c r="K307" s="102">
        <f t="shared" si="439"/>
        <v>0</v>
      </c>
      <c r="L307" s="535"/>
      <c r="M307" s="535"/>
      <c r="N307" s="407"/>
      <c r="O307" s="322" t="str">
        <f t="shared" si="440"/>
        <v>SME</v>
      </c>
      <c r="P307" s="79">
        <f t="shared" si="441"/>
        <v>0</v>
      </c>
      <c r="Q307" s="79">
        <f t="shared" si="442"/>
        <v>0</v>
      </c>
      <c r="R307" s="102">
        <f t="shared" si="443"/>
        <v>0</v>
      </c>
      <c r="S307" s="535"/>
      <c r="T307" s="535"/>
      <c r="U307" s="407"/>
      <c r="V307" s="322"/>
      <c r="W307" s="79">
        <f t="shared" si="444"/>
        <v>0</v>
      </c>
      <c r="X307" s="79">
        <f t="shared" si="445"/>
        <v>0</v>
      </c>
      <c r="Y307" s="102">
        <f t="shared" si="446"/>
        <v>0</v>
      </c>
      <c r="Z307" s="535"/>
      <c r="AA307" s="535"/>
      <c r="AB307" s="407"/>
      <c r="AC307" s="322"/>
      <c r="AD307" s="79">
        <f t="shared" si="447"/>
        <v>0</v>
      </c>
      <c r="AE307" s="79">
        <f t="shared" si="448"/>
        <v>0</v>
      </c>
      <c r="AF307" s="102">
        <f t="shared" si="449"/>
        <v>0</v>
      </c>
      <c r="AG307" s="535"/>
      <c r="AH307" s="535"/>
      <c r="AI307" s="407"/>
      <c r="AJ307" s="322"/>
      <c r="AK307" s="79">
        <f t="shared" si="450"/>
        <v>0</v>
      </c>
      <c r="AL307" s="79">
        <f t="shared" si="451"/>
        <v>0</v>
      </c>
      <c r="AM307" s="102">
        <f t="shared" si="452"/>
        <v>0</v>
      </c>
      <c r="AN307" s="535"/>
      <c r="AO307" s="535"/>
      <c r="AP307" s="407"/>
      <c r="AQ307" s="322"/>
      <c r="AR307" s="79">
        <f t="shared" si="453"/>
        <v>0</v>
      </c>
      <c r="AS307" s="79">
        <f t="shared" si="454"/>
        <v>0</v>
      </c>
      <c r="AT307" s="102">
        <f t="shared" si="455"/>
        <v>0</v>
      </c>
      <c r="AU307" s="535"/>
      <c r="AV307" s="535"/>
      <c r="AW307" s="407"/>
      <c r="AX307" s="322"/>
      <c r="AY307" s="79">
        <f t="shared" si="456"/>
        <v>0</v>
      </c>
      <c r="AZ307" s="79">
        <f t="shared" si="457"/>
        <v>0</v>
      </c>
      <c r="BA307" s="102">
        <f t="shared" si="458"/>
        <v>0</v>
      </c>
      <c r="BB307" s="535"/>
      <c r="BC307" s="535"/>
      <c r="BD307" s="407"/>
      <c r="BE307" s="322"/>
      <c r="BF307" s="79">
        <f t="shared" si="459"/>
        <v>0</v>
      </c>
      <c r="BG307" s="79">
        <f t="shared" si="460"/>
        <v>0</v>
      </c>
      <c r="BH307" s="102">
        <f t="shared" si="461"/>
        <v>0</v>
      </c>
      <c r="BI307" s="535"/>
      <c r="BJ307" s="535"/>
      <c r="BK307" s="407"/>
      <c r="BL307" s="322"/>
      <c r="BM307" s="79">
        <f t="shared" si="462"/>
        <v>0</v>
      </c>
      <c r="BN307" s="79">
        <f t="shared" si="463"/>
        <v>0</v>
      </c>
      <c r="BO307" s="102">
        <f t="shared" si="464"/>
        <v>0</v>
      </c>
      <c r="BP307" s="535"/>
      <c r="BQ307" s="535"/>
      <c r="BR307" s="407"/>
      <c r="BS307" s="322"/>
      <c r="BT307" s="79">
        <f t="shared" si="465"/>
        <v>0</v>
      </c>
      <c r="BU307" s="79">
        <f t="shared" si="466"/>
        <v>0</v>
      </c>
      <c r="BV307" s="102">
        <f t="shared" si="467"/>
        <v>0</v>
      </c>
      <c r="BW307" s="535"/>
      <c r="BX307" s="535"/>
      <c r="BY307" s="407"/>
      <c r="BZ307" s="322"/>
      <c r="CA307" s="79">
        <f t="shared" si="468"/>
        <v>0</v>
      </c>
      <c r="CB307" s="79">
        <f t="shared" si="469"/>
        <v>0</v>
      </c>
      <c r="CC307" s="102">
        <f t="shared" si="470"/>
        <v>0</v>
      </c>
      <c r="CD307" s="535"/>
      <c r="CE307" s="535"/>
      <c r="CF307" s="407"/>
      <c r="CG307" s="322"/>
      <c r="CH307" s="79">
        <f t="shared" si="471"/>
        <v>0</v>
      </c>
      <c r="CI307" s="79">
        <f t="shared" si="472"/>
        <v>0</v>
      </c>
      <c r="CJ307" s="102">
        <f t="shared" si="473"/>
        <v>0</v>
      </c>
      <c r="CK307" s="535"/>
      <c r="CL307" s="535"/>
      <c r="CM307" s="407"/>
      <c r="CN307" s="322"/>
      <c r="CO307" s="79">
        <f t="shared" si="474"/>
        <v>0</v>
      </c>
      <c r="CP307" s="79">
        <f t="shared" si="475"/>
        <v>0</v>
      </c>
      <c r="CQ307" s="102">
        <f t="shared" si="476"/>
        <v>0</v>
      </c>
      <c r="CR307" s="535"/>
      <c r="CS307" s="535"/>
      <c r="CT307" s="407"/>
      <c r="CU307" s="322"/>
      <c r="CV307" s="79">
        <f t="shared" si="477"/>
        <v>0</v>
      </c>
      <c r="CW307" s="79">
        <f t="shared" si="478"/>
        <v>0</v>
      </c>
      <c r="CX307" s="102">
        <f t="shared" si="479"/>
        <v>0</v>
      </c>
      <c r="CY307" s="535"/>
      <c r="CZ307" s="535"/>
      <c r="DA307" s="407"/>
      <c r="DB307" s="322"/>
      <c r="DC307" s="79">
        <f t="shared" si="480"/>
        <v>0</v>
      </c>
      <c r="DD307" s="79">
        <f t="shared" si="481"/>
        <v>0</v>
      </c>
      <c r="DE307" s="102">
        <f t="shared" si="482"/>
        <v>0</v>
      </c>
      <c r="DF307" s="535"/>
      <c r="DG307" s="535"/>
      <c r="DH307" s="407"/>
      <c r="DI307" s="322"/>
      <c r="DJ307" s="79">
        <f t="shared" si="483"/>
        <v>0</v>
      </c>
      <c r="DK307" s="79">
        <f t="shared" si="484"/>
        <v>0</v>
      </c>
      <c r="DL307" s="102">
        <f t="shared" si="485"/>
        <v>0</v>
      </c>
      <c r="DM307" s="535"/>
      <c r="DN307" s="535"/>
      <c r="DO307" s="407"/>
      <c r="DP307" s="322"/>
      <c r="DQ307" s="79">
        <f t="shared" si="486"/>
        <v>0</v>
      </c>
      <c r="DR307" s="79">
        <f t="shared" si="487"/>
        <v>0</v>
      </c>
      <c r="DS307" s="102">
        <f t="shared" si="488"/>
        <v>0</v>
      </c>
      <c r="DT307" s="535"/>
      <c r="DU307" s="535"/>
      <c r="DV307" s="407"/>
    </row>
    <row r="308" spans="1:126" ht="12.75" outlineLevel="1" x14ac:dyDescent="0.2">
      <c r="A308" s="92" t="s">
        <v>9</v>
      </c>
      <c r="B308" s="166" t="s">
        <v>92</v>
      </c>
      <c r="C308" s="52"/>
      <c r="D308" s="51"/>
      <c r="E308" s="102">
        <f t="shared" si="436"/>
        <v>0</v>
      </c>
      <c r="F308" s="147"/>
      <c r="G308" s="18"/>
      <c r="H308" s="322" t="s">
        <v>336</v>
      </c>
      <c r="I308" s="79">
        <f t="shared" si="437"/>
        <v>0</v>
      </c>
      <c r="J308" s="79">
        <f t="shared" si="438"/>
        <v>0</v>
      </c>
      <c r="K308" s="102">
        <f t="shared" si="439"/>
        <v>0</v>
      </c>
      <c r="L308" s="535"/>
      <c r="M308" s="535"/>
      <c r="N308" s="407"/>
      <c r="O308" s="322" t="str">
        <f t="shared" si="440"/>
        <v>SME</v>
      </c>
      <c r="P308" s="79">
        <f t="shared" si="441"/>
        <v>0</v>
      </c>
      <c r="Q308" s="79">
        <f t="shared" si="442"/>
        <v>0</v>
      </c>
      <c r="R308" s="102">
        <f t="shared" si="443"/>
        <v>0</v>
      </c>
      <c r="S308" s="535"/>
      <c r="T308" s="535"/>
      <c r="U308" s="407"/>
      <c r="V308" s="322"/>
      <c r="W308" s="79">
        <f t="shared" si="444"/>
        <v>0</v>
      </c>
      <c r="X308" s="79">
        <f t="shared" si="445"/>
        <v>0</v>
      </c>
      <c r="Y308" s="102">
        <f t="shared" si="446"/>
        <v>0</v>
      </c>
      <c r="Z308" s="535"/>
      <c r="AA308" s="535"/>
      <c r="AB308" s="407"/>
      <c r="AC308" s="322"/>
      <c r="AD308" s="79">
        <f t="shared" si="447"/>
        <v>0</v>
      </c>
      <c r="AE308" s="79">
        <f t="shared" si="448"/>
        <v>0</v>
      </c>
      <c r="AF308" s="102">
        <f t="shared" si="449"/>
        <v>0</v>
      </c>
      <c r="AG308" s="535"/>
      <c r="AH308" s="535"/>
      <c r="AI308" s="407"/>
      <c r="AJ308" s="322"/>
      <c r="AK308" s="79">
        <f t="shared" si="450"/>
        <v>0</v>
      </c>
      <c r="AL308" s="79">
        <f t="shared" si="451"/>
        <v>0</v>
      </c>
      <c r="AM308" s="102">
        <f t="shared" si="452"/>
        <v>0</v>
      </c>
      <c r="AN308" s="535"/>
      <c r="AO308" s="535"/>
      <c r="AP308" s="407"/>
      <c r="AQ308" s="322"/>
      <c r="AR308" s="79">
        <f t="shared" si="453"/>
        <v>0</v>
      </c>
      <c r="AS308" s="79">
        <f t="shared" si="454"/>
        <v>0</v>
      </c>
      <c r="AT308" s="102">
        <f t="shared" si="455"/>
        <v>0</v>
      </c>
      <c r="AU308" s="535"/>
      <c r="AV308" s="535"/>
      <c r="AW308" s="407"/>
      <c r="AX308" s="322"/>
      <c r="AY308" s="79">
        <f t="shared" si="456"/>
        <v>0</v>
      </c>
      <c r="AZ308" s="79">
        <f t="shared" si="457"/>
        <v>0</v>
      </c>
      <c r="BA308" s="102">
        <f t="shared" si="458"/>
        <v>0</v>
      </c>
      <c r="BB308" s="535"/>
      <c r="BC308" s="535"/>
      <c r="BD308" s="407"/>
      <c r="BE308" s="322"/>
      <c r="BF308" s="79">
        <f t="shared" si="459"/>
        <v>0</v>
      </c>
      <c r="BG308" s="79">
        <f t="shared" si="460"/>
        <v>0</v>
      </c>
      <c r="BH308" s="102">
        <f t="shared" si="461"/>
        <v>0</v>
      </c>
      <c r="BI308" s="535"/>
      <c r="BJ308" s="535"/>
      <c r="BK308" s="407"/>
      <c r="BL308" s="322"/>
      <c r="BM308" s="79">
        <f t="shared" si="462"/>
        <v>0</v>
      </c>
      <c r="BN308" s="79">
        <f t="shared" si="463"/>
        <v>0</v>
      </c>
      <c r="BO308" s="102">
        <f t="shared" si="464"/>
        <v>0</v>
      </c>
      <c r="BP308" s="535"/>
      <c r="BQ308" s="535"/>
      <c r="BR308" s="407"/>
      <c r="BS308" s="322"/>
      <c r="BT308" s="79">
        <f t="shared" si="465"/>
        <v>0</v>
      </c>
      <c r="BU308" s="79">
        <f t="shared" si="466"/>
        <v>0</v>
      </c>
      <c r="BV308" s="102">
        <f t="shared" si="467"/>
        <v>0</v>
      </c>
      <c r="BW308" s="535"/>
      <c r="BX308" s="535"/>
      <c r="BY308" s="407"/>
      <c r="BZ308" s="322"/>
      <c r="CA308" s="79">
        <f t="shared" si="468"/>
        <v>0</v>
      </c>
      <c r="CB308" s="79">
        <f t="shared" si="469"/>
        <v>0</v>
      </c>
      <c r="CC308" s="102">
        <f t="shared" si="470"/>
        <v>0</v>
      </c>
      <c r="CD308" s="535"/>
      <c r="CE308" s="535"/>
      <c r="CF308" s="407"/>
      <c r="CG308" s="322"/>
      <c r="CH308" s="79">
        <f t="shared" si="471"/>
        <v>0</v>
      </c>
      <c r="CI308" s="79">
        <f t="shared" si="472"/>
        <v>0</v>
      </c>
      <c r="CJ308" s="102">
        <f t="shared" si="473"/>
        <v>0</v>
      </c>
      <c r="CK308" s="535"/>
      <c r="CL308" s="535"/>
      <c r="CM308" s="407"/>
      <c r="CN308" s="322"/>
      <c r="CO308" s="79">
        <f t="shared" si="474"/>
        <v>0</v>
      </c>
      <c r="CP308" s="79">
        <f t="shared" si="475"/>
        <v>0</v>
      </c>
      <c r="CQ308" s="102">
        <f t="shared" si="476"/>
        <v>0</v>
      </c>
      <c r="CR308" s="535"/>
      <c r="CS308" s="535"/>
      <c r="CT308" s="407"/>
      <c r="CU308" s="322"/>
      <c r="CV308" s="79">
        <f t="shared" si="477"/>
        <v>0</v>
      </c>
      <c r="CW308" s="79">
        <f t="shared" si="478"/>
        <v>0</v>
      </c>
      <c r="CX308" s="102">
        <f t="shared" si="479"/>
        <v>0</v>
      </c>
      <c r="CY308" s="535"/>
      <c r="CZ308" s="535"/>
      <c r="DA308" s="407"/>
      <c r="DB308" s="322"/>
      <c r="DC308" s="79">
        <f t="shared" si="480"/>
        <v>0</v>
      </c>
      <c r="DD308" s="79">
        <f t="shared" si="481"/>
        <v>0</v>
      </c>
      <c r="DE308" s="102">
        <f t="shared" si="482"/>
        <v>0</v>
      </c>
      <c r="DF308" s="535"/>
      <c r="DG308" s="535"/>
      <c r="DH308" s="407"/>
      <c r="DI308" s="322"/>
      <c r="DJ308" s="79">
        <f t="shared" si="483"/>
        <v>0</v>
      </c>
      <c r="DK308" s="79">
        <f t="shared" si="484"/>
        <v>0</v>
      </c>
      <c r="DL308" s="102">
        <f t="shared" si="485"/>
        <v>0</v>
      </c>
      <c r="DM308" s="535"/>
      <c r="DN308" s="535"/>
      <c r="DO308" s="407"/>
      <c r="DP308" s="322"/>
      <c r="DQ308" s="79">
        <f t="shared" si="486"/>
        <v>0</v>
      </c>
      <c r="DR308" s="79">
        <f t="shared" si="487"/>
        <v>0</v>
      </c>
      <c r="DS308" s="102">
        <f t="shared" si="488"/>
        <v>0</v>
      </c>
      <c r="DT308" s="535"/>
      <c r="DU308" s="535"/>
      <c r="DV308" s="407"/>
    </row>
    <row r="309" spans="1:126" ht="12.75" outlineLevel="1" x14ac:dyDescent="0.2">
      <c r="A309" s="154" t="s">
        <v>291</v>
      </c>
      <c r="B309" s="166" t="s">
        <v>94</v>
      </c>
      <c r="C309" s="52"/>
      <c r="D309" s="51"/>
      <c r="E309" s="102">
        <f t="shared" si="436"/>
        <v>0</v>
      </c>
      <c r="F309" s="147"/>
      <c r="G309" s="18" t="s">
        <v>292</v>
      </c>
      <c r="H309" s="322" t="s">
        <v>336</v>
      </c>
      <c r="I309" s="79">
        <f t="shared" si="437"/>
        <v>0</v>
      </c>
      <c r="J309" s="79">
        <f t="shared" si="438"/>
        <v>0</v>
      </c>
      <c r="K309" s="102">
        <f t="shared" si="439"/>
        <v>0</v>
      </c>
      <c r="L309" s="535"/>
      <c r="M309" s="535"/>
      <c r="N309" s="407"/>
      <c r="O309" s="322" t="str">
        <f t="shared" si="440"/>
        <v>SME</v>
      </c>
      <c r="P309" s="79">
        <f t="shared" si="441"/>
        <v>0</v>
      </c>
      <c r="Q309" s="79">
        <f t="shared" si="442"/>
        <v>0</v>
      </c>
      <c r="R309" s="102">
        <f t="shared" si="443"/>
        <v>0</v>
      </c>
      <c r="S309" s="535"/>
      <c r="T309" s="535"/>
      <c r="U309" s="407"/>
      <c r="V309" s="322"/>
      <c r="W309" s="79">
        <f t="shared" si="444"/>
        <v>0</v>
      </c>
      <c r="X309" s="79">
        <f t="shared" si="445"/>
        <v>0</v>
      </c>
      <c r="Y309" s="102">
        <f t="shared" si="446"/>
        <v>0</v>
      </c>
      <c r="Z309" s="535"/>
      <c r="AA309" s="535"/>
      <c r="AB309" s="407"/>
      <c r="AC309" s="322"/>
      <c r="AD309" s="79">
        <f t="shared" si="447"/>
        <v>0</v>
      </c>
      <c r="AE309" s="79">
        <f t="shared" si="448"/>
        <v>0</v>
      </c>
      <c r="AF309" s="102">
        <f t="shared" si="449"/>
        <v>0</v>
      </c>
      <c r="AG309" s="535"/>
      <c r="AH309" s="535"/>
      <c r="AI309" s="407"/>
      <c r="AJ309" s="322"/>
      <c r="AK309" s="79">
        <f t="shared" si="450"/>
        <v>0</v>
      </c>
      <c r="AL309" s="79">
        <f t="shared" si="451"/>
        <v>0</v>
      </c>
      <c r="AM309" s="102">
        <f t="shared" si="452"/>
        <v>0</v>
      </c>
      <c r="AN309" s="535"/>
      <c r="AO309" s="535"/>
      <c r="AP309" s="407"/>
      <c r="AQ309" s="322"/>
      <c r="AR309" s="79">
        <f t="shared" si="453"/>
        <v>0</v>
      </c>
      <c r="AS309" s="79">
        <f t="shared" si="454"/>
        <v>0</v>
      </c>
      <c r="AT309" s="102">
        <f t="shared" si="455"/>
        <v>0</v>
      </c>
      <c r="AU309" s="535"/>
      <c r="AV309" s="535"/>
      <c r="AW309" s="407"/>
      <c r="AX309" s="322"/>
      <c r="AY309" s="79">
        <f t="shared" si="456"/>
        <v>0</v>
      </c>
      <c r="AZ309" s="79">
        <f t="shared" si="457"/>
        <v>0</v>
      </c>
      <c r="BA309" s="102">
        <f t="shared" si="458"/>
        <v>0</v>
      </c>
      <c r="BB309" s="535"/>
      <c r="BC309" s="535"/>
      <c r="BD309" s="407"/>
      <c r="BE309" s="322"/>
      <c r="BF309" s="79">
        <f t="shared" si="459"/>
        <v>0</v>
      </c>
      <c r="BG309" s="79">
        <f t="shared" si="460"/>
        <v>0</v>
      </c>
      <c r="BH309" s="102">
        <f t="shared" si="461"/>
        <v>0</v>
      </c>
      <c r="BI309" s="535"/>
      <c r="BJ309" s="535"/>
      <c r="BK309" s="407"/>
      <c r="BL309" s="322"/>
      <c r="BM309" s="79">
        <f t="shared" si="462"/>
        <v>0</v>
      </c>
      <c r="BN309" s="79">
        <f t="shared" si="463"/>
        <v>0</v>
      </c>
      <c r="BO309" s="102">
        <f t="shared" si="464"/>
        <v>0</v>
      </c>
      <c r="BP309" s="535"/>
      <c r="BQ309" s="535"/>
      <c r="BR309" s="407"/>
      <c r="BS309" s="322"/>
      <c r="BT309" s="79">
        <f t="shared" si="465"/>
        <v>0</v>
      </c>
      <c r="BU309" s="79">
        <f t="shared" si="466"/>
        <v>0</v>
      </c>
      <c r="BV309" s="102">
        <f t="shared" si="467"/>
        <v>0</v>
      </c>
      <c r="BW309" s="535"/>
      <c r="BX309" s="535"/>
      <c r="BY309" s="407"/>
      <c r="BZ309" s="322"/>
      <c r="CA309" s="79">
        <f t="shared" si="468"/>
        <v>0</v>
      </c>
      <c r="CB309" s="79">
        <f t="shared" si="469"/>
        <v>0</v>
      </c>
      <c r="CC309" s="102">
        <f t="shared" si="470"/>
        <v>0</v>
      </c>
      <c r="CD309" s="535"/>
      <c r="CE309" s="535"/>
      <c r="CF309" s="407"/>
      <c r="CG309" s="322"/>
      <c r="CH309" s="79">
        <f t="shared" si="471"/>
        <v>0</v>
      </c>
      <c r="CI309" s="79">
        <f t="shared" si="472"/>
        <v>0</v>
      </c>
      <c r="CJ309" s="102">
        <f t="shared" si="473"/>
        <v>0</v>
      </c>
      <c r="CK309" s="535"/>
      <c r="CL309" s="535"/>
      <c r="CM309" s="407"/>
      <c r="CN309" s="322"/>
      <c r="CO309" s="79">
        <f t="shared" si="474"/>
        <v>0</v>
      </c>
      <c r="CP309" s="79">
        <f t="shared" si="475"/>
        <v>0</v>
      </c>
      <c r="CQ309" s="102">
        <f t="shared" si="476"/>
        <v>0</v>
      </c>
      <c r="CR309" s="535"/>
      <c r="CS309" s="535"/>
      <c r="CT309" s="407"/>
      <c r="CU309" s="322"/>
      <c r="CV309" s="79">
        <f t="shared" si="477"/>
        <v>0</v>
      </c>
      <c r="CW309" s="79">
        <f t="shared" si="478"/>
        <v>0</v>
      </c>
      <c r="CX309" s="102">
        <f t="shared" si="479"/>
        <v>0</v>
      </c>
      <c r="CY309" s="535"/>
      <c r="CZ309" s="535"/>
      <c r="DA309" s="407"/>
      <c r="DB309" s="322"/>
      <c r="DC309" s="79">
        <f t="shared" si="480"/>
        <v>0</v>
      </c>
      <c r="DD309" s="79">
        <f t="shared" si="481"/>
        <v>0</v>
      </c>
      <c r="DE309" s="102">
        <f t="shared" si="482"/>
        <v>0</v>
      </c>
      <c r="DF309" s="535"/>
      <c r="DG309" s="535"/>
      <c r="DH309" s="407"/>
      <c r="DI309" s="322"/>
      <c r="DJ309" s="79">
        <f t="shared" si="483"/>
        <v>0</v>
      </c>
      <c r="DK309" s="79">
        <f t="shared" si="484"/>
        <v>0</v>
      </c>
      <c r="DL309" s="102">
        <f t="shared" si="485"/>
        <v>0</v>
      </c>
      <c r="DM309" s="535"/>
      <c r="DN309" s="535"/>
      <c r="DO309" s="407"/>
      <c r="DP309" s="322"/>
      <c r="DQ309" s="79">
        <f t="shared" si="486"/>
        <v>0</v>
      </c>
      <c r="DR309" s="79">
        <f t="shared" si="487"/>
        <v>0</v>
      </c>
      <c r="DS309" s="102">
        <f t="shared" si="488"/>
        <v>0</v>
      </c>
      <c r="DT309" s="535"/>
      <c r="DU309" s="535"/>
      <c r="DV309" s="407"/>
    </row>
    <row r="310" spans="1:126" ht="12.75" outlineLevel="1" x14ac:dyDescent="0.2">
      <c r="A310" s="92" t="s">
        <v>95</v>
      </c>
      <c r="B310" s="166" t="s">
        <v>91</v>
      </c>
      <c r="C310" s="52"/>
      <c r="D310" s="51"/>
      <c r="E310" s="102">
        <f t="shared" si="436"/>
        <v>0</v>
      </c>
      <c r="F310" s="147"/>
      <c r="G310" s="18"/>
      <c r="H310" s="322" t="s">
        <v>336</v>
      </c>
      <c r="I310" s="79">
        <f t="shared" si="437"/>
        <v>0</v>
      </c>
      <c r="J310" s="79">
        <f t="shared" si="438"/>
        <v>0</v>
      </c>
      <c r="K310" s="102">
        <f t="shared" si="439"/>
        <v>0</v>
      </c>
      <c r="L310" s="535"/>
      <c r="M310" s="535"/>
      <c r="N310" s="407"/>
      <c r="O310" s="322" t="str">
        <f t="shared" si="440"/>
        <v>SME</v>
      </c>
      <c r="P310" s="79">
        <f t="shared" si="441"/>
        <v>0</v>
      </c>
      <c r="Q310" s="79">
        <f t="shared" si="442"/>
        <v>0</v>
      </c>
      <c r="R310" s="102">
        <f t="shared" si="443"/>
        <v>0</v>
      </c>
      <c r="S310" s="535"/>
      <c r="T310" s="535"/>
      <c r="U310" s="407"/>
      <c r="V310" s="322"/>
      <c r="W310" s="79">
        <f t="shared" si="444"/>
        <v>0</v>
      </c>
      <c r="X310" s="79">
        <f t="shared" si="445"/>
        <v>0</v>
      </c>
      <c r="Y310" s="102">
        <f t="shared" si="446"/>
        <v>0</v>
      </c>
      <c r="Z310" s="535"/>
      <c r="AA310" s="535"/>
      <c r="AB310" s="407"/>
      <c r="AC310" s="322"/>
      <c r="AD310" s="79">
        <f t="shared" si="447"/>
        <v>0</v>
      </c>
      <c r="AE310" s="79">
        <f t="shared" si="448"/>
        <v>0</v>
      </c>
      <c r="AF310" s="102">
        <f t="shared" si="449"/>
        <v>0</v>
      </c>
      <c r="AG310" s="535"/>
      <c r="AH310" s="535"/>
      <c r="AI310" s="407"/>
      <c r="AJ310" s="322"/>
      <c r="AK310" s="79">
        <f t="shared" si="450"/>
        <v>0</v>
      </c>
      <c r="AL310" s="79">
        <f t="shared" si="451"/>
        <v>0</v>
      </c>
      <c r="AM310" s="102">
        <f t="shared" si="452"/>
        <v>0</v>
      </c>
      <c r="AN310" s="535"/>
      <c r="AO310" s="535"/>
      <c r="AP310" s="407"/>
      <c r="AQ310" s="322"/>
      <c r="AR310" s="79">
        <f t="shared" si="453"/>
        <v>0</v>
      </c>
      <c r="AS310" s="79">
        <f t="shared" si="454"/>
        <v>0</v>
      </c>
      <c r="AT310" s="102">
        <f t="shared" si="455"/>
        <v>0</v>
      </c>
      <c r="AU310" s="535"/>
      <c r="AV310" s="535"/>
      <c r="AW310" s="407"/>
      <c r="AX310" s="322"/>
      <c r="AY310" s="79">
        <f t="shared" si="456"/>
        <v>0</v>
      </c>
      <c r="AZ310" s="79">
        <f t="shared" si="457"/>
        <v>0</v>
      </c>
      <c r="BA310" s="102">
        <f t="shared" si="458"/>
        <v>0</v>
      </c>
      <c r="BB310" s="535"/>
      <c r="BC310" s="535"/>
      <c r="BD310" s="407"/>
      <c r="BE310" s="322"/>
      <c r="BF310" s="79">
        <f t="shared" si="459"/>
        <v>0</v>
      </c>
      <c r="BG310" s="79">
        <f t="shared" si="460"/>
        <v>0</v>
      </c>
      <c r="BH310" s="102">
        <f t="shared" si="461"/>
        <v>0</v>
      </c>
      <c r="BI310" s="535"/>
      <c r="BJ310" s="535"/>
      <c r="BK310" s="407"/>
      <c r="BL310" s="322"/>
      <c r="BM310" s="79">
        <f t="shared" si="462"/>
        <v>0</v>
      </c>
      <c r="BN310" s="79">
        <f t="shared" si="463"/>
        <v>0</v>
      </c>
      <c r="BO310" s="102">
        <f t="shared" si="464"/>
        <v>0</v>
      </c>
      <c r="BP310" s="535"/>
      <c r="BQ310" s="535"/>
      <c r="BR310" s="407"/>
      <c r="BS310" s="322"/>
      <c r="BT310" s="79">
        <f t="shared" si="465"/>
        <v>0</v>
      </c>
      <c r="BU310" s="79">
        <f t="shared" si="466"/>
        <v>0</v>
      </c>
      <c r="BV310" s="102">
        <f t="shared" si="467"/>
        <v>0</v>
      </c>
      <c r="BW310" s="535"/>
      <c r="BX310" s="535"/>
      <c r="BY310" s="407"/>
      <c r="BZ310" s="322"/>
      <c r="CA310" s="79">
        <f t="shared" si="468"/>
        <v>0</v>
      </c>
      <c r="CB310" s="79">
        <f t="shared" si="469"/>
        <v>0</v>
      </c>
      <c r="CC310" s="102">
        <f t="shared" si="470"/>
        <v>0</v>
      </c>
      <c r="CD310" s="535"/>
      <c r="CE310" s="535"/>
      <c r="CF310" s="407"/>
      <c r="CG310" s="322"/>
      <c r="CH310" s="79">
        <f t="shared" si="471"/>
        <v>0</v>
      </c>
      <c r="CI310" s="79">
        <f t="shared" si="472"/>
        <v>0</v>
      </c>
      <c r="CJ310" s="102">
        <f t="shared" si="473"/>
        <v>0</v>
      </c>
      <c r="CK310" s="535"/>
      <c r="CL310" s="535"/>
      <c r="CM310" s="407"/>
      <c r="CN310" s="322"/>
      <c r="CO310" s="79">
        <f t="shared" si="474"/>
        <v>0</v>
      </c>
      <c r="CP310" s="79">
        <f t="shared" si="475"/>
        <v>0</v>
      </c>
      <c r="CQ310" s="102">
        <f t="shared" si="476"/>
        <v>0</v>
      </c>
      <c r="CR310" s="535"/>
      <c r="CS310" s="535"/>
      <c r="CT310" s="407"/>
      <c r="CU310" s="322"/>
      <c r="CV310" s="79">
        <f t="shared" si="477"/>
        <v>0</v>
      </c>
      <c r="CW310" s="79">
        <f t="shared" si="478"/>
        <v>0</v>
      </c>
      <c r="CX310" s="102">
        <f t="shared" si="479"/>
        <v>0</v>
      </c>
      <c r="CY310" s="535"/>
      <c r="CZ310" s="535"/>
      <c r="DA310" s="407"/>
      <c r="DB310" s="322"/>
      <c r="DC310" s="79">
        <f t="shared" si="480"/>
        <v>0</v>
      </c>
      <c r="DD310" s="79">
        <f t="shared" si="481"/>
        <v>0</v>
      </c>
      <c r="DE310" s="102">
        <f t="shared" si="482"/>
        <v>0</v>
      </c>
      <c r="DF310" s="535"/>
      <c r="DG310" s="535"/>
      <c r="DH310" s="407"/>
      <c r="DI310" s="322"/>
      <c r="DJ310" s="79">
        <f t="shared" si="483"/>
        <v>0</v>
      </c>
      <c r="DK310" s="79">
        <f t="shared" si="484"/>
        <v>0</v>
      </c>
      <c r="DL310" s="102">
        <f t="shared" si="485"/>
        <v>0</v>
      </c>
      <c r="DM310" s="535"/>
      <c r="DN310" s="535"/>
      <c r="DO310" s="407"/>
      <c r="DP310" s="322"/>
      <c r="DQ310" s="79">
        <f t="shared" si="486"/>
        <v>0</v>
      </c>
      <c r="DR310" s="79">
        <f t="shared" si="487"/>
        <v>0</v>
      </c>
      <c r="DS310" s="102">
        <f t="shared" si="488"/>
        <v>0</v>
      </c>
      <c r="DT310" s="535"/>
      <c r="DU310" s="535"/>
      <c r="DV310" s="407"/>
    </row>
    <row r="311" spans="1:126" ht="12.75" outlineLevel="1" x14ac:dyDescent="0.2">
      <c r="A311" s="92" t="s">
        <v>95</v>
      </c>
      <c r="B311" s="166" t="s">
        <v>91</v>
      </c>
      <c r="C311" s="52"/>
      <c r="D311" s="51"/>
      <c r="E311" s="102">
        <f t="shared" si="436"/>
        <v>0</v>
      </c>
      <c r="F311" s="147"/>
      <c r="G311" s="18"/>
      <c r="H311" s="322" t="s">
        <v>336</v>
      </c>
      <c r="I311" s="79">
        <f t="shared" si="437"/>
        <v>0</v>
      </c>
      <c r="J311" s="79">
        <f t="shared" si="438"/>
        <v>0</v>
      </c>
      <c r="K311" s="102">
        <f t="shared" si="439"/>
        <v>0</v>
      </c>
      <c r="L311" s="535"/>
      <c r="M311" s="535"/>
      <c r="N311" s="407"/>
      <c r="O311" s="322" t="str">
        <f t="shared" si="440"/>
        <v>SME</v>
      </c>
      <c r="P311" s="79">
        <f t="shared" si="441"/>
        <v>0</v>
      </c>
      <c r="Q311" s="79">
        <f t="shared" si="442"/>
        <v>0</v>
      </c>
      <c r="R311" s="102">
        <f t="shared" si="443"/>
        <v>0</v>
      </c>
      <c r="S311" s="535"/>
      <c r="T311" s="535"/>
      <c r="U311" s="407"/>
      <c r="V311" s="322"/>
      <c r="W311" s="79">
        <f t="shared" si="444"/>
        <v>0</v>
      </c>
      <c r="X311" s="79">
        <f t="shared" si="445"/>
        <v>0</v>
      </c>
      <c r="Y311" s="102">
        <f t="shared" si="446"/>
        <v>0</v>
      </c>
      <c r="Z311" s="535"/>
      <c r="AA311" s="535"/>
      <c r="AB311" s="407"/>
      <c r="AC311" s="322"/>
      <c r="AD311" s="79">
        <f t="shared" si="447"/>
        <v>0</v>
      </c>
      <c r="AE311" s="79">
        <f t="shared" si="448"/>
        <v>0</v>
      </c>
      <c r="AF311" s="102">
        <f t="shared" si="449"/>
        <v>0</v>
      </c>
      <c r="AG311" s="535"/>
      <c r="AH311" s="535"/>
      <c r="AI311" s="407"/>
      <c r="AJ311" s="322"/>
      <c r="AK311" s="79">
        <f t="shared" si="450"/>
        <v>0</v>
      </c>
      <c r="AL311" s="79">
        <f t="shared" si="451"/>
        <v>0</v>
      </c>
      <c r="AM311" s="102">
        <f t="shared" si="452"/>
        <v>0</v>
      </c>
      <c r="AN311" s="535"/>
      <c r="AO311" s="535"/>
      <c r="AP311" s="407"/>
      <c r="AQ311" s="322"/>
      <c r="AR311" s="79">
        <f t="shared" si="453"/>
        <v>0</v>
      </c>
      <c r="AS311" s="79">
        <f t="shared" si="454"/>
        <v>0</v>
      </c>
      <c r="AT311" s="102">
        <f t="shared" si="455"/>
        <v>0</v>
      </c>
      <c r="AU311" s="535"/>
      <c r="AV311" s="535"/>
      <c r="AW311" s="407"/>
      <c r="AX311" s="322"/>
      <c r="AY311" s="79">
        <f t="shared" si="456"/>
        <v>0</v>
      </c>
      <c r="AZ311" s="79">
        <f t="shared" si="457"/>
        <v>0</v>
      </c>
      <c r="BA311" s="102">
        <f t="shared" si="458"/>
        <v>0</v>
      </c>
      <c r="BB311" s="535"/>
      <c r="BC311" s="535"/>
      <c r="BD311" s="407"/>
      <c r="BE311" s="322"/>
      <c r="BF311" s="79">
        <f t="shared" si="459"/>
        <v>0</v>
      </c>
      <c r="BG311" s="79">
        <f t="shared" si="460"/>
        <v>0</v>
      </c>
      <c r="BH311" s="102">
        <f t="shared" si="461"/>
        <v>0</v>
      </c>
      <c r="BI311" s="535"/>
      <c r="BJ311" s="535"/>
      <c r="BK311" s="407"/>
      <c r="BL311" s="322"/>
      <c r="BM311" s="79">
        <f t="shared" si="462"/>
        <v>0</v>
      </c>
      <c r="BN311" s="79">
        <f t="shared" si="463"/>
        <v>0</v>
      </c>
      <c r="BO311" s="102">
        <f t="shared" si="464"/>
        <v>0</v>
      </c>
      <c r="BP311" s="535"/>
      <c r="BQ311" s="535"/>
      <c r="BR311" s="407"/>
      <c r="BS311" s="322"/>
      <c r="BT311" s="79">
        <f t="shared" si="465"/>
        <v>0</v>
      </c>
      <c r="BU311" s="79">
        <f t="shared" si="466"/>
        <v>0</v>
      </c>
      <c r="BV311" s="102">
        <f t="shared" si="467"/>
        <v>0</v>
      </c>
      <c r="BW311" s="535"/>
      <c r="BX311" s="535"/>
      <c r="BY311" s="407"/>
      <c r="BZ311" s="322"/>
      <c r="CA311" s="79">
        <f t="shared" si="468"/>
        <v>0</v>
      </c>
      <c r="CB311" s="79">
        <f t="shared" si="469"/>
        <v>0</v>
      </c>
      <c r="CC311" s="102">
        <f t="shared" si="470"/>
        <v>0</v>
      </c>
      <c r="CD311" s="535"/>
      <c r="CE311" s="535"/>
      <c r="CF311" s="407"/>
      <c r="CG311" s="322"/>
      <c r="CH311" s="79">
        <f t="shared" si="471"/>
        <v>0</v>
      </c>
      <c r="CI311" s="79">
        <f t="shared" si="472"/>
        <v>0</v>
      </c>
      <c r="CJ311" s="102">
        <f t="shared" si="473"/>
        <v>0</v>
      </c>
      <c r="CK311" s="535"/>
      <c r="CL311" s="535"/>
      <c r="CM311" s="407"/>
      <c r="CN311" s="322"/>
      <c r="CO311" s="79">
        <f t="shared" si="474"/>
        <v>0</v>
      </c>
      <c r="CP311" s="79">
        <f t="shared" si="475"/>
        <v>0</v>
      </c>
      <c r="CQ311" s="102">
        <f t="shared" si="476"/>
        <v>0</v>
      </c>
      <c r="CR311" s="535"/>
      <c r="CS311" s="535"/>
      <c r="CT311" s="407"/>
      <c r="CU311" s="322"/>
      <c r="CV311" s="79">
        <f t="shared" si="477"/>
        <v>0</v>
      </c>
      <c r="CW311" s="79">
        <f t="shared" si="478"/>
        <v>0</v>
      </c>
      <c r="CX311" s="102">
        <f t="shared" si="479"/>
        <v>0</v>
      </c>
      <c r="CY311" s="535"/>
      <c r="CZ311" s="535"/>
      <c r="DA311" s="407"/>
      <c r="DB311" s="322"/>
      <c r="DC311" s="79">
        <f t="shared" si="480"/>
        <v>0</v>
      </c>
      <c r="DD311" s="79">
        <f t="shared" si="481"/>
        <v>0</v>
      </c>
      <c r="DE311" s="102">
        <f t="shared" si="482"/>
        <v>0</v>
      </c>
      <c r="DF311" s="535"/>
      <c r="DG311" s="535"/>
      <c r="DH311" s="407"/>
      <c r="DI311" s="322"/>
      <c r="DJ311" s="79">
        <f t="shared" si="483"/>
        <v>0</v>
      </c>
      <c r="DK311" s="79">
        <f t="shared" si="484"/>
        <v>0</v>
      </c>
      <c r="DL311" s="102">
        <f t="shared" si="485"/>
        <v>0</v>
      </c>
      <c r="DM311" s="535"/>
      <c r="DN311" s="535"/>
      <c r="DO311" s="407"/>
      <c r="DP311" s="322"/>
      <c r="DQ311" s="79">
        <f t="shared" si="486"/>
        <v>0</v>
      </c>
      <c r="DR311" s="79">
        <f t="shared" si="487"/>
        <v>0</v>
      </c>
      <c r="DS311" s="102">
        <f t="shared" si="488"/>
        <v>0</v>
      </c>
      <c r="DT311" s="535"/>
      <c r="DU311" s="535"/>
      <c r="DV311" s="407"/>
    </row>
    <row r="312" spans="1:126" ht="12.75" outlineLevel="1" x14ac:dyDescent="0.2">
      <c r="A312" s="92" t="s">
        <v>96</v>
      </c>
      <c r="B312" s="166" t="s">
        <v>91</v>
      </c>
      <c r="C312" s="52"/>
      <c r="D312" s="51"/>
      <c r="E312" s="102">
        <f t="shared" si="436"/>
        <v>0</v>
      </c>
      <c r="F312" s="147"/>
      <c r="G312" s="18"/>
      <c r="H312" s="322" t="s">
        <v>336</v>
      </c>
      <c r="I312" s="79">
        <f t="shared" si="437"/>
        <v>0</v>
      </c>
      <c r="J312" s="79">
        <f t="shared" si="438"/>
        <v>0</v>
      </c>
      <c r="K312" s="102">
        <f t="shared" si="439"/>
        <v>0</v>
      </c>
      <c r="L312" s="535"/>
      <c r="M312" s="535"/>
      <c r="N312" s="407"/>
      <c r="O312" s="322" t="str">
        <f t="shared" si="440"/>
        <v>SME</v>
      </c>
      <c r="P312" s="79">
        <f t="shared" si="441"/>
        <v>0</v>
      </c>
      <c r="Q312" s="79">
        <f t="shared" si="442"/>
        <v>0</v>
      </c>
      <c r="R312" s="102">
        <f t="shared" si="443"/>
        <v>0</v>
      </c>
      <c r="S312" s="535"/>
      <c r="T312" s="535"/>
      <c r="U312" s="407"/>
      <c r="V312" s="322"/>
      <c r="W312" s="79">
        <f t="shared" si="444"/>
        <v>0</v>
      </c>
      <c r="X312" s="79">
        <f t="shared" si="445"/>
        <v>0</v>
      </c>
      <c r="Y312" s="102">
        <f t="shared" si="446"/>
        <v>0</v>
      </c>
      <c r="Z312" s="535"/>
      <c r="AA312" s="535"/>
      <c r="AB312" s="407"/>
      <c r="AC312" s="322"/>
      <c r="AD312" s="79">
        <f t="shared" si="447"/>
        <v>0</v>
      </c>
      <c r="AE312" s="79">
        <f t="shared" si="448"/>
        <v>0</v>
      </c>
      <c r="AF312" s="102">
        <f t="shared" si="449"/>
        <v>0</v>
      </c>
      <c r="AG312" s="535"/>
      <c r="AH312" s="535"/>
      <c r="AI312" s="407"/>
      <c r="AJ312" s="322"/>
      <c r="AK312" s="79">
        <f t="shared" si="450"/>
        <v>0</v>
      </c>
      <c r="AL312" s="79">
        <f t="shared" si="451"/>
        <v>0</v>
      </c>
      <c r="AM312" s="102">
        <f t="shared" si="452"/>
        <v>0</v>
      </c>
      <c r="AN312" s="535"/>
      <c r="AO312" s="535"/>
      <c r="AP312" s="407"/>
      <c r="AQ312" s="322"/>
      <c r="AR312" s="79">
        <f t="shared" si="453"/>
        <v>0</v>
      </c>
      <c r="AS312" s="79">
        <f t="shared" si="454"/>
        <v>0</v>
      </c>
      <c r="AT312" s="102">
        <f t="shared" si="455"/>
        <v>0</v>
      </c>
      <c r="AU312" s="535"/>
      <c r="AV312" s="535"/>
      <c r="AW312" s="407"/>
      <c r="AX312" s="322"/>
      <c r="AY312" s="79">
        <f t="shared" si="456"/>
        <v>0</v>
      </c>
      <c r="AZ312" s="79">
        <f t="shared" si="457"/>
        <v>0</v>
      </c>
      <c r="BA312" s="102">
        <f t="shared" si="458"/>
        <v>0</v>
      </c>
      <c r="BB312" s="535"/>
      <c r="BC312" s="535"/>
      <c r="BD312" s="407"/>
      <c r="BE312" s="322"/>
      <c r="BF312" s="79">
        <f t="shared" si="459"/>
        <v>0</v>
      </c>
      <c r="BG312" s="79">
        <f t="shared" si="460"/>
        <v>0</v>
      </c>
      <c r="BH312" s="102">
        <f t="shared" si="461"/>
        <v>0</v>
      </c>
      <c r="BI312" s="535"/>
      <c r="BJ312" s="535"/>
      <c r="BK312" s="407"/>
      <c r="BL312" s="322"/>
      <c r="BM312" s="79">
        <f t="shared" si="462"/>
        <v>0</v>
      </c>
      <c r="BN312" s="79">
        <f t="shared" si="463"/>
        <v>0</v>
      </c>
      <c r="BO312" s="102">
        <f t="shared" si="464"/>
        <v>0</v>
      </c>
      <c r="BP312" s="535"/>
      <c r="BQ312" s="535"/>
      <c r="BR312" s="407"/>
      <c r="BS312" s="322"/>
      <c r="BT312" s="79">
        <f t="shared" si="465"/>
        <v>0</v>
      </c>
      <c r="BU312" s="79">
        <f t="shared" si="466"/>
        <v>0</v>
      </c>
      <c r="BV312" s="102">
        <f t="shared" si="467"/>
        <v>0</v>
      </c>
      <c r="BW312" s="535"/>
      <c r="BX312" s="535"/>
      <c r="BY312" s="407"/>
      <c r="BZ312" s="322"/>
      <c r="CA312" s="79">
        <f t="shared" si="468"/>
        <v>0</v>
      </c>
      <c r="CB312" s="79">
        <f t="shared" si="469"/>
        <v>0</v>
      </c>
      <c r="CC312" s="102">
        <f t="shared" si="470"/>
        <v>0</v>
      </c>
      <c r="CD312" s="535"/>
      <c r="CE312" s="535"/>
      <c r="CF312" s="407"/>
      <c r="CG312" s="322"/>
      <c r="CH312" s="79">
        <f t="shared" si="471"/>
        <v>0</v>
      </c>
      <c r="CI312" s="79">
        <f t="shared" si="472"/>
        <v>0</v>
      </c>
      <c r="CJ312" s="102">
        <f t="shared" si="473"/>
        <v>0</v>
      </c>
      <c r="CK312" s="535"/>
      <c r="CL312" s="535"/>
      <c r="CM312" s="407"/>
      <c r="CN312" s="322"/>
      <c r="CO312" s="79">
        <f t="shared" si="474"/>
        <v>0</v>
      </c>
      <c r="CP312" s="79">
        <f t="shared" si="475"/>
        <v>0</v>
      </c>
      <c r="CQ312" s="102">
        <f t="shared" si="476"/>
        <v>0</v>
      </c>
      <c r="CR312" s="535"/>
      <c r="CS312" s="535"/>
      <c r="CT312" s="407"/>
      <c r="CU312" s="322"/>
      <c r="CV312" s="79">
        <f t="shared" si="477"/>
        <v>0</v>
      </c>
      <c r="CW312" s="79">
        <f t="shared" si="478"/>
        <v>0</v>
      </c>
      <c r="CX312" s="102">
        <f t="shared" si="479"/>
        <v>0</v>
      </c>
      <c r="CY312" s="535"/>
      <c r="CZ312" s="535"/>
      <c r="DA312" s="407"/>
      <c r="DB312" s="322"/>
      <c r="DC312" s="79">
        <f t="shared" si="480"/>
        <v>0</v>
      </c>
      <c r="DD312" s="79">
        <f t="shared" si="481"/>
        <v>0</v>
      </c>
      <c r="DE312" s="102">
        <f t="shared" si="482"/>
        <v>0</v>
      </c>
      <c r="DF312" s="535"/>
      <c r="DG312" s="535"/>
      <c r="DH312" s="407"/>
      <c r="DI312" s="322"/>
      <c r="DJ312" s="79">
        <f t="shared" si="483"/>
        <v>0</v>
      </c>
      <c r="DK312" s="79">
        <f t="shared" si="484"/>
        <v>0</v>
      </c>
      <c r="DL312" s="102">
        <f t="shared" si="485"/>
        <v>0</v>
      </c>
      <c r="DM312" s="535"/>
      <c r="DN312" s="535"/>
      <c r="DO312" s="407"/>
      <c r="DP312" s="322"/>
      <c r="DQ312" s="79">
        <f t="shared" si="486"/>
        <v>0</v>
      </c>
      <c r="DR312" s="79">
        <f t="shared" si="487"/>
        <v>0</v>
      </c>
      <c r="DS312" s="102">
        <f t="shared" si="488"/>
        <v>0</v>
      </c>
      <c r="DT312" s="535"/>
      <c r="DU312" s="535"/>
      <c r="DV312" s="407"/>
    </row>
    <row r="313" spans="1:126" ht="12.75" outlineLevel="1" x14ac:dyDescent="0.2">
      <c r="A313" s="92" t="s">
        <v>96</v>
      </c>
      <c r="B313" s="166" t="s">
        <v>91</v>
      </c>
      <c r="C313" s="52"/>
      <c r="D313" s="51"/>
      <c r="E313" s="102">
        <f t="shared" si="436"/>
        <v>0</v>
      </c>
      <c r="F313" s="147"/>
      <c r="G313" s="18"/>
      <c r="H313" s="322" t="s">
        <v>336</v>
      </c>
      <c r="I313" s="79">
        <f t="shared" si="437"/>
        <v>0</v>
      </c>
      <c r="J313" s="79">
        <f t="shared" si="438"/>
        <v>0</v>
      </c>
      <c r="K313" s="102">
        <f t="shared" si="439"/>
        <v>0</v>
      </c>
      <c r="L313" s="535"/>
      <c r="M313" s="535"/>
      <c r="N313" s="407"/>
      <c r="O313" s="322" t="str">
        <f t="shared" si="440"/>
        <v>SME</v>
      </c>
      <c r="P313" s="79">
        <f t="shared" si="441"/>
        <v>0</v>
      </c>
      <c r="Q313" s="79">
        <f t="shared" si="442"/>
        <v>0</v>
      </c>
      <c r="R313" s="102">
        <f t="shared" si="443"/>
        <v>0</v>
      </c>
      <c r="S313" s="535"/>
      <c r="T313" s="535"/>
      <c r="U313" s="407"/>
      <c r="V313" s="322"/>
      <c r="W313" s="79">
        <f t="shared" si="444"/>
        <v>0</v>
      </c>
      <c r="X313" s="79">
        <f t="shared" si="445"/>
        <v>0</v>
      </c>
      <c r="Y313" s="102">
        <f t="shared" si="446"/>
        <v>0</v>
      </c>
      <c r="Z313" s="535"/>
      <c r="AA313" s="535"/>
      <c r="AB313" s="407"/>
      <c r="AC313" s="322"/>
      <c r="AD313" s="79">
        <f t="shared" si="447"/>
        <v>0</v>
      </c>
      <c r="AE313" s="79">
        <f t="shared" si="448"/>
        <v>0</v>
      </c>
      <c r="AF313" s="102">
        <f t="shared" si="449"/>
        <v>0</v>
      </c>
      <c r="AG313" s="535"/>
      <c r="AH313" s="535"/>
      <c r="AI313" s="407"/>
      <c r="AJ313" s="322"/>
      <c r="AK313" s="79">
        <f t="shared" si="450"/>
        <v>0</v>
      </c>
      <c r="AL313" s="79">
        <f t="shared" si="451"/>
        <v>0</v>
      </c>
      <c r="AM313" s="102">
        <f t="shared" si="452"/>
        <v>0</v>
      </c>
      <c r="AN313" s="535"/>
      <c r="AO313" s="535"/>
      <c r="AP313" s="407"/>
      <c r="AQ313" s="322"/>
      <c r="AR313" s="79">
        <f t="shared" si="453"/>
        <v>0</v>
      </c>
      <c r="AS313" s="79">
        <f t="shared" si="454"/>
        <v>0</v>
      </c>
      <c r="AT313" s="102">
        <f t="shared" si="455"/>
        <v>0</v>
      </c>
      <c r="AU313" s="535"/>
      <c r="AV313" s="535"/>
      <c r="AW313" s="407"/>
      <c r="AX313" s="322"/>
      <c r="AY313" s="79">
        <f t="shared" si="456"/>
        <v>0</v>
      </c>
      <c r="AZ313" s="79">
        <f t="shared" si="457"/>
        <v>0</v>
      </c>
      <c r="BA313" s="102">
        <f t="shared" si="458"/>
        <v>0</v>
      </c>
      <c r="BB313" s="535"/>
      <c r="BC313" s="535"/>
      <c r="BD313" s="407"/>
      <c r="BE313" s="322"/>
      <c r="BF313" s="79">
        <f t="shared" si="459"/>
        <v>0</v>
      </c>
      <c r="BG313" s="79">
        <f t="shared" si="460"/>
        <v>0</v>
      </c>
      <c r="BH313" s="102">
        <f t="shared" si="461"/>
        <v>0</v>
      </c>
      <c r="BI313" s="535"/>
      <c r="BJ313" s="535"/>
      <c r="BK313" s="407"/>
      <c r="BL313" s="322"/>
      <c r="BM313" s="79">
        <f t="shared" si="462"/>
        <v>0</v>
      </c>
      <c r="BN313" s="79">
        <f t="shared" si="463"/>
        <v>0</v>
      </c>
      <c r="BO313" s="102">
        <f t="shared" si="464"/>
        <v>0</v>
      </c>
      <c r="BP313" s="535"/>
      <c r="BQ313" s="535"/>
      <c r="BR313" s="407"/>
      <c r="BS313" s="322"/>
      <c r="BT313" s="79">
        <f t="shared" si="465"/>
        <v>0</v>
      </c>
      <c r="BU313" s="79">
        <f t="shared" si="466"/>
        <v>0</v>
      </c>
      <c r="BV313" s="102">
        <f t="shared" si="467"/>
        <v>0</v>
      </c>
      <c r="BW313" s="535"/>
      <c r="BX313" s="535"/>
      <c r="BY313" s="407"/>
      <c r="BZ313" s="322"/>
      <c r="CA313" s="79">
        <f t="shared" si="468"/>
        <v>0</v>
      </c>
      <c r="CB313" s="79">
        <f t="shared" si="469"/>
        <v>0</v>
      </c>
      <c r="CC313" s="102">
        <f t="shared" si="470"/>
        <v>0</v>
      </c>
      <c r="CD313" s="535"/>
      <c r="CE313" s="535"/>
      <c r="CF313" s="407"/>
      <c r="CG313" s="322"/>
      <c r="CH313" s="79">
        <f t="shared" si="471"/>
        <v>0</v>
      </c>
      <c r="CI313" s="79">
        <f t="shared" si="472"/>
        <v>0</v>
      </c>
      <c r="CJ313" s="102">
        <f t="shared" si="473"/>
        <v>0</v>
      </c>
      <c r="CK313" s="535"/>
      <c r="CL313" s="535"/>
      <c r="CM313" s="407"/>
      <c r="CN313" s="322"/>
      <c r="CO313" s="79">
        <f t="shared" si="474"/>
        <v>0</v>
      </c>
      <c r="CP313" s="79">
        <f t="shared" si="475"/>
        <v>0</v>
      </c>
      <c r="CQ313" s="102">
        <f t="shared" si="476"/>
        <v>0</v>
      </c>
      <c r="CR313" s="535"/>
      <c r="CS313" s="535"/>
      <c r="CT313" s="407"/>
      <c r="CU313" s="322"/>
      <c r="CV313" s="79">
        <f t="shared" si="477"/>
        <v>0</v>
      </c>
      <c r="CW313" s="79">
        <f t="shared" si="478"/>
        <v>0</v>
      </c>
      <c r="CX313" s="102">
        <f t="shared" si="479"/>
        <v>0</v>
      </c>
      <c r="CY313" s="535"/>
      <c r="CZ313" s="535"/>
      <c r="DA313" s="407"/>
      <c r="DB313" s="322"/>
      <c r="DC313" s="79">
        <f t="shared" si="480"/>
        <v>0</v>
      </c>
      <c r="DD313" s="79">
        <f t="shared" si="481"/>
        <v>0</v>
      </c>
      <c r="DE313" s="102">
        <f t="shared" si="482"/>
        <v>0</v>
      </c>
      <c r="DF313" s="535"/>
      <c r="DG313" s="535"/>
      <c r="DH313" s="407"/>
      <c r="DI313" s="322"/>
      <c r="DJ313" s="79">
        <f t="shared" si="483"/>
        <v>0</v>
      </c>
      <c r="DK313" s="79">
        <f t="shared" si="484"/>
        <v>0</v>
      </c>
      <c r="DL313" s="102">
        <f t="shared" si="485"/>
        <v>0</v>
      </c>
      <c r="DM313" s="535"/>
      <c r="DN313" s="535"/>
      <c r="DO313" s="407"/>
      <c r="DP313" s="322"/>
      <c r="DQ313" s="79">
        <f t="shared" si="486"/>
        <v>0</v>
      </c>
      <c r="DR313" s="79">
        <f t="shared" si="487"/>
        <v>0</v>
      </c>
      <c r="DS313" s="102">
        <f t="shared" si="488"/>
        <v>0</v>
      </c>
      <c r="DT313" s="535"/>
      <c r="DU313" s="535"/>
      <c r="DV313" s="407"/>
    </row>
    <row r="314" spans="1:126" ht="12.75" outlineLevel="1" x14ac:dyDescent="0.2">
      <c r="A314" s="92" t="s">
        <v>99</v>
      </c>
      <c r="B314" s="166" t="s">
        <v>92</v>
      </c>
      <c r="C314" s="52"/>
      <c r="D314" s="51"/>
      <c r="E314" s="102">
        <f t="shared" si="436"/>
        <v>0</v>
      </c>
      <c r="F314" s="147"/>
      <c r="G314" s="18"/>
      <c r="H314" s="322" t="s">
        <v>336</v>
      </c>
      <c r="I314" s="79">
        <f t="shared" si="437"/>
        <v>0</v>
      </c>
      <c r="J314" s="79">
        <f t="shared" si="438"/>
        <v>0</v>
      </c>
      <c r="K314" s="102">
        <f t="shared" si="439"/>
        <v>0</v>
      </c>
      <c r="L314" s="535"/>
      <c r="M314" s="535"/>
      <c r="N314" s="407"/>
      <c r="O314" s="322" t="str">
        <f t="shared" si="440"/>
        <v>SME</v>
      </c>
      <c r="P314" s="79">
        <f t="shared" si="441"/>
        <v>0</v>
      </c>
      <c r="Q314" s="79">
        <f t="shared" si="442"/>
        <v>0</v>
      </c>
      <c r="R314" s="102">
        <f t="shared" si="443"/>
        <v>0</v>
      </c>
      <c r="S314" s="535"/>
      <c r="T314" s="535"/>
      <c r="U314" s="407"/>
      <c r="V314" s="322"/>
      <c r="W314" s="79">
        <f t="shared" si="444"/>
        <v>0</v>
      </c>
      <c r="X314" s="79">
        <f t="shared" si="445"/>
        <v>0</v>
      </c>
      <c r="Y314" s="102">
        <f t="shared" si="446"/>
        <v>0</v>
      </c>
      <c r="Z314" s="535"/>
      <c r="AA314" s="535"/>
      <c r="AB314" s="407"/>
      <c r="AC314" s="322"/>
      <c r="AD314" s="79">
        <f t="shared" si="447"/>
        <v>0</v>
      </c>
      <c r="AE314" s="79">
        <f t="shared" si="448"/>
        <v>0</v>
      </c>
      <c r="AF314" s="102">
        <f t="shared" si="449"/>
        <v>0</v>
      </c>
      <c r="AG314" s="535"/>
      <c r="AH314" s="535"/>
      <c r="AI314" s="407"/>
      <c r="AJ314" s="322"/>
      <c r="AK314" s="79">
        <f t="shared" si="450"/>
        <v>0</v>
      </c>
      <c r="AL314" s="79">
        <f t="shared" si="451"/>
        <v>0</v>
      </c>
      <c r="AM314" s="102">
        <f t="shared" si="452"/>
        <v>0</v>
      </c>
      <c r="AN314" s="535"/>
      <c r="AO314" s="535"/>
      <c r="AP314" s="407"/>
      <c r="AQ314" s="322"/>
      <c r="AR314" s="79">
        <f t="shared" si="453"/>
        <v>0</v>
      </c>
      <c r="AS314" s="79">
        <f t="shared" si="454"/>
        <v>0</v>
      </c>
      <c r="AT314" s="102">
        <f t="shared" si="455"/>
        <v>0</v>
      </c>
      <c r="AU314" s="535"/>
      <c r="AV314" s="535"/>
      <c r="AW314" s="407"/>
      <c r="AX314" s="322"/>
      <c r="AY314" s="79">
        <f t="shared" si="456"/>
        <v>0</v>
      </c>
      <c r="AZ314" s="79">
        <f t="shared" si="457"/>
        <v>0</v>
      </c>
      <c r="BA314" s="102">
        <f t="shared" si="458"/>
        <v>0</v>
      </c>
      <c r="BB314" s="535"/>
      <c r="BC314" s="535"/>
      <c r="BD314" s="407"/>
      <c r="BE314" s="322"/>
      <c r="BF314" s="79">
        <f t="shared" si="459"/>
        <v>0</v>
      </c>
      <c r="BG314" s="79">
        <f t="shared" si="460"/>
        <v>0</v>
      </c>
      <c r="BH314" s="102">
        <f t="shared" si="461"/>
        <v>0</v>
      </c>
      <c r="BI314" s="535"/>
      <c r="BJ314" s="535"/>
      <c r="BK314" s="407"/>
      <c r="BL314" s="322"/>
      <c r="BM314" s="79">
        <f t="shared" si="462"/>
        <v>0</v>
      </c>
      <c r="BN314" s="79">
        <f t="shared" si="463"/>
        <v>0</v>
      </c>
      <c r="BO314" s="102">
        <f t="shared" si="464"/>
        <v>0</v>
      </c>
      <c r="BP314" s="535"/>
      <c r="BQ314" s="535"/>
      <c r="BR314" s="407"/>
      <c r="BS314" s="322"/>
      <c r="BT314" s="79">
        <f t="shared" si="465"/>
        <v>0</v>
      </c>
      <c r="BU314" s="79">
        <f t="shared" si="466"/>
        <v>0</v>
      </c>
      <c r="BV314" s="102">
        <f t="shared" si="467"/>
        <v>0</v>
      </c>
      <c r="BW314" s="535"/>
      <c r="BX314" s="535"/>
      <c r="BY314" s="407"/>
      <c r="BZ314" s="322"/>
      <c r="CA314" s="79">
        <f t="shared" si="468"/>
        <v>0</v>
      </c>
      <c r="CB314" s="79">
        <f t="shared" si="469"/>
        <v>0</v>
      </c>
      <c r="CC314" s="102">
        <f t="shared" si="470"/>
        <v>0</v>
      </c>
      <c r="CD314" s="535"/>
      <c r="CE314" s="535"/>
      <c r="CF314" s="407"/>
      <c r="CG314" s="322"/>
      <c r="CH314" s="79">
        <f t="shared" si="471"/>
        <v>0</v>
      </c>
      <c r="CI314" s="79">
        <f t="shared" si="472"/>
        <v>0</v>
      </c>
      <c r="CJ314" s="102">
        <f t="shared" si="473"/>
        <v>0</v>
      </c>
      <c r="CK314" s="535"/>
      <c r="CL314" s="535"/>
      <c r="CM314" s="407"/>
      <c r="CN314" s="322"/>
      <c r="CO314" s="79">
        <f t="shared" si="474"/>
        <v>0</v>
      </c>
      <c r="CP314" s="79">
        <f t="shared" si="475"/>
        <v>0</v>
      </c>
      <c r="CQ314" s="102">
        <f t="shared" si="476"/>
        <v>0</v>
      </c>
      <c r="CR314" s="535"/>
      <c r="CS314" s="535"/>
      <c r="CT314" s="407"/>
      <c r="CU314" s="322"/>
      <c r="CV314" s="79">
        <f t="shared" si="477"/>
        <v>0</v>
      </c>
      <c r="CW314" s="79">
        <f t="shared" si="478"/>
        <v>0</v>
      </c>
      <c r="CX314" s="102">
        <f t="shared" si="479"/>
        <v>0</v>
      </c>
      <c r="CY314" s="535"/>
      <c r="CZ314" s="535"/>
      <c r="DA314" s="407"/>
      <c r="DB314" s="322"/>
      <c r="DC314" s="79">
        <f t="shared" si="480"/>
        <v>0</v>
      </c>
      <c r="DD314" s="79">
        <f t="shared" si="481"/>
        <v>0</v>
      </c>
      <c r="DE314" s="102">
        <f t="shared" si="482"/>
        <v>0</v>
      </c>
      <c r="DF314" s="535"/>
      <c r="DG314" s="535"/>
      <c r="DH314" s="407"/>
      <c r="DI314" s="322"/>
      <c r="DJ314" s="79">
        <f t="shared" si="483"/>
        <v>0</v>
      </c>
      <c r="DK314" s="79">
        <f t="shared" si="484"/>
        <v>0</v>
      </c>
      <c r="DL314" s="102">
        <f t="shared" si="485"/>
        <v>0</v>
      </c>
      <c r="DM314" s="535"/>
      <c r="DN314" s="535"/>
      <c r="DO314" s="407"/>
      <c r="DP314" s="322"/>
      <c r="DQ314" s="79">
        <f t="shared" si="486"/>
        <v>0</v>
      </c>
      <c r="DR314" s="79">
        <f t="shared" si="487"/>
        <v>0</v>
      </c>
      <c r="DS314" s="102">
        <f t="shared" si="488"/>
        <v>0</v>
      </c>
      <c r="DT314" s="535"/>
      <c r="DU314" s="535"/>
      <c r="DV314" s="407"/>
    </row>
    <row r="315" spans="1:126" ht="12.75" outlineLevel="1" x14ac:dyDescent="0.2">
      <c r="A315" s="92" t="s">
        <v>99</v>
      </c>
      <c r="B315" s="166" t="s">
        <v>92</v>
      </c>
      <c r="C315" s="52"/>
      <c r="D315" s="51"/>
      <c r="E315" s="102">
        <f t="shared" si="436"/>
        <v>0</v>
      </c>
      <c r="F315" s="147"/>
      <c r="G315" s="18"/>
      <c r="H315" s="322" t="s">
        <v>336</v>
      </c>
      <c r="I315" s="79">
        <f t="shared" si="437"/>
        <v>0</v>
      </c>
      <c r="J315" s="79">
        <f t="shared" si="438"/>
        <v>0</v>
      </c>
      <c r="K315" s="102">
        <f t="shared" si="439"/>
        <v>0</v>
      </c>
      <c r="L315" s="535"/>
      <c r="M315" s="535"/>
      <c r="N315" s="407"/>
      <c r="O315" s="322" t="str">
        <f t="shared" si="440"/>
        <v>SME</v>
      </c>
      <c r="P315" s="79">
        <f t="shared" si="441"/>
        <v>0</v>
      </c>
      <c r="Q315" s="79">
        <f t="shared" si="442"/>
        <v>0</v>
      </c>
      <c r="R315" s="102">
        <f t="shared" si="443"/>
        <v>0</v>
      </c>
      <c r="S315" s="535"/>
      <c r="T315" s="535"/>
      <c r="U315" s="407"/>
      <c r="V315" s="322"/>
      <c r="W315" s="79">
        <f t="shared" si="444"/>
        <v>0</v>
      </c>
      <c r="X315" s="79">
        <f t="shared" si="445"/>
        <v>0</v>
      </c>
      <c r="Y315" s="102">
        <f t="shared" si="446"/>
        <v>0</v>
      </c>
      <c r="Z315" s="535"/>
      <c r="AA315" s="535"/>
      <c r="AB315" s="407"/>
      <c r="AC315" s="322"/>
      <c r="AD315" s="79">
        <f t="shared" si="447"/>
        <v>0</v>
      </c>
      <c r="AE315" s="79">
        <f t="shared" si="448"/>
        <v>0</v>
      </c>
      <c r="AF315" s="102">
        <f t="shared" si="449"/>
        <v>0</v>
      </c>
      <c r="AG315" s="535"/>
      <c r="AH315" s="535"/>
      <c r="AI315" s="407"/>
      <c r="AJ315" s="322"/>
      <c r="AK315" s="79">
        <f t="shared" si="450"/>
        <v>0</v>
      </c>
      <c r="AL315" s="79">
        <f t="shared" si="451"/>
        <v>0</v>
      </c>
      <c r="AM315" s="102">
        <f t="shared" si="452"/>
        <v>0</v>
      </c>
      <c r="AN315" s="535"/>
      <c r="AO315" s="535"/>
      <c r="AP315" s="407"/>
      <c r="AQ315" s="322"/>
      <c r="AR315" s="79">
        <f t="shared" si="453"/>
        <v>0</v>
      </c>
      <c r="AS315" s="79">
        <f t="shared" si="454"/>
        <v>0</v>
      </c>
      <c r="AT315" s="102">
        <f t="shared" si="455"/>
        <v>0</v>
      </c>
      <c r="AU315" s="535"/>
      <c r="AV315" s="535"/>
      <c r="AW315" s="407"/>
      <c r="AX315" s="322"/>
      <c r="AY315" s="79">
        <f t="shared" si="456"/>
        <v>0</v>
      </c>
      <c r="AZ315" s="79">
        <f t="shared" si="457"/>
        <v>0</v>
      </c>
      <c r="BA315" s="102">
        <f t="shared" si="458"/>
        <v>0</v>
      </c>
      <c r="BB315" s="535"/>
      <c r="BC315" s="535"/>
      <c r="BD315" s="407"/>
      <c r="BE315" s="322"/>
      <c r="BF315" s="79">
        <f t="shared" si="459"/>
        <v>0</v>
      </c>
      <c r="BG315" s="79">
        <f t="shared" si="460"/>
        <v>0</v>
      </c>
      <c r="BH315" s="102">
        <f t="shared" si="461"/>
        <v>0</v>
      </c>
      <c r="BI315" s="535"/>
      <c r="BJ315" s="535"/>
      <c r="BK315" s="407"/>
      <c r="BL315" s="322"/>
      <c r="BM315" s="79">
        <f t="shared" si="462"/>
        <v>0</v>
      </c>
      <c r="BN315" s="79">
        <f t="shared" si="463"/>
        <v>0</v>
      </c>
      <c r="BO315" s="102">
        <f t="shared" si="464"/>
        <v>0</v>
      </c>
      <c r="BP315" s="535"/>
      <c r="BQ315" s="535"/>
      <c r="BR315" s="407"/>
      <c r="BS315" s="322"/>
      <c r="BT315" s="79">
        <f t="shared" si="465"/>
        <v>0</v>
      </c>
      <c r="BU315" s="79">
        <f t="shared" si="466"/>
        <v>0</v>
      </c>
      <c r="BV315" s="102">
        <f t="shared" si="467"/>
        <v>0</v>
      </c>
      <c r="BW315" s="535"/>
      <c r="BX315" s="535"/>
      <c r="BY315" s="407"/>
      <c r="BZ315" s="322"/>
      <c r="CA315" s="79">
        <f t="shared" si="468"/>
        <v>0</v>
      </c>
      <c r="CB315" s="79">
        <f t="shared" si="469"/>
        <v>0</v>
      </c>
      <c r="CC315" s="102">
        <f t="shared" si="470"/>
        <v>0</v>
      </c>
      <c r="CD315" s="535"/>
      <c r="CE315" s="535"/>
      <c r="CF315" s="407"/>
      <c r="CG315" s="322"/>
      <c r="CH315" s="79">
        <f t="shared" si="471"/>
        <v>0</v>
      </c>
      <c r="CI315" s="79">
        <f t="shared" si="472"/>
        <v>0</v>
      </c>
      <c r="CJ315" s="102">
        <f t="shared" si="473"/>
        <v>0</v>
      </c>
      <c r="CK315" s="535"/>
      <c r="CL315" s="535"/>
      <c r="CM315" s="407"/>
      <c r="CN315" s="322"/>
      <c r="CO315" s="79">
        <f t="shared" si="474"/>
        <v>0</v>
      </c>
      <c r="CP315" s="79">
        <f t="shared" si="475"/>
        <v>0</v>
      </c>
      <c r="CQ315" s="102">
        <f t="shared" si="476"/>
        <v>0</v>
      </c>
      <c r="CR315" s="535"/>
      <c r="CS315" s="535"/>
      <c r="CT315" s="407"/>
      <c r="CU315" s="322"/>
      <c r="CV315" s="79">
        <f t="shared" si="477"/>
        <v>0</v>
      </c>
      <c r="CW315" s="79">
        <f t="shared" si="478"/>
        <v>0</v>
      </c>
      <c r="CX315" s="102">
        <f t="shared" si="479"/>
        <v>0</v>
      </c>
      <c r="CY315" s="535"/>
      <c r="CZ315" s="535"/>
      <c r="DA315" s="407"/>
      <c r="DB315" s="322"/>
      <c r="DC315" s="79">
        <f t="shared" si="480"/>
        <v>0</v>
      </c>
      <c r="DD315" s="79">
        <f t="shared" si="481"/>
        <v>0</v>
      </c>
      <c r="DE315" s="102">
        <f t="shared" si="482"/>
        <v>0</v>
      </c>
      <c r="DF315" s="535"/>
      <c r="DG315" s="535"/>
      <c r="DH315" s="407"/>
      <c r="DI315" s="322"/>
      <c r="DJ315" s="79">
        <f t="shared" si="483"/>
        <v>0</v>
      </c>
      <c r="DK315" s="79">
        <f t="shared" si="484"/>
        <v>0</v>
      </c>
      <c r="DL315" s="102">
        <f t="shared" si="485"/>
        <v>0</v>
      </c>
      <c r="DM315" s="535"/>
      <c r="DN315" s="535"/>
      <c r="DO315" s="407"/>
      <c r="DP315" s="322"/>
      <c r="DQ315" s="79">
        <f t="shared" si="486"/>
        <v>0</v>
      </c>
      <c r="DR315" s="79">
        <f t="shared" si="487"/>
        <v>0</v>
      </c>
      <c r="DS315" s="102">
        <f t="shared" si="488"/>
        <v>0</v>
      </c>
      <c r="DT315" s="535"/>
      <c r="DU315" s="535"/>
      <c r="DV315" s="407"/>
    </row>
    <row r="316" spans="1:126" ht="12.75" outlineLevel="1" x14ac:dyDescent="0.2">
      <c r="A316" s="92" t="s">
        <v>99</v>
      </c>
      <c r="B316" s="166" t="s">
        <v>92</v>
      </c>
      <c r="C316" s="52"/>
      <c r="D316" s="51"/>
      <c r="E316" s="102">
        <f t="shared" si="436"/>
        <v>0</v>
      </c>
      <c r="F316" s="147"/>
      <c r="G316" s="18"/>
      <c r="H316" s="322" t="s">
        <v>336</v>
      </c>
      <c r="I316" s="79">
        <f t="shared" si="437"/>
        <v>0</v>
      </c>
      <c r="J316" s="79">
        <f t="shared" si="438"/>
        <v>0</v>
      </c>
      <c r="K316" s="102">
        <f t="shared" si="439"/>
        <v>0</v>
      </c>
      <c r="L316" s="535"/>
      <c r="M316" s="535"/>
      <c r="N316" s="407"/>
      <c r="O316" s="322" t="str">
        <f t="shared" si="440"/>
        <v>SME</v>
      </c>
      <c r="P316" s="79">
        <f t="shared" si="441"/>
        <v>0</v>
      </c>
      <c r="Q316" s="79">
        <f t="shared" si="442"/>
        <v>0</v>
      </c>
      <c r="R316" s="102">
        <f t="shared" si="443"/>
        <v>0</v>
      </c>
      <c r="S316" s="535"/>
      <c r="T316" s="535"/>
      <c r="U316" s="407"/>
      <c r="V316" s="322"/>
      <c r="W316" s="79">
        <f t="shared" si="444"/>
        <v>0</v>
      </c>
      <c r="X316" s="79">
        <f t="shared" si="445"/>
        <v>0</v>
      </c>
      <c r="Y316" s="102">
        <f t="shared" si="446"/>
        <v>0</v>
      </c>
      <c r="Z316" s="535"/>
      <c r="AA316" s="535"/>
      <c r="AB316" s="407"/>
      <c r="AC316" s="322"/>
      <c r="AD316" s="79">
        <f t="shared" si="447"/>
        <v>0</v>
      </c>
      <c r="AE316" s="79">
        <f t="shared" si="448"/>
        <v>0</v>
      </c>
      <c r="AF316" s="102">
        <f t="shared" si="449"/>
        <v>0</v>
      </c>
      <c r="AG316" s="535"/>
      <c r="AH316" s="535"/>
      <c r="AI316" s="407"/>
      <c r="AJ316" s="322"/>
      <c r="AK316" s="79">
        <f t="shared" si="450"/>
        <v>0</v>
      </c>
      <c r="AL316" s="79">
        <f t="shared" si="451"/>
        <v>0</v>
      </c>
      <c r="AM316" s="102">
        <f t="shared" si="452"/>
        <v>0</v>
      </c>
      <c r="AN316" s="535"/>
      <c r="AO316" s="535"/>
      <c r="AP316" s="407"/>
      <c r="AQ316" s="322"/>
      <c r="AR316" s="79">
        <f t="shared" si="453"/>
        <v>0</v>
      </c>
      <c r="AS316" s="79">
        <f t="shared" si="454"/>
        <v>0</v>
      </c>
      <c r="AT316" s="102">
        <f t="shared" si="455"/>
        <v>0</v>
      </c>
      <c r="AU316" s="535"/>
      <c r="AV316" s="535"/>
      <c r="AW316" s="407"/>
      <c r="AX316" s="322"/>
      <c r="AY316" s="79">
        <f t="shared" si="456"/>
        <v>0</v>
      </c>
      <c r="AZ316" s="79">
        <f t="shared" si="457"/>
        <v>0</v>
      </c>
      <c r="BA316" s="102">
        <f t="shared" si="458"/>
        <v>0</v>
      </c>
      <c r="BB316" s="535"/>
      <c r="BC316" s="535"/>
      <c r="BD316" s="407"/>
      <c r="BE316" s="322"/>
      <c r="BF316" s="79">
        <f t="shared" si="459"/>
        <v>0</v>
      </c>
      <c r="BG316" s="79">
        <f t="shared" si="460"/>
        <v>0</v>
      </c>
      <c r="BH316" s="102">
        <f t="shared" si="461"/>
        <v>0</v>
      </c>
      <c r="BI316" s="535"/>
      <c r="BJ316" s="535"/>
      <c r="BK316" s="407"/>
      <c r="BL316" s="322"/>
      <c r="BM316" s="79">
        <f t="shared" si="462"/>
        <v>0</v>
      </c>
      <c r="BN316" s="79">
        <f t="shared" si="463"/>
        <v>0</v>
      </c>
      <c r="BO316" s="102">
        <f t="shared" si="464"/>
        <v>0</v>
      </c>
      <c r="BP316" s="535"/>
      <c r="BQ316" s="535"/>
      <c r="BR316" s="407"/>
      <c r="BS316" s="322"/>
      <c r="BT316" s="79">
        <f t="shared" si="465"/>
        <v>0</v>
      </c>
      <c r="BU316" s="79">
        <f t="shared" si="466"/>
        <v>0</v>
      </c>
      <c r="BV316" s="102">
        <f t="shared" si="467"/>
        <v>0</v>
      </c>
      <c r="BW316" s="535"/>
      <c r="BX316" s="535"/>
      <c r="BY316" s="407"/>
      <c r="BZ316" s="322"/>
      <c r="CA316" s="79">
        <f t="shared" si="468"/>
        <v>0</v>
      </c>
      <c r="CB316" s="79">
        <f t="shared" si="469"/>
        <v>0</v>
      </c>
      <c r="CC316" s="102">
        <f t="shared" si="470"/>
        <v>0</v>
      </c>
      <c r="CD316" s="535"/>
      <c r="CE316" s="535"/>
      <c r="CF316" s="407"/>
      <c r="CG316" s="322"/>
      <c r="CH316" s="79">
        <f t="shared" si="471"/>
        <v>0</v>
      </c>
      <c r="CI316" s="79">
        <f t="shared" si="472"/>
        <v>0</v>
      </c>
      <c r="CJ316" s="102">
        <f t="shared" si="473"/>
        <v>0</v>
      </c>
      <c r="CK316" s="535"/>
      <c r="CL316" s="535"/>
      <c r="CM316" s="407"/>
      <c r="CN316" s="322"/>
      <c r="CO316" s="79">
        <f t="shared" si="474"/>
        <v>0</v>
      </c>
      <c r="CP316" s="79">
        <f t="shared" si="475"/>
        <v>0</v>
      </c>
      <c r="CQ316" s="102">
        <f t="shared" si="476"/>
        <v>0</v>
      </c>
      <c r="CR316" s="535"/>
      <c r="CS316" s="535"/>
      <c r="CT316" s="407"/>
      <c r="CU316" s="322"/>
      <c r="CV316" s="79">
        <f t="shared" si="477"/>
        <v>0</v>
      </c>
      <c r="CW316" s="79">
        <f t="shared" si="478"/>
        <v>0</v>
      </c>
      <c r="CX316" s="102">
        <f t="shared" si="479"/>
        <v>0</v>
      </c>
      <c r="CY316" s="535"/>
      <c r="CZ316" s="535"/>
      <c r="DA316" s="407"/>
      <c r="DB316" s="322"/>
      <c r="DC316" s="79">
        <f t="shared" si="480"/>
        <v>0</v>
      </c>
      <c r="DD316" s="79">
        <f t="shared" si="481"/>
        <v>0</v>
      </c>
      <c r="DE316" s="102">
        <f t="shared" si="482"/>
        <v>0</v>
      </c>
      <c r="DF316" s="535"/>
      <c r="DG316" s="535"/>
      <c r="DH316" s="407"/>
      <c r="DI316" s="322"/>
      <c r="DJ316" s="79">
        <f t="shared" si="483"/>
        <v>0</v>
      </c>
      <c r="DK316" s="79">
        <f t="shared" si="484"/>
        <v>0</v>
      </c>
      <c r="DL316" s="102">
        <f t="shared" si="485"/>
        <v>0</v>
      </c>
      <c r="DM316" s="535"/>
      <c r="DN316" s="535"/>
      <c r="DO316" s="407"/>
      <c r="DP316" s="322"/>
      <c r="DQ316" s="79">
        <f t="shared" si="486"/>
        <v>0</v>
      </c>
      <c r="DR316" s="79">
        <f t="shared" si="487"/>
        <v>0</v>
      </c>
      <c r="DS316" s="102">
        <f t="shared" si="488"/>
        <v>0</v>
      </c>
      <c r="DT316" s="535"/>
      <c r="DU316" s="535"/>
      <c r="DV316" s="407"/>
    </row>
    <row r="317" spans="1:126" ht="12.75" outlineLevel="1" x14ac:dyDescent="0.2">
      <c r="A317" s="104" t="s">
        <v>15</v>
      </c>
      <c r="B317" s="162"/>
      <c r="C317" s="103">
        <f>SUMIF($H318:$H325,MID($H317,3,10),C318:C325)</f>
        <v>0</v>
      </c>
      <c r="D317" s="103">
        <f>SUMIF($H318:$H325,MID($H317,3,10),D318:D325)</f>
        <v>0</v>
      </c>
      <c r="E317" s="103">
        <f t="shared" si="436"/>
        <v>0</v>
      </c>
      <c r="F317" s="147"/>
      <c r="G317" s="18"/>
      <c r="H317" s="323" t="s">
        <v>339</v>
      </c>
      <c r="I317" s="77">
        <f t="shared" si="437"/>
        <v>0</v>
      </c>
      <c r="J317" s="77">
        <f t="shared" si="438"/>
        <v>0</v>
      </c>
      <c r="K317" s="101">
        <f t="shared" si="439"/>
        <v>0</v>
      </c>
      <c r="L317" s="489">
        <f>IF(I$1="","",SUMIF($H318:$H325,MID($H317,3,10),L318:L325))</f>
        <v>0</v>
      </c>
      <c r="M317" s="489">
        <f>IF(I$1="","",SUMIF($H318:$H325,MID($H317,3,10),M318:M325))</f>
        <v>0</v>
      </c>
      <c r="N317" s="407"/>
      <c r="O317" s="322" t="str">
        <f t="shared" si="440"/>
        <v>SM</v>
      </c>
      <c r="P317" s="77">
        <f t="shared" si="441"/>
        <v>0</v>
      </c>
      <c r="Q317" s="77">
        <f t="shared" si="442"/>
        <v>0</v>
      </c>
      <c r="R317" s="101">
        <f t="shared" si="443"/>
        <v>0</v>
      </c>
      <c r="S317" s="488">
        <f>IF(P$1="","",SUMIF($H318:$H325,MID($H317,3,10),S318:S325))</f>
        <v>0</v>
      </c>
      <c r="T317" s="488">
        <f>IF(P$1="","",SUMIF($H318:$H325,MID($H317,3,10),T318:T325))</f>
        <v>0</v>
      </c>
      <c r="U317" s="407"/>
      <c r="V317" s="322"/>
      <c r="W317" s="77">
        <f t="shared" si="444"/>
        <v>0</v>
      </c>
      <c r="X317" s="77">
        <f t="shared" si="445"/>
        <v>0</v>
      </c>
      <c r="Y317" s="101">
        <f t="shared" si="446"/>
        <v>0</v>
      </c>
      <c r="Z317" s="488">
        <f>IF(W$1="","",SUMIF($H318:$H325,MID($H317,3,10),Z318:Z325))</f>
        <v>0</v>
      </c>
      <c r="AA317" s="488">
        <f>IF(W$1="","",SUMIF($H318:$H325,MID($H317,3,10),AA318:AA325))</f>
        <v>0</v>
      </c>
      <c r="AB317" s="407"/>
      <c r="AC317" s="322"/>
      <c r="AD317" s="77">
        <f t="shared" si="447"/>
        <v>0</v>
      </c>
      <c r="AE317" s="77">
        <f t="shared" si="448"/>
        <v>0</v>
      </c>
      <c r="AF317" s="101">
        <f t="shared" si="449"/>
        <v>0</v>
      </c>
      <c r="AG317" s="488">
        <f>IF(AD$1="","",SUMIF($H318:$H325,MID($H317,3,10),AG318:AG325))</f>
        <v>0</v>
      </c>
      <c r="AH317" s="488">
        <f>IF(AD$1="","",SUMIF($H318:$H325,MID($H317,3,10),AH318:AH325))</f>
        <v>0</v>
      </c>
      <c r="AI317" s="407"/>
      <c r="AJ317" s="322"/>
      <c r="AK317" s="77">
        <f t="shared" si="450"/>
        <v>0</v>
      </c>
      <c r="AL317" s="77">
        <f t="shared" si="451"/>
        <v>0</v>
      </c>
      <c r="AM317" s="101">
        <f t="shared" si="452"/>
        <v>0</v>
      </c>
      <c r="AN317" s="488">
        <f>IF(AK$1="","",SUMIF($H318:$H325,MID($H317,3,10),AN318:AN325))</f>
        <v>0</v>
      </c>
      <c r="AO317" s="488">
        <f>IF(AK$1="","",SUMIF($H318:$H325,MID($H317,3,10),AO318:AO325))</f>
        <v>0</v>
      </c>
      <c r="AP317" s="407"/>
      <c r="AQ317" s="322"/>
      <c r="AR317" s="77">
        <f t="shared" si="453"/>
        <v>0</v>
      </c>
      <c r="AS317" s="77">
        <f t="shared" si="454"/>
        <v>0</v>
      </c>
      <c r="AT317" s="101">
        <f t="shared" si="455"/>
        <v>0</v>
      </c>
      <c r="AU317" s="488">
        <f>IF(AR$1="","",SUMIF($H318:$H325,MID($H317,3,10),AU318:AU325))</f>
        <v>0</v>
      </c>
      <c r="AV317" s="488">
        <f>IF(AR$1="","",SUMIF($H318:$H325,MID($H317,3,10),AV318:AV325))</f>
        <v>0</v>
      </c>
      <c r="AW317" s="407"/>
      <c r="AX317" s="322"/>
      <c r="AY317" s="77">
        <f t="shared" si="456"/>
        <v>0</v>
      </c>
      <c r="AZ317" s="77">
        <f t="shared" si="457"/>
        <v>0</v>
      </c>
      <c r="BA317" s="101">
        <f t="shared" si="458"/>
        <v>0</v>
      </c>
      <c r="BB317" s="488">
        <f>IF(AY$1="","",SUMIF($H318:$H325,MID($H317,3,10),BB318:BB325))</f>
        <v>0</v>
      </c>
      <c r="BC317" s="488">
        <f>IF(AY$1="","",SUMIF($H318:$H325,MID($H317,3,10),BC318:BC325))</f>
        <v>0</v>
      </c>
      <c r="BD317" s="407"/>
      <c r="BE317" s="322"/>
      <c r="BF317" s="77">
        <f t="shared" si="459"/>
        <v>0</v>
      </c>
      <c r="BG317" s="77">
        <f t="shared" si="460"/>
        <v>0</v>
      </c>
      <c r="BH317" s="101">
        <f t="shared" si="461"/>
        <v>0</v>
      </c>
      <c r="BI317" s="488">
        <f>IF(BF$1="","",SUMIF($H318:$H325,MID($H317,3,10),BI318:BI325))</f>
        <v>0</v>
      </c>
      <c r="BJ317" s="488">
        <f>IF(BF$1="","",SUMIF($H318:$H325,MID($H317,3,10),BJ318:BJ325))</f>
        <v>0</v>
      </c>
      <c r="BK317" s="407"/>
      <c r="BL317" s="322"/>
      <c r="BM317" s="77">
        <f t="shared" si="462"/>
        <v>0</v>
      </c>
      <c r="BN317" s="77">
        <f t="shared" si="463"/>
        <v>0</v>
      </c>
      <c r="BO317" s="101">
        <f t="shared" si="464"/>
        <v>0</v>
      </c>
      <c r="BP317" s="488">
        <f>IF(BM$1="","",SUMIF($H318:$H325,MID($H317,3,10),BP318:BP325))</f>
        <v>0</v>
      </c>
      <c r="BQ317" s="488">
        <f>IF(BM$1="","",SUMIF($H318:$H325,MID($H317,3,10),BQ318:BQ325))</f>
        <v>0</v>
      </c>
      <c r="BR317" s="407"/>
      <c r="BS317" s="322"/>
      <c r="BT317" s="77">
        <f t="shared" si="465"/>
        <v>0</v>
      </c>
      <c r="BU317" s="77">
        <f t="shared" si="466"/>
        <v>0</v>
      </c>
      <c r="BV317" s="101">
        <f t="shared" si="467"/>
        <v>0</v>
      </c>
      <c r="BW317" s="488">
        <f>IF(BT$1="","",SUMIF($H318:$H325,MID($H317,3,10),BW318:BW325))</f>
        <v>0</v>
      </c>
      <c r="BX317" s="488">
        <f>IF(BT$1="","",SUMIF($H318:$H325,MID($H317,3,10),BX318:BX325))</f>
        <v>0</v>
      </c>
      <c r="BY317" s="407"/>
      <c r="BZ317" s="322"/>
      <c r="CA317" s="77">
        <f t="shared" si="468"/>
        <v>0</v>
      </c>
      <c r="CB317" s="77">
        <f t="shared" si="469"/>
        <v>0</v>
      </c>
      <c r="CC317" s="101">
        <f t="shared" si="470"/>
        <v>0</v>
      </c>
      <c r="CD317" s="488">
        <f>IF(CA$1="","",SUMIF($H318:$H325,MID($H317,3,10),CD318:CD325))</f>
        <v>0</v>
      </c>
      <c r="CE317" s="488">
        <f>IF(CA$1="","",SUMIF($H318:$H325,MID($H317,3,10),CE318:CE325))</f>
        <v>0</v>
      </c>
      <c r="CF317" s="407"/>
      <c r="CG317" s="322"/>
      <c r="CH317" s="77">
        <f t="shared" si="471"/>
        <v>0</v>
      </c>
      <c r="CI317" s="77">
        <f t="shared" si="472"/>
        <v>0</v>
      </c>
      <c r="CJ317" s="101">
        <f t="shared" si="473"/>
        <v>0</v>
      </c>
      <c r="CK317" s="488">
        <f>IF(CH$1="","",SUMIF($H318:$H325,MID($H317,3,10),CK318:CK325))</f>
        <v>0</v>
      </c>
      <c r="CL317" s="488">
        <f>IF(CH$1="","",SUMIF($H318:$H325,MID($H317,3,10),CL318:CL325))</f>
        <v>0</v>
      </c>
      <c r="CM317" s="407"/>
      <c r="CN317" s="322"/>
      <c r="CO317" s="77">
        <f t="shared" si="474"/>
        <v>0</v>
      </c>
      <c r="CP317" s="77">
        <f t="shared" si="475"/>
        <v>0</v>
      </c>
      <c r="CQ317" s="101">
        <f t="shared" si="476"/>
        <v>0</v>
      </c>
      <c r="CR317" s="488">
        <f>IF(CO$1="","",SUMIF($H318:$H325,MID($H317,3,10),CR318:CR325))</f>
        <v>0</v>
      </c>
      <c r="CS317" s="488">
        <f>IF(CO$1="","",SUMIF($H318:$H325,MID($H317,3,10),CS318:CS325))</f>
        <v>0</v>
      </c>
      <c r="CT317" s="407"/>
      <c r="CU317" s="322"/>
      <c r="CV317" s="77">
        <f t="shared" si="477"/>
        <v>0</v>
      </c>
      <c r="CW317" s="77">
        <f t="shared" si="478"/>
        <v>0</v>
      </c>
      <c r="CX317" s="101">
        <f t="shared" si="479"/>
        <v>0</v>
      </c>
      <c r="CY317" s="488">
        <f>IF(CV$1="","",SUMIF($H318:$H325,MID($H317,3,10),CY318:CY325))</f>
        <v>0</v>
      </c>
      <c r="CZ317" s="488">
        <f>IF(CV$1="","",SUMIF($H318:$H325,MID($H317,3,10),CZ318:CZ325))</f>
        <v>0</v>
      </c>
      <c r="DA317" s="407"/>
      <c r="DB317" s="322"/>
      <c r="DC317" s="77">
        <f t="shared" si="480"/>
        <v>0</v>
      </c>
      <c r="DD317" s="77">
        <f t="shared" si="481"/>
        <v>0</v>
      </c>
      <c r="DE317" s="101">
        <f t="shared" si="482"/>
        <v>0</v>
      </c>
      <c r="DF317" s="488">
        <f>IF(DC$1="","",SUMIF($H318:$H325,MID($H317,3,10),DF318:DF325))</f>
        <v>0</v>
      </c>
      <c r="DG317" s="488">
        <f>IF(DC$1="","",SUMIF($H318:$H325,MID($H317,3,10),DG318:DG325))</f>
        <v>0</v>
      </c>
      <c r="DH317" s="407"/>
      <c r="DI317" s="322"/>
      <c r="DJ317" s="77">
        <f t="shared" si="483"/>
        <v>0</v>
      </c>
      <c r="DK317" s="77">
        <f t="shared" si="484"/>
        <v>0</v>
      </c>
      <c r="DL317" s="101">
        <f t="shared" si="485"/>
        <v>0</v>
      </c>
      <c r="DM317" s="488">
        <f>IF(DJ$1="","",SUMIF($H318:$H325,MID($H317,3,10),DM318:DM325))</f>
        <v>0</v>
      </c>
      <c r="DN317" s="488">
        <f>IF(DJ$1="","",SUMIF($H318:$H325,MID($H317,3,10),DN318:DN325))</f>
        <v>0</v>
      </c>
      <c r="DO317" s="407"/>
      <c r="DP317" s="322"/>
      <c r="DQ317" s="77">
        <f t="shared" si="486"/>
        <v>0</v>
      </c>
      <c r="DR317" s="77">
        <f t="shared" si="487"/>
        <v>0</v>
      </c>
      <c r="DS317" s="101">
        <f t="shared" si="488"/>
        <v>0</v>
      </c>
      <c r="DT317" s="488">
        <f>IF(DQ$1="","",SUMIF($H318:$H325,MID($H317,3,10),DT318:DT325))</f>
        <v>0</v>
      </c>
      <c r="DU317" s="488">
        <f>IF(DQ$1="","",SUMIF($H318:$H325,MID($H317,3,10),DU318:DU325))</f>
        <v>0</v>
      </c>
      <c r="DV317" s="407"/>
    </row>
    <row r="318" spans="1:126" ht="12.75" outlineLevel="1" x14ac:dyDescent="0.2">
      <c r="A318" s="92" t="s">
        <v>1</v>
      </c>
      <c r="B318" s="159" t="s">
        <v>105</v>
      </c>
      <c r="C318" s="53"/>
      <c r="D318" s="53"/>
      <c r="E318" s="102">
        <f t="shared" si="436"/>
        <v>0</v>
      </c>
      <c r="F318" s="147"/>
      <c r="G318" s="18" t="s">
        <v>71</v>
      </c>
      <c r="H318" s="323" t="s">
        <v>338</v>
      </c>
      <c r="I318" s="79">
        <f t="shared" si="437"/>
        <v>0</v>
      </c>
      <c r="J318" s="79">
        <f t="shared" si="438"/>
        <v>0</v>
      </c>
      <c r="K318" s="102">
        <f t="shared" si="439"/>
        <v>0</v>
      </c>
      <c r="L318" s="535"/>
      <c r="M318" s="535"/>
      <c r="N318" s="407"/>
      <c r="O318" s="322" t="str">
        <f t="shared" si="440"/>
        <v>SMS</v>
      </c>
      <c r="P318" s="79">
        <f t="shared" si="441"/>
        <v>0</v>
      </c>
      <c r="Q318" s="79">
        <f t="shared" si="442"/>
        <v>0</v>
      </c>
      <c r="R318" s="102">
        <f t="shared" si="443"/>
        <v>0</v>
      </c>
      <c r="S318" s="535"/>
      <c r="T318" s="535"/>
      <c r="U318" s="407"/>
      <c r="V318" s="322"/>
      <c r="W318" s="79">
        <f t="shared" si="444"/>
        <v>0</v>
      </c>
      <c r="X318" s="79">
        <f t="shared" si="445"/>
        <v>0</v>
      </c>
      <c r="Y318" s="102">
        <f t="shared" si="446"/>
        <v>0</v>
      </c>
      <c r="Z318" s="535"/>
      <c r="AA318" s="535"/>
      <c r="AB318" s="407"/>
      <c r="AC318" s="322"/>
      <c r="AD318" s="79">
        <f t="shared" si="447"/>
        <v>0</v>
      </c>
      <c r="AE318" s="79">
        <f t="shared" si="448"/>
        <v>0</v>
      </c>
      <c r="AF318" s="102">
        <f t="shared" si="449"/>
        <v>0</v>
      </c>
      <c r="AG318" s="535"/>
      <c r="AH318" s="535"/>
      <c r="AI318" s="407"/>
      <c r="AJ318" s="322"/>
      <c r="AK318" s="79">
        <f t="shared" si="450"/>
        <v>0</v>
      </c>
      <c r="AL318" s="79">
        <f t="shared" si="451"/>
        <v>0</v>
      </c>
      <c r="AM318" s="102">
        <f t="shared" si="452"/>
        <v>0</v>
      </c>
      <c r="AN318" s="535"/>
      <c r="AO318" s="535"/>
      <c r="AP318" s="407"/>
      <c r="AQ318" s="322"/>
      <c r="AR318" s="79">
        <f t="shared" si="453"/>
        <v>0</v>
      </c>
      <c r="AS318" s="79">
        <f t="shared" si="454"/>
        <v>0</v>
      </c>
      <c r="AT318" s="102">
        <f t="shared" si="455"/>
        <v>0</v>
      </c>
      <c r="AU318" s="535"/>
      <c r="AV318" s="535"/>
      <c r="AW318" s="407"/>
      <c r="AX318" s="322"/>
      <c r="AY318" s="79">
        <f t="shared" si="456"/>
        <v>0</v>
      </c>
      <c r="AZ318" s="79">
        <f t="shared" si="457"/>
        <v>0</v>
      </c>
      <c r="BA318" s="102">
        <f t="shared" si="458"/>
        <v>0</v>
      </c>
      <c r="BB318" s="535"/>
      <c r="BC318" s="535"/>
      <c r="BD318" s="407"/>
      <c r="BE318" s="322"/>
      <c r="BF318" s="79">
        <f t="shared" si="459"/>
        <v>0</v>
      </c>
      <c r="BG318" s="79">
        <f t="shared" si="460"/>
        <v>0</v>
      </c>
      <c r="BH318" s="102">
        <f t="shared" si="461"/>
        <v>0</v>
      </c>
      <c r="BI318" s="535"/>
      <c r="BJ318" s="535"/>
      <c r="BK318" s="407"/>
      <c r="BL318" s="322"/>
      <c r="BM318" s="79">
        <f t="shared" si="462"/>
        <v>0</v>
      </c>
      <c r="BN318" s="79">
        <f t="shared" si="463"/>
        <v>0</v>
      </c>
      <c r="BO318" s="102">
        <f t="shared" si="464"/>
        <v>0</v>
      </c>
      <c r="BP318" s="535"/>
      <c r="BQ318" s="535"/>
      <c r="BR318" s="407"/>
      <c r="BS318" s="322"/>
      <c r="BT318" s="79">
        <f t="shared" si="465"/>
        <v>0</v>
      </c>
      <c r="BU318" s="79">
        <f t="shared" si="466"/>
        <v>0</v>
      </c>
      <c r="BV318" s="102">
        <f t="shared" si="467"/>
        <v>0</v>
      </c>
      <c r="BW318" s="535"/>
      <c r="BX318" s="535"/>
      <c r="BY318" s="407"/>
      <c r="BZ318" s="322"/>
      <c r="CA318" s="79">
        <f t="shared" si="468"/>
        <v>0</v>
      </c>
      <c r="CB318" s="79">
        <f t="shared" si="469"/>
        <v>0</v>
      </c>
      <c r="CC318" s="102">
        <f t="shared" si="470"/>
        <v>0</v>
      </c>
      <c r="CD318" s="535"/>
      <c r="CE318" s="535"/>
      <c r="CF318" s="407"/>
      <c r="CG318" s="322"/>
      <c r="CH318" s="79">
        <f t="shared" si="471"/>
        <v>0</v>
      </c>
      <c r="CI318" s="79">
        <f t="shared" si="472"/>
        <v>0</v>
      </c>
      <c r="CJ318" s="102">
        <f t="shared" si="473"/>
        <v>0</v>
      </c>
      <c r="CK318" s="535"/>
      <c r="CL318" s="535"/>
      <c r="CM318" s="407"/>
      <c r="CN318" s="322"/>
      <c r="CO318" s="79">
        <f t="shared" si="474"/>
        <v>0</v>
      </c>
      <c r="CP318" s="79">
        <f t="shared" si="475"/>
        <v>0</v>
      </c>
      <c r="CQ318" s="102">
        <f t="shared" si="476"/>
        <v>0</v>
      </c>
      <c r="CR318" s="535"/>
      <c r="CS318" s="535"/>
      <c r="CT318" s="407"/>
      <c r="CU318" s="322"/>
      <c r="CV318" s="79">
        <f t="shared" si="477"/>
        <v>0</v>
      </c>
      <c r="CW318" s="79">
        <f t="shared" si="478"/>
        <v>0</v>
      </c>
      <c r="CX318" s="102">
        <f t="shared" si="479"/>
        <v>0</v>
      </c>
      <c r="CY318" s="535"/>
      <c r="CZ318" s="535"/>
      <c r="DA318" s="407"/>
      <c r="DB318" s="322"/>
      <c r="DC318" s="79">
        <f t="shared" si="480"/>
        <v>0</v>
      </c>
      <c r="DD318" s="79">
        <f t="shared" si="481"/>
        <v>0</v>
      </c>
      <c r="DE318" s="102">
        <f t="shared" si="482"/>
        <v>0</v>
      </c>
      <c r="DF318" s="535"/>
      <c r="DG318" s="535"/>
      <c r="DH318" s="407"/>
      <c r="DI318" s="322"/>
      <c r="DJ318" s="79">
        <f t="shared" si="483"/>
        <v>0</v>
      </c>
      <c r="DK318" s="79">
        <f t="shared" si="484"/>
        <v>0</v>
      </c>
      <c r="DL318" s="102">
        <f t="shared" si="485"/>
        <v>0</v>
      </c>
      <c r="DM318" s="535"/>
      <c r="DN318" s="535"/>
      <c r="DO318" s="407"/>
      <c r="DP318" s="322"/>
      <c r="DQ318" s="79">
        <f t="shared" si="486"/>
        <v>0</v>
      </c>
      <c r="DR318" s="79">
        <f t="shared" si="487"/>
        <v>0</v>
      </c>
      <c r="DS318" s="102">
        <f t="shared" si="488"/>
        <v>0</v>
      </c>
      <c r="DT318" s="535"/>
      <c r="DU318" s="535"/>
      <c r="DV318" s="407"/>
    </row>
    <row r="319" spans="1:126" ht="12.75" outlineLevel="1" x14ac:dyDescent="0.2">
      <c r="A319" s="92" t="s">
        <v>16</v>
      </c>
      <c r="B319" s="167"/>
      <c r="C319" s="53"/>
      <c r="D319" s="53"/>
      <c r="E319" s="102">
        <f t="shared" si="436"/>
        <v>0</v>
      </c>
      <c r="F319" s="147"/>
      <c r="G319" s="18" t="s">
        <v>72</v>
      </c>
      <c r="H319" s="323" t="s">
        <v>338</v>
      </c>
      <c r="I319" s="79">
        <f t="shared" si="437"/>
        <v>0</v>
      </c>
      <c r="J319" s="79">
        <f t="shared" si="438"/>
        <v>0</v>
      </c>
      <c r="K319" s="102">
        <f t="shared" si="439"/>
        <v>0</v>
      </c>
      <c r="L319" s="535"/>
      <c r="M319" s="535"/>
      <c r="N319" s="407"/>
      <c r="O319" s="322" t="str">
        <f t="shared" si="440"/>
        <v>SMS</v>
      </c>
      <c r="P319" s="79">
        <f t="shared" si="441"/>
        <v>0</v>
      </c>
      <c r="Q319" s="79">
        <f t="shared" si="442"/>
        <v>0</v>
      </c>
      <c r="R319" s="102">
        <f t="shared" si="443"/>
        <v>0</v>
      </c>
      <c r="S319" s="535"/>
      <c r="T319" s="535"/>
      <c r="U319" s="407"/>
      <c r="V319" s="322"/>
      <c r="W319" s="79">
        <f t="shared" si="444"/>
        <v>0</v>
      </c>
      <c r="X319" s="79">
        <f t="shared" si="445"/>
        <v>0</v>
      </c>
      <c r="Y319" s="102">
        <f t="shared" si="446"/>
        <v>0</v>
      </c>
      <c r="Z319" s="535"/>
      <c r="AA319" s="535"/>
      <c r="AB319" s="407"/>
      <c r="AC319" s="322"/>
      <c r="AD319" s="79">
        <f t="shared" si="447"/>
        <v>0</v>
      </c>
      <c r="AE319" s="79">
        <f t="shared" si="448"/>
        <v>0</v>
      </c>
      <c r="AF319" s="102">
        <f t="shared" si="449"/>
        <v>0</v>
      </c>
      <c r="AG319" s="535"/>
      <c r="AH319" s="535"/>
      <c r="AI319" s="407"/>
      <c r="AJ319" s="322"/>
      <c r="AK319" s="79">
        <f t="shared" si="450"/>
        <v>0</v>
      </c>
      <c r="AL319" s="79">
        <f t="shared" si="451"/>
        <v>0</v>
      </c>
      <c r="AM319" s="102">
        <f t="shared" si="452"/>
        <v>0</v>
      </c>
      <c r="AN319" s="535"/>
      <c r="AO319" s="535"/>
      <c r="AP319" s="407"/>
      <c r="AQ319" s="322"/>
      <c r="AR319" s="79">
        <f t="shared" si="453"/>
        <v>0</v>
      </c>
      <c r="AS319" s="79">
        <f t="shared" si="454"/>
        <v>0</v>
      </c>
      <c r="AT319" s="102">
        <f t="shared" si="455"/>
        <v>0</v>
      </c>
      <c r="AU319" s="535"/>
      <c r="AV319" s="535"/>
      <c r="AW319" s="407"/>
      <c r="AX319" s="322"/>
      <c r="AY319" s="79">
        <f t="shared" si="456"/>
        <v>0</v>
      </c>
      <c r="AZ319" s="79">
        <f t="shared" si="457"/>
        <v>0</v>
      </c>
      <c r="BA319" s="102">
        <f t="shared" si="458"/>
        <v>0</v>
      </c>
      <c r="BB319" s="535"/>
      <c r="BC319" s="535"/>
      <c r="BD319" s="407"/>
      <c r="BE319" s="322"/>
      <c r="BF319" s="79">
        <f t="shared" si="459"/>
        <v>0</v>
      </c>
      <c r="BG319" s="79">
        <f t="shared" si="460"/>
        <v>0</v>
      </c>
      <c r="BH319" s="102">
        <f t="shared" si="461"/>
        <v>0</v>
      </c>
      <c r="BI319" s="535"/>
      <c r="BJ319" s="535"/>
      <c r="BK319" s="407"/>
      <c r="BL319" s="322"/>
      <c r="BM319" s="79">
        <f t="shared" si="462"/>
        <v>0</v>
      </c>
      <c r="BN319" s="79">
        <f t="shared" si="463"/>
        <v>0</v>
      </c>
      <c r="BO319" s="102">
        <f t="shared" si="464"/>
        <v>0</v>
      </c>
      <c r="BP319" s="535"/>
      <c r="BQ319" s="535"/>
      <c r="BR319" s="407"/>
      <c r="BS319" s="322"/>
      <c r="BT319" s="79">
        <f t="shared" si="465"/>
        <v>0</v>
      </c>
      <c r="BU319" s="79">
        <f t="shared" si="466"/>
        <v>0</v>
      </c>
      <c r="BV319" s="102">
        <f t="shared" si="467"/>
        <v>0</v>
      </c>
      <c r="BW319" s="535"/>
      <c r="BX319" s="535"/>
      <c r="BY319" s="407"/>
      <c r="BZ319" s="322"/>
      <c r="CA319" s="79">
        <f t="shared" si="468"/>
        <v>0</v>
      </c>
      <c r="CB319" s="79">
        <f t="shared" si="469"/>
        <v>0</v>
      </c>
      <c r="CC319" s="102">
        <f t="shared" si="470"/>
        <v>0</v>
      </c>
      <c r="CD319" s="535"/>
      <c r="CE319" s="535"/>
      <c r="CF319" s="407"/>
      <c r="CG319" s="322"/>
      <c r="CH319" s="79">
        <f t="shared" si="471"/>
        <v>0</v>
      </c>
      <c r="CI319" s="79">
        <f t="shared" si="472"/>
        <v>0</v>
      </c>
      <c r="CJ319" s="102">
        <f t="shared" si="473"/>
        <v>0</v>
      </c>
      <c r="CK319" s="535"/>
      <c r="CL319" s="535"/>
      <c r="CM319" s="407"/>
      <c r="CN319" s="322"/>
      <c r="CO319" s="79">
        <f t="shared" si="474"/>
        <v>0</v>
      </c>
      <c r="CP319" s="79">
        <f t="shared" si="475"/>
        <v>0</v>
      </c>
      <c r="CQ319" s="102">
        <f t="shared" si="476"/>
        <v>0</v>
      </c>
      <c r="CR319" s="535"/>
      <c r="CS319" s="535"/>
      <c r="CT319" s="407"/>
      <c r="CU319" s="322"/>
      <c r="CV319" s="79">
        <f t="shared" si="477"/>
        <v>0</v>
      </c>
      <c r="CW319" s="79">
        <f t="shared" si="478"/>
        <v>0</v>
      </c>
      <c r="CX319" s="102">
        <f t="shared" si="479"/>
        <v>0</v>
      </c>
      <c r="CY319" s="535"/>
      <c r="CZ319" s="535"/>
      <c r="DA319" s="407"/>
      <c r="DB319" s="322"/>
      <c r="DC319" s="79">
        <f t="shared" si="480"/>
        <v>0</v>
      </c>
      <c r="DD319" s="79">
        <f t="shared" si="481"/>
        <v>0</v>
      </c>
      <c r="DE319" s="102">
        <f t="shared" si="482"/>
        <v>0</v>
      </c>
      <c r="DF319" s="535"/>
      <c r="DG319" s="535"/>
      <c r="DH319" s="407"/>
      <c r="DI319" s="322"/>
      <c r="DJ319" s="79">
        <f t="shared" si="483"/>
        <v>0</v>
      </c>
      <c r="DK319" s="79">
        <f t="shared" si="484"/>
        <v>0</v>
      </c>
      <c r="DL319" s="102">
        <f t="shared" si="485"/>
        <v>0</v>
      </c>
      <c r="DM319" s="535"/>
      <c r="DN319" s="535"/>
      <c r="DO319" s="407"/>
      <c r="DP319" s="322"/>
      <c r="DQ319" s="79">
        <f t="shared" si="486"/>
        <v>0</v>
      </c>
      <c r="DR319" s="79">
        <f t="shared" si="487"/>
        <v>0</v>
      </c>
      <c r="DS319" s="102">
        <f t="shared" si="488"/>
        <v>0</v>
      </c>
      <c r="DT319" s="535"/>
      <c r="DU319" s="535"/>
      <c r="DV319" s="407"/>
    </row>
    <row r="320" spans="1:126" ht="12.75" outlineLevel="1" x14ac:dyDescent="0.2">
      <c r="A320" s="92" t="s">
        <v>101</v>
      </c>
      <c r="B320" s="159" t="s">
        <v>103</v>
      </c>
      <c r="C320" s="53"/>
      <c r="D320" s="53"/>
      <c r="E320" s="102">
        <f t="shared" si="436"/>
        <v>0</v>
      </c>
      <c r="F320" s="147"/>
      <c r="G320" s="18"/>
      <c r="H320" s="323" t="s">
        <v>338</v>
      </c>
      <c r="I320" s="79">
        <f t="shared" si="437"/>
        <v>0</v>
      </c>
      <c r="J320" s="79">
        <f t="shared" si="438"/>
        <v>0</v>
      </c>
      <c r="K320" s="102">
        <f t="shared" si="439"/>
        <v>0</v>
      </c>
      <c r="L320" s="535"/>
      <c r="M320" s="535"/>
      <c r="N320" s="407"/>
      <c r="O320" s="322" t="str">
        <f t="shared" si="440"/>
        <v>SMS</v>
      </c>
      <c r="P320" s="79">
        <f t="shared" si="441"/>
        <v>0</v>
      </c>
      <c r="Q320" s="79">
        <f t="shared" si="442"/>
        <v>0</v>
      </c>
      <c r="R320" s="102">
        <f t="shared" si="443"/>
        <v>0</v>
      </c>
      <c r="S320" s="535"/>
      <c r="T320" s="535"/>
      <c r="U320" s="407"/>
      <c r="V320" s="322"/>
      <c r="W320" s="79">
        <f t="shared" si="444"/>
        <v>0</v>
      </c>
      <c r="X320" s="79">
        <f t="shared" si="445"/>
        <v>0</v>
      </c>
      <c r="Y320" s="102">
        <f t="shared" si="446"/>
        <v>0</v>
      </c>
      <c r="Z320" s="535"/>
      <c r="AA320" s="535"/>
      <c r="AB320" s="407"/>
      <c r="AC320" s="322"/>
      <c r="AD320" s="79">
        <f t="shared" si="447"/>
        <v>0</v>
      </c>
      <c r="AE320" s="79">
        <f t="shared" si="448"/>
        <v>0</v>
      </c>
      <c r="AF320" s="102">
        <f t="shared" si="449"/>
        <v>0</v>
      </c>
      <c r="AG320" s="535"/>
      <c r="AH320" s="535"/>
      <c r="AI320" s="407"/>
      <c r="AJ320" s="322"/>
      <c r="AK320" s="79">
        <f t="shared" si="450"/>
        <v>0</v>
      </c>
      <c r="AL320" s="79">
        <f t="shared" si="451"/>
        <v>0</v>
      </c>
      <c r="AM320" s="102">
        <f t="shared" si="452"/>
        <v>0</v>
      </c>
      <c r="AN320" s="535"/>
      <c r="AO320" s="535"/>
      <c r="AP320" s="407"/>
      <c r="AQ320" s="322"/>
      <c r="AR320" s="79">
        <f t="shared" si="453"/>
        <v>0</v>
      </c>
      <c r="AS320" s="79">
        <f t="shared" si="454"/>
        <v>0</v>
      </c>
      <c r="AT320" s="102">
        <f t="shared" si="455"/>
        <v>0</v>
      </c>
      <c r="AU320" s="535"/>
      <c r="AV320" s="535"/>
      <c r="AW320" s="407"/>
      <c r="AX320" s="322"/>
      <c r="AY320" s="79">
        <f t="shared" si="456"/>
        <v>0</v>
      </c>
      <c r="AZ320" s="79">
        <f t="shared" si="457"/>
        <v>0</v>
      </c>
      <c r="BA320" s="102">
        <f t="shared" si="458"/>
        <v>0</v>
      </c>
      <c r="BB320" s="535"/>
      <c r="BC320" s="535"/>
      <c r="BD320" s="407"/>
      <c r="BE320" s="322"/>
      <c r="BF320" s="79">
        <f t="shared" si="459"/>
        <v>0</v>
      </c>
      <c r="BG320" s="79">
        <f t="shared" si="460"/>
        <v>0</v>
      </c>
      <c r="BH320" s="102">
        <f t="shared" si="461"/>
        <v>0</v>
      </c>
      <c r="BI320" s="535"/>
      <c r="BJ320" s="535"/>
      <c r="BK320" s="407"/>
      <c r="BL320" s="322"/>
      <c r="BM320" s="79">
        <f t="shared" si="462"/>
        <v>0</v>
      </c>
      <c r="BN320" s="79">
        <f t="shared" si="463"/>
        <v>0</v>
      </c>
      <c r="BO320" s="102">
        <f t="shared" si="464"/>
        <v>0</v>
      </c>
      <c r="BP320" s="535"/>
      <c r="BQ320" s="535"/>
      <c r="BR320" s="407"/>
      <c r="BS320" s="322"/>
      <c r="BT320" s="79">
        <f t="shared" si="465"/>
        <v>0</v>
      </c>
      <c r="BU320" s="79">
        <f t="shared" si="466"/>
        <v>0</v>
      </c>
      <c r="BV320" s="102">
        <f t="shared" si="467"/>
        <v>0</v>
      </c>
      <c r="BW320" s="535"/>
      <c r="BX320" s="535"/>
      <c r="BY320" s="407"/>
      <c r="BZ320" s="322"/>
      <c r="CA320" s="79">
        <f t="shared" si="468"/>
        <v>0</v>
      </c>
      <c r="CB320" s="79">
        <f t="shared" si="469"/>
        <v>0</v>
      </c>
      <c r="CC320" s="102">
        <f t="shared" si="470"/>
        <v>0</v>
      </c>
      <c r="CD320" s="535"/>
      <c r="CE320" s="535"/>
      <c r="CF320" s="407"/>
      <c r="CG320" s="322"/>
      <c r="CH320" s="79">
        <f t="shared" si="471"/>
        <v>0</v>
      </c>
      <c r="CI320" s="79">
        <f t="shared" si="472"/>
        <v>0</v>
      </c>
      <c r="CJ320" s="102">
        <f t="shared" si="473"/>
        <v>0</v>
      </c>
      <c r="CK320" s="535"/>
      <c r="CL320" s="535"/>
      <c r="CM320" s="407"/>
      <c r="CN320" s="322"/>
      <c r="CO320" s="79">
        <f t="shared" si="474"/>
        <v>0</v>
      </c>
      <c r="CP320" s="79">
        <f t="shared" si="475"/>
        <v>0</v>
      </c>
      <c r="CQ320" s="102">
        <f t="shared" si="476"/>
        <v>0</v>
      </c>
      <c r="CR320" s="535"/>
      <c r="CS320" s="535"/>
      <c r="CT320" s="407"/>
      <c r="CU320" s="322"/>
      <c r="CV320" s="79">
        <f t="shared" si="477"/>
        <v>0</v>
      </c>
      <c r="CW320" s="79">
        <f t="shared" si="478"/>
        <v>0</v>
      </c>
      <c r="CX320" s="102">
        <f t="shared" si="479"/>
        <v>0</v>
      </c>
      <c r="CY320" s="535"/>
      <c r="CZ320" s="535"/>
      <c r="DA320" s="407"/>
      <c r="DB320" s="322"/>
      <c r="DC320" s="79">
        <f t="shared" si="480"/>
        <v>0</v>
      </c>
      <c r="DD320" s="79">
        <f t="shared" si="481"/>
        <v>0</v>
      </c>
      <c r="DE320" s="102">
        <f t="shared" si="482"/>
        <v>0</v>
      </c>
      <c r="DF320" s="535"/>
      <c r="DG320" s="535"/>
      <c r="DH320" s="407"/>
      <c r="DI320" s="322"/>
      <c r="DJ320" s="79">
        <f t="shared" si="483"/>
        <v>0</v>
      </c>
      <c r="DK320" s="79">
        <f t="shared" si="484"/>
        <v>0</v>
      </c>
      <c r="DL320" s="102">
        <f t="shared" si="485"/>
        <v>0</v>
      </c>
      <c r="DM320" s="535"/>
      <c r="DN320" s="535"/>
      <c r="DO320" s="407"/>
      <c r="DP320" s="322"/>
      <c r="DQ320" s="79">
        <f t="shared" si="486"/>
        <v>0</v>
      </c>
      <c r="DR320" s="79">
        <f t="shared" si="487"/>
        <v>0</v>
      </c>
      <c r="DS320" s="102">
        <f t="shared" si="488"/>
        <v>0</v>
      </c>
      <c r="DT320" s="535"/>
      <c r="DU320" s="535"/>
      <c r="DV320" s="407"/>
    </row>
    <row r="321" spans="1:126" ht="12.75" outlineLevel="1" x14ac:dyDescent="0.2">
      <c r="A321" s="92" t="s">
        <v>101</v>
      </c>
      <c r="B321" s="159" t="s">
        <v>103</v>
      </c>
      <c r="C321" s="53"/>
      <c r="D321" s="53"/>
      <c r="E321" s="102">
        <f t="shared" si="436"/>
        <v>0</v>
      </c>
      <c r="F321" s="147"/>
      <c r="G321" s="18"/>
      <c r="H321" s="323" t="s">
        <v>338</v>
      </c>
      <c r="I321" s="79">
        <f t="shared" si="437"/>
        <v>0</v>
      </c>
      <c r="J321" s="79">
        <f t="shared" si="438"/>
        <v>0</v>
      </c>
      <c r="K321" s="102">
        <f t="shared" si="439"/>
        <v>0</v>
      </c>
      <c r="L321" s="535"/>
      <c r="M321" s="535"/>
      <c r="N321" s="407"/>
      <c r="O321" s="322" t="str">
        <f t="shared" si="440"/>
        <v>SMS</v>
      </c>
      <c r="P321" s="79">
        <f t="shared" si="441"/>
        <v>0</v>
      </c>
      <c r="Q321" s="79">
        <f t="shared" si="442"/>
        <v>0</v>
      </c>
      <c r="R321" s="102">
        <f t="shared" si="443"/>
        <v>0</v>
      </c>
      <c r="S321" s="535"/>
      <c r="T321" s="535"/>
      <c r="U321" s="407"/>
      <c r="V321" s="322"/>
      <c r="W321" s="79">
        <f t="shared" si="444"/>
        <v>0</v>
      </c>
      <c r="X321" s="79">
        <f t="shared" si="445"/>
        <v>0</v>
      </c>
      <c r="Y321" s="102">
        <f t="shared" si="446"/>
        <v>0</v>
      </c>
      <c r="Z321" s="535"/>
      <c r="AA321" s="535"/>
      <c r="AB321" s="407"/>
      <c r="AC321" s="322"/>
      <c r="AD321" s="79">
        <f t="shared" si="447"/>
        <v>0</v>
      </c>
      <c r="AE321" s="79">
        <f t="shared" si="448"/>
        <v>0</v>
      </c>
      <c r="AF321" s="102">
        <f t="shared" si="449"/>
        <v>0</v>
      </c>
      <c r="AG321" s="535"/>
      <c r="AH321" s="535"/>
      <c r="AI321" s="407"/>
      <c r="AJ321" s="322"/>
      <c r="AK321" s="79">
        <f t="shared" si="450"/>
        <v>0</v>
      </c>
      <c r="AL321" s="79">
        <f t="shared" si="451"/>
        <v>0</v>
      </c>
      <c r="AM321" s="102">
        <f t="shared" si="452"/>
        <v>0</v>
      </c>
      <c r="AN321" s="535"/>
      <c r="AO321" s="535"/>
      <c r="AP321" s="407"/>
      <c r="AQ321" s="322"/>
      <c r="AR321" s="79">
        <f t="shared" si="453"/>
        <v>0</v>
      </c>
      <c r="AS321" s="79">
        <f t="shared" si="454"/>
        <v>0</v>
      </c>
      <c r="AT321" s="102">
        <f t="shared" si="455"/>
        <v>0</v>
      </c>
      <c r="AU321" s="535"/>
      <c r="AV321" s="535"/>
      <c r="AW321" s="407"/>
      <c r="AX321" s="322"/>
      <c r="AY321" s="79">
        <f t="shared" si="456"/>
        <v>0</v>
      </c>
      <c r="AZ321" s="79">
        <f t="shared" si="457"/>
        <v>0</v>
      </c>
      <c r="BA321" s="102">
        <f t="shared" si="458"/>
        <v>0</v>
      </c>
      <c r="BB321" s="535"/>
      <c r="BC321" s="535"/>
      <c r="BD321" s="407"/>
      <c r="BE321" s="322"/>
      <c r="BF321" s="79">
        <f t="shared" si="459"/>
        <v>0</v>
      </c>
      <c r="BG321" s="79">
        <f t="shared" si="460"/>
        <v>0</v>
      </c>
      <c r="BH321" s="102">
        <f t="shared" si="461"/>
        <v>0</v>
      </c>
      <c r="BI321" s="535"/>
      <c r="BJ321" s="535"/>
      <c r="BK321" s="407"/>
      <c r="BL321" s="322"/>
      <c r="BM321" s="79">
        <f t="shared" si="462"/>
        <v>0</v>
      </c>
      <c r="BN321" s="79">
        <f t="shared" si="463"/>
        <v>0</v>
      </c>
      <c r="BO321" s="102">
        <f t="shared" si="464"/>
        <v>0</v>
      </c>
      <c r="BP321" s="535"/>
      <c r="BQ321" s="535"/>
      <c r="BR321" s="407"/>
      <c r="BS321" s="322"/>
      <c r="BT321" s="79">
        <f t="shared" si="465"/>
        <v>0</v>
      </c>
      <c r="BU321" s="79">
        <f t="shared" si="466"/>
        <v>0</v>
      </c>
      <c r="BV321" s="102">
        <f t="shared" si="467"/>
        <v>0</v>
      </c>
      <c r="BW321" s="535"/>
      <c r="BX321" s="535"/>
      <c r="BY321" s="407"/>
      <c r="BZ321" s="322"/>
      <c r="CA321" s="79">
        <f t="shared" si="468"/>
        <v>0</v>
      </c>
      <c r="CB321" s="79">
        <f t="shared" si="469"/>
        <v>0</v>
      </c>
      <c r="CC321" s="102">
        <f t="shared" si="470"/>
        <v>0</v>
      </c>
      <c r="CD321" s="535"/>
      <c r="CE321" s="535"/>
      <c r="CF321" s="407"/>
      <c r="CG321" s="322"/>
      <c r="CH321" s="79">
        <f t="shared" si="471"/>
        <v>0</v>
      </c>
      <c r="CI321" s="79">
        <f t="shared" si="472"/>
        <v>0</v>
      </c>
      <c r="CJ321" s="102">
        <f t="shared" si="473"/>
        <v>0</v>
      </c>
      <c r="CK321" s="535"/>
      <c r="CL321" s="535"/>
      <c r="CM321" s="407"/>
      <c r="CN321" s="322"/>
      <c r="CO321" s="79">
        <f t="shared" si="474"/>
        <v>0</v>
      </c>
      <c r="CP321" s="79">
        <f t="shared" si="475"/>
        <v>0</v>
      </c>
      <c r="CQ321" s="102">
        <f t="shared" si="476"/>
        <v>0</v>
      </c>
      <c r="CR321" s="535"/>
      <c r="CS321" s="535"/>
      <c r="CT321" s="407"/>
      <c r="CU321" s="322"/>
      <c r="CV321" s="79">
        <f t="shared" si="477"/>
        <v>0</v>
      </c>
      <c r="CW321" s="79">
        <f t="shared" si="478"/>
        <v>0</v>
      </c>
      <c r="CX321" s="102">
        <f t="shared" si="479"/>
        <v>0</v>
      </c>
      <c r="CY321" s="535"/>
      <c r="CZ321" s="535"/>
      <c r="DA321" s="407"/>
      <c r="DB321" s="322"/>
      <c r="DC321" s="79">
        <f t="shared" si="480"/>
        <v>0</v>
      </c>
      <c r="DD321" s="79">
        <f t="shared" si="481"/>
        <v>0</v>
      </c>
      <c r="DE321" s="102">
        <f t="shared" si="482"/>
        <v>0</v>
      </c>
      <c r="DF321" s="535"/>
      <c r="DG321" s="535"/>
      <c r="DH321" s="407"/>
      <c r="DI321" s="322"/>
      <c r="DJ321" s="79">
        <f t="shared" si="483"/>
        <v>0</v>
      </c>
      <c r="DK321" s="79">
        <f t="shared" si="484"/>
        <v>0</v>
      </c>
      <c r="DL321" s="102">
        <f t="shared" si="485"/>
        <v>0</v>
      </c>
      <c r="DM321" s="535"/>
      <c r="DN321" s="535"/>
      <c r="DO321" s="407"/>
      <c r="DP321" s="322"/>
      <c r="DQ321" s="79">
        <f t="shared" si="486"/>
        <v>0</v>
      </c>
      <c r="DR321" s="79">
        <f t="shared" si="487"/>
        <v>0</v>
      </c>
      <c r="DS321" s="102">
        <f t="shared" si="488"/>
        <v>0</v>
      </c>
      <c r="DT321" s="535"/>
      <c r="DU321" s="535"/>
      <c r="DV321" s="407"/>
    </row>
    <row r="322" spans="1:126" ht="12.75" outlineLevel="1" x14ac:dyDescent="0.2">
      <c r="A322" s="92" t="s">
        <v>101</v>
      </c>
      <c r="B322" s="159" t="s">
        <v>103</v>
      </c>
      <c r="C322" s="53"/>
      <c r="D322" s="53"/>
      <c r="E322" s="102">
        <f t="shared" si="436"/>
        <v>0</v>
      </c>
      <c r="F322" s="147"/>
      <c r="G322" s="18"/>
      <c r="H322" s="323" t="s">
        <v>338</v>
      </c>
      <c r="I322" s="79">
        <f t="shared" si="437"/>
        <v>0</v>
      </c>
      <c r="J322" s="79">
        <f t="shared" si="438"/>
        <v>0</v>
      </c>
      <c r="K322" s="102">
        <f t="shared" si="439"/>
        <v>0</v>
      </c>
      <c r="L322" s="535"/>
      <c r="M322" s="535"/>
      <c r="N322" s="407"/>
      <c r="O322" s="322"/>
      <c r="P322" s="79">
        <f t="shared" si="441"/>
        <v>0</v>
      </c>
      <c r="Q322" s="79">
        <f t="shared" si="442"/>
        <v>0</v>
      </c>
      <c r="R322" s="102">
        <f t="shared" si="443"/>
        <v>0</v>
      </c>
      <c r="S322" s="535"/>
      <c r="T322" s="535"/>
      <c r="U322" s="407"/>
      <c r="V322" s="322"/>
      <c r="W322" s="79">
        <f t="shared" si="444"/>
        <v>0</v>
      </c>
      <c r="X322" s="79">
        <f t="shared" si="445"/>
        <v>0</v>
      </c>
      <c r="Y322" s="102">
        <f t="shared" si="446"/>
        <v>0</v>
      </c>
      <c r="Z322" s="535"/>
      <c r="AA322" s="535"/>
      <c r="AB322" s="407"/>
      <c r="AC322" s="322"/>
      <c r="AD322" s="79">
        <f t="shared" si="447"/>
        <v>0</v>
      </c>
      <c r="AE322" s="79">
        <f t="shared" si="448"/>
        <v>0</v>
      </c>
      <c r="AF322" s="102">
        <f t="shared" si="449"/>
        <v>0</v>
      </c>
      <c r="AG322" s="535"/>
      <c r="AH322" s="535"/>
      <c r="AI322" s="407"/>
      <c r="AJ322" s="322"/>
      <c r="AK322" s="79">
        <f t="shared" si="450"/>
        <v>0</v>
      </c>
      <c r="AL322" s="79">
        <f t="shared" si="451"/>
        <v>0</v>
      </c>
      <c r="AM322" s="102">
        <f t="shared" si="452"/>
        <v>0</v>
      </c>
      <c r="AN322" s="535"/>
      <c r="AO322" s="535"/>
      <c r="AP322" s="407"/>
      <c r="AQ322" s="322"/>
      <c r="AR322" s="79">
        <f t="shared" si="453"/>
        <v>0</v>
      </c>
      <c r="AS322" s="79">
        <f t="shared" si="454"/>
        <v>0</v>
      </c>
      <c r="AT322" s="102">
        <f t="shared" si="455"/>
        <v>0</v>
      </c>
      <c r="AU322" s="535"/>
      <c r="AV322" s="535"/>
      <c r="AW322" s="407"/>
      <c r="AX322" s="322"/>
      <c r="AY322" s="79">
        <f t="shared" si="456"/>
        <v>0</v>
      </c>
      <c r="AZ322" s="79">
        <f t="shared" si="457"/>
        <v>0</v>
      </c>
      <c r="BA322" s="102">
        <f t="shared" si="458"/>
        <v>0</v>
      </c>
      <c r="BB322" s="535"/>
      <c r="BC322" s="535"/>
      <c r="BD322" s="407"/>
      <c r="BE322" s="322"/>
      <c r="BF322" s="79">
        <f t="shared" si="459"/>
        <v>0</v>
      </c>
      <c r="BG322" s="79">
        <f t="shared" si="460"/>
        <v>0</v>
      </c>
      <c r="BH322" s="102">
        <f t="shared" si="461"/>
        <v>0</v>
      </c>
      <c r="BI322" s="535"/>
      <c r="BJ322" s="535"/>
      <c r="BK322" s="407"/>
      <c r="BL322" s="322"/>
      <c r="BM322" s="79">
        <f t="shared" si="462"/>
        <v>0</v>
      </c>
      <c r="BN322" s="79">
        <f t="shared" si="463"/>
        <v>0</v>
      </c>
      <c r="BO322" s="102">
        <f t="shared" si="464"/>
        <v>0</v>
      </c>
      <c r="BP322" s="535"/>
      <c r="BQ322" s="535"/>
      <c r="BR322" s="407"/>
      <c r="BS322" s="322"/>
      <c r="BT322" s="79">
        <f t="shared" si="465"/>
        <v>0</v>
      </c>
      <c r="BU322" s="79">
        <f t="shared" si="466"/>
        <v>0</v>
      </c>
      <c r="BV322" s="102">
        <f t="shared" si="467"/>
        <v>0</v>
      </c>
      <c r="BW322" s="535"/>
      <c r="BX322" s="535"/>
      <c r="BY322" s="407"/>
      <c r="BZ322" s="322"/>
      <c r="CA322" s="79">
        <f t="shared" si="468"/>
        <v>0</v>
      </c>
      <c r="CB322" s="79">
        <f t="shared" si="469"/>
        <v>0</v>
      </c>
      <c r="CC322" s="102">
        <f t="shared" si="470"/>
        <v>0</v>
      </c>
      <c r="CD322" s="535"/>
      <c r="CE322" s="535"/>
      <c r="CF322" s="407"/>
      <c r="CG322" s="322"/>
      <c r="CH322" s="79">
        <f t="shared" si="471"/>
        <v>0</v>
      </c>
      <c r="CI322" s="79">
        <f t="shared" si="472"/>
        <v>0</v>
      </c>
      <c r="CJ322" s="102">
        <f t="shared" si="473"/>
        <v>0</v>
      </c>
      <c r="CK322" s="535"/>
      <c r="CL322" s="535"/>
      <c r="CM322" s="407"/>
      <c r="CN322" s="322"/>
      <c r="CO322" s="79">
        <f t="shared" si="474"/>
        <v>0</v>
      </c>
      <c r="CP322" s="79">
        <f t="shared" si="475"/>
        <v>0</v>
      </c>
      <c r="CQ322" s="102">
        <f t="shared" si="476"/>
        <v>0</v>
      </c>
      <c r="CR322" s="535"/>
      <c r="CS322" s="535"/>
      <c r="CT322" s="407"/>
      <c r="CU322" s="322"/>
      <c r="CV322" s="79">
        <f t="shared" si="477"/>
        <v>0</v>
      </c>
      <c r="CW322" s="79">
        <f t="shared" si="478"/>
        <v>0</v>
      </c>
      <c r="CX322" s="102">
        <f t="shared" si="479"/>
        <v>0</v>
      </c>
      <c r="CY322" s="535"/>
      <c r="CZ322" s="535"/>
      <c r="DA322" s="407"/>
      <c r="DB322" s="322"/>
      <c r="DC322" s="79">
        <f t="shared" si="480"/>
        <v>0</v>
      </c>
      <c r="DD322" s="79">
        <f t="shared" si="481"/>
        <v>0</v>
      </c>
      <c r="DE322" s="102">
        <f t="shared" si="482"/>
        <v>0</v>
      </c>
      <c r="DF322" s="535"/>
      <c r="DG322" s="535"/>
      <c r="DH322" s="407"/>
      <c r="DI322" s="322"/>
      <c r="DJ322" s="79">
        <f t="shared" si="483"/>
        <v>0</v>
      </c>
      <c r="DK322" s="79">
        <f t="shared" si="484"/>
        <v>0</v>
      </c>
      <c r="DL322" s="102">
        <f t="shared" si="485"/>
        <v>0</v>
      </c>
      <c r="DM322" s="535"/>
      <c r="DN322" s="535"/>
      <c r="DO322" s="407"/>
      <c r="DP322" s="322"/>
      <c r="DQ322" s="79">
        <f t="shared" si="486"/>
        <v>0</v>
      </c>
      <c r="DR322" s="79">
        <f t="shared" si="487"/>
        <v>0</v>
      </c>
      <c r="DS322" s="102">
        <f t="shared" si="488"/>
        <v>0</v>
      </c>
      <c r="DT322" s="535"/>
      <c r="DU322" s="535"/>
      <c r="DV322" s="407"/>
    </row>
    <row r="323" spans="1:126" ht="12.75" outlineLevel="1" x14ac:dyDescent="0.2">
      <c r="A323" s="92" t="s">
        <v>106</v>
      </c>
      <c r="B323" s="167"/>
      <c r="C323" s="53"/>
      <c r="D323" s="53"/>
      <c r="E323" s="102">
        <f t="shared" si="436"/>
        <v>0</v>
      </c>
      <c r="F323" s="147"/>
      <c r="G323" s="18" t="s">
        <v>53</v>
      </c>
      <c r="H323" s="323" t="s">
        <v>338</v>
      </c>
      <c r="I323" s="79">
        <f t="shared" si="437"/>
        <v>0</v>
      </c>
      <c r="J323" s="79">
        <f t="shared" si="438"/>
        <v>0</v>
      </c>
      <c r="K323" s="102">
        <f t="shared" si="439"/>
        <v>0</v>
      </c>
      <c r="L323" s="535"/>
      <c r="M323" s="535"/>
      <c r="N323" s="407"/>
      <c r="O323" s="322" t="str">
        <f t="shared" si="440"/>
        <v>SMS</v>
      </c>
      <c r="P323" s="79">
        <f t="shared" si="441"/>
        <v>0</v>
      </c>
      <c r="Q323" s="79">
        <f t="shared" si="442"/>
        <v>0</v>
      </c>
      <c r="R323" s="102">
        <f t="shared" si="443"/>
        <v>0</v>
      </c>
      <c r="S323" s="535"/>
      <c r="T323" s="535"/>
      <c r="U323" s="407"/>
      <c r="V323" s="322"/>
      <c r="W323" s="79">
        <f t="shared" si="444"/>
        <v>0</v>
      </c>
      <c r="X323" s="79">
        <f t="shared" si="445"/>
        <v>0</v>
      </c>
      <c r="Y323" s="102">
        <f t="shared" si="446"/>
        <v>0</v>
      </c>
      <c r="Z323" s="535"/>
      <c r="AA323" s="535"/>
      <c r="AB323" s="407"/>
      <c r="AC323" s="322"/>
      <c r="AD323" s="79">
        <f t="shared" si="447"/>
        <v>0</v>
      </c>
      <c r="AE323" s="79">
        <f t="shared" si="448"/>
        <v>0</v>
      </c>
      <c r="AF323" s="102">
        <f t="shared" si="449"/>
        <v>0</v>
      </c>
      <c r="AG323" s="535"/>
      <c r="AH323" s="535"/>
      <c r="AI323" s="407"/>
      <c r="AJ323" s="322"/>
      <c r="AK323" s="79">
        <f t="shared" si="450"/>
        <v>0</v>
      </c>
      <c r="AL323" s="79">
        <f t="shared" si="451"/>
        <v>0</v>
      </c>
      <c r="AM323" s="102">
        <f t="shared" si="452"/>
        <v>0</v>
      </c>
      <c r="AN323" s="535"/>
      <c r="AO323" s="535"/>
      <c r="AP323" s="407"/>
      <c r="AQ323" s="322"/>
      <c r="AR323" s="79">
        <f t="shared" si="453"/>
        <v>0</v>
      </c>
      <c r="AS323" s="79">
        <f t="shared" si="454"/>
        <v>0</v>
      </c>
      <c r="AT323" s="102">
        <f t="shared" si="455"/>
        <v>0</v>
      </c>
      <c r="AU323" s="535"/>
      <c r="AV323" s="535"/>
      <c r="AW323" s="407"/>
      <c r="AX323" s="322"/>
      <c r="AY323" s="79">
        <f t="shared" si="456"/>
        <v>0</v>
      </c>
      <c r="AZ323" s="79">
        <f t="shared" si="457"/>
        <v>0</v>
      </c>
      <c r="BA323" s="102">
        <f t="shared" si="458"/>
        <v>0</v>
      </c>
      <c r="BB323" s="535"/>
      <c r="BC323" s="535"/>
      <c r="BD323" s="407"/>
      <c r="BE323" s="322"/>
      <c r="BF323" s="79">
        <f t="shared" si="459"/>
        <v>0</v>
      </c>
      <c r="BG323" s="79">
        <f t="shared" si="460"/>
        <v>0</v>
      </c>
      <c r="BH323" s="102">
        <f t="shared" si="461"/>
        <v>0</v>
      </c>
      <c r="BI323" s="535"/>
      <c r="BJ323" s="535"/>
      <c r="BK323" s="407"/>
      <c r="BL323" s="322"/>
      <c r="BM323" s="79">
        <f t="shared" si="462"/>
        <v>0</v>
      </c>
      <c r="BN323" s="79">
        <f t="shared" si="463"/>
        <v>0</v>
      </c>
      <c r="BO323" s="102">
        <f t="shared" si="464"/>
        <v>0</v>
      </c>
      <c r="BP323" s="535"/>
      <c r="BQ323" s="535"/>
      <c r="BR323" s="407"/>
      <c r="BS323" s="322"/>
      <c r="BT323" s="79">
        <f t="shared" si="465"/>
        <v>0</v>
      </c>
      <c r="BU323" s="79">
        <f t="shared" si="466"/>
        <v>0</v>
      </c>
      <c r="BV323" s="102">
        <f t="shared" si="467"/>
        <v>0</v>
      </c>
      <c r="BW323" s="535"/>
      <c r="BX323" s="535"/>
      <c r="BY323" s="407"/>
      <c r="BZ323" s="322"/>
      <c r="CA323" s="79">
        <f t="shared" si="468"/>
        <v>0</v>
      </c>
      <c r="CB323" s="79">
        <f t="shared" si="469"/>
        <v>0</v>
      </c>
      <c r="CC323" s="102">
        <f t="shared" si="470"/>
        <v>0</v>
      </c>
      <c r="CD323" s="535"/>
      <c r="CE323" s="535"/>
      <c r="CF323" s="407"/>
      <c r="CG323" s="322"/>
      <c r="CH323" s="79">
        <f t="shared" si="471"/>
        <v>0</v>
      </c>
      <c r="CI323" s="79">
        <f t="shared" si="472"/>
        <v>0</v>
      </c>
      <c r="CJ323" s="102">
        <f t="shared" si="473"/>
        <v>0</v>
      </c>
      <c r="CK323" s="535"/>
      <c r="CL323" s="535"/>
      <c r="CM323" s="407"/>
      <c r="CN323" s="322"/>
      <c r="CO323" s="79">
        <f t="shared" si="474"/>
        <v>0</v>
      </c>
      <c r="CP323" s="79">
        <f t="shared" si="475"/>
        <v>0</v>
      </c>
      <c r="CQ323" s="102">
        <f t="shared" si="476"/>
        <v>0</v>
      </c>
      <c r="CR323" s="535"/>
      <c r="CS323" s="535"/>
      <c r="CT323" s="407"/>
      <c r="CU323" s="322"/>
      <c r="CV323" s="79">
        <f t="shared" si="477"/>
        <v>0</v>
      </c>
      <c r="CW323" s="79">
        <f t="shared" si="478"/>
        <v>0</v>
      </c>
      <c r="CX323" s="102">
        <f t="shared" si="479"/>
        <v>0</v>
      </c>
      <c r="CY323" s="535"/>
      <c r="CZ323" s="535"/>
      <c r="DA323" s="407"/>
      <c r="DB323" s="322"/>
      <c r="DC323" s="79">
        <f t="shared" si="480"/>
        <v>0</v>
      </c>
      <c r="DD323" s="79">
        <f t="shared" si="481"/>
        <v>0</v>
      </c>
      <c r="DE323" s="102">
        <f t="shared" si="482"/>
        <v>0</v>
      </c>
      <c r="DF323" s="535"/>
      <c r="DG323" s="535"/>
      <c r="DH323" s="407"/>
      <c r="DI323" s="322"/>
      <c r="DJ323" s="79">
        <f t="shared" si="483"/>
        <v>0</v>
      </c>
      <c r="DK323" s="79">
        <f t="shared" si="484"/>
        <v>0</v>
      </c>
      <c r="DL323" s="102">
        <f t="shared" si="485"/>
        <v>0</v>
      </c>
      <c r="DM323" s="535"/>
      <c r="DN323" s="535"/>
      <c r="DO323" s="407"/>
      <c r="DP323" s="322"/>
      <c r="DQ323" s="79">
        <f t="shared" si="486"/>
        <v>0</v>
      </c>
      <c r="DR323" s="79">
        <f t="shared" si="487"/>
        <v>0</v>
      </c>
      <c r="DS323" s="102">
        <f t="shared" si="488"/>
        <v>0</v>
      </c>
      <c r="DT323" s="535"/>
      <c r="DU323" s="535"/>
      <c r="DV323" s="407"/>
    </row>
    <row r="324" spans="1:126" ht="12.75" outlineLevel="1" x14ac:dyDescent="0.2">
      <c r="A324" s="93" t="s">
        <v>17</v>
      </c>
      <c r="B324" s="167"/>
      <c r="C324" s="53"/>
      <c r="D324" s="53"/>
      <c r="E324" s="102">
        <f t="shared" si="436"/>
        <v>0</v>
      </c>
      <c r="F324" s="147"/>
      <c r="G324" s="18" t="s">
        <v>78</v>
      </c>
      <c r="H324" s="323" t="s">
        <v>338</v>
      </c>
      <c r="I324" s="79">
        <f t="shared" si="437"/>
        <v>0</v>
      </c>
      <c r="J324" s="79">
        <f t="shared" si="438"/>
        <v>0</v>
      </c>
      <c r="K324" s="102">
        <f t="shared" si="439"/>
        <v>0</v>
      </c>
      <c r="L324" s="535"/>
      <c r="M324" s="535"/>
      <c r="N324" s="407"/>
      <c r="O324" s="322" t="str">
        <f t="shared" si="440"/>
        <v>SMS</v>
      </c>
      <c r="P324" s="79">
        <f t="shared" si="441"/>
        <v>0</v>
      </c>
      <c r="Q324" s="79">
        <f t="shared" si="442"/>
        <v>0</v>
      </c>
      <c r="R324" s="102">
        <f t="shared" si="443"/>
        <v>0</v>
      </c>
      <c r="S324" s="535"/>
      <c r="T324" s="535"/>
      <c r="U324" s="407"/>
      <c r="V324" s="322"/>
      <c r="W324" s="79">
        <f t="shared" si="444"/>
        <v>0</v>
      </c>
      <c r="X324" s="79">
        <f t="shared" si="445"/>
        <v>0</v>
      </c>
      <c r="Y324" s="102">
        <f t="shared" si="446"/>
        <v>0</v>
      </c>
      <c r="Z324" s="535"/>
      <c r="AA324" s="535"/>
      <c r="AB324" s="407"/>
      <c r="AC324" s="322"/>
      <c r="AD324" s="79">
        <f t="shared" si="447"/>
        <v>0</v>
      </c>
      <c r="AE324" s="79">
        <f t="shared" si="448"/>
        <v>0</v>
      </c>
      <c r="AF324" s="102">
        <f t="shared" si="449"/>
        <v>0</v>
      </c>
      <c r="AG324" s="535"/>
      <c r="AH324" s="535"/>
      <c r="AI324" s="407"/>
      <c r="AJ324" s="322"/>
      <c r="AK324" s="79">
        <f t="shared" si="450"/>
        <v>0</v>
      </c>
      <c r="AL324" s="79">
        <f t="shared" si="451"/>
        <v>0</v>
      </c>
      <c r="AM324" s="102">
        <f t="shared" si="452"/>
        <v>0</v>
      </c>
      <c r="AN324" s="535"/>
      <c r="AO324" s="535"/>
      <c r="AP324" s="407"/>
      <c r="AQ324" s="322"/>
      <c r="AR324" s="79">
        <f t="shared" si="453"/>
        <v>0</v>
      </c>
      <c r="AS324" s="79">
        <f t="shared" si="454"/>
        <v>0</v>
      </c>
      <c r="AT324" s="102">
        <f t="shared" si="455"/>
        <v>0</v>
      </c>
      <c r="AU324" s="535"/>
      <c r="AV324" s="535"/>
      <c r="AW324" s="407"/>
      <c r="AX324" s="322"/>
      <c r="AY324" s="79">
        <f t="shared" si="456"/>
        <v>0</v>
      </c>
      <c r="AZ324" s="79">
        <f t="shared" si="457"/>
        <v>0</v>
      </c>
      <c r="BA324" s="102">
        <f t="shared" si="458"/>
        <v>0</v>
      </c>
      <c r="BB324" s="535"/>
      <c r="BC324" s="535"/>
      <c r="BD324" s="407"/>
      <c r="BE324" s="322"/>
      <c r="BF324" s="79">
        <f t="shared" si="459"/>
        <v>0</v>
      </c>
      <c r="BG324" s="79">
        <f t="shared" si="460"/>
        <v>0</v>
      </c>
      <c r="BH324" s="102">
        <f t="shared" si="461"/>
        <v>0</v>
      </c>
      <c r="BI324" s="535"/>
      <c r="BJ324" s="535"/>
      <c r="BK324" s="407"/>
      <c r="BL324" s="322"/>
      <c r="BM324" s="79">
        <f t="shared" si="462"/>
        <v>0</v>
      </c>
      <c r="BN324" s="79">
        <f t="shared" si="463"/>
        <v>0</v>
      </c>
      <c r="BO324" s="102">
        <f t="shared" si="464"/>
        <v>0</v>
      </c>
      <c r="BP324" s="535"/>
      <c r="BQ324" s="535"/>
      <c r="BR324" s="407"/>
      <c r="BS324" s="322"/>
      <c r="BT324" s="79">
        <f t="shared" si="465"/>
        <v>0</v>
      </c>
      <c r="BU324" s="79">
        <f t="shared" si="466"/>
        <v>0</v>
      </c>
      <c r="BV324" s="102">
        <f t="shared" si="467"/>
        <v>0</v>
      </c>
      <c r="BW324" s="535"/>
      <c r="BX324" s="535"/>
      <c r="BY324" s="407"/>
      <c r="BZ324" s="322"/>
      <c r="CA324" s="79">
        <f t="shared" si="468"/>
        <v>0</v>
      </c>
      <c r="CB324" s="79">
        <f t="shared" si="469"/>
        <v>0</v>
      </c>
      <c r="CC324" s="102">
        <f t="shared" si="470"/>
        <v>0</v>
      </c>
      <c r="CD324" s="535"/>
      <c r="CE324" s="535"/>
      <c r="CF324" s="407"/>
      <c r="CG324" s="322"/>
      <c r="CH324" s="79">
        <f t="shared" si="471"/>
        <v>0</v>
      </c>
      <c r="CI324" s="79">
        <f t="shared" si="472"/>
        <v>0</v>
      </c>
      <c r="CJ324" s="102">
        <f t="shared" si="473"/>
        <v>0</v>
      </c>
      <c r="CK324" s="535"/>
      <c r="CL324" s="535"/>
      <c r="CM324" s="407"/>
      <c r="CN324" s="322"/>
      <c r="CO324" s="79">
        <f t="shared" si="474"/>
        <v>0</v>
      </c>
      <c r="CP324" s="79">
        <f t="shared" si="475"/>
        <v>0</v>
      </c>
      <c r="CQ324" s="102">
        <f t="shared" si="476"/>
        <v>0</v>
      </c>
      <c r="CR324" s="535"/>
      <c r="CS324" s="535"/>
      <c r="CT324" s="407"/>
      <c r="CU324" s="322"/>
      <c r="CV324" s="79">
        <f t="shared" si="477"/>
        <v>0</v>
      </c>
      <c r="CW324" s="79">
        <f t="shared" si="478"/>
        <v>0</v>
      </c>
      <c r="CX324" s="102">
        <f t="shared" si="479"/>
        <v>0</v>
      </c>
      <c r="CY324" s="535"/>
      <c r="CZ324" s="535"/>
      <c r="DA324" s="407"/>
      <c r="DB324" s="322"/>
      <c r="DC324" s="79">
        <f t="shared" si="480"/>
        <v>0</v>
      </c>
      <c r="DD324" s="79">
        <f t="shared" si="481"/>
        <v>0</v>
      </c>
      <c r="DE324" s="102">
        <f t="shared" si="482"/>
        <v>0</v>
      </c>
      <c r="DF324" s="535"/>
      <c r="DG324" s="535"/>
      <c r="DH324" s="407"/>
      <c r="DI324" s="322"/>
      <c r="DJ324" s="79">
        <f t="shared" si="483"/>
        <v>0</v>
      </c>
      <c r="DK324" s="79">
        <f t="shared" si="484"/>
        <v>0</v>
      </c>
      <c r="DL324" s="102">
        <f t="shared" si="485"/>
        <v>0</v>
      </c>
      <c r="DM324" s="535"/>
      <c r="DN324" s="535"/>
      <c r="DO324" s="407"/>
      <c r="DP324" s="322"/>
      <c r="DQ324" s="79">
        <f t="shared" si="486"/>
        <v>0</v>
      </c>
      <c r="DR324" s="79">
        <f t="shared" si="487"/>
        <v>0</v>
      </c>
      <c r="DS324" s="102">
        <f t="shared" si="488"/>
        <v>0</v>
      </c>
      <c r="DT324" s="535"/>
      <c r="DU324" s="535"/>
      <c r="DV324" s="407"/>
    </row>
    <row r="325" spans="1:126" ht="12.75" outlineLevel="1" x14ac:dyDescent="0.2">
      <c r="A325" s="105" t="s">
        <v>10</v>
      </c>
      <c r="B325" s="151"/>
      <c r="C325" s="103">
        <f>SUMIF($H326:$H330,MID($H325,3,10),C326:C330)</f>
        <v>0</v>
      </c>
      <c r="D325" s="103">
        <f>SUMIF($H326:$H330,MID($H325,3,10),D326:D330)</f>
        <v>0</v>
      </c>
      <c r="E325" s="103">
        <f t="shared" si="436"/>
        <v>0</v>
      </c>
      <c r="F325" s="147"/>
      <c r="G325" s="18"/>
      <c r="H325" s="323" t="s">
        <v>341</v>
      </c>
      <c r="I325" s="77">
        <f t="shared" si="437"/>
        <v>0</v>
      </c>
      <c r="J325" s="77">
        <f t="shared" si="438"/>
        <v>0</v>
      </c>
      <c r="K325" s="101">
        <f t="shared" si="439"/>
        <v>0</v>
      </c>
      <c r="L325" s="489">
        <f>IF(I$1="","",SUMIF($H326:$H330,MID($H325,3,10),L326:L330))</f>
        <v>0</v>
      </c>
      <c r="M325" s="489">
        <f>IF(I$1="","",SUMIF($H326:$H331,MID($H325,3,10),M326:M331))</f>
        <v>0</v>
      </c>
      <c r="N325" s="407"/>
      <c r="O325" s="322" t="str">
        <f t="shared" si="440"/>
        <v>SM</v>
      </c>
      <c r="P325" s="77">
        <f t="shared" si="441"/>
        <v>0</v>
      </c>
      <c r="Q325" s="77">
        <f t="shared" si="442"/>
        <v>0</v>
      </c>
      <c r="R325" s="101">
        <f t="shared" si="443"/>
        <v>0</v>
      </c>
      <c r="S325" s="488">
        <f>IF(P$1="","",SUMIF($H326:$H330,MID($H325,3,10),S326:S330))</f>
        <v>0</v>
      </c>
      <c r="T325" s="488">
        <f>IF(P$1="","",SUMIF($H326:$H330,MID($H325,3,10),T326:T330))</f>
        <v>0</v>
      </c>
      <c r="U325" s="407"/>
      <c r="V325" s="322"/>
      <c r="W325" s="77">
        <f t="shared" si="444"/>
        <v>0</v>
      </c>
      <c r="X325" s="77">
        <f t="shared" si="445"/>
        <v>0</v>
      </c>
      <c r="Y325" s="101">
        <f t="shared" si="446"/>
        <v>0</v>
      </c>
      <c r="Z325" s="488">
        <f>IF(W$1="","",SUMIF($H326:$H330,MID($H325,3,10),Z326:Z330))</f>
        <v>0</v>
      </c>
      <c r="AA325" s="488">
        <f>IF(W$1="","",SUMIF($H326:$H330,MID($H325,3,10),AA326:AA330))</f>
        <v>0</v>
      </c>
      <c r="AB325" s="407"/>
      <c r="AC325" s="322"/>
      <c r="AD325" s="77">
        <f t="shared" si="447"/>
        <v>0</v>
      </c>
      <c r="AE325" s="77">
        <f t="shared" si="448"/>
        <v>0</v>
      </c>
      <c r="AF325" s="101">
        <f t="shared" si="449"/>
        <v>0</v>
      </c>
      <c r="AG325" s="488">
        <f>IF(AD$1="","",SUMIF($H326:$H330,MID($H325,3,10),AG326:AG330))</f>
        <v>0</v>
      </c>
      <c r="AH325" s="488">
        <f>IF(AD$1="","",SUMIF($H326:$H330,MID($H325,3,10),AH326:AH330))</f>
        <v>0</v>
      </c>
      <c r="AI325" s="407"/>
      <c r="AJ325" s="322"/>
      <c r="AK325" s="77">
        <f t="shared" si="450"/>
        <v>0</v>
      </c>
      <c r="AL325" s="77">
        <f t="shared" si="451"/>
        <v>0</v>
      </c>
      <c r="AM325" s="101">
        <f t="shared" si="452"/>
        <v>0</v>
      </c>
      <c r="AN325" s="488">
        <f>IF(AK$1="","",SUMIF($H326:$H330,MID($H325,3,10),AN326:AN330))</f>
        <v>0</v>
      </c>
      <c r="AO325" s="488">
        <f>IF(AK$1="","",SUMIF($H326:$H330,MID($H325,3,10),AO326:AO330))</f>
        <v>0</v>
      </c>
      <c r="AP325" s="407"/>
      <c r="AQ325" s="322"/>
      <c r="AR325" s="77">
        <f t="shared" si="453"/>
        <v>0</v>
      </c>
      <c r="AS325" s="77">
        <f t="shared" si="454"/>
        <v>0</v>
      </c>
      <c r="AT325" s="101">
        <f t="shared" si="455"/>
        <v>0</v>
      </c>
      <c r="AU325" s="488">
        <f>IF(AR$1="","",SUMIF($H326:$H330,MID($H325,3,10),AU326:AU330))</f>
        <v>0</v>
      </c>
      <c r="AV325" s="488">
        <f>IF(AR$1="","",SUMIF($H326:$H330,MID($H325,3,10),AV326:AV330))</f>
        <v>0</v>
      </c>
      <c r="AW325" s="407"/>
      <c r="AX325" s="322"/>
      <c r="AY325" s="77">
        <f t="shared" si="456"/>
        <v>0</v>
      </c>
      <c r="AZ325" s="77">
        <f t="shared" si="457"/>
        <v>0</v>
      </c>
      <c r="BA325" s="101">
        <f t="shared" si="458"/>
        <v>0</v>
      </c>
      <c r="BB325" s="488">
        <f>IF(AY$1="","",SUMIF($H326:$H330,MID($H325,3,10),BB326:BB330))</f>
        <v>0</v>
      </c>
      <c r="BC325" s="488">
        <f>IF(AY$1="","",SUMIF($H326:$H330,MID($H325,3,10),BC326:BC330))</f>
        <v>0</v>
      </c>
      <c r="BD325" s="407"/>
      <c r="BE325" s="322"/>
      <c r="BF325" s="77">
        <f t="shared" si="459"/>
        <v>0</v>
      </c>
      <c r="BG325" s="77">
        <f t="shared" si="460"/>
        <v>0</v>
      </c>
      <c r="BH325" s="101">
        <f t="shared" si="461"/>
        <v>0</v>
      </c>
      <c r="BI325" s="488">
        <f>IF(BF$1="","",SUMIF($H326:$H330,MID($H325,3,10),BI326:BI330))</f>
        <v>0</v>
      </c>
      <c r="BJ325" s="488">
        <f>IF(BF$1="","",SUMIF($H326:$H330,MID($H325,3,10),BJ326:BJ330))</f>
        <v>0</v>
      </c>
      <c r="BK325" s="407"/>
      <c r="BL325" s="322"/>
      <c r="BM325" s="77">
        <f t="shared" si="462"/>
        <v>0</v>
      </c>
      <c r="BN325" s="77">
        <f t="shared" si="463"/>
        <v>0</v>
      </c>
      <c r="BO325" s="101">
        <f t="shared" si="464"/>
        <v>0</v>
      </c>
      <c r="BP325" s="488">
        <f>IF(BM$1="","",SUMIF($H326:$H330,MID($H325,3,10),BP326:BP330))</f>
        <v>0</v>
      </c>
      <c r="BQ325" s="488">
        <f>IF(BM$1="","",SUMIF($H326:$H330,MID($H325,3,10),BQ326:BQ330))</f>
        <v>0</v>
      </c>
      <c r="BR325" s="407"/>
      <c r="BS325" s="322"/>
      <c r="BT325" s="77">
        <f t="shared" si="465"/>
        <v>0</v>
      </c>
      <c r="BU325" s="77">
        <f t="shared" si="466"/>
        <v>0</v>
      </c>
      <c r="BV325" s="101">
        <f t="shared" si="467"/>
        <v>0</v>
      </c>
      <c r="BW325" s="488">
        <f>IF(BT$1="","",SUMIF($H326:$H330,MID($H325,3,10),BW326:BW330))</f>
        <v>0</v>
      </c>
      <c r="BX325" s="488">
        <f>IF(BT$1="","",SUMIF($H326:$H330,MID($H325,3,10),BX326:BX330))</f>
        <v>0</v>
      </c>
      <c r="BY325" s="407"/>
      <c r="BZ325" s="322"/>
      <c r="CA325" s="77">
        <f t="shared" si="468"/>
        <v>0</v>
      </c>
      <c r="CB325" s="77">
        <f t="shared" si="469"/>
        <v>0</v>
      </c>
      <c r="CC325" s="101">
        <f t="shared" si="470"/>
        <v>0</v>
      </c>
      <c r="CD325" s="488">
        <f>IF(CA$1="","",SUMIF($H326:$H330,MID($H325,3,10),CD326:CD330))</f>
        <v>0</v>
      </c>
      <c r="CE325" s="488">
        <f>IF(CA$1="","",SUMIF($H326:$H330,MID($H325,3,10),CE326:CE330))</f>
        <v>0</v>
      </c>
      <c r="CF325" s="407"/>
      <c r="CG325" s="322"/>
      <c r="CH325" s="77">
        <f t="shared" si="471"/>
        <v>0</v>
      </c>
      <c r="CI325" s="77">
        <f t="shared" si="472"/>
        <v>0</v>
      </c>
      <c r="CJ325" s="101">
        <f t="shared" si="473"/>
        <v>0</v>
      </c>
      <c r="CK325" s="488">
        <f>IF(CH$1="","",SUMIF($H326:$H330,MID($H325,3,10),CK326:CK330))</f>
        <v>0</v>
      </c>
      <c r="CL325" s="488">
        <f>IF(CH$1="","",SUMIF($H326:$H330,MID($H325,3,10),CL326:CL330))</f>
        <v>0</v>
      </c>
      <c r="CM325" s="407"/>
      <c r="CN325" s="322"/>
      <c r="CO325" s="77">
        <f t="shared" si="474"/>
        <v>0</v>
      </c>
      <c r="CP325" s="77">
        <f t="shared" si="475"/>
        <v>0</v>
      </c>
      <c r="CQ325" s="101">
        <f t="shared" si="476"/>
        <v>0</v>
      </c>
      <c r="CR325" s="488">
        <f>IF(CO$1="","",SUMIF($H326:$H330,MID($H325,3,10),CR326:CR330))</f>
        <v>0</v>
      </c>
      <c r="CS325" s="488">
        <f>IF(CO$1="","",SUMIF($H326:$H330,MID($H325,3,10),CS326:CS330))</f>
        <v>0</v>
      </c>
      <c r="CT325" s="407"/>
      <c r="CU325" s="322"/>
      <c r="CV325" s="77">
        <f t="shared" si="477"/>
        <v>0</v>
      </c>
      <c r="CW325" s="77">
        <f t="shared" si="478"/>
        <v>0</v>
      </c>
      <c r="CX325" s="101">
        <f t="shared" si="479"/>
        <v>0</v>
      </c>
      <c r="CY325" s="488">
        <f>IF(CV$1="","",SUMIF($H326:$H330,MID($H325,3,10),CY326:CY330))</f>
        <v>0</v>
      </c>
      <c r="CZ325" s="488">
        <f>IF(CV$1="","",SUMIF($H326:$H330,MID($H325,3,10),CZ326:CZ330))</f>
        <v>0</v>
      </c>
      <c r="DA325" s="407"/>
      <c r="DB325" s="322"/>
      <c r="DC325" s="77">
        <f t="shared" si="480"/>
        <v>0</v>
      </c>
      <c r="DD325" s="77">
        <f t="shared" si="481"/>
        <v>0</v>
      </c>
      <c r="DE325" s="101">
        <f t="shared" si="482"/>
        <v>0</v>
      </c>
      <c r="DF325" s="488">
        <f>IF(DC$1="","",SUMIF($H326:$H330,MID($H325,3,10),DF326:DF330))</f>
        <v>0</v>
      </c>
      <c r="DG325" s="488">
        <f>IF(DC$1="","",SUMIF($H326:$H330,MID($H325,3,10),DG326:DG330))</f>
        <v>0</v>
      </c>
      <c r="DH325" s="407"/>
      <c r="DI325" s="322"/>
      <c r="DJ325" s="77">
        <f t="shared" si="483"/>
        <v>0</v>
      </c>
      <c r="DK325" s="77">
        <f t="shared" si="484"/>
        <v>0</v>
      </c>
      <c r="DL325" s="101">
        <f t="shared" si="485"/>
        <v>0</v>
      </c>
      <c r="DM325" s="488">
        <f>IF(DJ$1="","",SUMIF($H326:$H330,MID($H325,3,10),DM326:DM330))</f>
        <v>0</v>
      </c>
      <c r="DN325" s="488">
        <f>IF(DJ$1="","",SUMIF($H326:$H330,MID($H325,3,10),DN326:DN330))</f>
        <v>0</v>
      </c>
      <c r="DO325" s="407"/>
      <c r="DP325" s="322"/>
      <c r="DQ325" s="77">
        <f t="shared" si="486"/>
        <v>0</v>
      </c>
      <c r="DR325" s="77">
        <f t="shared" si="487"/>
        <v>0</v>
      </c>
      <c r="DS325" s="101">
        <f t="shared" si="488"/>
        <v>0</v>
      </c>
      <c r="DT325" s="488">
        <f>IF(DQ$1="","",SUMIF($H326:$H330,MID($H325,3,10),DT326:DT330))</f>
        <v>0</v>
      </c>
      <c r="DU325" s="488">
        <f>IF(DQ$1="","",SUMIF($H326:$H330,MID($H325,3,10),DU326:DU330))</f>
        <v>0</v>
      </c>
      <c r="DV325" s="407"/>
    </row>
    <row r="326" spans="1:126" ht="12.75" outlineLevel="1" x14ac:dyDescent="0.2">
      <c r="A326" s="92" t="s">
        <v>107</v>
      </c>
      <c r="B326" s="166" t="s">
        <v>65</v>
      </c>
      <c r="C326" s="52"/>
      <c r="D326" s="53"/>
      <c r="E326" s="102">
        <f t="shared" si="436"/>
        <v>0</v>
      </c>
      <c r="F326" s="147"/>
      <c r="G326" s="18"/>
      <c r="H326" s="323" t="s">
        <v>340</v>
      </c>
      <c r="I326" s="79">
        <f t="shared" si="437"/>
        <v>0</v>
      </c>
      <c r="J326" s="79">
        <f t="shared" si="438"/>
        <v>0</v>
      </c>
      <c r="K326" s="102">
        <f t="shared" si="439"/>
        <v>0</v>
      </c>
      <c r="L326" s="535"/>
      <c r="M326" s="535"/>
      <c r="N326" s="407"/>
      <c r="O326" s="322" t="str">
        <f t="shared" si="440"/>
        <v>SMC</v>
      </c>
      <c r="P326" s="79">
        <f t="shared" si="441"/>
        <v>0</v>
      </c>
      <c r="Q326" s="79">
        <f t="shared" si="442"/>
        <v>0</v>
      </c>
      <c r="R326" s="102">
        <f t="shared" si="443"/>
        <v>0</v>
      </c>
      <c r="S326" s="535"/>
      <c r="T326" s="535"/>
      <c r="U326" s="407"/>
      <c r="V326" s="322"/>
      <c r="W326" s="79">
        <f t="shared" si="444"/>
        <v>0</v>
      </c>
      <c r="X326" s="79">
        <f t="shared" si="445"/>
        <v>0</v>
      </c>
      <c r="Y326" s="102">
        <f t="shared" si="446"/>
        <v>0</v>
      </c>
      <c r="Z326" s="535"/>
      <c r="AA326" s="535"/>
      <c r="AB326" s="407"/>
      <c r="AC326" s="322"/>
      <c r="AD326" s="79">
        <f t="shared" si="447"/>
        <v>0</v>
      </c>
      <c r="AE326" s="79">
        <f t="shared" si="448"/>
        <v>0</v>
      </c>
      <c r="AF326" s="102">
        <f t="shared" si="449"/>
        <v>0</v>
      </c>
      <c r="AG326" s="535"/>
      <c r="AH326" s="535"/>
      <c r="AI326" s="407"/>
      <c r="AJ326" s="322"/>
      <c r="AK326" s="79">
        <f t="shared" si="450"/>
        <v>0</v>
      </c>
      <c r="AL326" s="79">
        <f t="shared" si="451"/>
        <v>0</v>
      </c>
      <c r="AM326" s="102">
        <f t="shared" si="452"/>
        <v>0</v>
      </c>
      <c r="AN326" s="535"/>
      <c r="AO326" s="535"/>
      <c r="AP326" s="407"/>
      <c r="AQ326" s="322"/>
      <c r="AR326" s="79">
        <f t="shared" si="453"/>
        <v>0</v>
      </c>
      <c r="AS326" s="79">
        <f t="shared" si="454"/>
        <v>0</v>
      </c>
      <c r="AT326" s="102">
        <f t="shared" si="455"/>
        <v>0</v>
      </c>
      <c r="AU326" s="535"/>
      <c r="AV326" s="535"/>
      <c r="AW326" s="407"/>
      <c r="AX326" s="322"/>
      <c r="AY326" s="79">
        <f t="shared" si="456"/>
        <v>0</v>
      </c>
      <c r="AZ326" s="79">
        <f t="shared" si="457"/>
        <v>0</v>
      </c>
      <c r="BA326" s="102">
        <f t="shared" si="458"/>
        <v>0</v>
      </c>
      <c r="BB326" s="535"/>
      <c r="BC326" s="535"/>
      <c r="BD326" s="407"/>
      <c r="BE326" s="322"/>
      <c r="BF326" s="79">
        <f t="shared" si="459"/>
        <v>0</v>
      </c>
      <c r="BG326" s="79">
        <f t="shared" si="460"/>
        <v>0</v>
      </c>
      <c r="BH326" s="102">
        <f t="shared" si="461"/>
        <v>0</v>
      </c>
      <c r="BI326" s="535"/>
      <c r="BJ326" s="535"/>
      <c r="BK326" s="407"/>
      <c r="BL326" s="322"/>
      <c r="BM326" s="79">
        <f t="shared" si="462"/>
        <v>0</v>
      </c>
      <c r="BN326" s="79">
        <f t="shared" si="463"/>
        <v>0</v>
      </c>
      <c r="BO326" s="102">
        <f t="shared" si="464"/>
        <v>0</v>
      </c>
      <c r="BP326" s="535"/>
      <c r="BQ326" s="535"/>
      <c r="BR326" s="407"/>
      <c r="BS326" s="322"/>
      <c r="BT326" s="79">
        <f t="shared" si="465"/>
        <v>0</v>
      </c>
      <c r="BU326" s="79">
        <f t="shared" si="466"/>
        <v>0</v>
      </c>
      <c r="BV326" s="102">
        <f t="shared" si="467"/>
        <v>0</v>
      </c>
      <c r="BW326" s="535"/>
      <c r="BX326" s="535"/>
      <c r="BY326" s="407"/>
      <c r="BZ326" s="322"/>
      <c r="CA326" s="79">
        <f t="shared" si="468"/>
        <v>0</v>
      </c>
      <c r="CB326" s="79">
        <f t="shared" si="469"/>
        <v>0</v>
      </c>
      <c r="CC326" s="102">
        <f t="shared" si="470"/>
        <v>0</v>
      </c>
      <c r="CD326" s="535"/>
      <c r="CE326" s="535"/>
      <c r="CF326" s="407"/>
      <c r="CG326" s="322"/>
      <c r="CH326" s="79">
        <f t="shared" si="471"/>
        <v>0</v>
      </c>
      <c r="CI326" s="79">
        <f t="shared" si="472"/>
        <v>0</v>
      </c>
      <c r="CJ326" s="102">
        <f t="shared" si="473"/>
        <v>0</v>
      </c>
      <c r="CK326" s="535"/>
      <c r="CL326" s="535"/>
      <c r="CM326" s="407"/>
      <c r="CN326" s="322"/>
      <c r="CO326" s="79">
        <f t="shared" si="474"/>
        <v>0</v>
      </c>
      <c r="CP326" s="79">
        <f t="shared" si="475"/>
        <v>0</v>
      </c>
      <c r="CQ326" s="102">
        <f t="shared" si="476"/>
        <v>0</v>
      </c>
      <c r="CR326" s="535"/>
      <c r="CS326" s="535"/>
      <c r="CT326" s="407"/>
      <c r="CU326" s="322"/>
      <c r="CV326" s="79">
        <f t="shared" si="477"/>
        <v>0</v>
      </c>
      <c r="CW326" s="79">
        <f t="shared" si="478"/>
        <v>0</v>
      </c>
      <c r="CX326" s="102">
        <f t="shared" si="479"/>
        <v>0</v>
      </c>
      <c r="CY326" s="535"/>
      <c r="CZ326" s="535"/>
      <c r="DA326" s="407"/>
      <c r="DB326" s="322"/>
      <c r="DC326" s="79">
        <f t="shared" si="480"/>
        <v>0</v>
      </c>
      <c r="DD326" s="79">
        <f t="shared" si="481"/>
        <v>0</v>
      </c>
      <c r="DE326" s="102">
        <f t="shared" si="482"/>
        <v>0</v>
      </c>
      <c r="DF326" s="535"/>
      <c r="DG326" s="535"/>
      <c r="DH326" s="407"/>
      <c r="DI326" s="322"/>
      <c r="DJ326" s="79">
        <f t="shared" si="483"/>
        <v>0</v>
      </c>
      <c r="DK326" s="79">
        <f t="shared" si="484"/>
        <v>0</v>
      </c>
      <c r="DL326" s="102">
        <f t="shared" si="485"/>
        <v>0</v>
      </c>
      <c r="DM326" s="535"/>
      <c r="DN326" s="535"/>
      <c r="DO326" s="407"/>
      <c r="DP326" s="322"/>
      <c r="DQ326" s="79">
        <f t="shared" si="486"/>
        <v>0</v>
      </c>
      <c r="DR326" s="79">
        <f t="shared" si="487"/>
        <v>0</v>
      </c>
      <c r="DS326" s="102">
        <f t="shared" si="488"/>
        <v>0</v>
      </c>
      <c r="DT326" s="535"/>
      <c r="DU326" s="535"/>
      <c r="DV326" s="407"/>
    </row>
    <row r="327" spans="1:126" ht="12.75" outlineLevel="1" x14ac:dyDescent="0.2">
      <c r="A327" s="93" t="s">
        <v>11</v>
      </c>
      <c r="B327" s="166" t="s">
        <v>59</v>
      </c>
      <c r="C327" s="52"/>
      <c r="D327" s="53"/>
      <c r="E327" s="102">
        <f t="shared" si="436"/>
        <v>0</v>
      </c>
      <c r="F327" s="147"/>
      <c r="G327" s="18"/>
      <c r="H327" s="323" t="s">
        <v>340</v>
      </c>
      <c r="I327" s="79">
        <f t="shared" si="437"/>
        <v>0</v>
      </c>
      <c r="J327" s="79">
        <f t="shared" si="438"/>
        <v>0</v>
      </c>
      <c r="K327" s="102">
        <f t="shared" si="439"/>
        <v>0</v>
      </c>
      <c r="L327" s="535"/>
      <c r="M327" s="535"/>
      <c r="N327" s="407"/>
      <c r="O327" s="322" t="str">
        <f t="shared" si="440"/>
        <v>SMC</v>
      </c>
      <c r="P327" s="79">
        <f t="shared" si="441"/>
        <v>0</v>
      </c>
      <c r="Q327" s="79">
        <f t="shared" si="442"/>
        <v>0</v>
      </c>
      <c r="R327" s="102">
        <f t="shared" si="443"/>
        <v>0</v>
      </c>
      <c r="S327" s="535"/>
      <c r="T327" s="535"/>
      <c r="U327" s="407"/>
      <c r="V327" s="322"/>
      <c r="W327" s="79">
        <f t="shared" si="444"/>
        <v>0</v>
      </c>
      <c r="X327" s="79">
        <f t="shared" si="445"/>
        <v>0</v>
      </c>
      <c r="Y327" s="102">
        <f t="shared" si="446"/>
        <v>0</v>
      </c>
      <c r="Z327" s="535"/>
      <c r="AA327" s="535"/>
      <c r="AB327" s="407"/>
      <c r="AC327" s="322"/>
      <c r="AD327" s="79">
        <f t="shared" si="447"/>
        <v>0</v>
      </c>
      <c r="AE327" s="79">
        <f t="shared" si="448"/>
        <v>0</v>
      </c>
      <c r="AF327" s="102">
        <f t="shared" si="449"/>
        <v>0</v>
      </c>
      <c r="AG327" s="535"/>
      <c r="AH327" s="535"/>
      <c r="AI327" s="407"/>
      <c r="AJ327" s="322"/>
      <c r="AK327" s="79">
        <f t="shared" si="450"/>
        <v>0</v>
      </c>
      <c r="AL327" s="79">
        <f t="shared" si="451"/>
        <v>0</v>
      </c>
      <c r="AM327" s="102">
        <f t="shared" si="452"/>
        <v>0</v>
      </c>
      <c r="AN327" s="535"/>
      <c r="AO327" s="535"/>
      <c r="AP327" s="407"/>
      <c r="AQ327" s="322"/>
      <c r="AR327" s="79">
        <f t="shared" si="453"/>
        <v>0</v>
      </c>
      <c r="AS327" s="79">
        <f t="shared" si="454"/>
        <v>0</v>
      </c>
      <c r="AT327" s="102">
        <f t="shared" si="455"/>
        <v>0</v>
      </c>
      <c r="AU327" s="535"/>
      <c r="AV327" s="535"/>
      <c r="AW327" s="407"/>
      <c r="AX327" s="322"/>
      <c r="AY327" s="79">
        <f t="shared" si="456"/>
        <v>0</v>
      </c>
      <c r="AZ327" s="79">
        <f t="shared" si="457"/>
        <v>0</v>
      </c>
      <c r="BA327" s="102">
        <f t="shared" si="458"/>
        <v>0</v>
      </c>
      <c r="BB327" s="535"/>
      <c r="BC327" s="535"/>
      <c r="BD327" s="407"/>
      <c r="BE327" s="322"/>
      <c r="BF327" s="79">
        <f t="shared" si="459"/>
        <v>0</v>
      </c>
      <c r="BG327" s="79">
        <f t="shared" si="460"/>
        <v>0</v>
      </c>
      <c r="BH327" s="102">
        <f t="shared" si="461"/>
        <v>0</v>
      </c>
      <c r="BI327" s="535"/>
      <c r="BJ327" s="535"/>
      <c r="BK327" s="407"/>
      <c r="BL327" s="322"/>
      <c r="BM327" s="79">
        <f t="shared" si="462"/>
        <v>0</v>
      </c>
      <c r="BN327" s="79">
        <f t="shared" si="463"/>
        <v>0</v>
      </c>
      <c r="BO327" s="102">
        <f t="shared" si="464"/>
        <v>0</v>
      </c>
      <c r="BP327" s="535"/>
      <c r="BQ327" s="535"/>
      <c r="BR327" s="407"/>
      <c r="BS327" s="322"/>
      <c r="BT327" s="79">
        <f t="shared" si="465"/>
        <v>0</v>
      </c>
      <c r="BU327" s="79">
        <f t="shared" si="466"/>
        <v>0</v>
      </c>
      <c r="BV327" s="102">
        <f t="shared" si="467"/>
        <v>0</v>
      </c>
      <c r="BW327" s="535"/>
      <c r="BX327" s="535"/>
      <c r="BY327" s="407"/>
      <c r="BZ327" s="322"/>
      <c r="CA327" s="79">
        <f t="shared" si="468"/>
        <v>0</v>
      </c>
      <c r="CB327" s="79">
        <f t="shared" si="469"/>
        <v>0</v>
      </c>
      <c r="CC327" s="102">
        <f t="shared" si="470"/>
        <v>0</v>
      </c>
      <c r="CD327" s="535"/>
      <c r="CE327" s="535"/>
      <c r="CF327" s="407"/>
      <c r="CG327" s="322"/>
      <c r="CH327" s="79">
        <f t="shared" si="471"/>
        <v>0</v>
      </c>
      <c r="CI327" s="79">
        <f t="shared" si="472"/>
        <v>0</v>
      </c>
      <c r="CJ327" s="102">
        <f t="shared" si="473"/>
        <v>0</v>
      </c>
      <c r="CK327" s="535"/>
      <c r="CL327" s="535"/>
      <c r="CM327" s="407"/>
      <c r="CN327" s="322"/>
      <c r="CO327" s="79">
        <f t="shared" si="474"/>
        <v>0</v>
      </c>
      <c r="CP327" s="79">
        <f t="shared" si="475"/>
        <v>0</v>
      </c>
      <c r="CQ327" s="102">
        <f t="shared" si="476"/>
        <v>0</v>
      </c>
      <c r="CR327" s="535"/>
      <c r="CS327" s="535"/>
      <c r="CT327" s="407"/>
      <c r="CU327" s="322"/>
      <c r="CV327" s="79">
        <f t="shared" si="477"/>
        <v>0</v>
      </c>
      <c r="CW327" s="79">
        <f t="shared" si="478"/>
        <v>0</v>
      </c>
      <c r="CX327" s="102">
        <f t="shared" si="479"/>
        <v>0</v>
      </c>
      <c r="CY327" s="535"/>
      <c r="CZ327" s="535"/>
      <c r="DA327" s="407"/>
      <c r="DB327" s="322"/>
      <c r="DC327" s="79">
        <f t="shared" si="480"/>
        <v>0</v>
      </c>
      <c r="DD327" s="79">
        <f t="shared" si="481"/>
        <v>0</v>
      </c>
      <c r="DE327" s="102">
        <f t="shared" si="482"/>
        <v>0</v>
      </c>
      <c r="DF327" s="535"/>
      <c r="DG327" s="535"/>
      <c r="DH327" s="407"/>
      <c r="DI327" s="322"/>
      <c r="DJ327" s="79">
        <f t="shared" si="483"/>
        <v>0</v>
      </c>
      <c r="DK327" s="79">
        <f t="shared" si="484"/>
        <v>0</v>
      </c>
      <c r="DL327" s="102">
        <f t="shared" si="485"/>
        <v>0</v>
      </c>
      <c r="DM327" s="535"/>
      <c r="DN327" s="535"/>
      <c r="DO327" s="407"/>
      <c r="DP327" s="322"/>
      <c r="DQ327" s="79">
        <f t="shared" si="486"/>
        <v>0</v>
      </c>
      <c r="DR327" s="79">
        <f t="shared" si="487"/>
        <v>0</v>
      </c>
      <c r="DS327" s="102">
        <f t="shared" si="488"/>
        <v>0</v>
      </c>
      <c r="DT327" s="535"/>
      <c r="DU327" s="535"/>
      <c r="DV327" s="407"/>
    </row>
    <row r="328" spans="1:126" ht="12.75" outlineLevel="1" x14ac:dyDescent="0.2">
      <c r="A328" s="92" t="s">
        <v>12</v>
      </c>
      <c r="B328" s="166"/>
      <c r="C328" s="52"/>
      <c r="D328" s="53"/>
      <c r="E328" s="102">
        <f t="shared" si="436"/>
        <v>0</v>
      </c>
      <c r="F328" s="147"/>
      <c r="G328" s="18"/>
      <c r="H328" s="323" t="s">
        <v>340</v>
      </c>
      <c r="I328" s="79">
        <f t="shared" si="437"/>
        <v>0</v>
      </c>
      <c r="J328" s="79">
        <f t="shared" si="438"/>
        <v>0</v>
      </c>
      <c r="K328" s="102">
        <f t="shared" si="439"/>
        <v>0</v>
      </c>
      <c r="L328" s="535"/>
      <c r="M328" s="535"/>
      <c r="N328" s="407"/>
      <c r="O328" s="322" t="str">
        <f t="shared" si="440"/>
        <v>SMC</v>
      </c>
      <c r="P328" s="79">
        <f t="shared" si="441"/>
        <v>0</v>
      </c>
      <c r="Q328" s="79">
        <f t="shared" si="442"/>
        <v>0</v>
      </c>
      <c r="R328" s="102">
        <f t="shared" si="443"/>
        <v>0</v>
      </c>
      <c r="S328" s="535"/>
      <c r="T328" s="535"/>
      <c r="U328" s="407"/>
      <c r="V328" s="322"/>
      <c r="W328" s="79">
        <f t="shared" si="444"/>
        <v>0</v>
      </c>
      <c r="X328" s="79">
        <f t="shared" si="445"/>
        <v>0</v>
      </c>
      <c r="Y328" s="102">
        <f t="shared" si="446"/>
        <v>0</v>
      </c>
      <c r="Z328" s="535"/>
      <c r="AA328" s="535"/>
      <c r="AB328" s="407"/>
      <c r="AC328" s="322"/>
      <c r="AD328" s="79">
        <f t="shared" si="447"/>
        <v>0</v>
      </c>
      <c r="AE328" s="79">
        <f t="shared" si="448"/>
        <v>0</v>
      </c>
      <c r="AF328" s="102">
        <f t="shared" si="449"/>
        <v>0</v>
      </c>
      <c r="AG328" s="535"/>
      <c r="AH328" s="535"/>
      <c r="AI328" s="407"/>
      <c r="AJ328" s="322"/>
      <c r="AK328" s="79">
        <f t="shared" si="450"/>
        <v>0</v>
      </c>
      <c r="AL328" s="79">
        <f t="shared" si="451"/>
        <v>0</v>
      </c>
      <c r="AM328" s="102">
        <f t="shared" si="452"/>
        <v>0</v>
      </c>
      <c r="AN328" s="535"/>
      <c r="AO328" s="535"/>
      <c r="AP328" s="407"/>
      <c r="AQ328" s="322"/>
      <c r="AR328" s="79">
        <f t="shared" si="453"/>
        <v>0</v>
      </c>
      <c r="AS328" s="79">
        <f t="shared" si="454"/>
        <v>0</v>
      </c>
      <c r="AT328" s="102">
        <f t="shared" si="455"/>
        <v>0</v>
      </c>
      <c r="AU328" s="535"/>
      <c r="AV328" s="535"/>
      <c r="AW328" s="407"/>
      <c r="AX328" s="322"/>
      <c r="AY328" s="79">
        <f t="shared" si="456"/>
        <v>0</v>
      </c>
      <c r="AZ328" s="79">
        <f t="shared" si="457"/>
        <v>0</v>
      </c>
      <c r="BA328" s="102">
        <f t="shared" si="458"/>
        <v>0</v>
      </c>
      <c r="BB328" s="535"/>
      <c r="BC328" s="535"/>
      <c r="BD328" s="407"/>
      <c r="BE328" s="322"/>
      <c r="BF328" s="79">
        <f t="shared" si="459"/>
        <v>0</v>
      </c>
      <c r="BG328" s="79">
        <f t="shared" si="460"/>
        <v>0</v>
      </c>
      <c r="BH328" s="102">
        <f t="shared" si="461"/>
        <v>0</v>
      </c>
      <c r="BI328" s="535"/>
      <c r="BJ328" s="535"/>
      <c r="BK328" s="407"/>
      <c r="BL328" s="322"/>
      <c r="BM328" s="79">
        <f t="shared" si="462"/>
        <v>0</v>
      </c>
      <c r="BN328" s="79">
        <f t="shared" si="463"/>
        <v>0</v>
      </c>
      <c r="BO328" s="102">
        <f t="shared" si="464"/>
        <v>0</v>
      </c>
      <c r="BP328" s="535"/>
      <c r="BQ328" s="535"/>
      <c r="BR328" s="407"/>
      <c r="BS328" s="322"/>
      <c r="BT328" s="79">
        <f t="shared" si="465"/>
        <v>0</v>
      </c>
      <c r="BU328" s="79">
        <f t="shared" si="466"/>
        <v>0</v>
      </c>
      <c r="BV328" s="102">
        <f t="shared" si="467"/>
        <v>0</v>
      </c>
      <c r="BW328" s="535"/>
      <c r="BX328" s="535"/>
      <c r="BY328" s="407"/>
      <c r="BZ328" s="322"/>
      <c r="CA328" s="79">
        <f t="shared" si="468"/>
        <v>0</v>
      </c>
      <c r="CB328" s="79">
        <f t="shared" si="469"/>
        <v>0</v>
      </c>
      <c r="CC328" s="102">
        <f t="shared" si="470"/>
        <v>0</v>
      </c>
      <c r="CD328" s="535"/>
      <c r="CE328" s="535"/>
      <c r="CF328" s="407"/>
      <c r="CG328" s="322"/>
      <c r="CH328" s="79">
        <f t="shared" si="471"/>
        <v>0</v>
      </c>
      <c r="CI328" s="79">
        <f t="shared" si="472"/>
        <v>0</v>
      </c>
      <c r="CJ328" s="102">
        <f t="shared" si="473"/>
        <v>0</v>
      </c>
      <c r="CK328" s="535"/>
      <c r="CL328" s="535"/>
      <c r="CM328" s="407"/>
      <c r="CN328" s="322"/>
      <c r="CO328" s="79">
        <f t="shared" si="474"/>
        <v>0</v>
      </c>
      <c r="CP328" s="79">
        <f t="shared" si="475"/>
        <v>0</v>
      </c>
      <c r="CQ328" s="102">
        <f t="shared" si="476"/>
        <v>0</v>
      </c>
      <c r="CR328" s="535"/>
      <c r="CS328" s="535"/>
      <c r="CT328" s="407"/>
      <c r="CU328" s="322"/>
      <c r="CV328" s="79">
        <f t="shared" si="477"/>
        <v>0</v>
      </c>
      <c r="CW328" s="79">
        <f t="shared" si="478"/>
        <v>0</v>
      </c>
      <c r="CX328" s="102">
        <f t="shared" si="479"/>
        <v>0</v>
      </c>
      <c r="CY328" s="535"/>
      <c r="CZ328" s="535"/>
      <c r="DA328" s="407"/>
      <c r="DB328" s="322"/>
      <c r="DC328" s="79">
        <f t="shared" si="480"/>
        <v>0</v>
      </c>
      <c r="DD328" s="79">
        <f t="shared" si="481"/>
        <v>0</v>
      </c>
      <c r="DE328" s="102">
        <f t="shared" si="482"/>
        <v>0</v>
      </c>
      <c r="DF328" s="535"/>
      <c r="DG328" s="535"/>
      <c r="DH328" s="407"/>
      <c r="DI328" s="322"/>
      <c r="DJ328" s="79">
        <f t="shared" si="483"/>
        <v>0</v>
      </c>
      <c r="DK328" s="79">
        <f t="shared" si="484"/>
        <v>0</v>
      </c>
      <c r="DL328" s="102">
        <f t="shared" si="485"/>
        <v>0</v>
      </c>
      <c r="DM328" s="535"/>
      <c r="DN328" s="535"/>
      <c r="DO328" s="407"/>
      <c r="DP328" s="322"/>
      <c r="DQ328" s="79">
        <f t="shared" si="486"/>
        <v>0</v>
      </c>
      <c r="DR328" s="79">
        <f t="shared" si="487"/>
        <v>0</v>
      </c>
      <c r="DS328" s="102">
        <f t="shared" si="488"/>
        <v>0</v>
      </c>
      <c r="DT328" s="535"/>
      <c r="DU328" s="535"/>
      <c r="DV328" s="407"/>
    </row>
    <row r="329" spans="1:126" ht="15" outlineLevel="1" x14ac:dyDescent="0.35">
      <c r="A329" s="92" t="s">
        <v>57</v>
      </c>
      <c r="B329" s="168" t="s">
        <v>102</v>
      </c>
      <c r="C329" s="42"/>
      <c r="D329" s="42"/>
      <c r="E329" s="78">
        <f t="shared" si="436"/>
        <v>0</v>
      </c>
      <c r="F329" s="215"/>
      <c r="G329" s="18"/>
      <c r="H329" s="323" t="s">
        <v>340</v>
      </c>
      <c r="I329" s="79">
        <f t="shared" si="437"/>
        <v>0</v>
      </c>
      <c r="J329" s="79">
        <f t="shared" si="438"/>
        <v>0</v>
      </c>
      <c r="K329" s="102">
        <f t="shared" si="439"/>
        <v>0</v>
      </c>
      <c r="L329" s="535"/>
      <c r="M329" s="535"/>
      <c r="N329" s="407"/>
      <c r="O329" s="322" t="str">
        <f t="shared" si="440"/>
        <v>SMC</v>
      </c>
      <c r="P329" s="79">
        <f t="shared" si="441"/>
        <v>0</v>
      </c>
      <c r="Q329" s="79">
        <f t="shared" si="442"/>
        <v>0</v>
      </c>
      <c r="R329" s="102">
        <f t="shared" si="443"/>
        <v>0</v>
      </c>
      <c r="S329" s="535"/>
      <c r="T329" s="535"/>
      <c r="U329" s="407"/>
      <c r="V329" s="322"/>
      <c r="W329" s="79">
        <f t="shared" si="444"/>
        <v>0</v>
      </c>
      <c r="X329" s="79">
        <f t="shared" si="445"/>
        <v>0</v>
      </c>
      <c r="Y329" s="102">
        <f t="shared" si="446"/>
        <v>0</v>
      </c>
      <c r="Z329" s="535"/>
      <c r="AA329" s="535"/>
      <c r="AB329" s="407"/>
      <c r="AC329" s="322"/>
      <c r="AD329" s="79">
        <f t="shared" si="447"/>
        <v>0</v>
      </c>
      <c r="AE329" s="79">
        <f t="shared" si="448"/>
        <v>0</v>
      </c>
      <c r="AF329" s="102">
        <f t="shared" si="449"/>
        <v>0</v>
      </c>
      <c r="AG329" s="535"/>
      <c r="AH329" s="535"/>
      <c r="AI329" s="407"/>
      <c r="AJ329" s="322"/>
      <c r="AK329" s="79">
        <f t="shared" si="450"/>
        <v>0</v>
      </c>
      <c r="AL329" s="79">
        <f t="shared" si="451"/>
        <v>0</v>
      </c>
      <c r="AM329" s="102">
        <f t="shared" si="452"/>
        <v>0</v>
      </c>
      <c r="AN329" s="535"/>
      <c r="AO329" s="535"/>
      <c r="AP329" s="407"/>
      <c r="AQ329" s="322"/>
      <c r="AR329" s="79">
        <f t="shared" si="453"/>
        <v>0</v>
      </c>
      <c r="AS329" s="79">
        <f t="shared" si="454"/>
        <v>0</v>
      </c>
      <c r="AT329" s="102">
        <f t="shared" si="455"/>
        <v>0</v>
      </c>
      <c r="AU329" s="535"/>
      <c r="AV329" s="535"/>
      <c r="AW329" s="407"/>
      <c r="AX329" s="322"/>
      <c r="AY329" s="79">
        <f t="shared" si="456"/>
        <v>0</v>
      </c>
      <c r="AZ329" s="79">
        <f t="shared" si="457"/>
        <v>0</v>
      </c>
      <c r="BA329" s="102">
        <f t="shared" si="458"/>
        <v>0</v>
      </c>
      <c r="BB329" s="535"/>
      <c r="BC329" s="535"/>
      <c r="BD329" s="407"/>
      <c r="BE329" s="322"/>
      <c r="BF329" s="79">
        <f t="shared" si="459"/>
        <v>0</v>
      </c>
      <c r="BG329" s="79">
        <f t="shared" si="460"/>
        <v>0</v>
      </c>
      <c r="BH329" s="102">
        <f t="shared" si="461"/>
        <v>0</v>
      </c>
      <c r="BI329" s="535"/>
      <c r="BJ329" s="535"/>
      <c r="BK329" s="407"/>
      <c r="BL329" s="322"/>
      <c r="BM329" s="79">
        <f t="shared" si="462"/>
        <v>0</v>
      </c>
      <c r="BN329" s="79">
        <f t="shared" si="463"/>
        <v>0</v>
      </c>
      <c r="BO329" s="102">
        <f t="shared" si="464"/>
        <v>0</v>
      </c>
      <c r="BP329" s="535"/>
      <c r="BQ329" s="535"/>
      <c r="BR329" s="407"/>
      <c r="BS329" s="322"/>
      <c r="BT329" s="79">
        <f t="shared" si="465"/>
        <v>0</v>
      </c>
      <c r="BU329" s="79">
        <f t="shared" si="466"/>
        <v>0</v>
      </c>
      <c r="BV329" s="102">
        <f t="shared" si="467"/>
        <v>0</v>
      </c>
      <c r="BW329" s="535"/>
      <c r="BX329" s="535"/>
      <c r="BY329" s="407"/>
      <c r="BZ329" s="322"/>
      <c r="CA329" s="79">
        <f t="shared" si="468"/>
        <v>0</v>
      </c>
      <c r="CB329" s="79">
        <f t="shared" si="469"/>
        <v>0</v>
      </c>
      <c r="CC329" s="102">
        <f t="shared" si="470"/>
        <v>0</v>
      </c>
      <c r="CD329" s="535"/>
      <c r="CE329" s="535"/>
      <c r="CF329" s="407"/>
      <c r="CG329" s="322"/>
      <c r="CH329" s="79">
        <f t="shared" si="471"/>
        <v>0</v>
      </c>
      <c r="CI329" s="79">
        <f t="shared" si="472"/>
        <v>0</v>
      </c>
      <c r="CJ329" s="102">
        <f t="shared" si="473"/>
        <v>0</v>
      </c>
      <c r="CK329" s="535"/>
      <c r="CL329" s="535"/>
      <c r="CM329" s="407"/>
      <c r="CN329" s="322"/>
      <c r="CO329" s="79">
        <f t="shared" si="474"/>
        <v>0</v>
      </c>
      <c r="CP329" s="79">
        <f t="shared" si="475"/>
        <v>0</v>
      </c>
      <c r="CQ329" s="102">
        <f t="shared" si="476"/>
        <v>0</v>
      </c>
      <c r="CR329" s="535"/>
      <c r="CS329" s="535"/>
      <c r="CT329" s="407"/>
      <c r="CU329" s="322"/>
      <c r="CV329" s="79">
        <f t="shared" si="477"/>
        <v>0</v>
      </c>
      <c r="CW329" s="79">
        <f t="shared" si="478"/>
        <v>0</v>
      </c>
      <c r="CX329" s="102">
        <f t="shared" si="479"/>
        <v>0</v>
      </c>
      <c r="CY329" s="535"/>
      <c r="CZ329" s="535"/>
      <c r="DA329" s="407"/>
      <c r="DB329" s="322"/>
      <c r="DC329" s="79">
        <f t="shared" si="480"/>
        <v>0</v>
      </c>
      <c r="DD329" s="79">
        <f t="shared" si="481"/>
        <v>0</v>
      </c>
      <c r="DE329" s="102">
        <f t="shared" si="482"/>
        <v>0</v>
      </c>
      <c r="DF329" s="535"/>
      <c r="DG329" s="535"/>
      <c r="DH329" s="407"/>
      <c r="DI329" s="322"/>
      <c r="DJ329" s="79">
        <f t="shared" si="483"/>
        <v>0</v>
      </c>
      <c r="DK329" s="79">
        <f t="shared" si="484"/>
        <v>0</v>
      </c>
      <c r="DL329" s="102">
        <f t="shared" si="485"/>
        <v>0</v>
      </c>
      <c r="DM329" s="535"/>
      <c r="DN329" s="535"/>
      <c r="DO329" s="407"/>
      <c r="DP329" s="322"/>
      <c r="DQ329" s="79">
        <f t="shared" si="486"/>
        <v>0</v>
      </c>
      <c r="DR329" s="79">
        <f t="shared" si="487"/>
        <v>0</v>
      </c>
      <c r="DS329" s="102">
        <f t="shared" si="488"/>
        <v>0</v>
      </c>
      <c r="DT329" s="535"/>
      <c r="DU329" s="535"/>
      <c r="DV329" s="407"/>
    </row>
    <row r="330" spans="1:126" ht="12.75" x14ac:dyDescent="0.2">
      <c r="A330" s="107" t="s">
        <v>151</v>
      </c>
      <c r="B330" s="169"/>
      <c r="C330" s="106">
        <f>SUMIF($O300:$O329,MID($H330,3,10),C300:C329)</f>
        <v>0</v>
      </c>
      <c r="D330" s="106">
        <f>SUMIF($O300:$O329,MID($H330,3,10),D300:D329)</f>
        <v>0</v>
      </c>
      <c r="E330" s="106">
        <f t="shared" si="436"/>
        <v>0</v>
      </c>
      <c r="F330" s="147"/>
      <c r="G330" s="18"/>
      <c r="H330" s="323" t="s">
        <v>342</v>
      </c>
      <c r="I330" s="103">
        <f>IF(I$1="","",SUMIF($O301:$O329,MID($H330,3,10),I301:I329))</f>
        <v>0</v>
      </c>
      <c r="J330" s="103">
        <f>IF(I$1="","",SUMIF($O301:$O329,MID($H330,3,10),J301:J329))</f>
        <v>0</v>
      </c>
      <c r="K330" s="103">
        <f>IF(I$1="","",SUM(I330:J330))</f>
        <v>0</v>
      </c>
      <c r="L330" s="489">
        <f>IF(I$1="","",SUMIF($O300:$O329,MID($H330,3,10),L300:L329))</f>
        <v>0</v>
      </c>
      <c r="M330" s="489">
        <f>IF(I$1="","",SUMIF($O300:$O329,MID($H330,3,10),M300:M329))</f>
        <v>0</v>
      </c>
      <c r="N330" s="407"/>
      <c r="O330" s="322" t="str">
        <f t="shared" si="440"/>
        <v>S</v>
      </c>
      <c r="P330" s="103">
        <f>IF(P$1="","",SUMIF($O301:$O329,MID($H330,3,10),P301:P329))</f>
        <v>0</v>
      </c>
      <c r="Q330" s="103">
        <f>IF(P$1="","",SUMIF($O301:$O329,MID($H330,3,10),Q301:Q329))</f>
        <v>0</v>
      </c>
      <c r="R330" s="103">
        <f t="shared" si="443"/>
        <v>0</v>
      </c>
      <c r="S330" s="488">
        <f>IF(P$1="","",SUMIF($O300:$O329,MID($H330,3,10),S300:S329))</f>
        <v>0</v>
      </c>
      <c r="T330" s="488">
        <f>IF(P$1="","",SUMIF($O300:$O329,MID($H330,3,10),T300:T329))</f>
        <v>0</v>
      </c>
      <c r="U330" s="407"/>
      <c r="V330" s="322"/>
      <c r="W330" s="103">
        <f>IF(W$1="","",SUMIF($O301:$O329,MID($H330,3,10),W301:W329))</f>
        <v>0</v>
      </c>
      <c r="X330" s="103">
        <f>IF(W$1="","",SUMIF($O301:$O329,MID($H330,3,10),X301:X329))</f>
        <v>0</v>
      </c>
      <c r="Y330" s="103">
        <f t="shared" si="446"/>
        <v>0</v>
      </c>
      <c r="Z330" s="488">
        <f>IF(W$1="","",SUMIF($O300:$O329,MID($H330,3,10),Z300:Z329))</f>
        <v>0</v>
      </c>
      <c r="AA330" s="488">
        <f>IF(W$1="","",SUMIF($O300:$O329,MID($H330,3,10),AA300:AA329))</f>
        <v>0</v>
      </c>
      <c r="AB330" s="407"/>
      <c r="AC330" s="322"/>
      <c r="AD330" s="103">
        <f>IF(AD$1="","",SUMIF($O301:$O329,MID($H330,3,10),AD301:AD329))</f>
        <v>0</v>
      </c>
      <c r="AE330" s="103">
        <f>IF(AD$1="","",SUMIF($O301:$O329,MID($H330,3,10),AE301:AE329))</f>
        <v>0</v>
      </c>
      <c r="AF330" s="103">
        <f t="shared" si="449"/>
        <v>0</v>
      </c>
      <c r="AG330" s="488">
        <f>IF(AD$1="","",SUMIF($O300:$O329,MID($H330,3,10),AG300:AG329))</f>
        <v>0</v>
      </c>
      <c r="AH330" s="488">
        <f>IF(AD$1="","",SUMIF($O300:$O329,MID($H330,3,10),AH300:AH329))</f>
        <v>0</v>
      </c>
      <c r="AI330" s="407"/>
      <c r="AJ330" s="322"/>
      <c r="AK330" s="103">
        <f>IF(AK$1="","",SUMIF($O301:$O329,MID($H330,3,10),AK301:AK329))</f>
        <v>0</v>
      </c>
      <c r="AL330" s="103">
        <f>IF(AK$1="","",SUMIF($O301:$O329,MID($H330,3,10),AL301:AL329))</f>
        <v>0</v>
      </c>
      <c r="AM330" s="103">
        <f t="shared" si="452"/>
        <v>0</v>
      </c>
      <c r="AN330" s="488">
        <f>IF(AK$1="","",SUMIF($O300:$O329,MID($H330,3,10),AN300:AN329))</f>
        <v>0</v>
      </c>
      <c r="AO330" s="488">
        <f>IF(AK$1="","",SUMIF($O300:$O329,MID($H330,3,10),AO300:AO329))</f>
        <v>0</v>
      </c>
      <c r="AP330" s="407"/>
      <c r="AQ330" s="322"/>
      <c r="AR330" s="103">
        <f>IF(AR$1="","",SUMIF($O301:$O329,MID($H330,3,10),AR301:AR329))</f>
        <v>0</v>
      </c>
      <c r="AS330" s="103">
        <f>IF(AR$1="","",SUMIF($O301:$O329,MID($H330,3,10),AS301:AS329))</f>
        <v>0</v>
      </c>
      <c r="AT330" s="103">
        <f t="shared" si="455"/>
        <v>0</v>
      </c>
      <c r="AU330" s="488">
        <f>IF(AR$1="","",SUMIF($O300:$O329,MID($H330,3,10),AU300:AU329))</f>
        <v>0</v>
      </c>
      <c r="AV330" s="488">
        <f>IF(AR$1="","",SUMIF($O300:$O329,MID($H330,3,10),AV300:AV329))</f>
        <v>0</v>
      </c>
      <c r="AW330" s="407"/>
      <c r="AX330" s="322"/>
      <c r="AY330" s="103">
        <f>IF(AY$1="","",SUMIF($O301:$O329,MID($H330,3,10),AY301:AY329))</f>
        <v>0</v>
      </c>
      <c r="AZ330" s="103">
        <f>IF(AY$1="","",SUMIF($O301:$O329,MID($H330,3,10),AZ301:AZ329))</f>
        <v>0</v>
      </c>
      <c r="BA330" s="103">
        <f t="shared" si="458"/>
        <v>0</v>
      </c>
      <c r="BB330" s="488">
        <f>IF(AY$1="","",SUMIF($O300:$O329,MID($H330,3,10),BB300:BB329))</f>
        <v>0</v>
      </c>
      <c r="BC330" s="488">
        <f>IF(AY$1="","",SUMIF($O300:$O329,MID($H330,3,10),BC300:BC329))</f>
        <v>0</v>
      </c>
      <c r="BD330" s="407"/>
      <c r="BE330" s="322"/>
      <c r="BF330" s="103">
        <f>IF(BF$1="","",SUMIF($O301:$O329,MID($H330,3,10),BF301:BF329))</f>
        <v>0</v>
      </c>
      <c r="BG330" s="103">
        <f>IF(BF$1="","",SUMIF($O301:$O329,MID($H330,3,10),BG301:BG329))</f>
        <v>0</v>
      </c>
      <c r="BH330" s="103">
        <f t="shared" si="461"/>
        <v>0</v>
      </c>
      <c r="BI330" s="488">
        <f>IF(BF$1="","",SUMIF($O300:$O329,MID($H330,3,10),BI300:BI329))</f>
        <v>0</v>
      </c>
      <c r="BJ330" s="488">
        <f>IF(BF$1="","",SUMIF($O300:$O329,MID($H330,3,10),BJ300:BJ329))</f>
        <v>0</v>
      </c>
      <c r="BK330" s="407"/>
      <c r="BL330" s="322"/>
      <c r="BM330" s="103">
        <f>IF(BM$1="","",SUMIF($O301:$O329,MID($H330,3,10),BM301:BM329))</f>
        <v>0</v>
      </c>
      <c r="BN330" s="103">
        <f>IF(BM$1="","",SUMIF($O301:$O329,MID($H330,3,10),BN301:BN329))</f>
        <v>0</v>
      </c>
      <c r="BO330" s="103">
        <f t="shared" si="464"/>
        <v>0</v>
      </c>
      <c r="BP330" s="488">
        <f>IF(BM$1="","",SUMIF($O300:$O329,MID($H330,3,10),BP300:BP329))</f>
        <v>0</v>
      </c>
      <c r="BQ330" s="488">
        <f>IF(BM$1="","",SUMIF($O300:$O329,MID($H330,3,10),BQ300:BQ329))</f>
        <v>0</v>
      </c>
      <c r="BR330" s="407"/>
      <c r="BS330" s="322"/>
      <c r="BT330" s="103">
        <f>IF(BT$1="","",SUMIF($O301:$O329,MID($H330,3,10),BT301:BT329))</f>
        <v>0</v>
      </c>
      <c r="BU330" s="103">
        <f>IF(BT$1="","",SUMIF($O301:$O329,MID($H330,3,10),BU301:BU329))</f>
        <v>0</v>
      </c>
      <c r="BV330" s="103">
        <f t="shared" si="467"/>
        <v>0</v>
      </c>
      <c r="BW330" s="488">
        <f>IF(BT$1="","",SUMIF($O300:$O329,MID($H330,3,10),BW300:BW329))</f>
        <v>0</v>
      </c>
      <c r="BX330" s="488">
        <f>IF(BT$1="","",SUMIF($O300:$O329,MID($H330,3,10),BX300:BX329))</f>
        <v>0</v>
      </c>
      <c r="BY330" s="407"/>
      <c r="BZ330" s="322"/>
      <c r="CA330" s="103">
        <f>IF(CA$1="","",SUMIF($O301:$O329,MID($H330,3,10),CA301:CA329))</f>
        <v>0</v>
      </c>
      <c r="CB330" s="103">
        <f>IF(CA$1="","",SUMIF($O301:$O329,MID($H330,3,10),CB301:CB329))</f>
        <v>0</v>
      </c>
      <c r="CC330" s="103">
        <f t="shared" si="470"/>
        <v>0</v>
      </c>
      <c r="CD330" s="488">
        <f>IF(CA$1="","",SUMIF($O300:$O329,MID($H330,3,10),CD300:CD329))</f>
        <v>0</v>
      </c>
      <c r="CE330" s="488">
        <f>IF(CA$1="","",SUMIF($O300:$O329,MID($H330,3,10),CE300:CE329))</f>
        <v>0</v>
      </c>
      <c r="CF330" s="407"/>
      <c r="CG330" s="322"/>
      <c r="CH330" s="103">
        <f>IF(CH$1="","",SUMIF($O301:$O329,MID($H330,3,10),CH301:CH329))</f>
        <v>0</v>
      </c>
      <c r="CI330" s="103">
        <f>IF(CH$1="","",SUMIF($O301:$O329,MID($H330,3,10),CI301:CI329))</f>
        <v>0</v>
      </c>
      <c r="CJ330" s="103">
        <f t="shared" si="473"/>
        <v>0</v>
      </c>
      <c r="CK330" s="488">
        <f>IF(CH$1="","",SUMIF($O300:$O329,MID($H330,3,10),CK300:CK329))</f>
        <v>0</v>
      </c>
      <c r="CL330" s="488">
        <f>IF(CH$1="","",SUMIF($O300:$O329,MID($H330,3,10),CL300:CL329))</f>
        <v>0</v>
      </c>
      <c r="CM330" s="407"/>
      <c r="CN330" s="322"/>
      <c r="CO330" s="103">
        <f>IF(CO$1="","",SUMIF($O301:$O329,MID($H330,3,10),CO301:CO329))</f>
        <v>0</v>
      </c>
      <c r="CP330" s="103">
        <f>IF(CO$1="","",SUMIF($O301:$O329,MID($H330,3,10),CP301:CP329))</f>
        <v>0</v>
      </c>
      <c r="CQ330" s="103">
        <f t="shared" si="476"/>
        <v>0</v>
      </c>
      <c r="CR330" s="488">
        <f>IF(CO$1="","",SUMIF($O300:$O329,MID($H330,3,10),CR300:CR329))</f>
        <v>0</v>
      </c>
      <c r="CS330" s="488">
        <f>IF(CO$1="","",SUMIF($O300:$O329,MID($H330,3,10),CS300:CS329))</f>
        <v>0</v>
      </c>
      <c r="CT330" s="407"/>
      <c r="CU330" s="322"/>
      <c r="CV330" s="103">
        <f>IF(CV$1="","",SUMIF($O301:$O329,MID($H330,3,10),CV301:CV329))</f>
        <v>0</v>
      </c>
      <c r="CW330" s="103">
        <f>IF(CV$1="","",SUMIF($O301:$O329,MID($H330,3,10),CW301:CW329))</f>
        <v>0</v>
      </c>
      <c r="CX330" s="103">
        <f t="shared" si="479"/>
        <v>0</v>
      </c>
      <c r="CY330" s="488">
        <f>IF(CV$1="","",SUMIF($O300:$O329,MID($H330,3,10),CY300:CY329))</f>
        <v>0</v>
      </c>
      <c r="CZ330" s="488">
        <f>IF(CV$1="","",SUMIF($O300:$O329,MID($H330,3,10),CZ300:CZ329))</f>
        <v>0</v>
      </c>
      <c r="DA330" s="407"/>
      <c r="DB330" s="322"/>
      <c r="DC330" s="103">
        <f>IF(DC$1="","",SUMIF($O301:$O329,MID($H330,3,10),DC301:DC329))</f>
        <v>0</v>
      </c>
      <c r="DD330" s="103">
        <f>IF(DC$1="","",SUMIF($O301:$O329,MID($H330,3,10),DD301:DD329))</f>
        <v>0</v>
      </c>
      <c r="DE330" s="103">
        <f t="shared" si="482"/>
        <v>0</v>
      </c>
      <c r="DF330" s="488">
        <f>IF(DC$1="","",SUMIF($O300:$O329,MID($H330,3,10),DF300:DF329))</f>
        <v>0</v>
      </c>
      <c r="DG330" s="488">
        <f>IF(DC$1="","",SUMIF($O300:$O329,MID($H330,3,10),DG300:DG329))</f>
        <v>0</v>
      </c>
      <c r="DH330" s="407"/>
      <c r="DI330" s="322"/>
      <c r="DJ330" s="103">
        <f>IF(DJ$1="","",SUMIF($O301:$O329,MID($H330,3,10),DJ301:DJ329))</f>
        <v>0</v>
      </c>
      <c r="DK330" s="103">
        <f>IF(DJ$1="","",SUMIF($O301:$O329,MID($H330,3,10),DK301:DK329))</f>
        <v>0</v>
      </c>
      <c r="DL330" s="103">
        <f t="shared" si="485"/>
        <v>0</v>
      </c>
      <c r="DM330" s="488">
        <f>IF(DJ$1="","",SUMIF($O300:$O329,MID($H330,3,10),DM300:DM329))</f>
        <v>0</v>
      </c>
      <c r="DN330" s="488">
        <f>IF(DJ$1="","",SUMIF($O300:$O329,MID($H330,3,10),DN300:DN329))</f>
        <v>0</v>
      </c>
      <c r="DO330" s="407"/>
      <c r="DP330" s="322"/>
      <c r="DQ330" s="103">
        <f>IF(DQ$1="","",SUMIF($O301:$O329,MID($H330,3,10),DQ301:DQ329))</f>
        <v>0</v>
      </c>
      <c r="DR330" s="103">
        <f>IF(DQ$1="","",SUMIF($O301:$O329,MID($H330,3,10),DR301:DR329))</f>
        <v>0</v>
      </c>
      <c r="DS330" s="103">
        <f t="shared" si="488"/>
        <v>0</v>
      </c>
      <c r="DT330" s="488">
        <f>IF(DQ$1="","",SUMIF($O300:$O329,MID($H330,3,10),DT300:DT329))</f>
        <v>0</v>
      </c>
      <c r="DU330" s="488">
        <f>IF(DQ$1="","",SUMIF($O300:$O329,MID($H330,3,10),DU300:DU329))</f>
        <v>0</v>
      </c>
      <c r="DV330" s="407"/>
    </row>
    <row r="331" spans="1:126" ht="12.75" x14ac:dyDescent="0.2">
      <c r="A331" s="735" t="s">
        <v>80</v>
      </c>
      <c r="B331" s="736"/>
      <c r="C331" s="736"/>
      <c r="D331" s="736"/>
      <c r="E331" s="736"/>
      <c r="F331" s="737"/>
      <c r="G331" s="18"/>
      <c r="I331" s="321"/>
      <c r="J331" s="321"/>
      <c r="K331" s="321"/>
      <c r="L331" s="490"/>
      <c r="M331" s="490"/>
      <c r="N331" s="408"/>
      <c r="O331" s="322"/>
      <c r="P331" s="321"/>
      <c r="Q331" s="321"/>
      <c r="R331" s="321"/>
      <c r="S331" s="490"/>
      <c r="T331" s="490"/>
      <c r="U331" s="408"/>
      <c r="V331" s="322"/>
      <c r="W331" s="321"/>
      <c r="X331" s="321"/>
      <c r="Y331" s="321"/>
      <c r="Z331" s="490"/>
      <c r="AA331" s="490"/>
      <c r="AB331" s="408"/>
      <c r="AC331" s="322"/>
      <c r="AD331" s="321"/>
      <c r="AE331" s="321"/>
      <c r="AF331" s="321"/>
      <c r="AG331" s="490"/>
      <c r="AH331" s="490"/>
      <c r="AI331" s="408"/>
      <c r="AJ331" s="322"/>
      <c r="AK331" s="321"/>
      <c r="AL331" s="321"/>
      <c r="AM331" s="321"/>
      <c r="AN331" s="490"/>
      <c r="AO331" s="490"/>
      <c r="AP331" s="408"/>
      <c r="AQ331" s="322"/>
      <c r="AR331" s="321"/>
      <c r="AS331" s="321"/>
      <c r="AT331" s="321"/>
      <c r="AU331" s="490"/>
      <c r="AV331" s="490"/>
      <c r="AW331" s="408"/>
      <c r="AX331" s="322"/>
      <c r="AY331" s="321"/>
      <c r="AZ331" s="321"/>
      <c r="BA331" s="321"/>
      <c r="BB331" s="490"/>
      <c r="BC331" s="490"/>
      <c r="BD331" s="408"/>
      <c r="BE331" s="322"/>
      <c r="BF331" s="321"/>
      <c r="BG331" s="321"/>
      <c r="BH331" s="321"/>
      <c r="BI331" s="490"/>
      <c r="BJ331" s="490"/>
      <c r="BK331" s="408"/>
      <c r="BL331" s="322"/>
      <c r="BM331" s="321"/>
      <c r="BN331" s="321"/>
      <c r="BO331" s="321"/>
      <c r="BP331" s="490"/>
      <c r="BQ331" s="490"/>
      <c r="BR331" s="408"/>
      <c r="BS331" s="322"/>
      <c r="BT331" s="321"/>
      <c r="BU331" s="321"/>
      <c r="BV331" s="321"/>
      <c r="BW331" s="490"/>
      <c r="BX331" s="490"/>
      <c r="BY331" s="408"/>
      <c r="BZ331" s="322"/>
      <c r="CA331" s="321"/>
      <c r="CB331" s="321"/>
      <c r="CC331" s="321"/>
      <c r="CD331" s="490"/>
      <c r="CE331" s="490"/>
      <c r="CF331" s="408"/>
      <c r="CG331" s="322"/>
      <c r="CH331" s="321"/>
      <c r="CI331" s="321"/>
      <c r="CJ331" s="321"/>
      <c r="CK331" s="490"/>
      <c r="CL331" s="490"/>
      <c r="CM331" s="408"/>
      <c r="CN331" s="322"/>
      <c r="CO331" s="321"/>
      <c r="CP331" s="321"/>
      <c r="CQ331" s="321"/>
      <c r="CR331" s="490"/>
      <c r="CS331" s="490"/>
      <c r="CT331" s="408"/>
      <c r="CU331" s="322"/>
      <c r="CV331" s="321"/>
      <c r="CW331" s="321"/>
      <c r="CX331" s="321"/>
      <c r="CY331" s="490"/>
      <c r="CZ331" s="490"/>
      <c r="DA331" s="408"/>
      <c r="DB331" s="322"/>
      <c r="DC331" s="321"/>
      <c r="DD331" s="321"/>
      <c r="DE331" s="321"/>
      <c r="DF331" s="490"/>
      <c r="DG331" s="490"/>
      <c r="DH331" s="408"/>
      <c r="DI331" s="322"/>
      <c r="DJ331" s="321"/>
      <c r="DK331" s="321"/>
      <c r="DL331" s="321"/>
      <c r="DM331" s="490"/>
      <c r="DN331" s="490"/>
      <c r="DO331" s="408"/>
      <c r="DP331" s="322"/>
      <c r="DQ331" s="321"/>
      <c r="DR331" s="321"/>
      <c r="DS331" s="321"/>
      <c r="DT331" s="490"/>
      <c r="DU331" s="490"/>
      <c r="DV331" s="408"/>
    </row>
    <row r="332" spans="1:126" ht="12.75" outlineLevel="1" x14ac:dyDescent="0.2">
      <c r="A332" s="107" t="s">
        <v>5</v>
      </c>
      <c r="B332" s="151"/>
      <c r="C332" s="103">
        <f>SUMIF($H333:$H338,MID($H332,3,10),C333:C338)</f>
        <v>0</v>
      </c>
      <c r="D332" s="103">
        <f>SUMIF($H333:$H338,MID($H332,3,10),D333:D338)</f>
        <v>0</v>
      </c>
      <c r="E332" s="103">
        <f t="shared" ref="E332:E366" si="489">SUM(C332:D332)</f>
        <v>0</v>
      </c>
      <c r="F332" s="147"/>
      <c r="G332" s="18"/>
      <c r="H332" s="323" t="s">
        <v>344</v>
      </c>
      <c r="I332" s="77">
        <f t="shared" ref="I332:I365" si="490">IF(K$1="Rejected",C332,IF(L332="",C332,SUM(C332,L332)))</f>
        <v>0</v>
      </c>
      <c r="J332" s="77">
        <f t="shared" ref="J332:J365" si="491">IF(K$1="Rejected",D332,IF(M332="",D332,SUM(D332,M332)))</f>
        <v>0</v>
      </c>
      <c r="K332" s="103">
        <f t="shared" ref="K332:K365" si="492">IF(I$1="","",SUM(I332:J332))</f>
        <v>0</v>
      </c>
      <c r="L332" s="432">
        <f>IF(I$1="","",SUMIF($H333:$H338,MID($H332,3,10),L333:L338))</f>
        <v>0</v>
      </c>
      <c r="M332" s="432">
        <f>IF(I$1="","",SUMIF($H333:$H338,MID($H332,3,10),M333:M338))</f>
        <v>0</v>
      </c>
      <c r="N332" s="407"/>
      <c r="O332" s="322" t="str">
        <f t="shared" si="440"/>
        <v>SL</v>
      </c>
      <c r="P332" s="77">
        <f t="shared" ref="P332:P365" si="493">IF(R$1="Rejected",I332,IF(S332="",I332,SUM(I332,S332)))</f>
        <v>0</v>
      </c>
      <c r="Q332" s="77">
        <f t="shared" ref="Q332:Q365" si="494">IF(R$1="Rejected",J332,IF(T332="",J332,SUM(J332,T332)))</f>
        <v>0</v>
      </c>
      <c r="R332" s="103">
        <f t="shared" si="443"/>
        <v>0</v>
      </c>
      <c r="S332" s="432">
        <f>IF(P$1="","",SUMIF($H333:$H338,MID($H332,3,10),S333:S338))</f>
        <v>0</v>
      </c>
      <c r="T332" s="432">
        <f>IF(P$1="","",SUMIF($H333:$H338,MID($H332,3,10),T333:T338))</f>
        <v>0</v>
      </c>
      <c r="U332" s="407"/>
      <c r="V332" s="322"/>
      <c r="W332" s="77">
        <f t="shared" ref="W332:W365" si="495">IF(Y$1="Rejected",P332,IF(Z332="",P332,SUM(P332,Z332)))</f>
        <v>0</v>
      </c>
      <c r="X332" s="77">
        <f t="shared" ref="X332:X365" si="496">IF(Y$1="Rejected",Q332,IF(AA332="",Q332,SUM(Q332,AA332)))</f>
        <v>0</v>
      </c>
      <c r="Y332" s="103">
        <f t="shared" si="446"/>
        <v>0</v>
      </c>
      <c r="Z332" s="432">
        <f>IF(W$1="","",SUMIF($H333:$H338,MID($H332,3,10),Z333:Z338))</f>
        <v>0</v>
      </c>
      <c r="AA332" s="432">
        <f>IF(W$1="","",SUMIF($H333:$H338,MID($H332,3,10),AA333:AA338))</f>
        <v>0</v>
      </c>
      <c r="AB332" s="407"/>
      <c r="AC332" s="322"/>
      <c r="AD332" s="77">
        <f t="shared" ref="AD332:AD365" si="497">IF(AF$1="Rejected",W332,IF(AG332="",W332,SUM(W332,AG332)))</f>
        <v>0</v>
      </c>
      <c r="AE332" s="77">
        <f t="shared" ref="AE332:AE365" si="498">IF(AF$1="Rejected",X332,IF(AH332="",X332,SUM(X332,AH332)))</f>
        <v>0</v>
      </c>
      <c r="AF332" s="103">
        <f t="shared" si="449"/>
        <v>0</v>
      </c>
      <c r="AG332" s="432">
        <f>IF(AD$1="","",SUMIF($H333:$H338,MID($H332,3,10),AG333:AG338))</f>
        <v>0</v>
      </c>
      <c r="AH332" s="432">
        <f>IF(AD$1="","",SUMIF($H333:$H338,MID($H332,3,10),AH333:AH338))</f>
        <v>0</v>
      </c>
      <c r="AI332" s="407"/>
      <c r="AJ332" s="322"/>
      <c r="AK332" s="77">
        <f t="shared" ref="AK332:AK365" si="499">IF(AM$1="Rejected",AD332,IF(AN332="",AD332,SUM(AD332,AN332)))</f>
        <v>0</v>
      </c>
      <c r="AL332" s="77">
        <f t="shared" ref="AL332:AL365" si="500">IF(AM$1="Rejected",AE332,IF(AO332="",AE332,SUM(AE332,AO332)))</f>
        <v>0</v>
      </c>
      <c r="AM332" s="103">
        <f t="shared" si="452"/>
        <v>0</v>
      </c>
      <c r="AN332" s="432">
        <f>IF(AK$1="","",SUMIF($H333:$H338,MID($H332,3,10),AN333:AN338))</f>
        <v>0</v>
      </c>
      <c r="AO332" s="432">
        <f>IF(AK$1="","",SUMIF($H333:$H338,MID($H332,3,10),AO333:AO338))</f>
        <v>0</v>
      </c>
      <c r="AP332" s="407"/>
      <c r="AQ332" s="322"/>
      <c r="AR332" s="77">
        <f t="shared" ref="AR332:AR365" si="501">IF(AT$1="Rejected",AK332,IF(AU332="",AK332,SUM(AK332,AU332)))</f>
        <v>0</v>
      </c>
      <c r="AS332" s="77">
        <f t="shared" ref="AS332:AS365" si="502">IF(AT$1="Rejected",AL332,IF(AV332="",AL332,SUM(AL332,AV332)))</f>
        <v>0</v>
      </c>
      <c r="AT332" s="103">
        <f t="shared" si="455"/>
        <v>0</v>
      </c>
      <c r="AU332" s="432">
        <f>IF(AR$1="","",SUMIF($H333:$H338,MID($H332,3,10),AU333:AU338))</f>
        <v>0</v>
      </c>
      <c r="AV332" s="432">
        <f>IF(AR$1="","",SUMIF($H333:$H338,MID($H332,3,10),AV333:AV338))</f>
        <v>0</v>
      </c>
      <c r="AW332" s="407"/>
      <c r="AX332" s="322"/>
      <c r="AY332" s="77">
        <f t="shared" ref="AY332:AY365" si="503">IF(BA$1="Rejected",AR332,IF(BB332="",AR332,SUM(AR332,BB332)))</f>
        <v>0</v>
      </c>
      <c r="AZ332" s="77">
        <f t="shared" ref="AZ332:AZ365" si="504">IF(BA$1="Rejected",AS332,IF(BC332="",AS332,SUM(AS332,BC332)))</f>
        <v>0</v>
      </c>
      <c r="BA332" s="103">
        <f t="shared" si="458"/>
        <v>0</v>
      </c>
      <c r="BB332" s="432">
        <f>IF(AY$1="","",SUMIF($H333:$H338,MID($H332,3,10),BB333:BB338))</f>
        <v>0</v>
      </c>
      <c r="BC332" s="432">
        <f>IF(AY$1="","",SUMIF($H333:$H338,MID($H332,3,10),BC333:BC338))</f>
        <v>0</v>
      </c>
      <c r="BD332" s="407"/>
      <c r="BE332" s="322"/>
      <c r="BF332" s="77">
        <f t="shared" ref="BF332:BF365" si="505">IF(BH$1="Rejected",AY332,IF(BI332="",AY332,SUM(AY332,BI332)))</f>
        <v>0</v>
      </c>
      <c r="BG332" s="77">
        <f t="shared" ref="BG332:BG365" si="506">IF(BH$1="Rejected",AZ332,IF(BJ332="",AZ332,SUM(AZ332,BJ332)))</f>
        <v>0</v>
      </c>
      <c r="BH332" s="103">
        <f t="shared" si="461"/>
        <v>0</v>
      </c>
      <c r="BI332" s="432">
        <f>IF(BF$1="","",SUMIF($H333:$H338,MID($H332,3,10),BI333:BI338))</f>
        <v>0</v>
      </c>
      <c r="BJ332" s="432">
        <f>IF(BF$1="","",SUMIF($H333:$H338,MID($H332,3,10),BJ333:BJ338))</f>
        <v>0</v>
      </c>
      <c r="BK332" s="407"/>
      <c r="BL332" s="322"/>
      <c r="BM332" s="77">
        <f t="shared" ref="BM332:BM365" si="507">IF(BO$1="Rejected",BF332,IF(BP332="",BF332,SUM(BF332,BP332)))</f>
        <v>0</v>
      </c>
      <c r="BN332" s="77">
        <f t="shared" ref="BN332:BN365" si="508">IF(BO$1="Rejected",BG332,IF(BQ332="",BG332,SUM(BG332,BQ332)))</f>
        <v>0</v>
      </c>
      <c r="BO332" s="103">
        <f t="shared" si="464"/>
        <v>0</v>
      </c>
      <c r="BP332" s="432">
        <f>IF(BM$1="","",SUMIF($H333:$H338,MID($H332,3,10),BP333:BP338))</f>
        <v>0</v>
      </c>
      <c r="BQ332" s="432">
        <f>IF(BM$1="","",SUMIF($H333:$H338,MID($H332,3,10),BQ333:BQ338))</f>
        <v>0</v>
      </c>
      <c r="BR332" s="407"/>
      <c r="BS332" s="322"/>
      <c r="BT332" s="77">
        <f t="shared" ref="BT332:BT365" si="509">IF(BV$1="Rejected",BM332,IF(BW332="",BM332,SUM(BM332,BW332)))</f>
        <v>0</v>
      </c>
      <c r="BU332" s="77">
        <f t="shared" ref="BU332:BU365" si="510">IF(BV$1="Rejected",BN332,IF(BX332="",BN332,SUM(BN332,BX332)))</f>
        <v>0</v>
      </c>
      <c r="BV332" s="103">
        <f t="shared" si="467"/>
        <v>0</v>
      </c>
      <c r="BW332" s="432">
        <f>IF(BT$1="","",SUMIF($H333:$H338,MID($H332,3,10),BW333:BW338))</f>
        <v>0</v>
      </c>
      <c r="BX332" s="432">
        <f>IF(BT$1="","",SUMIF($H333:$H338,MID($H332,3,10),BX333:BX338))</f>
        <v>0</v>
      </c>
      <c r="BY332" s="407"/>
      <c r="BZ332" s="322"/>
      <c r="CA332" s="77">
        <f t="shared" ref="CA332:CA365" si="511">IF(CC$1="Rejected",BT332,IF(CD332="",BT332,SUM(BT332,CD332)))</f>
        <v>0</v>
      </c>
      <c r="CB332" s="77">
        <f t="shared" ref="CB332:CB365" si="512">IF(CC$1="Rejected",BU332,IF(CE332="",BU332,SUM(BU332,CE332)))</f>
        <v>0</v>
      </c>
      <c r="CC332" s="103">
        <f t="shared" si="470"/>
        <v>0</v>
      </c>
      <c r="CD332" s="432">
        <f>IF(CA$1="","",SUMIF($H333:$H338,MID($H332,3,10),CD333:CD338))</f>
        <v>0</v>
      </c>
      <c r="CE332" s="432">
        <f>IF(CA$1="","",SUMIF($H333:$H338,MID($H332,3,10),CE333:CE338))</f>
        <v>0</v>
      </c>
      <c r="CF332" s="407"/>
      <c r="CG332" s="322"/>
      <c r="CH332" s="77">
        <f t="shared" ref="CH332:CH365" si="513">IF(CJ$1="Rejected",CA332,IF(CK332="",CA332,SUM(CA332,CK332)))</f>
        <v>0</v>
      </c>
      <c r="CI332" s="77">
        <f t="shared" ref="CI332:CI365" si="514">IF(CJ$1="Rejected",CB332,IF(CL332="",CB332,SUM(CB332,CL332)))</f>
        <v>0</v>
      </c>
      <c r="CJ332" s="103">
        <f t="shared" si="473"/>
        <v>0</v>
      </c>
      <c r="CK332" s="432">
        <f>IF(CH$1="","",SUMIF($H333:$H338,MID($H332,3,10),CK333:CK338))</f>
        <v>0</v>
      </c>
      <c r="CL332" s="432">
        <f>IF(CH$1="","",SUMIF($H333:$H338,MID($H332,3,10),CL333:CL338))</f>
        <v>0</v>
      </c>
      <c r="CM332" s="407"/>
      <c r="CN332" s="322"/>
      <c r="CO332" s="77">
        <f t="shared" ref="CO332:CO365" si="515">IF(CQ$1="Rejected",CH332,IF(CR332="",CH332,SUM(CH332,CR332)))</f>
        <v>0</v>
      </c>
      <c r="CP332" s="77">
        <f t="shared" ref="CP332:CP365" si="516">IF(CQ$1="Rejected",CI332,IF(CS332="",CI332,SUM(CI332,CS332)))</f>
        <v>0</v>
      </c>
      <c r="CQ332" s="103">
        <f t="shared" si="476"/>
        <v>0</v>
      </c>
      <c r="CR332" s="432">
        <f>IF(CO$1="","",SUMIF($H333:$H338,MID($H332,3,10),CR333:CR338))</f>
        <v>0</v>
      </c>
      <c r="CS332" s="432">
        <f>IF(CO$1="","",SUMIF($H333:$H338,MID($H332,3,10),CS333:CS338))</f>
        <v>0</v>
      </c>
      <c r="CT332" s="407"/>
      <c r="CU332" s="322"/>
      <c r="CV332" s="77">
        <f t="shared" ref="CV332:CV365" si="517">IF(CX$1="Rejected",CO332,IF(CY332="",CO332,SUM(CO332,CY332)))</f>
        <v>0</v>
      </c>
      <c r="CW332" s="77">
        <f t="shared" ref="CW332:CW365" si="518">IF(CX$1="Rejected",CP332,IF(CZ332="",CP332,SUM(CP332,CZ332)))</f>
        <v>0</v>
      </c>
      <c r="CX332" s="103">
        <f t="shared" si="479"/>
        <v>0</v>
      </c>
      <c r="CY332" s="432">
        <f>IF(CV$1="","",SUMIF($H333:$H338,MID($H332,3,10),CY333:CY338))</f>
        <v>0</v>
      </c>
      <c r="CZ332" s="432">
        <f>IF(CV$1="","",SUMIF($H333:$H338,MID($H332,3,10),CZ333:CZ338))</f>
        <v>0</v>
      </c>
      <c r="DA332" s="407"/>
      <c r="DB332" s="322"/>
      <c r="DC332" s="77">
        <f t="shared" ref="DC332:DC365" si="519">IF(DE$1="Rejected",CV332,IF(DF332="",CV332,SUM(CV332,DF332)))</f>
        <v>0</v>
      </c>
      <c r="DD332" s="77">
        <f t="shared" ref="DD332:DD365" si="520">IF(DE$1="Rejected",CW332,IF(DG332="",CW332,SUM(CW332,DG332)))</f>
        <v>0</v>
      </c>
      <c r="DE332" s="103">
        <f t="shared" si="482"/>
        <v>0</v>
      </c>
      <c r="DF332" s="432">
        <f>IF(DC$1="","",SUMIF($H333:$H338,MID($H332,3,10),DF333:DF338))</f>
        <v>0</v>
      </c>
      <c r="DG332" s="432">
        <f>IF(DC$1="","",SUMIF($H333:$H338,MID($H332,3,10),DG333:DG338))</f>
        <v>0</v>
      </c>
      <c r="DH332" s="407"/>
      <c r="DI332" s="322"/>
      <c r="DJ332" s="77">
        <f t="shared" ref="DJ332:DJ365" si="521">IF(DL$1="Rejected",DC332,IF(DM332="",DC332,SUM(DC332,DM332)))</f>
        <v>0</v>
      </c>
      <c r="DK332" s="77">
        <f t="shared" ref="DK332:DK365" si="522">IF(DL$1="Rejected",DD332,IF(DN332="",DD332,SUM(DD332,DN332)))</f>
        <v>0</v>
      </c>
      <c r="DL332" s="103">
        <f t="shared" si="485"/>
        <v>0</v>
      </c>
      <c r="DM332" s="432">
        <f>IF(DJ$1="","",SUMIF($H333:$H338,MID($H332,3,10),DM333:DM338))</f>
        <v>0</v>
      </c>
      <c r="DN332" s="432">
        <f>IF(DJ$1="","",SUMIF($H333:$H338,MID($H332,3,10),DN333:DN338))</f>
        <v>0</v>
      </c>
      <c r="DO332" s="407"/>
      <c r="DP332" s="322"/>
      <c r="DQ332" s="77">
        <f t="shared" ref="DQ332:DQ365" si="523">IF(DS$1="Rejected",DJ332,IF(DT332="",DJ332,SUM(DJ332,DT332)))</f>
        <v>0</v>
      </c>
      <c r="DR332" s="77">
        <f t="shared" ref="DR332:DR365" si="524">IF(DS$1="Rejected",DK332,IF(DU332="",DK332,SUM(DK332,DU332)))</f>
        <v>0</v>
      </c>
      <c r="DS332" s="103">
        <f t="shared" si="488"/>
        <v>0</v>
      </c>
      <c r="DT332" s="432">
        <f>IF(DQ$1="","",SUMIF($H333:$H338,MID($H332,3,10),DT333:DT338))</f>
        <v>0</v>
      </c>
      <c r="DU332" s="432">
        <f>IF(DQ$1="","",SUMIF($H333:$H338,MID($H332,3,10),DU333:DU338))</f>
        <v>0</v>
      </c>
      <c r="DV332" s="407"/>
    </row>
    <row r="333" spans="1:126" ht="12.75" outlineLevel="1" x14ac:dyDescent="0.2">
      <c r="A333" s="154" t="s">
        <v>18</v>
      </c>
      <c r="B333" s="171"/>
      <c r="C333" s="53"/>
      <c r="D333" s="53"/>
      <c r="E333" s="102">
        <f t="shared" si="489"/>
        <v>0</v>
      </c>
      <c r="F333" s="147"/>
      <c r="G333" s="18" t="s">
        <v>133</v>
      </c>
      <c r="H333" s="323" t="s">
        <v>343</v>
      </c>
      <c r="I333" s="79">
        <f t="shared" si="490"/>
        <v>0</v>
      </c>
      <c r="J333" s="79">
        <f t="shared" si="491"/>
        <v>0</v>
      </c>
      <c r="K333" s="102">
        <f t="shared" si="492"/>
        <v>0</v>
      </c>
      <c r="L333" s="535"/>
      <c r="M333" s="535"/>
      <c r="N333" s="407"/>
      <c r="O333" s="322" t="str">
        <f t="shared" si="440"/>
        <v>SLE</v>
      </c>
      <c r="P333" s="79">
        <f t="shared" si="493"/>
        <v>0</v>
      </c>
      <c r="Q333" s="79">
        <f t="shared" si="494"/>
        <v>0</v>
      </c>
      <c r="R333" s="102">
        <f t="shared" si="443"/>
        <v>0</v>
      </c>
      <c r="S333" s="535"/>
      <c r="T333" s="535"/>
      <c r="U333" s="407"/>
      <c r="V333" s="322"/>
      <c r="W333" s="79">
        <f t="shared" si="495"/>
        <v>0</v>
      </c>
      <c r="X333" s="79">
        <f t="shared" si="496"/>
        <v>0</v>
      </c>
      <c r="Y333" s="102">
        <f t="shared" si="446"/>
        <v>0</v>
      </c>
      <c r="Z333" s="535"/>
      <c r="AA333" s="535"/>
      <c r="AB333" s="407"/>
      <c r="AC333" s="322"/>
      <c r="AD333" s="79">
        <f t="shared" si="497"/>
        <v>0</v>
      </c>
      <c r="AE333" s="79">
        <f t="shared" si="498"/>
        <v>0</v>
      </c>
      <c r="AF333" s="102">
        <f t="shared" si="449"/>
        <v>0</v>
      </c>
      <c r="AG333" s="535"/>
      <c r="AH333" s="535"/>
      <c r="AI333" s="407"/>
      <c r="AJ333" s="322"/>
      <c r="AK333" s="79">
        <f t="shared" si="499"/>
        <v>0</v>
      </c>
      <c r="AL333" s="79">
        <f t="shared" si="500"/>
        <v>0</v>
      </c>
      <c r="AM333" s="102">
        <f t="shared" si="452"/>
        <v>0</v>
      </c>
      <c r="AN333" s="535"/>
      <c r="AO333" s="535"/>
      <c r="AP333" s="407"/>
      <c r="AQ333" s="322"/>
      <c r="AR333" s="79">
        <f t="shared" si="501"/>
        <v>0</v>
      </c>
      <c r="AS333" s="79">
        <f t="shared" si="502"/>
        <v>0</v>
      </c>
      <c r="AT333" s="102">
        <f t="shared" si="455"/>
        <v>0</v>
      </c>
      <c r="AU333" s="535"/>
      <c r="AV333" s="535"/>
      <c r="AW333" s="407"/>
      <c r="AX333" s="322"/>
      <c r="AY333" s="79">
        <f t="shared" si="503"/>
        <v>0</v>
      </c>
      <c r="AZ333" s="79">
        <f t="shared" si="504"/>
        <v>0</v>
      </c>
      <c r="BA333" s="102">
        <f t="shared" si="458"/>
        <v>0</v>
      </c>
      <c r="BB333" s="535"/>
      <c r="BC333" s="535"/>
      <c r="BD333" s="407"/>
      <c r="BE333" s="322"/>
      <c r="BF333" s="79">
        <f t="shared" si="505"/>
        <v>0</v>
      </c>
      <c r="BG333" s="79">
        <f t="shared" si="506"/>
        <v>0</v>
      </c>
      <c r="BH333" s="102">
        <f t="shared" si="461"/>
        <v>0</v>
      </c>
      <c r="BI333" s="535"/>
      <c r="BJ333" s="535"/>
      <c r="BK333" s="407"/>
      <c r="BL333" s="322"/>
      <c r="BM333" s="79">
        <f t="shared" si="507"/>
        <v>0</v>
      </c>
      <c r="BN333" s="79">
        <f t="shared" si="508"/>
        <v>0</v>
      </c>
      <c r="BO333" s="102">
        <f t="shared" si="464"/>
        <v>0</v>
      </c>
      <c r="BP333" s="535"/>
      <c r="BQ333" s="535"/>
      <c r="BR333" s="407"/>
      <c r="BS333" s="322"/>
      <c r="BT333" s="79">
        <f t="shared" si="509"/>
        <v>0</v>
      </c>
      <c r="BU333" s="79">
        <f t="shared" si="510"/>
        <v>0</v>
      </c>
      <c r="BV333" s="102">
        <f t="shared" si="467"/>
        <v>0</v>
      </c>
      <c r="BW333" s="535"/>
      <c r="BX333" s="535"/>
      <c r="BY333" s="407"/>
      <c r="BZ333" s="322"/>
      <c r="CA333" s="79">
        <f t="shared" si="511"/>
        <v>0</v>
      </c>
      <c r="CB333" s="79">
        <f t="shared" si="512"/>
        <v>0</v>
      </c>
      <c r="CC333" s="102">
        <f t="shared" si="470"/>
        <v>0</v>
      </c>
      <c r="CD333" s="535"/>
      <c r="CE333" s="535"/>
      <c r="CF333" s="407"/>
      <c r="CG333" s="322"/>
      <c r="CH333" s="79">
        <f t="shared" si="513"/>
        <v>0</v>
      </c>
      <c r="CI333" s="79">
        <f t="shared" si="514"/>
        <v>0</v>
      </c>
      <c r="CJ333" s="102">
        <f t="shared" si="473"/>
        <v>0</v>
      </c>
      <c r="CK333" s="535"/>
      <c r="CL333" s="535"/>
      <c r="CM333" s="407"/>
      <c r="CN333" s="322"/>
      <c r="CO333" s="79">
        <f t="shared" si="515"/>
        <v>0</v>
      </c>
      <c r="CP333" s="79">
        <f t="shared" si="516"/>
        <v>0</v>
      </c>
      <c r="CQ333" s="102">
        <f t="shared" si="476"/>
        <v>0</v>
      </c>
      <c r="CR333" s="535"/>
      <c r="CS333" s="535"/>
      <c r="CT333" s="407"/>
      <c r="CU333" s="322"/>
      <c r="CV333" s="79">
        <f t="shared" si="517"/>
        <v>0</v>
      </c>
      <c r="CW333" s="79">
        <f t="shared" si="518"/>
        <v>0</v>
      </c>
      <c r="CX333" s="102">
        <f t="shared" si="479"/>
        <v>0</v>
      </c>
      <c r="CY333" s="535"/>
      <c r="CZ333" s="535"/>
      <c r="DA333" s="407"/>
      <c r="DB333" s="322"/>
      <c r="DC333" s="79">
        <f t="shared" si="519"/>
        <v>0</v>
      </c>
      <c r="DD333" s="79">
        <f t="shared" si="520"/>
        <v>0</v>
      </c>
      <c r="DE333" s="102">
        <f t="shared" si="482"/>
        <v>0</v>
      </c>
      <c r="DF333" s="535"/>
      <c r="DG333" s="535"/>
      <c r="DH333" s="407"/>
      <c r="DI333" s="322"/>
      <c r="DJ333" s="79">
        <f t="shared" si="521"/>
        <v>0</v>
      </c>
      <c r="DK333" s="79">
        <f t="shared" si="522"/>
        <v>0</v>
      </c>
      <c r="DL333" s="102">
        <f t="shared" si="485"/>
        <v>0</v>
      </c>
      <c r="DM333" s="535"/>
      <c r="DN333" s="535"/>
      <c r="DO333" s="407"/>
      <c r="DP333" s="322"/>
      <c r="DQ333" s="79">
        <f t="shared" si="523"/>
        <v>0</v>
      </c>
      <c r="DR333" s="79">
        <f t="shared" si="524"/>
        <v>0</v>
      </c>
      <c r="DS333" s="102">
        <f t="shared" si="488"/>
        <v>0</v>
      </c>
      <c r="DT333" s="535"/>
      <c r="DU333" s="535"/>
      <c r="DV333" s="407"/>
    </row>
    <row r="334" spans="1:126" ht="12.75" outlineLevel="1" x14ac:dyDescent="0.2">
      <c r="A334" s="154" t="s">
        <v>19</v>
      </c>
      <c r="B334" s="171"/>
      <c r="C334" s="53"/>
      <c r="D334" s="53"/>
      <c r="E334" s="102">
        <f t="shared" si="489"/>
        <v>0</v>
      </c>
      <c r="F334" s="147"/>
      <c r="G334" s="18" t="s">
        <v>130</v>
      </c>
      <c r="H334" s="323" t="s">
        <v>343</v>
      </c>
      <c r="I334" s="79">
        <f t="shared" si="490"/>
        <v>0</v>
      </c>
      <c r="J334" s="79">
        <f t="shared" si="491"/>
        <v>0</v>
      </c>
      <c r="K334" s="102">
        <f t="shared" si="492"/>
        <v>0</v>
      </c>
      <c r="L334" s="535"/>
      <c r="M334" s="535"/>
      <c r="N334" s="407"/>
      <c r="O334" s="322" t="str">
        <f t="shared" si="440"/>
        <v>SLE</v>
      </c>
      <c r="P334" s="79">
        <f t="shared" si="493"/>
        <v>0</v>
      </c>
      <c r="Q334" s="79">
        <f t="shared" si="494"/>
        <v>0</v>
      </c>
      <c r="R334" s="102">
        <f>IF(P$1="","",SUM(P334:Q334))</f>
        <v>0</v>
      </c>
      <c r="S334" s="535"/>
      <c r="T334" s="535"/>
      <c r="U334" s="407"/>
      <c r="V334" s="322"/>
      <c r="W334" s="79">
        <f t="shared" si="495"/>
        <v>0</v>
      </c>
      <c r="X334" s="79">
        <f t="shared" si="496"/>
        <v>0</v>
      </c>
      <c r="Y334" s="102">
        <f>IF(W$1="","",SUM(W334:X334))</f>
        <v>0</v>
      </c>
      <c r="Z334" s="535"/>
      <c r="AA334" s="535"/>
      <c r="AB334" s="407"/>
      <c r="AC334" s="322"/>
      <c r="AD334" s="79">
        <f t="shared" si="497"/>
        <v>0</v>
      </c>
      <c r="AE334" s="79">
        <f t="shared" si="498"/>
        <v>0</v>
      </c>
      <c r="AF334" s="102">
        <f>IF(AD$1="","",SUM(AD334:AE334))</f>
        <v>0</v>
      </c>
      <c r="AG334" s="535"/>
      <c r="AH334" s="535"/>
      <c r="AI334" s="407"/>
      <c r="AJ334" s="322"/>
      <c r="AK334" s="79">
        <f t="shared" si="499"/>
        <v>0</v>
      </c>
      <c r="AL334" s="79">
        <f t="shared" si="500"/>
        <v>0</v>
      </c>
      <c r="AM334" s="102">
        <f>IF(AK$1="","",SUM(AK334:AL334))</f>
        <v>0</v>
      </c>
      <c r="AN334" s="535"/>
      <c r="AO334" s="535"/>
      <c r="AP334" s="407"/>
      <c r="AQ334" s="322"/>
      <c r="AR334" s="79">
        <f t="shared" si="501"/>
        <v>0</v>
      </c>
      <c r="AS334" s="79">
        <f t="shared" si="502"/>
        <v>0</v>
      </c>
      <c r="AT334" s="102">
        <f>IF(AR$1="","",SUM(AR334:AS334))</f>
        <v>0</v>
      </c>
      <c r="AU334" s="535"/>
      <c r="AV334" s="535"/>
      <c r="AW334" s="407"/>
      <c r="AX334" s="322"/>
      <c r="AY334" s="79">
        <f t="shared" si="503"/>
        <v>0</v>
      </c>
      <c r="AZ334" s="79">
        <f t="shared" si="504"/>
        <v>0</v>
      </c>
      <c r="BA334" s="102">
        <f>IF(AY$1="","",SUM(AY334:AZ334))</f>
        <v>0</v>
      </c>
      <c r="BB334" s="535"/>
      <c r="BC334" s="535"/>
      <c r="BD334" s="407"/>
      <c r="BE334" s="322"/>
      <c r="BF334" s="79">
        <f t="shared" si="505"/>
        <v>0</v>
      </c>
      <c r="BG334" s="79">
        <f t="shared" si="506"/>
        <v>0</v>
      </c>
      <c r="BH334" s="102">
        <f>IF(BF$1="","",SUM(BF334:BG334))</f>
        <v>0</v>
      </c>
      <c r="BI334" s="535"/>
      <c r="BJ334" s="535"/>
      <c r="BK334" s="407"/>
      <c r="BL334" s="322"/>
      <c r="BM334" s="79">
        <f t="shared" si="507"/>
        <v>0</v>
      </c>
      <c r="BN334" s="79">
        <f t="shared" si="508"/>
        <v>0</v>
      </c>
      <c r="BO334" s="102">
        <f>IF(BM$1="","",SUM(BM334:BN334))</f>
        <v>0</v>
      </c>
      <c r="BP334" s="535"/>
      <c r="BQ334" s="535"/>
      <c r="BR334" s="407"/>
      <c r="BS334" s="322"/>
      <c r="BT334" s="79">
        <f t="shared" si="509"/>
        <v>0</v>
      </c>
      <c r="BU334" s="79">
        <f t="shared" si="510"/>
        <v>0</v>
      </c>
      <c r="BV334" s="102">
        <f>IF(BT$1="","",SUM(BT334:BU334))</f>
        <v>0</v>
      </c>
      <c r="BW334" s="535"/>
      <c r="BX334" s="535"/>
      <c r="BY334" s="407"/>
      <c r="BZ334" s="322"/>
      <c r="CA334" s="79">
        <f t="shared" si="511"/>
        <v>0</v>
      </c>
      <c r="CB334" s="79">
        <f t="shared" si="512"/>
        <v>0</v>
      </c>
      <c r="CC334" s="102">
        <f>IF(CA$1="","",SUM(CA334:CB334))</f>
        <v>0</v>
      </c>
      <c r="CD334" s="535"/>
      <c r="CE334" s="535"/>
      <c r="CF334" s="407"/>
      <c r="CG334" s="322"/>
      <c r="CH334" s="79">
        <f t="shared" si="513"/>
        <v>0</v>
      </c>
      <c r="CI334" s="79">
        <f t="shared" si="514"/>
        <v>0</v>
      </c>
      <c r="CJ334" s="102">
        <f>IF(CH$1="","",SUM(CH334:CI334))</f>
        <v>0</v>
      </c>
      <c r="CK334" s="535"/>
      <c r="CL334" s="535"/>
      <c r="CM334" s="407"/>
      <c r="CN334" s="322"/>
      <c r="CO334" s="79">
        <f t="shared" si="515"/>
        <v>0</v>
      </c>
      <c r="CP334" s="79">
        <f t="shared" si="516"/>
        <v>0</v>
      </c>
      <c r="CQ334" s="102">
        <f>IF(CO$1="","",SUM(CO334:CP334))</f>
        <v>0</v>
      </c>
      <c r="CR334" s="535"/>
      <c r="CS334" s="535"/>
      <c r="CT334" s="407"/>
      <c r="CU334" s="322"/>
      <c r="CV334" s="79">
        <f t="shared" si="517"/>
        <v>0</v>
      </c>
      <c r="CW334" s="79">
        <f t="shared" si="518"/>
        <v>0</v>
      </c>
      <c r="CX334" s="102">
        <f>IF(CV$1="","",SUM(CV334:CW334))</f>
        <v>0</v>
      </c>
      <c r="CY334" s="535"/>
      <c r="CZ334" s="535"/>
      <c r="DA334" s="407"/>
      <c r="DB334" s="322"/>
      <c r="DC334" s="79">
        <f t="shared" si="519"/>
        <v>0</v>
      </c>
      <c r="DD334" s="79">
        <f t="shared" si="520"/>
        <v>0</v>
      </c>
      <c r="DE334" s="102">
        <f>IF(DC$1="","",SUM(DC334:DD334))</f>
        <v>0</v>
      </c>
      <c r="DF334" s="535"/>
      <c r="DG334" s="535"/>
      <c r="DH334" s="407"/>
      <c r="DI334" s="322"/>
      <c r="DJ334" s="79">
        <f t="shared" si="521"/>
        <v>0</v>
      </c>
      <c r="DK334" s="79">
        <f t="shared" si="522"/>
        <v>0</v>
      </c>
      <c r="DL334" s="102">
        <f>IF(DJ$1="","",SUM(DJ334:DK334))</f>
        <v>0</v>
      </c>
      <c r="DM334" s="535"/>
      <c r="DN334" s="535"/>
      <c r="DO334" s="407"/>
      <c r="DP334" s="322"/>
      <c r="DQ334" s="79">
        <f t="shared" si="523"/>
        <v>0</v>
      </c>
      <c r="DR334" s="79">
        <f t="shared" si="524"/>
        <v>0</v>
      </c>
      <c r="DS334" s="102">
        <f>IF(DQ$1="","",SUM(DQ334:DR334))</f>
        <v>0</v>
      </c>
      <c r="DT334" s="535"/>
      <c r="DU334" s="535"/>
      <c r="DV334" s="407"/>
    </row>
    <row r="335" spans="1:126" ht="12.75" outlineLevel="1" x14ac:dyDescent="0.2">
      <c r="A335" s="154" t="s">
        <v>58</v>
      </c>
      <c r="B335" s="170"/>
      <c r="C335" s="55"/>
      <c r="D335" s="55"/>
      <c r="E335" s="102">
        <f t="shared" si="489"/>
        <v>0</v>
      </c>
      <c r="F335" s="210"/>
      <c r="G335" s="18"/>
      <c r="H335" s="323" t="s">
        <v>343</v>
      </c>
      <c r="I335" s="79">
        <f t="shared" si="490"/>
        <v>0</v>
      </c>
      <c r="J335" s="79">
        <f t="shared" si="491"/>
        <v>0</v>
      </c>
      <c r="K335" s="102">
        <f t="shared" si="492"/>
        <v>0</v>
      </c>
      <c r="L335" s="535"/>
      <c r="M335" s="535"/>
      <c r="N335" s="407"/>
      <c r="O335" s="322" t="str">
        <f t="shared" si="440"/>
        <v>SLE</v>
      </c>
      <c r="P335" s="79">
        <f t="shared" si="493"/>
        <v>0</v>
      </c>
      <c r="Q335" s="79">
        <f t="shared" si="494"/>
        <v>0</v>
      </c>
      <c r="R335" s="102">
        <f>IF(P$1="","",SUM(P335:Q335))</f>
        <v>0</v>
      </c>
      <c r="S335" s="535"/>
      <c r="T335" s="535"/>
      <c r="U335" s="407"/>
      <c r="V335" s="322"/>
      <c r="W335" s="79">
        <f t="shared" si="495"/>
        <v>0</v>
      </c>
      <c r="X335" s="79">
        <f t="shared" si="496"/>
        <v>0</v>
      </c>
      <c r="Y335" s="102">
        <f>IF(W$1="","",SUM(W335:X335))</f>
        <v>0</v>
      </c>
      <c r="Z335" s="535"/>
      <c r="AA335" s="535"/>
      <c r="AB335" s="407"/>
      <c r="AC335" s="322"/>
      <c r="AD335" s="79">
        <f t="shared" si="497"/>
        <v>0</v>
      </c>
      <c r="AE335" s="79">
        <f t="shared" si="498"/>
        <v>0</v>
      </c>
      <c r="AF335" s="102">
        <f>IF(AD$1="","",SUM(AD335:AE335))</f>
        <v>0</v>
      </c>
      <c r="AG335" s="535"/>
      <c r="AH335" s="535"/>
      <c r="AI335" s="407"/>
      <c r="AJ335" s="322"/>
      <c r="AK335" s="79">
        <f t="shared" si="499"/>
        <v>0</v>
      </c>
      <c r="AL335" s="79">
        <f t="shared" si="500"/>
        <v>0</v>
      </c>
      <c r="AM335" s="102">
        <f>IF(AK$1="","",SUM(AK335:AL335))</f>
        <v>0</v>
      </c>
      <c r="AN335" s="535"/>
      <c r="AO335" s="535"/>
      <c r="AP335" s="407"/>
      <c r="AQ335" s="322"/>
      <c r="AR335" s="79">
        <f t="shared" si="501"/>
        <v>0</v>
      </c>
      <c r="AS335" s="79">
        <f t="shared" si="502"/>
        <v>0</v>
      </c>
      <c r="AT335" s="102">
        <f>IF(AR$1="","",SUM(AR335:AS335))</f>
        <v>0</v>
      </c>
      <c r="AU335" s="535"/>
      <c r="AV335" s="535"/>
      <c r="AW335" s="407"/>
      <c r="AX335" s="322"/>
      <c r="AY335" s="79">
        <f t="shared" si="503"/>
        <v>0</v>
      </c>
      <c r="AZ335" s="79">
        <f t="shared" si="504"/>
        <v>0</v>
      </c>
      <c r="BA335" s="102">
        <f>IF(AY$1="","",SUM(AY335:AZ335))</f>
        <v>0</v>
      </c>
      <c r="BB335" s="535"/>
      <c r="BC335" s="535"/>
      <c r="BD335" s="407"/>
      <c r="BE335" s="322"/>
      <c r="BF335" s="79">
        <f t="shared" si="505"/>
        <v>0</v>
      </c>
      <c r="BG335" s="79">
        <f t="shared" si="506"/>
        <v>0</v>
      </c>
      <c r="BH335" s="102">
        <f>IF(BF$1="","",SUM(BF335:BG335))</f>
        <v>0</v>
      </c>
      <c r="BI335" s="535"/>
      <c r="BJ335" s="535"/>
      <c r="BK335" s="407"/>
      <c r="BL335" s="322"/>
      <c r="BM335" s="79">
        <f t="shared" si="507"/>
        <v>0</v>
      </c>
      <c r="BN335" s="79">
        <f t="shared" si="508"/>
        <v>0</v>
      </c>
      <c r="BO335" s="102">
        <f>IF(BM$1="","",SUM(BM335:BN335))</f>
        <v>0</v>
      </c>
      <c r="BP335" s="535"/>
      <c r="BQ335" s="535"/>
      <c r="BR335" s="407"/>
      <c r="BS335" s="322"/>
      <c r="BT335" s="79">
        <f t="shared" si="509"/>
        <v>0</v>
      </c>
      <c r="BU335" s="79">
        <f t="shared" si="510"/>
        <v>0</v>
      </c>
      <c r="BV335" s="102">
        <f>IF(BT$1="","",SUM(BT335:BU335))</f>
        <v>0</v>
      </c>
      <c r="BW335" s="535"/>
      <c r="BX335" s="535"/>
      <c r="BY335" s="407"/>
      <c r="BZ335" s="322"/>
      <c r="CA335" s="79">
        <f t="shared" si="511"/>
        <v>0</v>
      </c>
      <c r="CB335" s="79">
        <f t="shared" si="512"/>
        <v>0</v>
      </c>
      <c r="CC335" s="102">
        <f>IF(CA$1="","",SUM(CA335:CB335))</f>
        <v>0</v>
      </c>
      <c r="CD335" s="535"/>
      <c r="CE335" s="535"/>
      <c r="CF335" s="407"/>
      <c r="CG335" s="322"/>
      <c r="CH335" s="79">
        <f t="shared" si="513"/>
        <v>0</v>
      </c>
      <c r="CI335" s="79">
        <f t="shared" si="514"/>
        <v>0</v>
      </c>
      <c r="CJ335" s="102">
        <f>IF(CH$1="","",SUM(CH335:CI335))</f>
        <v>0</v>
      </c>
      <c r="CK335" s="535"/>
      <c r="CL335" s="535"/>
      <c r="CM335" s="407"/>
      <c r="CN335" s="322"/>
      <c r="CO335" s="79">
        <f t="shared" si="515"/>
        <v>0</v>
      </c>
      <c r="CP335" s="79">
        <f t="shared" si="516"/>
        <v>0</v>
      </c>
      <c r="CQ335" s="102">
        <f>IF(CO$1="","",SUM(CO335:CP335))</f>
        <v>0</v>
      </c>
      <c r="CR335" s="535"/>
      <c r="CS335" s="535"/>
      <c r="CT335" s="407"/>
      <c r="CU335" s="322"/>
      <c r="CV335" s="79">
        <f t="shared" si="517"/>
        <v>0</v>
      </c>
      <c r="CW335" s="79">
        <f t="shared" si="518"/>
        <v>0</v>
      </c>
      <c r="CX335" s="102">
        <f>IF(CV$1="","",SUM(CV335:CW335))</f>
        <v>0</v>
      </c>
      <c r="CY335" s="535"/>
      <c r="CZ335" s="535"/>
      <c r="DA335" s="407"/>
      <c r="DB335" s="322"/>
      <c r="DC335" s="79">
        <f t="shared" si="519"/>
        <v>0</v>
      </c>
      <c r="DD335" s="79">
        <f t="shared" si="520"/>
        <v>0</v>
      </c>
      <c r="DE335" s="102">
        <f>IF(DC$1="","",SUM(DC335:DD335))</f>
        <v>0</v>
      </c>
      <c r="DF335" s="535"/>
      <c r="DG335" s="535"/>
      <c r="DH335" s="407"/>
      <c r="DI335" s="322"/>
      <c r="DJ335" s="79">
        <f t="shared" si="521"/>
        <v>0</v>
      </c>
      <c r="DK335" s="79">
        <f t="shared" si="522"/>
        <v>0</v>
      </c>
      <c r="DL335" s="102">
        <f>IF(DJ$1="","",SUM(DJ335:DK335))</f>
        <v>0</v>
      </c>
      <c r="DM335" s="535"/>
      <c r="DN335" s="535"/>
      <c r="DO335" s="407"/>
      <c r="DP335" s="322"/>
      <c r="DQ335" s="79">
        <f t="shared" si="523"/>
        <v>0</v>
      </c>
      <c r="DR335" s="79">
        <f t="shared" si="524"/>
        <v>0</v>
      </c>
      <c r="DS335" s="102">
        <f>IF(DQ$1="","",SUM(DQ335:DR335))</f>
        <v>0</v>
      </c>
      <c r="DT335" s="535"/>
      <c r="DU335" s="535"/>
      <c r="DV335" s="407"/>
    </row>
    <row r="336" spans="1:126" ht="12.75" outlineLevel="1" x14ac:dyDescent="0.2">
      <c r="A336" s="154" t="s">
        <v>127</v>
      </c>
      <c r="B336" s="171"/>
      <c r="C336" s="53"/>
      <c r="D336" s="53"/>
      <c r="E336" s="102">
        <f t="shared" si="489"/>
        <v>0</v>
      </c>
      <c r="F336" s="147"/>
      <c r="G336" s="18" t="s">
        <v>129</v>
      </c>
      <c r="H336" s="323" t="s">
        <v>343</v>
      </c>
      <c r="I336" s="79">
        <f t="shared" si="490"/>
        <v>0</v>
      </c>
      <c r="J336" s="79">
        <f t="shared" si="491"/>
        <v>0</v>
      </c>
      <c r="K336" s="102">
        <f t="shared" si="492"/>
        <v>0</v>
      </c>
      <c r="L336" s="535"/>
      <c r="M336" s="535"/>
      <c r="N336" s="407"/>
      <c r="O336" s="322" t="str">
        <f t="shared" si="440"/>
        <v>SLE</v>
      </c>
      <c r="P336" s="79">
        <f t="shared" si="493"/>
        <v>0</v>
      </c>
      <c r="Q336" s="79">
        <f t="shared" si="494"/>
        <v>0</v>
      </c>
      <c r="R336" s="102">
        <f>IF(P$1="","",SUM(P336:Q336))</f>
        <v>0</v>
      </c>
      <c r="S336" s="535"/>
      <c r="T336" s="535"/>
      <c r="U336" s="407"/>
      <c r="V336" s="322"/>
      <c r="W336" s="79">
        <f t="shared" si="495"/>
        <v>0</v>
      </c>
      <c r="X336" s="79">
        <f t="shared" si="496"/>
        <v>0</v>
      </c>
      <c r="Y336" s="102">
        <f>IF(W$1="","",SUM(W336:X336))</f>
        <v>0</v>
      </c>
      <c r="Z336" s="535"/>
      <c r="AA336" s="535"/>
      <c r="AB336" s="407"/>
      <c r="AC336" s="322"/>
      <c r="AD336" s="79">
        <f t="shared" si="497"/>
        <v>0</v>
      </c>
      <c r="AE336" s="79">
        <f t="shared" si="498"/>
        <v>0</v>
      </c>
      <c r="AF336" s="102">
        <f>IF(AD$1="","",SUM(AD336:AE336))</f>
        <v>0</v>
      </c>
      <c r="AG336" s="535"/>
      <c r="AH336" s="535"/>
      <c r="AI336" s="407"/>
      <c r="AJ336" s="322"/>
      <c r="AK336" s="79">
        <f t="shared" si="499"/>
        <v>0</v>
      </c>
      <c r="AL336" s="79">
        <f t="shared" si="500"/>
        <v>0</v>
      </c>
      <c r="AM336" s="102">
        <f>IF(AK$1="","",SUM(AK336:AL336))</f>
        <v>0</v>
      </c>
      <c r="AN336" s="535"/>
      <c r="AO336" s="535"/>
      <c r="AP336" s="407"/>
      <c r="AQ336" s="322"/>
      <c r="AR336" s="79">
        <f t="shared" si="501"/>
        <v>0</v>
      </c>
      <c r="AS336" s="79">
        <f t="shared" si="502"/>
        <v>0</v>
      </c>
      <c r="AT336" s="102">
        <f>IF(AR$1="","",SUM(AR336:AS336))</f>
        <v>0</v>
      </c>
      <c r="AU336" s="535"/>
      <c r="AV336" s="535"/>
      <c r="AW336" s="407"/>
      <c r="AX336" s="322"/>
      <c r="AY336" s="79">
        <f t="shared" si="503"/>
        <v>0</v>
      </c>
      <c r="AZ336" s="79">
        <f t="shared" si="504"/>
        <v>0</v>
      </c>
      <c r="BA336" s="102">
        <f>IF(AY$1="","",SUM(AY336:AZ336))</f>
        <v>0</v>
      </c>
      <c r="BB336" s="535"/>
      <c r="BC336" s="535"/>
      <c r="BD336" s="407"/>
      <c r="BE336" s="322"/>
      <c r="BF336" s="79">
        <f t="shared" si="505"/>
        <v>0</v>
      </c>
      <c r="BG336" s="79">
        <f t="shared" si="506"/>
        <v>0</v>
      </c>
      <c r="BH336" s="102">
        <f>IF(BF$1="","",SUM(BF336:BG336))</f>
        <v>0</v>
      </c>
      <c r="BI336" s="535"/>
      <c r="BJ336" s="535"/>
      <c r="BK336" s="407"/>
      <c r="BL336" s="322"/>
      <c r="BM336" s="79">
        <f t="shared" si="507"/>
        <v>0</v>
      </c>
      <c r="BN336" s="79">
        <f t="shared" si="508"/>
        <v>0</v>
      </c>
      <c r="BO336" s="102">
        <f>IF(BM$1="","",SUM(BM336:BN336))</f>
        <v>0</v>
      </c>
      <c r="BP336" s="535"/>
      <c r="BQ336" s="535"/>
      <c r="BR336" s="407"/>
      <c r="BS336" s="322"/>
      <c r="BT336" s="79">
        <f t="shared" si="509"/>
        <v>0</v>
      </c>
      <c r="BU336" s="79">
        <f t="shared" si="510"/>
        <v>0</v>
      </c>
      <c r="BV336" s="102">
        <f>IF(BT$1="","",SUM(BT336:BU336))</f>
        <v>0</v>
      </c>
      <c r="BW336" s="535"/>
      <c r="BX336" s="535"/>
      <c r="BY336" s="407"/>
      <c r="BZ336" s="322"/>
      <c r="CA336" s="79">
        <f t="shared" si="511"/>
        <v>0</v>
      </c>
      <c r="CB336" s="79">
        <f t="shared" si="512"/>
        <v>0</v>
      </c>
      <c r="CC336" s="102">
        <f>IF(CA$1="","",SUM(CA336:CB336))</f>
        <v>0</v>
      </c>
      <c r="CD336" s="535"/>
      <c r="CE336" s="535"/>
      <c r="CF336" s="407"/>
      <c r="CG336" s="322"/>
      <c r="CH336" s="79">
        <f t="shared" si="513"/>
        <v>0</v>
      </c>
      <c r="CI336" s="79">
        <f t="shared" si="514"/>
        <v>0</v>
      </c>
      <c r="CJ336" s="102">
        <f>IF(CH$1="","",SUM(CH336:CI336))</f>
        <v>0</v>
      </c>
      <c r="CK336" s="535"/>
      <c r="CL336" s="535"/>
      <c r="CM336" s="407"/>
      <c r="CN336" s="322"/>
      <c r="CO336" s="79">
        <f t="shared" si="515"/>
        <v>0</v>
      </c>
      <c r="CP336" s="79">
        <f t="shared" si="516"/>
        <v>0</v>
      </c>
      <c r="CQ336" s="102">
        <f>IF(CO$1="","",SUM(CO336:CP336))</f>
        <v>0</v>
      </c>
      <c r="CR336" s="535"/>
      <c r="CS336" s="535"/>
      <c r="CT336" s="407"/>
      <c r="CU336" s="322"/>
      <c r="CV336" s="79">
        <f t="shared" si="517"/>
        <v>0</v>
      </c>
      <c r="CW336" s="79">
        <f t="shared" si="518"/>
        <v>0</v>
      </c>
      <c r="CX336" s="102">
        <f>IF(CV$1="","",SUM(CV336:CW336))</f>
        <v>0</v>
      </c>
      <c r="CY336" s="535"/>
      <c r="CZ336" s="535"/>
      <c r="DA336" s="407"/>
      <c r="DB336" s="322"/>
      <c r="DC336" s="79">
        <f t="shared" si="519"/>
        <v>0</v>
      </c>
      <c r="DD336" s="79">
        <f t="shared" si="520"/>
        <v>0</v>
      </c>
      <c r="DE336" s="102">
        <f>IF(DC$1="","",SUM(DC336:DD336))</f>
        <v>0</v>
      </c>
      <c r="DF336" s="535"/>
      <c r="DG336" s="535"/>
      <c r="DH336" s="407"/>
      <c r="DI336" s="322"/>
      <c r="DJ336" s="79">
        <f t="shared" si="521"/>
        <v>0</v>
      </c>
      <c r="DK336" s="79">
        <f t="shared" si="522"/>
        <v>0</v>
      </c>
      <c r="DL336" s="102">
        <f>IF(DJ$1="","",SUM(DJ336:DK336))</f>
        <v>0</v>
      </c>
      <c r="DM336" s="535"/>
      <c r="DN336" s="535"/>
      <c r="DO336" s="407"/>
      <c r="DP336" s="322"/>
      <c r="DQ336" s="79">
        <f t="shared" si="523"/>
        <v>0</v>
      </c>
      <c r="DR336" s="79">
        <f t="shared" si="524"/>
        <v>0</v>
      </c>
      <c r="DS336" s="102">
        <f>IF(DQ$1="","",SUM(DQ336:DR336))</f>
        <v>0</v>
      </c>
      <c r="DT336" s="535"/>
      <c r="DU336" s="535"/>
      <c r="DV336" s="407"/>
    </row>
    <row r="337" spans="1:126" ht="12.75" outlineLevel="1" x14ac:dyDescent="0.2">
      <c r="A337" s="154" t="s">
        <v>12</v>
      </c>
      <c r="B337" s="171"/>
      <c r="C337" s="53"/>
      <c r="D337" s="53"/>
      <c r="E337" s="102">
        <f t="shared" si="489"/>
        <v>0</v>
      </c>
      <c r="F337" s="147"/>
      <c r="G337" s="18" t="s">
        <v>230</v>
      </c>
      <c r="H337" s="323" t="s">
        <v>343</v>
      </c>
      <c r="I337" s="79">
        <f t="shared" si="490"/>
        <v>0</v>
      </c>
      <c r="J337" s="79">
        <f t="shared" si="491"/>
        <v>0</v>
      </c>
      <c r="K337" s="102">
        <f t="shared" si="492"/>
        <v>0</v>
      </c>
      <c r="L337" s="535"/>
      <c r="M337" s="535"/>
      <c r="N337" s="407"/>
      <c r="O337" s="322" t="str">
        <f t="shared" si="440"/>
        <v>SLE</v>
      </c>
      <c r="P337" s="79">
        <f t="shared" si="493"/>
        <v>0</v>
      </c>
      <c r="Q337" s="79">
        <f t="shared" si="494"/>
        <v>0</v>
      </c>
      <c r="R337" s="102">
        <f>IF(P$1="","",SUM(P337:Q337))</f>
        <v>0</v>
      </c>
      <c r="S337" s="535"/>
      <c r="T337" s="535"/>
      <c r="U337" s="407"/>
      <c r="V337" s="322"/>
      <c r="W337" s="79">
        <f t="shared" si="495"/>
        <v>0</v>
      </c>
      <c r="X337" s="79">
        <f t="shared" si="496"/>
        <v>0</v>
      </c>
      <c r="Y337" s="102">
        <f>IF(W$1="","",SUM(W337:X337))</f>
        <v>0</v>
      </c>
      <c r="Z337" s="535"/>
      <c r="AA337" s="535"/>
      <c r="AB337" s="407"/>
      <c r="AC337" s="322"/>
      <c r="AD337" s="79">
        <f t="shared" si="497"/>
        <v>0</v>
      </c>
      <c r="AE337" s="79">
        <f t="shared" si="498"/>
        <v>0</v>
      </c>
      <c r="AF337" s="102">
        <f>IF(AD$1="","",SUM(AD337:AE337))</f>
        <v>0</v>
      </c>
      <c r="AG337" s="535"/>
      <c r="AH337" s="535"/>
      <c r="AI337" s="407"/>
      <c r="AJ337" s="322"/>
      <c r="AK337" s="79">
        <f t="shared" si="499"/>
        <v>0</v>
      </c>
      <c r="AL337" s="79">
        <f t="shared" si="500"/>
        <v>0</v>
      </c>
      <c r="AM337" s="102">
        <f>IF(AK$1="","",SUM(AK337:AL337))</f>
        <v>0</v>
      </c>
      <c r="AN337" s="535"/>
      <c r="AO337" s="535"/>
      <c r="AP337" s="407"/>
      <c r="AQ337" s="322"/>
      <c r="AR337" s="79">
        <f t="shared" si="501"/>
        <v>0</v>
      </c>
      <c r="AS337" s="79">
        <f t="shared" si="502"/>
        <v>0</v>
      </c>
      <c r="AT337" s="102">
        <f>IF(AR$1="","",SUM(AR337:AS337))</f>
        <v>0</v>
      </c>
      <c r="AU337" s="535"/>
      <c r="AV337" s="535"/>
      <c r="AW337" s="407"/>
      <c r="AX337" s="322"/>
      <c r="AY337" s="79">
        <f t="shared" si="503"/>
        <v>0</v>
      </c>
      <c r="AZ337" s="79">
        <f t="shared" si="504"/>
        <v>0</v>
      </c>
      <c r="BA337" s="102">
        <f>IF(AY$1="","",SUM(AY337:AZ337))</f>
        <v>0</v>
      </c>
      <c r="BB337" s="535"/>
      <c r="BC337" s="535"/>
      <c r="BD337" s="407"/>
      <c r="BE337" s="322"/>
      <c r="BF337" s="79">
        <f t="shared" si="505"/>
        <v>0</v>
      </c>
      <c r="BG337" s="79">
        <f t="shared" si="506"/>
        <v>0</v>
      </c>
      <c r="BH337" s="102">
        <f>IF(BF$1="","",SUM(BF337:BG337))</f>
        <v>0</v>
      </c>
      <c r="BI337" s="535"/>
      <c r="BJ337" s="535"/>
      <c r="BK337" s="407"/>
      <c r="BL337" s="322"/>
      <c r="BM337" s="79">
        <f t="shared" si="507"/>
        <v>0</v>
      </c>
      <c r="BN337" s="79">
        <f t="shared" si="508"/>
        <v>0</v>
      </c>
      <c r="BO337" s="102">
        <f>IF(BM$1="","",SUM(BM337:BN337))</f>
        <v>0</v>
      </c>
      <c r="BP337" s="535"/>
      <c r="BQ337" s="535"/>
      <c r="BR337" s="407"/>
      <c r="BS337" s="322"/>
      <c r="BT337" s="79">
        <f t="shared" si="509"/>
        <v>0</v>
      </c>
      <c r="BU337" s="79">
        <f t="shared" si="510"/>
        <v>0</v>
      </c>
      <c r="BV337" s="102">
        <f>IF(BT$1="","",SUM(BT337:BU337))</f>
        <v>0</v>
      </c>
      <c r="BW337" s="535"/>
      <c r="BX337" s="535"/>
      <c r="BY337" s="407"/>
      <c r="BZ337" s="322"/>
      <c r="CA337" s="79">
        <f t="shared" si="511"/>
        <v>0</v>
      </c>
      <c r="CB337" s="79">
        <f t="shared" si="512"/>
        <v>0</v>
      </c>
      <c r="CC337" s="102">
        <f>IF(CA$1="","",SUM(CA337:CB337))</f>
        <v>0</v>
      </c>
      <c r="CD337" s="535"/>
      <c r="CE337" s="535"/>
      <c r="CF337" s="407"/>
      <c r="CG337" s="322"/>
      <c r="CH337" s="79">
        <f t="shared" si="513"/>
        <v>0</v>
      </c>
      <c r="CI337" s="79">
        <f t="shared" si="514"/>
        <v>0</v>
      </c>
      <c r="CJ337" s="102">
        <f>IF(CH$1="","",SUM(CH337:CI337))</f>
        <v>0</v>
      </c>
      <c r="CK337" s="535"/>
      <c r="CL337" s="535"/>
      <c r="CM337" s="407"/>
      <c r="CN337" s="322"/>
      <c r="CO337" s="79">
        <f t="shared" si="515"/>
        <v>0</v>
      </c>
      <c r="CP337" s="79">
        <f t="shared" si="516"/>
        <v>0</v>
      </c>
      <c r="CQ337" s="102">
        <f>IF(CO$1="","",SUM(CO337:CP337))</f>
        <v>0</v>
      </c>
      <c r="CR337" s="535"/>
      <c r="CS337" s="535"/>
      <c r="CT337" s="407"/>
      <c r="CU337" s="322"/>
      <c r="CV337" s="79">
        <f t="shared" si="517"/>
        <v>0</v>
      </c>
      <c r="CW337" s="79">
        <f t="shared" si="518"/>
        <v>0</v>
      </c>
      <c r="CX337" s="102">
        <f>IF(CV$1="","",SUM(CV337:CW337))</f>
        <v>0</v>
      </c>
      <c r="CY337" s="535"/>
      <c r="CZ337" s="535"/>
      <c r="DA337" s="407"/>
      <c r="DB337" s="322"/>
      <c r="DC337" s="79">
        <f t="shared" si="519"/>
        <v>0</v>
      </c>
      <c r="DD337" s="79">
        <f t="shared" si="520"/>
        <v>0</v>
      </c>
      <c r="DE337" s="102">
        <f>IF(DC$1="","",SUM(DC337:DD337))</f>
        <v>0</v>
      </c>
      <c r="DF337" s="535"/>
      <c r="DG337" s="535"/>
      <c r="DH337" s="407"/>
      <c r="DI337" s="322"/>
      <c r="DJ337" s="79">
        <f t="shared" si="521"/>
        <v>0</v>
      </c>
      <c r="DK337" s="79">
        <f t="shared" si="522"/>
        <v>0</v>
      </c>
      <c r="DL337" s="102">
        <f>IF(DJ$1="","",SUM(DJ337:DK337))</f>
        <v>0</v>
      </c>
      <c r="DM337" s="535"/>
      <c r="DN337" s="535"/>
      <c r="DO337" s="407"/>
      <c r="DP337" s="322"/>
      <c r="DQ337" s="79">
        <f t="shared" si="523"/>
        <v>0</v>
      </c>
      <c r="DR337" s="79">
        <f t="shared" si="524"/>
        <v>0</v>
      </c>
      <c r="DS337" s="102">
        <f>IF(DQ$1="","",SUM(DQ337:DR337))</f>
        <v>0</v>
      </c>
      <c r="DT337" s="535"/>
      <c r="DU337" s="535"/>
      <c r="DV337" s="407"/>
    </row>
    <row r="338" spans="1:126" ht="12.75" outlineLevel="1" x14ac:dyDescent="0.2">
      <c r="A338" s="221" t="s">
        <v>7</v>
      </c>
      <c r="B338" s="151"/>
      <c r="C338" s="103">
        <f>SUMIF($H339:$H355,MID($H338,3,10),C339:C355)</f>
        <v>0</v>
      </c>
      <c r="D338" s="103">
        <f>SUMIF($H339:$H355,MID($H338,3,10),D339:D355)</f>
        <v>0</v>
      </c>
      <c r="E338" s="103">
        <f t="shared" si="489"/>
        <v>0</v>
      </c>
      <c r="F338" s="147"/>
      <c r="G338" s="18"/>
      <c r="H338" s="323" t="s">
        <v>346</v>
      </c>
      <c r="I338" s="77">
        <f t="shared" si="490"/>
        <v>0</v>
      </c>
      <c r="J338" s="77">
        <f t="shared" si="491"/>
        <v>0</v>
      </c>
      <c r="K338" s="103">
        <f t="shared" si="492"/>
        <v>0</v>
      </c>
      <c r="L338" s="432">
        <f>IF(I$1="","",SUMIF($H339:$H355,MID($H338,3,10),L339:L355))</f>
        <v>0</v>
      </c>
      <c r="M338" s="432">
        <f>IF(I$1="","",SUMIF($H339:$H355,MID($H338,3,10),M339:M355))</f>
        <v>0</v>
      </c>
      <c r="N338" s="407"/>
      <c r="O338" s="322" t="str">
        <f t="shared" si="440"/>
        <v>SL</v>
      </c>
      <c r="P338" s="77">
        <f t="shared" si="493"/>
        <v>0</v>
      </c>
      <c r="Q338" s="77">
        <f t="shared" si="494"/>
        <v>0</v>
      </c>
      <c r="R338" s="103">
        <f>IF(P$1="","",SUM(P338:Q338))</f>
        <v>0</v>
      </c>
      <c r="S338" s="432">
        <f>IF(P$1="","",SUMIF($H339:$H355,MID($H338,3,10),S339:S355))</f>
        <v>0</v>
      </c>
      <c r="T338" s="432">
        <f>IF(P$1="","",SUMIF($H339:$H355,MID($H338,3,10),T339:T355))</f>
        <v>0</v>
      </c>
      <c r="U338" s="407"/>
      <c r="V338" s="322"/>
      <c r="W338" s="77">
        <f t="shared" si="495"/>
        <v>0</v>
      </c>
      <c r="X338" s="77">
        <f t="shared" si="496"/>
        <v>0</v>
      </c>
      <c r="Y338" s="103">
        <f>IF(W$1="","",SUM(W338:X338))</f>
        <v>0</v>
      </c>
      <c r="Z338" s="432">
        <f>IF(W$1="","",SUMIF($H339:$H355,MID($H338,3,10),Z339:Z355))</f>
        <v>0</v>
      </c>
      <c r="AA338" s="432">
        <f>IF(W$1="","",SUMIF($H339:$H355,MID($H338,3,10),AA339:AA355))</f>
        <v>0</v>
      </c>
      <c r="AB338" s="407"/>
      <c r="AC338" s="322"/>
      <c r="AD338" s="77">
        <f t="shared" si="497"/>
        <v>0</v>
      </c>
      <c r="AE338" s="77">
        <f t="shared" si="498"/>
        <v>0</v>
      </c>
      <c r="AF338" s="103">
        <f>IF(AD$1="","",SUM(AD338:AE338))</f>
        <v>0</v>
      </c>
      <c r="AG338" s="432">
        <f>IF(AD$1="","",SUMIF($H339:$H355,MID($H338,3,10),AG339:AG355))</f>
        <v>0</v>
      </c>
      <c r="AH338" s="432">
        <f>IF(AD$1="","",SUMIF($H339:$H355,MID($H338,3,10),AH339:AH355))</f>
        <v>0</v>
      </c>
      <c r="AI338" s="407"/>
      <c r="AJ338" s="322"/>
      <c r="AK338" s="77">
        <f t="shared" si="499"/>
        <v>0</v>
      </c>
      <c r="AL338" s="77">
        <f t="shared" si="500"/>
        <v>0</v>
      </c>
      <c r="AM338" s="103">
        <f>IF(AK$1="","",SUM(AK338:AL338))</f>
        <v>0</v>
      </c>
      <c r="AN338" s="432">
        <f>IF(AK$1="","",SUMIF($H339:$H355,MID($H338,3,10),AN339:AN355))</f>
        <v>0</v>
      </c>
      <c r="AO338" s="432">
        <f>IF(AK$1="","",SUMIF($H339:$H355,MID($H338,3,10),AO339:AO355))</f>
        <v>0</v>
      </c>
      <c r="AP338" s="407"/>
      <c r="AQ338" s="322"/>
      <c r="AR338" s="77">
        <f t="shared" si="501"/>
        <v>0</v>
      </c>
      <c r="AS338" s="77">
        <f t="shared" si="502"/>
        <v>0</v>
      </c>
      <c r="AT338" s="103">
        <f>IF(AR$1="","",SUM(AR338:AS338))</f>
        <v>0</v>
      </c>
      <c r="AU338" s="432">
        <f>IF(AR$1="","",SUMIF($H339:$H355,MID($H338,3,10),AU339:AU355))</f>
        <v>0</v>
      </c>
      <c r="AV338" s="432">
        <f>IF(AR$1="","",SUMIF($H339:$H355,MID($H338,3,10),AV339:AV355))</f>
        <v>0</v>
      </c>
      <c r="AW338" s="407"/>
      <c r="AX338" s="322"/>
      <c r="AY338" s="77">
        <f t="shared" si="503"/>
        <v>0</v>
      </c>
      <c r="AZ338" s="77">
        <f t="shared" si="504"/>
        <v>0</v>
      </c>
      <c r="BA338" s="103">
        <f>IF(AY$1="","",SUM(AY338:AZ338))</f>
        <v>0</v>
      </c>
      <c r="BB338" s="432">
        <f>IF(AY$1="","",SUMIF($H339:$H355,MID($H338,3,10),BB339:BB355))</f>
        <v>0</v>
      </c>
      <c r="BC338" s="432">
        <f>IF(AY$1="","",SUMIF($H339:$H355,MID($H338,3,10),BC339:BC355))</f>
        <v>0</v>
      </c>
      <c r="BD338" s="407"/>
      <c r="BE338" s="322"/>
      <c r="BF338" s="77">
        <f t="shared" si="505"/>
        <v>0</v>
      </c>
      <c r="BG338" s="77">
        <f t="shared" si="506"/>
        <v>0</v>
      </c>
      <c r="BH338" s="103">
        <f>IF(BF$1="","",SUM(BF338:BG338))</f>
        <v>0</v>
      </c>
      <c r="BI338" s="432">
        <f>IF(BF$1="","",SUMIF($H339:$H355,MID($H338,3,10),BI339:BI355))</f>
        <v>0</v>
      </c>
      <c r="BJ338" s="432">
        <f>IF(BF$1="","",SUMIF($H339:$H355,MID($H338,3,10),BJ339:BJ355))</f>
        <v>0</v>
      </c>
      <c r="BK338" s="407"/>
      <c r="BL338" s="322"/>
      <c r="BM338" s="77">
        <f t="shared" si="507"/>
        <v>0</v>
      </c>
      <c r="BN338" s="77">
        <f t="shared" si="508"/>
        <v>0</v>
      </c>
      <c r="BO338" s="103">
        <f>IF(BM$1="","",SUM(BM338:BN338))</f>
        <v>0</v>
      </c>
      <c r="BP338" s="432">
        <f>IF(BM$1="","",SUMIF($H339:$H355,MID($H338,3,10),BP339:BP355))</f>
        <v>0</v>
      </c>
      <c r="BQ338" s="432">
        <f>IF(BM$1="","",SUMIF($H339:$H355,MID($H338,3,10),BQ339:BQ355))</f>
        <v>0</v>
      </c>
      <c r="BR338" s="407"/>
      <c r="BS338" s="322"/>
      <c r="BT338" s="77">
        <f t="shared" si="509"/>
        <v>0</v>
      </c>
      <c r="BU338" s="77">
        <f t="shared" si="510"/>
        <v>0</v>
      </c>
      <c r="BV338" s="103">
        <f>IF(BT$1="","",SUM(BT338:BU338))</f>
        <v>0</v>
      </c>
      <c r="BW338" s="432">
        <f>IF(BT$1="","",SUMIF($H339:$H355,MID($H338,3,10),BW339:BW355))</f>
        <v>0</v>
      </c>
      <c r="BX338" s="432">
        <f>IF(BT$1="","",SUMIF($H339:$H355,MID($H338,3,10),BX339:BX355))</f>
        <v>0</v>
      </c>
      <c r="BY338" s="407"/>
      <c r="BZ338" s="322"/>
      <c r="CA338" s="77">
        <f t="shared" si="511"/>
        <v>0</v>
      </c>
      <c r="CB338" s="77">
        <f t="shared" si="512"/>
        <v>0</v>
      </c>
      <c r="CC338" s="103">
        <f>IF(CA$1="","",SUM(CA338:CB338))</f>
        <v>0</v>
      </c>
      <c r="CD338" s="432">
        <f>IF(CA$1="","",SUMIF($H339:$H355,MID($H338,3,10),CD339:CD355))</f>
        <v>0</v>
      </c>
      <c r="CE338" s="432">
        <f>IF(CA$1="","",SUMIF($H339:$H355,MID($H338,3,10),CE339:CE355))</f>
        <v>0</v>
      </c>
      <c r="CF338" s="407"/>
      <c r="CG338" s="322"/>
      <c r="CH338" s="77">
        <f t="shared" si="513"/>
        <v>0</v>
      </c>
      <c r="CI338" s="77">
        <f t="shared" si="514"/>
        <v>0</v>
      </c>
      <c r="CJ338" s="103">
        <f>IF(CH$1="","",SUM(CH338:CI338))</f>
        <v>0</v>
      </c>
      <c r="CK338" s="432">
        <f>IF(CH$1="","",SUMIF($H339:$H355,MID($H338,3,10),CK339:CK355))</f>
        <v>0</v>
      </c>
      <c r="CL338" s="432">
        <f>IF(CH$1="","",SUMIF($H339:$H355,MID($H338,3,10),CL339:CL355))</f>
        <v>0</v>
      </c>
      <c r="CM338" s="407"/>
      <c r="CN338" s="322"/>
      <c r="CO338" s="77">
        <f t="shared" si="515"/>
        <v>0</v>
      </c>
      <c r="CP338" s="77">
        <f t="shared" si="516"/>
        <v>0</v>
      </c>
      <c r="CQ338" s="103">
        <f>IF(CO$1="","",SUM(CO338:CP338))</f>
        <v>0</v>
      </c>
      <c r="CR338" s="432">
        <f>IF(CO$1="","",SUMIF($H339:$H355,MID($H338,3,10),CR339:CR355))</f>
        <v>0</v>
      </c>
      <c r="CS338" s="432">
        <f>IF(CO$1="","",SUMIF($H339:$H355,MID($H338,3,10),CS339:CS355))</f>
        <v>0</v>
      </c>
      <c r="CT338" s="407"/>
      <c r="CU338" s="322"/>
      <c r="CV338" s="77">
        <f t="shared" si="517"/>
        <v>0</v>
      </c>
      <c r="CW338" s="77">
        <f t="shared" si="518"/>
        <v>0</v>
      </c>
      <c r="CX338" s="103">
        <f>IF(CV$1="","",SUM(CV338:CW338))</f>
        <v>0</v>
      </c>
      <c r="CY338" s="432">
        <f>IF(CV$1="","",SUMIF($H339:$H355,MID($H338,3,10),CY339:CY355))</f>
        <v>0</v>
      </c>
      <c r="CZ338" s="432">
        <f>IF(CV$1="","",SUMIF($H339:$H355,MID($H338,3,10),CZ339:CZ355))</f>
        <v>0</v>
      </c>
      <c r="DA338" s="407"/>
      <c r="DB338" s="322"/>
      <c r="DC338" s="77">
        <f t="shared" si="519"/>
        <v>0</v>
      </c>
      <c r="DD338" s="77">
        <f t="shared" si="520"/>
        <v>0</v>
      </c>
      <c r="DE338" s="103">
        <f>IF(DC$1="","",SUM(DC338:DD338))</f>
        <v>0</v>
      </c>
      <c r="DF338" s="432">
        <f>IF(DC$1="","",SUMIF($H339:$H355,MID($H338,3,10),DF339:DF355))</f>
        <v>0</v>
      </c>
      <c r="DG338" s="432">
        <f>IF(DC$1="","",SUMIF($H339:$H355,MID($H338,3,10),DG339:DG355))</f>
        <v>0</v>
      </c>
      <c r="DH338" s="407"/>
      <c r="DI338" s="322"/>
      <c r="DJ338" s="77">
        <f t="shared" si="521"/>
        <v>0</v>
      </c>
      <c r="DK338" s="77">
        <f t="shared" si="522"/>
        <v>0</v>
      </c>
      <c r="DL338" s="103">
        <f>IF(DJ$1="","",SUM(DJ338:DK338))</f>
        <v>0</v>
      </c>
      <c r="DM338" s="432">
        <f>IF(DJ$1="","",SUMIF($H339:$H355,MID($H338,3,10),DM339:DM355))</f>
        <v>0</v>
      </c>
      <c r="DN338" s="432">
        <f>IF(DJ$1="","",SUMIF($H339:$H355,MID($H338,3,10),DN339:DN355))</f>
        <v>0</v>
      </c>
      <c r="DO338" s="407"/>
      <c r="DP338" s="322"/>
      <c r="DQ338" s="77">
        <f t="shared" si="523"/>
        <v>0</v>
      </c>
      <c r="DR338" s="77">
        <f t="shared" si="524"/>
        <v>0</v>
      </c>
      <c r="DS338" s="103">
        <f>IF(DQ$1="","",SUM(DQ338:DR338))</f>
        <v>0</v>
      </c>
      <c r="DT338" s="432">
        <f>IF(DQ$1="","",SUMIF($H339:$H355,MID($H338,3,10),DT339:DT355))</f>
        <v>0</v>
      </c>
      <c r="DU338" s="432">
        <f>IF(DQ$1="","",SUMIF($H339:$H355,MID($H338,3,10),DU339:DU355))</f>
        <v>0</v>
      </c>
      <c r="DV338" s="407"/>
    </row>
    <row r="339" spans="1:126" ht="12.75" outlineLevel="1" x14ac:dyDescent="0.2">
      <c r="A339" s="154" t="s">
        <v>6</v>
      </c>
      <c r="B339" s="170"/>
      <c r="C339" s="55"/>
      <c r="D339" s="55"/>
      <c r="E339" s="102">
        <f t="shared" si="489"/>
        <v>0</v>
      </c>
      <c r="F339" s="210"/>
      <c r="G339" s="18"/>
      <c r="H339" s="323" t="s">
        <v>345</v>
      </c>
      <c r="I339" s="79">
        <f t="shared" si="490"/>
        <v>0</v>
      </c>
      <c r="J339" s="79">
        <f t="shared" si="491"/>
        <v>0</v>
      </c>
      <c r="K339" s="102">
        <f t="shared" si="492"/>
        <v>0</v>
      </c>
      <c r="L339" s="535"/>
      <c r="M339" s="535"/>
      <c r="N339" s="407"/>
      <c r="O339" s="322" t="str">
        <f t="shared" si="440"/>
        <v>SLC</v>
      </c>
      <c r="P339" s="79">
        <f t="shared" si="493"/>
        <v>0</v>
      </c>
      <c r="Q339" s="79">
        <f t="shared" si="494"/>
        <v>0</v>
      </c>
      <c r="R339" s="102">
        <f t="shared" ref="R339:R366" si="525">IF(P$1="","",SUM(P339:Q339))</f>
        <v>0</v>
      </c>
      <c r="S339" s="535"/>
      <c r="T339" s="535"/>
      <c r="U339" s="407"/>
      <c r="V339" s="322"/>
      <c r="W339" s="79">
        <f t="shared" si="495"/>
        <v>0</v>
      </c>
      <c r="X339" s="79">
        <f t="shared" si="496"/>
        <v>0</v>
      </c>
      <c r="Y339" s="102">
        <f t="shared" ref="Y339:Y366" si="526">IF(W$1="","",SUM(W339:X339))</f>
        <v>0</v>
      </c>
      <c r="Z339" s="535"/>
      <c r="AA339" s="535"/>
      <c r="AB339" s="407"/>
      <c r="AC339" s="322"/>
      <c r="AD339" s="79">
        <f t="shared" si="497"/>
        <v>0</v>
      </c>
      <c r="AE339" s="79">
        <f t="shared" si="498"/>
        <v>0</v>
      </c>
      <c r="AF339" s="102">
        <f t="shared" ref="AF339:AF366" si="527">IF(AD$1="","",SUM(AD339:AE339))</f>
        <v>0</v>
      </c>
      <c r="AG339" s="535"/>
      <c r="AH339" s="535"/>
      <c r="AI339" s="407"/>
      <c r="AJ339" s="322"/>
      <c r="AK339" s="79">
        <f t="shared" si="499"/>
        <v>0</v>
      </c>
      <c r="AL339" s="79">
        <f t="shared" si="500"/>
        <v>0</v>
      </c>
      <c r="AM339" s="102">
        <f t="shared" ref="AM339:AM366" si="528">IF(AK$1="","",SUM(AK339:AL339))</f>
        <v>0</v>
      </c>
      <c r="AN339" s="535"/>
      <c r="AO339" s="535"/>
      <c r="AP339" s="407"/>
      <c r="AQ339" s="322"/>
      <c r="AR339" s="79">
        <f t="shared" si="501"/>
        <v>0</v>
      </c>
      <c r="AS339" s="79">
        <f t="shared" si="502"/>
        <v>0</v>
      </c>
      <c r="AT339" s="102">
        <f t="shared" ref="AT339:AT366" si="529">IF(AR$1="","",SUM(AR339:AS339))</f>
        <v>0</v>
      </c>
      <c r="AU339" s="535"/>
      <c r="AV339" s="535"/>
      <c r="AW339" s="407"/>
      <c r="AX339" s="322"/>
      <c r="AY339" s="79">
        <f t="shared" si="503"/>
        <v>0</v>
      </c>
      <c r="AZ339" s="79">
        <f t="shared" si="504"/>
        <v>0</v>
      </c>
      <c r="BA339" s="102">
        <f t="shared" ref="BA339:BA366" si="530">IF(AY$1="","",SUM(AY339:AZ339))</f>
        <v>0</v>
      </c>
      <c r="BB339" s="535"/>
      <c r="BC339" s="535"/>
      <c r="BD339" s="407"/>
      <c r="BE339" s="322"/>
      <c r="BF339" s="79">
        <f t="shared" si="505"/>
        <v>0</v>
      </c>
      <c r="BG339" s="79">
        <f t="shared" si="506"/>
        <v>0</v>
      </c>
      <c r="BH339" s="102">
        <f t="shared" ref="BH339:BH366" si="531">IF(BF$1="","",SUM(BF339:BG339))</f>
        <v>0</v>
      </c>
      <c r="BI339" s="535"/>
      <c r="BJ339" s="535"/>
      <c r="BK339" s="407"/>
      <c r="BL339" s="322"/>
      <c r="BM339" s="79">
        <f t="shared" si="507"/>
        <v>0</v>
      </c>
      <c r="BN339" s="79">
        <f t="shared" si="508"/>
        <v>0</v>
      </c>
      <c r="BO339" s="102">
        <f t="shared" ref="BO339:BO366" si="532">IF(BM$1="","",SUM(BM339:BN339))</f>
        <v>0</v>
      </c>
      <c r="BP339" s="535"/>
      <c r="BQ339" s="535"/>
      <c r="BR339" s="407"/>
      <c r="BS339" s="322"/>
      <c r="BT339" s="79">
        <f t="shared" si="509"/>
        <v>0</v>
      </c>
      <c r="BU339" s="79">
        <f t="shared" si="510"/>
        <v>0</v>
      </c>
      <c r="BV339" s="102">
        <f t="shared" ref="BV339:BV366" si="533">IF(BT$1="","",SUM(BT339:BU339))</f>
        <v>0</v>
      </c>
      <c r="BW339" s="535"/>
      <c r="BX339" s="535"/>
      <c r="BY339" s="407"/>
      <c r="BZ339" s="322"/>
      <c r="CA339" s="79">
        <f t="shared" si="511"/>
        <v>0</v>
      </c>
      <c r="CB339" s="79">
        <f t="shared" si="512"/>
        <v>0</v>
      </c>
      <c r="CC339" s="102">
        <f t="shared" ref="CC339:CC366" si="534">IF(CA$1="","",SUM(CA339:CB339))</f>
        <v>0</v>
      </c>
      <c r="CD339" s="535"/>
      <c r="CE339" s="535"/>
      <c r="CF339" s="407"/>
      <c r="CG339" s="322"/>
      <c r="CH339" s="79">
        <f t="shared" si="513"/>
        <v>0</v>
      </c>
      <c r="CI339" s="79">
        <f t="shared" si="514"/>
        <v>0</v>
      </c>
      <c r="CJ339" s="102">
        <f t="shared" ref="CJ339:CJ366" si="535">IF(CH$1="","",SUM(CH339:CI339))</f>
        <v>0</v>
      </c>
      <c r="CK339" s="535"/>
      <c r="CL339" s="535"/>
      <c r="CM339" s="407"/>
      <c r="CN339" s="322"/>
      <c r="CO339" s="79">
        <f t="shared" si="515"/>
        <v>0</v>
      </c>
      <c r="CP339" s="79">
        <f t="shared" si="516"/>
        <v>0</v>
      </c>
      <c r="CQ339" s="102">
        <f t="shared" ref="CQ339:CQ366" si="536">IF(CO$1="","",SUM(CO339:CP339))</f>
        <v>0</v>
      </c>
      <c r="CR339" s="535"/>
      <c r="CS339" s="535"/>
      <c r="CT339" s="407"/>
      <c r="CU339" s="322"/>
      <c r="CV339" s="79">
        <f t="shared" si="517"/>
        <v>0</v>
      </c>
      <c r="CW339" s="79">
        <f t="shared" si="518"/>
        <v>0</v>
      </c>
      <c r="CX339" s="102">
        <f t="shared" ref="CX339:CX366" si="537">IF(CV$1="","",SUM(CV339:CW339))</f>
        <v>0</v>
      </c>
      <c r="CY339" s="535"/>
      <c r="CZ339" s="535"/>
      <c r="DA339" s="407"/>
      <c r="DB339" s="322"/>
      <c r="DC339" s="79">
        <f t="shared" si="519"/>
        <v>0</v>
      </c>
      <c r="DD339" s="79">
        <f t="shared" si="520"/>
        <v>0</v>
      </c>
      <c r="DE339" s="102">
        <f t="shared" ref="DE339:DE366" si="538">IF(DC$1="","",SUM(DC339:DD339))</f>
        <v>0</v>
      </c>
      <c r="DF339" s="535"/>
      <c r="DG339" s="535"/>
      <c r="DH339" s="407"/>
      <c r="DI339" s="322"/>
      <c r="DJ339" s="79">
        <f t="shared" si="521"/>
        <v>0</v>
      </c>
      <c r="DK339" s="79">
        <f t="shared" si="522"/>
        <v>0</v>
      </c>
      <c r="DL339" s="102">
        <f t="shared" ref="DL339:DL366" si="539">IF(DJ$1="","",SUM(DJ339:DK339))</f>
        <v>0</v>
      </c>
      <c r="DM339" s="535"/>
      <c r="DN339" s="535"/>
      <c r="DO339" s="407"/>
      <c r="DP339" s="322"/>
      <c r="DQ339" s="79">
        <f t="shared" si="523"/>
        <v>0</v>
      </c>
      <c r="DR339" s="79">
        <f t="shared" si="524"/>
        <v>0</v>
      </c>
      <c r="DS339" s="102">
        <f t="shared" ref="DS339:DS366" si="540">IF(DQ$1="","",SUM(DQ339:DR339))</f>
        <v>0</v>
      </c>
      <c r="DT339" s="535"/>
      <c r="DU339" s="535"/>
      <c r="DV339" s="407"/>
    </row>
    <row r="340" spans="1:126" ht="12.75" outlineLevel="1" x14ac:dyDescent="0.2">
      <c r="A340" s="154" t="s">
        <v>25</v>
      </c>
      <c r="B340" s="170"/>
      <c r="C340" s="55"/>
      <c r="D340" s="55"/>
      <c r="E340" s="102">
        <f t="shared" si="489"/>
        <v>0</v>
      </c>
      <c r="F340" s="210"/>
      <c r="G340" s="18" t="s">
        <v>251</v>
      </c>
      <c r="H340" s="323" t="s">
        <v>345</v>
      </c>
      <c r="I340" s="79">
        <f t="shared" si="490"/>
        <v>0</v>
      </c>
      <c r="J340" s="79">
        <f t="shared" si="491"/>
        <v>0</v>
      </c>
      <c r="K340" s="78">
        <f t="shared" si="492"/>
        <v>0</v>
      </c>
      <c r="L340" s="535"/>
      <c r="M340" s="535"/>
      <c r="N340" s="407"/>
      <c r="O340" s="322" t="str">
        <f t="shared" si="440"/>
        <v>SLC</v>
      </c>
      <c r="P340" s="79">
        <f t="shared" si="493"/>
        <v>0</v>
      </c>
      <c r="Q340" s="79">
        <f t="shared" si="494"/>
        <v>0</v>
      </c>
      <c r="R340" s="78">
        <f t="shared" si="525"/>
        <v>0</v>
      </c>
      <c r="S340" s="535"/>
      <c r="T340" s="535"/>
      <c r="U340" s="407"/>
      <c r="V340" s="322"/>
      <c r="W340" s="79">
        <f t="shared" si="495"/>
        <v>0</v>
      </c>
      <c r="X340" s="79">
        <f t="shared" si="496"/>
        <v>0</v>
      </c>
      <c r="Y340" s="78">
        <f t="shared" si="526"/>
        <v>0</v>
      </c>
      <c r="Z340" s="535"/>
      <c r="AA340" s="535"/>
      <c r="AB340" s="407"/>
      <c r="AC340" s="322"/>
      <c r="AD340" s="79">
        <f t="shared" si="497"/>
        <v>0</v>
      </c>
      <c r="AE340" s="79">
        <f t="shared" si="498"/>
        <v>0</v>
      </c>
      <c r="AF340" s="78">
        <f t="shared" si="527"/>
        <v>0</v>
      </c>
      <c r="AG340" s="535"/>
      <c r="AH340" s="535"/>
      <c r="AI340" s="407"/>
      <c r="AJ340" s="322"/>
      <c r="AK340" s="79">
        <f t="shared" si="499"/>
        <v>0</v>
      </c>
      <c r="AL340" s="79">
        <f t="shared" si="500"/>
        <v>0</v>
      </c>
      <c r="AM340" s="78">
        <f t="shared" si="528"/>
        <v>0</v>
      </c>
      <c r="AN340" s="535"/>
      <c r="AO340" s="535"/>
      <c r="AP340" s="407"/>
      <c r="AQ340" s="322"/>
      <c r="AR340" s="79">
        <f t="shared" si="501"/>
        <v>0</v>
      </c>
      <c r="AS340" s="79">
        <f t="shared" si="502"/>
        <v>0</v>
      </c>
      <c r="AT340" s="78">
        <f t="shared" si="529"/>
        <v>0</v>
      </c>
      <c r="AU340" s="535"/>
      <c r="AV340" s="535"/>
      <c r="AW340" s="407"/>
      <c r="AX340" s="322"/>
      <c r="AY340" s="79">
        <f t="shared" si="503"/>
        <v>0</v>
      </c>
      <c r="AZ340" s="79">
        <f t="shared" si="504"/>
        <v>0</v>
      </c>
      <c r="BA340" s="78">
        <f t="shared" si="530"/>
        <v>0</v>
      </c>
      <c r="BB340" s="535"/>
      <c r="BC340" s="535"/>
      <c r="BD340" s="407"/>
      <c r="BE340" s="322"/>
      <c r="BF340" s="79">
        <f t="shared" si="505"/>
        <v>0</v>
      </c>
      <c r="BG340" s="79">
        <f t="shared" si="506"/>
        <v>0</v>
      </c>
      <c r="BH340" s="78">
        <f t="shared" si="531"/>
        <v>0</v>
      </c>
      <c r="BI340" s="535"/>
      <c r="BJ340" s="535"/>
      <c r="BK340" s="407"/>
      <c r="BL340" s="322"/>
      <c r="BM340" s="79">
        <f t="shared" si="507"/>
        <v>0</v>
      </c>
      <c r="BN340" s="79">
        <f t="shared" si="508"/>
        <v>0</v>
      </c>
      <c r="BO340" s="78">
        <f t="shared" si="532"/>
        <v>0</v>
      </c>
      <c r="BP340" s="535"/>
      <c r="BQ340" s="535"/>
      <c r="BR340" s="407"/>
      <c r="BS340" s="322"/>
      <c r="BT340" s="79">
        <f t="shared" si="509"/>
        <v>0</v>
      </c>
      <c r="BU340" s="79">
        <f t="shared" si="510"/>
        <v>0</v>
      </c>
      <c r="BV340" s="78">
        <f t="shared" si="533"/>
        <v>0</v>
      </c>
      <c r="BW340" s="535"/>
      <c r="BX340" s="535"/>
      <c r="BY340" s="407"/>
      <c r="BZ340" s="322"/>
      <c r="CA340" s="79">
        <f t="shared" si="511"/>
        <v>0</v>
      </c>
      <c r="CB340" s="79">
        <f t="shared" si="512"/>
        <v>0</v>
      </c>
      <c r="CC340" s="78">
        <f t="shared" si="534"/>
        <v>0</v>
      </c>
      <c r="CD340" s="535"/>
      <c r="CE340" s="535"/>
      <c r="CF340" s="407"/>
      <c r="CG340" s="322"/>
      <c r="CH340" s="79">
        <f t="shared" si="513"/>
        <v>0</v>
      </c>
      <c r="CI340" s="79">
        <f t="shared" si="514"/>
        <v>0</v>
      </c>
      <c r="CJ340" s="78">
        <f t="shared" si="535"/>
        <v>0</v>
      </c>
      <c r="CK340" s="535"/>
      <c r="CL340" s="535"/>
      <c r="CM340" s="407"/>
      <c r="CN340" s="322"/>
      <c r="CO340" s="79">
        <f t="shared" si="515"/>
        <v>0</v>
      </c>
      <c r="CP340" s="79">
        <f t="shared" si="516"/>
        <v>0</v>
      </c>
      <c r="CQ340" s="78">
        <f t="shared" si="536"/>
        <v>0</v>
      </c>
      <c r="CR340" s="535"/>
      <c r="CS340" s="535"/>
      <c r="CT340" s="407"/>
      <c r="CU340" s="322"/>
      <c r="CV340" s="79">
        <f t="shared" si="517"/>
        <v>0</v>
      </c>
      <c r="CW340" s="79">
        <f t="shared" si="518"/>
        <v>0</v>
      </c>
      <c r="CX340" s="78">
        <f t="shared" si="537"/>
        <v>0</v>
      </c>
      <c r="CY340" s="535"/>
      <c r="CZ340" s="535"/>
      <c r="DA340" s="407"/>
      <c r="DB340" s="322"/>
      <c r="DC340" s="79">
        <f t="shared" si="519"/>
        <v>0</v>
      </c>
      <c r="DD340" s="79">
        <f t="shared" si="520"/>
        <v>0</v>
      </c>
      <c r="DE340" s="78">
        <f t="shared" si="538"/>
        <v>0</v>
      </c>
      <c r="DF340" s="535"/>
      <c r="DG340" s="535"/>
      <c r="DH340" s="407"/>
      <c r="DI340" s="322"/>
      <c r="DJ340" s="79">
        <f t="shared" si="521"/>
        <v>0</v>
      </c>
      <c r="DK340" s="79">
        <f t="shared" si="522"/>
        <v>0</v>
      </c>
      <c r="DL340" s="78">
        <f t="shared" si="539"/>
        <v>0</v>
      </c>
      <c r="DM340" s="535"/>
      <c r="DN340" s="535"/>
      <c r="DO340" s="407"/>
      <c r="DP340" s="322"/>
      <c r="DQ340" s="79">
        <f t="shared" si="523"/>
        <v>0</v>
      </c>
      <c r="DR340" s="79">
        <f t="shared" si="524"/>
        <v>0</v>
      </c>
      <c r="DS340" s="78">
        <f t="shared" si="540"/>
        <v>0</v>
      </c>
      <c r="DT340" s="535"/>
      <c r="DU340" s="535"/>
      <c r="DV340" s="407"/>
    </row>
    <row r="341" spans="1:126" ht="12.75" outlineLevel="1" x14ac:dyDescent="0.2">
      <c r="A341" s="154" t="s">
        <v>73</v>
      </c>
      <c r="B341" s="170"/>
      <c r="C341" s="55"/>
      <c r="D341" s="55"/>
      <c r="E341" s="102">
        <f t="shared" si="489"/>
        <v>0</v>
      </c>
      <c r="F341" s="210"/>
      <c r="G341" s="18"/>
      <c r="H341" s="323" t="s">
        <v>345</v>
      </c>
      <c r="I341" s="79">
        <f t="shared" si="490"/>
        <v>0</v>
      </c>
      <c r="J341" s="79">
        <f t="shared" si="491"/>
        <v>0</v>
      </c>
      <c r="K341" s="102">
        <f t="shared" si="492"/>
        <v>0</v>
      </c>
      <c r="L341" s="535"/>
      <c r="M341" s="535"/>
      <c r="N341" s="407"/>
      <c r="O341" s="322" t="str">
        <f t="shared" si="440"/>
        <v>SLC</v>
      </c>
      <c r="P341" s="79">
        <f t="shared" si="493"/>
        <v>0</v>
      </c>
      <c r="Q341" s="79">
        <f t="shared" si="494"/>
        <v>0</v>
      </c>
      <c r="R341" s="102">
        <f t="shared" si="525"/>
        <v>0</v>
      </c>
      <c r="S341" s="535"/>
      <c r="T341" s="535"/>
      <c r="U341" s="407"/>
      <c r="V341" s="322"/>
      <c r="W341" s="79">
        <f t="shared" si="495"/>
        <v>0</v>
      </c>
      <c r="X341" s="79">
        <f t="shared" si="496"/>
        <v>0</v>
      </c>
      <c r="Y341" s="102">
        <f t="shared" si="526"/>
        <v>0</v>
      </c>
      <c r="Z341" s="535"/>
      <c r="AA341" s="535"/>
      <c r="AB341" s="407"/>
      <c r="AC341" s="322"/>
      <c r="AD341" s="79">
        <f t="shared" si="497"/>
        <v>0</v>
      </c>
      <c r="AE341" s="79">
        <f t="shared" si="498"/>
        <v>0</v>
      </c>
      <c r="AF341" s="102">
        <f t="shared" si="527"/>
        <v>0</v>
      </c>
      <c r="AG341" s="535"/>
      <c r="AH341" s="535"/>
      <c r="AI341" s="407"/>
      <c r="AJ341" s="322"/>
      <c r="AK341" s="79">
        <f t="shared" si="499"/>
        <v>0</v>
      </c>
      <c r="AL341" s="79">
        <f t="shared" si="500"/>
        <v>0</v>
      </c>
      <c r="AM341" s="102">
        <f t="shared" si="528"/>
        <v>0</v>
      </c>
      <c r="AN341" s="535"/>
      <c r="AO341" s="535"/>
      <c r="AP341" s="407"/>
      <c r="AQ341" s="322"/>
      <c r="AR341" s="79">
        <f t="shared" si="501"/>
        <v>0</v>
      </c>
      <c r="AS341" s="79">
        <f t="shared" si="502"/>
        <v>0</v>
      </c>
      <c r="AT341" s="102">
        <f t="shared" si="529"/>
        <v>0</v>
      </c>
      <c r="AU341" s="535"/>
      <c r="AV341" s="535"/>
      <c r="AW341" s="407"/>
      <c r="AX341" s="322"/>
      <c r="AY341" s="79">
        <f t="shared" si="503"/>
        <v>0</v>
      </c>
      <c r="AZ341" s="79">
        <f t="shared" si="504"/>
        <v>0</v>
      </c>
      <c r="BA341" s="102">
        <f t="shared" si="530"/>
        <v>0</v>
      </c>
      <c r="BB341" s="535"/>
      <c r="BC341" s="535"/>
      <c r="BD341" s="407"/>
      <c r="BE341" s="322"/>
      <c r="BF341" s="79">
        <f t="shared" si="505"/>
        <v>0</v>
      </c>
      <c r="BG341" s="79">
        <f t="shared" si="506"/>
        <v>0</v>
      </c>
      <c r="BH341" s="102">
        <f t="shared" si="531"/>
        <v>0</v>
      </c>
      <c r="BI341" s="535"/>
      <c r="BJ341" s="535"/>
      <c r="BK341" s="407"/>
      <c r="BL341" s="322"/>
      <c r="BM341" s="79">
        <f t="shared" si="507"/>
        <v>0</v>
      </c>
      <c r="BN341" s="79">
        <f t="shared" si="508"/>
        <v>0</v>
      </c>
      <c r="BO341" s="102">
        <f t="shared" si="532"/>
        <v>0</v>
      </c>
      <c r="BP341" s="535"/>
      <c r="BQ341" s="535"/>
      <c r="BR341" s="407"/>
      <c r="BS341" s="322"/>
      <c r="BT341" s="79">
        <f t="shared" si="509"/>
        <v>0</v>
      </c>
      <c r="BU341" s="79">
        <f t="shared" si="510"/>
        <v>0</v>
      </c>
      <c r="BV341" s="102">
        <f t="shared" si="533"/>
        <v>0</v>
      </c>
      <c r="BW341" s="535"/>
      <c r="BX341" s="535"/>
      <c r="BY341" s="407"/>
      <c r="BZ341" s="322"/>
      <c r="CA341" s="79">
        <f t="shared" si="511"/>
        <v>0</v>
      </c>
      <c r="CB341" s="79">
        <f t="shared" si="512"/>
        <v>0</v>
      </c>
      <c r="CC341" s="102">
        <f t="shared" si="534"/>
        <v>0</v>
      </c>
      <c r="CD341" s="535"/>
      <c r="CE341" s="535"/>
      <c r="CF341" s="407"/>
      <c r="CG341" s="322"/>
      <c r="CH341" s="79">
        <f t="shared" si="513"/>
        <v>0</v>
      </c>
      <c r="CI341" s="79">
        <f t="shared" si="514"/>
        <v>0</v>
      </c>
      <c r="CJ341" s="102">
        <f t="shared" si="535"/>
        <v>0</v>
      </c>
      <c r="CK341" s="535"/>
      <c r="CL341" s="535"/>
      <c r="CM341" s="407"/>
      <c r="CN341" s="322"/>
      <c r="CO341" s="79">
        <f t="shared" si="515"/>
        <v>0</v>
      </c>
      <c r="CP341" s="79">
        <f t="shared" si="516"/>
        <v>0</v>
      </c>
      <c r="CQ341" s="102">
        <f t="shared" si="536"/>
        <v>0</v>
      </c>
      <c r="CR341" s="535"/>
      <c r="CS341" s="535"/>
      <c r="CT341" s="407"/>
      <c r="CU341" s="322"/>
      <c r="CV341" s="79">
        <f t="shared" si="517"/>
        <v>0</v>
      </c>
      <c r="CW341" s="79">
        <f t="shared" si="518"/>
        <v>0</v>
      </c>
      <c r="CX341" s="102">
        <f t="shared" si="537"/>
        <v>0</v>
      </c>
      <c r="CY341" s="535"/>
      <c r="CZ341" s="535"/>
      <c r="DA341" s="407"/>
      <c r="DB341" s="322"/>
      <c r="DC341" s="79">
        <f t="shared" si="519"/>
        <v>0</v>
      </c>
      <c r="DD341" s="79">
        <f t="shared" si="520"/>
        <v>0</v>
      </c>
      <c r="DE341" s="102">
        <f t="shared" si="538"/>
        <v>0</v>
      </c>
      <c r="DF341" s="535"/>
      <c r="DG341" s="535"/>
      <c r="DH341" s="407"/>
      <c r="DI341" s="322"/>
      <c r="DJ341" s="79">
        <f t="shared" si="521"/>
        <v>0</v>
      </c>
      <c r="DK341" s="79">
        <f t="shared" si="522"/>
        <v>0</v>
      </c>
      <c r="DL341" s="102">
        <f t="shared" si="539"/>
        <v>0</v>
      </c>
      <c r="DM341" s="535"/>
      <c r="DN341" s="535"/>
      <c r="DO341" s="407"/>
      <c r="DP341" s="322"/>
      <c r="DQ341" s="79">
        <f t="shared" si="523"/>
        <v>0</v>
      </c>
      <c r="DR341" s="79">
        <f t="shared" si="524"/>
        <v>0</v>
      </c>
      <c r="DS341" s="102">
        <f t="shared" si="540"/>
        <v>0</v>
      </c>
      <c r="DT341" s="535"/>
      <c r="DU341" s="535"/>
      <c r="DV341" s="407"/>
    </row>
    <row r="342" spans="1:126" ht="12.75" outlineLevel="1" x14ac:dyDescent="0.2">
      <c r="A342" s="154" t="s">
        <v>33</v>
      </c>
      <c r="B342" s="170"/>
      <c r="C342" s="55"/>
      <c r="D342" s="55"/>
      <c r="E342" s="102">
        <f t="shared" si="489"/>
        <v>0</v>
      </c>
      <c r="F342" s="210"/>
      <c r="G342" s="18"/>
      <c r="H342" s="323" t="s">
        <v>345</v>
      </c>
      <c r="I342" s="79">
        <f t="shared" si="490"/>
        <v>0</v>
      </c>
      <c r="J342" s="79">
        <f t="shared" si="491"/>
        <v>0</v>
      </c>
      <c r="K342" s="102">
        <f t="shared" si="492"/>
        <v>0</v>
      </c>
      <c r="L342" s="535"/>
      <c r="M342" s="535"/>
      <c r="N342" s="407"/>
      <c r="O342" s="322" t="str">
        <f t="shared" si="440"/>
        <v>SLC</v>
      </c>
      <c r="P342" s="79">
        <f t="shared" si="493"/>
        <v>0</v>
      </c>
      <c r="Q342" s="79">
        <f t="shared" si="494"/>
        <v>0</v>
      </c>
      <c r="R342" s="102">
        <f t="shared" si="525"/>
        <v>0</v>
      </c>
      <c r="S342" s="535"/>
      <c r="T342" s="535"/>
      <c r="U342" s="407"/>
      <c r="V342" s="322"/>
      <c r="W342" s="79">
        <f t="shared" si="495"/>
        <v>0</v>
      </c>
      <c r="X342" s="79">
        <f t="shared" si="496"/>
        <v>0</v>
      </c>
      <c r="Y342" s="102">
        <f t="shared" si="526"/>
        <v>0</v>
      </c>
      <c r="Z342" s="535"/>
      <c r="AA342" s="535"/>
      <c r="AB342" s="407"/>
      <c r="AC342" s="322"/>
      <c r="AD342" s="79">
        <f t="shared" si="497"/>
        <v>0</v>
      </c>
      <c r="AE342" s="79">
        <f t="shared" si="498"/>
        <v>0</v>
      </c>
      <c r="AF342" s="102">
        <f t="shared" si="527"/>
        <v>0</v>
      </c>
      <c r="AG342" s="535"/>
      <c r="AH342" s="535"/>
      <c r="AI342" s="407"/>
      <c r="AJ342" s="322"/>
      <c r="AK342" s="79">
        <f t="shared" si="499"/>
        <v>0</v>
      </c>
      <c r="AL342" s="79">
        <f t="shared" si="500"/>
        <v>0</v>
      </c>
      <c r="AM342" s="102">
        <f t="shared" si="528"/>
        <v>0</v>
      </c>
      <c r="AN342" s="535"/>
      <c r="AO342" s="535"/>
      <c r="AP342" s="407"/>
      <c r="AQ342" s="322"/>
      <c r="AR342" s="79">
        <f t="shared" si="501"/>
        <v>0</v>
      </c>
      <c r="AS342" s="79">
        <f t="shared" si="502"/>
        <v>0</v>
      </c>
      <c r="AT342" s="102">
        <f t="shared" si="529"/>
        <v>0</v>
      </c>
      <c r="AU342" s="535"/>
      <c r="AV342" s="535"/>
      <c r="AW342" s="407"/>
      <c r="AX342" s="322"/>
      <c r="AY342" s="79">
        <f t="shared" si="503"/>
        <v>0</v>
      </c>
      <c r="AZ342" s="79">
        <f t="shared" si="504"/>
        <v>0</v>
      </c>
      <c r="BA342" s="102">
        <f t="shared" si="530"/>
        <v>0</v>
      </c>
      <c r="BB342" s="535"/>
      <c r="BC342" s="535"/>
      <c r="BD342" s="407"/>
      <c r="BE342" s="322"/>
      <c r="BF342" s="79">
        <f t="shared" si="505"/>
        <v>0</v>
      </c>
      <c r="BG342" s="79">
        <f t="shared" si="506"/>
        <v>0</v>
      </c>
      <c r="BH342" s="102">
        <f t="shared" si="531"/>
        <v>0</v>
      </c>
      <c r="BI342" s="535"/>
      <c r="BJ342" s="535"/>
      <c r="BK342" s="407"/>
      <c r="BL342" s="322"/>
      <c r="BM342" s="79">
        <f t="shared" si="507"/>
        <v>0</v>
      </c>
      <c r="BN342" s="79">
        <f t="shared" si="508"/>
        <v>0</v>
      </c>
      <c r="BO342" s="102">
        <f t="shared" si="532"/>
        <v>0</v>
      </c>
      <c r="BP342" s="535"/>
      <c r="BQ342" s="535"/>
      <c r="BR342" s="407"/>
      <c r="BS342" s="322"/>
      <c r="BT342" s="79">
        <f t="shared" si="509"/>
        <v>0</v>
      </c>
      <c r="BU342" s="79">
        <f t="shared" si="510"/>
        <v>0</v>
      </c>
      <c r="BV342" s="102">
        <f t="shared" si="533"/>
        <v>0</v>
      </c>
      <c r="BW342" s="535"/>
      <c r="BX342" s="535"/>
      <c r="BY342" s="407"/>
      <c r="BZ342" s="322"/>
      <c r="CA342" s="79">
        <f t="shared" si="511"/>
        <v>0</v>
      </c>
      <c r="CB342" s="79">
        <f t="shared" si="512"/>
        <v>0</v>
      </c>
      <c r="CC342" s="102">
        <f t="shared" si="534"/>
        <v>0</v>
      </c>
      <c r="CD342" s="535"/>
      <c r="CE342" s="535"/>
      <c r="CF342" s="407"/>
      <c r="CG342" s="322"/>
      <c r="CH342" s="79">
        <f t="shared" si="513"/>
        <v>0</v>
      </c>
      <c r="CI342" s="79">
        <f t="shared" si="514"/>
        <v>0</v>
      </c>
      <c r="CJ342" s="102">
        <f t="shared" si="535"/>
        <v>0</v>
      </c>
      <c r="CK342" s="535"/>
      <c r="CL342" s="535"/>
      <c r="CM342" s="407"/>
      <c r="CN342" s="322"/>
      <c r="CO342" s="79">
        <f t="shared" si="515"/>
        <v>0</v>
      </c>
      <c r="CP342" s="79">
        <f t="shared" si="516"/>
        <v>0</v>
      </c>
      <c r="CQ342" s="102">
        <f t="shared" si="536"/>
        <v>0</v>
      </c>
      <c r="CR342" s="535"/>
      <c r="CS342" s="535"/>
      <c r="CT342" s="407"/>
      <c r="CU342" s="322"/>
      <c r="CV342" s="79">
        <f t="shared" si="517"/>
        <v>0</v>
      </c>
      <c r="CW342" s="79">
        <f t="shared" si="518"/>
        <v>0</v>
      </c>
      <c r="CX342" s="102">
        <f t="shared" si="537"/>
        <v>0</v>
      </c>
      <c r="CY342" s="535"/>
      <c r="CZ342" s="535"/>
      <c r="DA342" s="407"/>
      <c r="DB342" s="322"/>
      <c r="DC342" s="79">
        <f t="shared" si="519"/>
        <v>0</v>
      </c>
      <c r="DD342" s="79">
        <f t="shared" si="520"/>
        <v>0</v>
      </c>
      <c r="DE342" s="102">
        <f t="shared" si="538"/>
        <v>0</v>
      </c>
      <c r="DF342" s="535"/>
      <c r="DG342" s="535"/>
      <c r="DH342" s="407"/>
      <c r="DI342" s="322"/>
      <c r="DJ342" s="79">
        <f t="shared" si="521"/>
        <v>0</v>
      </c>
      <c r="DK342" s="79">
        <f t="shared" si="522"/>
        <v>0</v>
      </c>
      <c r="DL342" s="102">
        <f t="shared" si="539"/>
        <v>0</v>
      </c>
      <c r="DM342" s="535"/>
      <c r="DN342" s="535"/>
      <c r="DO342" s="407"/>
      <c r="DP342" s="322"/>
      <c r="DQ342" s="79">
        <f t="shared" si="523"/>
        <v>0</v>
      </c>
      <c r="DR342" s="79">
        <f t="shared" si="524"/>
        <v>0</v>
      </c>
      <c r="DS342" s="102">
        <f t="shared" si="540"/>
        <v>0</v>
      </c>
      <c r="DT342" s="535"/>
      <c r="DU342" s="535"/>
      <c r="DV342" s="407"/>
    </row>
    <row r="343" spans="1:126" ht="12.75" outlineLevel="1" x14ac:dyDescent="0.2">
      <c r="A343" s="154" t="s">
        <v>231</v>
      </c>
      <c r="B343" s="182" t="s">
        <v>232</v>
      </c>
      <c r="C343" s="55"/>
      <c r="D343" s="55"/>
      <c r="E343" s="102">
        <f t="shared" si="489"/>
        <v>0</v>
      </c>
      <c r="F343" s="176"/>
      <c r="G343" s="18"/>
      <c r="H343" s="323" t="s">
        <v>345</v>
      </c>
      <c r="I343" s="79">
        <f t="shared" si="490"/>
        <v>0</v>
      </c>
      <c r="J343" s="79">
        <f t="shared" si="491"/>
        <v>0</v>
      </c>
      <c r="K343" s="102">
        <f t="shared" si="492"/>
        <v>0</v>
      </c>
      <c r="L343" s="535"/>
      <c r="M343" s="535"/>
      <c r="N343" s="407"/>
      <c r="O343" s="322" t="str">
        <f t="shared" si="440"/>
        <v>SLC</v>
      </c>
      <c r="P343" s="79">
        <f t="shared" si="493"/>
        <v>0</v>
      </c>
      <c r="Q343" s="79">
        <f t="shared" si="494"/>
        <v>0</v>
      </c>
      <c r="R343" s="102">
        <f t="shared" si="525"/>
        <v>0</v>
      </c>
      <c r="S343" s="535"/>
      <c r="T343" s="535"/>
      <c r="U343" s="407"/>
      <c r="V343" s="322"/>
      <c r="W343" s="79">
        <f t="shared" si="495"/>
        <v>0</v>
      </c>
      <c r="X343" s="79">
        <f t="shared" si="496"/>
        <v>0</v>
      </c>
      <c r="Y343" s="102">
        <f t="shared" si="526"/>
        <v>0</v>
      </c>
      <c r="Z343" s="535"/>
      <c r="AA343" s="535"/>
      <c r="AB343" s="407"/>
      <c r="AC343" s="322"/>
      <c r="AD343" s="79">
        <f t="shared" si="497"/>
        <v>0</v>
      </c>
      <c r="AE343" s="79">
        <f t="shared" si="498"/>
        <v>0</v>
      </c>
      <c r="AF343" s="102">
        <f t="shared" si="527"/>
        <v>0</v>
      </c>
      <c r="AG343" s="535"/>
      <c r="AH343" s="535"/>
      <c r="AI343" s="407"/>
      <c r="AJ343" s="322"/>
      <c r="AK343" s="79">
        <f t="shared" si="499"/>
        <v>0</v>
      </c>
      <c r="AL343" s="79">
        <f t="shared" si="500"/>
        <v>0</v>
      </c>
      <c r="AM343" s="102">
        <f t="shared" si="528"/>
        <v>0</v>
      </c>
      <c r="AN343" s="535"/>
      <c r="AO343" s="535"/>
      <c r="AP343" s="407"/>
      <c r="AQ343" s="322"/>
      <c r="AR343" s="79">
        <f t="shared" si="501"/>
        <v>0</v>
      </c>
      <c r="AS343" s="79">
        <f t="shared" si="502"/>
        <v>0</v>
      </c>
      <c r="AT343" s="102">
        <f t="shared" si="529"/>
        <v>0</v>
      </c>
      <c r="AU343" s="535"/>
      <c r="AV343" s="535"/>
      <c r="AW343" s="407"/>
      <c r="AX343" s="322"/>
      <c r="AY343" s="79">
        <f t="shared" si="503"/>
        <v>0</v>
      </c>
      <c r="AZ343" s="79">
        <f t="shared" si="504"/>
        <v>0</v>
      </c>
      <c r="BA343" s="102">
        <f t="shared" si="530"/>
        <v>0</v>
      </c>
      <c r="BB343" s="535"/>
      <c r="BC343" s="535"/>
      <c r="BD343" s="407"/>
      <c r="BE343" s="322"/>
      <c r="BF343" s="79">
        <f t="shared" si="505"/>
        <v>0</v>
      </c>
      <c r="BG343" s="79">
        <f t="shared" si="506"/>
        <v>0</v>
      </c>
      <c r="BH343" s="102">
        <f t="shared" si="531"/>
        <v>0</v>
      </c>
      <c r="BI343" s="535"/>
      <c r="BJ343" s="535"/>
      <c r="BK343" s="407"/>
      <c r="BL343" s="322"/>
      <c r="BM343" s="79">
        <f t="shared" si="507"/>
        <v>0</v>
      </c>
      <c r="BN343" s="79">
        <f t="shared" si="508"/>
        <v>0</v>
      </c>
      <c r="BO343" s="102">
        <f t="shared" si="532"/>
        <v>0</v>
      </c>
      <c r="BP343" s="535"/>
      <c r="BQ343" s="535"/>
      <c r="BR343" s="407"/>
      <c r="BS343" s="322"/>
      <c r="BT343" s="79">
        <f t="shared" si="509"/>
        <v>0</v>
      </c>
      <c r="BU343" s="79">
        <f t="shared" si="510"/>
        <v>0</v>
      </c>
      <c r="BV343" s="102">
        <f t="shared" si="533"/>
        <v>0</v>
      </c>
      <c r="BW343" s="535"/>
      <c r="BX343" s="535"/>
      <c r="BY343" s="407"/>
      <c r="BZ343" s="322"/>
      <c r="CA343" s="79">
        <f t="shared" si="511"/>
        <v>0</v>
      </c>
      <c r="CB343" s="79">
        <f t="shared" si="512"/>
        <v>0</v>
      </c>
      <c r="CC343" s="102">
        <f t="shared" si="534"/>
        <v>0</v>
      </c>
      <c r="CD343" s="535"/>
      <c r="CE343" s="535"/>
      <c r="CF343" s="407"/>
      <c r="CG343" s="322"/>
      <c r="CH343" s="79">
        <f t="shared" si="513"/>
        <v>0</v>
      </c>
      <c r="CI343" s="79">
        <f t="shared" si="514"/>
        <v>0</v>
      </c>
      <c r="CJ343" s="102">
        <f t="shared" si="535"/>
        <v>0</v>
      </c>
      <c r="CK343" s="535"/>
      <c r="CL343" s="535"/>
      <c r="CM343" s="407"/>
      <c r="CN343" s="322"/>
      <c r="CO343" s="79">
        <f t="shared" si="515"/>
        <v>0</v>
      </c>
      <c r="CP343" s="79">
        <f t="shared" si="516"/>
        <v>0</v>
      </c>
      <c r="CQ343" s="102">
        <f t="shared" si="536"/>
        <v>0</v>
      </c>
      <c r="CR343" s="535"/>
      <c r="CS343" s="535"/>
      <c r="CT343" s="407"/>
      <c r="CU343" s="322"/>
      <c r="CV343" s="79">
        <f t="shared" si="517"/>
        <v>0</v>
      </c>
      <c r="CW343" s="79">
        <f t="shared" si="518"/>
        <v>0</v>
      </c>
      <c r="CX343" s="102">
        <f t="shared" si="537"/>
        <v>0</v>
      </c>
      <c r="CY343" s="535"/>
      <c r="CZ343" s="535"/>
      <c r="DA343" s="407"/>
      <c r="DB343" s="322"/>
      <c r="DC343" s="79">
        <f t="shared" si="519"/>
        <v>0</v>
      </c>
      <c r="DD343" s="79">
        <f t="shared" si="520"/>
        <v>0</v>
      </c>
      <c r="DE343" s="102">
        <f t="shared" si="538"/>
        <v>0</v>
      </c>
      <c r="DF343" s="535"/>
      <c r="DG343" s="535"/>
      <c r="DH343" s="407"/>
      <c r="DI343" s="322"/>
      <c r="DJ343" s="79">
        <f t="shared" si="521"/>
        <v>0</v>
      </c>
      <c r="DK343" s="79">
        <f t="shared" si="522"/>
        <v>0</v>
      </c>
      <c r="DL343" s="102">
        <f t="shared" si="539"/>
        <v>0</v>
      </c>
      <c r="DM343" s="535"/>
      <c r="DN343" s="535"/>
      <c r="DO343" s="407"/>
      <c r="DP343" s="322"/>
      <c r="DQ343" s="79">
        <f t="shared" si="523"/>
        <v>0</v>
      </c>
      <c r="DR343" s="79">
        <f t="shared" si="524"/>
        <v>0</v>
      </c>
      <c r="DS343" s="102">
        <f t="shared" si="540"/>
        <v>0</v>
      </c>
      <c r="DT343" s="535"/>
      <c r="DU343" s="535"/>
      <c r="DV343" s="407"/>
    </row>
    <row r="344" spans="1:126" ht="12.75" outlineLevel="1" x14ac:dyDescent="0.2">
      <c r="A344" s="154" t="s">
        <v>233</v>
      </c>
      <c r="B344" s="182" t="s">
        <v>220</v>
      </c>
      <c r="C344" s="55"/>
      <c r="D344" s="55"/>
      <c r="E344" s="102">
        <f t="shared" si="489"/>
        <v>0</v>
      </c>
      <c r="F344" s="210"/>
      <c r="G344" s="18"/>
      <c r="H344" s="323" t="s">
        <v>345</v>
      </c>
      <c r="I344" s="79">
        <f t="shared" si="490"/>
        <v>0</v>
      </c>
      <c r="J344" s="79">
        <f t="shared" si="491"/>
        <v>0</v>
      </c>
      <c r="K344" s="102">
        <f t="shared" si="492"/>
        <v>0</v>
      </c>
      <c r="L344" s="535"/>
      <c r="M344" s="535"/>
      <c r="N344" s="407"/>
      <c r="O344" s="322" t="str">
        <f t="shared" si="440"/>
        <v>SLC</v>
      </c>
      <c r="P344" s="79">
        <f t="shared" si="493"/>
        <v>0</v>
      </c>
      <c r="Q344" s="79">
        <f t="shared" si="494"/>
        <v>0</v>
      </c>
      <c r="R344" s="102">
        <f t="shared" si="525"/>
        <v>0</v>
      </c>
      <c r="S344" s="535"/>
      <c r="T344" s="535"/>
      <c r="U344" s="407"/>
      <c r="V344" s="322"/>
      <c r="W344" s="79">
        <f t="shared" si="495"/>
        <v>0</v>
      </c>
      <c r="X344" s="79">
        <f t="shared" si="496"/>
        <v>0</v>
      </c>
      <c r="Y344" s="102">
        <f t="shared" si="526"/>
        <v>0</v>
      </c>
      <c r="Z344" s="535"/>
      <c r="AA344" s="535"/>
      <c r="AB344" s="407"/>
      <c r="AC344" s="322"/>
      <c r="AD344" s="79">
        <f t="shared" si="497"/>
        <v>0</v>
      </c>
      <c r="AE344" s="79">
        <f t="shared" si="498"/>
        <v>0</v>
      </c>
      <c r="AF344" s="102">
        <f t="shared" si="527"/>
        <v>0</v>
      </c>
      <c r="AG344" s="535"/>
      <c r="AH344" s="535"/>
      <c r="AI344" s="407"/>
      <c r="AJ344" s="322"/>
      <c r="AK344" s="79">
        <f t="shared" si="499"/>
        <v>0</v>
      </c>
      <c r="AL344" s="79">
        <f t="shared" si="500"/>
        <v>0</v>
      </c>
      <c r="AM344" s="102">
        <f t="shared" si="528"/>
        <v>0</v>
      </c>
      <c r="AN344" s="535"/>
      <c r="AO344" s="535"/>
      <c r="AP344" s="407"/>
      <c r="AQ344" s="322"/>
      <c r="AR344" s="79">
        <f t="shared" si="501"/>
        <v>0</v>
      </c>
      <c r="AS344" s="79">
        <f t="shared" si="502"/>
        <v>0</v>
      </c>
      <c r="AT344" s="102">
        <f t="shared" si="529"/>
        <v>0</v>
      </c>
      <c r="AU344" s="535"/>
      <c r="AV344" s="535"/>
      <c r="AW344" s="407"/>
      <c r="AX344" s="322"/>
      <c r="AY344" s="79">
        <f t="shared" si="503"/>
        <v>0</v>
      </c>
      <c r="AZ344" s="79">
        <f t="shared" si="504"/>
        <v>0</v>
      </c>
      <c r="BA344" s="102">
        <f t="shared" si="530"/>
        <v>0</v>
      </c>
      <c r="BB344" s="535"/>
      <c r="BC344" s="535"/>
      <c r="BD344" s="407"/>
      <c r="BE344" s="322"/>
      <c r="BF344" s="79">
        <f t="shared" si="505"/>
        <v>0</v>
      </c>
      <c r="BG344" s="79">
        <f t="shared" si="506"/>
        <v>0</v>
      </c>
      <c r="BH344" s="102">
        <f t="shared" si="531"/>
        <v>0</v>
      </c>
      <c r="BI344" s="535"/>
      <c r="BJ344" s="535"/>
      <c r="BK344" s="407"/>
      <c r="BL344" s="322"/>
      <c r="BM344" s="79">
        <f t="shared" si="507"/>
        <v>0</v>
      </c>
      <c r="BN344" s="79">
        <f t="shared" si="508"/>
        <v>0</v>
      </c>
      <c r="BO344" s="102">
        <f t="shared" si="532"/>
        <v>0</v>
      </c>
      <c r="BP344" s="535"/>
      <c r="BQ344" s="535"/>
      <c r="BR344" s="407"/>
      <c r="BS344" s="322"/>
      <c r="BT344" s="79">
        <f t="shared" si="509"/>
        <v>0</v>
      </c>
      <c r="BU344" s="79">
        <f t="shared" si="510"/>
        <v>0</v>
      </c>
      <c r="BV344" s="102">
        <f t="shared" si="533"/>
        <v>0</v>
      </c>
      <c r="BW344" s="535"/>
      <c r="BX344" s="535"/>
      <c r="BY344" s="407"/>
      <c r="BZ344" s="322"/>
      <c r="CA344" s="79">
        <f t="shared" si="511"/>
        <v>0</v>
      </c>
      <c r="CB344" s="79">
        <f t="shared" si="512"/>
        <v>0</v>
      </c>
      <c r="CC344" s="102">
        <f t="shared" si="534"/>
        <v>0</v>
      </c>
      <c r="CD344" s="535"/>
      <c r="CE344" s="535"/>
      <c r="CF344" s="407"/>
      <c r="CG344" s="322"/>
      <c r="CH344" s="79">
        <f t="shared" si="513"/>
        <v>0</v>
      </c>
      <c r="CI344" s="79">
        <f t="shared" si="514"/>
        <v>0</v>
      </c>
      <c r="CJ344" s="102">
        <f t="shared" si="535"/>
        <v>0</v>
      </c>
      <c r="CK344" s="535"/>
      <c r="CL344" s="535"/>
      <c r="CM344" s="407"/>
      <c r="CN344" s="322"/>
      <c r="CO344" s="79">
        <f t="shared" si="515"/>
        <v>0</v>
      </c>
      <c r="CP344" s="79">
        <f t="shared" si="516"/>
        <v>0</v>
      </c>
      <c r="CQ344" s="102">
        <f t="shared" si="536"/>
        <v>0</v>
      </c>
      <c r="CR344" s="535"/>
      <c r="CS344" s="535"/>
      <c r="CT344" s="407"/>
      <c r="CU344" s="322"/>
      <c r="CV344" s="79">
        <f t="shared" si="517"/>
        <v>0</v>
      </c>
      <c r="CW344" s="79">
        <f t="shared" si="518"/>
        <v>0</v>
      </c>
      <c r="CX344" s="102">
        <f t="shared" si="537"/>
        <v>0</v>
      </c>
      <c r="CY344" s="535"/>
      <c r="CZ344" s="535"/>
      <c r="DA344" s="407"/>
      <c r="DB344" s="322"/>
      <c r="DC344" s="79">
        <f t="shared" si="519"/>
        <v>0</v>
      </c>
      <c r="DD344" s="79">
        <f t="shared" si="520"/>
        <v>0</v>
      </c>
      <c r="DE344" s="102">
        <f t="shared" si="538"/>
        <v>0</v>
      </c>
      <c r="DF344" s="535"/>
      <c r="DG344" s="535"/>
      <c r="DH344" s="407"/>
      <c r="DI344" s="322"/>
      <c r="DJ344" s="79">
        <f t="shared" si="521"/>
        <v>0</v>
      </c>
      <c r="DK344" s="79">
        <f t="shared" si="522"/>
        <v>0</v>
      </c>
      <c r="DL344" s="102">
        <f t="shared" si="539"/>
        <v>0</v>
      </c>
      <c r="DM344" s="535"/>
      <c r="DN344" s="535"/>
      <c r="DO344" s="407"/>
      <c r="DP344" s="322"/>
      <c r="DQ344" s="79">
        <f t="shared" si="523"/>
        <v>0</v>
      </c>
      <c r="DR344" s="79">
        <f t="shared" si="524"/>
        <v>0</v>
      </c>
      <c r="DS344" s="102">
        <f t="shared" si="540"/>
        <v>0</v>
      </c>
      <c r="DT344" s="535"/>
      <c r="DU344" s="535"/>
      <c r="DV344" s="407"/>
    </row>
    <row r="345" spans="1:126" ht="12.75" outlineLevel="1" x14ac:dyDescent="0.2">
      <c r="A345" s="196" t="s">
        <v>63</v>
      </c>
      <c r="B345" s="182" t="s">
        <v>34</v>
      </c>
      <c r="C345" s="55"/>
      <c r="D345" s="55"/>
      <c r="E345" s="102">
        <f t="shared" si="489"/>
        <v>0</v>
      </c>
      <c r="F345" s="210"/>
      <c r="G345" s="18"/>
      <c r="H345" s="323" t="s">
        <v>345</v>
      </c>
      <c r="I345" s="79">
        <f t="shared" si="490"/>
        <v>0</v>
      </c>
      <c r="J345" s="79">
        <f t="shared" si="491"/>
        <v>0</v>
      </c>
      <c r="K345" s="102">
        <f t="shared" si="492"/>
        <v>0</v>
      </c>
      <c r="L345" s="535"/>
      <c r="M345" s="535"/>
      <c r="N345" s="407"/>
      <c r="O345" s="322" t="str">
        <f t="shared" si="440"/>
        <v>SLC</v>
      </c>
      <c r="P345" s="79">
        <f t="shared" si="493"/>
        <v>0</v>
      </c>
      <c r="Q345" s="79">
        <f t="shared" si="494"/>
        <v>0</v>
      </c>
      <c r="R345" s="102">
        <f t="shared" si="525"/>
        <v>0</v>
      </c>
      <c r="S345" s="535"/>
      <c r="T345" s="535"/>
      <c r="U345" s="407"/>
      <c r="V345" s="322"/>
      <c r="W345" s="79">
        <f t="shared" si="495"/>
        <v>0</v>
      </c>
      <c r="X345" s="79">
        <f t="shared" si="496"/>
        <v>0</v>
      </c>
      <c r="Y345" s="102">
        <f t="shared" si="526"/>
        <v>0</v>
      </c>
      <c r="Z345" s="535"/>
      <c r="AA345" s="535"/>
      <c r="AB345" s="407"/>
      <c r="AC345" s="322"/>
      <c r="AD345" s="79">
        <f t="shared" si="497"/>
        <v>0</v>
      </c>
      <c r="AE345" s="79">
        <f t="shared" si="498"/>
        <v>0</v>
      </c>
      <c r="AF345" s="102">
        <f t="shared" si="527"/>
        <v>0</v>
      </c>
      <c r="AG345" s="535"/>
      <c r="AH345" s="535"/>
      <c r="AI345" s="407"/>
      <c r="AJ345" s="322"/>
      <c r="AK345" s="79">
        <f t="shared" si="499"/>
        <v>0</v>
      </c>
      <c r="AL345" s="79">
        <f t="shared" si="500"/>
        <v>0</v>
      </c>
      <c r="AM345" s="102">
        <f t="shared" si="528"/>
        <v>0</v>
      </c>
      <c r="AN345" s="535"/>
      <c r="AO345" s="535"/>
      <c r="AP345" s="407"/>
      <c r="AQ345" s="322"/>
      <c r="AR345" s="79">
        <f t="shared" si="501"/>
        <v>0</v>
      </c>
      <c r="AS345" s="79">
        <f t="shared" si="502"/>
        <v>0</v>
      </c>
      <c r="AT345" s="102">
        <f t="shared" si="529"/>
        <v>0</v>
      </c>
      <c r="AU345" s="535"/>
      <c r="AV345" s="535"/>
      <c r="AW345" s="407"/>
      <c r="AX345" s="322"/>
      <c r="AY345" s="79">
        <f t="shared" si="503"/>
        <v>0</v>
      </c>
      <c r="AZ345" s="79">
        <f t="shared" si="504"/>
        <v>0</v>
      </c>
      <c r="BA345" s="102">
        <f t="shared" si="530"/>
        <v>0</v>
      </c>
      <c r="BB345" s="535"/>
      <c r="BC345" s="535"/>
      <c r="BD345" s="407"/>
      <c r="BE345" s="322"/>
      <c r="BF345" s="79">
        <f t="shared" si="505"/>
        <v>0</v>
      </c>
      <c r="BG345" s="79">
        <f t="shared" si="506"/>
        <v>0</v>
      </c>
      <c r="BH345" s="102">
        <f t="shared" si="531"/>
        <v>0</v>
      </c>
      <c r="BI345" s="535"/>
      <c r="BJ345" s="535"/>
      <c r="BK345" s="407"/>
      <c r="BL345" s="322"/>
      <c r="BM345" s="79">
        <f t="shared" si="507"/>
        <v>0</v>
      </c>
      <c r="BN345" s="79">
        <f t="shared" si="508"/>
        <v>0</v>
      </c>
      <c r="BO345" s="102">
        <f t="shared" si="532"/>
        <v>0</v>
      </c>
      <c r="BP345" s="535"/>
      <c r="BQ345" s="535"/>
      <c r="BR345" s="407"/>
      <c r="BS345" s="322"/>
      <c r="BT345" s="79">
        <f t="shared" si="509"/>
        <v>0</v>
      </c>
      <c r="BU345" s="79">
        <f t="shared" si="510"/>
        <v>0</v>
      </c>
      <c r="BV345" s="102">
        <f t="shared" si="533"/>
        <v>0</v>
      </c>
      <c r="BW345" s="535"/>
      <c r="BX345" s="535"/>
      <c r="BY345" s="407"/>
      <c r="BZ345" s="322"/>
      <c r="CA345" s="79">
        <f t="shared" si="511"/>
        <v>0</v>
      </c>
      <c r="CB345" s="79">
        <f t="shared" si="512"/>
        <v>0</v>
      </c>
      <c r="CC345" s="102">
        <f t="shared" si="534"/>
        <v>0</v>
      </c>
      <c r="CD345" s="535"/>
      <c r="CE345" s="535"/>
      <c r="CF345" s="407"/>
      <c r="CG345" s="322"/>
      <c r="CH345" s="79">
        <f t="shared" si="513"/>
        <v>0</v>
      </c>
      <c r="CI345" s="79">
        <f t="shared" si="514"/>
        <v>0</v>
      </c>
      <c r="CJ345" s="102">
        <f t="shared" si="535"/>
        <v>0</v>
      </c>
      <c r="CK345" s="535"/>
      <c r="CL345" s="535"/>
      <c r="CM345" s="407"/>
      <c r="CN345" s="322"/>
      <c r="CO345" s="79">
        <f t="shared" si="515"/>
        <v>0</v>
      </c>
      <c r="CP345" s="79">
        <f t="shared" si="516"/>
        <v>0</v>
      </c>
      <c r="CQ345" s="102">
        <f t="shared" si="536"/>
        <v>0</v>
      </c>
      <c r="CR345" s="535"/>
      <c r="CS345" s="535"/>
      <c r="CT345" s="407"/>
      <c r="CU345" s="322"/>
      <c r="CV345" s="79">
        <f t="shared" si="517"/>
        <v>0</v>
      </c>
      <c r="CW345" s="79">
        <f t="shared" si="518"/>
        <v>0</v>
      </c>
      <c r="CX345" s="102">
        <f t="shared" si="537"/>
        <v>0</v>
      </c>
      <c r="CY345" s="535"/>
      <c r="CZ345" s="535"/>
      <c r="DA345" s="407"/>
      <c r="DB345" s="322"/>
      <c r="DC345" s="79">
        <f t="shared" si="519"/>
        <v>0</v>
      </c>
      <c r="DD345" s="79">
        <f t="shared" si="520"/>
        <v>0</v>
      </c>
      <c r="DE345" s="102">
        <f t="shared" si="538"/>
        <v>0</v>
      </c>
      <c r="DF345" s="535"/>
      <c r="DG345" s="535"/>
      <c r="DH345" s="407"/>
      <c r="DI345" s="322"/>
      <c r="DJ345" s="79">
        <f t="shared" si="521"/>
        <v>0</v>
      </c>
      <c r="DK345" s="79">
        <f t="shared" si="522"/>
        <v>0</v>
      </c>
      <c r="DL345" s="102">
        <f t="shared" si="539"/>
        <v>0</v>
      </c>
      <c r="DM345" s="535"/>
      <c r="DN345" s="535"/>
      <c r="DO345" s="407"/>
      <c r="DP345" s="322"/>
      <c r="DQ345" s="79">
        <f t="shared" si="523"/>
        <v>0</v>
      </c>
      <c r="DR345" s="79">
        <f t="shared" si="524"/>
        <v>0</v>
      </c>
      <c r="DS345" s="102">
        <f t="shared" si="540"/>
        <v>0</v>
      </c>
      <c r="DT345" s="535"/>
      <c r="DU345" s="535"/>
      <c r="DV345" s="407"/>
    </row>
    <row r="346" spans="1:126" s="2" customFormat="1" ht="12.75" outlineLevel="1" x14ac:dyDescent="0.2">
      <c r="A346" s="196" t="s">
        <v>247</v>
      </c>
      <c r="B346" s="166"/>
      <c r="C346" s="57"/>
      <c r="D346" s="57"/>
      <c r="E346" s="110">
        <f t="shared" si="489"/>
        <v>0</v>
      </c>
      <c r="F346" s="212"/>
      <c r="G346" s="18" t="s">
        <v>290</v>
      </c>
      <c r="H346" s="323" t="s">
        <v>345</v>
      </c>
      <c r="I346" s="79">
        <f t="shared" si="490"/>
        <v>0</v>
      </c>
      <c r="J346" s="79">
        <f t="shared" si="491"/>
        <v>0</v>
      </c>
      <c r="K346" s="110">
        <f t="shared" si="492"/>
        <v>0</v>
      </c>
      <c r="L346" s="535"/>
      <c r="M346" s="535"/>
      <c r="N346" s="407"/>
      <c r="O346" s="322" t="str">
        <f t="shared" si="440"/>
        <v>SLC</v>
      </c>
      <c r="P346" s="79">
        <f t="shared" si="493"/>
        <v>0</v>
      </c>
      <c r="Q346" s="79">
        <f t="shared" si="494"/>
        <v>0</v>
      </c>
      <c r="R346" s="110">
        <f t="shared" si="525"/>
        <v>0</v>
      </c>
      <c r="S346" s="535"/>
      <c r="T346" s="535"/>
      <c r="U346" s="407"/>
      <c r="V346" s="322"/>
      <c r="W346" s="79">
        <f t="shared" si="495"/>
        <v>0</v>
      </c>
      <c r="X346" s="79">
        <f t="shared" si="496"/>
        <v>0</v>
      </c>
      <c r="Y346" s="110">
        <f t="shared" si="526"/>
        <v>0</v>
      </c>
      <c r="Z346" s="535"/>
      <c r="AA346" s="535"/>
      <c r="AB346" s="407"/>
      <c r="AC346" s="322"/>
      <c r="AD346" s="79">
        <f t="shared" si="497"/>
        <v>0</v>
      </c>
      <c r="AE346" s="79">
        <f t="shared" si="498"/>
        <v>0</v>
      </c>
      <c r="AF346" s="110">
        <f t="shared" si="527"/>
        <v>0</v>
      </c>
      <c r="AG346" s="535"/>
      <c r="AH346" s="535"/>
      <c r="AI346" s="407"/>
      <c r="AJ346" s="322"/>
      <c r="AK346" s="79">
        <f t="shared" si="499"/>
        <v>0</v>
      </c>
      <c r="AL346" s="79">
        <f t="shared" si="500"/>
        <v>0</v>
      </c>
      <c r="AM346" s="110">
        <f t="shared" si="528"/>
        <v>0</v>
      </c>
      <c r="AN346" s="535"/>
      <c r="AO346" s="535"/>
      <c r="AP346" s="407"/>
      <c r="AQ346" s="322"/>
      <c r="AR346" s="79">
        <f t="shared" si="501"/>
        <v>0</v>
      </c>
      <c r="AS346" s="79">
        <f t="shared" si="502"/>
        <v>0</v>
      </c>
      <c r="AT346" s="110">
        <f t="shared" si="529"/>
        <v>0</v>
      </c>
      <c r="AU346" s="535"/>
      <c r="AV346" s="535"/>
      <c r="AW346" s="407"/>
      <c r="AX346" s="322"/>
      <c r="AY346" s="79">
        <f t="shared" si="503"/>
        <v>0</v>
      </c>
      <c r="AZ346" s="79">
        <f t="shared" si="504"/>
        <v>0</v>
      </c>
      <c r="BA346" s="110">
        <f t="shared" si="530"/>
        <v>0</v>
      </c>
      <c r="BB346" s="535"/>
      <c r="BC346" s="535"/>
      <c r="BD346" s="407"/>
      <c r="BE346" s="322"/>
      <c r="BF346" s="79">
        <f t="shared" si="505"/>
        <v>0</v>
      </c>
      <c r="BG346" s="79">
        <f t="shared" si="506"/>
        <v>0</v>
      </c>
      <c r="BH346" s="110">
        <f t="shared" si="531"/>
        <v>0</v>
      </c>
      <c r="BI346" s="535"/>
      <c r="BJ346" s="535"/>
      <c r="BK346" s="407"/>
      <c r="BL346" s="322"/>
      <c r="BM346" s="79">
        <f t="shared" si="507"/>
        <v>0</v>
      </c>
      <c r="BN346" s="79">
        <f t="shared" si="508"/>
        <v>0</v>
      </c>
      <c r="BO346" s="110">
        <f t="shared" si="532"/>
        <v>0</v>
      </c>
      <c r="BP346" s="535"/>
      <c r="BQ346" s="535"/>
      <c r="BR346" s="407"/>
      <c r="BS346" s="322"/>
      <c r="BT346" s="79">
        <f t="shared" si="509"/>
        <v>0</v>
      </c>
      <c r="BU346" s="79">
        <f t="shared" si="510"/>
        <v>0</v>
      </c>
      <c r="BV346" s="110">
        <f t="shared" si="533"/>
        <v>0</v>
      </c>
      <c r="BW346" s="535"/>
      <c r="BX346" s="535"/>
      <c r="BY346" s="407"/>
      <c r="BZ346" s="322"/>
      <c r="CA346" s="79">
        <f t="shared" si="511"/>
        <v>0</v>
      </c>
      <c r="CB346" s="79">
        <f t="shared" si="512"/>
        <v>0</v>
      </c>
      <c r="CC346" s="110">
        <f t="shared" si="534"/>
        <v>0</v>
      </c>
      <c r="CD346" s="535"/>
      <c r="CE346" s="535"/>
      <c r="CF346" s="407"/>
      <c r="CG346" s="322"/>
      <c r="CH346" s="79">
        <f t="shared" si="513"/>
        <v>0</v>
      </c>
      <c r="CI346" s="79">
        <f t="shared" si="514"/>
        <v>0</v>
      </c>
      <c r="CJ346" s="110">
        <f t="shared" si="535"/>
        <v>0</v>
      </c>
      <c r="CK346" s="535"/>
      <c r="CL346" s="535"/>
      <c r="CM346" s="407"/>
      <c r="CN346" s="322"/>
      <c r="CO346" s="79">
        <f t="shared" si="515"/>
        <v>0</v>
      </c>
      <c r="CP346" s="79">
        <f t="shared" si="516"/>
        <v>0</v>
      </c>
      <c r="CQ346" s="110">
        <f t="shared" si="536"/>
        <v>0</v>
      </c>
      <c r="CR346" s="535"/>
      <c r="CS346" s="535"/>
      <c r="CT346" s="407"/>
      <c r="CU346" s="322"/>
      <c r="CV346" s="79">
        <f t="shared" si="517"/>
        <v>0</v>
      </c>
      <c r="CW346" s="79">
        <f t="shared" si="518"/>
        <v>0</v>
      </c>
      <c r="CX346" s="110">
        <f t="shared" si="537"/>
        <v>0</v>
      </c>
      <c r="CY346" s="535"/>
      <c r="CZ346" s="535"/>
      <c r="DA346" s="407"/>
      <c r="DB346" s="322"/>
      <c r="DC346" s="79">
        <f t="shared" si="519"/>
        <v>0</v>
      </c>
      <c r="DD346" s="79">
        <f t="shared" si="520"/>
        <v>0</v>
      </c>
      <c r="DE346" s="110">
        <f t="shared" si="538"/>
        <v>0</v>
      </c>
      <c r="DF346" s="535"/>
      <c r="DG346" s="535"/>
      <c r="DH346" s="407"/>
      <c r="DI346" s="322"/>
      <c r="DJ346" s="79">
        <f t="shared" si="521"/>
        <v>0</v>
      </c>
      <c r="DK346" s="79">
        <f t="shared" si="522"/>
        <v>0</v>
      </c>
      <c r="DL346" s="110">
        <f t="shared" si="539"/>
        <v>0</v>
      </c>
      <c r="DM346" s="535"/>
      <c r="DN346" s="535"/>
      <c r="DO346" s="407"/>
      <c r="DP346" s="322"/>
      <c r="DQ346" s="79">
        <f t="shared" si="523"/>
        <v>0</v>
      </c>
      <c r="DR346" s="79">
        <f t="shared" si="524"/>
        <v>0</v>
      </c>
      <c r="DS346" s="110">
        <f t="shared" si="540"/>
        <v>0</v>
      </c>
      <c r="DT346" s="535"/>
      <c r="DU346" s="535"/>
      <c r="DV346" s="407"/>
    </row>
    <row r="347" spans="1:126" s="2" customFormat="1" ht="12.75" outlineLevel="1" x14ac:dyDescent="0.2">
      <c r="A347" s="196" t="s">
        <v>253</v>
      </c>
      <c r="B347" s="166"/>
      <c r="C347" s="57"/>
      <c r="D347" s="57"/>
      <c r="E347" s="110">
        <f t="shared" si="489"/>
        <v>0</v>
      </c>
      <c r="F347" s="212"/>
      <c r="G347" s="18"/>
      <c r="H347" s="323" t="s">
        <v>345</v>
      </c>
      <c r="I347" s="79">
        <f t="shared" si="490"/>
        <v>0</v>
      </c>
      <c r="J347" s="79">
        <f t="shared" si="491"/>
        <v>0</v>
      </c>
      <c r="K347" s="110">
        <f t="shared" si="492"/>
        <v>0</v>
      </c>
      <c r="L347" s="535"/>
      <c r="M347" s="535"/>
      <c r="N347" s="407"/>
      <c r="O347" s="322" t="str">
        <f t="shared" si="440"/>
        <v>SLC</v>
      </c>
      <c r="P347" s="79">
        <f t="shared" si="493"/>
        <v>0</v>
      </c>
      <c r="Q347" s="79">
        <f t="shared" si="494"/>
        <v>0</v>
      </c>
      <c r="R347" s="110">
        <f t="shared" si="525"/>
        <v>0</v>
      </c>
      <c r="S347" s="535"/>
      <c r="T347" s="535"/>
      <c r="U347" s="407"/>
      <c r="V347" s="322"/>
      <c r="W347" s="79">
        <f t="shared" si="495"/>
        <v>0</v>
      </c>
      <c r="X347" s="79">
        <f t="shared" si="496"/>
        <v>0</v>
      </c>
      <c r="Y347" s="110">
        <f t="shared" si="526"/>
        <v>0</v>
      </c>
      <c r="Z347" s="535"/>
      <c r="AA347" s="535"/>
      <c r="AB347" s="407"/>
      <c r="AC347" s="322"/>
      <c r="AD347" s="79">
        <f t="shared" si="497"/>
        <v>0</v>
      </c>
      <c r="AE347" s="79">
        <f t="shared" si="498"/>
        <v>0</v>
      </c>
      <c r="AF347" s="110">
        <f t="shared" si="527"/>
        <v>0</v>
      </c>
      <c r="AG347" s="535"/>
      <c r="AH347" s="535"/>
      <c r="AI347" s="407"/>
      <c r="AJ347" s="322"/>
      <c r="AK347" s="79">
        <f t="shared" si="499"/>
        <v>0</v>
      </c>
      <c r="AL347" s="79">
        <f t="shared" si="500"/>
        <v>0</v>
      </c>
      <c r="AM347" s="110">
        <f t="shared" si="528"/>
        <v>0</v>
      </c>
      <c r="AN347" s="535"/>
      <c r="AO347" s="535"/>
      <c r="AP347" s="407"/>
      <c r="AQ347" s="322"/>
      <c r="AR347" s="79">
        <f t="shared" si="501"/>
        <v>0</v>
      </c>
      <c r="AS347" s="79">
        <f t="shared" si="502"/>
        <v>0</v>
      </c>
      <c r="AT347" s="110">
        <f t="shared" si="529"/>
        <v>0</v>
      </c>
      <c r="AU347" s="535"/>
      <c r="AV347" s="535"/>
      <c r="AW347" s="407"/>
      <c r="AX347" s="322"/>
      <c r="AY347" s="79">
        <f t="shared" si="503"/>
        <v>0</v>
      </c>
      <c r="AZ347" s="79">
        <f t="shared" si="504"/>
        <v>0</v>
      </c>
      <c r="BA347" s="110">
        <f t="shared" si="530"/>
        <v>0</v>
      </c>
      <c r="BB347" s="535"/>
      <c r="BC347" s="535"/>
      <c r="BD347" s="407"/>
      <c r="BE347" s="322"/>
      <c r="BF347" s="79">
        <f t="shared" si="505"/>
        <v>0</v>
      </c>
      <c r="BG347" s="79">
        <f t="shared" si="506"/>
        <v>0</v>
      </c>
      <c r="BH347" s="110">
        <f t="shared" si="531"/>
        <v>0</v>
      </c>
      <c r="BI347" s="535"/>
      <c r="BJ347" s="535"/>
      <c r="BK347" s="407"/>
      <c r="BL347" s="322"/>
      <c r="BM347" s="79">
        <f t="shared" si="507"/>
        <v>0</v>
      </c>
      <c r="BN347" s="79">
        <f t="shared" si="508"/>
        <v>0</v>
      </c>
      <c r="BO347" s="110">
        <f t="shared" si="532"/>
        <v>0</v>
      </c>
      <c r="BP347" s="535"/>
      <c r="BQ347" s="535"/>
      <c r="BR347" s="407"/>
      <c r="BS347" s="322"/>
      <c r="BT347" s="79">
        <f t="shared" si="509"/>
        <v>0</v>
      </c>
      <c r="BU347" s="79">
        <f t="shared" si="510"/>
        <v>0</v>
      </c>
      <c r="BV347" s="110">
        <f t="shared" si="533"/>
        <v>0</v>
      </c>
      <c r="BW347" s="535"/>
      <c r="BX347" s="535"/>
      <c r="BY347" s="407"/>
      <c r="BZ347" s="322"/>
      <c r="CA347" s="79">
        <f t="shared" si="511"/>
        <v>0</v>
      </c>
      <c r="CB347" s="79">
        <f t="shared" si="512"/>
        <v>0</v>
      </c>
      <c r="CC347" s="110">
        <f t="shared" si="534"/>
        <v>0</v>
      </c>
      <c r="CD347" s="535"/>
      <c r="CE347" s="535"/>
      <c r="CF347" s="407"/>
      <c r="CG347" s="322"/>
      <c r="CH347" s="79">
        <f t="shared" si="513"/>
        <v>0</v>
      </c>
      <c r="CI347" s="79">
        <f t="shared" si="514"/>
        <v>0</v>
      </c>
      <c r="CJ347" s="110">
        <f t="shared" si="535"/>
        <v>0</v>
      </c>
      <c r="CK347" s="535"/>
      <c r="CL347" s="535"/>
      <c r="CM347" s="407"/>
      <c r="CN347" s="322"/>
      <c r="CO347" s="79">
        <f t="shared" si="515"/>
        <v>0</v>
      </c>
      <c r="CP347" s="79">
        <f t="shared" si="516"/>
        <v>0</v>
      </c>
      <c r="CQ347" s="110">
        <f t="shared" si="536"/>
        <v>0</v>
      </c>
      <c r="CR347" s="535"/>
      <c r="CS347" s="535"/>
      <c r="CT347" s="407"/>
      <c r="CU347" s="322"/>
      <c r="CV347" s="79">
        <f t="shared" si="517"/>
        <v>0</v>
      </c>
      <c r="CW347" s="79">
        <f t="shared" si="518"/>
        <v>0</v>
      </c>
      <c r="CX347" s="110">
        <f t="shared" si="537"/>
        <v>0</v>
      </c>
      <c r="CY347" s="535"/>
      <c r="CZ347" s="535"/>
      <c r="DA347" s="407"/>
      <c r="DB347" s="322"/>
      <c r="DC347" s="79">
        <f t="shared" si="519"/>
        <v>0</v>
      </c>
      <c r="DD347" s="79">
        <f t="shared" si="520"/>
        <v>0</v>
      </c>
      <c r="DE347" s="110">
        <f t="shared" si="538"/>
        <v>0</v>
      </c>
      <c r="DF347" s="535"/>
      <c r="DG347" s="535"/>
      <c r="DH347" s="407"/>
      <c r="DI347" s="322"/>
      <c r="DJ347" s="79">
        <f t="shared" si="521"/>
        <v>0</v>
      </c>
      <c r="DK347" s="79">
        <f t="shared" si="522"/>
        <v>0</v>
      </c>
      <c r="DL347" s="110">
        <f t="shared" si="539"/>
        <v>0</v>
      </c>
      <c r="DM347" s="535"/>
      <c r="DN347" s="535"/>
      <c r="DO347" s="407"/>
      <c r="DP347" s="322"/>
      <c r="DQ347" s="79">
        <f t="shared" si="523"/>
        <v>0</v>
      </c>
      <c r="DR347" s="79">
        <f t="shared" si="524"/>
        <v>0</v>
      </c>
      <c r="DS347" s="110">
        <f t="shared" si="540"/>
        <v>0</v>
      </c>
      <c r="DT347" s="535"/>
      <c r="DU347" s="535"/>
      <c r="DV347" s="407"/>
    </row>
    <row r="348" spans="1:126" s="2" customFormat="1" ht="12.75" outlineLevel="1" x14ac:dyDescent="0.2">
      <c r="A348" s="196" t="s">
        <v>236</v>
      </c>
      <c r="B348" s="166"/>
      <c r="C348" s="57"/>
      <c r="D348" s="57"/>
      <c r="E348" s="110">
        <f t="shared" si="489"/>
        <v>0</v>
      </c>
      <c r="F348" s="212"/>
      <c r="G348" s="22" t="s">
        <v>275</v>
      </c>
      <c r="H348" s="323" t="s">
        <v>345</v>
      </c>
      <c r="I348" s="79">
        <f t="shared" si="490"/>
        <v>0</v>
      </c>
      <c r="J348" s="79">
        <f t="shared" si="491"/>
        <v>0</v>
      </c>
      <c r="K348" s="110">
        <f t="shared" si="492"/>
        <v>0</v>
      </c>
      <c r="L348" s="535"/>
      <c r="M348" s="535"/>
      <c r="N348" s="407"/>
      <c r="O348" s="322" t="str">
        <f t="shared" si="440"/>
        <v>SLC</v>
      </c>
      <c r="P348" s="79">
        <f t="shared" si="493"/>
        <v>0</v>
      </c>
      <c r="Q348" s="79">
        <f t="shared" si="494"/>
        <v>0</v>
      </c>
      <c r="R348" s="110">
        <f t="shared" si="525"/>
        <v>0</v>
      </c>
      <c r="S348" s="535"/>
      <c r="T348" s="535"/>
      <c r="U348" s="407"/>
      <c r="V348" s="322"/>
      <c r="W348" s="79">
        <f t="shared" si="495"/>
        <v>0</v>
      </c>
      <c r="X348" s="79">
        <f t="shared" si="496"/>
        <v>0</v>
      </c>
      <c r="Y348" s="110">
        <f t="shared" si="526"/>
        <v>0</v>
      </c>
      <c r="Z348" s="535"/>
      <c r="AA348" s="535"/>
      <c r="AB348" s="407"/>
      <c r="AC348" s="322"/>
      <c r="AD348" s="79">
        <f t="shared" si="497"/>
        <v>0</v>
      </c>
      <c r="AE348" s="79">
        <f t="shared" si="498"/>
        <v>0</v>
      </c>
      <c r="AF348" s="110">
        <f t="shared" si="527"/>
        <v>0</v>
      </c>
      <c r="AG348" s="535"/>
      <c r="AH348" s="535"/>
      <c r="AI348" s="407"/>
      <c r="AJ348" s="322"/>
      <c r="AK348" s="79">
        <f t="shared" si="499"/>
        <v>0</v>
      </c>
      <c r="AL348" s="79">
        <f t="shared" si="500"/>
        <v>0</v>
      </c>
      <c r="AM348" s="110">
        <f t="shared" si="528"/>
        <v>0</v>
      </c>
      <c r="AN348" s="535"/>
      <c r="AO348" s="535"/>
      <c r="AP348" s="407"/>
      <c r="AQ348" s="322"/>
      <c r="AR348" s="79">
        <f t="shared" si="501"/>
        <v>0</v>
      </c>
      <c r="AS348" s="79">
        <f t="shared" si="502"/>
        <v>0</v>
      </c>
      <c r="AT348" s="110">
        <f t="shared" si="529"/>
        <v>0</v>
      </c>
      <c r="AU348" s="535"/>
      <c r="AV348" s="535"/>
      <c r="AW348" s="407"/>
      <c r="AX348" s="322"/>
      <c r="AY348" s="79">
        <f t="shared" si="503"/>
        <v>0</v>
      </c>
      <c r="AZ348" s="79">
        <f t="shared" si="504"/>
        <v>0</v>
      </c>
      <c r="BA348" s="110">
        <f t="shared" si="530"/>
        <v>0</v>
      </c>
      <c r="BB348" s="535"/>
      <c r="BC348" s="535"/>
      <c r="BD348" s="407"/>
      <c r="BE348" s="322"/>
      <c r="BF348" s="79">
        <f t="shared" si="505"/>
        <v>0</v>
      </c>
      <c r="BG348" s="79">
        <f t="shared" si="506"/>
        <v>0</v>
      </c>
      <c r="BH348" s="110">
        <f t="shared" si="531"/>
        <v>0</v>
      </c>
      <c r="BI348" s="535"/>
      <c r="BJ348" s="535"/>
      <c r="BK348" s="407"/>
      <c r="BL348" s="322"/>
      <c r="BM348" s="79">
        <f t="shared" si="507"/>
        <v>0</v>
      </c>
      <c r="BN348" s="79">
        <f t="shared" si="508"/>
        <v>0</v>
      </c>
      <c r="BO348" s="110">
        <f t="shared" si="532"/>
        <v>0</v>
      </c>
      <c r="BP348" s="535"/>
      <c r="BQ348" s="535"/>
      <c r="BR348" s="407"/>
      <c r="BS348" s="322"/>
      <c r="BT348" s="79">
        <f t="shared" si="509"/>
        <v>0</v>
      </c>
      <c r="BU348" s="79">
        <f t="shared" si="510"/>
        <v>0</v>
      </c>
      <c r="BV348" s="110">
        <f t="shared" si="533"/>
        <v>0</v>
      </c>
      <c r="BW348" s="535"/>
      <c r="BX348" s="535"/>
      <c r="BY348" s="407"/>
      <c r="BZ348" s="322"/>
      <c r="CA348" s="79">
        <f t="shared" si="511"/>
        <v>0</v>
      </c>
      <c r="CB348" s="79">
        <f t="shared" si="512"/>
        <v>0</v>
      </c>
      <c r="CC348" s="110">
        <f t="shared" si="534"/>
        <v>0</v>
      </c>
      <c r="CD348" s="535"/>
      <c r="CE348" s="535"/>
      <c r="CF348" s="407"/>
      <c r="CG348" s="322"/>
      <c r="CH348" s="79">
        <f t="shared" si="513"/>
        <v>0</v>
      </c>
      <c r="CI348" s="79">
        <f t="shared" si="514"/>
        <v>0</v>
      </c>
      <c r="CJ348" s="110">
        <f t="shared" si="535"/>
        <v>0</v>
      </c>
      <c r="CK348" s="535"/>
      <c r="CL348" s="535"/>
      <c r="CM348" s="407"/>
      <c r="CN348" s="322"/>
      <c r="CO348" s="79">
        <f t="shared" si="515"/>
        <v>0</v>
      </c>
      <c r="CP348" s="79">
        <f t="shared" si="516"/>
        <v>0</v>
      </c>
      <c r="CQ348" s="110">
        <f t="shared" si="536"/>
        <v>0</v>
      </c>
      <c r="CR348" s="535"/>
      <c r="CS348" s="535"/>
      <c r="CT348" s="407"/>
      <c r="CU348" s="322"/>
      <c r="CV348" s="79">
        <f t="shared" si="517"/>
        <v>0</v>
      </c>
      <c r="CW348" s="79">
        <f t="shared" si="518"/>
        <v>0</v>
      </c>
      <c r="CX348" s="110">
        <f t="shared" si="537"/>
        <v>0</v>
      </c>
      <c r="CY348" s="535"/>
      <c r="CZ348" s="535"/>
      <c r="DA348" s="407"/>
      <c r="DB348" s="322"/>
      <c r="DC348" s="79">
        <f t="shared" si="519"/>
        <v>0</v>
      </c>
      <c r="DD348" s="79">
        <f t="shared" si="520"/>
        <v>0</v>
      </c>
      <c r="DE348" s="110">
        <f t="shared" si="538"/>
        <v>0</v>
      </c>
      <c r="DF348" s="535"/>
      <c r="DG348" s="535"/>
      <c r="DH348" s="407"/>
      <c r="DI348" s="322"/>
      <c r="DJ348" s="79">
        <f t="shared" si="521"/>
        <v>0</v>
      </c>
      <c r="DK348" s="79">
        <f t="shared" si="522"/>
        <v>0</v>
      </c>
      <c r="DL348" s="110">
        <f t="shared" si="539"/>
        <v>0</v>
      </c>
      <c r="DM348" s="535"/>
      <c r="DN348" s="535"/>
      <c r="DO348" s="407"/>
      <c r="DP348" s="322"/>
      <c r="DQ348" s="79">
        <f t="shared" si="523"/>
        <v>0</v>
      </c>
      <c r="DR348" s="79">
        <f t="shared" si="524"/>
        <v>0</v>
      </c>
      <c r="DS348" s="110">
        <f t="shared" si="540"/>
        <v>0</v>
      </c>
      <c r="DT348" s="535"/>
      <c r="DU348" s="535"/>
      <c r="DV348" s="407"/>
    </row>
    <row r="349" spans="1:126" s="2" customFormat="1" ht="12.75" outlineLevel="1" x14ac:dyDescent="0.2">
      <c r="A349" s="196" t="s">
        <v>234</v>
      </c>
      <c r="B349" s="166" t="s">
        <v>64</v>
      </c>
      <c r="C349" s="57"/>
      <c r="D349" s="57"/>
      <c r="E349" s="110">
        <f t="shared" si="489"/>
        <v>0</v>
      </c>
      <c r="F349" s="212"/>
      <c r="G349" s="18" t="s">
        <v>248</v>
      </c>
      <c r="H349" s="323" t="s">
        <v>345</v>
      </c>
      <c r="I349" s="79">
        <f t="shared" si="490"/>
        <v>0</v>
      </c>
      <c r="J349" s="79">
        <f t="shared" si="491"/>
        <v>0</v>
      </c>
      <c r="K349" s="110">
        <f t="shared" si="492"/>
        <v>0</v>
      </c>
      <c r="L349" s="535"/>
      <c r="M349" s="535"/>
      <c r="N349" s="407"/>
      <c r="O349" s="322" t="str">
        <f t="shared" si="440"/>
        <v>SLC</v>
      </c>
      <c r="P349" s="79">
        <f t="shared" si="493"/>
        <v>0</v>
      </c>
      <c r="Q349" s="79">
        <f t="shared" si="494"/>
        <v>0</v>
      </c>
      <c r="R349" s="110">
        <f t="shared" si="525"/>
        <v>0</v>
      </c>
      <c r="S349" s="535"/>
      <c r="T349" s="535"/>
      <c r="U349" s="407"/>
      <c r="V349" s="322"/>
      <c r="W349" s="79">
        <f t="shared" si="495"/>
        <v>0</v>
      </c>
      <c r="X349" s="79">
        <f t="shared" si="496"/>
        <v>0</v>
      </c>
      <c r="Y349" s="110">
        <f t="shared" si="526"/>
        <v>0</v>
      </c>
      <c r="Z349" s="535"/>
      <c r="AA349" s="535"/>
      <c r="AB349" s="407"/>
      <c r="AC349" s="322"/>
      <c r="AD349" s="79">
        <f t="shared" si="497"/>
        <v>0</v>
      </c>
      <c r="AE349" s="79">
        <f t="shared" si="498"/>
        <v>0</v>
      </c>
      <c r="AF349" s="110">
        <f t="shared" si="527"/>
        <v>0</v>
      </c>
      <c r="AG349" s="535"/>
      <c r="AH349" s="535"/>
      <c r="AI349" s="407"/>
      <c r="AJ349" s="322"/>
      <c r="AK349" s="79">
        <f t="shared" si="499"/>
        <v>0</v>
      </c>
      <c r="AL349" s="79">
        <f t="shared" si="500"/>
        <v>0</v>
      </c>
      <c r="AM349" s="110">
        <f t="shared" si="528"/>
        <v>0</v>
      </c>
      <c r="AN349" s="535"/>
      <c r="AO349" s="535"/>
      <c r="AP349" s="407"/>
      <c r="AQ349" s="322"/>
      <c r="AR349" s="79">
        <f t="shared" si="501"/>
        <v>0</v>
      </c>
      <c r="AS349" s="79">
        <f t="shared" si="502"/>
        <v>0</v>
      </c>
      <c r="AT349" s="110">
        <f t="shared" si="529"/>
        <v>0</v>
      </c>
      <c r="AU349" s="535"/>
      <c r="AV349" s="535"/>
      <c r="AW349" s="407"/>
      <c r="AX349" s="322"/>
      <c r="AY349" s="79">
        <f t="shared" si="503"/>
        <v>0</v>
      </c>
      <c r="AZ349" s="79">
        <f t="shared" si="504"/>
        <v>0</v>
      </c>
      <c r="BA349" s="110">
        <f t="shared" si="530"/>
        <v>0</v>
      </c>
      <c r="BB349" s="535"/>
      <c r="BC349" s="535"/>
      <c r="BD349" s="407"/>
      <c r="BE349" s="322"/>
      <c r="BF349" s="79">
        <f t="shared" si="505"/>
        <v>0</v>
      </c>
      <c r="BG349" s="79">
        <f t="shared" si="506"/>
        <v>0</v>
      </c>
      <c r="BH349" s="110">
        <f t="shared" si="531"/>
        <v>0</v>
      </c>
      <c r="BI349" s="535"/>
      <c r="BJ349" s="535"/>
      <c r="BK349" s="407"/>
      <c r="BL349" s="322"/>
      <c r="BM349" s="79">
        <f t="shared" si="507"/>
        <v>0</v>
      </c>
      <c r="BN349" s="79">
        <f t="shared" si="508"/>
        <v>0</v>
      </c>
      <c r="BO349" s="110">
        <f t="shared" si="532"/>
        <v>0</v>
      </c>
      <c r="BP349" s="535"/>
      <c r="BQ349" s="535"/>
      <c r="BR349" s="407"/>
      <c r="BS349" s="322"/>
      <c r="BT349" s="79">
        <f t="shared" si="509"/>
        <v>0</v>
      </c>
      <c r="BU349" s="79">
        <f t="shared" si="510"/>
        <v>0</v>
      </c>
      <c r="BV349" s="110">
        <f t="shared" si="533"/>
        <v>0</v>
      </c>
      <c r="BW349" s="535"/>
      <c r="BX349" s="535"/>
      <c r="BY349" s="407"/>
      <c r="BZ349" s="322"/>
      <c r="CA349" s="79">
        <f t="shared" si="511"/>
        <v>0</v>
      </c>
      <c r="CB349" s="79">
        <f t="shared" si="512"/>
        <v>0</v>
      </c>
      <c r="CC349" s="110">
        <f t="shared" si="534"/>
        <v>0</v>
      </c>
      <c r="CD349" s="535"/>
      <c r="CE349" s="535"/>
      <c r="CF349" s="407"/>
      <c r="CG349" s="322"/>
      <c r="CH349" s="79">
        <f t="shared" si="513"/>
        <v>0</v>
      </c>
      <c r="CI349" s="79">
        <f t="shared" si="514"/>
        <v>0</v>
      </c>
      <c r="CJ349" s="110">
        <f t="shared" si="535"/>
        <v>0</v>
      </c>
      <c r="CK349" s="535"/>
      <c r="CL349" s="535"/>
      <c r="CM349" s="407"/>
      <c r="CN349" s="322"/>
      <c r="CO349" s="79">
        <f t="shared" si="515"/>
        <v>0</v>
      </c>
      <c r="CP349" s="79">
        <f t="shared" si="516"/>
        <v>0</v>
      </c>
      <c r="CQ349" s="110">
        <f t="shared" si="536"/>
        <v>0</v>
      </c>
      <c r="CR349" s="535"/>
      <c r="CS349" s="535"/>
      <c r="CT349" s="407"/>
      <c r="CU349" s="322"/>
      <c r="CV349" s="79">
        <f t="shared" si="517"/>
        <v>0</v>
      </c>
      <c r="CW349" s="79">
        <f t="shared" si="518"/>
        <v>0</v>
      </c>
      <c r="CX349" s="110">
        <f t="shared" si="537"/>
        <v>0</v>
      </c>
      <c r="CY349" s="535"/>
      <c r="CZ349" s="535"/>
      <c r="DA349" s="407"/>
      <c r="DB349" s="322"/>
      <c r="DC349" s="79">
        <f t="shared" si="519"/>
        <v>0</v>
      </c>
      <c r="DD349" s="79">
        <f t="shared" si="520"/>
        <v>0</v>
      </c>
      <c r="DE349" s="110">
        <f t="shared" si="538"/>
        <v>0</v>
      </c>
      <c r="DF349" s="535"/>
      <c r="DG349" s="535"/>
      <c r="DH349" s="407"/>
      <c r="DI349" s="322"/>
      <c r="DJ349" s="79">
        <f t="shared" si="521"/>
        <v>0</v>
      </c>
      <c r="DK349" s="79">
        <f t="shared" si="522"/>
        <v>0</v>
      </c>
      <c r="DL349" s="110">
        <f t="shared" si="539"/>
        <v>0</v>
      </c>
      <c r="DM349" s="535"/>
      <c r="DN349" s="535"/>
      <c r="DO349" s="407"/>
      <c r="DP349" s="322"/>
      <c r="DQ349" s="79">
        <f t="shared" si="523"/>
        <v>0</v>
      </c>
      <c r="DR349" s="79">
        <f t="shared" si="524"/>
        <v>0</v>
      </c>
      <c r="DS349" s="110">
        <f t="shared" si="540"/>
        <v>0</v>
      </c>
      <c r="DT349" s="535"/>
      <c r="DU349" s="535"/>
      <c r="DV349" s="407"/>
    </row>
    <row r="350" spans="1:126" s="2" customFormat="1" ht="12.75" outlineLevel="1" x14ac:dyDescent="0.2">
      <c r="A350" s="196" t="s">
        <v>22</v>
      </c>
      <c r="B350" s="166"/>
      <c r="C350" s="57"/>
      <c r="D350" s="57"/>
      <c r="E350" s="110">
        <f t="shared" si="489"/>
        <v>0</v>
      </c>
      <c r="F350" s="212"/>
      <c r="G350" s="18"/>
      <c r="H350" s="323" t="s">
        <v>345</v>
      </c>
      <c r="I350" s="79">
        <f t="shared" si="490"/>
        <v>0</v>
      </c>
      <c r="J350" s="79">
        <f t="shared" si="491"/>
        <v>0</v>
      </c>
      <c r="K350" s="110">
        <f t="shared" si="492"/>
        <v>0</v>
      </c>
      <c r="L350" s="535"/>
      <c r="M350" s="535"/>
      <c r="N350" s="407"/>
      <c r="O350" s="322" t="str">
        <f t="shared" si="440"/>
        <v>SLC</v>
      </c>
      <c r="P350" s="79">
        <f t="shared" si="493"/>
        <v>0</v>
      </c>
      <c r="Q350" s="79">
        <f t="shared" si="494"/>
        <v>0</v>
      </c>
      <c r="R350" s="110">
        <f t="shared" si="525"/>
        <v>0</v>
      </c>
      <c r="S350" s="535"/>
      <c r="T350" s="535"/>
      <c r="U350" s="407"/>
      <c r="V350" s="322"/>
      <c r="W350" s="79">
        <f t="shared" si="495"/>
        <v>0</v>
      </c>
      <c r="X350" s="79">
        <f t="shared" si="496"/>
        <v>0</v>
      </c>
      <c r="Y350" s="110">
        <f t="shared" si="526"/>
        <v>0</v>
      </c>
      <c r="Z350" s="535"/>
      <c r="AA350" s="535"/>
      <c r="AB350" s="407"/>
      <c r="AC350" s="322"/>
      <c r="AD350" s="79">
        <f t="shared" si="497"/>
        <v>0</v>
      </c>
      <c r="AE350" s="79">
        <f t="shared" si="498"/>
        <v>0</v>
      </c>
      <c r="AF350" s="110">
        <f t="shared" si="527"/>
        <v>0</v>
      </c>
      <c r="AG350" s="535"/>
      <c r="AH350" s="535"/>
      <c r="AI350" s="407"/>
      <c r="AJ350" s="322"/>
      <c r="AK350" s="79">
        <f t="shared" si="499"/>
        <v>0</v>
      </c>
      <c r="AL350" s="79">
        <f t="shared" si="500"/>
        <v>0</v>
      </c>
      <c r="AM350" s="110">
        <f t="shared" si="528"/>
        <v>0</v>
      </c>
      <c r="AN350" s="535"/>
      <c r="AO350" s="535"/>
      <c r="AP350" s="407"/>
      <c r="AQ350" s="322"/>
      <c r="AR350" s="79">
        <f t="shared" si="501"/>
        <v>0</v>
      </c>
      <c r="AS350" s="79">
        <f t="shared" si="502"/>
        <v>0</v>
      </c>
      <c r="AT350" s="110">
        <f t="shared" si="529"/>
        <v>0</v>
      </c>
      <c r="AU350" s="535"/>
      <c r="AV350" s="535"/>
      <c r="AW350" s="407"/>
      <c r="AX350" s="322"/>
      <c r="AY350" s="79">
        <f t="shared" si="503"/>
        <v>0</v>
      </c>
      <c r="AZ350" s="79">
        <f t="shared" si="504"/>
        <v>0</v>
      </c>
      <c r="BA350" s="110">
        <f t="shared" si="530"/>
        <v>0</v>
      </c>
      <c r="BB350" s="535"/>
      <c r="BC350" s="535"/>
      <c r="BD350" s="407"/>
      <c r="BE350" s="322"/>
      <c r="BF350" s="79">
        <f t="shared" si="505"/>
        <v>0</v>
      </c>
      <c r="BG350" s="79">
        <f t="shared" si="506"/>
        <v>0</v>
      </c>
      <c r="BH350" s="110">
        <f t="shared" si="531"/>
        <v>0</v>
      </c>
      <c r="BI350" s="535"/>
      <c r="BJ350" s="535"/>
      <c r="BK350" s="407"/>
      <c r="BL350" s="322"/>
      <c r="BM350" s="79">
        <f t="shared" si="507"/>
        <v>0</v>
      </c>
      <c r="BN350" s="79">
        <f t="shared" si="508"/>
        <v>0</v>
      </c>
      <c r="BO350" s="110">
        <f t="shared" si="532"/>
        <v>0</v>
      </c>
      <c r="BP350" s="535"/>
      <c r="BQ350" s="535"/>
      <c r="BR350" s="407"/>
      <c r="BS350" s="322"/>
      <c r="BT350" s="79">
        <f t="shared" si="509"/>
        <v>0</v>
      </c>
      <c r="BU350" s="79">
        <f t="shared" si="510"/>
        <v>0</v>
      </c>
      <c r="BV350" s="110">
        <f t="shared" si="533"/>
        <v>0</v>
      </c>
      <c r="BW350" s="535"/>
      <c r="BX350" s="535"/>
      <c r="BY350" s="407"/>
      <c r="BZ350" s="322"/>
      <c r="CA350" s="79">
        <f t="shared" si="511"/>
        <v>0</v>
      </c>
      <c r="CB350" s="79">
        <f t="shared" si="512"/>
        <v>0</v>
      </c>
      <c r="CC350" s="110">
        <f t="shared" si="534"/>
        <v>0</v>
      </c>
      <c r="CD350" s="535"/>
      <c r="CE350" s="535"/>
      <c r="CF350" s="407"/>
      <c r="CG350" s="322"/>
      <c r="CH350" s="79">
        <f t="shared" si="513"/>
        <v>0</v>
      </c>
      <c r="CI350" s="79">
        <f t="shared" si="514"/>
        <v>0</v>
      </c>
      <c r="CJ350" s="110">
        <f t="shared" si="535"/>
        <v>0</v>
      </c>
      <c r="CK350" s="535"/>
      <c r="CL350" s="535"/>
      <c r="CM350" s="407"/>
      <c r="CN350" s="322"/>
      <c r="CO350" s="79">
        <f t="shared" si="515"/>
        <v>0</v>
      </c>
      <c r="CP350" s="79">
        <f t="shared" si="516"/>
        <v>0</v>
      </c>
      <c r="CQ350" s="110">
        <f t="shared" si="536"/>
        <v>0</v>
      </c>
      <c r="CR350" s="535"/>
      <c r="CS350" s="535"/>
      <c r="CT350" s="407"/>
      <c r="CU350" s="322"/>
      <c r="CV350" s="79">
        <f t="shared" si="517"/>
        <v>0</v>
      </c>
      <c r="CW350" s="79">
        <f t="shared" si="518"/>
        <v>0</v>
      </c>
      <c r="CX350" s="110">
        <f t="shared" si="537"/>
        <v>0</v>
      </c>
      <c r="CY350" s="535"/>
      <c r="CZ350" s="535"/>
      <c r="DA350" s="407"/>
      <c r="DB350" s="322"/>
      <c r="DC350" s="79">
        <f t="shared" si="519"/>
        <v>0</v>
      </c>
      <c r="DD350" s="79">
        <f t="shared" si="520"/>
        <v>0</v>
      </c>
      <c r="DE350" s="110">
        <f t="shared" si="538"/>
        <v>0</v>
      </c>
      <c r="DF350" s="535"/>
      <c r="DG350" s="535"/>
      <c r="DH350" s="407"/>
      <c r="DI350" s="322"/>
      <c r="DJ350" s="79">
        <f t="shared" si="521"/>
        <v>0</v>
      </c>
      <c r="DK350" s="79">
        <f t="shared" si="522"/>
        <v>0</v>
      </c>
      <c r="DL350" s="110">
        <f t="shared" si="539"/>
        <v>0</v>
      </c>
      <c r="DM350" s="535"/>
      <c r="DN350" s="535"/>
      <c r="DO350" s="407"/>
      <c r="DP350" s="322"/>
      <c r="DQ350" s="79">
        <f t="shared" si="523"/>
        <v>0</v>
      </c>
      <c r="DR350" s="79">
        <f t="shared" si="524"/>
        <v>0</v>
      </c>
      <c r="DS350" s="110">
        <f t="shared" si="540"/>
        <v>0</v>
      </c>
      <c r="DT350" s="535"/>
      <c r="DU350" s="535"/>
      <c r="DV350" s="407"/>
    </row>
    <row r="351" spans="1:126" s="2" customFormat="1" ht="12.75" outlineLevel="1" x14ac:dyDescent="0.2">
      <c r="A351" s="196" t="s">
        <v>254</v>
      </c>
      <c r="B351" s="166"/>
      <c r="C351" s="57"/>
      <c r="D351" s="57"/>
      <c r="E351" s="110">
        <f t="shared" si="489"/>
        <v>0</v>
      </c>
      <c r="F351" s="212"/>
      <c r="G351" s="18"/>
      <c r="H351" s="323" t="s">
        <v>345</v>
      </c>
      <c r="I351" s="79">
        <f t="shared" si="490"/>
        <v>0</v>
      </c>
      <c r="J351" s="79">
        <f t="shared" si="491"/>
        <v>0</v>
      </c>
      <c r="K351" s="110">
        <f t="shared" si="492"/>
        <v>0</v>
      </c>
      <c r="L351" s="535"/>
      <c r="M351" s="535"/>
      <c r="N351" s="407"/>
      <c r="O351" s="322" t="str">
        <f t="shared" si="440"/>
        <v>SLC</v>
      </c>
      <c r="P351" s="79">
        <f t="shared" si="493"/>
        <v>0</v>
      </c>
      <c r="Q351" s="79">
        <f t="shared" si="494"/>
        <v>0</v>
      </c>
      <c r="R351" s="110">
        <f t="shared" si="525"/>
        <v>0</v>
      </c>
      <c r="S351" s="535"/>
      <c r="T351" s="535"/>
      <c r="U351" s="407"/>
      <c r="V351" s="322"/>
      <c r="W351" s="79">
        <f t="shared" si="495"/>
        <v>0</v>
      </c>
      <c r="X351" s="79">
        <f t="shared" si="496"/>
        <v>0</v>
      </c>
      <c r="Y351" s="110">
        <f t="shared" si="526"/>
        <v>0</v>
      </c>
      <c r="Z351" s="535"/>
      <c r="AA351" s="535"/>
      <c r="AB351" s="407"/>
      <c r="AC351" s="322"/>
      <c r="AD351" s="79">
        <f t="shared" si="497"/>
        <v>0</v>
      </c>
      <c r="AE351" s="79">
        <f t="shared" si="498"/>
        <v>0</v>
      </c>
      <c r="AF351" s="110">
        <f t="shared" si="527"/>
        <v>0</v>
      </c>
      <c r="AG351" s="535"/>
      <c r="AH351" s="535"/>
      <c r="AI351" s="407"/>
      <c r="AJ351" s="322"/>
      <c r="AK351" s="79">
        <f t="shared" si="499"/>
        <v>0</v>
      </c>
      <c r="AL351" s="79">
        <f t="shared" si="500"/>
        <v>0</v>
      </c>
      <c r="AM351" s="110">
        <f t="shared" si="528"/>
        <v>0</v>
      </c>
      <c r="AN351" s="535"/>
      <c r="AO351" s="535"/>
      <c r="AP351" s="407"/>
      <c r="AQ351" s="322"/>
      <c r="AR351" s="79">
        <f t="shared" si="501"/>
        <v>0</v>
      </c>
      <c r="AS351" s="79">
        <f t="shared" si="502"/>
        <v>0</v>
      </c>
      <c r="AT351" s="110">
        <f t="shared" si="529"/>
        <v>0</v>
      </c>
      <c r="AU351" s="535"/>
      <c r="AV351" s="535"/>
      <c r="AW351" s="407"/>
      <c r="AX351" s="322"/>
      <c r="AY351" s="79">
        <f t="shared" si="503"/>
        <v>0</v>
      </c>
      <c r="AZ351" s="79">
        <f t="shared" si="504"/>
        <v>0</v>
      </c>
      <c r="BA351" s="110">
        <f t="shared" si="530"/>
        <v>0</v>
      </c>
      <c r="BB351" s="535"/>
      <c r="BC351" s="535"/>
      <c r="BD351" s="407"/>
      <c r="BE351" s="322"/>
      <c r="BF351" s="79">
        <f t="shared" si="505"/>
        <v>0</v>
      </c>
      <c r="BG351" s="79">
        <f t="shared" si="506"/>
        <v>0</v>
      </c>
      <c r="BH351" s="110">
        <f t="shared" si="531"/>
        <v>0</v>
      </c>
      <c r="BI351" s="535"/>
      <c r="BJ351" s="535"/>
      <c r="BK351" s="407"/>
      <c r="BL351" s="322"/>
      <c r="BM351" s="79">
        <f t="shared" si="507"/>
        <v>0</v>
      </c>
      <c r="BN351" s="79">
        <f t="shared" si="508"/>
        <v>0</v>
      </c>
      <c r="BO351" s="110">
        <f t="shared" si="532"/>
        <v>0</v>
      </c>
      <c r="BP351" s="535"/>
      <c r="BQ351" s="535"/>
      <c r="BR351" s="407"/>
      <c r="BS351" s="322"/>
      <c r="BT351" s="79">
        <f t="shared" si="509"/>
        <v>0</v>
      </c>
      <c r="BU351" s="79">
        <f t="shared" si="510"/>
        <v>0</v>
      </c>
      <c r="BV351" s="110">
        <f t="shared" si="533"/>
        <v>0</v>
      </c>
      <c r="BW351" s="535"/>
      <c r="BX351" s="535"/>
      <c r="BY351" s="407"/>
      <c r="BZ351" s="322"/>
      <c r="CA351" s="79">
        <f t="shared" si="511"/>
        <v>0</v>
      </c>
      <c r="CB351" s="79">
        <f t="shared" si="512"/>
        <v>0</v>
      </c>
      <c r="CC351" s="110">
        <f t="shared" si="534"/>
        <v>0</v>
      </c>
      <c r="CD351" s="535"/>
      <c r="CE351" s="535"/>
      <c r="CF351" s="407"/>
      <c r="CG351" s="322"/>
      <c r="CH351" s="79">
        <f t="shared" si="513"/>
        <v>0</v>
      </c>
      <c r="CI351" s="79">
        <f t="shared" si="514"/>
        <v>0</v>
      </c>
      <c r="CJ351" s="110">
        <f t="shared" si="535"/>
        <v>0</v>
      </c>
      <c r="CK351" s="535"/>
      <c r="CL351" s="535"/>
      <c r="CM351" s="407"/>
      <c r="CN351" s="322"/>
      <c r="CO351" s="79">
        <f t="shared" si="515"/>
        <v>0</v>
      </c>
      <c r="CP351" s="79">
        <f t="shared" si="516"/>
        <v>0</v>
      </c>
      <c r="CQ351" s="110">
        <f t="shared" si="536"/>
        <v>0</v>
      </c>
      <c r="CR351" s="535"/>
      <c r="CS351" s="535"/>
      <c r="CT351" s="407"/>
      <c r="CU351" s="322"/>
      <c r="CV351" s="79">
        <f t="shared" si="517"/>
        <v>0</v>
      </c>
      <c r="CW351" s="79">
        <f t="shared" si="518"/>
        <v>0</v>
      </c>
      <c r="CX351" s="110">
        <f t="shared" si="537"/>
        <v>0</v>
      </c>
      <c r="CY351" s="535"/>
      <c r="CZ351" s="535"/>
      <c r="DA351" s="407"/>
      <c r="DB351" s="322"/>
      <c r="DC351" s="79">
        <f t="shared" si="519"/>
        <v>0</v>
      </c>
      <c r="DD351" s="79">
        <f t="shared" si="520"/>
        <v>0</v>
      </c>
      <c r="DE351" s="110">
        <f t="shared" si="538"/>
        <v>0</v>
      </c>
      <c r="DF351" s="535"/>
      <c r="DG351" s="535"/>
      <c r="DH351" s="407"/>
      <c r="DI351" s="322"/>
      <c r="DJ351" s="79">
        <f t="shared" si="521"/>
        <v>0</v>
      </c>
      <c r="DK351" s="79">
        <f t="shared" si="522"/>
        <v>0</v>
      </c>
      <c r="DL351" s="110">
        <f t="shared" si="539"/>
        <v>0</v>
      </c>
      <c r="DM351" s="535"/>
      <c r="DN351" s="535"/>
      <c r="DO351" s="407"/>
      <c r="DP351" s="322"/>
      <c r="DQ351" s="79">
        <f t="shared" si="523"/>
        <v>0</v>
      </c>
      <c r="DR351" s="79">
        <f t="shared" si="524"/>
        <v>0</v>
      </c>
      <c r="DS351" s="110">
        <f t="shared" si="540"/>
        <v>0</v>
      </c>
      <c r="DT351" s="535"/>
      <c r="DU351" s="535"/>
      <c r="DV351" s="407"/>
    </row>
    <row r="352" spans="1:126" s="2" customFormat="1" ht="12.75" outlineLevel="1" x14ac:dyDescent="0.2">
      <c r="A352" s="196" t="s">
        <v>89</v>
      </c>
      <c r="B352" s="166"/>
      <c r="C352" s="57"/>
      <c r="D352" s="57"/>
      <c r="E352" s="110">
        <f t="shared" si="489"/>
        <v>0</v>
      </c>
      <c r="F352" s="212"/>
      <c r="G352" s="18" t="s">
        <v>54</v>
      </c>
      <c r="H352" s="323" t="s">
        <v>345</v>
      </c>
      <c r="I352" s="79">
        <f t="shared" si="490"/>
        <v>0</v>
      </c>
      <c r="J352" s="79">
        <f t="shared" si="491"/>
        <v>0</v>
      </c>
      <c r="K352" s="110">
        <f t="shared" si="492"/>
        <v>0</v>
      </c>
      <c r="L352" s="535"/>
      <c r="M352" s="535"/>
      <c r="N352" s="407"/>
      <c r="O352" s="322" t="str">
        <f t="shared" si="440"/>
        <v>SLC</v>
      </c>
      <c r="P352" s="79">
        <f t="shared" si="493"/>
        <v>0</v>
      </c>
      <c r="Q352" s="79">
        <f t="shared" si="494"/>
        <v>0</v>
      </c>
      <c r="R352" s="110">
        <f t="shared" si="525"/>
        <v>0</v>
      </c>
      <c r="S352" s="535"/>
      <c r="T352" s="535"/>
      <c r="U352" s="407"/>
      <c r="V352" s="322"/>
      <c r="W352" s="79">
        <f t="shared" si="495"/>
        <v>0</v>
      </c>
      <c r="X352" s="79">
        <f t="shared" si="496"/>
        <v>0</v>
      </c>
      <c r="Y352" s="110">
        <f t="shared" si="526"/>
        <v>0</v>
      </c>
      <c r="Z352" s="535"/>
      <c r="AA352" s="535"/>
      <c r="AB352" s="407"/>
      <c r="AC352" s="322"/>
      <c r="AD352" s="79">
        <f t="shared" si="497"/>
        <v>0</v>
      </c>
      <c r="AE352" s="79">
        <f t="shared" si="498"/>
        <v>0</v>
      </c>
      <c r="AF352" s="110">
        <f t="shared" si="527"/>
        <v>0</v>
      </c>
      <c r="AG352" s="535"/>
      <c r="AH352" s="535"/>
      <c r="AI352" s="407"/>
      <c r="AJ352" s="322"/>
      <c r="AK352" s="79">
        <f t="shared" si="499"/>
        <v>0</v>
      </c>
      <c r="AL352" s="79">
        <f t="shared" si="500"/>
        <v>0</v>
      </c>
      <c r="AM352" s="110">
        <f t="shared" si="528"/>
        <v>0</v>
      </c>
      <c r="AN352" s="535"/>
      <c r="AO352" s="535"/>
      <c r="AP352" s="407"/>
      <c r="AQ352" s="322"/>
      <c r="AR352" s="79">
        <f t="shared" si="501"/>
        <v>0</v>
      </c>
      <c r="AS352" s="79">
        <f t="shared" si="502"/>
        <v>0</v>
      </c>
      <c r="AT352" s="110">
        <f t="shared" si="529"/>
        <v>0</v>
      </c>
      <c r="AU352" s="535"/>
      <c r="AV352" s="535"/>
      <c r="AW352" s="407"/>
      <c r="AX352" s="322"/>
      <c r="AY352" s="79">
        <f t="shared" si="503"/>
        <v>0</v>
      </c>
      <c r="AZ352" s="79">
        <f t="shared" si="504"/>
        <v>0</v>
      </c>
      <c r="BA352" s="110">
        <f t="shared" si="530"/>
        <v>0</v>
      </c>
      <c r="BB352" s="535"/>
      <c r="BC352" s="535"/>
      <c r="BD352" s="407"/>
      <c r="BE352" s="322"/>
      <c r="BF352" s="79">
        <f t="shared" si="505"/>
        <v>0</v>
      </c>
      <c r="BG352" s="79">
        <f t="shared" si="506"/>
        <v>0</v>
      </c>
      <c r="BH352" s="110">
        <f t="shared" si="531"/>
        <v>0</v>
      </c>
      <c r="BI352" s="535"/>
      <c r="BJ352" s="535"/>
      <c r="BK352" s="407"/>
      <c r="BL352" s="322"/>
      <c r="BM352" s="79">
        <f t="shared" si="507"/>
        <v>0</v>
      </c>
      <c r="BN352" s="79">
        <f t="shared" si="508"/>
        <v>0</v>
      </c>
      <c r="BO352" s="110">
        <f t="shared" si="532"/>
        <v>0</v>
      </c>
      <c r="BP352" s="535"/>
      <c r="BQ352" s="535"/>
      <c r="BR352" s="407"/>
      <c r="BS352" s="322"/>
      <c r="BT352" s="79">
        <f t="shared" si="509"/>
        <v>0</v>
      </c>
      <c r="BU352" s="79">
        <f t="shared" si="510"/>
        <v>0</v>
      </c>
      <c r="BV352" s="110">
        <f t="shared" si="533"/>
        <v>0</v>
      </c>
      <c r="BW352" s="535"/>
      <c r="BX352" s="535"/>
      <c r="BY352" s="407"/>
      <c r="BZ352" s="322"/>
      <c r="CA352" s="79">
        <f t="shared" si="511"/>
        <v>0</v>
      </c>
      <c r="CB352" s="79">
        <f t="shared" si="512"/>
        <v>0</v>
      </c>
      <c r="CC352" s="110">
        <f t="shared" si="534"/>
        <v>0</v>
      </c>
      <c r="CD352" s="535"/>
      <c r="CE352" s="535"/>
      <c r="CF352" s="407"/>
      <c r="CG352" s="322"/>
      <c r="CH352" s="79">
        <f t="shared" si="513"/>
        <v>0</v>
      </c>
      <c r="CI352" s="79">
        <f t="shared" si="514"/>
        <v>0</v>
      </c>
      <c r="CJ352" s="110">
        <f t="shared" si="535"/>
        <v>0</v>
      </c>
      <c r="CK352" s="535"/>
      <c r="CL352" s="535"/>
      <c r="CM352" s="407"/>
      <c r="CN352" s="322"/>
      <c r="CO352" s="79">
        <f t="shared" si="515"/>
        <v>0</v>
      </c>
      <c r="CP352" s="79">
        <f t="shared" si="516"/>
        <v>0</v>
      </c>
      <c r="CQ352" s="110">
        <f t="shared" si="536"/>
        <v>0</v>
      </c>
      <c r="CR352" s="535"/>
      <c r="CS352" s="535"/>
      <c r="CT352" s="407"/>
      <c r="CU352" s="322"/>
      <c r="CV352" s="79">
        <f t="shared" si="517"/>
        <v>0</v>
      </c>
      <c r="CW352" s="79">
        <f t="shared" si="518"/>
        <v>0</v>
      </c>
      <c r="CX352" s="110">
        <f t="shared" si="537"/>
        <v>0</v>
      </c>
      <c r="CY352" s="535"/>
      <c r="CZ352" s="535"/>
      <c r="DA352" s="407"/>
      <c r="DB352" s="322"/>
      <c r="DC352" s="79">
        <f t="shared" si="519"/>
        <v>0</v>
      </c>
      <c r="DD352" s="79">
        <f t="shared" si="520"/>
        <v>0</v>
      </c>
      <c r="DE352" s="110">
        <f t="shared" si="538"/>
        <v>0</v>
      </c>
      <c r="DF352" s="535"/>
      <c r="DG352" s="535"/>
      <c r="DH352" s="407"/>
      <c r="DI352" s="322"/>
      <c r="DJ352" s="79">
        <f t="shared" si="521"/>
        <v>0</v>
      </c>
      <c r="DK352" s="79">
        <f t="shared" si="522"/>
        <v>0</v>
      </c>
      <c r="DL352" s="110">
        <f t="shared" si="539"/>
        <v>0</v>
      </c>
      <c r="DM352" s="535"/>
      <c r="DN352" s="535"/>
      <c r="DO352" s="407"/>
      <c r="DP352" s="322"/>
      <c r="DQ352" s="79">
        <f t="shared" si="523"/>
        <v>0</v>
      </c>
      <c r="DR352" s="79">
        <f t="shared" si="524"/>
        <v>0</v>
      </c>
      <c r="DS352" s="110">
        <f t="shared" si="540"/>
        <v>0</v>
      </c>
      <c r="DT352" s="535"/>
      <c r="DU352" s="535"/>
      <c r="DV352" s="407"/>
    </row>
    <row r="353" spans="1:126" s="2" customFormat="1" ht="12.75" outlineLevel="1" x14ac:dyDescent="0.2">
      <c r="A353" s="196" t="s">
        <v>274</v>
      </c>
      <c r="B353" s="166"/>
      <c r="C353" s="57"/>
      <c r="D353" s="57"/>
      <c r="E353" s="110">
        <f t="shared" si="489"/>
        <v>0</v>
      </c>
      <c r="F353" s="212"/>
      <c r="G353" s="22" t="s">
        <v>276</v>
      </c>
      <c r="H353" s="323" t="s">
        <v>345</v>
      </c>
      <c r="I353" s="79">
        <f t="shared" si="490"/>
        <v>0</v>
      </c>
      <c r="J353" s="79">
        <f t="shared" si="491"/>
        <v>0</v>
      </c>
      <c r="K353" s="110">
        <f t="shared" si="492"/>
        <v>0</v>
      </c>
      <c r="L353" s="535"/>
      <c r="M353" s="535"/>
      <c r="N353" s="407"/>
      <c r="O353" s="322" t="str">
        <f t="shared" si="440"/>
        <v>SLC</v>
      </c>
      <c r="P353" s="79">
        <f t="shared" si="493"/>
        <v>0</v>
      </c>
      <c r="Q353" s="79">
        <f t="shared" si="494"/>
        <v>0</v>
      </c>
      <c r="R353" s="110">
        <f t="shared" si="525"/>
        <v>0</v>
      </c>
      <c r="S353" s="535"/>
      <c r="T353" s="535"/>
      <c r="U353" s="407"/>
      <c r="V353" s="322"/>
      <c r="W353" s="79">
        <f t="shared" si="495"/>
        <v>0</v>
      </c>
      <c r="X353" s="79">
        <f t="shared" si="496"/>
        <v>0</v>
      </c>
      <c r="Y353" s="110">
        <f t="shared" si="526"/>
        <v>0</v>
      </c>
      <c r="Z353" s="535"/>
      <c r="AA353" s="535"/>
      <c r="AB353" s="407"/>
      <c r="AC353" s="322"/>
      <c r="AD353" s="79">
        <f t="shared" si="497"/>
        <v>0</v>
      </c>
      <c r="AE353" s="79">
        <f t="shared" si="498"/>
        <v>0</v>
      </c>
      <c r="AF353" s="110">
        <f t="shared" si="527"/>
        <v>0</v>
      </c>
      <c r="AG353" s="535"/>
      <c r="AH353" s="535"/>
      <c r="AI353" s="407"/>
      <c r="AJ353" s="322"/>
      <c r="AK353" s="79">
        <f t="shared" si="499"/>
        <v>0</v>
      </c>
      <c r="AL353" s="79">
        <f t="shared" si="500"/>
        <v>0</v>
      </c>
      <c r="AM353" s="110">
        <f t="shared" si="528"/>
        <v>0</v>
      </c>
      <c r="AN353" s="535"/>
      <c r="AO353" s="535"/>
      <c r="AP353" s="407"/>
      <c r="AQ353" s="322"/>
      <c r="AR353" s="79">
        <f t="shared" si="501"/>
        <v>0</v>
      </c>
      <c r="AS353" s="79">
        <f t="shared" si="502"/>
        <v>0</v>
      </c>
      <c r="AT353" s="110">
        <f t="shared" si="529"/>
        <v>0</v>
      </c>
      <c r="AU353" s="535"/>
      <c r="AV353" s="535"/>
      <c r="AW353" s="407"/>
      <c r="AX353" s="322"/>
      <c r="AY353" s="79">
        <f t="shared" si="503"/>
        <v>0</v>
      </c>
      <c r="AZ353" s="79">
        <f t="shared" si="504"/>
        <v>0</v>
      </c>
      <c r="BA353" s="110">
        <f t="shared" si="530"/>
        <v>0</v>
      </c>
      <c r="BB353" s="535"/>
      <c r="BC353" s="535"/>
      <c r="BD353" s="407"/>
      <c r="BE353" s="322"/>
      <c r="BF353" s="79">
        <f t="shared" si="505"/>
        <v>0</v>
      </c>
      <c r="BG353" s="79">
        <f t="shared" si="506"/>
        <v>0</v>
      </c>
      <c r="BH353" s="110">
        <f t="shared" si="531"/>
        <v>0</v>
      </c>
      <c r="BI353" s="535"/>
      <c r="BJ353" s="535"/>
      <c r="BK353" s="407"/>
      <c r="BL353" s="322"/>
      <c r="BM353" s="79">
        <f t="shared" si="507"/>
        <v>0</v>
      </c>
      <c r="BN353" s="79">
        <f t="shared" si="508"/>
        <v>0</v>
      </c>
      <c r="BO353" s="110">
        <f t="shared" si="532"/>
        <v>0</v>
      </c>
      <c r="BP353" s="535"/>
      <c r="BQ353" s="535"/>
      <c r="BR353" s="407"/>
      <c r="BS353" s="322"/>
      <c r="BT353" s="79">
        <f t="shared" si="509"/>
        <v>0</v>
      </c>
      <c r="BU353" s="79">
        <f t="shared" si="510"/>
        <v>0</v>
      </c>
      <c r="BV353" s="110">
        <f t="shared" si="533"/>
        <v>0</v>
      </c>
      <c r="BW353" s="535"/>
      <c r="BX353" s="535"/>
      <c r="BY353" s="407"/>
      <c r="BZ353" s="322"/>
      <c r="CA353" s="79">
        <f t="shared" si="511"/>
        <v>0</v>
      </c>
      <c r="CB353" s="79">
        <f t="shared" si="512"/>
        <v>0</v>
      </c>
      <c r="CC353" s="110">
        <f t="shared" si="534"/>
        <v>0</v>
      </c>
      <c r="CD353" s="535"/>
      <c r="CE353" s="535"/>
      <c r="CF353" s="407"/>
      <c r="CG353" s="322"/>
      <c r="CH353" s="79">
        <f t="shared" si="513"/>
        <v>0</v>
      </c>
      <c r="CI353" s="79">
        <f t="shared" si="514"/>
        <v>0</v>
      </c>
      <c r="CJ353" s="110">
        <f t="shared" si="535"/>
        <v>0</v>
      </c>
      <c r="CK353" s="535"/>
      <c r="CL353" s="535"/>
      <c r="CM353" s="407"/>
      <c r="CN353" s="322"/>
      <c r="CO353" s="79">
        <f t="shared" si="515"/>
        <v>0</v>
      </c>
      <c r="CP353" s="79">
        <f t="shared" si="516"/>
        <v>0</v>
      </c>
      <c r="CQ353" s="110">
        <f t="shared" si="536"/>
        <v>0</v>
      </c>
      <c r="CR353" s="535"/>
      <c r="CS353" s="535"/>
      <c r="CT353" s="407"/>
      <c r="CU353" s="322"/>
      <c r="CV353" s="79">
        <f t="shared" si="517"/>
        <v>0</v>
      </c>
      <c r="CW353" s="79">
        <f t="shared" si="518"/>
        <v>0</v>
      </c>
      <c r="CX353" s="110">
        <f t="shared" si="537"/>
        <v>0</v>
      </c>
      <c r="CY353" s="535"/>
      <c r="CZ353" s="535"/>
      <c r="DA353" s="407"/>
      <c r="DB353" s="322"/>
      <c r="DC353" s="79">
        <f t="shared" si="519"/>
        <v>0</v>
      </c>
      <c r="DD353" s="79">
        <f t="shared" si="520"/>
        <v>0</v>
      </c>
      <c r="DE353" s="110">
        <f t="shared" si="538"/>
        <v>0</v>
      </c>
      <c r="DF353" s="535"/>
      <c r="DG353" s="535"/>
      <c r="DH353" s="407"/>
      <c r="DI353" s="322"/>
      <c r="DJ353" s="79">
        <f t="shared" si="521"/>
        <v>0</v>
      </c>
      <c r="DK353" s="79">
        <f t="shared" si="522"/>
        <v>0</v>
      </c>
      <c r="DL353" s="110">
        <f t="shared" si="539"/>
        <v>0</v>
      </c>
      <c r="DM353" s="535"/>
      <c r="DN353" s="535"/>
      <c r="DO353" s="407"/>
      <c r="DP353" s="322"/>
      <c r="DQ353" s="79">
        <f t="shared" si="523"/>
        <v>0</v>
      </c>
      <c r="DR353" s="79">
        <f t="shared" si="524"/>
        <v>0</v>
      </c>
      <c r="DS353" s="110">
        <f t="shared" si="540"/>
        <v>0</v>
      </c>
      <c r="DT353" s="535"/>
      <c r="DU353" s="535"/>
      <c r="DV353" s="407"/>
    </row>
    <row r="354" spans="1:126" s="2" customFormat="1" ht="12.75" outlineLevel="1" x14ac:dyDescent="0.2">
      <c r="A354" s="196" t="s">
        <v>249</v>
      </c>
      <c r="B354" s="166"/>
      <c r="C354" s="57"/>
      <c r="D354" s="57"/>
      <c r="E354" s="110">
        <f t="shared" si="489"/>
        <v>0</v>
      </c>
      <c r="F354" s="212"/>
      <c r="G354" s="22" t="s">
        <v>277</v>
      </c>
      <c r="H354" s="323" t="s">
        <v>345</v>
      </c>
      <c r="I354" s="79">
        <f t="shared" si="490"/>
        <v>0</v>
      </c>
      <c r="J354" s="79">
        <f t="shared" si="491"/>
        <v>0</v>
      </c>
      <c r="K354" s="110">
        <f t="shared" si="492"/>
        <v>0</v>
      </c>
      <c r="L354" s="535"/>
      <c r="M354" s="535"/>
      <c r="N354" s="407"/>
      <c r="O354" s="322" t="str">
        <f t="shared" si="440"/>
        <v>SLC</v>
      </c>
      <c r="P354" s="79">
        <f t="shared" si="493"/>
        <v>0</v>
      </c>
      <c r="Q354" s="79">
        <f t="shared" si="494"/>
        <v>0</v>
      </c>
      <c r="R354" s="110">
        <f t="shared" si="525"/>
        <v>0</v>
      </c>
      <c r="S354" s="535"/>
      <c r="T354" s="535"/>
      <c r="U354" s="407"/>
      <c r="V354" s="322"/>
      <c r="W354" s="79">
        <f t="shared" si="495"/>
        <v>0</v>
      </c>
      <c r="X354" s="79">
        <f t="shared" si="496"/>
        <v>0</v>
      </c>
      <c r="Y354" s="110">
        <f t="shared" si="526"/>
        <v>0</v>
      </c>
      <c r="Z354" s="535"/>
      <c r="AA354" s="535"/>
      <c r="AB354" s="407"/>
      <c r="AC354" s="322"/>
      <c r="AD354" s="79">
        <f t="shared" si="497"/>
        <v>0</v>
      </c>
      <c r="AE354" s="79">
        <f t="shared" si="498"/>
        <v>0</v>
      </c>
      <c r="AF354" s="110">
        <f t="shared" si="527"/>
        <v>0</v>
      </c>
      <c r="AG354" s="535"/>
      <c r="AH354" s="535"/>
      <c r="AI354" s="407"/>
      <c r="AJ354" s="322"/>
      <c r="AK354" s="79">
        <f t="shared" si="499"/>
        <v>0</v>
      </c>
      <c r="AL354" s="79">
        <f t="shared" si="500"/>
        <v>0</v>
      </c>
      <c r="AM354" s="110">
        <f t="shared" si="528"/>
        <v>0</v>
      </c>
      <c r="AN354" s="535"/>
      <c r="AO354" s="535"/>
      <c r="AP354" s="407"/>
      <c r="AQ354" s="322"/>
      <c r="AR354" s="79">
        <f t="shared" si="501"/>
        <v>0</v>
      </c>
      <c r="AS354" s="79">
        <f t="shared" si="502"/>
        <v>0</v>
      </c>
      <c r="AT354" s="110">
        <f t="shared" si="529"/>
        <v>0</v>
      </c>
      <c r="AU354" s="535"/>
      <c r="AV354" s="535"/>
      <c r="AW354" s="407"/>
      <c r="AX354" s="322"/>
      <c r="AY354" s="79">
        <f t="shared" si="503"/>
        <v>0</v>
      </c>
      <c r="AZ354" s="79">
        <f t="shared" si="504"/>
        <v>0</v>
      </c>
      <c r="BA354" s="110">
        <f t="shared" si="530"/>
        <v>0</v>
      </c>
      <c r="BB354" s="535"/>
      <c r="BC354" s="535"/>
      <c r="BD354" s="407"/>
      <c r="BE354" s="322"/>
      <c r="BF354" s="79">
        <f t="shared" si="505"/>
        <v>0</v>
      </c>
      <c r="BG354" s="79">
        <f t="shared" si="506"/>
        <v>0</v>
      </c>
      <c r="BH354" s="110">
        <f t="shared" si="531"/>
        <v>0</v>
      </c>
      <c r="BI354" s="535"/>
      <c r="BJ354" s="535"/>
      <c r="BK354" s="407"/>
      <c r="BL354" s="322"/>
      <c r="BM354" s="79">
        <f t="shared" si="507"/>
        <v>0</v>
      </c>
      <c r="BN354" s="79">
        <f t="shared" si="508"/>
        <v>0</v>
      </c>
      <c r="BO354" s="110">
        <f t="shared" si="532"/>
        <v>0</v>
      </c>
      <c r="BP354" s="535"/>
      <c r="BQ354" s="535"/>
      <c r="BR354" s="407"/>
      <c r="BS354" s="322"/>
      <c r="BT354" s="79">
        <f t="shared" si="509"/>
        <v>0</v>
      </c>
      <c r="BU354" s="79">
        <f t="shared" si="510"/>
        <v>0</v>
      </c>
      <c r="BV354" s="110">
        <f t="shared" si="533"/>
        <v>0</v>
      </c>
      <c r="BW354" s="535"/>
      <c r="BX354" s="535"/>
      <c r="BY354" s="407"/>
      <c r="BZ354" s="322"/>
      <c r="CA354" s="79">
        <f t="shared" si="511"/>
        <v>0</v>
      </c>
      <c r="CB354" s="79">
        <f t="shared" si="512"/>
        <v>0</v>
      </c>
      <c r="CC354" s="110">
        <f t="shared" si="534"/>
        <v>0</v>
      </c>
      <c r="CD354" s="535"/>
      <c r="CE354" s="535"/>
      <c r="CF354" s="407"/>
      <c r="CG354" s="322"/>
      <c r="CH354" s="79">
        <f t="shared" si="513"/>
        <v>0</v>
      </c>
      <c r="CI354" s="79">
        <f t="shared" si="514"/>
        <v>0</v>
      </c>
      <c r="CJ354" s="110">
        <f t="shared" si="535"/>
        <v>0</v>
      </c>
      <c r="CK354" s="535"/>
      <c r="CL354" s="535"/>
      <c r="CM354" s="407"/>
      <c r="CN354" s="322"/>
      <c r="CO354" s="79">
        <f t="shared" si="515"/>
        <v>0</v>
      </c>
      <c r="CP354" s="79">
        <f t="shared" si="516"/>
        <v>0</v>
      </c>
      <c r="CQ354" s="110">
        <f t="shared" si="536"/>
        <v>0</v>
      </c>
      <c r="CR354" s="535"/>
      <c r="CS354" s="535"/>
      <c r="CT354" s="407"/>
      <c r="CU354" s="322"/>
      <c r="CV354" s="79">
        <f t="shared" si="517"/>
        <v>0</v>
      </c>
      <c r="CW354" s="79">
        <f t="shared" si="518"/>
        <v>0</v>
      </c>
      <c r="CX354" s="110">
        <f t="shared" si="537"/>
        <v>0</v>
      </c>
      <c r="CY354" s="535"/>
      <c r="CZ354" s="535"/>
      <c r="DA354" s="407"/>
      <c r="DB354" s="322"/>
      <c r="DC354" s="79">
        <f t="shared" si="519"/>
        <v>0</v>
      </c>
      <c r="DD354" s="79">
        <f t="shared" si="520"/>
        <v>0</v>
      </c>
      <c r="DE354" s="110">
        <f t="shared" si="538"/>
        <v>0</v>
      </c>
      <c r="DF354" s="535"/>
      <c r="DG354" s="535"/>
      <c r="DH354" s="407"/>
      <c r="DI354" s="322"/>
      <c r="DJ354" s="79">
        <f t="shared" si="521"/>
        <v>0</v>
      </c>
      <c r="DK354" s="79">
        <f t="shared" si="522"/>
        <v>0</v>
      </c>
      <c r="DL354" s="110">
        <f t="shared" si="539"/>
        <v>0</v>
      </c>
      <c r="DM354" s="535"/>
      <c r="DN354" s="535"/>
      <c r="DO354" s="407"/>
      <c r="DP354" s="322"/>
      <c r="DQ354" s="79">
        <f t="shared" si="523"/>
        <v>0</v>
      </c>
      <c r="DR354" s="79">
        <f t="shared" si="524"/>
        <v>0</v>
      </c>
      <c r="DS354" s="110">
        <f t="shared" si="540"/>
        <v>0</v>
      </c>
      <c r="DT354" s="535"/>
      <c r="DU354" s="535"/>
      <c r="DV354" s="407"/>
    </row>
    <row r="355" spans="1:126" s="2" customFormat="1" ht="12.75" outlineLevel="1" x14ac:dyDescent="0.2">
      <c r="A355" s="221" t="s">
        <v>1</v>
      </c>
      <c r="B355" s="172"/>
      <c r="C355" s="108">
        <f>SUMIF($H356:$H359,MID($H355,3,10),C356:C359)</f>
        <v>0</v>
      </c>
      <c r="D355" s="108">
        <f>SUMIF($H356:$H359,MID($H355,3,10),D356:D359)</f>
        <v>0</v>
      </c>
      <c r="E355" s="108">
        <f t="shared" si="489"/>
        <v>0</v>
      </c>
      <c r="F355" s="210"/>
      <c r="G355" s="18"/>
      <c r="H355" s="323" t="s">
        <v>348</v>
      </c>
      <c r="I355" s="77">
        <f t="shared" si="490"/>
        <v>0</v>
      </c>
      <c r="J355" s="77">
        <f t="shared" si="491"/>
        <v>0</v>
      </c>
      <c r="K355" s="103">
        <f t="shared" si="492"/>
        <v>0</v>
      </c>
      <c r="L355" s="432">
        <f>IF(I$1="","",SUMIF($H356:$H359,MID($H355,3,10),L356:L359))</f>
        <v>0</v>
      </c>
      <c r="M355" s="432">
        <f>IF(I$1="","",SUMIF($H356:$H359,MID($H355,3,10),M356:M359))</f>
        <v>0</v>
      </c>
      <c r="N355" s="407"/>
      <c r="O355" s="322" t="str">
        <f t="shared" si="440"/>
        <v>SL</v>
      </c>
      <c r="P355" s="77">
        <f t="shared" si="493"/>
        <v>0</v>
      </c>
      <c r="Q355" s="77">
        <f t="shared" si="494"/>
        <v>0</v>
      </c>
      <c r="R355" s="103">
        <f t="shared" si="525"/>
        <v>0</v>
      </c>
      <c r="S355" s="432">
        <f>IF(P$1="","",SUMIF($H356:$H359,MID($H355,3,10),S356:S359))</f>
        <v>0</v>
      </c>
      <c r="T355" s="432">
        <f>IF(P$1="","",SUMIF($H356:$H359,MID($H355,3,10),T356:T359))</f>
        <v>0</v>
      </c>
      <c r="U355" s="407"/>
      <c r="V355" s="322"/>
      <c r="W355" s="77">
        <f t="shared" si="495"/>
        <v>0</v>
      </c>
      <c r="X355" s="77">
        <f t="shared" si="496"/>
        <v>0</v>
      </c>
      <c r="Y355" s="103">
        <f t="shared" si="526"/>
        <v>0</v>
      </c>
      <c r="Z355" s="432">
        <f>IF(W$1="","",SUMIF($H356:$H359,MID($H355,3,10),Z356:Z359))</f>
        <v>0</v>
      </c>
      <c r="AA355" s="432">
        <f>IF(W$1="","",SUMIF($H356:$H359,MID($H355,3,10),AA356:AA359))</f>
        <v>0</v>
      </c>
      <c r="AB355" s="407"/>
      <c r="AC355" s="322"/>
      <c r="AD355" s="77">
        <f t="shared" si="497"/>
        <v>0</v>
      </c>
      <c r="AE355" s="77">
        <f t="shared" si="498"/>
        <v>0</v>
      </c>
      <c r="AF355" s="103">
        <f t="shared" si="527"/>
        <v>0</v>
      </c>
      <c r="AG355" s="432">
        <f>IF(AD$1="","",SUMIF($H356:$H359,MID($H355,3,10),AG356:AG359))</f>
        <v>0</v>
      </c>
      <c r="AH355" s="432">
        <f>IF(AD$1="","",SUMIF($H356:$H359,MID($H355,3,10),AH356:AH359))</f>
        <v>0</v>
      </c>
      <c r="AI355" s="407"/>
      <c r="AJ355" s="322"/>
      <c r="AK355" s="77">
        <f t="shared" si="499"/>
        <v>0</v>
      </c>
      <c r="AL355" s="77">
        <f t="shared" si="500"/>
        <v>0</v>
      </c>
      <c r="AM355" s="103">
        <f t="shared" si="528"/>
        <v>0</v>
      </c>
      <c r="AN355" s="432">
        <f>IF(AK$1="","",SUMIF($H356:$H359,MID($H355,3,10),AN356:AN359))</f>
        <v>0</v>
      </c>
      <c r="AO355" s="432">
        <f>IF(AK$1="","",SUMIF($H356:$H359,MID($H355,3,10),AO356:AO359))</f>
        <v>0</v>
      </c>
      <c r="AP355" s="407"/>
      <c r="AQ355" s="322"/>
      <c r="AR355" s="77">
        <f t="shared" si="501"/>
        <v>0</v>
      </c>
      <c r="AS355" s="77">
        <f t="shared" si="502"/>
        <v>0</v>
      </c>
      <c r="AT355" s="103">
        <f t="shared" si="529"/>
        <v>0</v>
      </c>
      <c r="AU355" s="432">
        <f>IF(AR$1="","",SUMIF($H356:$H359,MID($H355,3,10),AU356:AU359))</f>
        <v>0</v>
      </c>
      <c r="AV355" s="432">
        <f>IF(AR$1="","",SUMIF($H356:$H359,MID($H355,3,10),AV356:AV359))</f>
        <v>0</v>
      </c>
      <c r="AW355" s="407"/>
      <c r="AX355" s="322"/>
      <c r="AY355" s="77">
        <f t="shared" si="503"/>
        <v>0</v>
      </c>
      <c r="AZ355" s="77">
        <f t="shared" si="504"/>
        <v>0</v>
      </c>
      <c r="BA355" s="103">
        <f t="shared" si="530"/>
        <v>0</v>
      </c>
      <c r="BB355" s="432">
        <f>IF(AY$1="","",SUMIF($H356:$H359,MID($H355,3,10),BB356:BB359))</f>
        <v>0</v>
      </c>
      <c r="BC355" s="432">
        <f>IF(AY$1="","",SUMIF($H356:$H359,MID($H355,3,10),BC356:BC359))</f>
        <v>0</v>
      </c>
      <c r="BD355" s="407"/>
      <c r="BE355" s="322"/>
      <c r="BF355" s="77">
        <f t="shared" si="505"/>
        <v>0</v>
      </c>
      <c r="BG355" s="77">
        <f t="shared" si="506"/>
        <v>0</v>
      </c>
      <c r="BH355" s="103">
        <f t="shared" si="531"/>
        <v>0</v>
      </c>
      <c r="BI355" s="432">
        <f>IF(BF$1="","",SUMIF($H356:$H359,MID($H355,3,10),BI356:BI359))</f>
        <v>0</v>
      </c>
      <c r="BJ355" s="432">
        <f>IF(BF$1="","",SUMIF($H356:$H359,MID($H355,3,10),BJ356:BJ359))</f>
        <v>0</v>
      </c>
      <c r="BK355" s="407"/>
      <c r="BL355" s="322"/>
      <c r="BM355" s="77">
        <f t="shared" si="507"/>
        <v>0</v>
      </c>
      <c r="BN355" s="77">
        <f t="shared" si="508"/>
        <v>0</v>
      </c>
      <c r="BO355" s="103">
        <f t="shared" si="532"/>
        <v>0</v>
      </c>
      <c r="BP355" s="432">
        <f>IF(BM$1="","",SUMIF($H356:$H359,MID($H355,3,10),BP356:BP359))</f>
        <v>0</v>
      </c>
      <c r="BQ355" s="432">
        <f>IF(BM$1="","",SUMIF($H356:$H359,MID($H355,3,10),BQ356:BQ359))</f>
        <v>0</v>
      </c>
      <c r="BR355" s="407"/>
      <c r="BS355" s="322"/>
      <c r="BT355" s="77">
        <f t="shared" si="509"/>
        <v>0</v>
      </c>
      <c r="BU355" s="77">
        <f t="shared" si="510"/>
        <v>0</v>
      </c>
      <c r="BV355" s="103">
        <f t="shared" si="533"/>
        <v>0</v>
      </c>
      <c r="BW355" s="432">
        <f>IF(BT$1="","",SUMIF($H356:$H359,MID($H355,3,10),BW356:BW359))</f>
        <v>0</v>
      </c>
      <c r="BX355" s="432">
        <f>IF(BT$1="","",SUMIF($H356:$H359,MID($H355,3,10),BX356:BX359))</f>
        <v>0</v>
      </c>
      <c r="BY355" s="407"/>
      <c r="BZ355" s="322"/>
      <c r="CA355" s="77">
        <f t="shared" si="511"/>
        <v>0</v>
      </c>
      <c r="CB355" s="77">
        <f t="shared" si="512"/>
        <v>0</v>
      </c>
      <c r="CC355" s="103">
        <f t="shared" si="534"/>
        <v>0</v>
      </c>
      <c r="CD355" s="432">
        <f>IF(CA$1="","",SUMIF($H356:$H359,MID($H355,3,10),CD356:CD359))</f>
        <v>0</v>
      </c>
      <c r="CE355" s="432">
        <f>IF(CA$1="","",SUMIF($H356:$H359,MID($H355,3,10),CE356:CE359))</f>
        <v>0</v>
      </c>
      <c r="CF355" s="407"/>
      <c r="CG355" s="322"/>
      <c r="CH355" s="77">
        <f t="shared" si="513"/>
        <v>0</v>
      </c>
      <c r="CI355" s="77">
        <f t="shared" si="514"/>
        <v>0</v>
      </c>
      <c r="CJ355" s="103">
        <f t="shared" si="535"/>
        <v>0</v>
      </c>
      <c r="CK355" s="432">
        <f>IF(CH$1="","",SUMIF($H356:$H359,MID($H355,3,10),CK356:CK359))</f>
        <v>0</v>
      </c>
      <c r="CL355" s="432">
        <f>IF(CH$1="","",SUMIF($H356:$H359,MID($H355,3,10),CL356:CL359))</f>
        <v>0</v>
      </c>
      <c r="CM355" s="407"/>
      <c r="CN355" s="322"/>
      <c r="CO355" s="77">
        <f t="shared" si="515"/>
        <v>0</v>
      </c>
      <c r="CP355" s="77">
        <f t="shared" si="516"/>
        <v>0</v>
      </c>
      <c r="CQ355" s="103">
        <f t="shared" si="536"/>
        <v>0</v>
      </c>
      <c r="CR355" s="432">
        <f>IF(CO$1="","",SUMIF($H356:$H359,MID($H355,3,10),CR356:CR359))</f>
        <v>0</v>
      </c>
      <c r="CS355" s="432">
        <f>IF(CO$1="","",SUMIF($H356:$H359,MID($H355,3,10),CS356:CS359))</f>
        <v>0</v>
      </c>
      <c r="CT355" s="407"/>
      <c r="CU355" s="322"/>
      <c r="CV355" s="77">
        <f t="shared" si="517"/>
        <v>0</v>
      </c>
      <c r="CW355" s="77">
        <f t="shared" si="518"/>
        <v>0</v>
      </c>
      <c r="CX355" s="103">
        <f t="shared" si="537"/>
        <v>0</v>
      </c>
      <c r="CY355" s="432">
        <f>IF(CV$1="","",SUMIF($H356:$H359,MID($H355,3,10),CY356:CY359))</f>
        <v>0</v>
      </c>
      <c r="CZ355" s="432">
        <f>IF(CV$1="","",SUMIF($H356:$H359,MID($H355,3,10),CZ356:CZ359))</f>
        <v>0</v>
      </c>
      <c r="DA355" s="407"/>
      <c r="DB355" s="322"/>
      <c r="DC355" s="77">
        <f t="shared" si="519"/>
        <v>0</v>
      </c>
      <c r="DD355" s="77">
        <f t="shared" si="520"/>
        <v>0</v>
      </c>
      <c r="DE355" s="103">
        <f t="shared" si="538"/>
        <v>0</v>
      </c>
      <c r="DF355" s="432">
        <f>IF(DC$1="","",SUMIF($H356:$H359,MID($H355,3,10),DF356:DF359))</f>
        <v>0</v>
      </c>
      <c r="DG355" s="432">
        <f>IF(DC$1="","",SUMIF($H356:$H359,MID($H355,3,10),DG356:DG359))</f>
        <v>0</v>
      </c>
      <c r="DH355" s="407"/>
      <c r="DI355" s="322"/>
      <c r="DJ355" s="77">
        <f t="shared" si="521"/>
        <v>0</v>
      </c>
      <c r="DK355" s="77">
        <f t="shared" si="522"/>
        <v>0</v>
      </c>
      <c r="DL355" s="103">
        <f t="shared" si="539"/>
        <v>0</v>
      </c>
      <c r="DM355" s="432">
        <f>IF(DJ$1="","",SUMIF($H356:$H359,MID($H355,3,10),DM356:DM359))</f>
        <v>0</v>
      </c>
      <c r="DN355" s="432">
        <f>IF(DJ$1="","",SUMIF($H356:$H359,MID($H355,3,10),DN356:DN359))</f>
        <v>0</v>
      </c>
      <c r="DO355" s="407"/>
      <c r="DP355" s="322"/>
      <c r="DQ355" s="77">
        <f t="shared" si="523"/>
        <v>0</v>
      </c>
      <c r="DR355" s="77">
        <f t="shared" si="524"/>
        <v>0</v>
      </c>
      <c r="DS355" s="103">
        <f t="shared" si="540"/>
        <v>0</v>
      </c>
      <c r="DT355" s="432">
        <f>IF(DQ$1="","",SUMIF($H356:$H359,MID($H355,3,10),DT356:DT359))</f>
        <v>0</v>
      </c>
      <c r="DU355" s="432">
        <f>IF(DQ$1="","",SUMIF($H356:$H359,MID($H355,3,10),DU356:DU359))</f>
        <v>0</v>
      </c>
      <c r="DV355" s="407"/>
    </row>
    <row r="356" spans="1:126" ht="12.75" outlineLevel="1" x14ac:dyDescent="0.2">
      <c r="A356" s="154" t="s">
        <v>74</v>
      </c>
      <c r="B356" s="170"/>
      <c r="C356" s="55"/>
      <c r="D356" s="55"/>
      <c r="E356" s="102">
        <f t="shared" si="489"/>
        <v>0</v>
      </c>
      <c r="F356" s="210"/>
      <c r="G356" s="18"/>
      <c r="H356" s="323" t="s">
        <v>347</v>
      </c>
      <c r="I356" s="79">
        <f t="shared" si="490"/>
        <v>0</v>
      </c>
      <c r="J356" s="79">
        <f t="shared" si="491"/>
        <v>0</v>
      </c>
      <c r="K356" s="102">
        <f t="shared" si="492"/>
        <v>0</v>
      </c>
      <c r="L356" s="535"/>
      <c r="M356" s="535"/>
      <c r="N356" s="407"/>
      <c r="O356" s="322" t="str">
        <f t="shared" si="440"/>
        <v>SLF</v>
      </c>
      <c r="P356" s="79">
        <f t="shared" si="493"/>
        <v>0</v>
      </c>
      <c r="Q356" s="79">
        <f t="shared" si="494"/>
        <v>0</v>
      </c>
      <c r="R356" s="102">
        <f t="shared" si="525"/>
        <v>0</v>
      </c>
      <c r="S356" s="535"/>
      <c r="T356" s="535"/>
      <c r="U356" s="407"/>
      <c r="V356" s="322"/>
      <c r="W356" s="79">
        <f t="shared" si="495"/>
        <v>0</v>
      </c>
      <c r="X356" s="79">
        <f t="shared" si="496"/>
        <v>0</v>
      </c>
      <c r="Y356" s="102">
        <f t="shared" si="526"/>
        <v>0</v>
      </c>
      <c r="Z356" s="535"/>
      <c r="AA356" s="535"/>
      <c r="AB356" s="407"/>
      <c r="AC356" s="322"/>
      <c r="AD356" s="79">
        <f t="shared" si="497"/>
        <v>0</v>
      </c>
      <c r="AE356" s="79">
        <f t="shared" si="498"/>
        <v>0</v>
      </c>
      <c r="AF356" s="102">
        <f t="shared" si="527"/>
        <v>0</v>
      </c>
      <c r="AG356" s="535"/>
      <c r="AH356" s="535"/>
      <c r="AI356" s="407"/>
      <c r="AJ356" s="322"/>
      <c r="AK356" s="79">
        <f t="shared" si="499"/>
        <v>0</v>
      </c>
      <c r="AL356" s="79">
        <f t="shared" si="500"/>
        <v>0</v>
      </c>
      <c r="AM356" s="102">
        <f t="shared" si="528"/>
        <v>0</v>
      </c>
      <c r="AN356" s="535"/>
      <c r="AO356" s="535"/>
      <c r="AP356" s="407"/>
      <c r="AQ356" s="322"/>
      <c r="AR356" s="79">
        <f t="shared" si="501"/>
        <v>0</v>
      </c>
      <c r="AS356" s="79">
        <f t="shared" si="502"/>
        <v>0</v>
      </c>
      <c r="AT356" s="102">
        <f t="shared" si="529"/>
        <v>0</v>
      </c>
      <c r="AU356" s="535"/>
      <c r="AV356" s="535"/>
      <c r="AW356" s="407"/>
      <c r="AX356" s="322"/>
      <c r="AY356" s="79">
        <f t="shared" si="503"/>
        <v>0</v>
      </c>
      <c r="AZ356" s="79">
        <f t="shared" si="504"/>
        <v>0</v>
      </c>
      <c r="BA356" s="102">
        <f t="shared" si="530"/>
        <v>0</v>
      </c>
      <c r="BB356" s="535"/>
      <c r="BC356" s="535"/>
      <c r="BD356" s="407"/>
      <c r="BE356" s="322"/>
      <c r="BF356" s="79">
        <f t="shared" si="505"/>
        <v>0</v>
      </c>
      <c r="BG356" s="79">
        <f t="shared" si="506"/>
        <v>0</v>
      </c>
      <c r="BH356" s="102">
        <f t="shared" si="531"/>
        <v>0</v>
      </c>
      <c r="BI356" s="535"/>
      <c r="BJ356" s="535"/>
      <c r="BK356" s="407"/>
      <c r="BL356" s="322"/>
      <c r="BM356" s="79">
        <f t="shared" si="507"/>
        <v>0</v>
      </c>
      <c r="BN356" s="79">
        <f t="shared" si="508"/>
        <v>0</v>
      </c>
      <c r="BO356" s="102">
        <f t="shared" si="532"/>
        <v>0</v>
      </c>
      <c r="BP356" s="535"/>
      <c r="BQ356" s="535"/>
      <c r="BR356" s="407"/>
      <c r="BS356" s="322"/>
      <c r="BT356" s="79">
        <f t="shared" si="509"/>
        <v>0</v>
      </c>
      <c r="BU356" s="79">
        <f t="shared" si="510"/>
        <v>0</v>
      </c>
      <c r="BV356" s="102">
        <f t="shared" si="533"/>
        <v>0</v>
      </c>
      <c r="BW356" s="535"/>
      <c r="BX356" s="535"/>
      <c r="BY356" s="407"/>
      <c r="BZ356" s="322"/>
      <c r="CA356" s="79">
        <f t="shared" si="511"/>
        <v>0</v>
      </c>
      <c r="CB356" s="79">
        <f t="shared" si="512"/>
        <v>0</v>
      </c>
      <c r="CC356" s="102">
        <f t="shared" si="534"/>
        <v>0</v>
      </c>
      <c r="CD356" s="535"/>
      <c r="CE356" s="535"/>
      <c r="CF356" s="407"/>
      <c r="CG356" s="322"/>
      <c r="CH356" s="79">
        <f t="shared" si="513"/>
        <v>0</v>
      </c>
      <c r="CI356" s="79">
        <f t="shared" si="514"/>
        <v>0</v>
      </c>
      <c r="CJ356" s="102">
        <f t="shared" si="535"/>
        <v>0</v>
      </c>
      <c r="CK356" s="535"/>
      <c r="CL356" s="535"/>
      <c r="CM356" s="407"/>
      <c r="CN356" s="322"/>
      <c r="CO356" s="79">
        <f t="shared" si="515"/>
        <v>0</v>
      </c>
      <c r="CP356" s="79">
        <f t="shared" si="516"/>
        <v>0</v>
      </c>
      <c r="CQ356" s="102">
        <f t="shared" si="536"/>
        <v>0</v>
      </c>
      <c r="CR356" s="535"/>
      <c r="CS356" s="535"/>
      <c r="CT356" s="407"/>
      <c r="CU356" s="322"/>
      <c r="CV356" s="79">
        <f t="shared" si="517"/>
        <v>0</v>
      </c>
      <c r="CW356" s="79">
        <f t="shared" si="518"/>
        <v>0</v>
      </c>
      <c r="CX356" s="102">
        <f t="shared" si="537"/>
        <v>0</v>
      </c>
      <c r="CY356" s="535"/>
      <c r="CZ356" s="535"/>
      <c r="DA356" s="407"/>
      <c r="DB356" s="322"/>
      <c r="DC356" s="79">
        <f t="shared" si="519"/>
        <v>0</v>
      </c>
      <c r="DD356" s="79">
        <f t="shared" si="520"/>
        <v>0</v>
      </c>
      <c r="DE356" s="102">
        <f t="shared" si="538"/>
        <v>0</v>
      </c>
      <c r="DF356" s="535"/>
      <c r="DG356" s="535"/>
      <c r="DH356" s="407"/>
      <c r="DI356" s="322"/>
      <c r="DJ356" s="79">
        <f t="shared" si="521"/>
        <v>0</v>
      </c>
      <c r="DK356" s="79">
        <f t="shared" si="522"/>
        <v>0</v>
      </c>
      <c r="DL356" s="102">
        <f t="shared" si="539"/>
        <v>0</v>
      </c>
      <c r="DM356" s="535"/>
      <c r="DN356" s="535"/>
      <c r="DO356" s="407"/>
      <c r="DP356" s="322"/>
      <c r="DQ356" s="79">
        <f t="shared" si="523"/>
        <v>0</v>
      </c>
      <c r="DR356" s="79">
        <f t="shared" si="524"/>
        <v>0</v>
      </c>
      <c r="DS356" s="102">
        <f t="shared" si="540"/>
        <v>0</v>
      </c>
      <c r="DT356" s="535"/>
      <c r="DU356" s="535"/>
      <c r="DV356" s="407"/>
    </row>
    <row r="357" spans="1:126" ht="12.75" outlineLevel="1" x14ac:dyDescent="0.2">
      <c r="A357" s="154" t="s">
        <v>75</v>
      </c>
      <c r="B357" s="170"/>
      <c r="C357" s="55"/>
      <c r="D357" s="55"/>
      <c r="E357" s="102">
        <f t="shared" si="489"/>
        <v>0</v>
      </c>
      <c r="F357" s="210"/>
      <c r="G357" s="18"/>
      <c r="H357" s="323" t="s">
        <v>347</v>
      </c>
      <c r="I357" s="79">
        <f t="shared" si="490"/>
        <v>0</v>
      </c>
      <c r="J357" s="79">
        <f t="shared" si="491"/>
        <v>0</v>
      </c>
      <c r="K357" s="102">
        <f t="shared" si="492"/>
        <v>0</v>
      </c>
      <c r="L357" s="535"/>
      <c r="M357" s="535"/>
      <c r="N357" s="407"/>
      <c r="O357" s="322" t="str">
        <f t="shared" si="440"/>
        <v>SLF</v>
      </c>
      <c r="P357" s="79">
        <f t="shared" si="493"/>
        <v>0</v>
      </c>
      <c r="Q357" s="79">
        <f t="shared" si="494"/>
        <v>0</v>
      </c>
      <c r="R357" s="102">
        <f t="shared" si="525"/>
        <v>0</v>
      </c>
      <c r="S357" s="535"/>
      <c r="T357" s="535"/>
      <c r="U357" s="407"/>
      <c r="V357" s="322"/>
      <c r="W357" s="79">
        <f t="shared" si="495"/>
        <v>0</v>
      </c>
      <c r="X357" s="79">
        <f t="shared" si="496"/>
        <v>0</v>
      </c>
      <c r="Y357" s="102">
        <f t="shared" si="526"/>
        <v>0</v>
      </c>
      <c r="Z357" s="535"/>
      <c r="AA357" s="535"/>
      <c r="AB357" s="407"/>
      <c r="AC357" s="322"/>
      <c r="AD357" s="79">
        <f t="shared" si="497"/>
        <v>0</v>
      </c>
      <c r="AE357" s="79">
        <f t="shared" si="498"/>
        <v>0</v>
      </c>
      <c r="AF357" s="102">
        <f t="shared" si="527"/>
        <v>0</v>
      </c>
      <c r="AG357" s="535"/>
      <c r="AH357" s="535"/>
      <c r="AI357" s="407"/>
      <c r="AJ357" s="322"/>
      <c r="AK357" s="79">
        <f t="shared" si="499"/>
        <v>0</v>
      </c>
      <c r="AL357" s="79">
        <f t="shared" si="500"/>
        <v>0</v>
      </c>
      <c r="AM357" s="102">
        <f t="shared" si="528"/>
        <v>0</v>
      </c>
      <c r="AN357" s="535"/>
      <c r="AO357" s="535"/>
      <c r="AP357" s="407"/>
      <c r="AQ357" s="322"/>
      <c r="AR357" s="79">
        <f t="shared" si="501"/>
        <v>0</v>
      </c>
      <c r="AS357" s="79">
        <f t="shared" si="502"/>
        <v>0</v>
      </c>
      <c r="AT357" s="102">
        <f t="shared" si="529"/>
        <v>0</v>
      </c>
      <c r="AU357" s="535"/>
      <c r="AV357" s="535"/>
      <c r="AW357" s="407"/>
      <c r="AX357" s="322"/>
      <c r="AY357" s="79">
        <f t="shared" si="503"/>
        <v>0</v>
      </c>
      <c r="AZ357" s="79">
        <f t="shared" si="504"/>
        <v>0</v>
      </c>
      <c r="BA357" s="102">
        <f t="shared" si="530"/>
        <v>0</v>
      </c>
      <c r="BB357" s="535"/>
      <c r="BC357" s="535"/>
      <c r="BD357" s="407"/>
      <c r="BE357" s="322"/>
      <c r="BF357" s="79">
        <f t="shared" si="505"/>
        <v>0</v>
      </c>
      <c r="BG357" s="79">
        <f t="shared" si="506"/>
        <v>0</v>
      </c>
      <c r="BH357" s="102">
        <f t="shared" si="531"/>
        <v>0</v>
      </c>
      <c r="BI357" s="535"/>
      <c r="BJ357" s="535"/>
      <c r="BK357" s="407"/>
      <c r="BL357" s="322"/>
      <c r="BM357" s="79">
        <f t="shared" si="507"/>
        <v>0</v>
      </c>
      <c r="BN357" s="79">
        <f t="shared" si="508"/>
        <v>0</v>
      </c>
      <c r="BO357" s="102">
        <f t="shared" si="532"/>
        <v>0</v>
      </c>
      <c r="BP357" s="535"/>
      <c r="BQ357" s="535"/>
      <c r="BR357" s="407"/>
      <c r="BS357" s="322"/>
      <c r="BT357" s="79">
        <f t="shared" si="509"/>
        <v>0</v>
      </c>
      <c r="BU357" s="79">
        <f t="shared" si="510"/>
        <v>0</v>
      </c>
      <c r="BV357" s="102">
        <f t="shared" si="533"/>
        <v>0</v>
      </c>
      <c r="BW357" s="535"/>
      <c r="BX357" s="535"/>
      <c r="BY357" s="407"/>
      <c r="BZ357" s="322"/>
      <c r="CA357" s="79">
        <f t="shared" si="511"/>
        <v>0</v>
      </c>
      <c r="CB357" s="79">
        <f t="shared" si="512"/>
        <v>0</v>
      </c>
      <c r="CC357" s="102">
        <f t="shared" si="534"/>
        <v>0</v>
      </c>
      <c r="CD357" s="535"/>
      <c r="CE357" s="535"/>
      <c r="CF357" s="407"/>
      <c r="CG357" s="322"/>
      <c r="CH357" s="79">
        <f t="shared" si="513"/>
        <v>0</v>
      </c>
      <c r="CI357" s="79">
        <f t="shared" si="514"/>
        <v>0</v>
      </c>
      <c r="CJ357" s="102">
        <f t="shared" si="535"/>
        <v>0</v>
      </c>
      <c r="CK357" s="535"/>
      <c r="CL357" s="535"/>
      <c r="CM357" s="407"/>
      <c r="CN357" s="322"/>
      <c r="CO357" s="79">
        <f t="shared" si="515"/>
        <v>0</v>
      </c>
      <c r="CP357" s="79">
        <f t="shared" si="516"/>
        <v>0</v>
      </c>
      <c r="CQ357" s="102">
        <f t="shared" si="536"/>
        <v>0</v>
      </c>
      <c r="CR357" s="535"/>
      <c r="CS357" s="535"/>
      <c r="CT357" s="407"/>
      <c r="CU357" s="322"/>
      <c r="CV357" s="79">
        <f t="shared" si="517"/>
        <v>0</v>
      </c>
      <c r="CW357" s="79">
        <f t="shared" si="518"/>
        <v>0</v>
      </c>
      <c r="CX357" s="102">
        <f t="shared" si="537"/>
        <v>0</v>
      </c>
      <c r="CY357" s="535"/>
      <c r="CZ357" s="535"/>
      <c r="DA357" s="407"/>
      <c r="DB357" s="322"/>
      <c r="DC357" s="79">
        <f t="shared" si="519"/>
        <v>0</v>
      </c>
      <c r="DD357" s="79">
        <f t="shared" si="520"/>
        <v>0</v>
      </c>
      <c r="DE357" s="102">
        <f t="shared" si="538"/>
        <v>0</v>
      </c>
      <c r="DF357" s="535"/>
      <c r="DG357" s="535"/>
      <c r="DH357" s="407"/>
      <c r="DI357" s="322"/>
      <c r="DJ357" s="79">
        <f t="shared" si="521"/>
        <v>0</v>
      </c>
      <c r="DK357" s="79">
        <f t="shared" si="522"/>
        <v>0</v>
      </c>
      <c r="DL357" s="102">
        <f t="shared" si="539"/>
        <v>0</v>
      </c>
      <c r="DM357" s="535"/>
      <c r="DN357" s="535"/>
      <c r="DO357" s="407"/>
      <c r="DP357" s="322"/>
      <c r="DQ357" s="79">
        <f t="shared" si="523"/>
        <v>0</v>
      </c>
      <c r="DR357" s="79">
        <f t="shared" si="524"/>
        <v>0</v>
      </c>
      <c r="DS357" s="102">
        <f t="shared" si="540"/>
        <v>0</v>
      </c>
      <c r="DT357" s="535"/>
      <c r="DU357" s="535"/>
      <c r="DV357" s="407"/>
    </row>
    <row r="358" spans="1:126" ht="12.75" outlineLevel="1" x14ac:dyDescent="0.2">
      <c r="A358" s="92" t="s">
        <v>76</v>
      </c>
      <c r="B358" s="170"/>
      <c r="C358" s="55"/>
      <c r="D358" s="55"/>
      <c r="E358" s="102">
        <f t="shared" si="489"/>
        <v>0</v>
      </c>
      <c r="F358" s="210"/>
      <c r="G358" s="18"/>
      <c r="H358" s="323" t="s">
        <v>347</v>
      </c>
      <c r="I358" s="79">
        <f t="shared" si="490"/>
        <v>0</v>
      </c>
      <c r="J358" s="79">
        <f t="shared" si="491"/>
        <v>0</v>
      </c>
      <c r="K358" s="102">
        <f t="shared" si="492"/>
        <v>0</v>
      </c>
      <c r="L358" s="535"/>
      <c r="M358" s="535"/>
      <c r="N358" s="407"/>
      <c r="O358" s="322" t="str">
        <f t="shared" si="440"/>
        <v>SLF</v>
      </c>
      <c r="P358" s="79">
        <f t="shared" si="493"/>
        <v>0</v>
      </c>
      <c r="Q358" s="79">
        <f t="shared" si="494"/>
        <v>0</v>
      </c>
      <c r="R358" s="102">
        <f t="shared" si="525"/>
        <v>0</v>
      </c>
      <c r="S358" s="535"/>
      <c r="T358" s="535"/>
      <c r="U358" s="407"/>
      <c r="V358" s="322"/>
      <c r="W358" s="79">
        <f t="shared" si="495"/>
        <v>0</v>
      </c>
      <c r="X358" s="79">
        <f t="shared" si="496"/>
        <v>0</v>
      </c>
      <c r="Y358" s="102">
        <f t="shared" si="526"/>
        <v>0</v>
      </c>
      <c r="Z358" s="535"/>
      <c r="AA358" s="535"/>
      <c r="AB358" s="407"/>
      <c r="AC358" s="322"/>
      <c r="AD358" s="79">
        <f t="shared" si="497"/>
        <v>0</v>
      </c>
      <c r="AE358" s="79">
        <f t="shared" si="498"/>
        <v>0</v>
      </c>
      <c r="AF358" s="102">
        <f t="shared" si="527"/>
        <v>0</v>
      </c>
      <c r="AG358" s="535"/>
      <c r="AH358" s="535"/>
      <c r="AI358" s="407"/>
      <c r="AJ358" s="322"/>
      <c r="AK358" s="79">
        <f t="shared" si="499"/>
        <v>0</v>
      </c>
      <c r="AL358" s="79">
        <f t="shared" si="500"/>
        <v>0</v>
      </c>
      <c r="AM358" s="102">
        <f t="shared" si="528"/>
        <v>0</v>
      </c>
      <c r="AN358" s="535"/>
      <c r="AO358" s="535"/>
      <c r="AP358" s="407"/>
      <c r="AQ358" s="322"/>
      <c r="AR358" s="79">
        <f t="shared" si="501"/>
        <v>0</v>
      </c>
      <c r="AS358" s="79">
        <f t="shared" si="502"/>
        <v>0</v>
      </c>
      <c r="AT358" s="102">
        <f t="shared" si="529"/>
        <v>0</v>
      </c>
      <c r="AU358" s="535"/>
      <c r="AV358" s="535"/>
      <c r="AW358" s="407"/>
      <c r="AX358" s="322"/>
      <c r="AY358" s="79">
        <f t="shared" si="503"/>
        <v>0</v>
      </c>
      <c r="AZ358" s="79">
        <f t="shared" si="504"/>
        <v>0</v>
      </c>
      <c r="BA358" s="102">
        <f t="shared" si="530"/>
        <v>0</v>
      </c>
      <c r="BB358" s="535"/>
      <c r="BC358" s="535"/>
      <c r="BD358" s="407"/>
      <c r="BE358" s="322"/>
      <c r="BF358" s="79">
        <f t="shared" si="505"/>
        <v>0</v>
      </c>
      <c r="BG358" s="79">
        <f t="shared" si="506"/>
        <v>0</v>
      </c>
      <c r="BH358" s="102">
        <f t="shared" si="531"/>
        <v>0</v>
      </c>
      <c r="BI358" s="535"/>
      <c r="BJ358" s="535"/>
      <c r="BK358" s="407"/>
      <c r="BL358" s="322"/>
      <c r="BM358" s="79">
        <f t="shared" si="507"/>
        <v>0</v>
      </c>
      <c r="BN358" s="79">
        <f t="shared" si="508"/>
        <v>0</v>
      </c>
      <c r="BO358" s="102">
        <f t="shared" si="532"/>
        <v>0</v>
      </c>
      <c r="BP358" s="535"/>
      <c r="BQ358" s="535"/>
      <c r="BR358" s="407"/>
      <c r="BS358" s="322"/>
      <c r="BT358" s="79">
        <f t="shared" si="509"/>
        <v>0</v>
      </c>
      <c r="BU358" s="79">
        <f t="shared" si="510"/>
        <v>0</v>
      </c>
      <c r="BV358" s="102">
        <f t="shared" si="533"/>
        <v>0</v>
      </c>
      <c r="BW358" s="535"/>
      <c r="BX358" s="535"/>
      <c r="BY358" s="407"/>
      <c r="BZ358" s="322"/>
      <c r="CA358" s="79">
        <f t="shared" si="511"/>
        <v>0</v>
      </c>
      <c r="CB358" s="79">
        <f t="shared" si="512"/>
        <v>0</v>
      </c>
      <c r="CC358" s="102">
        <f t="shared" si="534"/>
        <v>0</v>
      </c>
      <c r="CD358" s="535"/>
      <c r="CE358" s="535"/>
      <c r="CF358" s="407"/>
      <c r="CG358" s="322"/>
      <c r="CH358" s="79">
        <f t="shared" si="513"/>
        <v>0</v>
      </c>
      <c r="CI358" s="79">
        <f t="shared" si="514"/>
        <v>0</v>
      </c>
      <c r="CJ358" s="102">
        <f t="shared" si="535"/>
        <v>0</v>
      </c>
      <c r="CK358" s="535"/>
      <c r="CL358" s="535"/>
      <c r="CM358" s="407"/>
      <c r="CN358" s="322"/>
      <c r="CO358" s="79">
        <f t="shared" si="515"/>
        <v>0</v>
      </c>
      <c r="CP358" s="79">
        <f t="shared" si="516"/>
        <v>0</v>
      </c>
      <c r="CQ358" s="102">
        <f t="shared" si="536"/>
        <v>0</v>
      </c>
      <c r="CR358" s="535"/>
      <c r="CS358" s="535"/>
      <c r="CT358" s="407"/>
      <c r="CU358" s="322"/>
      <c r="CV358" s="79">
        <f t="shared" si="517"/>
        <v>0</v>
      </c>
      <c r="CW358" s="79">
        <f t="shared" si="518"/>
        <v>0</v>
      </c>
      <c r="CX358" s="102">
        <f t="shared" si="537"/>
        <v>0</v>
      </c>
      <c r="CY358" s="535"/>
      <c r="CZ358" s="535"/>
      <c r="DA358" s="407"/>
      <c r="DB358" s="322"/>
      <c r="DC358" s="79">
        <f t="shared" si="519"/>
        <v>0</v>
      </c>
      <c r="DD358" s="79">
        <f t="shared" si="520"/>
        <v>0</v>
      </c>
      <c r="DE358" s="102">
        <f t="shared" si="538"/>
        <v>0</v>
      </c>
      <c r="DF358" s="535"/>
      <c r="DG358" s="535"/>
      <c r="DH358" s="407"/>
      <c r="DI358" s="322"/>
      <c r="DJ358" s="79">
        <f t="shared" si="521"/>
        <v>0</v>
      </c>
      <c r="DK358" s="79">
        <f t="shared" si="522"/>
        <v>0</v>
      </c>
      <c r="DL358" s="102">
        <f t="shared" si="539"/>
        <v>0</v>
      </c>
      <c r="DM358" s="535"/>
      <c r="DN358" s="535"/>
      <c r="DO358" s="407"/>
      <c r="DP358" s="322"/>
      <c r="DQ358" s="79">
        <f t="shared" si="523"/>
        <v>0</v>
      </c>
      <c r="DR358" s="79">
        <f t="shared" si="524"/>
        <v>0</v>
      </c>
      <c r="DS358" s="102">
        <f t="shared" si="540"/>
        <v>0</v>
      </c>
      <c r="DT358" s="535"/>
      <c r="DU358" s="535"/>
      <c r="DV358" s="407"/>
    </row>
    <row r="359" spans="1:126" s="2" customFormat="1" ht="12.75" outlineLevel="1" x14ac:dyDescent="0.2">
      <c r="A359" s="107" t="s">
        <v>19</v>
      </c>
      <c r="B359" s="172"/>
      <c r="C359" s="108">
        <f>SUMIF($H360:$H362,MID($H359,3,10),C360:C362)</f>
        <v>0</v>
      </c>
      <c r="D359" s="108">
        <f>SUMIF($H360:$H362,MID($H359,3,10),D360:D362)</f>
        <v>0</v>
      </c>
      <c r="E359" s="108">
        <f t="shared" si="489"/>
        <v>0</v>
      </c>
      <c r="F359" s="210"/>
      <c r="G359" s="18"/>
      <c r="H359" s="323" t="s">
        <v>350</v>
      </c>
      <c r="I359" s="77">
        <f t="shared" si="490"/>
        <v>0</v>
      </c>
      <c r="J359" s="77">
        <f t="shared" si="491"/>
        <v>0</v>
      </c>
      <c r="K359" s="103">
        <f t="shared" si="492"/>
        <v>0</v>
      </c>
      <c r="L359" s="432">
        <f>IF(I$1="","",SUMIF($H360:$H362,MID($H359,3,10),L360:L362))</f>
        <v>0</v>
      </c>
      <c r="M359" s="432">
        <f>IF(I$1="","",SUMIF($H360:$H362,MID($H359,3,10),M360:M362))</f>
        <v>0</v>
      </c>
      <c r="N359" s="407"/>
      <c r="O359" s="322" t="str">
        <f t="shared" si="440"/>
        <v>SL</v>
      </c>
      <c r="P359" s="77">
        <f t="shared" si="493"/>
        <v>0</v>
      </c>
      <c r="Q359" s="77">
        <f t="shared" si="494"/>
        <v>0</v>
      </c>
      <c r="R359" s="103">
        <f t="shared" si="525"/>
        <v>0</v>
      </c>
      <c r="S359" s="432">
        <f>IF(P$1="","",SUMIF($H360:$H362,MID($H359,3,10),S360:S362))</f>
        <v>0</v>
      </c>
      <c r="T359" s="432">
        <f>IF(P$1="","",SUMIF($H360:$H362,MID($H359,3,10),T360:T362))</f>
        <v>0</v>
      </c>
      <c r="U359" s="407"/>
      <c r="V359" s="322"/>
      <c r="W359" s="77">
        <f t="shared" si="495"/>
        <v>0</v>
      </c>
      <c r="X359" s="77">
        <f t="shared" si="496"/>
        <v>0</v>
      </c>
      <c r="Y359" s="103">
        <f t="shared" si="526"/>
        <v>0</v>
      </c>
      <c r="Z359" s="432">
        <f>IF(W$1="","",SUMIF($H360:$H362,MID($H359,3,10),Z360:Z362))</f>
        <v>0</v>
      </c>
      <c r="AA359" s="432">
        <f>IF(W$1="","",SUMIF($H360:$H362,MID($H359,3,10),AA360:AA362))</f>
        <v>0</v>
      </c>
      <c r="AB359" s="407"/>
      <c r="AC359" s="322"/>
      <c r="AD359" s="77">
        <f t="shared" si="497"/>
        <v>0</v>
      </c>
      <c r="AE359" s="77">
        <f t="shared" si="498"/>
        <v>0</v>
      </c>
      <c r="AF359" s="103">
        <f t="shared" si="527"/>
        <v>0</v>
      </c>
      <c r="AG359" s="432">
        <f>IF(AD$1="","",SUMIF($H360:$H362,MID($H359,3,10),AG360:AG362))</f>
        <v>0</v>
      </c>
      <c r="AH359" s="432">
        <f>IF(AD$1="","",SUMIF($H360:$H362,MID($H359,3,10),AH360:AH362))</f>
        <v>0</v>
      </c>
      <c r="AI359" s="407"/>
      <c r="AJ359" s="322"/>
      <c r="AK359" s="77">
        <f t="shared" si="499"/>
        <v>0</v>
      </c>
      <c r="AL359" s="77">
        <f t="shared" si="500"/>
        <v>0</v>
      </c>
      <c r="AM359" s="103">
        <f t="shared" si="528"/>
        <v>0</v>
      </c>
      <c r="AN359" s="432">
        <f>IF(AK$1="","",SUMIF($H360:$H362,MID($H359,3,10),AN360:AN362))</f>
        <v>0</v>
      </c>
      <c r="AO359" s="432">
        <f>IF(AK$1="","",SUMIF($H360:$H362,MID($H359,3,10),AO360:AO362))</f>
        <v>0</v>
      </c>
      <c r="AP359" s="407"/>
      <c r="AQ359" s="322"/>
      <c r="AR359" s="77">
        <f t="shared" si="501"/>
        <v>0</v>
      </c>
      <c r="AS359" s="77">
        <f t="shared" si="502"/>
        <v>0</v>
      </c>
      <c r="AT359" s="103">
        <f t="shared" si="529"/>
        <v>0</v>
      </c>
      <c r="AU359" s="432">
        <f>IF(AR$1="","",SUMIF($H360:$H362,MID($H359,3,10),AU360:AU362))</f>
        <v>0</v>
      </c>
      <c r="AV359" s="432">
        <f>IF(AR$1="","",SUMIF($H360:$H362,MID($H359,3,10),AV360:AV362))</f>
        <v>0</v>
      </c>
      <c r="AW359" s="407"/>
      <c r="AX359" s="322"/>
      <c r="AY359" s="77">
        <f t="shared" si="503"/>
        <v>0</v>
      </c>
      <c r="AZ359" s="77">
        <f t="shared" si="504"/>
        <v>0</v>
      </c>
      <c r="BA359" s="103">
        <f t="shared" si="530"/>
        <v>0</v>
      </c>
      <c r="BB359" s="432">
        <f>IF(AY$1="","",SUMIF($H360:$H362,MID($H359,3,10),BB360:BB362))</f>
        <v>0</v>
      </c>
      <c r="BC359" s="432">
        <f>IF(AY$1="","",SUMIF($H360:$H362,MID($H359,3,10),BC360:BC362))</f>
        <v>0</v>
      </c>
      <c r="BD359" s="407"/>
      <c r="BE359" s="322"/>
      <c r="BF359" s="77">
        <f t="shared" si="505"/>
        <v>0</v>
      </c>
      <c r="BG359" s="77">
        <f t="shared" si="506"/>
        <v>0</v>
      </c>
      <c r="BH359" s="103">
        <f t="shared" si="531"/>
        <v>0</v>
      </c>
      <c r="BI359" s="432">
        <f>IF(BF$1="","",SUMIF($H360:$H362,MID($H359,3,10),BI360:BI362))</f>
        <v>0</v>
      </c>
      <c r="BJ359" s="432">
        <f>IF(BF$1="","",SUMIF($H360:$H362,MID($H359,3,10),BJ360:BJ362))</f>
        <v>0</v>
      </c>
      <c r="BK359" s="407"/>
      <c r="BL359" s="322"/>
      <c r="BM359" s="77">
        <f t="shared" si="507"/>
        <v>0</v>
      </c>
      <c r="BN359" s="77">
        <f t="shared" si="508"/>
        <v>0</v>
      </c>
      <c r="BO359" s="103">
        <f t="shared" si="532"/>
        <v>0</v>
      </c>
      <c r="BP359" s="432">
        <f>IF(BM$1="","",SUMIF($H360:$H362,MID($H359,3,10),BP360:BP362))</f>
        <v>0</v>
      </c>
      <c r="BQ359" s="432">
        <f>IF(BM$1="","",SUMIF($H360:$H362,MID($H359,3,10),BQ360:BQ362))</f>
        <v>0</v>
      </c>
      <c r="BR359" s="407"/>
      <c r="BS359" s="322"/>
      <c r="BT359" s="77">
        <f t="shared" si="509"/>
        <v>0</v>
      </c>
      <c r="BU359" s="77">
        <f t="shared" si="510"/>
        <v>0</v>
      </c>
      <c r="BV359" s="103">
        <f t="shared" si="533"/>
        <v>0</v>
      </c>
      <c r="BW359" s="432">
        <f>IF(BT$1="","",SUMIF($H360:$H362,MID($H359,3,10),BW360:BW362))</f>
        <v>0</v>
      </c>
      <c r="BX359" s="432">
        <f>IF(BT$1="","",SUMIF($H360:$H362,MID($H359,3,10),BX360:BX362))</f>
        <v>0</v>
      </c>
      <c r="BY359" s="407"/>
      <c r="BZ359" s="322"/>
      <c r="CA359" s="77">
        <f t="shared" si="511"/>
        <v>0</v>
      </c>
      <c r="CB359" s="77">
        <f t="shared" si="512"/>
        <v>0</v>
      </c>
      <c r="CC359" s="103">
        <f t="shared" si="534"/>
        <v>0</v>
      </c>
      <c r="CD359" s="432">
        <f>IF(CA$1="","",SUMIF($H360:$H362,MID($H359,3,10),CD360:CD362))</f>
        <v>0</v>
      </c>
      <c r="CE359" s="432">
        <f>IF(CA$1="","",SUMIF($H360:$H362,MID($H359,3,10),CE360:CE362))</f>
        <v>0</v>
      </c>
      <c r="CF359" s="407"/>
      <c r="CG359" s="322"/>
      <c r="CH359" s="77">
        <f t="shared" si="513"/>
        <v>0</v>
      </c>
      <c r="CI359" s="77">
        <f t="shared" si="514"/>
        <v>0</v>
      </c>
      <c r="CJ359" s="103">
        <f t="shared" si="535"/>
        <v>0</v>
      </c>
      <c r="CK359" s="432">
        <f>IF(CH$1="","",SUMIF($H360:$H362,MID($H359,3,10),CK360:CK362))</f>
        <v>0</v>
      </c>
      <c r="CL359" s="432">
        <f>IF(CH$1="","",SUMIF($H360:$H362,MID($H359,3,10),CL360:CL362))</f>
        <v>0</v>
      </c>
      <c r="CM359" s="407"/>
      <c r="CN359" s="322"/>
      <c r="CO359" s="77">
        <f t="shared" si="515"/>
        <v>0</v>
      </c>
      <c r="CP359" s="77">
        <f t="shared" si="516"/>
        <v>0</v>
      </c>
      <c r="CQ359" s="103">
        <f t="shared" si="536"/>
        <v>0</v>
      </c>
      <c r="CR359" s="432">
        <f>IF(CO$1="","",SUMIF($H360:$H362,MID($H359,3,10),CR360:CR362))</f>
        <v>0</v>
      </c>
      <c r="CS359" s="432">
        <f>IF(CO$1="","",SUMIF($H360:$H362,MID($H359,3,10),CS360:CS362))</f>
        <v>0</v>
      </c>
      <c r="CT359" s="407"/>
      <c r="CU359" s="322"/>
      <c r="CV359" s="77">
        <f t="shared" si="517"/>
        <v>0</v>
      </c>
      <c r="CW359" s="77">
        <f t="shared" si="518"/>
        <v>0</v>
      </c>
      <c r="CX359" s="103">
        <f t="shared" si="537"/>
        <v>0</v>
      </c>
      <c r="CY359" s="432">
        <f>IF(CV$1="","",SUMIF($H360:$H362,MID($H359,3,10),CY360:CY362))</f>
        <v>0</v>
      </c>
      <c r="CZ359" s="432">
        <f>IF(CV$1="","",SUMIF($H360:$H362,MID($H359,3,10),CZ360:CZ362))</f>
        <v>0</v>
      </c>
      <c r="DA359" s="407"/>
      <c r="DB359" s="322"/>
      <c r="DC359" s="77">
        <f t="shared" si="519"/>
        <v>0</v>
      </c>
      <c r="DD359" s="77">
        <f t="shared" si="520"/>
        <v>0</v>
      </c>
      <c r="DE359" s="103">
        <f t="shared" si="538"/>
        <v>0</v>
      </c>
      <c r="DF359" s="432">
        <f>IF(DC$1="","",SUMIF($H360:$H362,MID($H359,3,10),DF360:DF362))</f>
        <v>0</v>
      </c>
      <c r="DG359" s="432">
        <f>IF(DC$1="","",SUMIF($H360:$H362,MID($H359,3,10),DG360:DG362))</f>
        <v>0</v>
      </c>
      <c r="DH359" s="407"/>
      <c r="DI359" s="322"/>
      <c r="DJ359" s="77">
        <f t="shared" si="521"/>
        <v>0</v>
      </c>
      <c r="DK359" s="77">
        <f t="shared" si="522"/>
        <v>0</v>
      </c>
      <c r="DL359" s="103">
        <f t="shared" si="539"/>
        <v>0</v>
      </c>
      <c r="DM359" s="432">
        <f>IF(DJ$1="","",SUMIF($H360:$H362,MID($H359,3,10),DM360:DM362))</f>
        <v>0</v>
      </c>
      <c r="DN359" s="432">
        <f>IF(DJ$1="","",SUMIF($H360:$H362,MID($H359,3,10),DN360:DN362))</f>
        <v>0</v>
      </c>
      <c r="DO359" s="407"/>
      <c r="DP359" s="322"/>
      <c r="DQ359" s="77">
        <f t="shared" si="523"/>
        <v>0</v>
      </c>
      <c r="DR359" s="77">
        <f t="shared" si="524"/>
        <v>0</v>
      </c>
      <c r="DS359" s="103">
        <f t="shared" si="540"/>
        <v>0</v>
      </c>
      <c r="DT359" s="432">
        <f>IF(DQ$1="","",SUMIF($H360:$H362,MID($H359,3,10),DT360:DT362))</f>
        <v>0</v>
      </c>
      <c r="DU359" s="432">
        <f>IF(DQ$1="","",SUMIF($H360:$H362,MID($H359,3,10),DU360:DU362))</f>
        <v>0</v>
      </c>
      <c r="DV359" s="407"/>
    </row>
    <row r="360" spans="1:126" ht="12.75" outlineLevel="1" x14ac:dyDescent="0.2">
      <c r="A360" s="92" t="s">
        <v>77</v>
      </c>
      <c r="B360" s="170"/>
      <c r="C360" s="55"/>
      <c r="D360" s="56"/>
      <c r="E360" s="102">
        <f t="shared" si="489"/>
        <v>0</v>
      </c>
      <c r="F360" s="210"/>
      <c r="G360" s="18"/>
      <c r="H360" s="323" t="s">
        <v>349</v>
      </c>
      <c r="I360" s="79">
        <f t="shared" si="490"/>
        <v>0</v>
      </c>
      <c r="J360" s="79">
        <f t="shared" si="491"/>
        <v>0</v>
      </c>
      <c r="K360" s="102">
        <f t="shared" si="492"/>
        <v>0</v>
      </c>
      <c r="L360" s="535"/>
      <c r="M360" s="535"/>
      <c r="N360" s="407"/>
      <c r="O360" s="322" t="str">
        <f t="shared" si="440"/>
        <v>SLL</v>
      </c>
      <c r="P360" s="79">
        <f t="shared" si="493"/>
        <v>0</v>
      </c>
      <c r="Q360" s="79">
        <f t="shared" si="494"/>
        <v>0</v>
      </c>
      <c r="R360" s="102">
        <f t="shared" si="525"/>
        <v>0</v>
      </c>
      <c r="S360" s="535"/>
      <c r="T360" s="535"/>
      <c r="U360" s="407"/>
      <c r="V360" s="322"/>
      <c r="W360" s="79">
        <f t="shared" si="495"/>
        <v>0</v>
      </c>
      <c r="X360" s="79">
        <f t="shared" si="496"/>
        <v>0</v>
      </c>
      <c r="Y360" s="102">
        <f t="shared" si="526"/>
        <v>0</v>
      </c>
      <c r="Z360" s="535"/>
      <c r="AA360" s="535"/>
      <c r="AB360" s="407"/>
      <c r="AC360" s="322"/>
      <c r="AD360" s="79">
        <f t="shared" si="497"/>
        <v>0</v>
      </c>
      <c r="AE360" s="79">
        <f t="shared" si="498"/>
        <v>0</v>
      </c>
      <c r="AF360" s="102">
        <f t="shared" si="527"/>
        <v>0</v>
      </c>
      <c r="AG360" s="535"/>
      <c r="AH360" s="535"/>
      <c r="AI360" s="407"/>
      <c r="AJ360" s="322"/>
      <c r="AK360" s="79">
        <f t="shared" si="499"/>
        <v>0</v>
      </c>
      <c r="AL360" s="79">
        <f t="shared" si="500"/>
        <v>0</v>
      </c>
      <c r="AM360" s="102">
        <f t="shared" si="528"/>
        <v>0</v>
      </c>
      <c r="AN360" s="535"/>
      <c r="AO360" s="535"/>
      <c r="AP360" s="407"/>
      <c r="AQ360" s="322"/>
      <c r="AR360" s="79">
        <f t="shared" si="501"/>
        <v>0</v>
      </c>
      <c r="AS360" s="79">
        <f t="shared" si="502"/>
        <v>0</v>
      </c>
      <c r="AT360" s="102">
        <f t="shared" si="529"/>
        <v>0</v>
      </c>
      <c r="AU360" s="535"/>
      <c r="AV360" s="535"/>
      <c r="AW360" s="407"/>
      <c r="AX360" s="322"/>
      <c r="AY360" s="79">
        <f t="shared" si="503"/>
        <v>0</v>
      </c>
      <c r="AZ360" s="79">
        <f t="shared" si="504"/>
        <v>0</v>
      </c>
      <c r="BA360" s="102">
        <f t="shared" si="530"/>
        <v>0</v>
      </c>
      <c r="BB360" s="535"/>
      <c r="BC360" s="535"/>
      <c r="BD360" s="407"/>
      <c r="BE360" s="322"/>
      <c r="BF360" s="79">
        <f t="shared" si="505"/>
        <v>0</v>
      </c>
      <c r="BG360" s="79">
        <f t="shared" si="506"/>
        <v>0</v>
      </c>
      <c r="BH360" s="102">
        <f t="shared" si="531"/>
        <v>0</v>
      </c>
      <c r="BI360" s="535"/>
      <c r="BJ360" s="535"/>
      <c r="BK360" s="407"/>
      <c r="BL360" s="322"/>
      <c r="BM360" s="79">
        <f t="shared" si="507"/>
        <v>0</v>
      </c>
      <c r="BN360" s="79">
        <f t="shared" si="508"/>
        <v>0</v>
      </c>
      <c r="BO360" s="102">
        <f t="shared" si="532"/>
        <v>0</v>
      </c>
      <c r="BP360" s="535"/>
      <c r="BQ360" s="535"/>
      <c r="BR360" s="407"/>
      <c r="BS360" s="322"/>
      <c r="BT360" s="79">
        <f t="shared" si="509"/>
        <v>0</v>
      </c>
      <c r="BU360" s="79">
        <f t="shared" si="510"/>
        <v>0</v>
      </c>
      <c r="BV360" s="102">
        <f t="shared" si="533"/>
        <v>0</v>
      </c>
      <c r="BW360" s="535"/>
      <c r="BX360" s="535"/>
      <c r="BY360" s="407"/>
      <c r="BZ360" s="322"/>
      <c r="CA360" s="79">
        <f t="shared" si="511"/>
        <v>0</v>
      </c>
      <c r="CB360" s="79">
        <f t="shared" si="512"/>
        <v>0</v>
      </c>
      <c r="CC360" s="102">
        <f t="shared" si="534"/>
        <v>0</v>
      </c>
      <c r="CD360" s="535"/>
      <c r="CE360" s="535"/>
      <c r="CF360" s="407"/>
      <c r="CG360" s="322"/>
      <c r="CH360" s="79">
        <f t="shared" si="513"/>
        <v>0</v>
      </c>
      <c r="CI360" s="79">
        <f t="shared" si="514"/>
        <v>0</v>
      </c>
      <c r="CJ360" s="102">
        <f t="shared" si="535"/>
        <v>0</v>
      </c>
      <c r="CK360" s="535"/>
      <c r="CL360" s="535"/>
      <c r="CM360" s="407"/>
      <c r="CN360" s="322"/>
      <c r="CO360" s="79">
        <f t="shared" si="515"/>
        <v>0</v>
      </c>
      <c r="CP360" s="79">
        <f t="shared" si="516"/>
        <v>0</v>
      </c>
      <c r="CQ360" s="102">
        <f t="shared" si="536"/>
        <v>0</v>
      </c>
      <c r="CR360" s="535"/>
      <c r="CS360" s="535"/>
      <c r="CT360" s="407"/>
      <c r="CU360" s="322"/>
      <c r="CV360" s="79">
        <f t="shared" si="517"/>
        <v>0</v>
      </c>
      <c r="CW360" s="79">
        <f t="shared" si="518"/>
        <v>0</v>
      </c>
      <c r="CX360" s="102">
        <f t="shared" si="537"/>
        <v>0</v>
      </c>
      <c r="CY360" s="535"/>
      <c r="CZ360" s="535"/>
      <c r="DA360" s="407"/>
      <c r="DB360" s="322"/>
      <c r="DC360" s="79">
        <f t="shared" si="519"/>
        <v>0</v>
      </c>
      <c r="DD360" s="79">
        <f t="shared" si="520"/>
        <v>0</v>
      </c>
      <c r="DE360" s="102">
        <f t="shared" si="538"/>
        <v>0</v>
      </c>
      <c r="DF360" s="535"/>
      <c r="DG360" s="535"/>
      <c r="DH360" s="407"/>
      <c r="DI360" s="322"/>
      <c r="DJ360" s="79">
        <f t="shared" si="521"/>
        <v>0</v>
      </c>
      <c r="DK360" s="79">
        <f t="shared" si="522"/>
        <v>0</v>
      </c>
      <c r="DL360" s="102">
        <f t="shared" si="539"/>
        <v>0</v>
      </c>
      <c r="DM360" s="535"/>
      <c r="DN360" s="535"/>
      <c r="DO360" s="407"/>
      <c r="DP360" s="322"/>
      <c r="DQ360" s="79">
        <f t="shared" si="523"/>
        <v>0</v>
      </c>
      <c r="DR360" s="79">
        <f t="shared" si="524"/>
        <v>0</v>
      </c>
      <c r="DS360" s="102">
        <f t="shared" si="540"/>
        <v>0</v>
      </c>
      <c r="DT360" s="535"/>
      <c r="DU360" s="535"/>
      <c r="DV360" s="407"/>
    </row>
    <row r="361" spans="1:126" ht="12.75" outlineLevel="1" x14ac:dyDescent="0.2">
      <c r="A361" s="92" t="s">
        <v>219</v>
      </c>
      <c r="B361" s="170"/>
      <c r="C361" s="55"/>
      <c r="D361" s="55"/>
      <c r="E361" s="102">
        <f t="shared" si="489"/>
        <v>0</v>
      </c>
      <c r="F361" s="210"/>
      <c r="G361" s="18" t="s">
        <v>218</v>
      </c>
      <c r="H361" s="323" t="s">
        <v>349</v>
      </c>
      <c r="I361" s="79">
        <f t="shared" si="490"/>
        <v>0</v>
      </c>
      <c r="J361" s="79">
        <f t="shared" si="491"/>
        <v>0</v>
      </c>
      <c r="K361" s="102">
        <f t="shared" si="492"/>
        <v>0</v>
      </c>
      <c r="L361" s="535"/>
      <c r="M361" s="535"/>
      <c r="N361" s="407"/>
      <c r="O361" s="322" t="str">
        <f t="shared" si="440"/>
        <v>SLL</v>
      </c>
      <c r="P361" s="79">
        <f t="shared" si="493"/>
        <v>0</v>
      </c>
      <c r="Q361" s="79">
        <f t="shared" si="494"/>
        <v>0</v>
      </c>
      <c r="R361" s="102">
        <f t="shared" si="525"/>
        <v>0</v>
      </c>
      <c r="S361" s="535"/>
      <c r="T361" s="535"/>
      <c r="U361" s="407"/>
      <c r="V361" s="322"/>
      <c r="W361" s="79">
        <f t="shared" si="495"/>
        <v>0</v>
      </c>
      <c r="X361" s="79">
        <f t="shared" si="496"/>
        <v>0</v>
      </c>
      <c r="Y361" s="102">
        <f t="shared" si="526"/>
        <v>0</v>
      </c>
      <c r="Z361" s="535"/>
      <c r="AA361" s="535"/>
      <c r="AB361" s="407"/>
      <c r="AC361" s="322"/>
      <c r="AD361" s="79">
        <f t="shared" si="497"/>
        <v>0</v>
      </c>
      <c r="AE361" s="79">
        <f t="shared" si="498"/>
        <v>0</v>
      </c>
      <c r="AF361" s="102">
        <f t="shared" si="527"/>
        <v>0</v>
      </c>
      <c r="AG361" s="535"/>
      <c r="AH361" s="535"/>
      <c r="AI361" s="407"/>
      <c r="AJ361" s="322"/>
      <c r="AK361" s="79">
        <f t="shared" si="499"/>
        <v>0</v>
      </c>
      <c r="AL361" s="79">
        <f t="shared" si="500"/>
        <v>0</v>
      </c>
      <c r="AM361" s="102">
        <f t="shared" si="528"/>
        <v>0</v>
      </c>
      <c r="AN361" s="535"/>
      <c r="AO361" s="535"/>
      <c r="AP361" s="407"/>
      <c r="AQ361" s="322"/>
      <c r="AR361" s="79">
        <f t="shared" si="501"/>
        <v>0</v>
      </c>
      <c r="AS361" s="79">
        <f t="shared" si="502"/>
        <v>0</v>
      </c>
      <c r="AT361" s="102">
        <f t="shared" si="529"/>
        <v>0</v>
      </c>
      <c r="AU361" s="535"/>
      <c r="AV361" s="535"/>
      <c r="AW361" s="407"/>
      <c r="AX361" s="322"/>
      <c r="AY361" s="79">
        <f t="shared" si="503"/>
        <v>0</v>
      </c>
      <c r="AZ361" s="79">
        <f t="shared" si="504"/>
        <v>0</v>
      </c>
      <c r="BA361" s="102">
        <f t="shared" si="530"/>
        <v>0</v>
      </c>
      <c r="BB361" s="535"/>
      <c r="BC361" s="535"/>
      <c r="BD361" s="407"/>
      <c r="BE361" s="322"/>
      <c r="BF361" s="79">
        <f t="shared" si="505"/>
        <v>0</v>
      </c>
      <c r="BG361" s="79">
        <f t="shared" si="506"/>
        <v>0</v>
      </c>
      <c r="BH361" s="102">
        <f t="shared" si="531"/>
        <v>0</v>
      </c>
      <c r="BI361" s="535"/>
      <c r="BJ361" s="535"/>
      <c r="BK361" s="407"/>
      <c r="BL361" s="322"/>
      <c r="BM361" s="79">
        <f t="shared" si="507"/>
        <v>0</v>
      </c>
      <c r="BN361" s="79">
        <f t="shared" si="508"/>
        <v>0</v>
      </c>
      <c r="BO361" s="102">
        <f t="shared" si="532"/>
        <v>0</v>
      </c>
      <c r="BP361" s="535"/>
      <c r="BQ361" s="535"/>
      <c r="BR361" s="407"/>
      <c r="BS361" s="322"/>
      <c r="BT361" s="79">
        <f t="shared" si="509"/>
        <v>0</v>
      </c>
      <c r="BU361" s="79">
        <f t="shared" si="510"/>
        <v>0</v>
      </c>
      <c r="BV361" s="102">
        <f t="shared" si="533"/>
        <v>0</v>
      </c>
      <c r="BW361" s="535"/>
      <c r="BX361" s="535"/>
      <c r="BY361" s="407"/>
      <c r="BZ361" s="322"/>
      <c r="CA361" s="79">
        <f t="shared" si="511"/>
        <v>0</v>
      </c>
      <c r="CB361" s="79">
        <f t="shared" si="512"/>
        <v>0</v>
      </c>
      <c r="CC361" s="102">
        <f t="shared" si="534"/>
        <v>0</v>
      </c>
      <c r="CD361" s="535"/>
      <c r="CE361" s="535"/>
      <c r="CF361" s="407"/>
      <c r="CG361" s="322"/>
      <c r="CH361" s="79">
        <f t="shared" si="513"/>
        <v>0</v>
      </c>
      <c r="CI361" s="79">
        <f t="shared" si="514"/>
        <v>0</v>
      </c>
      <c r="CJ361" s="102">
        <f t="shared" si="535"/>
        <v>0</v>
      </c>
      <c r="CK361" s="535"/>
      <c r="CL361" s="535"/>
      <c r="CM361" s="407"/>
      <c r="CN361" s="322"/>
      <c r="CO361" s="79">
        <f t="shared" si="515"/>
        <v>0</v>
      </c>
      <c r="CP361" s="79">
        <f t="shared" si="516"/>
        <v>0</v>
      </c>
      <c r="CQ361" s="102">
        <f t="shared" si="536"/>
        <v>0</v>
      </c>
      <c r="CR361" s="535"/>
      <c r="CS361" s="535"/>
      <c r="CT361" s="407"/>
      <c r="CU361" s="322"/>
      <c r="CV361" s="79">
        <f t="shared" si="517"/>
        <v>0</v>
      </c>
      <c r="CW361" s="79">
        <f t="shared" si="518"/>
        <v>0</v>
      </c>
      <c r="CX361" s="102">
        <f t="shared" si="537"/>
        <v>0</v>
      </c>
      <c r="CY361" s="535"/>
      <c r="CZ361" s="535"/>
      <c r="DA361" s="407"/>
      <c r="DB361" s="322"/>
      <c r="DC361" s="79">
        <f t="shared" si="519"/>
        <v>0</v>
      </c>
      <c r="DD361" s="79">
        <f t="shared" si="520"/>
        <v>0</v>
      </c>
      <c r="DE361" s="102">
        <f t="shared" si="538"/>
        <v>0</v>
      </c>
      <c r="DF361" s="535"/>
      <c r="DG361" s="535"/>
      <c r="DH361" s="407"/>
      <c r="DI361" s="322"/>
      <c r="DJ361" s="79">
        <f t="shared" si="521"/>
        <v>0</v>
      </c>
      <c r="DK361" s="79">
        <f t="shared" si="522"/>
        <v>0</v>
      </c>
      <c r="DL361" s="102">
        <f t="shared" si="539"/>
        <v>0</v>
      </c>
      <c r="DM361" s="535"/>
      <c r="DN361" s="535"/>
      <c r="DO361" s="407"/>
      <c r="DP361" s="322"/>
      <c r="DQ361" s="79">
        <f t="shared" si="523"/>
        <v>0</v>
      </c>
      <c r="DR361" s="79">
        <f t="shared" si="524"/>
        <v>0</v>
      </c>
      <c r="DS361" s="102">
        <f t="shared" si="540"/>
        <v>0</v>
      </c>
      <c r="DT361" s="535"/>
      <c r="DU361" s="535"/>
      <c r="DV361" s="407"/>
    </row>
    <row r="362" spans="1:126" s="2" customFormat="1" ht="12.75" outlineLevel="1" x14ac:dyDescent="0.2">
      <c r="A362" s="107" t="s">
        <v>20</v>
      </c>
      <c r="B362" s="172"/>
      <c r="C362" s="108">
        <f>SUMIF($H363:$H364,MID($H362,3,10),C363:C364)</f>
        <v>0</v>
      </c>
      <c r="D362" s="108">
        <f>SUMIF($H363:$H364,MID($H362,3,10),D363:D364)</f>
        <v>0</v>
      </c>
      <c r="E362" s="103">
        <f t="shared" si="489"/>
        <v>0</v>
      </c>
      <c r="F362" s="210"/>
      <c r="G362" s="18"/>
      <c r="H362" s="323" t="s">
        <v>352</v>
      </c>
      <c r="I362" s="77">
        <f t="shared" si="490"/>
        <v>0</v>
      </c>
      <c r="J362" s="77">
        <f t="shared" si="491"/>
        <v>0</v>
      </c>
      <c r="K362" s="103">
        <f t="shared" si="492"/>
        <v>0</v>
      </c>
      <c r="L362" s="432">
        <f>IF(I$1="","",SUMIF($H363:$H364,MID($H362,3,10),L363:L364))</f>
        <v>0</v>
      </c>
      <c r="M362" s="432">
        <f>IF(I$1="","",SUMIF($H363:$H364,MID($H362,3,10),M363:M364))</f>
        <v>0</v>
      </c>
      <c r="N362" s="407"/>
      <c r="O362" s="322" t="str">
        <f t="shared" si="440"/>
        <v>SL</v>
      </c>
      <c r="P362" s="77">
        <f t="shared" si="493"/>
        <v>0</v>
      </c>
      <c r="Q362" s="77">
        <f t="shared" si="494"/>
        <v>0</v>
      </c>
      <c r="R362" s="103">
        <f t="shared" si="525"/>
        <v>0</v>
      </c>
      <c r="S362" s="432">
        <f>IF(P$1="","",SUMIF($H363:$H364,MID($H362,3,10),S363:S364))</f>
        <v>0</v>
      </c>
      <c r="T362" s="432">
        <f>IF(P$1="","",SUMIF($H363:$H364,MID($H362,3,10),T363:T364))</f>
        <v>0</v>
      </c>
      <c r="U362" s="407"/>
      <c r="V362" s="322"/>
      <c r="W362" s="77">
        <f t="shared" si="495"/>
        <v>0</v>
      </c>
      <c r="X362" s="77">
        <f t="shared" si="496"/>
        <v>0</v>
      </c>
      <c r="Y362" s="103">
        <f t="shared" si="526"/>
        <v>0</v>
      </c>
      <c r="Z362" s="432">
        <f>IF(W$1="","",SUMIF($H363:$H364,MID($H362,3,10),Z363:Z364))</f>
        <v>0</v>
      </c>
      <c r="AA362" s="432">
        <f>IF(W$1="","",SUMIF($H363:$H364,MID($H362,3,10),AA363:AA364))</f>
        <v>0</v>
      </c>
      <c r="AB362" s="407"/>
      <c r="AC362" s="322"/>
      <c r="AD362" s="77">
        <f t="shared" si="497"/>
        <v>0</v>
      </c>
      <c r="AE362" s="77">
        <f t="shared" si="498"/>
        <v>0</v>
      </c>
      <c r="AF362" s="103">
        <f t="shared" si="527"/>
        <v>0</v>
      </c>
      <c r="AG362" s="432">
        <f>IF(AD$1="","",SUMIF($H363:$H364,MID($H362,3,10),AG363:AG364))</f>
        <v>0</v>
      </c>
      <c r="AH362" s="432">
        <f>IF(AD$1="","",SUMIF($H363:$H364,MID($H362,3,10),AH363:AH364))</f>
        <v>0</v>
      </c>
      <c r="AI362" s="407"/>
      <c r="AJ362" s="322"/>
      <c r="AK362" s="77">
        <f t="shared" si="499"/>
        <v>0</v>
      </c>
      <c r="AL362" s="77">
        <f t="shared" si="500"/>
        <v>0</v>
      </c>
      <c r="AM362" s="103">
        <f t="shared" si="528"/>
        <v>0</v>
      </c>
      <c r="AN362" s="432">
        <f>IF(AK$1="","",SUMIF($H363:$H364,MID($H362,3,10),AN363:AN364))</f>
        <v>0</v>
      </c>
      <c r="AO362" s="432">
        <f>IF(AK$1="","",SUMIF($H363:$H364,MID($H362,3,10),AO363:AO364))</f>
        <v>0</v>
      </c>
      <c r="AP362" s="407"/>
      <c r="AQ362" s="322"/>
      <c r="AR362" s="77">
        <f t="shared" si="501"/>
        <v>0</v>
      </c>
      <c r="AS362" s="77">
        <f t="shared" si="502"/>
        <v>0</v>
      </c>
      <c r="AT362" s="103">
        <f t="shared" si="529"/>
        <v>0</v>
      </c>
      <c r="AU362" s="432">
        <f>IF(AR$1="","",SUMIF($H363:$H364,MID($H362,3,10),AU363:AU364))</f>
        <v>0</v>
      </c>
      <c r="AV362" s="432">
        <f>IF(AR$1="","",SUMIF($H363:$H364,MID($H362,3,10),AV363:AV364))</f>
        <v>0</v>
      </c>
      <c r="AW362" s="407"/>
      <c r="AX362" s="322"/>
      <c r="AY362" s="77">
        <f t="shared" si="503"/>
        <v>0</v>
      </c>
      <c r="AZ362" s="77">
        <f t="shared" si="504"/>
        <v>0</v>
      </c>
      <c r="BA362" s="103">
        <f t="shared" si="530"/>
        <v>0</v>
      </c>
      <c r="BB362" s="432">
        <f>IF(AY$1="","",SUMIF($H363:$H364,MID($H362,3,10),BB363:BB364))</f>
        <v>0</v>
      </c>
      <c r="BC362" s="432">
        <f>IF(AY$1="","",SUMIF($H363:$H364,MID($H362,3,10),BC363:BC364))</f>
        <v>0</v>
      </c>
      <c r="BD362" s="407"/>
      <c r="BE362" s="322"/>
      <c r="BF362" s="77">
        <f t="shared" si="505"/>
        <v>0</v>
      </c>
      <c r="BG362" s="77">
        <f t="shared" si="506"/>
        <v>0</v>
      </c>
      <c r="BH362" s="103">
        <f t="shared" si="531"/>
        <v>0</v>
      </c>
      <c r="BI362" s="432">
        <f>IF(BF$1="","",SUMIF($H363:$H364,MID($H362,3,10),BI363:BI364))</f>
        <v>0</v>
      </c>
      <c r="BJ362" s="432">
        <f>IF(BF$1="","",SUMIF($H363:$H364,MID($H362,3,10),BJ363:BJ364))</f>
        <v>0</v>
      </c>
      <c r="BK362" s="407"/>
      <c r="BL362" s="322"/>
      <c r="BM362" s="77">
        <f t="shared" si="507"/>
        <v>0</v>
      </c>
      <c r="BN362" s="77">
        <f t="shared" si="508"/>
        <v>0</v>
      </c>
      <c r="BO362" s="103">
        <f t="shared" si="532"/>
        <v>0</v>
      </c>
      <c r="BP362" s="432">
        <f>IF(BM$1="","",SUMIF($H363:$H364,MID($H362,3,10),BP363:BP364))</f>
        <v>0</v>
      </c>
      <c r="BQ362" s="432">
        <f>IF(BM$1="","",SUMIF($H363:$H364,MID($H362,3,10),BQ363:BQ364))</f>
        <v>0</v>
      </c>
      <c r="BR362" s="407"/>
      <c r="BS362" s="322"/>
      <c r="BT362" s="77">
        <f t="shared" si="509"/>
        <v>0</v>
      </c>
      <c r="BU362" s="77">
        <f t="shared" si="510"/>
        <v>0</v>
      </c>
      <c r="BV362" s="103">
        <f t="shared" si="533"/>
        <v>0</v>
      </c>
      <c r="BW362" s="432">
        <f>IF(BT$1="","",SUMIF($H363:$H364,MID($H362,3,10),BW363:BW364))</f>
        <v>0</v>
      </c>
      <c r="BX362" s="432">
        <f>IF(BT$1="","",SUMIF($H363:$H364,MID($H362,3,10),BX363:BX364))</f>
        <v>0</v>
      </c>
      <c r="BY362" s="407"/>
      <c r="BZ362" s="322"/>
      <c r="CA362" s="77">
        <f t="shared" si="511"/>
        <v>0</v>
      </c>
      <c r="CB362" s="77">
        <f t="shared" si="512"/>
        <v>0</v>
      </c>
      <c r="CC362" s="103">
        <f t="shared" si="534"/>
        <v>0</v>
      </c>
      <c r="CD362" s="432">
        <f>IF(CA$1="","",SUMIF($H363:$H364,MID($H362,3,10),CD363:CD364))</f>
        <v>0</v>
      </c>
      <c r="CE362" s="432">
        <f>IF(CA$1="","",SUMIF($H363:$H364,MID($H362,3,10),CE363:CE364))</f>
        <v>0</v>
      </c>
      <c r="CF362" s="407"/>
      <c r="CG362" s="322"/>
      <c r="CH362" s="77">
        <f t="shared" si="513"/>
        <v>0</v>
      </c>
      <c r="CI362" s="77">
        <f t="shared" si="514"/>
        <v>0</v>
      </c>
      <c r="CJ362" s="103">
        <f t="shared" si="535"/>
        <v>0</v>
      </c>
      <c r="CK362" s="432">
        <f>IF(CH$1="","",SUMIF($H363:$H364,MID($H362,3,10),CK363:CK364))</f>
        <v>0</v>
      </c>
      <c r="CL362" s="432">
        <f>IF(CH$1="","",SUMIF($H363:$H364,MID($H362,3,10),CL363:CL364))</f>
        <v>0</v>
      </c>
      <c r="CM362" s="407"/>
      <c r="CN362" s="322"/>
      <c r="CO362" s="77">
        <f t="shared" si="515"/>
        <v>0</v>
      </c>
      <c r="CP362" s="77">
        <f t="shared" si="516"/>
        <v>0</v>
      </c>
      <c r="CQ362" s="103">
        <f t="shared" si="536"/>
        <v>0</v>
      </c>
      <c r="CR362" s="432">
        <f>IF(CO$1="","",SUMIF($H363:$H364,MID($H362,3,10),CR363:CR364))</f>
        <v>0</v>
      </c>
      <c r="CS362" s="432">
        <f>IF(CO$1="","",SUMIF($H363:$H364,MID($H362,3,10),CS363:CS364))</f>
        <v>0</v>
      </c>
      <c r="CT362" s="407"/>
      <c r="CU362" s="322"/>
      <c r="CV362" s="77">
        <f t="shared" si="517"/>
        <v>0</v>
      </c>
      <c r="CW362" s="77">
        <f t="shared" si="518"/>
        <v>0</v>
      </c>
      <c r="CX362" s="103">
        <f t="shared" si="537"/>
        <v>0</v>
      </c>
      <c r="CY362" s="432">
        <f>IF(CV$1="","",SUMIF($H363:$H364,MID($H362,3,10),CY363:CY364))</f>
        <v>0</v>
      </c>
      <c r="CZ362" s="432">
        <f>IF(CV$1="","",SUMIF($H363:$H364,MID($H362,3,10),CZ363:CZ364))</f>
        <v>0</v>
      </c>
      <c r="DA362" s="407"/>
      <c r="DB362" s="322"/>
      <c r="DC362" s="77">
        <f t="shared" si="519"/>
        <v>0</v>
      </c>
      <c r="DD362" s="77">
        <f t="shared" si="520"/>
        <v>0</v>
      </c>
      <c r="DE362" s="103">
        <f t="shared" si="538"/>
        <v>0</v>
      </c>
      <c r="DF362" s="432">
        <f>IF(DC$1="","",SUMIF($H363:$H364,MID($H362,3,10),DF363:DF364))</f>
        <v>0</v>
      </c>
      <c r="DG362" s="432">
        <f>IF(DC$1="","",SUMIF($H363:$H364,MID($H362,3,10),DG363:DG364))</f>
        <v>0</v>
      </c>
      <c r="DH362" s="407"/>
      <c r="DI362" s="322"/>
      <c r="DJ362" s="77">
        <f t="shared" si="521"/>
        <v>0</v>
      </c>
      <c r="DK362" s="77">
        <f t="shared" si="522"/>
        <v>0</v>
      </c>
      <c r="DL362" s="103">
        <f t="shared" si="539"/>
        <v>0</v>
      </c>
      <c r="DM362" s="432">
        <f>IF(DJ$1="","",SUMIF($H363:$H364,MID($H362,3,10),DM363:DM364))</f>
        <v>0</v>
      </c>
      <c r="DN362" s="432">
        <f>IF(DJ$1="","",SUMIF($H363:$H364,MID($H362,3,10),DN363:DN364))</f>
        <v>0</v>
      </c>
      <c r="DO362" s="407"/>
      <c r="DP362" s="322"/>
      <c r="DQ362" s="77">
        <f t="shared" si="523"/>
        <v>0</v>
      </c>
      <c r="DR362" s="77">
        <f t="shared" si="524"/>
        <v>0</v>
      </c>
      <c r="DS362" s="103">
        <f t="shared" si="540"/>
        <v>0</v>
      </c>
      <c r="DT362" s="432">
        <f>IF(DQ$1="","",SUMIF($H363:$H364,MID($H362,3,10),DT363:DT364))</f>
        <v>0</v>
      </c>
      <c r="DU362" s="432">
        <f>IF(DQ$1="","",SUMIF($H363:$H364,MID($H362,3,10),DU363:DU364))</f>
        <v>0</v>
      </c>
      <c r="DV362" s="407"/>
    </row>
    <row r="363" spans="1:126" s="2" customFormat="1" ht="12.75" outlineLevel="1" x14ac:dyDescent="0.2">
      <c r="A363" s="92" t="s">
        <v>20</v>
      </c>
      <c r="B363" s="173"/>
      <c r="C363" s="57"/>
      <c r="D363" s="57"/>
      <c r="E363" s="110">
        <f t="shared" si="489"/>
        <v>0</v>
      </c>
      <c r="F363" s="210"/>
      <c r="G363" s="18"/>
      <c r="H363" s="323" t="s">
        <v>351</v>
      </c>
      <c r="I363" s="79">
        <f t="shared" si="490"/>
        <v>0</v>
      </c>
      <c r="J363" s="79">
        <f t="shared" si="491"/>
        <v>0</v>
      </c>
      <c r="K363" s="110">
        <f t="shared" si="492"/>
        <v>0</v>
      </c>
      <c r="L363" s="535"/>
      <c r="M363" s="535"/>
      <c r="N363" s="407"/>
      <c r="O363" s="322" t="str">
        <f t="shared" si="440"/>
        <v>SLP</v>
      </c>
      <c r="P363" s="79">
        <f t="shared" si="493"/>
        <v>0</v>
      </c>
      <c r="Q363" s="79">
        <f t="shared" si="494"/>
        <v>0</v>
      </c>
      <c r="R363" s="110">
        <f t="shared" si="525"/>
        <v>0</v>
      </c>
      <c r="S363" s="535"/>
      <c r="T363" s="535"/>
      <c r="U363" s="407"/>
      <c r="V363" s="322"/>
      <c r="W363" s="79">
        <f t="shared" si="495"/>
        <v>0</v>
      </c>
      <c r="X363" s="79">
        <f t="shared" si="496"/>
        <v>0</v>
      </c>
      <c r="Y363" s="110">
        <f t="shared" si="526"/>
        <v>0</v>
      </c>
      <c r="Z363" s="535"/>
      <c r="AA363" s="535"/>
      <c r="AB363" s="407"/>
      <c r="AC363" s="322"/>
      <c r="AD363" s="79">
        <f t="shared" si="497"/>
        <v>0</v>
      </c>
      <c r="AE363" s="79">
        <f t="shared" si="498"/>
        <v>0</v>
      </c>
      <c r="AF363" s="110">
        <f t="shared" si="527"/>
        <v>0</v>
      </c>
      <c r="AG363" s="535"/>
      <c r="AH363" s="535"/>
      <c r="AI363" s="407"/>
      <c r="AJ363" s="322"/>
      <c r="AK363" s="79">
        <f t="shared" si="499"/>
        <v>0</v>
      </c>
      <c r="AL363" s="79">
        <f t="shared" si="500"/>
        <v>0</v>
      </c>
      <c r="AM363" s="110">
        <f t="shared" si="528"/>
        <v>0</v>
      </c>
      <c r="AN363" s="535"/>
      <c r="AO363" s="535"/>
      <c r="AP363" s="407"/>
      <c r="AQ363" s="322"/>
      <c r="AR363" s="79">
        <f t="shared" si="501"/>
        <v>0</v>
      </c>
      <c r="AS363" s="79">
        <f t="shared" si="502"/>
        <v>0</v>
      </c>
      <c r="AT363" s="110">
        <f t="shared" si="529"/>
        <v>0</v>
      </c>
      <c r="AU363" s="535"/>
      <c r="AV363" s="535"/>
      <c r="AW363" s="407"/>
      <c r="AX363" s="322"/>
      <c r="AY363" s="79">
        <f t="shared" si="503"/>
        <v>0</v>
      </c>
      <c r="AZ363" s="79">
        <f t="shared" si="504"/>
        <v>0</v>
      </c>
      <c r="BA363" s="110">
        <f t="shared" si="530"/>
        <v>0</v>
      </c>
      <c r="BB363" s="535"/>
      <c r="BC363" s="535"/>
      <c r="BD363" s="407"/>
      <c r="BE363" s="322"/>
      <c r="BF363" s="79">
        <f t="shared" si="505"/>
        <v>0</v>
      </c>
      <c r="BG363" s="79">
        <f t="shared" si="506"/>
        <v>0</v>
      </c>
      <c r="BH363" s="110">
        <f t="shared" si="531"/>
        <v>0</v>
      </c>
      <c r="BI363" s="535"/>
      <c r="BJ363" s="535"/>
      <c r="BK363" s="407"/>
      <c r="BL363" s="322"/>
      <c r="BM363" s="79">
        <f t="shared" si="507"/>
        <v>0</v>
      </c>
      <c r="BN363" s="79">
        <f t="shared" si="508"/>
        <v>0</v>
      </c>
      <c r="BO363" s="110">
        <f t="shared" si="532"/>
        <v>0</v>
      </c>
      <c r="BP363" s="535"/>
      <c r="BQ363" s="535"/>
      <c r="BR363" s="407"/>
      <c r="BS363" s="322"/>
      <c r="BT363" s="79">
        <f t="shared" si="509"/>
        <v>0</v>
      </c>
      <c r="BU363" s="79">
        <f t="shared" si="510"/>
        <v>0</v>
      </c>
      <c r="BV363" s="110">
        <f t="shared" si="533"/>
        <v>0</v>
      </c>
      <c r="BW363" s="535"/>
      <c r="BX363" s="535"/>
      <c r="BY363" s="407"/>
      <c r="BZ363" s="322"/>
      <c r="CA363" s="79">
        <f t="shared" si="511"/>
        <v>0</v>
      </c>
      <c r="CB363" s="79">
        <f t="shared" si="512"/>
        <v>0</v>
      </c>
      <c r="CC363" s="110">
        <f t="shared" si="534"/>
        <v>0</v>
      </c>
      <c r="CD363" s="535"/>
      <c r="CE363" s="535"/>
      <c r="CF363" s="407"/>
      <c r="CG363" s="322"/>
      <c r="CH363" s="79">
        <f t="shared" si="513"/>
        <v>0</v>
      </c>
      <c r="CI363" s="79">
        <f t="shared" si="514"/>
        <v>0</v>
      </c>
      <c r="CJ363" s="110">
        <f t="shared" si="535"/>
        <v>0</v>
      </c>
      <c r="CK363" s="535"/>
      <c r="CL363" s="535"/>
      <c r="CM363" s="407"/>
      <c r="CN363" s="322"/>
      <c r="CO363" s="79">
        <f t="shared" si="515"/>
        <v>0</v>
      </c>
      <c r="CP363" s="79">
        <f t="shared" si="516"/>
        <v>0</v>
      </c>
      <c r="CQ363" s="110">
        <f t="shared" si="536"/>
        <v>0</v>
      </c>
      <c r="CR363" s="535"/>
      <c r="CS363" s="535"/>
      <c r="CT363" s="407"/>
      <c r="CU363" s="322"/>
      <c r="CV363" s="79">
        <f t="shared" si="517"/>
        <v>0</v>
      </c>
      <c r="CW363" s="79">
        <f t="shared" si="518"/>
        <v>0</v>
      </c>
      <c r="CX363" s="110">
        <f t="shared" si="537"/>
        <v>0</v>
      </c>
      <c r="CY363" s="535"/>
      <c r="CZ363" s="535"/>
      <c r="DA363" s="407"/>
      <c r="DB363" s="322"/>
      <c r="DC363" s="79">
        <f t="shared" si="519"/>
        <v>0</v>
      </c>
      <c r="DD363" s="79">
        <f t="shared" si="520"/>
        <v>0</v>
      </c>
      <c r="DE363" s="110">
        <f t="shared" si="538"/>
        <v>0</v>
      </c>
      <c r="DF363" s="535"/>
      <c r="DG363" s="535"/>
      <c r="DH363" s="407"/>
      <c r="DI363" s="322"/>
      <c r="DJ363" s="79">
        <f t="shared" si="521"/>
        <v>0</v>
      </c>
      <c r="DK363" s="79">
        <f t="shared" si="522"/>
        <v>0</v>
      </c>
      <c r="DL363" s="110">
        <f t="shared" si="539"/>
        <v>0</v>
      </c>
      <c r="DM363" s="535"/>
      <c r="DN363" s="535"/>
      <c r="DO363" s="407"/>
      <c r="DP363" s="322"/>
      <c r="DQ363" s="79">
        <f t="shared" si="523"/>
        <v>0</v>
      </c>
      <c r="DR363" s="79">
        <f t="shared" si="524"/>
        <v>0</v>
      </c>
      <c r="DS363" s="110">
        <f t="shared" si="540"/>
        <v>0</v>
      </c>
      <c r="DT363" s="535"/>
      <c r="DU363" s="535"/>
      <c r="DV363" s="407"/>
    </row>
    <row r="364" spans="1:126" s="2" customFormat="1" ht="12.75" outlineLevel="1" x14ac:dyDescent="0.2">
      <c r="A364" s="107" t="s">
        <v>176</v>
      </c>
      <c r="B364" s="172"/>
      <c r="C364" s="108">
        <f>SUMIF($H365:$H366,MID($H364,3,10),C365:C366)</f>
        <v>0</v>
      </c>
      <c r="D364" s="108">
        <f>SUMIF($H365:$H366,MID($H364,3,10),D365:D366)</f>
        <v>0</v>
      </c>
      <c r="E364" s="103">
        <f t="shared" si="489"/>
        <v>0</v>
      </c>
      <c r="F364" s="213"/>
      <c r="G364" s="18"/>
      <c r="H364" s="323" t="s">
        <v>354</v>
      </c>
      <c r="I364" s="77">
        <f t="shared" si="490"/>
        <v>0</v>
      </c>
      <c r="J364" s="77">
        <f t="shared" si="491"/>
        <v>0</v>
      </c>
      <c r="K364" s="103">
        <f t="shared" si="492"/>
        <v>0</v>
      </c>
      <c r="L364" s="432">
        <f>IF(I$1="","",SUMIF($H365:$H366,MID($H364,3,10),L365:L366))</f>
        <v>0</v>
      </c>
      <c r="M364" s="432">
        <f>IF(I$1="","",SUMIF($H365:$H370,MID($H364,3,10),M365:M370))</f>
        <v>0</v>
      </c>
      <c r="N364" s="407"/>
      <c r="O364" s="322" t="str">
        <f t="shared" si="440"/>
        <v>SL</v>
      </c>
      <c r="P364" s="77">
        <f t="shared" si="493"/>
        <v>0</v>
      </c>
      <c r="Q364" s="77">
        <f t="shared" si="494"/>
        <v>0</v>
      </c>
      <c r="R364" s="103">
        <f t="shared" si="525"/>
        <v>0</v>
      </c>
      <c r="S364" s="432">
        <f>IF(P$1="","",SUMIF($H365:$H366,MID($H364,3,10),S365:S366))</f>
        <v>0</v>
      </c>
      <c r="T364" s="432">
        <f>IF(P$1="","",SUMIF($H365:$H366,MID($H364,3,10),T365:T366))</f>
        <v>0</v>
      </c>
      <c r="U364" s="407"/>
      <c r="V364" s="322"/>
      <c r="W364" s="77">
        <f t="shared" si="495"/>
        <v>0</v>
      </c>
      <c r="X364" s="77">
        <f t="shared" si="496"/>
        <v>0</v>
      </c>
      <c r="Y364" s="103">
        <f t="shared" si="526"/>
        <v>0</v>
      </c>
      <c r="Z364" s="432">
        <f>IF(W$1="","",SUMIF($H365:$H366,MID($H364,3,10),Z365:Z366))</f>
        <v>0</v>
      </c>
      <c r="AA364" s="432">
        <f>IF(W$1="","",SUMIF($H365:$H366,MID($H364,3,10),AA365:AA366))</f>
        <v>0</v>
      </c>
      <c r="AB364" s="407"/>
      <c r="AC364" s="322"/>
      <c r="AD364" s="77">
        <f t="shared" si="497"/>
        <v>0</v>
      </c>
      <c r="AE364" s="77">
        <f t="shared" si="498"/>
        <v>0</v>
      </c>
      <c r="AF364" s="103">
        <f t="shared" si="527"/>
        <v>0</v>
      </c>
      <c r="AG364" s="432">
        <f>IF(AD$1="","",SUMIF($H365:$H366,MID($H364,3,10),AG365:AG366))</f>
        <v>0</v>
      </c>
      <c r="AH364" s="432">
        <f>IF(AD$1="","",SUMIF($H365:$H366,MID($H364,3,10),AH365:AH366))</f>
        <v>0</v>
      </c>
      <c r="AI364" s="407"/>
      <c r="AJ364" s="322"/>
      <c r="AK364" s="77">
        <f t="shared" si="499"/>
        <v>0</v>
      </c>
      <c r="AL364" s="77">
        <f t="shared" si="500"/>
        <v>0</v>
      </c>
      <c r="AM364" s="103">
        <f t="shared" si="528"/>
        <v>0</v>
      </c>
      <c r="AN364" s="432">
        <f>IF(AK$1="","",SUMIF($H365:$H366,MID($H364,3,10),AN365:AN366))</f>
        <v>0</v>
      </c>
      <c r="AO364" s="432">
        <f>IF(AK$1="","",SUMIF($H365:$H366,MID($H364,3,10),AO365:AO366))</f>
        <v>0</v>
      </c>
      <c r="AP364" s="407"/>
      <c r="AQ364" s="322"/>
      <c r="AR364" s="77">
        <f t="shared" si="501"/>
        <v>0</v>
      </c>
      <c r="AS364" s="77">
        <f t="shared" si="502"/>
        <v>0</v>
      </c>
      <c r="AT364" s="103">
        <f t="shared" si="529"/>
        <v>0</v>
      </c>
      <c r="AU364" s="432">
        <f>IF(AR$1="","",SUMIF($H365:$H366,MID($H364,3,10),AU365:AU366))</f>
        <v>0</v>
      </c>
      <c r="AV364" s="432">
        <f>IF(AR$1="","",SUMIF($H365:$H366,MID($H364,3,10),AV365:AV366))</f>
        <v>0</v>
      </c>
      <c r="AW364" s="407"/>
      <c r="AX364" s="322"/>
      <c r="AY364" s="77">
        <f t="shared" si="503"/>
        <v>0</v>
      </c>
      <c r="AZ364" s="77">
        <f t="shared" si="504"/>
        <v>0</v>
      </c>
      <c r="BA364" s="103">
        <f t="shared" si="530"/>
        <v>0</v>
      </c>
      <c r="BB364" s="432">
        <f>IF(AY$1="","",SUMIF($H365:$H366,MID($H364,3,10),BB365:BB366))</f>
        <v>0</v>
      </c>
      <c r="BC364" s="432">
        <f>IF(AY$1="","",SUMIF($H365:$H366,MID($H364,3,10),BC365:BC366))</f>
        <v>0</v>
      </c>
      <c r="BD364" s="407"/>
      <c r="BE364" s="322"/>
      <c r="BF364" s="77">
        <f t="shared" si="505"/>
        <v>0</v>
      </c>
      <c r="BG364" s="77">
        <f t="shared" si="506"/>
        <v>0</v>
      </c>
      <c r="BH364" s="103">
        <f t="shared" si="531"/>
        <v>0</v>
      </c>
      <c r="BI364" s="432">
        <f>IF(BF$1="","",SUMIF($H365:$H366,MID($H364,3,10),BI365:BI366))</f>
        <v>0</v>
      </c>
      <c r="BJ364" s="432">
        <f>IF(BF$1="","",SUMIF($H365:$H366,MID($H364,3,10),BJ365:BJ366))</f>
        <v>0</v>
      </c>
      <c r="BK364" s="407"/>
      <c r="BL364" s="322"/>
      <c r="BM364" s="77">
        <f t="shared" si="507"/>
        <v>0</v>
      </c>
      <c r="BN364" s="77">
        <f t="shared" si="508"/>
        <v>0</v>
      </c>
      <c r="BO364" s="103">
        <f t="shared" si="532"/>
        <v>0</v>
      </c>
      <c r="BP364" s="432">
        <f>IF(BM$1="","",SUMIF($H365:$H366,MID($H364,3,10),BP365:BP366))</f>
        <v>0</v>
      </c>
      <c r="BQ364" s="432">
        <f>IF(BM$1="","",SUMIF($H365:$H366,MID($H364,3,10),BQ365:BQ366))</f>
        <v>0</v>
      </c>
      <c r="BR364" s="407"/>
      <c r="BS364" s="322"/>
      <c r="BT364" s="77">
        <f t="shared" si="509"/>
        <v>0</v>
      </c>
      <c r="BU364" s="77">
        <f t="shared" si="510"/>
        <v>0</v>
      </c>
      <c r="BV364" s="103">
        <f t="shared" si="533"/>
        <v>0</v>
      </c>
      <c r="BW364" s="432">
        <f>IF(BT$1="","",SUMIF($H365:$H366,MID($H364,3,10),BW365:BW366))</f>
        <v>0</v>
      </c>
      <c r="BX364" s="432">
        <f>IF(BT$1="","",SUMIF($H365:$H366,MID($H364,3,10),BX365:BX366))</f>
        <v>0</v>
      </c>
      <c r="BY364" s="407"/>
      <c r="BZ364" s="322"/>
      <c r="CA364" s="77">
        <f t="shared" si="511"/>
        <v>0</v>
      </c>
      <c r="CB364" s="77">
        <f t="shared" si="512"/>
        <v>0</v>
      </c>
      <c r="CC364" s="103">
        <f t="shared" si="534"/>
        <v>0</v>
      </c>
      <c r="CD364" s="432">
        <f>IF(CA$1="","",SUMIF($H365:$H366,MID($H364,3,10),CD365:CD366))</f>
        <v>0</v>
      </c>
      <c r="CE364" s="432">
        <f>IF(CA$1="","",SUMIF($H365:$H366,MID($H364,3,10),CE365:CE366))</f>
        <v>0</v>
      </c>
      <c r="CF364" s="407"/>
      <c r="CG364" s="322"/>
      <c r="CH364" s="77">
        <f t="shared" si="513"/>
        <v>0</v>
      </c>
      <c r="CI364" s="77">
        <f t="shared" si="514"/>
        <v>0</v>
      </c>
      <c r="CJ364" s="103">
        <f t="shared" si="535"/>
        <v>0</v>
      </c>
      <c r="CK364" s="432">
        <f>IF(CH$1="","",SUMIF($H365:$H366,MID($H364,3,10),CK365:CK366))</f>
        <v>0</v>
      </c>
      <c r="CL364" s="432">
        <f>IF(CH$1="","",SUMIF($H365:$H366,MID($H364,3,10),CL365:CL366))</f>
        <v>0</v>
      </c>
      <c r="CM364" s="407"/>
      <c r="CN364" s="322"/>
      <c r="CO364" s="77">
        <f t="shared" si="515"/>
        <v>0</v>
      </c>
      <c r="CP364" s="77">
        <f t="shared" si="516"/>
        <v>0</v>
      </c>
      <c r="CQ364" s="103">
        <f t="shared" si="536"/>
        <v>0</v>
      </c>
      <c r="CR364" s="432">
        <f>IF(CO$1="","",SUMIF($H365:$H366,MID($H364,3,10),CR365:CR366))</f>
        <v>0</v>
      </c>
      <c r="CS364" s="432">
        <f>IF(CO$1="","",SUMIF($H365:$H366,MID($H364,3,10),CS365:CS366))</f>
        <v>0</v>
      </c>
      <c r="CT364" s="407"/>
      <c r="CU364" s="322"/>
      <c r="CV364" s="77">
        <f t="shared" si="517"/>
        <v>0</v>
      </c>
      <c r="CW364" s="77">
        <f t="shared" si="518"/>
        <v>0</v>
      </c>
      <c r="CX364" s="103">
        <f t="shared" si="537"/>
        <v>0</v>
      </c>
      <c r="CY364" s="432">
        <f>IF(CV$1="","",SUMIF($H365:$H366,MID($H364,3,10),CY365:CY366))</f>
        <v>0</v>
      </c>
      <c r="CZ364" s="432">
        <f>IF(CV$1="","",SUMIF($H365:$H366,MID($H364,3,10),CZ365:CZ366))</f>
        <v>0</v>
      </c>
      <c r="DA364" s="407"/>
      <c r="DB364" s="322"/>
      <c r="DC364" s="77">
        <f t="shared" si="519"/>
        <v>0</v>
      </c>
      <c r="DD364" s="77">
        <f t="shared" si="520"/>
        <v>0</v>
      </c>
      <c r="DE364" s="103">
        <f t="shared" si="538"/>
        <v>0</v>
      </c>
      <c r="DF364" s="432">
        <f>IF(DC$1="","",SUMIF($H365:$H366,MID($H364,3,10),DF365:DF366))</f>
        <v>0</v>
      </c>
      <c r="DG364" s="432">
        <f>IF(DC$1="","",SUMIF($H365:$H366,MID($H364,3,10),DG365:DG366))</f>
        <v>0</v>
      </c>
      <c r="DH364" s="407"/>
      <c r="DI364" s="322"/>
      <c r="DJ364" s="77">
        <f t="shared" si="521"/>
        <v>0</v>
      </c>
      <c r="DK364" s="77">
        <f t="shared" si="522"/>
        <v>0</v>
      </c>
      <c r="DL364" s="103">
        <f t="shared" si="539"/>
        <v>0</v>
      </c>
      <c r="DM364" s="432">
        <f>IF(DJ$1="","",SUMIF($H365:$H366,MID($H364,3,10),DM365:DM366))</f>
        <v>0</v>
      </c>
      <c r="DN364" s="432">
        <f>IF(DJ$1="","",SUMIF($H365:$H366,MID($H364,3,10),DN365:DN366))</f>
        <v>0</v>
      </c>
      <c r="DO364" s="407"/>
      <c r="DP364" s="322"/>
      <c r="DQ364" s="77">
        <f t="shared" si="523"/>
        <v>0</v>
      </c>
      <c r="DR364" s="77">
        <f t="shared" si="524"/>
        <v>0</v>
      </c>
      <c r="DS364" s="103">
        <f t="shared" si="540"/>
        <v>0</v>
      </c>
      <c r="DT364" s="432">
        <f>IF(DQ$1="","",SUMIF($H365:$H366,MID($H364,3,10),DT365:DT366))</f>
        <v>0</v>
      </c>
      <c r="DU364" s="432">
        <f>IF(DQ$1="","",SUMIF($H365:$H366,MID($H364,3,10),DU365:DU366))</f>
        <v>0</v>
      </c>
      <c r="DV364" s="407"/>
    </row>
    <row r="365" spans="1:126" s="2" customFormat="1" ht="12.75" outlineLevel="1" x14ac:dyDescent="0.2">
      <c r="A365" s="92" t="s">
        <v>176</v>
      </c>
      <c r="B365" s="174"/>
      <c r="C365" s="58"/>
      <c r="D365" s="58"/>
      <c r="E365" s="111">
        <f t="shared" si="489"/>
        <v>0</v>
      </c>
      <c r="F365" s="213"/>
      <c r="G365" s="18"/>
      <c r="H365" s="323" t="s">
        <v>353</v>
      </c>
      <c r="I365" s="79">
        <f t="shared" si="490"/>
        <v>0</v>
      </c>
      <c r="J365" s="79">
        <f t="shared" si="491"/>
        <v>0</v>
      </c>
      <c r="K365" s="111">
        <f t="shared" si="492"/>
        <v>0</v>
      </c>
      <c r="L365" s="535"/>
      <c r="M365" s="535"/>
      <c r="N365" s="407"/>
      <c r="O365" s="322" t="str">
        <f t="shared" ref="O365:O372" si="541">IF(LEFT($H365,2)="s_",MID($H365,3,LEN($H365)-3),$H365)</f>
        <v>SLM</v>
      </c>
      <c r="P365" s="79">
        <f t="shared" si="493"/>
        <v>0</v>
      </c>
      <c r="Q365" s="79">
        <f t="shared" si="494"/>
        <v>0</v>
      </c>
      <c r="R365" s="111">
        <f t="shared" si="525"/>
        <v>0</v>
      </c>
      <c r="S365" s="535"/>
      <c r="T365" s="535"/>
      <c r="U365" s="407"/>
      <c r="V365" s="322"/>
      <c r="W365" s="79">
        <f t="shared" si="495"/>
        <v>0</v>
      </c>
      <c r="X365" s="79">
        <f t="shared" si="496"/>
        <v>0</v>
      </c>
      <c r="Y365" s="111">
        <f t="shared" si="526"/>
        <v>0</v>
      </c>
      <c r="Z365" s="535"/>
      <c r="AA365" s="535"/>
      <c r="AB365" s="407"/>
      <c r="AC365" s="322"/>
      <c r="AD365" s="79">
        <f t="shared" si="497"/>
        <v>0</v>
      </c>
      <c r="AE365" s="79">
        <f t="shared" si="498"/>
        <v>0</v>
      </c>
      <c r="AF365" s="111">
        <f t="shared" si="527"/>
        <v>0</v>
      </c>
      <c r="AG365" s="535"/>
      <c r="AH365" s="535"/>
      <c r="AI365" s="407"/>
      <c r="AJ365" s="322"/>
      <c r="AK365" s="79">
        <f t="shared" si="499"/>
        <v>0</v>
      </c>
      <c r="AL365" s="79">
        <f t="shared" si="500"/>
        <v>0</v>
      </c>
      <c r="AM365" s="111">
        <f t="shared" si="528"/>
        <v>0</v>
      </c>
      <c r="AN365" s="535"/>
      <c r="AO365" s="535"/>
      <c r="AP365" s="407"/>
      <c r="AQ365" s="322"/>
      <c r="AR365" s="79">
        <f t="shared" si="501"/>
        <v>0</v>
      </c>
      <c r="AS365" s="79">
        <f t="shared" si="502"/>
        <v>0</v>
      </c>
      <c r="AT365" s="111">
        <f t="shared" si="529"/>
        <v>0</v>
      </c>
      <c r="AU365" s="535"/>
      <c r="AV365" s="535"/>
      <c r="AW365" s="407"/>
      <c r="AX365" s="322"/>
      <c r="AY365" s="79">
        <f t="shared" si="503"/>
        <v>0</v>
      </c>
      <c r="AZ365" s="79">
        <f t="shared" si="504"/>
        <v>0</v>
      </c>
      <c r="BA365" s="111">
        <f t="shared" si="530"/>
        <v>0</v>
      </c>
      <c r="BB365" s="535"/>
      <c r="BC365" s="535"/>
      <c r="BD365" s="407"/>
      <c r="BE365" s="322"/>
      <c r="BF365" s="79">
        <f t="shared" si="505"/>
        <v>0</v>
      </c>
      <c r="BG365" s="79">
        <f t="shared" si="506"/>
        <v>0</v>
      </c>
      <c r="BH365" s="111">
        <f t="shared" si="531"/>
        <v>0</v>
      </c>
      <c r="BI365" s="535"/>
      <c r="BJ365" s="535"/>
      <c r="BK365" s="407"/>
      <c r="BL365" s="322"/>
      <c r="BM365" s="79">
        <f t="shared" si="507"/>
        <v>0</v>
      </c>
      <c r="BN365" s="79">
        <f t="shared" si="508"/>
        <v>0</v>
      </c>
      <c r="BO365" s="111">
        <f t="shared" si="532"/>
        <v>0</v>
      </c>
      <c r="BP365" s="535"/>
      <c r="BQ365" s="535"/>
      <c r="BR365" s="407"/>
      <c r="BS365" s="322"/>
      <c r="BT365" s="79">
        <f t="shared" si="509"/>
        <v>0</v>
      </c>
      <c r="BU365" s="79">
        <f t="shared" si="510"/>
        <v>0</v>
      </c>
      <c r="BV365" s="111">
        <f t="shared" si="533"/>
        <v>0</v>
      </c>
      <c r="BW365" s="535"/>
      <c r="BX365" s="535"/>
      <c r="BY365" s="407"/>
      <c r="BZ365" s="322"/>
      <c r="CA365" s="79">
        <f t="shared" si="511"/>
        <v>0</v>
      </c>
      <c r="CB365" s="79">
        <f t="shared" si="512"/>
        <v>0</v>
      </c>
      <c r="CC365" s="111">
        <f t="shared" si="534"/>
        <v>0</v>
      </c>
      <c r="CD365" s="535"/>
      <c r="CE365" s="535"/>
      <c r="CF365" s="407"/>
      <c r="CG365" s="322"/>
      <c r="CH365" s="79">
        <f t="shared" si="513"/>
        <v>0</v>
      </c>
      <c r="CI365" s="79">
        <f t="shared" si="514"/>
        <v>0</v>
      </c>
      <c r="CJ365" s="111">
        <f t="shared" si="535"/>
        <v>0</v>
      </c>
      <c r="CK365" s="535"/>
      <c r="CL365" s="535"/>
      <c r="CM365" s="407"/>
      <c r="CN365" s="322"/>
      <c r="CO365" s="79">
        <f t="shared" si="515"/>
        <v>0</v>
      </c>
      <c r="CP365" s="79">
        <f t="shared" si="516"/>
        <v>0</v>
      </c>
      <c r="CQ365" s="111">
        <f t="shared" si="536"/>
        <v>0</v>
      </c>
      <c r="CR365" s="535"/>
      <c r="CS365" s="535"/>
      <c r="CT365" s="407"/>
      <c r="CU365" s="322"/>
      <c r="CV365" s="79">
        <f t="shared" si="517"/>
        <v>0</v>
      </c>
      <c r="CW365" s="79">
        <f t="shared" si="518"/>
        <v>0</v>
      </c>
      <c r="CX365" s="111">
        <f t="shared" si="537"/>
        <v>0</v>
      </c>
      <c r="CY365" s="535"/>
      <c r="CZ365" s="535"/>
      <c r="DA365" s="407"/>
      <c r="DB365" s="322"/>
      <c r="DC365" s="79">
        <f t="shared" si="519"/>
        <v>0</v>
      </c>
      <c r="DD365" s="79">
        <f t="shared" si="520"/>
        <v>0</v>
      </c>
      <c r="DE365" s="111">
        <f t="shared" si="538"/>
        <v>0</v>
      </c>
      <c r="DF365" s="535"/>
      <c r="DG365" s="535"/>
      <c r="DH365" s="407"/>
      <c r="DI365" s="322"/>
      <c r="DJ365" s="79">
        <f t="shared" si="521"/>
        <v>0</v>
      </c>
      <c r="DK365" s="79">
        <f t="shared" si="522"/>
        <v>0</v>
      </c>
      <c r="DL365" s="111">
        <f t="shared" si="539"/>
        <v>0</v>
      </c>
      <c r="DM365" s="535"/>
      <c r="DN365" s="535"/>
      <c r="DO365" s="407"/>
      <c r="DP365" s="322"/>
      <c r="DQ365" s="79">
        <f t="shared" si="523"/>
        <v>0</v>
      </c>
      <c r="DR365" s="79">
        <f t="shared" si="524"/>
        <v>0</v>
      </c>
      <c r="DS365" s="111">
        <f t="shared" si="540"/>
        <v>0</v>
      </c>
      <c r="DT365" s="535"/>
      <c r="DU365" s="535"/>
      <c r="DV365" s="407"/>
    </row>
    <row r="366" spans="1:126" ht="12.75" x14ac:dyDescent="0.2">
      <c r="A366" s="107" t="s">
        <v>153</v>
      </c>
      <c r="B366" s="175"/>
      <c r="C366" s="108">
        <f>SUMIF($O331:$O365,MID($H366,3,10),C331:C365)</f>
        <v>0</v>
      </c>
      <c r="D366" s="108">
        <f>SUMIF($O331:$O365,MID($H366,3,10),D331:D365)</f>
        <v>0</v>
      </c>
      <c r="E366" s="108">
        <f t="shared" si="489"/>
        <v>0</v>
      </c>
      <c r="F366" s="147"/>
      <c r="G366" s="18"/>
      <c r="H366" s="323" t="s">
        <v>357</v>
      </c>
      <c r="I366" s="108">
        <f>IF(I$1="","",SUMIF($O332:$O365,MID($H366,3,10),I332:I365))</f>
        <v>0</v>
      </c>
      <c r="J366" s="108">
        <f>IF(I$1="","",SUMIF($O332:$O365,MID($H366,3,10),J332:J365))</f>
        <v>0</v>
      </c>
      <c r="K366" s="108">
        <f>IF(I$1="","",SUM(I366:J366))</f>
        <v>0</v>
      </c>
      <c r="L366" s="488">
        <f>IF(I$1="","",SUMIF($O331:$O365,MID($H366,3,10),L331:L365))</f>
        <v>0</v>
      </c>
      <c r="M366" s="488">
        <f>IF(I$1="","",SUMIF($O331:$O365,MID($H366,3,10),M331:M365))</f>
        <v>0</v>
      </c>
      <c r="N366" s="407"/>
      <c r="O366" s="322" t="str">
        <f t="shared" si="541"/>
        <v>S</v>
      </c>
      <c r="P366" s="108">
        <f>IF(P$1="","",SUMIF($O332:$O365,MID($H366,3,10),P332:P365))</f>
        <v>0</v>
      </c>
      <c r="Q366" s="108">
        <f>IF(P$1="","",SUMIF($O332:$O365,MID($H366,3,10),Q332:Q365))</f>
        <v>0</v>
      </c>
      <c r="R366" s="108">
        <f t="shared" si="525"/>
        <v>0</v>
      </c>
      <c r="S366" s="488">
        <f>IF(P$1="","",SUMIF($O331:$O365,MID($H366,3,10),S331:S365))</f>
        <v>0</v>
      </c>
      <c r="T366" s="488">
        <f>IF(P$1="","",SUMIF($O331:$O365,MID($H366,3,10),T331:T365))</f>
        <v>0</v>
      </c>
      <c r="U366" s="407"/>
      <c r="V366" s="322"/>
      <c r="W366" s="108">
        <f>IF(W$1="","",SUMIF($O332:$O365,MID($H366,3,10),W332:W365))</f>
        <v>0</v>
      </c>
      <c r="X366" s="108">
        <f>IF(W$1="","",SUMIF($O332:$O365,MID($H366,3,10),X332:X365))</f>
        <v>0</v>
      </c>
      <c r="Y366" s="108">
        <f t="shared" si="526"/>
        <v>0</v>
      </c>
      <c r="Z366" s="488">
        <f>IF(W$1="","",SUMIF($O331:$O365,MID($H366,3,10),Z331:Z365))</f>
        <v>0</v>
      </c>
      <c r="AA366" s="488">
        <f>IF(W$1="","",SUMIF($O331:$O365,MID($H366,3,10),AA331:AA365))</f>
        <v>0</v>
      </c>
      <c r="AB366" s="407"/>
      <c r="AC366" s="322"/>
      <c r="AD366" s="108">
        <f>IF(AD$1="","",SUMIF($O332:$O365,MID($H366,3,10),AD332:AD365))</f>
        <v>0</v>
      </c>
      <c r="AE366" s="108">
        <f>IF(AD$1="","",SUMIF($O332:$O365,MID($H366,3,10),AE332:AE365))</f>
        <v>0</v>
      </c>
      <c r="AF366" s="108">
        <f t="shared" si="527"/>
        <v>0</v>
      </c>
      <c r="AG366" s="488">
        <f>IF(AD$1="","",SUMIF($O331:$O365,MID($H366,3,10),AG331:AG365))</f>
        <v>0</v>
      </c>
      <c r="AH366" s="488">
        <f>IF(AD$1="","",SUMIF($O331:$O365,MID($H366,3,10),AH331:AH365))</f>
        <v>0</v>
      </c>
      <c r="AI366" s="407"/>
      <c r="AJ366" s="322"/>
      <c r="AK366" s="108">
        <f>IF(AK$1="","",SUMIF($O332:$O365,MID($H366,3,10),AK332:AK365))</f>
        <v>0</v>
      </c>
      <c r="AL366" s="108">
        <f>IF(AK$1="","",SUMIF($O332:$O365,MID($H366,3,10),AL332:AL365))</f>
        <v>0</v>
      </c>
      <c r="AM366" s="108">
        <f t="shared" si="528"/>
        <v>0</v>
      </c>
      <c r="AN366" s="488">
        <f>IF(AK$1="","",SUMIF($O331:$O365,MID($H366,3,10),AN331:AN365))</f>
        <v>0</v>
      </c>
      <c r="AO366" s="488">
        <f>IF(AK$1="","",SUMIF($O331:$O365,MID($H366,3,10),AO331:AO365))</f>
        <v>0</v>
      </c>
      <c r="AP366" s="407"/>
      <c r="AQ366" s="322"/>
      <c r="AR366" s="108">
        <f>IF(AR$1="","",SUMIF($O332:$O365,MID($H366,3,10),AR332:AR365))</f>
        <v>0</v>
      </c>
      <c r="AS366" s="108">
        <f>IF(AR$1="","",SUMIF($O332:$O365,MID($H366,3,10),AS332:AS365))</f>
        <v>0</v>
      </c>
      <c r="AT366" s="108">
        <f t="shared" si="529"/>
        <v>0</v>
      </c>
      <c r="AU366" s="488">
        <f>IF(AR$1="","",SUMIF($O331:$O365,MID($H366,3,10),AU331:AU365))</f>
        <v>0</v>
      </c>
      <c r="AV366" s="488">
        <f>IF(AR$1="","",SUMIF($O331:$O365,MID($H366,3,10),AV331:AV365))</f>
        <v>0</v>
      </c>
      <c r="AW366" s="407"/>
      <c r="AX366" s="322"/>
      <c r="AY366" s="108">
        <f>IF(AY$1="","",SUMIF($O332:$O365,MID($H366,3,10),AY332:AY365))</f>
        <v>0</v>
      </c>
      <c r="AZ366" s="108">
        <f>IF(AY$1="","",SUMIF($O332:$O365,MID($H366,3,10),AZ332:AZ365))</f>
        <v>0</v>
      </c>
      <c r="BA366" s="108">
        <f t="shared" si="530"/>
        <v>0</v>
      </c>
      <c r="BB366" s="488">
        <f>IF(AY$1="","",SUMIF($O331:$O365,MID($H366,3,10),BB331:BB365))</f>
        <v>0</v>
      </c>
      <c r="BC366" s="488">
        <f>IF(AY$1="","",SUMIF($O331:$O365,MID($H366,3,10),BC331:BC365))</f>
        <v>0</v>
      </c>
      <c r="BD366" s="407"/>
      <c r="BE366" s="322"/>
      <c r="BF366" s="108">
        <f>IF(BF$1="","",SUMIF($O332:$O365,MID($H366,3,10),BF332:BF365))</f>
        <v>0</v>
      </c>
      <c r="BG366" s="108">
        <f>IF(BF$1="","",SUMIF($O332:$O365,MID($H366,3,10),BG332:BG365))</f>
        <v>0</v>
      </c>
      <c r="BH366" s="108">
        <f t="shared" si="531"/>
        <v>0</v>
      </c>
      <c r="BI366" s="488">
        <f>IF(BF$1="","",SUMIF($O331:$O365,MID($H366,3,10),BI331:BI365))</f>
        <v>0</v>
      </c>
      <c r="BJ366" s="488">
        <f>IF(BF$1="","",SUMIF($O331:$O365,MID($H366,3,10),BJ331:BJ365))</f>
        <v>0</v>
      </c>
      <c r="BK366" s="407"/>
      <c r="BL366" s="322"/>
      <c r="BM366" s="108">
        <f>IF(BM$1="","",SUMIF($O332:$O365,MID($H366,3,10),BM332:BM365))</f>
        <v>0</v>
      </c>
      <c r="BN366" s="108">
        <f>IF(BM$1="","",SUMIF($O332:$O365,MID($H366,3,10),BN332:BN365))</f>
        <v>0</v>
      </c>
      <c r="BO366" s="108">
        <f t="shared" si="532"/>
        <v>0</v>
      </c>
      <c r="BP366" s="488">
        <f>IF(BM$1="","",SUMIF($O331:$O365,MID($H366,3,10),BP331:BP365))</f>
        <v>0</v>
      </c>
      <c r="BQ366" s="488">
        <f>IF(BM$1="","",SUMIF($O331:$O365,MID($H366,3,10),BQ331:BQ365))</f>
        <v>0</v>
      </c>
      <c r="BR366" s="407"/>
      <c r="BS366" s="322"/>
      <c r="BT366" s="108">
        <f>IF(BT$1="","",SUMIF($O332:$O365,MID($H366,3,10),BT332:BT365))</f>
        <v>0</v>
      </c>
      <c r="BU366" s="108">
        <f>IF(BT$1="","",SUMIF($O332:$O365,MID($H366,3,10),BU332:BU365))</f>
        <v>0</v>
      </c>
      <c r="BV366" s="108">
        <f t="shared" si="533"/>
        <v>0</v>
      </c>
      <c r="BW366" s="488">
        <f>IF(BT$1="","",SUMIF($O331:$O365,MID($H366,3,10),BW331:BW365))</f>
        <v>0</v>
      </c>
      <c r="BX366" s="488">
        <f>IF(BT$1="","",SUMIF($O331:$O365,MID($H366,3,10),BX331:BX365))</f>
        <v>0</v>
      </c>
      <c r="BY366" s="407"/>
      <c r="BZ366" s="322"/>
      <c r="CA366" s="108">
        <f>IF(CA$1="","",SUMIF($O332:$O365,MID($H366,3,10),CA332:CA365))</f>
        <v>0</v>
      </c>
      <c r="CB366" s="108">
        <f>IF(CA$1="","",SUMIF($O332:$O365,MID($H366,3,10),CB332:CB365))</f>
        <v>0</v>
      </c>
      <c r="CC366" s="108">
        <f t="shared" si="534"/>
        <v>0</v>
      </c>
      <c r="CD366" s="488">
        <f>IF(CA$1="","",SUMIF($O331:$O365,MID($H366,3,10),CD331:CD365))</f>
        <v>0</v>
      </c>
      <c r="CE366" s="488">
        <f>IF(CA$1="","",SUMIF($O331:$O365,MID($H366,3,10),CE331:CE365))</f>
        <v>0</v>
      </c>
      <c r="CF366" s="407"/>
      <c r="CG366" s="322"/>
      <c r="CH366" s="108">
        <f>IF(CH$1="","",SUMIF($O332:$O365,MID($H366,3,10),CH332:CH365))</f>
        <v>0</v>
      </c>
      <c r="CI366" s="108">
        <f>IF(CH$1="","",SUMIF($O332:$O365,MID($H366,3,10),CI332:CI365))</f>
        <v>0</v>
      </c>
      <c r="CJ366" s="108">
        <f t="shared" si="535"/>
        <v>0</v>
      </c>
      <c r="CK366" s="488">
        <f>IF(CH$1="","",SUMIF($O331:$O365,MID($H366,3,10),CK331:CK365))</f>
        <v>0</v>
      </c>
      <c r="CL366" s="488">
        <f>IF(CH$1="","",SUMIF($O331:$O365,MID($H366,3,10),CL331:CL365))</f>
        <v>0</v>
      </c>
      <c r="CM366" s="407"/>
      <c r="CN366" s="322"/>
      <c r="CO366" s="108">
        <f>IF(CO$1="","",SUMIF($O332:$O365,MID($H366,3,10),CO332:CO365))</f>
        <v>0</v>
      </c>
      <c r="CP366" s="108">
        <f>IF(CO$1="","",SUMIF($O332:$O365,MID($H366,3,10),CP332:CP365))</f>
        <v>0</v>
      </c>
      <c r="CQ366" s="108">
        <f t="shared" si="536"/>
        <v>0</v>
      </c>
      <c r="CR366" s="488">
        <f>IF(CO$1="","",SUMIF($O331:$O365,MID($H366,3,10),CR331:CR365))</f>
        <v>0</v>
      </c>
      <c r="CS366" s="488">
        <f>IF(CO$1="","",SUMIF($O331:$O365,MID($H366,3,10),CS331:CS365))</f>
        <v>0</v>
      </c>
      <c r="CT366" s="407"/>
      <c r="CU366" s="322"/>
      <c r="CV366" s="108">
        <f>IF(CV$1="","",SUMIF($O332:$O365,MID($H366,3,10),CV332:CV365))</f>
        <v>0</v>
      </c>
      <c r="CW366" s="108">
        <f>IF(CV$1="","",SUMIF($O332:$O365,MID($H366,3,10),CW332:CW365))</f>
        <v>0</v>
      </c>
      <c r="CX366" s="108">
        <f t="shared" si="537"/>
        <v>0</v>
      </c>
      <c r="CY366" s="488">
        <f>IF(CV$1="","",SUMIF($O331:$O365,MID($H366,3,10),CY331:CY365))</f>
        <v>0</v>
      </c>
      <c r="CZ366" s="488">
        <f>IF(CV$1="","",SUMIF($O331:$O365,MID($H366,3,10),CZ331:CZ365))</f>
        <v>0</v>
      </c>
      <c r="DA366" s="407"/>
      <c r="DB366" s="322"/>
      <c r="DC366" s="108">
        <f>IF(DC$1="","",SUMIF($O332:$O365,MID($H366,3,10),DC332:DC365))</f>
        <v>0</v>
      </c>
      <c r="DD366" s="108">
        <f>IF(DC$1="","",SUMIF($O332:$O365,MID($H366,3,10),DD332:DD365))</f>
        <v>0</v>
      </c>
      <c r="DE366" s="108">
        <f t="shared" si="538"/>
        <v>0</v>
      </c>
      <c r="DF366" s="488">
        <f>IF(DC$1="","",SUMIF($O331:$O365,MID($H366,3,10),DF331:DF365))</f>
        <v>0</v>
      </c>
      <c r="DG366" s="488">
        <f>IF(DC$1="","",SUMIF($O331:$O365,MID($H366,3,10),DG331:DG365))</f>
        <v>0</v>
      </c>
      <c r="DH366" s="407"/>
      <c r="DI366" s="322"/>
      <c r="DJ366" s="108">
        <f>IF(DJ$1="","",SUMIF($O332:$O365,MID($H366,3,10),DJ332:DJ365))</f>
        <v>0</v>
      </c>
      <c r="DK366" s="108">
        <f>IF(DJ$1="","",SUMIF($O332:$O365,MID($H366,3,10),DK332:DK365))</f>
        <v>0</v>
      </c>
      <c r="DL366" s="108">
        <f t="shared" si="539"/>
        <v>0</v>
      </c>
      <c r="DM366" s="488">
        <f>IF(DJ$1="","",SUMIF($O331:$O365,MID($H366,3,10),DM331:DM365))</f>
        <v>0</v>
      </c>
      <c r="DN366" s="488">
        <f>IF(DJ$1="","",SUMIF($O331:$O365,MID($H366,3,10),DN331:DN365))</f>
        <v>0</v>
      </c>
      <c r="DO366" s="407"/>
      <c r="DP366" s="322"/>
      <c r="DQ366" s="108">
        <f>IF(DQ$1="","",SUMIF($O332:$O365,MID($H366,3,10),DQ332:DQ365))</f>
        <v>0</v>
      </c>
      <c r="DR366" s="108">
        <f>IF(DQ$1="","",SUMIF($O332:$O365,MID($H366,3,10),DR332:DR365))</f>
        <v>0</v>
      </c>
      <c r="DS366" s="108">
        <f t="shared" si="540"/>
        <v>0</v>
      </c>
      <c r="DT366" s="488">
        <f>IF(DQ$1="","",SUMIF($O331:$O365,MID($H366,3,10),DT331:DT365))</f>
        <v>0</v>
      </c>
      <c r="DU366" s="488">
        <f>IF(DQ$1="","",SUMIF($O331:$O365,MID($H366,3,10),DU331:DU365))</f>
        <v>0</v>
      </c>
      <c r="DV366" s="407"/>
    </row>
    <row r="367" spans="1:126" ht="12.75" x14ac:dyDescent="0.2">
      <c r="A367" s="735" t="s">
        <v>148</v>
      </c>
      <c r="B367" s="736"/>
      <c r="C367" s="736"/>
      <c r="D367" s="736"/>
      <c r="E367" s="736"/>
      <c r="F367" s="737"/>
      <c r="G367" s="18"/>
      <c r="H367" s="323"/>
      <c r="I367" s="325"/>
      <c r="J367" s="325"/>
      <c r="K367" s="325"/>
      <c r="L367" s="486"/>
      <c r="M367" s="486"/>
      <c r="N367" s="409"/>
      <c r="O367" s="322">
        <f t="shared" si="541"/>
        <v>0</v>
      </c>
      <c r="P367" s="325"/>
      <c r="Q367" s="325"/>
      <c r="R367" s="325"/>
      <c r="S367" s="486"/>
      <c r="T367" s="486"/>
      <c r="U367" s="409"/>
      <c r="V367" s="322"/>
      <c r="W367" s="325"/>
      <c r="X367" s="325"/>
      <c r="Y367" s="325"/>
      <c r="Z367" s="486"/>
      <c r="AA367" s="486"/>
      <c r="AB367" s="409"/>
      <c r="AC367" s="322"/>
      <c r="AD367" s="325"/>
      <c r="AE367" s="325"/>
      <c r="AF367" s="325"/>
      <c r="AG367" s="486"/>
      <c r="AH367" s="486"/>
      <c r="AI367" s="409"/>
      <c r="AJ367" s="322"/>
      <c r="AK367" s="325"/>
      <c r="AL367" s="325"/>
      <c r="AM367" s="325"/>
      <c r="AN367" s="486"/>
      <c r="AO367" s="486"/>
      <c r="AP367" s="409"/>
      <c r="AQ367" s="322"/>
      <c r="AR367" s="325"/>
      <c r="AS367" s="325"/>
      <c r="AT367" s="325"/>
      <c r="AU367" s="486"/>
      <c r="AV367" s="486"/>
      <c r="AW367" s="409"/>
      <c r="AX367" s="322"/>
      <c r="AY367" s="325"/>
      <c r="AZ367" s="325"/>
      <c r="BA367" s="325"/>
      <c r="BB367" s="486"/>
      <c r="BC367" s="486"/>
      <c r="BD367" s="409"/>
      <c r="BE367" s="322"/>
      <c r="BF367" s="325"/>
      <c r="BG367" s="325"/>
      <c r="BH367" s="325"/>
      <c r="BI367" s="486"/>
      <c r="BJ367" s="486"/>
      <c r="BK367" s="409"/>
      <c r="BL367" s="322"/>
      <c r="BM367" s="325"/>
      <c r="BN367" s="325"/>
      <c r="BO367" s="325"/>
      <c r="BP367" s="486"/>
      <c r="BQ367" s="486"/>
      <c r="BR367" s="409"/>
      <c r="BS367" s="322"/>
      <c r="BT367" s="325"/>
      <c r="BU367" s="325"/>
      <c r="BV367" s="325"/>
      <c r="BW367" s="486"/>
      <c r="BX367" s="486"/>
      <c r="BY367" s="409"/>
      <c r="BZ367" s="322"/>
      <c r="CA367" s="325"/>
      <c r="CB367" s="325"/>
      <c r="CC367" s="325"/>
      <c r="CD367" s="486"/>
      <c r="CE367" s="486"/>
      <c r="CF367" s="409"/>
      <c r="CG367" s="322"/>
      <c r="CH367" s="325"/>
      <c r="CI367" s="325"/>
      <c r="CJ367" s="325"/>
      <c r="CK367" s="486"/>
      <c r="CL367" s="486"/>
      <c r="CM367" s="409"/>
      <c r="CN367" s="322"/>
      <c r="CO367" s="325"/>
      <c r="CP367" s="325"/>
      <c r="CQ367" s="325"/>
      <c r="CR367" s="486"/>
      <c r="CS367" s="486"/>
      <c r="CT367" s="409"/>
      <c r="CU367" s="322"/>
      <c r="CV367" s="325"/>
      <c r="CW367" s="325"/>
      <c r="CX367" s="325"/>
      <c r="CY367" s="486"/>
      <c r="CZ367" s="486"/>
      <c r="DA367" s="409"/>
      <c r="DB367" s="322"/>
      <c r="DC367" s="325"/>
      <c r="DD367" s="325"/>
      <c r="DE367" s="325"/>
      <c r="DF367" s="486"/>
      <c r="DG367" s="486"/>
      <c r="DH367" s="409"/>
      <c r="DI367" s="322"/>
      <c r="DJ367" s="325"/>
      <c r="DK367" s="325"/>
      <c r="DL367" s="325"/>
      <c r="DM367" s="486"/>
      <c r="DN367" s="486"/>
      <c r="DO367" s="409"/>
      <c r="DP367" s="322"/>
      <c r="DQ367" s="325"/>
      <c r="DR367" s="325"/>
      <c r="DS367" s="325"/>
      <c r="DT367" s="486"/>
      <c r="DU367" s="486"/>
      <c r="DV367" s="409"/>
    </row>
    <row r="368" spans="1:126" ht="12.75" outlineLevel="1" x14ac:dyDescent="0.2">
      <c r="A368" s="152" t="s">
        <v>172</v>
      </c>
      <c r="B368" s="166" t="s">
        <v>61</v>
      </c>
      <c r="C368" s="57"/>
      <c r="D368" s="57"/>
      <c r="E368" s="111">
        <f>SUM(C368:D368)</f>
        <v>0</v>
      </c>
      <c r="F368" s="147"/>
      <c r="G368" s="18"/>
      <c r="H368" s="323" t="s">
        <v>355</v>
      </c>
      <c r="I368" s="79">
        <f>IF(K$1="Rejected",C368,IF(L368="",C368,SUM(C368,L368)))</f>
        <v>0</v>
      </c>
      <c r="J368" s="79">
        <f>IF(K$1="Rejected",D368,IF(M368="",D368,SUM(D368,M368)))</f>
        <v>0</v>
      </c>
      <c r="K368" s="111">
        <f>IF(I$1="","",SUM(I368:J368))</f>
        <v>0</v>
      </c>
      <c r="L368" s="535"/>
      <c r="M368" s="535"/>
      <c r="N368" s="407"/>
      <c r="O368" s="322" t="str">
        <f t="shared" si="541"/>
        <v>SLS</v>
      </c>
      <c r="P368" s="79">
        <f>IF(R$1="Rejected",I368,IF(S368="",I368,SUM(I368,S368)))</f>
        <v>0</v>
      </c>
      <c r="Q368" s="79">
        <f>IF(R$1="Rejected",J368,IF(T368="",J368,SUM(J368,T368)))</f>
        <v>0</v>
      </c>
      <c r="R368" s="111">
        <f>IF(P$1="","",SUM(P368:Q368))</f>
        <v>0</v>
      </c>
      <c r="S368" s="535"/>
      <c r="T368" s="535"/>
      <c r="U368" s="407"/>
      <c r="V368" s="322"/>
      <c r="W368" s="79">
        <f>IF(Y$1="Rejected",P368,IF(Z368="",P368,SUM(P368,Z368)))</f>
        <v>0</v>
      </c>
      <c r="X368" s="79">
        <f>IF(Y$1="Rejected",Q368,IF(AA368="",Q368,SUM(Q368,AA368)))</f>
        <v>0</v>
      </c>
      <c r="Y368" s="111">
        <f>IF(W$1="","",SUM(W368:X368))</f>
        <v>0</v>
      </c>
      <c r="Z368" s="535"/>
      <c r="AA368" s="535"/>
      <c r="AB368" s="407"/>
      <c r="AC368" s="322"/>
      <c r="AD368" s="79">
        <f>IF(AF$1="Rejected",W368,IF(AG368="",W368,SUM(W368,AG368)))</f>
        <v>0</v>
      </c>
      <c r="AE368" s="79">
        <f>IF(AF$1="Rejected",X368,IF(AH368="",X368,SUM(X368,AH368)))</f>
        <v>0</v>
      </c>
      <c r="AF368" s="111">
        <f>IF(AD$1="","",SUM(AD368:AE368))</f>
        <v>0</v>
      </c>
      <c r="AG368" s="535"/>
      <c r="AH368" s="535"/>
      <c r="AI368" s="407"/>
      <c r="AJ368" s="322"/>
      <c r="AK368" s="79">
        <f>IF(AM$1="Rejected",AD368,IF(AN368="",AD368,SUM(AD368,AN368)))</f>
        <v>0</v>
      </c>
      <c r="AL368" s="79">
        <f>IF(AM$1="Rejected",AE368,IF(AO368="",AE368,SUM(AE368,AO368)))</f>
        <v>0</v>
      </c>
      <c r="AM368" s="111">
        <f>IF(AK$1="","",SUM(AK368:AL368))</f>
        <v>0</v>
      </c>
      <c r="AN368" s="535"/>
      <c r="AO368" s="535"/>
      <c r="AP368" s="407"/>
      <c r="AQ368" s="322"/>
      <c r="AR368" s="79">
        <f>IF(AT$1="Rejected",AK368,IF(AU368="",AK368,SUM(AK368,AU368)))</f>
        <v>0</v>
      </c>
      <c r="AS368" s="79">
        <f>IF(AT$1="Rejected",AL368,IF(AV368="",AL368,SUM(AL368,AV368)))</f>
        <v>0</v>
      </c>
      <c r="AT368" s="111">
        <f>IF(AR$1="","",SUM(AR368:AS368))</f>
        <v>0</v>
      </c>
      <c r="AU368" s="535"/>
      <c r="AV368" s="535"/>
      <c r="AW368" s="407"/>
      <c r="AX368" s="322"/>
      <c r="AY368" s="79">
        <f>IF(BA$1="Rejected",AR368,IF(BB368="",AR368,SUM(AR368,BB368)))</f>
        <v>0</v>
      </c>
      <c r="AZ368" s="79">
        <f>IF(BA$1="Rejected",AS368,IF(BC368="",AS368,SUM(AS368,BC368)))</f>
        <v>0</v>
      </c>
      <c r="BA368" s="111">
        <f>IF(AY$1="","",SUM(AY368:AZ368))</f>
        <v>0</v>
      </c>
      <c r="BB368" s="535"/>
      <c r="BC368" s="535"/>
      <c r="BD368" s="407"/>
      <c r="BE368" s="322"/>
      <c r="BF368" s="79">
        <f>IF(BH$1="Rejected",AY368,IF(BI368="",AY368,SUM(AY368,BI368)))</f>
        <v>0</v>
      </c>
      <c r="BG368" s="79">
        <f>IF(BH$1="Rejected",AZ368,IF(BJ368="",AZ368,SUM(AZ368,BJ368)))</f>
        <v>0</v>
      </c>
      <c r="BH368" s="111">
        <f>IF(BF$1="","",SUM(BF368:BG368))</f>
        <v>0</v>
      </c>
      <c r="BI368" s="535"/>
      <c r="BJ368" s="535"/>
      <c r="BK368" s="407"/>
      <c r="BL368" s="322"/>
      <c r="BM368" s="79">
        <f>IF(BO$1="Rejected",BF368,IF(BP368="",BF368,SUM(BF368,BP368)))</f>
        <v>0</v>
      </c>
      <c r="BN368" s="79">
        <f>IF(BO$1="Rejected",BG368,IF(BQ368="",BG368,SUM(BG368,BQ368)))</f>
        <v>0</v>
      </c>
      <c r="BO368" s="111">
        <f>IF(BM$1="","",SUM(BM368:BN368))</f>
        <v>0</v>
      </c>
      <c r="BP368" s="535"/>
      <c r="BQ368" s="535"/>
      <c r="BR368" s="407"/>
      <c r="BS368" s="322"/>
      <c r="BT368" s="79">
        <f>IF(BV$1="Rejected",BM368,IF(BW368="",BM368,SUM(BM368,BW368)))</f>
        <v>0</v>
      </c>
      <c r="BU368" s="79">
        <f>IF(BV$1="Rejected",BN368,IF(BX368="",BN368,SUM(BN368,BX368)))</f>
        <v>0</v>
      </c>
      <c r="BV368" s="111">
        <f>IF(BT$1="","",SUM(BT368:BU368))</f>
        <v>0</v>
      </c>
      <c r="BW368" s="535"/>
      <c r="BX368" s="535"/>
      <c r="BY368" s="407"/>
      <c r="BZ368" s="322"/>
      <c r="CA368" s="79">
        <f>IF(CC$1="Rejected",BT368,IF(CD368="",BT368,SUM(BT368,CD368)))</f>
        <v>0</v>
      </c>
      <c r="CB368" s="79">
        <f>IF(CC$1="Rejected",BU368,IF(CE368="",BU368,SUM(BU368,CE368)))</f>
        <v>0</v>
      </c>
      <c r="CC368" s="111">
        <f>IF(CA$1="","",SUM(CA368:CB368))</f>
        <v>0</v>
      </c>
      <c r="CD368" s="535"/>
      <c r="CE368" s="535"/>
      <c r="CF368" s="407"/>
      <c r="CG368" s="322"/>
      <c r="CH368" s="79">
        <f>IF(CJ$1="Rejected",CA368,IF(CK368="",CA368,SUM(CA368,CK368)))</f>
        <v>0</v>
      </c>
      <c r="CI368" s="79">
        <f>IF(CJ$1="Rejected",CB368,IF(CL368="",CB368,SUM(CB368,CL368)))</f>
        <v>0</v>
      </c>
      <c r="CJ368" s="111">
        <f>IF(CH$1="","",SUM(CH368:CI368))</f>
        <v>0</v>
      </c>
      <c r="CK368" s="535"/>
      <c r="CL368" s="535"/>
      <c r="CM368" s="407"/>
      <c r="CN368" s="322"/>
      <c r="CO368" s="79">
        <f>IF(CQ$1="Rejected",CH368,IF(CR368="",CH368,SUM(CH368,CR368)))</f>
        <v>0</v>
      </c>
      <c r="CP368" s="79">
        <f>IF(CQ$1="Rejected",CI368,IF(CS368="",CI368,SUM(CI368,CS368)))</f>
        <v>0</v>
      </c>
      <c r="CQ368" s="111">
        <f>IF(CO$1="","",SUM(CO368:CP368))</f>
        <v>0</v>
      </c>
      <c r="CR368" s="535"/>
      <c r="CS368" s="535"/>
      <c r="CT368" s="407"/>
      <c r="CU368" s="322"/>
      <c r="CV368" s="79">
        <f>IF(CX$1="Rejected",CO368,IF(CY368="",CO368,SUM(CO368,CY368)))</f>
        <v>0</v>
      </c>
      <c r="CW368" s="79">
        <f>IF(CX$1="Rejected",CP368,IF(CZ368="",CP368,SUM(CP368,CZ368)))</f>
        <v>0</v>
      </c>
      <c r="CX368" s="111">
        <f>IF(CV$1="","",SUM(CV368:CW368))</f>
        <v>0</v>
      </c>
      <c r="CY368" s="535"/>
      <c r="CZ368" s="535"/>
      <c r="DA368" s="407"/>
      <c r="DB368" s="322"/>
      <c r="DC368" s="79">
        <f>IF(DE$1="Rejected",CV368,IF(DF368="",CV368,SUM(CV368,DF368)))</f>
        <v>0</v>
      </c>
      <c r="DD368" s="79">
        <f>IF(DE$1="Rejected",CW368,IF(DG368="",CW368,SUM(CW368,DG368)))</f>
        <v>0</v>
      </c>
      <c r="DE368" s="111">
        <f>IF(DC$1="","",SUM(DC368:DD368))</f>
        <v>0</v>
      </c>
      <c r="DF368" s="535"/>
      <c r="DG368" s="535"/>
      <c r="DH368" s="407"/>
      <c r="DI368" s="322"/>
      <c r="DJ368" s="79">
        <f>IF(DL$1="Rejected",DC368,IF(DM368="",DC368,SUM(DC368,DM368)))</f>
        <v>0</v>
      </c>
      <c r="DK368" s="79">
        <f>IF(DL$1="Rejected",DD368,IF(DN368="",DD368,SUM(DD368,DN368)))</f>
        <v>0</v>
      </c>
      <c r="DL368" s="111">
        <f>IF(DJ$1="","",SUM(DJ368:DK368))</f>
        <v>0</v>
      </c>
      <c r="DM368" s="535"/>
      <c r="DN368" s="535"/>
      <c r="DO368" s="407"/>
      <c r="DP368" s="322"/>
      <c r="DQ368" s="79">
        <f>IF(DS$1="Rejected",DJ368,IF(DT368="",DJ368,SUM(DJ368,DT368)))</f>
        <v>0</v>
      </c>
      <c r="DR368" s="79">
        <f>IF(DS$1="Rejected",DK368,IF(DU368="",DK368,SUM(DK368,DU368)))</f>
        <v>0</v>
      </c>
      <c r="DS368" s="111">
        <f>IF(DQ$1="","",SUM(DQ368:DR368))</f>
        <v>0</v>
      </c>
      <c r="DT368" s="535"/>
      <c r="DU368" s="535"/>
      <c r="DV368" s="407"/>
    </row>
    <row r="369" spans="1:126" ht="12.75" outlineLevel="1" x14ac:dyDescent="0.2">
      <c r="A369" s="152" t="s">
        <v>173</v>
      </c>
      <c r="B369" s="166" t="s">
        <v>61</v>
      </c>
      <c r="C369" s="57"/>
      <c r="D369" s="57"/>
      <c r="E369" s="111">
        <f>SUM(C369:D369)</f>
        <v>0</v>
      </c>
      <c r="F369" s="147"/>
      <c r="G369" s="18"/>
      <c r="H369" s="323" t="s">
        <v>355</v>
      </c>
      <c r="I369" s="79">
        <f>IF(K$1="Rejected",C369,IF(L369="",C369,SUM(C369,L369)))</f>
        <v>0</v>
      </c>
      <c r="J369" s="79">
        <f>IF(K$1="Rejected",D369,IF(M369="",D369,SUM(D369,M369)))</f>
        <v>0</v>
      </c>
      <c r="K369" s="111">
        <f>IF(I$1="","",SUM(I369:J369))</f>
        <v>0</v>
      </c>
      <c r="L369" s="535"/>
      <c r="M369" s="535"/>
      <c r="N369" s="407"/>
      <c r="O369" s="322" t="str">
        <f t="shared" si="541"/>
        <v>SLS</v>
      </c>
      <c r="P369" s="79">
        <f>IF(R$1="Rejected",I369,IF(S369="",I369,SUM(I369,S369)))</f>
        <v>0</v>
      </c>
      <c r="Q369" s="79">
        <f>IF(R$1="Rejected",J369,IF(T369="",J369,SUM(J369,T369)))</f>
        <v>0</v>
      </c>
      <c r="R369" s="111">
        <f>IF(P$1="","",SUM(P369:Q369))</f>
        <v>0</v>
      </c>
      <c r="S369" s="535"/>
      <c r="T369" s="535"/>
      <c r="U369" s="407"/>
      <c r="V369" s="322"/>
      <c r="W369" s="79">
        <f>IF(Y$1="Rejected",P369,IF(Z369="",P369,SUM(P369,Z369)))</f>
        <v>0</v>
      </c>
      <c r="X369" s="79">
        <f>IF(Y$1="Rejected",Q369,IF(AA369="",Q369,SUM(Q369,AA369)))</f>
        <v>0</v>
      </c>
      <c r="Y369" s="111">
        <f>IF(W$1="","",SUM(W369:X369))</f>
        <v>0</v>
      </c>
      <c r="Z369" s="535"/>
      <c r="AA369" s="535"/>
      <c r="AB369" s="407"/>
      <c r="AC369" s="322"/>
      <c r="AD369" s="79">
        <f>IF(AF$1="Rejected",W369,IF(AG369="",W369,SUM(W369,AG369)))</f>
        <v>0</v>
      </c>
      <c r="AE369" s="79">
        <f>IF(AF$1="Rejected",X369,IF(AH369="",X369,SUM(X369,AH369)))</f>
        <v>0</v>
      </c>
      <c r="AF369" s="111">
        <f>IF(AD$1="","",SUM(AD369:AE369))</f>
        <v>0</v>
      </c>
      <c r="AG369" s="535"/>
      <c r="AH369" s="535"/>
      <c r="AI369" s="407"/>
      <c r="AJ369" s="322"/>
      <c r="AK369" s="79">
        <f>IF(AM$1="Rejected",AD369,IF(AN369="",AD369,SUM(AD369,AN369)))</f>
        <v>0</v>
      </c>
      <c r="AL369" s="79">
        <f>IF(AM$1="Rejected",AE369,IF(AO369="",AE369,SUM(AE369,AO369)))</f>
        <v>0</v>
      </c>
      <c r="AM369" s="111">
        <f>IF(AK$1="","",SUM(AK369:AL369))</f>
        <v>0</v>
      </c>
      <c r="AN369" s="535"/>
      <c r="AO369" s="535"/>
      <c r="AP369" s="407"/>
      <c r="AQ369" s="322"/>
      <c r="AR369" s="79">
        <f>IF(AT$1="Rejected",AK369,IF(AU369="",AK369,SUM(AK369,AU369)))</f>
        <v>0</v>
      </c>
      <c r="AS369" s="79">
        <f>IF(AT$1="Rejected",AL369,IF(AV369="",AL369,SUM(AL369,AV369)))</f>
        <v>0</v>
      </c>
      <c r="AT369" s="111">
        <f>IF(AR$1="","",SUM(AR369:AS369))</f>
        <v>0</v>
      </c>
      <c r="AU369" s="535"/>
      <c r="AV369" s="535"/>
      <c r="AW369" s="407"/>
      <c r="AX369" s="322"/>
      <c r="AY369" s="79">
        <f>IF(BA$1="Rejected",AR369,IF(BB369="",AR369,SUM(AR369,BB369)))</f>
        <v>0</v>
      </c>
      <c r="AZ369" s="79">
        <f>IF(BA$1="Rejected",AS369,IF(BC369="",AS369,SUM(AS369,BC369)))</f>
        <v>0</v>
      </c>
      <c r="BA369" s="111">
        <f>IF(AY$1="","",SUM(AY369:AZ369))</f>
        <v>0</v>
      </c>
      <c r="BB369" s="535"/>
      <c r="BC369" s="535"/>
      <c r="BD369" s="407"/>
      <c r="BE369" s="322"/>
      <c r="BF369" s="79">
        <f>IF(BH$1="Rejected",AY369,IF(BI369="",AY369,SUM(AY369,BI369)))</f>
        <v>0</v>
      </c>
      <c r="BG369" s="79">
        <f>IF(BH$1="Rejected",AZ369,IF(BJ369="",AZ369,SUM(AZ369,BJ369)))</f>
        <v>0</v>
      </c>
      <c r="BH369" s="111">
        <f>IF(BF$1="","",SUM(BF369:BG369))</f>
        <v>0</v>
      </c>
      <c r="BI369" s="535"/>
      <c r="BJ369" s="535"/>
      <c r="BK369" s="407"/>
      <c r="BL369" s="322"/>
      <c r="BM369" s="79">
        <f>IF(BO$1="Rejected",BF369,IF(BP369="",BF369,SUM(BF369,BP369)))</f>
        <v>0</v>
      </c>
      <c r="BN369" s="79">
        <f>IF(BO$1="Rejected",BG369,IF(BQ369="",BG369,SUM(BG369,BQ369)))</f>
        <v>0</v>
      </c>
      <c r="BO369" s="111">
        <f>IF(BM$1="","",SUM(BM369:BN369))</f>
        <v>0</v>
      </c>
      <c r="BP369" s="535"/>
      <c r="BQ369" s="535"/>
      <c r="BR369" s="407"/>
      <c r="BS369" s="322"/>
      <c r="BT369" s="79">
        <f>IF(BV$1="Rejected",BM369,IF(BW369="",BM369,SUM(BM369,BW369)))</f>
        <v>0</v>
      </c>
      <c r="BU369" s="79">
        <f>IF(BV$1="Rejected",BN369,IF(BX369="",BN369,SUM(BN369,BX369)))</f>
        <v>0</v>
      </c>
      <c r="BV369" s="111">
        <f>IF(BT$1="","",SUM(BT369:BU369))</f>
        <v>0</v>
      </c>
      <c r="BW369" s="535"/>
      <c r="BX369" s="535"/>
      <c r="BY369" s="407"/>
      <c r="BZ369" s="322"/>
      <c r="CA369" s="79">
        <f>IF(CC$1="Rejected",BT369,IF(CD369="",BT369,SUM(BT369,CD369)))</f>
        <v>0</v>
      </c>
      <c r="CB369" s="79">
        <f>IF(CC$1="Rejected",BU369,IF(CE369="",BU369,SUM(BU369,CE369)))</f>
        <v>0</v>
      </c>
      <c r="CC369" s="111">
        <f>IF(CA$1="","",SUM(CA369:CB369))</f>
        <v>0</v>
      </c>
      <c r="CD369" s="535"/>
      <c r="CE369" s="535"/>
      <c r="CF369" s="407"/>
      <c r="CG369" s="322"/>
      <c r="CH369" s="79">
        <f>IF(CJ$1="Rejected",CA369,IF(CK369="",CA369,SUM(CA369,CK369)))</f>
        <v>0</v>
      </c>
      <c r="CI369" s="79">
        <f>IF(CJ$1="Rejected",CB369,IF(CL369="",CB369,SUM(CB369,CL369)))</f>
        <v>0</v>
      </c>
      <c r="CJ369" s="111">
        <f>IF(CH$1="","",SUM(CH369:CI369))</f>
        <v>0</v>
      </c>
      <c r="CK369" s="535"/>
      <c r="CL369" s="535"/>
      <c r="CM369" s="407"/>
      <c r="CN369" s="322"/>
      <c r="CO369" s="79">
        <f>IF(CQ$1="Rejected",CH369,IF(CR369="",CH369,SUM(CH369,CR369)))</f>
        <v>0</v>
      </c>
      <c r="CP369" s="79">
        <f>IF(CQ$1="Rejected",CI369,IF(CS369="",CI369,SUM(CI369,CS369)))</f>
        <v>0</v>
      </c>
      <c r="CQ369" s="111">
        <f>IF(CO$1="","",SUM(CO369:CP369))</f>
        <v>0</v>
      </c>
      <c r="CR369" s="535"/>
      <c r="CS369" s="535"/>
      <c r="CT369" s="407"/>
      <c r="CU369" s="322"/>
      <c r="CV369" s="79">
        <f>IF(CX$1="Rejected",CO369,IF(CY369="",CO369,SUM(CO369,CY369)))</f>
        <v>0</v>
      </c>
      <c r="CW369" s="79">
        <f>IF(CX$1="Rejected",CP369,IF(CZ369="",CP369,SUM(CP369,CZ369)))</f>
        <v>0</v>
      </c>
      <c r="CX369" s="111">
        <f>IF(CV$1="","",SUM(CV369:CW369))</f>
        <v>0</v>
      </c>
      <c r="CY369" s="535"/>
      <c r="CZ369" s="535"/>
      <c r="DA369" s="407"/>
      <c r="DB369" s="322"/>
      <c r="DC369" s="79">
        <f>IF(DE$1="Rejected",CV369,IF(DF369="",CV369,SUM(CV369,DF369)))</f>
        <v>0</v>
      </c>
      <c r="DD369" s="79">
        <f>IF(DE$1="Rejected",CW369,IF(DG369="",CW369,SUM(CW369,DG369)))</f>
        <v>0</v>
      </c>
      <c r="DE369" s="111">
        <f>IF(DC$1="","",SUM(DC369:DD369))</f>
        <v>0</v>
      </c>
      <c r="DF369" s="535"/>
      <c r="DG369" s="535"/>
      <c r="DH369" s="407"/>
      <c r="DI369" s="322"/>
      <c r="DJ369" s="79">
        <f>IF(DL$1="Rejected",DC369,IF(DM369="",DC369,SUM(DC369,DM369)))</f>
        <v>0</v>
      </c>
      <c r="DK369" s="79">
        <f>IF(DL$1="Rejected",DD369,IF(DN369="",DD369,SUM(DD369,DN369)))</f>
        <v>0</v>
      </c>
      <c r="DL369" s="111">
        <f>IF(DJ$1="","",SUM(DJ369:DK369))</f>
        <v>0</v>
      </c>
      <c r="DM369" s="535"/>
      <c r="DN369" s="535"/>
      <c r="DO369" s="407"/>
      <c r="DP369" s="322"/>
      <c r="DQ369" s="79">
        <f>IF(DS$1="Rejected",DJ369,IF(DT369="",DJ369,SUM(DJ369,DT369)))</f>
        <v>0</v>
      </c>
      <c r="DR369" s="79">
        <f>IF(DS$1="Rejected",DK369,IF(DU369="",DK369,SUM(DK369,DU369)))</f>
        <v>0</v>
      </c>
      <c r="DS369" s="111">
        <f>IF(DQ$1="","",SUM(DQ369:DR369))</f>
        <v>0</v>
      </c>
      <c r="DT369" s="535"/>
      <c r="DU369" s="535"/>
      <c r="DV369" s="407"/>
    </row>
    <row r="370" spans="1:126" ht="12.75" outlineLevel="1" x14ac:dyDescent="0.2">
      <c r="A370" s="152" t="s">
        <v>174</v>
      </c>
      <c r="B370" s="166" t="s">
        <v>61</v>
      </c>
      <c r="C370" s="57"/>
      <c r="D370" s="57"/>
      <c r="E370" s="111">
        <f>SUM(C370:D370)</f>
        <v>0</v>
      </c>
      <c r="F370" s="147"/>
      <c r="G370" s="18"/>
      <c r="H370" s="323" t="s">
        <v>355</v>
      </c>
      <c r="I370" s="79">
        <f>IF(K$1="Rejected",C370,IF(L370="",C370,SUM(C370,L370)))</f>
        <v>0</v>
      </c>
      <c r="J370" s="79">
        <f>IF(K$1="Rejected",D370,IF(M370="",D370,SUM(D370,M370)))</f>
        <v>0</v>
      </c>
      <c r="K370" s="111">
        <f>IF(I$1="","",SUM(I370:J370))</f>
        <v>0</v>
      </c>
      <c r="L370" s="535"/>
      <c r="M370" s="535"/>
      <c r="N370" s="407"/>
      <c r="O370" s="322" t="str">
        <f t="shared" si="541"/>
        <v>SLS</v>
      </c>
      <c r="P370" s="79">
        <f>IF(R$1="Rejected",I370,IF(S370="",I370,SUM(I370,S370)))</f>
        <v>0</v>
      </c>
      <c r="Q370" s="79">
        <f>IF(R$1="Rejected",J370,IF(T370="",J370,SUM(J370,T370)))</f>
        <v>0</v>
      </c>
      <c r="R370" s="111">
        <f>IF(P$1="","",SUM(P370:Q370))</f>
        <v>0</v>
      </c>
      <c r="S370" s="535"/>
      <c r="T370" s="535"/>
      <c r="U370" s="407"/>
      <c r="V370" s="322"/>
      <c r="W370" s="79">
        <f>IF(Y$1="Rejected",P370,IF(Z370="",P370,SUM(P370,Z370)))</f>
        <v>0</v>
      </c>
      <c r="X370" s="79">
        <f>IF(Y$1="Rejected",Q370,IF(AA370="",Q370,SUM(Q370,AA370)))</f>
        <v>0</v>
      </c>
      <c r="Y370" s="111">
        <f>IF(W$1="","",SUM(W370:X370))</f>
        <v>0</v>
      </c>
      <c r="Z370" s="535"/>
      <c r="AA370" s="535"/>
      <c r="AB370" s="407"/>
      <c r="AC370" s="322"/>
      <c r="AD370" s="79">
        <f>IF(AF$1="Rejected",W370,IF(AG370="",W370,SUM(W370,AG370)))</f>
        <v>0</v>
      </c>
      <c r="AE370" s="79">
        <f>IF(AF$1="Rejected",X370,IF(AH370="",X370,SUM(X370,AH370)))</f>
        <v>0</v>
      </c>
      <c r="AF370" s="111">
        <f>IF(AD$1="","",SUM(AD370:AE370))</f>
        <v>0</v>
      </c>
      <c r="AG370" s="535"/>
      <c r="AH370" s="535"/>
      <c r="AI370" s="407"/>
      <c r="AJ370" s="322"/>
      <c r="AK370" s="79">
        <f>IF(AM$1="Rejected",AD370,IF(AN370="",AD370,SUM(AD370,AN370)))</f>
        <v>0</v>
      </c>
      <c r="AL370" s="79">
        <f>IF(AM$1="Rejected",AE370,IF(AO370="",AE370,SUM(AE370,AO370)))</f>
        <v>0</v>
      </c>
      <c r="AM370" s="111">
        <f>IF(AK$1="","",SUM(AK370:AL370))</f>
        <v>0</v>
      </c>
      <c r="AN370" s="535"/>
      <c r="AO370" s="535"/>
      <c r="AP370" s="407"/>
      <c r="AQ370" s="322"/>
      <c r="AR370" s="79">
        <f>IF(AT$1="Rejected",AK370,IF(AU370="",AK370,SUM(AK370,AU370)))</f>
        <v>0</v>
      </c>
      <c r="AS370" s="79">
        <f>IF(AT$1="Rejected",AL370,IF(AV370="",AL370,SUM(AL370,AV370)))</f>
        <v>0</v>
      </c>
      <c r="AT370" s="111">
        <f>IF(AR$1="","",SUM(AR370:AS370))</f>
        <v>0</v>
      </c>
      <c r="AU370" s="535"/>
      <c r="AV370" s="535"/>
      <c r="AW370" s="407"/>
      <c r="AX370" s="322"/>
      <c r="AY370" s="79">
        <f>IF(BA$1="Rejected",AR370,IF(BB370="",AR370,SUM(AR370,BB370)))</f>
        <v>0</v>
      </c>
      <c r="AZ370" s="79">
        <f>IF(BA$1="Rejected",AS370,IF(BC370="",AS370,SUM(AS370,BC370)))</f>
        <v>0</v>
      </c>
      <c r="BA370" s="111">
        <f>IF(AY$1="","",SUM(AY370:AZ370))</f>
        <v>0</v>
      </c>
      <c r="BB370" s="535"/>
      <c r="BC370" s="535"/>
      <c r="BD370" s="407"/>
      <c r="BE370" s="322"/>
      <c r="BF370" s="79">
        <f>IF(BH$1="Rejected",AY370,IF(BI370="",AY370,SUM(AY370,BI370)))</f>
        <v>0</v>
      </c>
      <c r="BG370" s="79">
        <f>IF(BH$1="Rejected",AZ370,IF(BJ370="",AZ370,SUM(AZ370,BJ370)))</f>
        <v>0</v>
      </c>
      <c r="BH370" s="111">
        <f>IF(BF$1="","",SUM(BF370:BG370))</f>
        <v>0</v>
      </c>
      <c r="BI370" s="535"/>
      <c r="BJ370" s="535"/>
      <c r="BK370" s="407"/>
      <c r="BL370" s="322"/>
      <c r="BM370" s="79">
        <f>IF(BO$1="Rejected",BF370,IF(BP370="",BF370,SUM(BF370,BP370)))</f>
        <v>0</v>
      </c>
      <c r="BN370" s="79">
        <f>IF(BO$1="Rejected",BG370,IF(BQ370="",BG370,SUM(BG370,BQ370)))</f>
        <v>0</v>
      </c>
      <c r="BO370" s="111">
        <f>IF(BM$1="","",SUM(BM370:BN370))</f>
        <v>0</v>
      </c>
      <c r="BP370" s="535"/>
      <c r="BQ370" s="535"/>
      <c r="BR370" s="407"/>
      <c r="BS370" s="322"/>
      <c r="BT370" s="79">
        <f>IF(BV$1="Rejected",BM370,IF(BW370="",BM370,SUM(BM370,BW370)))</f>
        <v>0</v>
      </c>
      <c r="BU370" s="79">
        <f>IF(BV$1="Rejected",BN370,IF(BX370="",BN370,SUM(BN370,BX370)))</f>
        <v>0</v>
      </c>
      <c r="BV370" s="111">
        <f>IF(BT$1="","",SUM(BT370:BU370))</f>
        <v>0</v>
      </c>
      <c r="BW370" s="535"/>
      <c r="BX370" s="535"/>
      <c r="BY370" s="407"/>
      <c r="BZ370" s="322"/>
      <c r="CA370" s="79">
        <f>IF(CC$1="Rejected",BT370,IF(CD370="",BT370,SUM(BT370,CD370)))</f>
        <v>0</v>
      </c>
      <c r="CB370" s="79">
        <f>IF(CC$1="Rejected",BU370,IF(CE370="",BU370,SUM(BU370,CE370)))</f>
        <v>0</v>
      </c>
      <c r="CC370" s="111">
        <f>IF(CA$1="","",SUM(CA370:CB370))</f>
        <v>0</v>
      </c>
      <c r="CD370" s="535"/>
      <c r="CE370" s="535"/>
      <c r="CF370" s="407"/>
      <c r="CG370" s="322"/>
      <c r="CH370" s="79">
        <f>IF(CJ$1="Rejected",CA370,IF(CK370="",CA370,SUM(CA370,CK370)))</f>
        <v>0</v>
      </c>
      <c r="CI370" s="79">
        <f>IF(CJ$1="Rejected",CB370,IF(CL370="",CB370,SUM(CB370,CL370)))</f>
        <v>0</v>
      </c>
      <c r="CJ370" s="111">
        <f>IF(CH$1="","",SUM(CH370:CI370))</f>
        <v>0</v>
      </c>
      <c r="CK370" s="535"/>
      <c r="CL370" s="535"/>
      <c r="CM370" s="407"/>
      <c r="CN370" s="322"/>
      <c r="CO370" s="79">
        <f>IF(CQ$1="Rejected",CH370,IF(CR370="",CH370,SUM(CH370,CR370)))</f>
        <v>0</v>
      </c>
      <c r="CP370" s="79">
        <f>IF(CQ$1="Rejected",CI370,IF(CS370="",CI370,SUM(CI370,CS370)))</f>
        <v>0</v>
      </c>
      <c r="CQ370" s="111">
        <f>IF(CO$1="","",SUM(CO370:CP370))</f>
        <v>0</v>
      </c>
      <c r="CR370" s="535"/>
      <c r="CS370" s="535"/>
      <c r="CT370" s="407"/>
      <c r="CU370" s="322"/>
      <c r="CV370" s="79">
        <f>IF(CX$1="Rejected",CO370,IF(CY370="",CO370,SUM(CO370,CY370)))</f>
        <v>0</v>
      </c>
      <c r="CW370" s="79">
        <f>IF(CX$1="Rejected",CP370,IF(CZ370="",CP370,SUM(CP370,CZ370)))</f>
        <v>0</v>
      </c>
      <c r="CX370" s="111">
        <f>IF(CV$1="","",SUM(CV370:CW370))</f>
        <v>0</v>
      </c>
      <c r="CY370" s="535"/>
      <c r="CZ370" s="535"/>
      <c r="DA370" s="407"/>
      <c r="DB370" s="322"/>
      <c r="DC370" s="79">
        <f>IF(DE$1="Rejected",CV370,IF(DF370="",CV370,SUM(CV370,DF370)))</f>
        <v>0</v>
      </c>
      <c r="DD370" s="79">
        <f>IF(DE$1="Rejected",CW370,IF(DG370="",CW370,SUM(CW370,DG370)))</f>
        <v>0</v>
      </c>
      <c r="DE370" s="111">
        <f>IF(DC$1="","",SUM(DC370:DD370))</f>
        <v>0</v>
      </c>
      <c r="DF370" s="535"/>
      <c r="DG370" s="535"/>
      <c r="DH370" s="407"/>
      <c r="DI370" s="322"/>
      <c r="DJ370" s="79">
        <f>IF(DL$1="Rejected",DC370,IF(DM370="",DC370,SUM(DC370,DM370)))</f>
        <v>0</v>
      </c>
      <c r="DK370" s="79">
        <f>IF(DL$1="Rejected",DD370,IF(DN370="",DD370,SUM(DD370,DN370)))</f>
        <v>0</v>
      </c>
      <c r="DL370" s="111">
        <f>IF(DJ$1="","",SUM(DJ370:DK370))</f>
        <v>0</v>
      </c>
      <c r="DM370" s="535"/>
      <c r="DN370" s="535"/>
      <c r="DO370" s="407"/>
      <c r="DP370" s="322"/>
      <c r="DQ370" s="79">
        <f>IF(DS$1="Rejected",DJ370,IF(DT370="",DJ370,SUM(DJ370,DT370)))</f>
        <v>0</v>
      </c>
      <c r="DR370" s="79">
        <f>IF(DS$1="Rejected",DK370,IF(DU370="",DK370,SUM(DK370,DU370)))</f>
        <v>0</v>
      </c>
      <c r="DS370" s="111">
        <f>IF(DQ$1="","",SUM(DQ370:DR370))</f>
        <v>0</v>
      </c>
      <c r="DT370" s="535"/>
      <c r="DU370" s="535"/>
      <c r="DV370" s="407"/>
    </row>
    <row r="371" spans="1:126" ht="12.75" x14ac:dyDescent="0.2">
      <c r="A371" s="112" t="s">
        <v>154</v>
      </c>
      <c r="B371" s="147"/>
      <c r="C371" s="103">
        <f>SUM(C368:C370)</f>
        <v>0</v>
      </c>
      <c r="D371" s="103">
        <f>SUM(D368:D370)</f>
        <v>0</v>
      </c>
      <c r="E371" s="103">
        <f>SUM(C371:D371)</f>
        <v>0</v>
      </c>
      <c r="F371" s="211"/>
      <c r="G371" s="18"/>
      <c r="H371" s="323" t="s">
        <v>356</v>
      </c>
      <c r="I371" s="108">
        <f>IF(I$1="","",SUMIF($O368:$O370,MID($H371,3,10),I368:I370))</f>
        <v>0</v>
      </c>
      <c r="J371" s="108">
        <f>IF(I$1="","",SUMIF($O368:$O370,MID($H371,3,10),J368:J370))</f>
        <v>0</v>
      </c>
      <c r="K371" s="103">
        <f>IF(I$1="","",SUM(I371:J371))</f>
        <v>0</v>
      </c>
      <c r="L371" s="489">
        <f>IF(I$1="","",SUM(L368:L370))</f>
        <v>0</v>
      </c>
      <c r="M371" s="489">
        <f>IF(I$1="","",SUM(M368:M370))</f>
        <v>0</v>
      </c>
      <c r="N371" s="407"/>
      <c r="O371" s="322" t="str">
        <f t="shared" si="541"/>
        <v>SL</v>
      </c>
      <c r="P371" s="108">
        <f>IF(P$1="","",SUMIF($O368:$O370,MID($H371,3,10),P368:P370))</f>
        <v>0</v>
      </c>
      <c r="Q371" s="108">
        <f>IF(P$1="","",SUMIF($O368:$O370,MID($H371,3,10),Q368:Q370))</f>
        <v>0</v>
      </c>
      <c r="R371" s="103">
        <f>IF(P$1="","",SUM(P371:Q371))</f>
        <v>0</v>
      </c>
      <c r="S371" s="488">
        <f>IF(P$1="","",SUM(S368:S370))</f>
        <v>0</v>
      </c>
      <c r="T371" s="488">
        <f>IF(P$1="","",SUM(T368:T370))</f>
        <v>0</v>
      </c>
      <c r="U371" s="407"/>
      <c r="V371" s="322"/>
      <c r="W371" s="108">
        <f>IF(W$1="","",SUMIF($O368:$O370,MID($H371,3,10),W368:W370))</f>
        <v>0</v>
      </c>
      <c r="X371" s="108">
        <f>IF(W$1="","",SUMIF($O368:$O370,MID($H371,3,10),X368:X370))</f>
        <v>0</v>
      </c>
      <c r="Y371" s="103">
        <f>IF(W$1="","",SUM(W371:X371))</f>
        <v>0</v>
      </c>
      <c r="Z371" s="488">
        <f>IF(W$1="","",SUM(Z368:Z370))</f>
        <v>0</v>
      </c>
      <c r="AA371" s="488">
        <f>IF(W$1="","",SUM(AA368:AA370))</f>
        <v>0</v>
      </c>
      <c r="AB371" s="407"/>
      <c r="AC371" s="322"/>
      <c r="AD371" s="108">
        <f>IF(AD$1="","",SUMIF($O368:$O370,MID($H371,3,10),AD368:AD370))</f>
        <v>0</v>
      </c>
      <c r="AE371" s="108">
        <f>IF(AD$1="","",SUMIF($O368:$O370,MID($H371,3,10),AE368:AE370))</f>
        <v>0</v>
      </c>
      <c r="AF371" s="103">
        <f>IF(AD$1="","",SUM(AD371:AE371))</f>
        <v>0</v>
      </c>
      <c r="AG371" s="488">
        <f>IF(AD$1="","",SUM(AG368:AG370))</f>
        <v>0</v>
      </c>
      <c r="AH371" s="488">
        <f>IF(AD$1="","",SUM(AH368:AH370))</f>
        <v>0</v>
      </c>
      <c r="AI371" s="407"/>
      <c r="AJ371" s="322"/>
      <c r="AK371" s="108">
        <f>IF(AK$1="","",SUMIF($O368:$O370,MID($H371,3,10),AK368:AK370))</f>
        <v>0</v>
      </c>
      <c r="AL371" s="108">
        <f>IF(AK$1="","",SUMIF($O368:$O370,MID($H371,3,10),AL368:AL370))</f>
        <v>0</v>
      </c>
      <c r="AM371" s="103">
        <f>IF(AK$1="","",SUM(AK371:AL371))</f>
        <v>0</v>
      </c>
      <c r="AN371" s="488">
        <f>IF(AK$1="","",SUM(AN368:AN370))</f>
        <v>0</v>
      </c>
      <c r="AO371" s="488">
        <f>IF(AK$1="","",SUM(AO368:AO370))</f>
        <v>0</v>
      </c>
      <c r="AP371" s="407"/>
      <c r="AQ371" s="322"/>
      <c r="AR371" s="108">
        <f>IF(AR$1="","",SUMIF($O368:$O370,MID($H371,3,10),AR368:AR370))</f>
        <v>0</v>
      </c>
      <c r="AS371" s="108">
        <f>IF(AR$1="","",SUMIF($O368:$O370,MID($H371,3,10),AS368:AS370))</f>
        <v>0</v>
      </c>
      <c r="AT371" s="103">
        <f>IF(AR$1="","",SUM(AR371:AS371))</f>
        <v>0</v>
      </c>
      <c r="AU371" s="488">
        <f>IF(AR$1="","",SUM(AU368:AU370))</f>
        <v>0</v>
      </c>
      <c r="AV371" s="488">
        <f>IF(AR$1="","",SUM(AV368:AV370))</f>
        <v>0</v>
      </c>
      <c r="AW371" s="407"/>
      <c r="AX371" s="322"/>
      <c r="AY371" s="108">
        <f>IF(AY$1="","",SUMIF($O368:$O370,MID($H371,3,10),AY368:AY370))</f>
        <v>0</v>
      </c>
      <c r="AZ371" s="108">
        <f>IF(AY$1="","",SUMIF($O368:$O370,MID($H371,3,10),AZ368:AZ370))</f>
        <v>0</v>
      </c>
      <c r="BA371" s="103">
        <f>IF(AY$1="","",SUM(AY371:AZ371))</f>
        <v>0</v>
      </c>
      <c r="BB371" s="488">
        <f>IF(AY$1="","",SUM(BB368:BB370))</f>
        <v>0</v>
      </c>
      <c r="BC371" s="488">
        <f>IF(AY$1="","",SUM(BC368:BC370))</f>
        <v>0</v>
      </c>
      <c r="BD371" s="407"/>
      <c r="BE371" s="322"/>
      <c r="BF371" s="108">
        <f>IF(BF$1="","",SUMIF($O368:$O370,MID($H371,3,10),BF368:BF370))</f>
        <v>0</v>
      </c>
      <c r="BG371" s="108">
        <f>IF(BF$1="","",SUMIF($O368:$O370,MID($H371,3,10),BG368:BG370))</f>
        <v>0</v>
      </c>
      <c r="BH371" s="103">
        <f>IF(BF$1="","",SUM(BF371:BG371))</f>
        <v>0</v>
      </c>
      <c r="BI371" s="488">
        <f>IF(BF$1="","",SUM(BI368:BI370))</f>
        <v>0</v>
      </c>
      <c r="BJ371" s="488">
        <f>IF(BF$1="","",SUM(BJ368:BJ370))</f>
        <v>0</v>
      </c>
      <c r="BK371" s="407"/>
      <c r="BL371" s="322"/>
      <c r="BM371" s="108">
        <f>IF(BM$1="","",SUMIF($O368:$O370,MID($H371,3,10),BM368:BM370))</f>
        <v>0</v>
      </c>
      <c r="BN371" s="108">
        <f>IF(BM$1="","",SUMIF($O368:$O370,MID($H371,3,10),BN368:BN370))</f>
        <v>0</v>
      </c>
      <c r="BO371" s="103">
        <f>IF(BM$1="","",SUM(BM371:BN371))</f>
        <v>0</v>
      </c>
      <c r="BP371" s="488">
        <f>IF(BM$1="","",SUM(BP368:BP370))</f>
        <v>0</v>
      </c>
      <c r="BQ371" s="488">
        <f>IF(BM$1="","",SUM(BQ368:BQ370))</f>
        <v>0</v>
      </c>
      <c r="BR371" s="407"/>
      <c r="BS371" s="322"/>
      <c r="BT371" s="108">
        <f>IF(BT$1="","",SUMIF($O368:$O370,MID($H371,3,10),BT368:BT370))</f>
        <v>0</v>
      </c>
      <c r="BU371" s="108">
        <f>IF(BT$1="","",SUMIF($O368:$O370,MID($H371,3,10),BU368:BU370))</f>
        <v>0</v>
      </c>
      <c r="BV371" s="103">
        <f>IF(BT$1="","",SUM(BT371:BU371))</f>
        <v>0</v>
      </c>
      <c r="BW371" s="488">
        <f>IF(BT$1="","",SUM(BW368:BW370))</f>
        <v>0</v>
      </c>
      <c r="BX371" s="488">
        <f>IF(BT$1="","",SUM(BX368:BX370))</f>
        <v>0</v>
      </c>
      <c r="BY371" s="407"/>
      <c r="BZ371" s="322"/>
      <c r="CA371" s="108">
        <f>IF(CA$1="","",SUMIF($O368:$O370,MID($H371,3,10),CA368:CA370))</f>
        <v>0</v>
      </c>
      <c r="CB371" s="108">
        <f>IF(CA$1="","",SUMIF($O368:$O370,MID($H371,3,10),CB368:CB370))</f>
        <v>0</v>
      </c>
      <c r="CC371" s="103">
        <f>IF(CA$1="","",SUM(CA371:CB371))</f>
        <v>0</v>
      </c>
      <c r="CD371" s="488">
        <f>IF(CA$1="","",SUM(CD368:CD370))</f>
        <v>0</v>
      </c>
      <c r="CE371" s="488">
        <f>IF(CA$1="","",SUM(CE368:CE370))</f>
        <v>0</v>
      </c>
      <c r="CF371" s="407"/>
      <c r="CG371" s="322"/>
      <c r="CH371" s="108">
        <f>IF(CH$1="","",SUMIF($O368:$O370,MID($H371,3,10),CH368:CH370))</f>
        <v>0</v>
      </c>
      <c r="CI371" s="108">
        <f>IF(CH$1="","",SUMIF($O368:$O370,MID($H371,3,10),CI368:CI370))</f>
        <v>0</v>
      </c>
      <c r="CJ371" s="103">
        <f>IF(CH$1="","",SUM(CH371:CI371))</f>
        <v>0</v>
      </c>
      <c r="CK371" s="488">
        <f>IF(CH$1="","",SUM(CK368:CK370))</f>
        <v>0</v>
      </c>
      <c r="CL371" s="488">
        <f>IF(CH$1="","",SUM(CL368:CL370))</f>
        <v>0</v>
      </c>
      <c r="CM371" s="407"/>
      <c r="CN371" s="322"/>
      <c r="CO371" s="108">
        <f>IF(CO$1="","",SUMIF($O368:$O370,MID($H371,3,10),CO368:CO370))</f>
        <v>0</v>
      </c>
      <c r="CP371" s="108">
        <f>IF(CO$1="","",SUMIF($O368:$O370,MID($H371,3,10),CP368:CP370))</f>
        <v>0</v>
      </c>
      <c r="CQ371" s="103">
        <f>IF(CO$1="","",SUM(CO371:CP371))</f>
        <v>0</v>
      </c>
      <c r="CR371" s="488">
        <f>IF(CO$1="","",SUM(CR368:CR370))</f>
        <v>0</v>
      </c>
      <c r="CS371" s="488">
        <f>IF(CO$1="","",SUM(CS368:CS370))</f>
        <v>0</v>
      </c>
      <c r="CT371" s="407"/>
      <c r="CU371" s="322"/>
      <c r="CV371" s="108">
        <f>IF(CV$1="","",SUMIF($O368:$O370,MID($H371,3,10),CV368:CV370))</f>
        <v>0</v>
      </c>
      <c r="CW371" s="108">
        <f>IF(CV$1="","",SUMIF($O368:$O370,MID($H371,3,10),CW368:CW370))</f>
        <v>0</v>
      </c>
      <c r="CX371" s="103">
        <f>IF(CV$1="","",SUM(CV371:CW371))</f>
        <v>0</v>
      </c>
      <c r="CY371" s="488">
        <f>IF(CV$1="","",SUM(CY368:CY370))</f>
        <v>0</v>
      </c>
      <c r="CZ371" s="488">
        <f>IF(CV$1="","",SUM(CZ368:CZ370))</f>
        <v>0</v>
      </c>
      <c r="DA371" s="407"/>
      <c r="DB371" s="322"/>
      <c r="DC371" s="108">
        <f>IF(DC$1="","",SUMIF($O368:$O370,MID($H371,3,10),DC368:DC370))</f>
        <v>0</v>
      </c>
      <c r="DD371" s="108">
        <f>IF(DC$1="","",SUMIF($O368:$O370,MID($H371,3,10),DD368:DD370))</f>
        <v>0</v>
      </c>
      <c r="DE371" s="103">
        <f>IF(DC$1="","",SUM(DC371:DD371))</f>
        <v>0</v>
      </c>
      <c r="DF371" s="488">
        <f>IF(DC$1="","",SUM(DF368:DF370))</f>
        <v>0</v>
      </c>
      <c r="DG371" s="488">
        <f>IF(DC$1="","",SUM(DG368:DG370))</f>
        <v>0</v>
      </c>
      <c r="DH371" s="407"/>
      <c r="DI371" s="322"/>
      <c r="DJ371" s="108">
        <f>IF(DJ$1="","",SUMIF($O368:$O370,MID($H371,3,10),DJ368:DJ370))</f>
        <v>0</v>
      </c>
      <c r="DK371" s="108">
        <f>IF(DJ$1="","",SUMIF($O368:$O370,MID($H371,3,10),DK368:DK370))</f>
        <v>0</v>
      </c>
      <c r="DL371" s="103">
        <f>IF(DJ$1="","",SUM(DJ371:DK371))</f>
        <v>0</v>
      </c>
      <c r="DM371" s="488">
        <f>IF(DJ$1="","",SUM(DM368:DM370))</f>
        <v>0</v>
      </c>
      <c r="DN371" s="488">
        <f>IF(DJ$1="","",SUM(DN368:DN370))</f>
        <v>0</v>
      </c>
      <c r="DO371" s="407"/>
      <c r="DP371" s="322"/>
      <c r="DQ371" s="108">
        <f>IF(DQ$1="","",SUMIF($O368:$O370,MID($H371,3,10),DQ368:DQ370))</f>
        <v>0</v>
      </c>
      <c r="DR371" s="108">
        <f>IF(DQ$1="","",SUMIF($O368:$O370,MID($H371,3,10),DR368:DR370))</f>
        <v>0</v>
      </c>
      <c r="DS371" s="103">
        <f>IF(DQ$1="","",SUM(DQ371:DR371))</f>
        <v>0</v>
      </c>
      <c r="DT371" s="488">
        <f>IF(DQ$1="","",SUM(DT368:DT370))</f>
        <v>0</v>
      </c>
      <c r="DU371" s="488">
        <f>IF(DQ$1="","",SUM(DU368:DU370))</f>
        <v>0</v>
      </c>
      <c r="DV371" s="407"/>
    </row>
    <row r="372" spans="1:126" ht="12.75" x14ac:dyDescent="0.2">
      <c r="A372" s="94" t="s">
        <v>432</v>
      </c>
      <c r="B372" s="95"/>
      <c r="C372" s="113">
        <f>SUM(C330,C366,C371)</f>
        <v>0</v>
      </c>
      <c r="D372" s="113">
        <f>SUM(D330,D366,D371)</f>
        <v>0</v>
      </c>
      <c r="E372" s="113">
        <f>SUM(C372:D372)</f>
        <v>0</v>
      </c>
      <c r="F372" s="97"/>
      <c r="G372" s="18"/>
      <c r="H372" s="323" t="s">
        <v>301</v>
      </c>
      <c r="I372" s="113">
        <f>IF(I$1="","",SUM(I330,I366,I371))</f>
        <v>0</v>
      </c>
      <c r="J372" s="113">
        <f>IF(I$1="","",SUM(J330,J366,J371))</f>
        <v>0</v>
      </c>
      <c r="K372" s="113">
        <f>IF(I$1="","",SUM(I372:J372))</f>
        <v>0</v>
      </c>
      <c r="L372" s="113">
        <f>IF(I$1="","",SUM(L330,L366,L371))</f>
        <v>0</v>
      </c>
      <c r="M372" s="113">
        <f>IF(I$1="","",SUM(M330,M366,M371))</f>
        <v>0</v>
      </c>
      <c r="N372" s="410"/>
      <c r="O372" s="322" t="str">
        <f t="shared" si="541"/>
        <v>ST</v>
      </c>
      <c r="P372" s="113">
        <f>IF(P$1="","",SUM(P330,P366,P371))</f>
        <v>0</v>
      </c>
      <c r="Q372" s="113">
        <f>IF(P$1="","",SUM(Q330,Q366,Q371))</f>
        <v>0</v>
      </c>
      <c r="R372" s="113">
        <f>IF(P$1="","",SUM(P372:Q372))</f>
        <v>0</v>
      </c>
      <c r="S372" s="113">
        <f>IF(P$1="","",SUM(S330,S366,S371))</f>
        <v>0</v>
      </c>
      <c r="T372" s="113">
        <f>IF(P$1="","",SUM(T330,T366,T371))</f>
        <v>0</v>
      </c>
      <c r="U372" s="410"/>
      <c r="V372" s="322"/>
      <c r="W372" s="113">
        <f>IF(W$1="","",SUM(W330,W366,W371))</f>
        <v>0</v>
      </c>
      <c r="X372" s="113">
        <f>IF(W$1="","",SUM(X330,X366,X371))</f>
        <v>0</v>
      </c>
      <c r="Y372" s="113">
        <f>IF(W$1="","",SUM(W372:X372))</f>
        <v>0</v>
      </c>
      <c r="Z372" s="113">
        <f>IF(W$1="","",SUM(Z330,Z366,Z371))</f>
        <v>0</v>
      </c>
      <c r="AA372" s="113">
        <f>IF(W$1="","",SUM(AA330,AA366,AA371))</f>
        <v>0</v>
      </c>
      <c r="AB372" s="410"/>
      <c r="AC372" s="322"/>
      <c r="AD372" s="113">
        <f>IF(AD$1="","",SUM(AD330,AD366,AD371))</f>
        <v>0</v>
      </c>
      <c r="AE372" s="113">
        <f>IF(AD$1="","",SUM(AE330,AE366,AE371))</f>
        <v>0</v>
      </c>
      <c r="AF372" s="113">
        <f>IF(AD$1="","",SUM(AD372:AE372))</f>
        <v>0</v>
      </c>
      <c r="AG372" s="113">
        <f>IF(AD$1="","",SUM(AG330,AG366,AG371))</f>
        <v>0</v>
      </c>
      <c r="AH372" s="113">
        <f>IF(AD$1="","",SUM(AH330,AH366,AH371))</f>
        <v>0</v>
      </c>
      <c r="AI372" s="410"/>
      <c r="AJ372" s="322"/>
      <c r="AK372" s="113">
        <f>IF(AK$1="","",SUM(AK330,AK366,AK371))</f>
        <v>0</v>
      </c>
      <c r="AL372" s="113">
        <f>IF(AK$1="","",SUM(AL330,AL366,AL371))</f>
        <v>0</v>
      </c>
      <c r="AM372" s="113">
        <f>IF(AK$1="","",SUM(AK372:AL372))</f>
        <v>0</v>
      </c>
      <c r="AN372" s="113">
        <f>IF(AK$1="","",SUM(AN330,AN366,AN371))</f>
        <v>0</v>
      </c>
      <c r="AO372" s="113">
        <f>IF(AK$1="","",SUM(AO330,AO366,AO371))</f>
        <v>0</v>
      </c>
      <c r="AP372" s="410"/>
      <c r="AQ372" s="322"/>
      <c r="AR372" s="113">
        <f>IF(AR$1="","",SUM(AR330,AR366,AR371))</f>
        <v>0</v>
      </c>
      <c r="AS372" s="113">
        <f>IF(AR$1="","",SUM(AS330,AS366,AS371))</f>
        <v>0</v>
      </c>
      <c r="AT372" s="113">
        <f>IF(AR$1="","",SUM(AR372:AS372))</f>
        <v>0</v>
      </c>
      <c r="AU372" s="113">
        <f>IF(AR$1="","",SUM(AU330,AU366,AU371))</f>
        <v>0</v>
      </c>
      <c r="AV372" s="113">
        <f>IF(AR$1="","",SUM(AV330,AV366,AV371))</f>
        <v>0</v>
      </c>
      <c r="AW372" s="410"/>
      <c r="AX372" s="322"/>
      <c r="AY372" s="113">
        <f>IF(AY$1="","",SUM(AY330,AY366,AY371))</f>
        <v>0</v>
      </c>
      <c r="AZ372" s="113">
        <f>IF(AY$1="","",SUM(AZ330,AZ366,AZ371))</f>
        <v>0</v>
      </c>
      <c r="BA372" s="113">
        <f>IF(AY$1="","",SUM(AY372:AZ372))</f>
        <v>0</v>
      </c>
      <c r="BB372" s="113">
        <f>IF(AY$1="","",SUM(BB330,BB366,BB371))</f>
        <v>0</v>
      </c>
      <c r="BC372" s="113">
        <f>IF(AY$1="","",SUM(BC330,BC366,BC371))</f>
        <v>0</v>
      </c>
      <c r="BD372" s="410"/>
      <c r="BE372" s="322"/>
      <c r="BF372" s="113">
        <f>IF(BF$1="","",SUM(BF330,BF366,BF371))</f>
        <v>0</v>
      </c>
      <c r="BG372" s="113">
        <f>IF(BF$1="","",SUM(BG330,BG366,BG371))</f>
        <v>0</v>
      </c>
      <c r="BH372" s="113">
        <f>IF(BF$1="","",SUM(BF372:BG372))</f>
        <v>0</v>
      </c>
      <c r="BI372" s="113">
        <f>IF(BF$1="","",SUM(BI330,BI366,BI371))</f>
        <v>0</v>
      </c>
      <c r="BJ372" s="113">
        <f>IF(BF$1="","",SUM(BJ330,BJ366,BJ371))</f>
        <v>0</v>
      </c>
      <c r="BK372" s="410"/>
      <c r="BL372" s="322"/>
      <c r="BM372" s="113">
        <f>IF(BM$1="","",SUM(BM330,BM366,BM371))</f>
        <v>0</v>
      </c>
      <c r="BN372" s="113">
        <f>IF(BM$1="","",SUM(BN330,BN366,BN371))</f>
        <v>0</v>
      </c>
      <c r="BO372" s="113">
        <f>IF(BM$1="","",SUM(BM372:BN372))</f>
        <v>0</v>
      </c>
      <c r="BP372" s="113">
        <f>IF(BM$1="","",SUM(BP330,BP366,BP371))</f>
        <v>0</v>
      </c>
      <c r="BQ372" s="113">
        <f>IF(BM$1="","",SUM(BQ330,BQ366,BQ371))</f>
        <v>0</v>
      </c>
      <c r="BR372" s="410"/>
      <c r="BS372" s="322"/>
      <c r="BT372" s="113">
        <f>IF(BT$1="","",SUM(BT330,BT366,BT371))</f>
        <v>0</v>
      </c>
      <c r="BU372" s="113">
        <f>IF(BT$1="","",SUM(BU330,BU366,BU371))</f>
        <v>0</v>
      </c>
      <c r="BV372" s="113">
        <f>IF(BT$1="","",SUM(BT372:BU372))</f>
        <v>0</v>
      </c>
      <c r="BW372" s="113">
        <f>IF(BT$1="","",SUM(BW330,BW366,BW371))</f>
        <v>0</v>
      </c>
      <c r="BX372" s="113">
        <f>IF(BT$1="","",SUM(BX330,BX366,BX371))</f>
        <v>0</v>
      </c>
      <c r="BY372" s="410"/>
      <c r="BZ372" s="322"/>
      <c r="CA372" s="113">
        <f>IF(CA$1="","",SUM(CA330,CA366,CA371))</f>
        <v>0</v>
      </c>
      <c r="CB372" s="113">
        <f>IF(CA$1="","",SUM(CB330,CB366,CB371))</f>
        <v>0</v>
      </c>
      <c r="CC372" s="113">
        <f>IF(CA$1="","",SUM(CA372:CB372))</f>
        <v>0</v>
      </c>
      <c r="CD372" s="113">
        <f>IF(CA$1="","",SUM(CD330,CD366,CD371))</f>
        <v>0</v>
      </c>
      <c r="CE372" s="113">
        <f>IF(CA$1="","",SUM(CE330,CE366,CE371))</f>
        <v>0</v>
      </c>
      <c r="CF372" s="410"/>
      <c r="CG372" s="322"/>
      <c r="CH372" s="113">
        <f>IF(CH$1="","",SUM(CH330,CH366,CH371))</f>
        <v>0</v>
      </c>
      <c r="CI372" s="113">
        <f>IF(CH$1="","",SUM(CI330,CI366,CI371))</f>
        <v>0</v>
      </c>
      <c r="CJ372" s="113">
        <f>IF(CH$1="","",SUM(CH372:CI372))</f>
        <v>0</v>
      </c>
      <c r="CK372" s="113">
        <f>IF(CH$1="","",SUM(CK330,CK366,CK371))</f>
        <v>0</v>
      </c>
      <c r="CL372" s="113">
        <f>IF(CH$1="","",SUM(CL330,CL366,CL371))</f>
        <v>0</v>
      </c>
      <c r="CM372" s="410"/>
      <c r="CN372" s="322"/>
      <c r="CO372" s="113">
        <f>IF(CO$1="","",SUM(CO330,CO366,CO371))</f>
        <v>0</v>
      </c>
      <c r="CP372" s="113">
        <f>IF(CO$1="","",SUM(CP330,CP366,CP371))</f>
        <v>0</v>
      </c>
      <c r="CQ372" s="113">
        <f>IF(CO$1="","",SUM(CO372:CP372))</f>
        <v>0</v>
      </c>
      <c r="CR372" s="113">
        <f>IF(CO$1="","",SUM(CR330,CR366,CR371))</f>
        <v>0</v>
      </c>
      <c r="CS372" s="113">
        <f>IF(CO$1="","",SUM(CS330,CS366,CS371))</f>
        <v>0</v>
      </c>
      <c r="CT372" s="410"/>
      <c r="CU372" s="322"/>
      <c r="CV372" s="113">
        <f>IF(CV$1="","",SUM(CV330,CV366,CV371))</f>
        <v>0</v>
      </c>
      <c r="CW372" s="113">
        <f>IF(CV$1="","",SUM(CW330,CW366,CW371))</f>
        <v>0</v>
      </c>
      <c r="CX372" s="113">
        <f>IF(CV$1="","",SUM(CV372:CW372))</f>
        <v>0</v>
      </c>
      <c r="CY372" s="113">
        <f>IF(CV$1="","",SUM(CY330,CY366,CY371))</f>
        <v>0</v>
      </c>
      <c r="CZ372" s="113">
        <f>IF(CV$1="","",SUM(CZ330,CZ366,CZ371))</f>
        <v>0</v>
      </c>
      <c r="DA372" s="410"/>
      <c r="DB372" s="322"/>
      <c r="DC372" s="113">
        <f>IF(DC$1="","",SUM(DC330,DC366,DC371))</f>
        <v>0</v>
      </c>
      <c r="DD372" s="113">
        <f>IF(DC$1="","",SUM(DD330,DD366,DD371))</f>
        <v>0</v>
      </c>
      <c r="DE372" s="113">
        <f>IF(DC$1="","",SUM(DC372:DD372))</f>
        <v>0</v>
      </c>
      <c r="DF372" s="113">
        <f>IF(DC$1="","",SUM(DF330,DF366,DF371))</f>
        <v>0</v>
      </c>
      <c r="DG372" s="113">
        <f>IF(DC$1="","",SUM(DG330,DG366,DG371))</f>
        <v>0</v>
      </c>
      <c r="DH372" s="410"/>
      <c r="DI372" s="322"/>
      <c r="DJ372" s="113">
        <f>IF(DJ$1="","",SUM(DJ330,DJ366,DJ371))</f>
        <v>0</v>
      </c>
      <c r="DK372" s="113">
        <f>IF(DJ$1="","",SUM(DK330,DK366,DK371))</f>
        <v>0</v>
      </c>
      <c r="DL372" s="113">
        <f>IF(DJ$1="","",SUM(DJ372:DK372))</f>
        <v>0</v>
      </c>
      <c r="DM372" s="113">
        <f>IF(DJ$1="","",SUM(DM330,DM366,DM371))</f>
        <v>0</v>
      </c>
      <c r="DN372" s="113">
        <f>IF(DJ$1="","",SUM(DN330,DN366,DN371))</f>
        <v>0</v>
      </c>
      <c r="DO372" s="410"/>
      <c r="DP372" s="322"/>
      <c r="DQ372" s="113">
        <f>IF(DQ$1="","",SUM(DQ330,DQ366,DQ371))</f>
        <v>0</v>
      </c>
      <c r="DR372" s="113">
        <f>IF(DQ$1="","",SUM(DR330,DR366,DR371))</f>
        <v>0</v>
      </c>
      <c r="DS372" s="113">
        <f>IF(DQ$1="","",SUM(DQ372:DR372))</f>
        <v>0</v>
      </c>
      <c r="DT372" s="113">
        <f>IF(DQ$1="","",SUM(DT330,DT366,DT371))</f>
        <v>0</v>
      </c>
      <c r="DU372" s="113">
        <f>IF(DQ$1="","",SUM(DU330,DU366,DU371))</f>
        <v>0</v>
      </c>
      <c r="DV372" s="410"/>
    </row>
    <row r="373" spans="1:126" ht="15.75" x14ac:dyDescent="0.25">
      <c r="A373" s="705" t="s">
        <v>188</v>
      </c>
      <c r="B373" s="706"/>
      <c r="C373" s="706"/>
      <c r="D373" s="706"/>
      <c r="E373" s="706"/>
      <c r="F373" s="707"/>
      <c r="G373" s="18"/>
      <c r="H373" s="320"/>
      <c r="I373" s="457" t="str">
        <f>IF(I$1="","",IF(SUM(C373)=0,"",C373))</f>
        <v/>
      </c>
      <c r="J373" s="458" t="str">
        <f>IF(I$1="","",IF(SUM(D373)=0,"",D373))</f>
        <v/>
      </c>
      <c r="K373" s="459"/>
      <c r="L373" s="740" t="str">
        <f>$A373</f>
        <v>Substation &lt; Name, # &gt;</v>
      </c>
      <c r="M373" s="741"/>
      <c r="N373" s="741"/>
      <c r="O373" s="320"/>
      <c r="P373" s="457" t="str">
        <f>IF(P$1="","",IF(SUM(I373)=0,"",I373))</f>
        <v/>
      </c>
      <c r="Q373" s="458" t="str">
        <f>IF(P$1="","",IF(SUM(J373)=0,"",J373))</f>
        <v/>
      </c>
      <c r="R373" s="459"/>
      <c r="S373" s="740" t="str">
        <f>$A373</f>
        <v>Substation &lt; Name, # &gt;</v>
      </c>
      <c r="T373" s="741"/>
      <c r="U373" s="741"/>
      <c r="V373" s="320"/>
      <c r="W373" s="457" t="str">
        <f>IF(W$1="","",IF(SUM(P373)=0,"",P373))</f>
        <v/>
      </c>
      <c r="X373" s="458" t="str">
        <f>IF(W$1="","",IF(SUM(Q373)=0,"",Q373))</f>
        <v/>
      </c>
      <c r="Y373" s="309"/>
      <c r="Z373" s="740" t="str">
        <f>$A373</f>
        <v>Substation &lt; Name, # &gt;</v>
      </c>
      <c r="AA373" s="741"/>
      <c r="AB373" s="741"/>
      <c r="AC373" s="320"/>
      <c r="AD373" s="457" t="str">
        <f>IF(AD$1="","",IF(SUM(W373)=0,"",W373))</f>
        <v/>
      </c>
      <c r="AE373" s="458" t="str">
        <f>IF(AD$1="","",IF(SUM(X373)=0,"",X373))</f>
        <v/>
      </c>
      <c r="AF373" s="309"/>
      <c r="AG373" s="740" t="str">
        <f>$A373</f>
        <v>Substation &lt; Name, # &gt;</v>
      </c>
      <c r="AH373" s="741"/>
      <c r="AI373" s="741"/>
      <c r="AJ373" s="320"/>
      <c r="AK373" s="457" t="str">
        <f>IF(AK$1="","",IF(SUM(AD373)=0,"",AD373))</f>
        <v/>
      </c>
      <c r="AL373" s="458" t="str">
        <f>IF(AK$1="","",IF(SUM(AE373)=0,"",AE373))</f>
        <v/>
      </c>
      <c r="AM373" s="309"/>
      <c r="AN373" s="740" t="str">
        <f>$A373</f>
        <v>Substation &lt; Name, # &gt;</v>
      </c>
      <c r="AO373" s="741"/>
      <c r="AP373" s="741"/>
      <c r="AQ373" s="320"/>
      <c r="AR373" s="457" t="str">
        <f>IF(AR$1="","",IF(SUM(AK373)=0,"",AK373))</f>
        <v/>
      </c>
      <c r="AS373" s="458" t="str">
        <f>IF(AR$1="","",IF(SUM(AL373)=0,"",AL373))</f>
        <v/>
      </c>
      <c r="AT373" s="309"/>
      <c r="AU373" s="740" t="str">
        <f>$A373</f>
        <v>Substation &lt; Name, # &gt;</v>
      </c>
      <c r="AV373" s="741"/>
      <c r="AW373" s="741"/>
      <c r="AX373" s="320"/>
      <c r="AY373" s="457" t="str">
        <f>IF(AY$1="","",IF(SUM(AR373)=0,"",AR373))</f>
        <v/>
      </c>
      <c r="AZ373" s="458" t="str">
        <f>IF(AY$1="","",IF(SUM(AS373)=0,"",AS373))</f>
        <v/>
      </c>
      <c r="BA373" s="309"/>
      <c r="BB373" s="740" t="str">
        <f>$A373</f>
        <v>Substation &lt; Name, # &gt;</v>
      </c>
      <c r="BC373" s="741"/>
      <c r="BD373" s="741"/>
      <c r="BE373" s="320"/>
      <c r="BF373" s="457" t="str">
        <f>IF(BF$1="","",IF(SUM(AY373)=0,"",AY373))</f>
        <v/>
      </c>
      <c r="BG373" s="458" t="str">
        <f>IF(BF$1="","",IF(SUM(AZ373)=0,"",AZ373))</f>
        <v/>
      </c>
      <c r="BH373" s="309"/>
      <c r="BI373" s="740" t="str">
        <f>$A373</f>
        <v>Substation &lt; Name, # &gt;</v>
      </c>
      <c r="BJ373" s="741"/>
      <c r="BK373" s="741"/>
      <c r="BL373" s="320"/>
      <c r="BM373" s="457" t="str">
        <f>IF(BM$1="","",IF(SUM(BF373)=0,"",BF373))</f>
        <v/>
      </c>
      <c r="BN373" s="458" t="str">
        <f>IF(BM$1="","",IF(SUM(BG373)=0,"",BG373))</f>
        <v/>
      </c>
      <c r="BO373" s="309"/>
      <c r="BP373" s="740" t="str">
        <f>$A373</f>
        <v>Substation &lt; Name, # &gt;</v>
      </c>
      <c r="BQ373" s="741"/>
      <c r="BR373" s="741"/>
      <c r="BS373" s="320"/>
      <c r="BT373" s="457" t="str">
        <f>IF(BT$1="","",IF(SUM(BM373)=0,"",BM373))</f>
        <v/>
      </c>
      <c r="BU373" s="458" t="str">
        <f>IF(BT$1="","",IF(SUM(BN373)=0,"",BN373))</f>
        <v/>
      </c>
      <c r="BV373" s="309"/>
      <c r="BW373" s="740" t="str">
        <f>$A373</f>
        <v>Substation &lt; Name, # &gt;</v>
      </c>
      <c r="BX373" s="741"/>
      <c r="BY373" s="741"/>
      <c r="BZ373" s="320"/>
      <c r="CA373" s="457" t="str">
        <f>IF(CA$1="","",IF(SUM(BT373)=0,"",BT373))</f>
        <v/>
      </c>
      <c r="CB373" s="458" t="str">
        <f>IF(CA$1="","",IF(SUM(BU373)=0,"",BU373))</f>
        <v/>
      </c>
      <c r="CC373" s="309"/>
      <c r="CD373" s="740" t="str">
        <f>$A373</f>
        <v>Substation &lt; Name, # &gt;</v>
      </c>
      <c r="CE373" s="741"/>
      <c r="CF373" s="741"/>
      <c r="CG373" s="320"/>
      <c r="CH373" s="457" t="str">
        <f>IF(CH$1="","",IF(SUM(CA373)=0,"",CA373))</f>
        <v/>
      </c>
      <c r="CI373" s="458" t="str">
        <f>IF(CH$1="","",IF(SUM(CB373)=0,"",CB373))</f>
        <v/>
      </c>
      <c r="CJ373" s="309"/>
      <c r="CK373" s="740" t="str">
        <f>$A373</f>
        <v>Substation &lt; Name, # &gt;</v>
      </c>
      <c r="CL373" s="741"/>
      <c r="CM373" s="741"/>
      <c r="CN373" s="320"/>
      <c r="CO373" s="457" t="str">
        <f>IF(CO$1="","",IF(SUM(CH373)=0,"",CH373))</f>
        <v/>
      </c>
      <c r="CP373" s="458" t="str">
        <f>IF(CO$1="","",IF(SUM(CI373)=0,"",CI373))</f>
        <v/>
      </c>
      <c r="CQ373" s="309"/>
      <c r="CR373" s="740" t="str">
        <f>$A373</f>
        <v>Substation &lt; Name, # &gt;</v>
      </c>
      <c r="CS373" s="741"/>
      <c r="CT373" s="741"/>
      <c r="CU373" s="320"/>
      <c r="CV373" s="457" t="str">
        <f>IF(CV$1="","",IF(SUM(CO373)=0,"",CO373))</f>
        <v/>
      </c>
      <c r="CW373" s="458" t="str">
        <f>IF(CV$1="","",IF(SUM(CP373)=0,"",CP373))</f>
        <v/>
      </c>
      <c r="CX373" s="309"/>
      <c r="CY373" s="740" t="str">
        <f>$A373</f>
        <v>Substation &lt; Name, # &gt;</v>
      </c>
      <c r="CZ373" s="741"/>
      <c r="DA373" s="741"/>
      <c r="DB373" s="320"/>
      <c r="DC373" s="457" t="str">
        <f>IF(DC$1="","",IF(SUM(CV373)=0,"",CV373))</f>
        <v/>
      </c>
      <c r="DD373" s="458" t="str">
        <f>IF(DC$1="","",IF(SUM(CW373)=0,"",CW373))</f>
        <v/>
      </c>
      <c r="DE373" s="309"/>
      <c r="DF373" s="740" t="str">
        <f>$A373</f>
        <v>Substation &lt; Name, # &gt;</v>
      </c>
      <c r="DG373" s="741"/>
      <c r="DH373" s="741"/>
      <c r="DI373" s="320"/>
      <c r="DJ373" s="457" t="str">
        <f>IF(DJ$1="","",IF(SUM(DC373)=0,"",DC373))</f>
        <v/>
      </c>
      <c r="DK373" s="458" t="str">
        <f>IF(DJ$1="","",IF(SUM(DD373)=0,"",DD373))</f>
        <v/>
      </c>
      <c r="DL373" s="309"/>
      <c r="DM373" s="740" t="str">
        <f>$A373</f>
        <v>Substation &lt; Name, # &gt;</v>
      </c>
      <c r="DN373" s="741"/>
      <c r="DO373" s="741"/>
      <c r="DP373" s="320"/>
      <c r="DQ373" s="457" t="str">
        <f>IF(DQ$1="","",IF(SUM(DJ373)=0,"",DJ373))</f>
        <v/>
      </c>
      <c r="DR373" s="458" t="str">
        <f>IF(DQ$1="","",IF(SUM(DK373)=0,"",DK373))</f>
        <v/>
      </c>
      <c r="DS373" s="309"/>
      <c r="DT373" s="740" t="str">
        <f>$A373</f>
        <v>Substation &lt; Name, # &gt;</v>
      </c>
      <c r="DU373" s="741"/>
      <c r="DV373" s="741"/>
    </row>
    <row r="374" spans="1:126" ht="12.75" x14ac:dyDescent="0.2">
      <c r="A374" s="735" t="s">
        <v>79</v>
      </c>
      <c r="B374" s="736"/>
      <c r="C374" s="736"/>
      <c r="D374" s="736"/>
      <c r="E374" s="736"/>
      <c r="F374" s="737"/>
      <c r="G374" s="18"/>
      <c r="H374" s="320"/>
      <c r="I374" s="460"/>
      <c r="J374" s="461"/>
      <c r="K374" s="461"/>
      <c r="L374" s="477"/>
      <c r="M374" s="477"/>
      <c r="N374" s="404"/>
      <c r="O374" s="320"/>
      <c r="P374" s="460"/>
      <c r="Q374" s="461"/>
      <c r="R374" s="461"/>
      <c r="S374" s="477"/>
      <c r="T374" s="477"/>
      <c r="U374" s="404"/>
      <c r="V374" s="320"/>
      <c r="W374" s="460"/>
      <c r="X374" s="461"/>
      <c r="Y374" s="311"/>
      <c r="Z374" s="477"/>
      <c r="AA374" s="477"/>
      <c r="AB374" s="404"/>
      <c r="AC374" s="320"/>
      <c r="AD374" s="460"/>
      <c r="AE374" s="461"/>
      <c r="AF374" s="311"/>
      <c r="AG374" s="477"/>
      <c r="AH374" s="477"/>
      <c r="AI374" s="404"/>
      <c r="AJ374" s="320"/>
      <c r="AK374" s="460"/>
      <c r="AL374" s="461"/>
      <c r="AM374" s="311"/>
      <c r="AN374" s="477"/>
      <c r="AO374" s="477"/>
      <c r="AP374" s="404"/>
      <c r="AQ374" s="320"/>
      <c r="AR374" s="460"/>
      <c r="AS374" s="461"/>
      <c r="AT374" s="311"/>
      <c r="AU374" s="477"/>
      <c r="AV374" s="477"/>
      <c r="AW374" s="404"/>
      <c r="AX374" s="320"/>
      <c r="AY374" s="460"/>
      <c r="AZ374" s="461"/>
      <c r="BA374" s="311"/>
      <c r="BB374" s="477"/>
      <c r="BC374" s="477"/>
      <c r="BD374" s="404"/>
      <c r="BE374" s="320"/>
      <c r="BF374" s="460"/>
      <c r="BG374" s="461"/>
      <c r="BH374" s="311"/>
      <c r="BI374" s="477"/>
      <c r="BJ374" s="477"/>
      <c r="BK374" s="404"/>
      <c r="BL374" s="320"/>
      <c r="BM374" s="460"/>
      <c r="BN374" s="461"/>
      <c r="BO374" s="311"/>
      <c r="BP374" s="477"/>
      <c r="BQ374" s="477"/>
      <c r="BR374" s="404"/>
      <c r="BS374" s="320"/>
      <c r="BT374" s="460"/>
      <c r="BU374" s="461"/>
      <c r="BV374" s="311"/>
      <c r="BW374" s="477"/>
      <c r="BX374" s="477"/>
      <c r="BY374" s="404"/>
      <c r="BZ374" s="320"/>
      <c r="CA374" s="460"/>
      <c r="CB374" s="461"/>
      <c r="CC374" s="311"/>
      <c r="CD374" s="477"/>
      <c r="CE374" s="477"/>
      <c r="CF374" s="404"/>
      <c r="CG374" s="320"/>
      <c r="CH374" s="460"/>
      <c r="CI374" s="461"/>
      <c r="CJ374" s="311"/>
      <c r="CK374" s="477"/>
      <c r="CL374" s="477"/>
      <c r="CM374" s="404"/>
      <c r="CN374" s="320"/>
      <c r="CO374" s="460"/>
      <c r="CP374" s="461"/>
      <c r="CQ374" s="311"/>
      <c r="CR374" s="477"/>
      <c r="CS374" s="477"/>
      <c r="CT374" s="404"/>
      <c r="CU374" s="320"/>
      <c r="CV374" s="460"/>
      <c r="CW374" s="461"/>
      <c r="CX374" s="311"/>
      <c r="CY374" s="477"/>
      <c r="CZ374" s="477"/>
      <c r="DA374" s="404"/>
      <c r="DB374" s="320"/>
      <c r="DC374" s="460"/>
      <c r="DD374" s="461"/>
      <c r="DE374" s="311"/>
      <c r="DF374" s="477"/>
      <c r="DG374" s="477"/>
      <c r="DH374" s="404"/>
      <c r="DI374" s="320"/>
      <c r="DJ374" s="460"/>
      <c r="DK374" s="461"/>
      <c r="DL374" s="311"/>
      <c r="DM374" s="477"/>
      <c r="DN374" s="477"/>
      <c r="DO374" s="404"/>
      <c r="DP374" s="320"/>
      <c r="DQ374" s="460"/>
      <c r="DR374" s="461"/>
      <c r="DS374" s="311"/>
      <c r="DT374" s="477"/>
      <c r="DU374" s="477"/>
      <c r="DV374" s="404"/>
    </row>
    <row r="375" spans="1:126" ht="12.75" outlineLevel="1" x14ac:dyDescent="0.2">
      <c r="A375" s="100" t="s">
        <v>100</v>
      </c>
      <c r="B375" s="165"/>
      <c r="C375" s="101">
        <f>SUMIF($H376:$H391,MID($H375,3,10),C376:C391)</f>
        <v>0</v>
      </c>
      <c r="D375" s="101">
        <f>SUMIF($H376:$H391,MID($H375,3,10),D376:D391)</f>
        <v>0</v>
      </c>
      <c r="E375" s="101">
        <f t="shared" ref="E375:E404" si="542">SUM(C375:D375)</f>
        <v>0</v>
      </c>
      <c r="F375" s="147"/>
      <c r="G375" s="18"/>
      <c r="H375" s="320" t="s">
        <v>337</v>
      </c>
      <c r="I375" s="77">
        <f t="shared" ref="I375:I403" si="543">IF(K$1="Rejected",C375,IF(L375="",C375,SUM(C375,L375)))</f>
        <v>0</v>
      </c>
      <c r="J375" s="77">
        <f t="shared" ref="J375:J403" si="544">IF(K$1="Rejected",D375,IF(M375="",D375,SUM(D375,M375)))</f>
        <v>0</v>
      </c>
      <c r="K375" s="101">
        <f t="shared" ref="K375:K403" si="545">IF(I$1="","",SUM(I375:J375))</f>
        <v>0</v>
      </c>
      <c r="L375" s="432">
        <f>IF(I$1="","",SUMIF($H376:$H391,MID($H375,3,10),L376:L391))</f>
        <v>0</v>
      </c>
      <c r="M375" s="432">
        <f>IF(I$1="","",SUMIF($H376:$H391,MID($H375,3,10),M376:M391))</f>
        <v>0</v>
      </c>
      <c r="N375" s="382"/>
      <c r="O375" s="320" t="str">
        <f t="shared" ref="O375:O438" si="546">IF(LEFT($H375,2)="s_",MID($H375,3,LEN($H375)-3),$H375)</f>
        <v>SM</v>
      </c>
      <c r="P375" s="77">
        <f t="shared" ref="P375:P403" si="547">IF(R$1="Rejected",I375,IF(S375="",I375,SUM(I375,S375)))</f>
        <v>0</v>
      </c>
      <c r="Q375" s="77">
        <f t="shared" ref="Q375:Q403" si="548">IF(R$1="Rejected",J375,IF(T375="",J375,SUM(J375,T375)))</f>
        <v>0</v>
      </c>
      <c r="R375" s="101">
        <f t="shared" ref="R375:R407" si="549">IF(P$1="","",SUM(P375:Q375))</f>
        <v>0</v>
      </c>
      <c r="S375" s="432">
        <f>IF(P$1="","",SUMIF($H376:$H391,MID($H375,3,10),S376:S391))</f>
        <v>0</v>
      </c>
      <c r="T375" s="432">
        <f>IF(P$1="","",SUMIF($H376:$H391,MID($H375,3,10),T376:T391))</f>
        <v>0</v>
      </c>
      <c r="U375" s="382"/>
      <c r="V375" s="320"/>
      <c r="W375" s="77">
        <f t="shared" ref="W375:W403" si="550">IF(Y$1="Rejected",P375,IF(Z375="",P375,SUM(P375,Z375)))</f>
        <v>0</v>
      </c>
      <c r="X375" s="77">
        <f t="shared" ref="X375:X403" si="551">IF(Y$1="Rejected",Q375,IF(AA375="",Q375,SUM(Q375,AA375)))</f>
        <v>0</v>
      </c>
      <c r="Y375" s="101">
        <f t="shared" ref="Y375:Y407" si="552">IF(W$1="","",SUM(W375:X375))</f>
        <v>0</v>
      </c>
      <c r="Z375" s="432">
        <f>IF(W$1="","",SUMIF($H376:$H391,MID($H375,3,10),Z376:Z391))</f>
        <v>0</v>
      </c>
      <c r="AA375" s="432">
        <f>IF(W$1="","",SUMIF($H376:$H391,MID($H375,3,10),AA376:AA391))</f>
        <v>0</v>
      </c>
      <c r="AB375" s="382"/>
      <c r="AC375" s="320"/>
      <c r="AD375" s="77">
        <f t="shared" ref="AD375:AD403" si="553">IF(AF$1="Rejected",W375,IF(AG375="",W375,SUM(W375,AG375)))</f>
        <v>0</v>
      </c>
      <c r="AE375" s="77">
        <f t="shared" ref="AE375:AE403" si="554">IF(AF$1="Rejected",X375,IF(AH375="",X375,SUM(X375,AH375)))</f>
        <v>0</v>
      </c>
      <c r="AF375" s="101">
        <f t="shared" ref="AF375:AF407" si="555">IF(AD$1="","",SUM(AD375:AE375))</f>
        <v>0</v>
      </c>
      <c r="AG375" s="432">
        <f>IF(AD$1="","",SUMIF($H376:$H391,MID($H375,3,10),AG376:AG391))</f>
        <v>0</v>
      </c>
      <c r="AH375" s="432">
        <f>IF(AD$1="","",SUMIF($H376:$H391,MID($H375,3,10),AH376:AH391))</f>
        <v>0</v>
      </c>
      <c r="AI375" s="382"/>
      <c r="AJ375" s="320"/>
      <c r="AK375" s="77">
        <f t="shared" ref="AK375:AK403" si="556">IF(AM$1="Rejected",AD375,IF(AN375="",AD375,SUM(AD375,AN375)))</f>
        <v>0</v>
      </c>
      <c r="AL375" s="77">
        <f t="shared" ref="AL375:AL403" si="557">IF(AM$1="Rejected",AE375,IF(AO375="",AE375,SUM(AE375,AO375)))</f>
        <v>0</v>
      </c>
      <c r="AM375" s="101">
        <f t="shared" ref="AM375:AM407" si="558">IF(AK$1="","",SUM(AK375:AL375))</f>
        <v>0</v>
      </c>
      <c r="AN375" s="432">
        <f>IF(AK$1="","",SUMIF($H376:$H391,MID($H375,3,10),AN376:AN391))</f>
        <v>0</v>
      </c>
      <c r="AO375" s="432">
        <f>IF(AK$1="","",SUMIF($H376:$H391,MID($H375,3,10),AO376:AO391))</f>
        <v>0</v>
      </c>
      <c r="AP375" s="382"/>
      <c r="AQ375" s="320"/>
      <c r="AR375" s="77">
        <f t="shared" ref="AR375:AR403" si="559">IF(AT$1="Rejected",AK375,IF(AU375="",AK375,SUM(AK375,AU375)))</f>
        <v>0</v>
      </c>
      <c r="AS375" s="77">
        <f t="shared" ref="AS375:AS403" si="560">IF(AT$1="Rejected",AL375,IF(AV375="",AL375,SUM(AL375,AV375)))</f>
        <v>0</v>
      </c>
      <c r="AT375" s="101">
        <f t="shared" ref="AT375:AT407" si="561">IF(AR$1="","",SUM(AR375:AS375))</f>
        <v>0</v>
      </c>
      <c r="AU375" s="432">
        <f>IF(AR$1="","",SUMIF($H376:$H391,MID($H375,3,10),AU376:AU391))</f>
        <v>0</v>
      </c>
      <c r="AV375" s="432">
        <f>IF(AR$1="","",SUMIF($H376:$H391,MID($H375,3,10),AV376:AV391))</f>
        <v>0</v>
      </c>
      <c r="AW375" s="382"/>
      <c r="AX375" s="320"/>
      <c r="AY375" s="77">
        <f t="shared" ref="AY375:AY403" si="562">IF(BA$1="Rejected",AR375,IF(BB375="",AR375,SUM(AR375,BB375)))</f>
        <v>0</v>
      </c>
      <c r="AZ375" s="77">
        <f t="shared" ref="AZ375:AZ403" si="563">IF(BA$1="Rejected",AS375,IF(BC375="",AS375,SUM(AS375,BC375)))</f>
        <v>0</v>
      </c>
      <c r="BA375" s="101">
        <f t="shared" ref="BA375:BA407" si="564">IF(AY$1="","",SUM(AY375:AZ375))</f>
        <v>0</v>
      </c>
      <c r="BB375" s="432">
        <f>IF(AY$1="","",SUMIF($H376:$H391,MID($H375,3,10),BB376:BB391))</f>
        <v>0</v>
      </c>
      <c r="BC375" s="432">
        <f>IF(AY$1="","",SUMIF($H376:$H391,MID($H375,3,10),BC376:BC391))</f>
        <v>0</v>
      </c>
      <c r="BD375" s="382"/>
      <c r="BE375" s="320"/>
      <c r="BF375" s="77">
        <f t="shared" ref="BF375:BF403" si="565">IF(BH$1="Rejected",AY375,IF(BI375="",AY375,SUM(AY375,BI375)))</f>
        <v>0</v>
      </c>
      <c r="BG375" s="77">
        <f t="shared" ref="BG375:BG403" si="566">IF(BH$1="Rejected",AZ375,IF(BJ375="",AZ375,SUM(AZ375,BJ375)))</f>
        <v>0</v>
      </c>
      <c r="BH375" s="101">
        <f t="shared" ref="BH375:BH407" si="567">IF(BF$1="","",SUM(BF375:BG375))</f>
        <v>0</v>
      </c>
      <c r="BI375" s="432">
        <f>IF(BF$1="","",SUMIF($H376:$H391,MID($H375,3,10),BI376:BI391))</f>
        <v>0</v>
      </c>
      <c r="BJ375" s="432">
        <f>IF(BF$1="","",SUMIF($H376:$H391,MID($H375,3,10),BJ376:BJ391))</f>
        <v>0</v>
      </c>
      <c r="BK375" s="382"/>
      <c r="BL375" s="320"/>
      <c r="BM375" s="77">
        <f t="shared" ref="BM375:BM403" si="568">IF(BO$1="Rejected",BF375,IF(BP375="",BF375,SUM(BF375,BP375)))</f>
        <v>0</v>
      </c>
      <c r="BN375" s="77">
        <f t="shared" ref="BN375:BN403" si="569">IF(BO$1="Rejected",BG375,IF(BQ375="",BG375,SUM(BG375,BQ375)))</f>
        <v>0</v>
      </c>
      <c r="BO375" s="101">
        <f t="shared" ref="BO375:BO407" si="570">IF(BM$1="","",SUM(BM375:BN375))</f>
        <v>0</v>
      </c>
      <c r="BP375" s="432">
        <f>IF(BM$1="","",SUMIF($H376:$H391,MID($H375,3,10),BP376:BP391))</f>
        <v>0</v>
      </c>
      <c r="BQ375" s="432">
        <f>IF(BM$1="","",SUMIF($H376:$H391,MID($H375,3,10),BQ376:BQ391))</f>
        <v>0</v>
      </c>
      <c r="BR375" s="382"/>
      <c r="BS375" s="320"/>
      <c r="BT375" s="77">
        <f t="shared" ref="BT375:BT403" si="571">IF(BV$1="Rejected",BM375,IF(BW375="",BM375,SUM(BM375,BW375)))</f>
        <v>0</v>
      </c>
      <c r="BU375" s="77">
        <f t="shared" ref="BU375:BU403" si="572">IF(BV$1="Rejected",BN375,IF(BX375="",BN375,SUM(BN375,BX375)))</f>
        <v>0</v>
      </c>
      <c r="BV375" s="101">
        <f t="shared" ref="BV375:BV407" si="573">IF(BT$1="","",SUM(BT375:BU375))</f>
        <v>0</v>
      </c>
      <c r="BW375" s="432">
        <f>IF(BT$1="","",SUMIF($H376:$H391,MID($H375,3,10),BW376:BW391))</f>
        <v>0</v>
      </c>
      <c r="BX375" s="432">
        <f>IF(BT$1="","",SUMIF($H376:$H391,MID($H375,3,10),BX376:BX391))</f>
        <v>0</v>
      </c>
      <c r="BY375" s="382"/>
      <c r="BZ375" s="320"/>
      <c r="CA375" s="77">
        <f t="shared" ref="CA375:CA403" si="574">IF(CC$1="Rejected",BT375,IF(CD375="",BT375,SUM(BT375,CD375)))</f>
        <v>0</v>
      </c>
      <c r="CB375" s="77">
        <f t="shared" ref="CB375:CB403" si="575">IF(CC$1="Rejected",BU375,IF(CE375="",BU375,SUM(BU375,CE375)))</f>
        <v>0</v>
      </c>
      <c r="CC375" s="101">
        <f t="shared" ref="CC375:CC407" si="576">IF(CA$1="","",SUM(CA375:CB375))</f>
        <v>0</v>
      </c>
      <c r="CD375" s="432">
        <f>IF(CA$1="","",SUMIF($H376:$H391,MID($H375,3,10),CD376:CD391))</f>
        <v>0</v>
      </c>
      <c r="CE375" s="432">
        <f>IF(CA$1="","",SUMIF($H376:$H391,MID($H375,3,10),CE376:CE391))</f>
        <v>0</v>
      </c>
      <c r="CF375" s="382"/>
      <c r="CG375" s="320"/>
      <c r="CH375" s="77">
        <f t="shared" ref="CH375:CH403" si="577">IF(CJ$1="Rejected",CA375,IF(CK375="",CA375,SUM(CA375,CK375)))</f>
        <v>0</v>
      </c>
      <c r="CI375" s="77">
        <f t="shared" ref="CI375:CI403" si="578">IF(CJ$1="Rejected",CB375,IF(CL375="",CB375,SUM(CB375,CL375)))</f>
        <v>0</v>
      </c>
      <c r="CJ375" s="101">
        <f t="shared" ref="CJ375:CJ407" si="579">IF(CH$1="","",SUM(CH375:CI375))</f>
        <v>0</v>
      </c>
      <c r="CK375" s="432">
        <f>IF(CH$1="","",SUMIF($H376:$H391,MID($H375,3,10),CK376:CK391))</f>
        <v>0</v>
      </c>
      <c r="CL375" s="432">
        <f>IF(CH$1="","",SUMIF($H376:$H391,MID($H375,3,10),CL376:CL391))</f>
        <v>0</v>
      </c>
      <c r="CM375" s="382"/>
      <c r="CN375" s="320"/>
      <c r="CO375" s="77">
        <f t="shared" ref="CO375:CO403" si="580">IF(CQ$1="Rejected",CH375,IF(CR375="",CH375,SUM(CH375,CR375)))</f>
        <v>0</v>
      </c>
      <c r="CP375" s="77">
        <f t="shared" ref="CP375:CP403" si="581">IF(CQ$1="Rejected",CI375,IF(CS375="",CI375,SUM(CI375,CS375)))</f>
        <v>0</v>
      </c>
      <c r="CQ375" s="101">
        <f t="shared" ref="CQ375:CQ407" si="582">IF(CO$1="","",SUM(CO375:CP375))</f>
        <v>0</v>
      </c>
      <c r="CR375" s="432">
        <f>IF(CO$1="","",SUMIF($H376:$H391,MID($H375,3,10),CR376:CR391))</f>
        <v>0</v>
      </c>
      <c r="CS375" s="432">
        <f>IF(CO$1="","",SUMIF($H376:$H391,MID($H375,3,10),CS376:CS391))</f>
        <v>0</v>
      </c>
      <c r="CT375" s="382"/>
      <c r="CU375" s="320"/>
      <c r="CV375" s="77">
        <f t="shared" ref="CV375:CV403" si="583">IF(CX$1="Rejected",CO375,IF(CY375="",CO375,SUM(CO375,CY375)))</f>
        <v>0</v>
      </c>
      <c r="CW375" s="77">
        <f t="shared" ref="CW375:CW403" si="584">IF(CX$1="Rejected",CP375,IF(CZ375="",CP375,SUM(CP375,CZ375)))</f>
        <v>0</v>
      </c>
      <c r="CX375" s="101">
        <f t="shared" ref="CX375:CX407" si="585">IF(CV$1="","",SUM(CV375:CW375))</f>
        <v>0</v>
      </c>
      <c r="CY375" s="432">
        <f>IF(CV$1="","",SUMIF($H376:$H391,MID($H375,3,10),CY376:CY391))</f>
        <v>0</v>
      </c>
      <c r="CZ375" s="432">
        <f>IF(CV$1="","",SUMIF($H376:$H391,MID($H375,3,10),CZ376:CZ391))</f>
        <v>0</v>
      </c>
      <c r="DA375" s="382"/>
      <c r="DB375" s="320"/>
      <c r="DC375" s="77">
        <f t="shared" ref="DC375:DC403" si="586">IF(DE$1="Rejected",CV375,IF(DF375="",CV375,SUM(CV375,DF375)))</f>
        <v>0</v>
      </c>
      <c r="DD375" s="77">
        <f t="shared" ref="DD375:DD403" si="587">IF(DE$1="Rejected",CW375,IF(DG375="",CW375,SUM(CW375,DG375)))</f>
        <v>0</v>
      </c>
      <c r="DE375" s="101">
        <f t="shared" ref="DE375:DE407" si="588">IF(DC$1="","",SUM(DC375:DD375))</f>
        <v>0</v>
      </c>
      <c r="DF375" s="432">
        <f>IF(DC$1="","",SUMIF($H376:$H391,MID($H375,3,10),DF376:DF391))</f>
        <v>0</v>
      </c>
      <c r="DG375" s="432">
        <f>IF(DC$1="","",SUMIF($H376:$H391,MID($H375,3,10),DG376:DG391))</f>
        <v>0</v>
      </c>
      <c r="DH375" s="382"/>
      <c r="DI375" s="320"/>
      <c r="DJ375" s="77">
        <f t="shared" ref="DJ375:DJ403" si="589">IF(DL$1="Rejected",DC375,IF(DM375="",DC375,SUM(DC375,DM375)))</f>
        <v>0</v>
      </c>
      <c r="DK375" s="77">
        <f t="shared" ref="DK375:DK403" si="590">IF(DL$1="Rejected",DD375,IF(DN375="",DD375,SUM(DD375,DN375)))</f>
        <v>0</v>
      </c>
      <c r="DL375" s="101">
        <f t="shared" ref="DL375:DL407" si="591">IF(DJ$1="","",SUM(DJ375:DK375))</f>
        <v>0</v>
      </c>
      <c r="DM375" s="432">
        <f>IF(DJ$1="","",SUMIF($H376:$H391,MID($H375,3,10),DM376:DM391))</f>
        <v>0</v>
      </c>
      <c r="DN375" s="432">
        <f>IF(DJ$1="","",SUMIF($H376:$H391,MID($H375,3,10),DN376:DN391))</f>
        <v>0</v>
      </c>
      <c r="DO375" s="382"/>
      <c r="DP375" s="320"/>
      <c r="DQ375" s="77">
        <f t="shared" ref="DQ375:DQ403" si="592">IF(DS$1="Rejected",DJ375,IF(DT375="",DJ375,SUM(DJ375,DT375)))</f>
        <v>0</v>
      </c>
      <c r="DR375" s="77">
        <f t="shared" ref="DR375:DR403" si="593">IF(DS$1="Rejected",DK375,IF(DU375="",DK375,SUM(DK375,DU375)))</f>
        <v>0</v>
      </c>
      <c r="DS375" s="101">
        <f t="shared" ref="DS375:DS407" si="594">IF(DQ$1="","",SUM(DQ375:DR375))</f>
        <v>0</v>
      </c>
      <c r="DT375" s="432">
        <f>IF(DQ$1="","",SUMIF($H376:$H391,MID($H375,3,10),DT376:DT391))</f>
        <v>0</v>
      </c>
      <c r="DU375" s="432">
        <f>IF(DQ$1="","",SUMIF($H376:$H391,MID($H375,3,10),DU376:DU391))</f>
        <v>0</v>
      </c>
      <c r="DV375" s="382"/>
    </row>
    <row r="376" spans="1:126" ht="12.75" outlineLevel="1" x14ac:dyDescent="0.2">
      <c r="A376" s="92" t="s">
        <v>97</v>
      </c>
      <c r="B376" s="166" t="s">
        <v>92</v>
      </c>
      <c r="C376" s="50"/>
      <c r="D376" s="51"/>
      <c r="E376" s="102">
        <f t="shared" si="542"/>
        <v>0</v>
      </c>
      <c r="F376" s="147"/>
      <c r="G376" s="18"/>
      <c r="H376" s="322" t="s">
        <v>336</v>
      </c>
      <c r="I376" s="79">
        <f t="shared" si="543"/>
        <v>0</v>
      </c>
      <c r="J376" s="79">
        <f t="shared" si="544"/>
        <v>0</v>
      </c>
      <c r="K376" s="102">
        <f t="shared" si="545"/>
        <v>0</v>
      </c>
      <c r="L376" s="535"/>
      <c r="M376" s="535"/>
      <c r="N376" s="407"/>
      <c r="O376" s="322" t="str">
        <f t="shared" si="546"/>
        <v>SME</v>
      </c>
      <c r="P376" s="79">
        <f t="shared" si="547"/>
        <v>0</v>
      </c>
      <c r="Q376" s="79">
        <f t="shared" si="548"/>
        <v>0</v>
      </c>
      <c r="R376" s="102">
        <f t="shared" si="549"/>
        <v>0</v>
      </c>
      <c r="S376" s="535"/>
      <c r="T376" s="535"/>
      <c r="U376" s="407"/>
      <c r="V376" s="322"/>
      <c r="W376" s="79">
        <f t="shared" si="550"/>
        <v>0</v>
      </c>
      <c r="X376" s="79">
        <f t="shared" si="551"/>
        <v>0</v>
      </c>
      <c r="Y376" s="102">
        <f t="shared" si="552"/>
        <v>0</v>
      </c>
      <c r="Z376" s="535"/>
      <c r="AA376" s="535"/>
      <c r="AB376" s="407"/>
      <c r="AC376" s="322"/>
      <c r="AD376" s="79">
        <f t="shared" si="553"/>
        <v>0</v>
      </c>
      <c r="AE376" s="79">
        <f t="shared" si="554"/>
        <v>0</v>
      </c>
      <c r="AF376" s="102">
        <f t="shared" si="555"/>
        <v>0</v>
      </c>
      <c r="AG376" s="535"/>
      <c r="AH376" s="535"/>
      <c r="AI376" s="407"/>
      <c r="AJ376" s="322"/>
      <c r="AK376" s="79">
        <f t="shared" si="556"/>
        <v>0</v>
      </c>
      <c r="AL376" s="79">
        <f t="shared" si="557"/>
        <v>0</v>
      </c>
      <c r="AM376" s="102">
        <f t="shared" si="558"/>
        <v>0</v>
      </c>
      <c r="AN376" s="535"/>
      <c r="AO376" s="535"/>
      <c r="AP376" s="407"/>
      <c r="AQ376" s="322"/>
      <c r="AR376" s="79">
        <f t="shared" si="559"/>
        <v>0</v>
      </c>
      <c r="AS376" s="79">
        <f t="shared" si="560"/>
        <v>0</v>
      </c>
      <c r="AT376" s="102">
        <f t="shared" si="561"/>
        <v>0</v>
      </c>
      <c r="AU376" s="535"/>
      <c r="AV376" s="535"/>
      <c r="AW376" s="407"/>
      <c r="AX376" s="322"/>
      <c r="AY376" s="79">
        <f t="shared" si="562"/>
        <v>0</v>
      </c>
      <c r="AZ376" s="79">
        <f t="shared" si="563"/>
        <v>0</v>
      </c>
      <c r="BA376" s="102">
        <f t="shared" si="564"/>
        <v>0</v>
      </c>
      <c r="BB376" s="535"/>
      <c r="BC376" s="535"/>
      <c r="BD376" s="407"/>
      <c r="BE376" s="322"/>
      <c r="BF376" s="79">
        <f t="shared" si="565"/>
        <v>0</v>
      </c>
      <c r="BG376" s="79">
        <f t="shared" si="566"/>
        <v>0</v>
      </c>
      <c r="BH376" s="102">
        <f t="shared" si="567"/>
        <v>0</v>
      </c>
      <c r="BI376" s="535"/>
      <c r="BJ376" s="535"/>
      <c r="BK376" s="407"/>
      <c r="BL376" s="322"/>
      <c r="BM376" s="79">
        <f t="shared" si="568"/>
        <v>0</v>
      </c>
      <c r="BN376" s="79">
        <f t="shared" si="569"/>
        <v>0</v>
      </c>
      <c r="BO376" s="102">
        <f t="shared" si="570"/>
        <v>0</v>
      </c>
      <c r="BP376" s="535"/>
      <c r="BQ376" s="535"/>
      <c r="BR376" s="407"/>
      <c r="BS376" s="322"/>
      <c r="BT376" s="79">
        <f t="shared" si="571"/>
        <v>0</v>
      </c>
      <c r="BU376" s="79">
        <f t="shared" si="572"/>
        <v>0</v>
      </c>
      <c r="BV376" s="102">
        <f t="shared" si="573"/>
        <v>0</v>
      </c>
      <c r="BW376" s="535"/>
      <c r="BX376" s="535"/>
      <c r="BY376" s="407"/>
      <c r="BZ376" s="322"/>
      <c r="CA376" s="79">
        <f t="shared" si="574"/>
        <v>0</v>
      </c>
      <c r="CB376" s="79">
        <f t="shared" si="575"/>
        <v>0</v>
      </c>
      <c r="CC376" s="102">
        <f t="shared" si="576"/>
        <v>0</v>
      </c>
      <c r="CD376" s="535"/>
      <c r="CE376" s="535"/>
      <c r="CF376" s="407"/>
      <c r="CG376" s="322"/>
      <c r="CH376" s="79">
        <f t="shared" si="577"/>
        <v>0</v>
      </c>
      <c r="CI376" s="79">
        <f t="shared" si="578"/>
        <v>0</v>
      </c>
      <c r="CJ376" s="102">
        <f t="shared" si="579"/>
        <v>0</v>
      </c>
      <c r="CK376" s="535"/>
      <c r="CL376" s="535"/>
      <c r="CM376" s="407"/>
      <c r="CN376" s="322"/>
      <c r="CO376" s="79">
        <f t="shared" si="580"/>
        <v>0</v>
      </c>
      <c r="CP376" s="79">
        <f t="shared" si="581"/>
        <v>0</v>
      </c>
      <c r="CQ376" s="102">
        <f t="shared" si="582"/>
        <v>0</v>
      </c>
      <c r="CR376" s="535"/>
      <c r="CS376" s="535"/>
      <c r="CT376" s="407"/>
      <c r="CU376" s="322"/>
      <c r="CV376" s="79">
        <f t="shared" si="583"/>
        <v>0</v>
      </c>
      <c r="CW376" s="79">
        <f t="shared" si="584"/>
        <v>0</v>
      </c>
      <c r="CX376" s="102">
        <f t="shared" si="585"/>
        <v>0</v>
      </c>
      <c r="CY376" s="535"/>
      <c r="CZ376" s="535"/>
      <c r="DA376" s="407"/>
      <c r="DB376" s="322"/>
      <c r="DC376" s="79">
        <f t="shared" si="586"/>
        <v>0</v>
      </c>
      <c r="DD376" s="79">
        <f t="shared" si="587"/>
        <v>0</v>
      </c>
      <c r="DE376" s="102">
        <f t="shared" si="588"/>
        <v>0</v>
      </c>
      <c r="DF376" s="535"/>
      <c r="DG376" s="535"/>
      <c r="DH376" s="407"/>
      <c r="DI376" s="322"/>
      <c r="DJ376" s="79">
        <f t="shared" si="589"/>
        <v>0</v>
      </c>
      <c r="DK376" s="79">
        <f t="shared" si="590"/>
        <v>0</v>
      </c>
      <c r="DL376" s="102">
        <f t="shared" si="591"/>
        <v>0</v>
      </c>
      <c r="DM376" s="535"/>
      <c r="DN376" s="535"/>
      <c r="DO376" s="407"/>
      <c r="DP376" s="322"/>
      <c r="DQ376" s="79">
        <f t="shared" si="592"/>
        <v>0</v>
      </c>
      <c r="DR376" s="79">
        <f t="shared" si="593"/>
        <v>0</v>
      </c>
      <c r="DS376" s="102">
        <f t="shared" si="594"/>
        <v>0</v>
      </c>
      <c r="DT376" s="535"/>
      <c r="DU376" s="535"/>
      <c r="DV376" s="407"/>
    </row>
    <row r="377" spans="1:126" ht="12.75" outlineLevel="1" x14ac:dyDescent="0.2">
      <c r="A377" s="92" t="s">
        <v>97</v>
      </c>
      <c r="B377" s="166" t="s">
        <v>92</v>
      </c>
      <c r="C377" s="50"/>
      <c r="D377" s="51"/>
      <c r="E377" s="102">
        <f t="shared" si="542"/>
        <v>0</v>
      </c>
      <c r="F377" s="147"/>
      <c r="G377" s="18"/>
      <c r="H377" s="322" t="s">
        <v>336</v>
      </c>
      <c r="I377" s="79">
        <f t="shared" si="543"/>
        <v>0</v>
      </c>
      <c r="J377" s="79">
        <f t="shared" si="544"/>
        <v>0</v>
      </c>
      <c r="K377" s="102">
        <f t="shared" si="545"/>
        <v>0</v>
      </c>
      <c r="L377" s="535"/>
      <c r="M377" s="535"/>
      <c r="N377" s="407"/>
      <c r="O377" s="322" t="str">
        <f t="shared" si="546"/>
        <v>SME</v>
      </c>
      <c r="P377" s="79">
        <f t="shared" si="547"/>
        <v>0</v>
      </c>
      <c r="Q377" s="79">
        <f t="shared" si="548"/>
        <v>0</v>
      </c>
      <c r="R377" s="102">
        <f t="shared" si="549"/>
        <v>0</v>
      </c>
      <c r="S377" s="535"/>
      <c r="T377" s="535"/>
      <c r="U377" s="407"/>
      <c r="V377" s="322"/>
      <c r="W377" s="79">
        <f t="shared" si="550"/>
        <v>0</v>
      </c>
      <c r="X377" s="79">
        <f t="shared" si="551"/>
        <v>0</v>
      </c>
      <c r="Y377" s="102">
        <f t="shared" si="552"/>
        <v>0</v>
      </c>
      <c r="Z377" s="535"/>
      <c r="AA377" s="535"/>
      <c r="AB377" s="407"/>
      <c r="AC377" s="322"/>
      <c r="AD377" s="79">
        <f t="shared" si="553"/>
        <v>0</v>
      </c>
      <c r="AE377" s="79">
        <f t="shared" si="554"/>
        <v>0</v>
      </c>
      <c r="AF377" s="102">
        <f t="shared" si="555"/>
        <v>0</v>
      </c>
      <c r="AG377" s="535"/>
      <c r="AH377" s="535"/>
      <c r="AI377" s="407"/>
      <c r="AJ377" s="322"/>
      <c r="AK377" s="79">
        <f t="shared" si="556"/>
        <v>0</v>
      </c>
      <c r="AL377" s="79">
        <f t="shared" si="557"/>
        <v>0</v>
      </c>
      <c r="AM377" s="102">
        <f t="shared" si="558"/>
        <v>0</v>
      </c>
      <c r="AN377" s="535"/>
      <c r="AO377" s="535"/>
      <c r="AP377" s="407"/>
      <c r="AQ377" s="322"/>
      <c r="AR377" s="79">
        <f t="shared" si="559"/>
        <v>0</v>
      </c>
      <c r="AS377" s="79">
        <f t="shared" si="560"/>
        <v>0</v>
      </c>
      <c r="AT377" s="102">
        <f t="shared" si="561"/>
        <v>0</v>
      </c>
      <c r="AU377" s="535"/>
      <c r="AV377" s="535"/>
      <c r="AW377" s="407"/>
      <c r="AX377" s="322"/>
      <c r="AY377" s="79">
        <f t="shared" si="562"/>
        <v>0</v>
      </c>
      <c r="AZ377" s="79">
        <f t="shared" si="563"/>
        <v>0</v>
      </c>
      <c r="BA377" s="102">
        <f t="shared" si="564"/>
        <v>0</v>
      </c>
      <c r="BB377" s="535"/>
      <c r="BC377" s="535"/>
      <c r="BD377" s="407"/>
      <c r="BE377" s="322"/>
      <c r="BF377" s="79">
        <f t="shared" si="565"/>
        <v>0</v>
      </c>
      <c r="BG377" s="79">
        <f t="shared" si="566"/>
        <v>0</v>
      </c>
      <c r="BH377" s="102">
        <f t="shared" si="567"/>
        <v>0</v>
      </c>
      <c r="BI377" s="535"/>
      <c r="BJ377" s="535"/>
      <c r="BK377" s="407"/>
      <c r="BL377" s="322"/>
      <c r="BM377" s="79">
        <f t="shared" si="568"/>
        <v>0</v>
      </c>
      <c r="BN377" s="79">
        <f t="shared" si="569"/>
        <v>0</v>
      </c>
      <c r="BO377" s="102">
        <f t="shared" si="570"/>
        <v>0</v>
      </c>
      <c r="BP377" s="535"/>
      <c r="BQ377" s="535"/>
      <c r="BR377" s="407"/>
      <c r="BS377" s="322"/>
      <c r="BT377" s="79">
        <f t="shared" si="571"/>
        <v>0</v>
      </c>
      <c r="BU377" s="79">
        <f t="shared" si="572"/>
        <v>0</v>
      </c>
      <c r="BV377" s="102">
        <f t="shared" si="573"/>
        <v>0</v>
      </c>
      <c r="BW377" s="535"/>
      <c r="BX377" s="535"/>
      <c r="BY377" s="407"/>
      <c r="BZ377" s="322"/>
      <c r="CA377" s="79">
        <f t="shared" si="574"/>
        <v>0</v>
      </c>
      <c r="CB377" s="79">
        <f t="shared" si="575"/>
        <v>0</v>
      </c>
      <c r="CC377" s="102">
        <f t="shared" si="576"/>
        <v>0</v>
      </c>
      <c r="CD377" s="535"/>
      <c r="CE377" s="535"/>
      <c r="CF377" s="407"/>
      <c r="CG377" s="322"/>
      <c r="CH377" s="79">
        <f t="shared" si="577"/>
        <v>0</v>
      </c>
      <c r="CI377" s="79">
        <f t="shared" si="578"/>
        <v>0</v>
      </c>
      <c r="CJ377" s="102">
        <f t="shared" si="579"/>
        <v>0</v>
      </c>
      <c r="CK377" s="535"/>
      <c r="CL377" s="535"/>
      <c r="CM377" s="407"/>
      <c r="CN377" s="322"/>
      <c r="CO377" s="79">
        <f t="shared" si="580"/>
        <v>0</v>
      </c>
      <c r="CP377" s="79">
        <f t="shared" si="581"/>
        <v>0</v>
      </c>
      <c r="CQ377" s="102">
        <f t="shared" si="582"/>
        <v>0</v>
      </c>
      <c r="CR377" s="535"/>
      <c r="CS377" s="535"/>
      <c r="CT377" s="407"/>
      <c r="CU377" s="322"/>
      <c r="CV377" s="79">
        <f t="shared" si="583"/>
        <v>0</v>
      </c>
      <c r="CW377" s="79">
        <f t="shared" si="584"/>
        <v>0</v>
      </c>
      <c r="CX377" s="102">
        <f t="shared" si="585"/>
        <v>0</v>
      </c>
      <c r="CY377" s="535"/>
      <c r="CZ377" s="535"/>
      <c r="DA377" s="407"/>
      <c r="DB377" s="322"/>
      <c r="DC377" s="79">
        <f t="shared" si="586"/>
        <v>0</v>
      </c>
      <c r="DD377" s="79">
        <f t="shared" si="587"/>
        <v>0</v>
      </c>
      <c r="DE377" s="102">
        <f t="shared" si="588"/>
        <v>0</v>
      </c>
      <c r="DF377" s="535"/>
      <c r="DG377" s="535"/>
      <c r="DH377" s="407"/>
      <c r="DI377" s="322"/>
      <c r="DJ377" s="79">
        <f t="shared" si="589"/>
        <v>0</v>
      </c>
      <c r="DK377" s="79">
        <f t="shared" si="590"/>
        <v>0</v>
      </c>
      <c r="DL377" s="102">
        <f t="shared" si="591"/>
        <v>0</v>
      </c>
      <c r="DM377" s="535"/>
      <c r="DN377" s="535"/>
      <c r="DO377" s="407"/>
      <c r="DP377" s="322"/>
      <c r="DQ377" s="79">
        <f t="shared" si="592"/>
        <v>0</v>
      </c>
      <c r="DR377" s="79">
        <f t="shared" si="593"/>
        <v>0</v>
      </c>
      <c r="DS377" s="102">
        <f t="shared" si="594"/>
        <v>0</v>
      </c>
      <c r="DT377" s="535"/>
      <c r="DU377" s="535"/>
      <c r="DV377" s="407"/>
    </row>
    <row r="378" spans="1:126" ht="12.75" outlineLevel="1" x14ac:dyDescent="0.2">
      <c r="A378" s="92" t="s">
        <v>98</v>
      </c>
      <c r="B378" s="166" t="s">
        <v>93</v>
      </c>
      <c r="C378" s="52"/>
      <c r="D378" s="51"/>
      <c r="E378" s="102">
        <f t="shared" si="542"/>
        <v>0</v>
      </c>
      <c r="F378" s="147"/>
      <c r="G378" s="18" t="s">
        <v>189</v>
      </c>
      <c r="H378" s="322" t="s">
        <v>336</v>
      </c>
      <c r="I378" s="79">
        <f t="shared" si="543"/>
        <v>0</v>
      </c>
      <c r="J378" s="79">
        <f t="shared" si="544"/>
        <v>0</v>
      </c>
      <c r="K378" s="102">
        <f t="shared" si="545"/>
        <v>0</v>
      </c>
      <c r="L378" s="535"/>
      <c r="M378" s="535"/>
      <c r="N378" s="407"/>
      <c r="O378" s="322" t="str">
        <f t="shared" si="546"/>
        <v>SME</v>
      </c>
      <c r="P378" s="79">
        <f t="shared" si="547"/>
        <v>0</v>
      </c>
      <c r="Q378" s="79">
        <f t="shared" si="548"/>
        <v>0</v>
      </c>
      <c r="R378" s="102">
        <f t="shared" si="549"/>
        <v>0</v>
      </c>
      <c r="S378" s="535"/>
      <c r="T378" s="535"/>
      <c r="U378" s="407"/>
      <c r="V378" s="322"/>
      <c r="W378" s="79">
        <f t="shared" si="550"/>
        <v>0</v>
      </c>
      <c r="X378" s="79">
        <f t="shared" si="551"/>
        <v>0</v>
      </c>
      <c r="Y378" s="102">
        <f t="shared" si="552"/>
        <v>0</v>
      </c>
      <c r="Z378" s="535"/>
      <c r="AA378" s="535"/>
      <c r="AB378" s="407"/>
      <c r="AC378" s="322"/>
      <c r="AD378" s="79">
        <f t="shared" si="553"/>
        <v>0</v>
      </c>
      <c r="AE378" s="79">
        <f t="shared" si="554"/>
        <v>0</v>
      </c>
      <c r="AF378" s="102">
        <f t="shared" si="555"/>
        <v>0</v>
      </c>
      <c r="AG378" s="535"/>
      <c r="AH378" s="535"/>
      <c r="AI378" s="407"/>
      <c r="AJ378" s="322"/>
      <c r="AK378" s="79">
        <f t="shared" si="556"/>
        <v>0</v>
      </c>
      <c r="AL378" s="79">
        <f t="shared" si="557"/>
        <v>0</v>
      </c>
      <c r="AM378" s="102">
        <f t="shared" si="558"/>
        <v>0</v>
      </c>
      <c r="AN378" s="535"/>
      <c r="AO378" s="535"/>
      <c r="AP378" s="407"/>
      <c r="AQ378" s="322"/>
      <c r="AR378" s="79">
        <f t="shared" si="559"/>
        <v>0</v>
      </c>
      <c r="AS378" s="79">
        <f t="shared" si="560"/>
        <v>0</v>
      </c>
      <c r="AT378" s="102">
        <f t="shared" si="561"/>
        <v>0</v>
      </c>
      <c r="AU378" s="535"/>
      <c r="AV378" s="535"/>
      <c r="AW378" s="407"/>
      <c r="AX378" s="322"/>
      <c r="AY378" s="79">
        <f t="shared" si="562"/>
        <v>0</v>
      </c>
      <c r="AZ378" s="79">
        <f t="shared" si="563"/>
        <v>0</v>
      </c>
      <c r="BA378" s="102">
        <f t="shared" si="564"/>
        <v>0</v>
      </c>
      <c r="BB378" s="535"/>
      <c r="BC378" s="535"/>
      <c r="BD378" s="407"/>
      <c r="BE378" s="322"/>
      <c r="BF378" s="79">
        <f t="shared" si="565"/>
        <v>0</v>
      </c>
      <c r="BG378" s="79">
        <f t="shared" si="566"/>
        <v>0</v>
      </c>
      <c r="BH378" s="102">
        <f t="shared" si="567"/>
        <v>0</v>
      </c>
      <c r="BI378" s="535"/>
      <c r="BJ378" s="535"/>
      <c r="BK378" s="407"/>
      <c r="BL378" s="322"/>
      <c r="BM378" s="79">
        <f t="shared" si="568"/>
        <v>0</v>
      </c>
      <c r="BN378" s="79">
        <f t="shared" si="569"/>
        <v>0</v>
      </c>
      <c r="BO378" s="102">
        <f t="shared" si="570"/>
        <v>0</v>
      </c>
      <c r="BP378" s="535"/>
      <c r="BQ378" s="535"/>
      <c r="BR378" s="407"/>
      <c r="BS378" s="322"/>
      <c r="BT378" s="79">
        <f t="shared" si="571"/>
        <v>0</v>
      </c>
      <c r="BU378" s="79">
        <f t="shared" si="572"/>
        <v>0</v>
      </c>
      <c r="BV378" s="102">
        <f t="shared" si="573"/>
        <v>0</v>
      </c>
      <c r="BW378" s="535"/>
      <c r="BX378" s="535"/>
      <c r="BY378" s="407"/>
      <c r="BZ378" s="322"/>
      <c r="CA378" s="79">
        <f t="shared" si="574"/>
        <v>0</v>
      </c>
      <c r="CB378" s="79">
        <f t="shared" si="575"/>
        <v>0</v>
      </c>
      <c r="CC378" s="102">
        <f t="shared" si="576"/>
        <v>0</v>
      </c>
      <c r="CD378" s="535"/>
      <c r="CE378" s="535"/>
      <c r="CF378" s="407"/>
      <c r="CG378" s="322"/>
      <c r="CH378" s="79">
        <f t="shared" si="577"/>
        <v>0</v>
      </c>
      <c r="CI378" s="79">
        <f t="shared" si="578"/>
        <v>0</v>
      </c>
      <c r="CJ378" s="102">
        <f t="shared" si="579"/>
        <v>0</v>
      </c>
      <c r="CK378" s="535"/>
      <c r="CL378" s="535"/>
      <c r="CM378" s="407"/>
      <c r="CN378" s="322"/>
      <c r="CO378" s="79">
        <f t="shared" si="580"/>
        <v>0</v>
      </c>
      <c r="CP378" s="79">
        <f t="shared" si="581"/>
        <v>0</v>
      </c>
      <c r="CQ378" s="102">
        <f t="shared" si="582"/>
        <v>0</v>
      </c>
      <c r="CR378" s="535"/>
      <c r="CS378" s="535"/>
      <c r="CT378" s="407"/>
      <c r="CU378" s="322"/>
      <c r="CV378" s="79">
        <f t="shared" si="583"/>
        <v>0</v>
      </c>
      <c r="CW378" s="79">
        <f t="shared" si="584"/>
        <v>0</v>
      </c>
      <c r="CX378" s="102">
        <f t="shared" si="585"/>
        <v>0</v>
      </c>
      <c r="CY378" s="535"/>
      <c r="CZ378" s="535"/>
      <c r="DA378" s="407"/>
      <c r="DB378" s="322"/>
      <c r="DC378" s="79">
        <f t="shared" si="586"/>
        <v>0</v>
      </c>
      <c r="DD378" s="79">
        <f t="shared" si="587"/>
        <v>0</v>
      </c>
      <c r="DE378" s="102">
        <f t="shared" si="588"/>
        <v>0</v>
      </c>
      <c r="DF378" s="535"/>
      <c r="DG378" s="535"/>
      <c r="DH378" s="407"/>
      <c r="DI378" s="322"/>
      <c r="DJ378" s="79">
        <f t="shared" si="589"/>
        <v>0</v>
      </c>
      <c r="DK378" s="79">
        <f t="shared" si="590"/>
        <v>0</v>
      </c>
      <c r="DL378" s="102">
        <f t="shared" si="591"/>
        <v>0</v>
      </c>
      <c r="DM378" s="535"/>
      <c r="DN378" s="535"/>
      <c r="DO378" s="407"/>
      <c r="DP378" s="322"/>
      <c r="DQ378" s="79">
        <f t="shared" si="592"/>
        <v>0</v>
      </c>
      <c r="DR378" s="79">
        <f t="shared" si="593"/>
        <v>0</v>
      </c>
      <c r="DS378" s="102">
        <f t="shared" si="594"/>
        <v>0</v>
      </c>
      <c r="DT378" s="535"/>
      <c r="DU378" s="535"/>
      <c r="DV378" s="407"/>
    </row>
    <row r="379" spans="1:126" ht="12.75" outlineLevel="1" x14ac:dyDescent="0.2">
      <c r="A379" s="92" t="s">
        <v>98</v>
      </c>
      <c r="B379" s="166" t="s">
        <v>93</v>
      </c>
      <c r="C379" s="52"/>
      <c r="D379" s="51"/>
      <c r="E379" s="102">
        <f t="shared" si="542"/>
        <v>0</v>
      </c>
      <c r="F379" s="147"/>
      <c r="G379" s="18"/>
      <c r="H379" s="322" t="s">
        <v>336</v>
      </c>
      <c r="I379" s="79">
        <f t="shared" si="543"/>
        <v>0</v>
      </c>
      <c r="J379" s="79">
        <f t="shared" si="544"/>
        <v>0</v>
      </c>
      <c r="K379" s="102">
        <f t="shared" si="545"/>
        <v>0</v>
      </c>
      <c r="L379" s="535"/>
      <c r="M379" s="535"/>
      <c r="N379" s="407"/>
      <c r="O379" s="322" t="str">
        <f t="shared" si="546"/>
        <v>SME</v>
      </c>
      <c r="P379" s="79">
        <f t="shared" si="547"/>
        <v>0</v>
      </c>
      <c r="Q379" s="79">
        <f t="shared" si="548"/>
        <v>0</v>
      </c>
      <c r="R379" s="102">
        <f t="shared" si="549"/>
        <v>0</v>
      </c>
      <c r="S379" s="535"/>
      <c r="T379" s="535"/>
      <c r="U379" s="407"/>
      <c r="V379" s="322"/>
      <c r="W379" s="79">
        <f t="shared" si="550"/>
        <v>0</v>
      </c>
      <c r="X379" s="79">
        <f t="shared" si="551"/>
        <v>0</v>
      </c>
      <c r="Y379" s="102">
        <f t="shared" si="552"/>
        <v>0</v>
      </c>
      <c r="Z379" s="535"/>
      <c r="AA379" s="535"/>
      <c r="AB379" s="407"/>
      <c r="AC379" s="322"/>
      <c r="AD379" s="79">
        <f t="shared" si="553"/>
        <v>0</v>
      </c>
      <c r="AE379" s="79">
        <f t="shared" si="554"/>
        <v>0</v>
      </c>
      <c r="AF379" s="102">
        <f t="shared" si="555"/>
        <v>0</v>
      </c>
      <c r="AG379" s="535"/>
      <c r="AH379" s="535"/>
      <c r="AI379" s="407"/>
      <c r="AJ379" s="322"/>
      <c r="AK379" s="79">
        <f t="shared" si="556"/>
        <v>0</v>
      </c>
      <c r="AL379" s="79">
        <f t="shared" si="557"/>
        <v>0</v>
      </c>
      <c r="AM379" s="102">
        <f t="shared" si="558"/>
        <v>0</v>
      </c>
      <c r="AN379" s="535"/>
      <c r="AO379" s="535"/>
      <c r="AP379" s="407"/>
      <c r="AQ379" s="322"/>
      <c r="AR379" s="79">
        <f t="shared" si="559"/>
        <v>0</v>
      </c>
      <c r="AS379" s="79">
        <f t="shared" si="560"/>
        <v>0</v>
      </c>
      <c r="AT379" s="102">
        <f t="shared" si="561"/>
        <v>0</v>
      </c>
      <c r="AU379" s="535"/>
      <c r="AV379" s="535"/>
      <c r="AW379" s="407"/>
      <c r="AX379" s="322"/>
      <c r="AY379" s="79">
        <f t="shared" si="562"/>
        <v>0</v>
      </c>
      <c r="AZ379" s="79">
        <f t="shared" si="563"/>
        <v>0</v>
      </c>
      <c r="BA379" s="102">
        <f t="shared" si="564"/>
        <v>0</v>
      </c>
      <c r="BB379" s="535"/>
      <c r="BC379" s="535"/>
      <c r="BD379" s="407"/>
      <c r="BE379" s="322"/>
      <c r="BF379" s="79">
        <f t="shared" si="565"/>
        <v>0</v>
      </c>
      <c r="BG379" s="79">
        <f t="shared" si="566"/>
        <v>0</v>
      </c>
      <c r="BH379" s="102">
        <f t="shared" si="567"/>
        <v>0</v>
      </c>
      <c r="BI379" s="535"/>
      <c r="BJ379" s="535"/>
      <c r="BK379" s="407"/>
      <c r="BL379" s="322"/>
      <c r="BM379" s="79">
        <f t="shared" si="568"/>
        <v>0</v>
      </c>
      <c r="BN379" s="79">
        <f t="shared" si="569"/>
        <v>0</v>
      </c>
      <c r="BO379" s="102">
        <f t="shared" si="570"/>
        <v>0</v>
      </c>
      <c r="BP379" s="535"/>
      <c r="BQ379" s="535"/>
      <c r="BR379" s="407"/>
      <c r="BS379" s="322"/>
      <c r="BT379" s="79">
        <f t="shared" si="571"/>
        <v>0</v>
      </c>
      <c r="BU379" s="79">
        <f t="shared" si="572"/>
        <v>0</v>
      </c>
      <c r="BV379" s="102">
        <f t="shared" si="573"/>
        <v>0</v>
      </c>
      <c r="BW379" s="535"/>
      <c r="BX379" s="535"/>
      <c r="BY379" s="407"/>
      <c r="BZ379" s="322"/>
      <c r="CA379" s="79">
        <f t="shared" si="574"/>
        <v>0</v>
      </c>
      <c r="CB379" s="79">
        <f t="shared" si="575"/>
        <v>0</v>
      </c>
      <c r="CC379" s="102">
        <f t="shared" si="576"/>
        <v>0</v>
      </c>
      <c r="CD379" s="535"/>
      <c r="CE379" s="535"/>
      <c r="CF379" s="407"/>
      <c r="CG379" s="322"/>
      <c r="CH379" s="79">
        <f t="shared" si="577"/>
        <v>0</v>
      </c>
      <c r="CI379" s="79">
        <f t="shared" si="578"/>
        <v>0</v>
      </c>
      <c r="CJ379" s="102">
        <f t="shared" si="579"/>
        <v>0</v>
      </c>
      <c r="CK379" s="535"/>
      <c r="CL379" s="535"/>
      <c r="CM379" s="407"/>
      <c r="CN379" s="322"/>
      <c r="CO379" s="79">
        <f t="shared" si="580"/>
        <v>0</v>
      </c>
      <c r="CP379" s="79">
        <f t="shared" si="581"/>
        <v>0</v>
      </c>
      <c r="CQ379" s="102">
        <f t="shared" si="582"/>
        <v>0</v>
      </c>
      <c r="CR379" s="535"/>
      <c r="CS379" s="535"/>
      <c r="CT379" s="407"/>
      <c r="CU379" s="322"/>
      <c r="CV379" s="79">
        <f t="shared" si="583"/>
        <v>0</v>
      </c>
      <c r="CW379" s="79">
        <f t="shared" si="584"/>
        <v>0</v>
      </c>
      <c r="CX379" s="102">
        <f t="shared" si="585"/>
        <v>0</v>
      </c>
      <c r="CY379" s="535"/>
      <c r="CZ379" s="535"/>
      <c r="DA379" s="407"/>
      <c r="DB379" s="322"/>
      <c r="DC379" s="79">
        <f t="shared" si="586"/>
        <v>0</v>
      </c>
      <c r="DD379" s="79">
        <f t="shared" si="587"/>
        <v>0</v>
      </c>
      <c r="DE379" s="102">
        <f t="shared" si="588"/>
        <v>0</v>
      </c>
      <c r="DF379" s="535"/>
      <c r="DG379" s="535"/>
      <c r="DH379" s="407"/>
      <c r="DI379" s="322"/>
      <c r="DJ379" s="79">
        <f t="shared" si="589"/>
        <v>0</v>
      </c>
      <c r="DK379" s="79">
        <f t="shared" si="590"/>
        <v>0</v>
      </c>
      <c r="DL379" s="102">
        <f t="shared" si="591"/>
        <v>0</v>
      </c>
      <c r="DM379" s="535"/>
      <c r="DN379" s="535"/>
      <c r="DO379" s="407"/>
      <c r="DP379" s="322"/>
      <c r="DQ379" s="79">
        <f t="shared" si="592"/>
        <v>0</v>
      </c>
      <c r="DR379" s="79">
        <f t="shared" si="593"/>
        <v>0</v>
      </c>
      <c r="DS379" s="102">
        <f t="shared" si="594"/>
        <v>0</v>
      </c>
      <c r="DT379" s="535"/>
      <c r="DU379" s="535"/>
      <c r="DV379" s="407"/>
    </row>
    <row r="380" spans="1:126" ht="12.75" outlineLevel="1" x14ac:dyDescent="0.2">
      <c r="A380" s="92" t="s">
        <v>98</v>
      </c>
      <c r="B380" s="166" t="s">
        <v>93</v>
      </c>
      <c r="C380" s="52"/>
      <c r="D380" s="51"/>
      <c r="E380" s="102">
        <f t="shared" si="542"/>
        <v>0</v>
      </c>
      <c r="F380" s="147"/>
      <c r="G380" s="18"/>
      <c r="H380" s="322" t="s">
        <v>336</v>
      </c>
      <c r="I380" s="79">
        <f t="shared" si="543"/>
        <v>0</v>
      </c>
      <c r="J380" s="79">
        <f t="shared" si="544"/>
        <v>0</v>
      </c>
      <c r="K380" s="102">
        <f t="shared" si="545"/>
        <v>0</v>
      </c>
      <c r="L380" s="535"/>
      <c r="M380" s="535"/>
      <c r="N380" s="407"/>
      <c r="O380" s="322" t="str">
        <f t="shared" si="546"/>
        <v>SME</v>
      </c>
      <c r="P380" s="79">
        <f t="shared" si="547"/>
        <v>0</v>
      </c>
      <c r="Q380" s="79">
        <f t="shared" si="548"/>
        <v>0</v>
      </c>
      <c r="R380" s="102">
        <f t="shared" si="549"/>
        <v>0</v>
      </c>
      <c r="S380" s="535"/>
      <c r="T380" s="535"/>
      <c r="U380" s="407"/>
      <c r="V380" s="322"/>
      <c r="W380" s="79">
        <f t="shared" si="550"/>
        <v>0</v>
      </c>
      <c r="X380" s="79">
        <f t="shared" si="551"/>
        <v>0</v>
      </c>
      <c r="Y380" s="102">
        <f t="shared" si="552"/>
        <v>0</v>
      </c>
      <c r="Z380" s="535"/>
      <c r="AA380" s="535"/>
      <c r="AB380" s="407"/>
      <c r="AC380" s="322"/>
      <c r="AD380" s="79">
        <f t="shared" si="553"/>
        <v>0</v>
      </c>
      <c r="AE380" s="79">
        <f t="shared" si="554"/>
        <v>0</v>
      </c>
      <c r="AF380" s="102">
        <f t="shared" si="555"/>
        <v>0</v>
      </c>
      <c r="AG380" s="535"/>
      <c r="AH380" s="535"/>
      <c r="AI380" s="407"/>
      <c r="AJ380" s="322"/>
      <c r="AK380" s="79">
        <f t="shared" si="556"/>
        <v>0</v>
      </c>
      <c r="AL380" s="79">
        <f t="shared" si="557"/>
        <v>0</v>
      </c>
      <c r="AM380" s="102">
        <f t="shared" si="558"/>
        <v>0</v>
      </c>
      <c r="AN380" s="535"/>
      <c r="AO380" s="535"/>
      <c r="AP380" s="407"/>
      <c r="AQ380" s="322"/>
      <c r="AR380" s="79">
        <f t="shared" si="559"/>
        <v>0</v>
      </c>
      <c r="AS380" s="79">
        <f t="shared" si="560"/>
        <v>0</v>
      </c>
      <c r="AT380" s="102">
        <f t="shared" si="561"/>
        <v>0</v>
      </c>
      <c r="AU380" s="535"/>
      <c r="AV380" s="535"/>
      <c r="AW380" s="407"/>
      <c r="AX380" s="322"/>
      <c r="AY380" s="79">
        <f t="shared" si="562"/>
        <v>0</v>
      </c>
      <c r="AZ380" s="79">
        <f t="shared" si="563"/>
        <v>0</v>
      </c>
      <c r="BA380" s="102">
        <f t="shared" si="564"/>
        <v>0</v>
      </c>
      <c r="BB380" s="535"/>
      <c r="BC380" s="535"/>
      <c r="BD380" s="407"/>
      <c r="BE380" s="322"/>
      <c r="BF380" s="79">
        <f t="shared" si="565"/>
        <v>0</v>
      </c>
      <c r="BG380" s="79">
        <f t="shared" si="566"/>
        <v>0</v>
      </c>
      <c r="BH380" s="102">
        <f t="shared" si="567"/>
        <v>0</v>
      </c>
      <c r="BI380" s="535"/>
      <c r="BJ380" s="535"/>
      <c r="BK380" s="407"/>
      <c r="BL380" s="322"/>
      <c r="BM380" s="79">
        <f t="shared" si="568"/>
        <v>0</v>
      </c>
      <c r="BN380" s="79">
        <f t="shared" si="569"/>
        <v>0</v>
      </c>
      <c r="BO380" s="102">
        <f t="shared" si="570"/>
        <v>0</v>
      </c>
      <c r="BP380" s="535"/>
      <c r="BQ380" s="535"/>
      <c r="BR380" s="407"/>
      <c r="BS380" s="322"/>
      <c r="BT380" s="79">
        <f t="shared" si="571"/>
        <v>0</v>
      </c>
      <c r="BU380" s="79">
        <f t="shared" si="572"/>
        <v>0</v>
      </c>
      <c r="BV380" s="102">
        <f t="shared" si="573"/>
        <v>0</v>
      </c>
      <c r="BW380" s="535"/>
      <c r="BX380" s="535"/>
      <c r="BY380" s="407"/>
      <c r="BZ380" s="322"/>
      <c r="CA380" s="79">
        <f t="shared" si="574"/>
        <v>0</v>
      </c>
      <c r="CB380" s="79">
        <f t="shared" si="575"/>
        <v>0</v>
      </c>
      <c r="CC380" s="102">
        <f t="shared" si="576"/>
        <v>0</v>
      </c>
      <c r="CD380" s="535"/>
      <c r="CE380" s="535"/>
      <c r="CF380" s="407"/>
      <c r="CG380" s="322"/>
      <c r="CH380" s="79">
        <f t="shared" si="577"/>
        <v>0</v>
      </c>
      <c r="CI380" s="79">
        <f t="shared" si="578"/>
        <v>0</v>
      </c>
      <c r="CJ380" s="102">
        <f t="shared" si="579"/>
        <v>0</v>
      </c>
      <c r="CK380" s="535"/>
      <c r="CL380" s="535"/>
      <c r="CM380" s="407"/>
      <c r="CN380" s="322"/>
      <c r="CO380" s="79">
        <f t="shared" si="580"/>
        <v>0</v>
      </c>
      <c r="CP380" s="79">
        <f t="shared" si="581"/>
        <v>0</v>
      </c>
      <c r="CQ380" s="102">
        <f t="shared" si="582"/>
        <v>0</v>
      </c>
      <c r="CR380" s="535"/>
      <c r="CS380" s="535"/>
      <c r="CT380" s="407"/>
      <c r="CU380" s="322"/>
      <c r="CV380" s="79">
        <f t="shared" si="583"/>
        <v>0</v>
      </c>
      <c r="CW380" s="79">
        <f t="shared" si="584"/>
        <v>0</v>
      </c>
      <c r="CX380" s="102">
        <f t="shared" si="585"/>
        <v>0</v>
      </c>
      <c r="CY380" s="535"/>
      <c r="CZ380" s="535"/>
      <c r="DA380" s="407"/>
      <c r="DB380" s="322"/>
      <c r="DC380" s="79">
        <f t="shared" si="586"/>
        <v>0</v>
      </c>
      <c r="DD380" s="79">
        <f t="shared" si="587"/>
        <v>0</v>
      </c>
      <c r="DE380" s="102">
        <f t="shared" si="588"/>
        <v>0</v>
      </c>
      <c r="DF380" s="535"/>
      <c r="DG380" s="535"/>
      <c r="DH380" s="407"/>
      <c r="DI380" s="322"/>
      <c r="DJ380" s="79">
        <f t="shared" si="589"/>
        <v>0</v>
      </c>
      <c r="DK380" s="79">
        <f t="shared" si="590"/>
        <v>0</v>
      </c>
      <c r="DL380" s="102">
        <f t="shared" si="591"/>
        <v>0</v>
      </c>
      <c r="DM380" s="535"/>
      <c r="DN380" s="535"/>
      <c r="DO380" s="407"/>
      <c r="DP380" s="322"/>
      <c r="DQ380" s="79">
        <f t="shared" si="592"/>
        <v>0</v>
      </c>
      <c r="DR380" s="79">
        <f t="shared" si="593"/>
        <v>0</v>
      </c>
      <c r="DS380" s="102">
        <f t="shared" si="594"/>
        <v>0</v>
      </c>
      <c r="DT380" s="535"/>
      <c r="DU380" s="535"/>
      <c r="DV380" s="407"/>
    </row>
    <row r="381" spans="1:126" ht="12.75" outlineLevel="1" x14ac:dyDescent="0.2">
      <c r="A381" s="92" t="s">
        <v>28</v>
      </c>
      <c r="B381" s="166" t="s">
        <v>92</v>
      </c>
      <c r="C381" s="52"/>
      <c r="D381" s="51"/>
      <c r="E381" s="102">
        <f t="shared" si="542"/>
        <v>0</v>
      </c>
      <c r="F381" s="147"/>
      <c r="G381" s="18"/>
      <c r="H381" s="322" t="s">
        <v>336</v>
      </c>
      <c r="I381" s="79">
        <f t="shared" si="543"/>
        <v>0</v>
      </c>
      <c r="J381" s="79">
        <f t="shared" si="544"/>
        <v>0</v>
      </c>
      <c r="K381" s="102">
        <f t="shared" si="545"/>
        <v>0</v>
      </c>
      <c r="L381" s="535"/>
      <c r="M381" s="535"/>
      <c r="N381" s="407"/>
      <c r="O381" s="322" t="str">
        <f t="shared" si="546"/>
        <v>SME</v>
      </c>
      <c r="P381" s="79">
        <f t="shared" si="547"/>
        <v>0</v>
      </c>
      <c r="Q381" s="79">
        <f t="shared" si="548"/>
        <v>0</v>
      </c>
      <c r="R381" s="102">
        <f t="shared" si="549"/>
        <v>0</v>
      </c>
      <c r="S381" s="535"/>
      <c r="T381" s="535"/>
      <c r="U381" s="407"/>
      <c r="V381" s="322"/>
      <c r="W381" s="79">
        <f t="shared" si="550"/>
        <v>0</v>
      </c>
      <c r="X381" s="79">
        <f t="shared" si="551"/>
        <v>0</v>
      </c>
      <c r="Y381" s="102">
        <f t="shared" si="552"/>
        <v>0</v>
      </c>
      <c r="Z381" s="535"/>
      <c r="AA381" s="535"/>
      <c r="AB381" s="407"/>
      <c r="AC381" s="322"/>
      <c r="AD381" s="79">
        <f t="shared" si="553"/>
        <v>0</v>
      </c>
      <c r="AE381" s="79">
        <f t="shared" si="554"/>
        <v>0</v>
      </c>
      <c r="AF381" s="102">
        <f t="shared" si="555"/>
        <v>0</v>
      </c>
      <c r="AG381" s="535"/>
      <c r="AH381" s="535"/>
      <c r="AI381" s="407"/>
      <c r="AJ381" s="322"/>
      <c r="AK381" s="79">
        <f t="shared" si="556"/>
        <v>0</v>
      </c>
      <c r="AL381" s="79">
        <f t="shared" si="557"/>
        <v>0</v>
      </c>
      <c r="AM381" s="102">
        <f t="shared" si="558"/>
        <v>0</v>
      </c>
      <c r="AN381" s="535"/>
      <c r="AO381" s="535"/>
      <c r="AP381" s="407"/>
      <c r="AQ381" s="322"/>
      <c r="AR381" s="79">
        <f t="shared" si="559"/>
        <v>0</v>
      </c>
      <c r="AS381" s="79">
        <f t="shared" si="560"/>
        <v>0</v>
      </c>
      <c r="AT381" s="102">
        <f t="shared" si="561"/>
        <v>0</v>
      </c>
      <c r="AU381" s="535"/>
      <c r="AV381" s="535"/>
      <c r="AW381" s="407"/>
      <c r="AX381" s="322"/>
      <c r="AY381" s="79">
        <f t="shared" si="562"/>
        <v>0</v>
      </c>
      <c r="AZ381" s="79">
        <f t="shared" si="563"/>
        <v>0</v>
      </c>
      <c r="BA381" s="102">
        <f t="shared" si="564"/>
        <v>0</v>
      </c>
      <c r="BB381" s="535"/>
      <c r="BC381" s="535"/>
      <c r="BD381" s="407"/>
      <c r="BE381" s="322"/>
      <c r="BF381" s="79">
        <f t="shared" si="565"/>
        <v>0</v>
      </c>
      <c r="BG381" s="79">
        <f t="shared" si="566"/>
        <v>0</v>
      </c>
      <c r="BH381" s="102">
        <f t="shared" si="567"/>
        <v>0</v>
      </c>
      <c r="BI381" s="535"/>
      <c r="BJ381" s="535"/>
      <c r="BK381" s="407"/>
      <c r="BL381" s="322"/>
      <c r="BM381" s="79">
        <f t="shared" si="568"/>
        <v>0</v>
      </c>
      <c r="BN381" s="79">
        <f t="shared" si="569"/>
        <v>0</v>
      </c>
      <c r="BO381" s="102">
        <f t="shared" si="570"/>
        <v>0</v>
      </c>
      <c r="BP381" s="535"/>
      <c r="BQ381" s="535"/>
      <c r="BR381" s="407"/>
      <c r="BS381" s="322"/>
      <c r="BT381" s="79">
        <f t="shared" si="571"/>
        <v>0</v>
      </c>
      <c r="BU381" s="79">
        <f t="shared" si="572"/>
        <v>0</v>
      </c>
      <c r="BV381" s="102">
        <f t="shared" si="573"/>
        <v>0</v>
      </c>
      <c r="BW381" s="535"/>
      <c r="BX381" s="535"/>
      <c r="BY381" s="407"/>
      <c r="BZ381" s="322"/>
      <c r="CA381" s="79">
        <f t="shared" si="574"/>
        <v>0</v>
      </c>
      <c r="CB381" s="79">
        <f t="shared" si="575"/>
        <v>0</v>
      </c>
      <c r="CC381" s="102">
        <f t="shared" si="576"/>
        <v>0</v>
      </c>
      <c r="CD381" s="535"/>
      <c r="CE381" s="535"/>
      <c r="CF381" s="407"/>
      <c r="CG381" s="322"/>
      <c r="CH381" s="79">
        <f t="shared" si="577"/>
        <v>0</v>
      </c>
      <c r="CI381" s="79">
        <f t="shared" si="578"/>
        <v>0</v>
      </c>
      <c r="CJ381" s="102">
        <f t="shared" si="579"/>
        <v>0</v>
      </c>
      <c r="CK381" s="535"/>
      <c r="CL381" s="535"/>
      <c r="CM381" s="407"/>
      <c r="CN381" s="322"/>
      <c r="CO381" s="79">
        <f t="shared" si="580"/>
        <v>0</v>
      </c>
      <c r="CP381" s="79">
        <f t="shared" si="581"/>
        <v>0</v>
      </c>
      <c r="CQ381" s="102">
        <f t="shared" si="582"/>
        <v>0</v>
      </c>
      <c r="CR381" s="535"/>
      <c r="CS381" s="535"/>
      <c r="CT381" s="407"/>
      <c r="CU381" s="322"/>
      <c r="CV381" s="79">
        <f t="shared" si="583"/>
        <v>0</v>
      </c>
      <c r="CW381" s="79">
        <f t="shared" si="584"/>
        <v>0</v>
      </c>
      <c r="CX381" s="102">
        <f t="shared" si="585"/>
        <v>0</v>
      </c>
      <c r="CY381" s="535"/>
      <c r="CZ381" s="535"/>
      <c r="DA381" s="407"/>
      <c r="DB381" s="322"/>
      <c r="DC381" s="79">
        <f t="shared" si="586"/>
        <v>0</v>
      </c>
      <c r="DD381" s="79">
        <f t="shared" si="587"/>
        <v>0</v>
      </c>
      <c r="DE381" s="102">
        <f t="shared" si="588"/>
        <v>0</v>
      </c>
      <c r="DF381" s="535"/>
      <c r="DG381" s="535"/>
      <c r="DH381" s="407"/>
      <c r="DI381" s="322"/>
      <c r="DJ381" s="79">
        <f t="shared" si="589"/>
        <v>0</v>
      </c>
      <c r="DK381" s="79">
        <f t="shared" si="590"/>
        <v>0</v>
      </c>
      <c r="DL381" s="102">
        <f t="shared" si="591"/>
        <v>0</v>
      </c>
      <c r="DM381" s="535"/>
      <c r="DN381" s="535"/>
      <c r="DO381" s="407"/>
      <c r="DP381" s="322"/>
      <c r="DQ381" s="79">
        <f t="shared" si="592"/>
        <v>0</v>
      </c>
      <c r="DR381" s="79">
        <f t="shared" si="593"/>
        <v>0</v>
      </c>
      <c r="DS381" s="102">
        <f t="shared" si="594"/>
        <v>0</v>
      </c>
      <c r="DT381" s="535"/>
      <c r="DU381" s="535"/>
      <c r="DV381" s="407"/>
    </row>
    <row r="382" spans="1:126" ht="12.75" outlineLevel="1" x14ac:dyDescent="0.2">
      <c r="A382" s="92" t="s">
        <v>9</v>
      </c>
      <c r="B382" s="166" t="s">
        <v>92</v>
      </c>
      <c r="C382" s="52"/>
      <c r="D382" s="51"/>
      <c r="E382" s="102">
        <f t="shared" si="542"/>
        <v>0</v>
      </c>
      <c r="F382" s="147"/>
      <c r="G382" s="18"/>
      <c r="H382" s="322" t="s">
        <v>336</v>
      </c>
      <c r="I382" s="79">
        <f t="shared" si="543"/>
        <v>0</v>
      </c>
      <c r="J382" s="79">
        <f t="shared" si="544"/>
        <v>0</v>
      </c>
      <c r="K382" s="102">
        <f t="shared" si="545"/>
        <v>0</v>
      </c>
      <c r="L382" s="535"/>
      <c r="M382" s="535"/>
      <c r="N382" s="407"/>
      <c r="O382" s="322" t="str">
        <f t="shared" si="546"/>
        <v>SME</v>
      </c>
      <c r="P382" s="79">
        <f t="shared" si="547"/>
        <v>0</v>
      </c>
      <c r="Q382" s="79">
        <f t="shared" si="548"/>
        <v>0</v>
      </c>
      <c r="R382" s="102">
        <f t="shared" si="549"/>
        <v>0</v>
      </c>
      <c r="S382" s="535"/>
      <c r="T382" s="535"/>
      <c r="U382" s="407"/>
      <c r="V382" s="322"/>
      <c r="W382" s="79">
        <f t="shared" si="550"/>
        <v>0</v>
      </c>
      <c r="X382" s="79">
        <f t="shared" si="551"/>
        <v>0</v>
      </c>
      <c r="Y382" s="102">
        <f t="shared" si="552"/>
        <v>0</v>
      </c>
      <c r="Z382" s="535"/>
      <c r="AA382" s="535"/>
      <c r="AB382" s="407"/>
      <c r="AC382" s="322"/>
      <c r="AD382" s="79">
        <f t="shared" si="553"/>
        <v>0</v>
      </c>
      <c r="AE382" s="79">
        <f t="shared" si="554"/>
        <v>0</v>
      </c>
      <c r="AF382" s="102">
        <f t="shared" si="555"/>
        <v>0</v>
      </c>
      <c r="AG382" s="535"/>
      <c r="AH382" s="535"/>
      <c r="AI382" s="407"/>
      <c r="AJ382" s="322"/>
      <c r="AK382" s="79">
        <f t="shared" si="556"/>
        <v>0</v>
      </c>
      <c r="AL382" s="79">
        <f t="shared" si="557"/>
        <v>0</v>
      </c>
      <c r="AM382" s="102">
        <f t="shared" si="558"/>
        <v>0</v>
      </c>
      <c r="AN382" s="535"/>
      <c r="AO382" s="535"/>
      <c r="AP382" s="407"/>
      <c r="AQ382" s="322"/>
      <c r="AR382" s="79">
        <f t="shared" si="559"/>
        <v>0</v>
      </c>
      <c r="AS382" s="79">
        <f t="shared" si="560"/>
        <v>0</v>
      </c>
      <c r="AT382" s="102">
        <f t="shared" si="561"/>
        <v>0</v>
      </c>
      <c r="AU382" s="535"/>
      <c r="AV382" s="535"/>
      <c r="AW382" s="407"/>
      <c r="AX382" s="322"/>
      <c r="AY382" s="79">
        <f t="shared" si="562"/>
        <v>0</v>
      </c>
      <c r="AZ382" s="79">
        <f t="shared" si="563"/>
        <v>0</v>
      </c>
      <c r="BA382" s="102">
        <f t="shared" si="564"/>
        <v>0</v>
      </c>
      <c r="BB382" s="535"/>
      <c r="BC382" s="535"/>
      <c r="BD382" s="407"/>
      <c r="BE382" s="322"/>
      <c r="BF382" s="79">
        <f t="shared" si="565"/>
        <v>0</v>
      </c>
      <c r="BG382" s="79">
        <f t="shared" si="566"/>
        <v>0</v>
      </c>
      <c r="BH382" s="102">
        <f t="shared" si="567"/>
        <v>0</v>
      </c>
      <c r="BI382" s="535"/>
      <c r="BJ382" s="535"/>
      <c r="BK382" s="407"/>
      <c r="BL382" s="322"/>
      <c r="BM382" s="79">
        <f t="shared" si="568"/>
        <v>0</v>
      </c>
      <c r="BN382" s="79">
        <f t="shared" si="569"/>
        <v>0</v>
      </c>
      <c r="BO382" s="102">
        <f t="shared" si="570"/>
        <v>0</v>
      </c>
      <c r="BP382" s="535"/>
      <c r="BQ382" s="535"/>
      <c r="BR382" s="407"/>
      <c r="BS382" s="322"/>
      <c r="BT382" s="79">
        <f t="shared" si="571"/>
        <v>0</v>
      </c>
      <c r="BU382" s="79">
        <f t="shared" si="572"/>
        <v>0</v>
      </c>
      <c r="BV382" s="102">
        <f t="shared" si="573"/>
        <v>0</v>
      </c>
      <c r="BW382" s="535"/>
      <c r="BX382" s="535"/>
      <c r="BY382" s="407"/>
      <c r="BZ382" s="322"/>
      <c r="CA382" s="79">
        <f t="shared" si="574"/>
        <v>0</v>
      </c>
      <c r="CB382" s="79">
        <f t="shared" si="575"/>
        <v>0</v>
      </c>
      <c r="CC382" s="102">
        <f t="shared" si="576"/>
        <v>0</v>
      </c>
      <c r="CD382" s="535"/>
      <c r="CE382" s="535"/>
      <c r="CF382" s="407"/>
      <c r="CG382" s="322"/>
      <c r="CH382" s="79">
        <f t="shared" si="577"/>
        <v>0</v>
      </c>
      <c r="CI382" s="79">
        <f t="shared" si="578"/>
        <v>0</v>
      </c>
      <c r="CJ382" s="102">
        <f t="shared" si="579"/>
        <v>0</v>
      </c>
      <c r="CK382" s="535"/>
      <c r="CL382" s="535"/>
      <c r="CM382" s="407"/>
      <c r="CN382" s="322"/>
      <c r="CO382" s="79">
        <f t="shared" si="580"/>
        <v>0</v>
      </c>
      <c r="CP382" s="79">
        <f t="shared" si="581"/>
        <v>0</v>
      </c>
      <c r="CQ382" s="102">
        <f t="shared" si="582"/>
        <v>0</v>
      </c>
      <c r="CR382" s="535"/>
      <c r="CS382" s="535"/>
      <c r="CT382" s="407"/>
      <c r="CU382" s="322"/>
      <c r="CV382" s="79">
        <f t="shared" si="583"/>
        <v>0</v>
      </c>
      <c r="CW382" s="79">
        <f t="shared" si="584"/>
        <v>0</v>
      </c>
      <c r="CX382" s="102">
        <f t="shared" si="585"/>
        <v>0</v>
      </c>
      <c r="CY382" s="535"/>
      <c r="CZ382" s="535"/>
      <c r="DA382" s="407"/>
      <c r="DB382" s="322"/>
      <c r="DC382" s="79">
        <f t="shared" si="586"/>
        <v>0</v>
      </c>
      <c r="DD382" s="79">
        <f t="shared" si="587"/>
        <v>0</v>
      </c>
      <c r="DE382" s="102">
        <f t="shared" si="588"/>
        <v>0</v>
      </c>
      <c r="DF382" s="535"/>
      <c r="DG382" s="535"/>
      <c r="DH382" s="407"/>
      <c r="DI382" s="322"/>
      <c r="DJ382" s="79">
        <f t="shared" si="589"/>
        <v>0</v>
      </c>
      <c r="DK382" s="79">
        <f t="shared" si="590"/>
        <v>0</v>
      </c>
      <c r="DL382" s="102">
        <f t="shared" si="591"/>
        <v>0</v>
      </c>
      <c r="DM382" s="535"/>
      <c r="DN382" s="535"/>
      <c r="DO382" s="407"/>
      <c r="DP382" s="322"/>
      <c r="DQ382" s="79">
        <f t="shared" si="592"/>
        <v>0</v>
      </c>
      <c r="DR382" s="79">
        <f t="shared" si="593"/>
        <v>0</v>
      </c>
      <c r="DS382" s="102">
        <f t="shared" si="594"/>
        <v>0</v>
      </c>
      <c r="DT382" s="535"/>
      <c r="DU382" s="535"/>
      <c r="DV382" s="407"/>
    </row>
    <row r="383" spans="1:126" ht="12.75" outlineLevel="1" x14ac:dyDescent="0.2">
      <c r="A383" s="154" t="s">
        <v>291</v>
      </c>
      <c r="B383" s="166" t="s">
        <v>94</v>
      </c>
      <c r="C383" s="52"/>
      <c r="D383" s="51"/>
      <c r="E383" s="102">
        <f t="shared" si="542"/>
        <v>0</v>
      </c>
      <c r="F383" s="147"/>
      <c r="G383" s="18" t="s">
        <v>292</v>
      </c>
      <c r="H383" s="322" t="s">
        <v>336</v>
      </c>
      <c r="I383" s="79">
        <f t="shared" si="543"/>
        <v>0</v>
      </c>
      <c r="J383" s="79">
        <f t="shared" si="544"/>
        <v>0</v>
      </c>
      <c r="K383" s="102">
        <f t="shared" si="545"/>
        <v>0</v>
      </c>
      <c r="L383" s="535"/>
      <c r="M383" s="535"/>
      <c r="N383" s="407"/>
      <c r="O383" s="322" t="str">
        <f t="shared" si="546"/>
        <v>SME</v>
      </c>
      <c r="P383" s="79">
        <f t="shared" si="547"/>
        <v>0</v>
      </c>
      <c r="Q383" s="79">
        <f t="shared" si="548"/>
        <v>0</v>
      </c>
      <c r="R383" s="102">
        <f t="shared" si="549"/>
        <v>0</v>
      </c>
      <c r="S383" s="535"/>
      <c r="T383" s="535"/>
      <c r="U383" s="407"/>
      <c r="V383" s="322"/>
      <c r="W383" s="79">
        <f t="shared" si="550"/>
        <v>0</v>
      </c>
      <c r="X383" s="79">
        <f t="shared" si="551"/>
        <v>0</v>
      </c>
      <c r="Y383" s="102">
        <f t="shared" si="552"/>
        <v>0</v>
      </c>
      <c r="Z383" s="535"/>
      <c r="AA383" s="535"/>
      <c r="AB383" s="407"/>
      <c r="AC383" s="322"/>
      <c r="AD383" s="79">
        <f t="shared" si="553"/>
        <v>0</v>
      </c>
      <c r="AE383" s="79">
        <f t="shared" si="554"/>
        <v>0</v>
      </c>
      <c r="AF383" s="102">
        <f t="shared" si="555"/>
        <v>0</v>
      </c>
      <c r="AG383" s="535"/>
      <c r="AH383" s="535"/>
      <c r="AI383" s="407"/>
      <c r="AJ383" s="322"/>
      <c r="AK383" s="79">
        <f t="shared" si="556"/>
        <v>0</v>
      </c>
      <c r="AL383" s="79">
        <f t="shared" si="557"/>
        <v>0</v>
      </c>
      <c r="AM383" s="102">
        <f t="shared" si="558"/>
        <v>0</v>
      </c>
      <c r="AN383" s="535"/>
      <c r="AO383" s="535"/>
      <c r="AP383" s="407"/>
      <c r="AQ383" s="322"/>
      <c r="AR383" s="79">
        <f t="shared" si="559"/>
        <v>0</v>
      </c>
      <c r="AS383" s="79">
        <f t="shared" si="560"/>
        <v>0</v>
      </c>
      <c r="AT383" s="102">
        <f t="shared" si="561"/>
        <v>0</v>
      </c>
      <c r="AU383" s="535"/>
      <c r="AV383" s="535"/>
      <c r="AW383" s="407"/>
      <c r="AX383" s="322"/>
      <c r="AY383" s="79">
        <f t="shared" si="562"/>
        <v>0</v>
      </c>
      <c r="AZ383" s="79">
        <f t="shared" si="563"/>
        <v>0</v>
      </c>
      <c r="BA383" s="102">
        <f t="shared" si="564"/>
        <v>0</v>
      </c>
      <c r="BB383" s="535"/>
      <c r="BC383" s="535"/>
      <c r="BD383" s="407"/>
      <c r="BE383" s="322"/>
      <c r="BF383" s="79">
        <f t="shared" si="565"/>
        <v>0</v>
      </c>
      <c r="BG383" s="79">
        <f t="shared" si="566"/>
        <v>0</v>
      </c>
      <c r="BH383" s="102">
        <f t="shared" si="567"/>
        <v>0</v>
      </c>
      <c r="BI383" s="535"/>
      <c r="BJ383" s="535"/>
      <c r="BK383" s="407"/>
      <c r="BL383" s="322"/>
      <c r="BM383" s="79">
        <f t="shared" si="568"/>
        <v>0</v>
      </c>
      <c r="BN383" s="79">
        <f t="shared" si="569"/>
        <v>0</v>
      </c>
      <c r="BO383" s="102">
        <f t="shared" si="570"/>
        <v>0</v>
      </c>
      <c r="BP383" s="535"/>
      <c r="BQ383" s="535"/>
      <c r="BR383" s="407"/>
      <c r="BS383" s="322"/>
      <c r="BT383" s="79">
        <f t="shared" si="571"/>
        <v>0</v>
      </c>
      <c r="BU383" s="79">
        <f t="shared" si="572"/>
        <v>0</v>
      </c>
      <c r="BV383" s="102">
        <f t="shared" si="573"/>
        <v>0</v>
      </c>
      <c r="BW383" s="535"/>
      <c r="BX383" s="535"/>
      <c r="BY383" s="407"/>
      <c r="BZ383" s="322"/>
      <c r="CA383" s="79">
        <f t="shared" si="574"/>
        <v>0</v>
      </c>
      <c r="CB383" s="79">
        <f t="shared" si="575"/>
        <v>0</v>
      </c>
      <c r="CC383" s="102">
        <f t="shared" si="576"/>
        <v>0</v>
      </c>
      <c r="CD383" s="535"/>
      <c r="CE383" s="535"/>
      <c r="CF383" s="407"/>
      <c r="CG383" s="322"/>
      <c r="CH383" s="79">
        <f t="shared" si="577"/>
        <v>0</v>
      </c>
      <c r="CI383" s="79">
        <f t="shared" si="578"/>
        <v>0</v>
      </c>
      <c r="CJ383" s="102">
        <f t="shared" si="579"/>
        <v>0</v>
      </c>
      <c r="CK383" s="535"/>
      <c r="CL383" s="535"/>
      <c r="CM383" s="407"/>
      <c r="CN383" s="322"/>
      <c r="CO383" s="79">
        <f t="shared" si="580"/>
        <v>0</v>
      </c>
      <c r="CP383" s="79">
        <f t="shared" si="581"/>
        <v>0</v>
      </c>
      <c r="CQ383" s="102">
        <f t="shared" si="582"/>
        <v>0</v>
      </c>
      <c r="CR383" s="535"/>
      <c r="CS383" s="535"/>
      <c r="CT383" s="407"/>
      <c r="CU383" s="322"/>
      <c r="CV383" s="79">
        <f t="shared" si="583"/>
        <v>0</v>
      </c>
      <c r="CW383" s="79">
        <f t="shared" si="584"/>
        <v>0</v>
      </c>
      <c r="CX383" s="102">
        <f t="shared" si="585"/>
        <v>0</v>
      </c>
      <c r="CY383" s="535"/>
      <c r="CZ383" s="535"/>
      <c r="DA383" s="407"/>
      <c r="DB383" s="322"/>
      <c r="DC383" s="79">
        <f t="shared" si="586"/>
        <v>0</v>
      </c>
      <c r="DD383" s="79">
        <f t="shared" si="587"/>
        <v>0</v>
      </c>
      <c r="DE383" s="102">
        <f t="shared" si="588"/>
        <v>0</v>
      </c>
      <c r="DF383" s="535"/>
      <c r="DG383" s="535"/>
      <c r="DH383" s="407"/>
      <c r="DI383" s="322"/>
      <c r="DJ383" s="79">
        <f t="shared" si="589"/>
        <v>0</v>
      </c>
      <c r="DK383" s="79">
        <f t="shared" si="590"/>
        <v>0</v>
      </c>
      <c r="DL383" s="102">
        <f t="shared" si="591"/>
        <v>0</v>
      </c>
      <c r="DM383" s="535"/>
      <c r="DN383" s="535"/>
      <c r="DO383" s="407"/>
      <c r="DP383" s="322"/>
      <c r="DQ383" s="79">
        <f t="shared" si="592"/>
        <v>0</v>
      </c>
      <c r="DR383" s="79">
        <f t="shared" si="593"/>
        <v>0</v>
      </c>
      <c r="DS383" s="102">
        <f t="shared" si="594"/>
        <v>0</v>
      </c>
      <c r="DT383" s="535"/>
      <c r="DU383" s="535"/>
      <c r="DV383" s="407"/>
    </row>
    <row r="384" spans="1:126" ht="12.75" outlineLevel="1" x14ac:dyDescent="0.2">
      <c r="A384" s="92" t="s">
        <v>95</v>
      </c>
      <c r="B384" s="166" t="s">
        <v>91</v>
      </c>
      <c r="C384" s="52"/>
      <c r="D384" s="51"/>
      <c r="E384" s="102">
        <f t="shared" si="542"/>
        <v>0</v>
      </c>
      <c r="F384" s="147"/>
      <c r="G384" s="18"/>
      <c r="H384" s="322" t="s">
        <v>336</v>
      </c>
      <c r="I384" s="79">
        <f t="shared" si="543"/>
        <v>0</v>
      </c>
      <c r="J384" s="79">
        <f t="shared" si="544"/>
        <v>0</v>
      </c>
      <c r="K384" s="102">
        <f t="shared" si="545"/>
        <v>0</v>
      </c>
      <c r="L384" s="535"/>
      <c r="M384" s="535"/>
      <c r="N384" s="407"/>
      <c r="O384" s="322" t="str">
        <f t="shared" si="546"/>
        <v>SME</v>
      </c>
      <c r="P384" s="79">
        <f t="shared" si="547"/>
        <v>0</v>
      </c>
      <c r="Q384" s="79">
        <f t="shared" si="548"/>
        <v>0</v>
      </c>
      <c r="R384" s="102">
        <f t="shared" si="549"/>
        <v>0</v>
      </c>
      <c r="S384" s="535"/>
      <c r="T384" s="535"/>
      <c r="U384" s="407"/>
      <c r="V384" s="322"/>
      <c r="W384" s="79">
        <f t="shared" si="550"/>
        <v>0</v>
      </c>
      <c r="X384" s="79">
        <f t="shared" si="551"/>
        <v>0</v>
      </c>
      <c r="Y384" s="102">
        <f t="shared" si="552"/>
        <v>0</v>
      </c>
      <c r="Z384" s="535"/>
      <c r="AA384" s="535"/>
      <c r="AB384" s="407"/>
      <c r="AC384" s="322"/>
      <c r="AD384" s="79">
        <f t="shared" si="553"/>
        <v>0</v>
      </c>
      <c r="AE384" s="79">
        <f t="shared" si="554"/>
        <v>0</v>
      </c>
      <c r="AF384" s="102">
        <f t="shared" si="555"/>
        <v>0</v>
      </c>
      <c r="AG384" s="535"/>
      <c r="AH384" s="535"/>
      <c r="AI384" s="407"/>
      <c r="AJ384" s="322"/>
      <c r="AK384" s="79">
        <f t="shared" si="556"/>
        <v>0</v>
      </c>
      <c r="AL384" s="79">
        <f t="shared" si="557"/>
        <v>0</v>
      </c>
      <c r="AM384" s="102">
        <f t="shared" si="558"/>
        <v>0</v>
      </c>
      <c r="AN384" s="535"/>
      <c r="AO384" s="535"/>
      <c r="AP384" s="407"/>
      <c r="AQ384" s="322"/>
      <c r="AR384" s="79">
        <f t="shared" si="559"/>
        <v>0</v>
      </c>
      <c r="AS384" s="79">
        <f t="shared" si="560"/>
        <v>0</v>
      </c>
      <c r="AT384" s="102">
        <f t="shared" si="561"/>
        <v>0</v>
      </c>
      <c r="AU384" s="535"/>
      <c r="AV384" s="535"/>
      <c r="AW384" s="407"/>
      <c r="AX384" s="322"/>
      <c r="AY384" s="79">
        <f t="shared" si="562"/>
        <v>0</v>
      </c>
      <c r="AZ384" s="79">
        <f t="shared" si="563"/>
        <v>0</v>
      </c>
      <c r="BA384" s="102">
        <f t="shared" si="564"/>
        <v>0</v>
      </c>
      <c r="BB384" s="535"/>
      <c r="BC384" s="535"/>
      <c r="BD384" s="407"/>
      <c r="BE384" s="322"/>
      <c r="BF384" s="79">
        <f t="shared" si="565"/>
        <v>0</v>
      </c>
      <c r="BG384" s="79">
        <f t="shared" si="566"/>
        <v>0</v>
      </c>
      <c r="BH384" s="102">
        <f t="shared" si="567"/>
        <v>0</v>
      </c>
      <c r="BI384" s="535"/>
      <c r="BJ384" s="535"/>
      <c r="BK384" s="407"/>
      <c r="BL384" s="322"/>
      <c r="BM384" s="79">
        <f t="shared" si="568"/>
        <v>0</v>
      </c>
      <c r="BN384" s="79">
        <f t="shared" si="569"/>
        <v>0</v>
      </c>
      <c r="BO384" s="102">
        <f t="shared" si="570"/>
        <v>0</v>
      </c>
      <c r="BP384" s="535"/>
      <c r="BQ384" s="535"/>
      <c r="BR384" s="407"/>
      <c r="BS384" s="322"/>
      <c r="BT384" s="79">
        <f t="shared" si="571"/>
        <v>0</v>
      </c>
      <c r="BU384" s="79">
        <f t="shared" si="572"/>
        <v>0</v>
      </c>
      <c r="BV384" s="102">
        <f t="shared" si="573"/>
        <v>0</v>
      </c>
      <c r="BW384" s="535"/>
      <c r="BX384" s="535"/>
      <c r="BY384" s="407"/>
      <c r="BZ384" s="322"/>
      <c r="CA384" s="79">
        <f t="shared" si="574"/>
        <v>0</v>
      </c>
      <c r="CB384" s="79">
        <f t="shared" si="575"/>
        <v>0</v>
      </c>
      <c r="CC384" s="102">
        <f t="shared" si="576"/>
        <v>0</v>
      </c>
      <c r="CD384" s="535"/>
      <c r="CE384" s="535"/>
      <c r="CF384" s="407"/>
      <c r="CG384" s="322"/>
      <c r="CH384" s="79">
        <f t="shared" si="577"/>
        <v>0</v>
      </c>
      <c r="CI384" s="79">
        <f t="shared" si="578"/>
        <v>0</v>
      </c>
      <c r="CJ384" s="102">
        <f t="shared" si="579"/>
        <v>0</v>
      </c>
      <c r="CK384" s="535"/>
      <c r="CL384" s="535"/>
      <c r="CM384" s="407"/>
      <c r="CN384" s="322"/>
      <c r="CO384" s="79">
        <f t="shared" si="580"/>
        <v>0</v>
      </c>
      <c r="CP384" s="79">
        <f t="shared" si="581"/>
        <v>0</v>
      </c>
      <c r="CQ384" s="102">
        <f t="shared" si="582"/>
        <v>0</v>
      </c>
      <c r="CR384" s="535"/>
      <c r="CS384" s="535"/>
      <c r="CT384" s="407"/>
      <c r="CU384" s="322"/>
      <c r="CV384" s="79">
        <f t="shared" si="583"/>
        <v>0</v>
      </c>
      <c r="CW384" s="79">
        <f t="shared" si="584"/>
        <v>0</v>
      </c>
      <c r="CX384" s="102">
        <f t="shared" si="585"/>
        <v>0</v>
      </c>
      <c r="CY384" s="535"/>
      <c r="CZ384" s="535"/>
      <c r="DA384" s="407"/>
      <c r="DB384" s="322"/>
      <c r="DC384" s="79">
        <f t="shared" si="586"/>
        <v>0</v>
      </c>
      <c r="DD384" s="79">
        <f t="shared" si="587"/>
        <v>0</v>
      </c>
      <c r="DE384" s="102">
        <f t="shared" si="588"/>
        <v>0</v>
      </c>
      <c r="DF384" s="535"/>
      <c r="DG384" s="535"/>
      <c r="DH384" s="407"/>
      <c r="DI384" s="322"/>
      <c r="DJ384" s="79">
        <f t="shared" si="589"/>
        <v>0</v>
      </c>
      <c r="DK384" s="79">
        <f t="shared" si="590"/>
        <v>0</v>
      </c>
      <c r="DL384" s="102">
        <f t="shared" si="591"/>
        <v>0</v>
      </c>
      <c r="DM384" s="535"/>
      <c r="DN384" s="535"/>
      <c r="DO384" s="407"/>
      <c r="DP384" s="322"/>
      <c r="DQ384" s="79">
        <f t="shared" si="592"/>
        <v>0</v>
      </c>
      <c r="DR384" s="79">
        <f t="shared" si="593"/>
        <v>0</v>
      </c>
      <c r="DS384" s="102">
        <f t="shared" si="594"/>
        <v>0</v>
      </c>
      <c r="DT384" s="535"/>
      <c r="DU384" s="535"/>
      <c r="DV384" s="407"/>
    </row>
    <row r="385" spans="1:126" ht="12.75" outlineLevel="1" x14ac:dyDescent="0.2">
      <c r="A385" s="92" t="s">
        <v>95</v>
      </c>
      <c r="B385" s="166" t="s">
        <v>91</v>
      </c>
      <c r="C385" s="52"/>
      <c r="D385" s="51"/>
      <c r="E385" s="102">
        <f t="shared" si="542"/>
        <v>0</v>
      </c>
      <c r="F385" s="147"/>
      <c r="G385" s="18"/>
      <c r="H385" s="322" t="s">
        <v>336</v>
      </c>
      <c r="I385" s="79">
        <f t="shared" si="543"/>
        <v>0</v>
      </c>
      <c r="J385" s="79">
        <f t="shared" si="544"/>
        <v>0</v>
      </c>
      <c r="K385" s="102">
        <f t="shared" si="545"/>
        <v>0</v>
      </c>
      <c r="L385" s="535"/>
      <c r="M385" s="535"/>
      <c r="N385" s="407"/>
      <c r="O385" s="322" t="str">
        <f t="shared" si="546"/>
        <v>SME</v>
      </c>
      <c r="P385" s="79">
        <f t="shared" si="547"/>
        <v>0</v>
      </c>
      <c r="Q385" s="79">
        <f t="shared" si="548"/>
        <v>0</v>
      </c>
      <c r="R385" s="102">
        <f t="shared" si="549"/>
        <v>0</v>
      </c>
      <c r="S385" s="535"/>
      <c r="T385" s="535"/>
      <c r="U385" s="407"/>
      <c r="V385" s="322"/>
      <c r="W385" s="79">
        <f t="shared" si="550"/>
        <v>0</v>
      </c>
      <c r="X385" s="79">
        <f t="shared" si="551"/>
        <v>0</v>
      </c>
      <c r="Y385" s="102">
        <f t="shared" si="552"/>
        <v>0</v>
      </c>
      <c r="Z385" s="535"/>
      <c r="AA385" s="535"/>
      <c r="AB385" s="407"/>
      <c r="AC385" s="322"/>
      <c r="AD385" s="79">
        <f t="shared" si="553"/>
        <v>0</v>
      </c>
      <c r="AE385" s="79">
        <f t="shared" si="554"/>
        <v>0</v>
      </c>
      <c r="AF385" s="102">
        <f t="shared" si="555"/>
        <v>0</v>
      </c>
      <c r="AG385" s="535"/>
      <c r="AH385" s="535"/>
      <c r="AI385" s="407"/>
      <c r="AJ385" s="322"/>
      <c r="AK385" s="79">
        <f t="shared" si="556"/>
        <v>0</v>
      </c>
      <c r="AL385" s="79">
        <f t="shared" si="557"/>
        <v>0</v>
      </c>
      <c r="AM385" s="102">
        <f t="shared" si="558"/>
        <v>0</v>
      </c>
      <c r="AN385" s="535"/>
      <c r="AO385" s="535"/>
      <c r="AP385" s="407"/>
      <c r="AQ385" s="322"/>
      <c r="AR385" s="79">
        <f t="shared" si="559"/>
        <v>0</v>
      </c>
      <c r="AS385" s="79">
        <f t="shared" si="560"/>
        <v>0</v>
      </c>
      <c r="AT385" s="102">
        <f t="shared" si="561"/>
        <v>0</v>
      </c>
      <c r="AU385" s="535"/>
      <c r="AV385" s="535"/>
      <c r="AW385" s="407"/>
      <c r="AX385" s="322"/>
      <c r="AY385" s="79">
        <f t="shared" si="562"/>
        <v>0</v>
      </c>
      <c r="AZ385" s="79">
        <f t="shared" si="563"/>
        <v>0</v>
      </c>
      <c r="BA385" s="102">
        <f t="shared" si="564"/>
        <v>0</v>
      </c>
      <c r="BB385" s="535"/>
      <c r="BC385" s="535"/>
      <c r="BD385" s="407"/>
      <c r="BE385" s="322"/>
      <c r="BF385" s="79">
        <f t="shared" si="565"/>
        <v>0</v>
      </c>
      <c r="BG385" s="79">
        <f t="shared" si="566"/>
        <v>0</v>
      </c>
      <c r="BH385" s="102">
        <f t="shared" si="567"/>
        <v>0</v>
      </c>
      <c r="BI385" s="535"/>
      <c r="BJ385" s="535"/>
      <c r="BK385" s="407"/>
      <c r="BL385" s="322"/>
      <c r="BM385" s="79">
        <f t="shared" si="568"/>
        <v>0</v>
      </c>
      <c r="BN385" s="79">
        <f t="shared" si="569"/>
        <v>0</v>
      </c>
      <c r="BO385" s="102">
        <f t="shared" si="570"/>
        <v>0</v>
      </c>
      <c r="BP385" s="535"/>
      <c r="BQ385" s="535"/>
      <c r="BR385" s="407"/>
      <c r="BS385" s="322"/>
      <c r="BT385" s="79">
        <f t="shared" si="571"/>
        <v>0</v>
      </c>
      <c r="BU385" s="79">
        <f t="shared" si="572"/>
        <v>0</v>
      </c>
      <c r="BV385" s="102">
        <f t="shared" si="573"/>
        <v>0</v>
      </c>
      <c r="BW385" s="535"/>
      <c r="BX385" s="535"/>
      <c r="BY385" s="407"/>
      <c r="BZ385" s="322"/>
      <c r="CA385" s="79">
        <f t="shared" si="574"/>
        <v>0</v>
      </c>
      <c r="CB385" s="79">
        <f t="shared" si="575"/>
        <v>0</v>
      </c>
      <c r="CC385" s="102">
        <f t="shared" si="576"/>
        <v>0</v>
      </c>
      <c r="CD385" s="535"/>
      <c r="CE385" s="535"/>
      <c r="CF385" s="407"/>
      <c r="CG385" s="322"/>
      <c r="CH385" s="79">
        <f t="shared" si="577"/>
        <v>0</v>
      </c>
      <c r="CI385" s="79">
        <f t="shared" si="578"/>
        <v>0</v>
      </c>
      <c r="CJ385" s="102">
        <f t="shared" si="579"/>
        <v>0</v>
      </c>
      <c r="CK385" s="535"/>
      <c r="CL385" s="535"/>
      <c r="CM385" s="407"/>
      <c r="CN385" s="322"/>
      <c r="CO385" s="79">
        <f t="shared" si="580"/>
        <v>0</v>
      </c>
      <c r="CP385" s="79">
        <f t="shared" si="581"/>
        <v>0</v>
      </c>
      <c r="CQ385" s="102">
        <f t="shared" si="582"/>
        <v>0</v>
      </c>
      <c r="CR385" s="535"/>
      <c r="CS385" s="535"/>
      <c r="CT385" s="407"/>
      <c r="CU385" s="322"/>
      <c r="CV385" s="79">
        <f t="shared" si="583"/>
        <v>0</v>
      </c>
      <c r="CW385" s="79">
        <f t="shared" si="584"/>
        <v>0</v>
      </c>
      <c r="CX385" s="102">
        <f t="shared" si="585"/>
        <v>0</v>
      </c>
      <c r="CY385" s="535"/>
      <c r="CZ385" s="535"/>
      <c r="DA385" s="407"/>
      <c r="DB385" s="322"/>
      <c r="DC385" s="79">
        <f t="shared" si="586"/>
        <v>0</v>
      </c>
      <c r="DD385" s="79">
        <f t="shared" si="587"/>
        <v>0</v>
      </c>
      <c r="DE385" s="102">
        <f t="shared" si="588"/>
        <v>0</v>
      </c>
      <c r="DF385" s="535"/>
      <c r="DG385" s="535"/>
      <c r="DH385" s="407"/>
      <c r="DI385" s="322"/>
      <c r="DJ385" s="79">
        <f t="shared" si="589"/>
        <v>0</v>
      </c>
      <c r="DK385" s="79">
        <f t="shared" si="590"/>
        <v>0</v>
      </c>
      <c r="DL385" s="102">
        <f t="shared" si="591"/>
        <v>0</v>
      </c>
      <c r="DM385" s="535"/>
      <c r="DN385" s="535"/>
      <c r="DO385" s="407"/>
      <c r="DP385" s="322"/>
      <c r="DQ385" s="79">
        <f t="shared" si="592"/>
        <v>0</v>
      </c>
      <c r="DR385" s="79">
        <f t="shared" si="593"/>
        <v>0</v>
      </c>
      <c r="DS385" s="102">
        <f t="shared" si="594"/>
        <v>0</v>
      </c>
      <c r="DT385" s="535"/>
      <c r="DU385" s="535"/>
      <c r="DV385" s="407"/>
    </row>
    <row r="386" spans="1:126" ht="12.75" outlineLevel="1" x14ac:dyDescent="0.2">
      <c r="A386" s="92" t="s">
        <v>96</v>
      </c>
      <c r="B386" s="166" t="s">
        <v>91</v>
      </c>
      <c r="C386" s="52"/>
      <c r="D386" s="51"/>
      <c r="E386" s="102">
        <f t="shared" si="542"/>
        <v>0</v>
      </c>
      <c r="F386" s="147"/>
      <c r="G386" s="18"/>
      <c r="H386" s="322" t="s">
        <v>336</v>
      </c>
      <c r="I386" s="79">
        <f t="shared" si="543"/>
        <v>0</v>
      </c>
      <c r="J386" s="79">
        <f t="shared" si="544"/>
        <v>0</v>
      </c>
      <c r="K386" s="102">
        <f t="shared" si="545"/>
        <v>0</v>
      </c>
      <c r="L386" s="535"/>
      <c r="M386" s="535"/>
      <c r="N386" s="407"/>
      <c r="O386" s="322" t="str">
        <f t="shared" si="546"/>
        <v>SME</v>
      </c>
      <c r="P386" s="79">
        <f t="shared" si="547"/>
        <v>0</v>
      </c>
      <c r="Q386" s="79">
        <f t="shared" si="548"/>
        <v>0</v>
      </c>
      <c r="R386" s="102">
        <f t="shared" si="549"/>
        <v>0</v>
      </c>
      <c r="S386" s="535"/>
      <c r="T386" s="535"/>
      <c r="U386" s="407"/>
      <c r="V386" s="322"/>
      <c r="W386" s="79">
        <f t="shared" si="550"/>
        <v>0</v>
      </c>
      <c r="X386" s="79">
        <f t="shared" si="551"/>
        <v>0</v>
      </c>
      <c r="Y386" s="102">
        <f t="shared" si="552"/>
        <v>0</v>
      </c>
      <c r="Z386" s="535"/>
      <c r="AA386" s="535"/>
      <c r="AB386" s="407"/>
      <c r="AC386" s="322"/>
      <c r="AD386" s="79">
        <f t="shared" si="553"/>
        <v>0</v>
      </c>
      <c r="AE386" s="79">
        <f t="shared" si="554"/>
        <v>0</v>
      </c>
      <c r="AF386" s="102">
        <f t="shared" si="555"/>
        <v>0</v>
      </c>
      <c r="AG386" s="535"/>
      <c r="AH386" s="535"/>
      <c r="AI386" s="407"/>
      <c r="AJ386" s="322"/>
      <c r="AK386" s="79">
        <f t="shared" si="556"/>
        <v>0</v>
      </c>
      <c r="AL386" s="79">
        <f t="shared" si="557"/>
        <v>0</v>
      </c>
      <c r="AM386" s="102">
        <f t="shared" si="558"/>
        <v>0</v>
      </c>
      <c r="AN386" s="535"/>
      <c r="AO386" s="535"/>
      <c r="AP386" s="407"/>
      <c r="AQ386" s="322"/>
      <c r="AR386" s="79">
        <f t="shared" si="559"/>
        <v>0</v>
      </c>
      <c r="AS386" s="79">
        <f t="shared" si="560"/>
        <v>0</v>
      </c>
      <c r="AT386" s="102">
        <f t="shared" si="561"/>
        <v>0</v>
      </c>
      <c r="AU386" s="535"/>
      <c r="AV386" s="535"/>
      <c r="AW386" s="407"/>
      <c r="AX386" s="322"/>
      <c r="AY386" s="79">
        <f t="shared" si="562"/>
        <v>0</v>
      </c>
      <c r="AZ386" s="79">
        <f t="shared" si="563"/>
        <v>0</v>
      </c>
      <c r="BA386" s="102">
        <f t="shared" si="564"/>
        <v>0</v>
      </c>
      <c r="BB386" s="535"/>
      <c r="BC386" s="535"/>
      <c r="BD386" s="407"/>
      <c r="BE386" s="322"/>
      <c r="BF386" s="79">
        <f t="shared" si="565"/>
        <v>0</v>
      </c>
      <c r="BG386" s="79">
        <f t="shared" si="566"/>
        <v>0</v>
      </c>
      <c r="BH386" s="102">
        <f t="shared" si="567"/>
        <v>0</v>
      </c>
      <c r="BI386" s="535"/>
      <c r="BJ386" s="535"/>
      <c r="BK386" s="407"/>
      <c r="BL386" s="322"/>
      <c r="BM386" s="79">
        <f t="shared" si="568"/>
        <v>0</v>
      </c>
      <c r="BN386" s="79">
        <f t="shared" si="569"/>
        <v>0</v>
      </c>
      <c r="BO386" s="102">
        <f t="shared" si="570"/>
        <v>0</v>
      </c>
      <c r="BP386" s="535"/>
      <c r="BQ386" s="535"/>
      <c r="BR386" s="407"/>
      <c r="BS386" s="322"/>
      <c r="BT386" s="79">
        <f t="shared" si="571"/>
        <v>0</v>
      </c>
      <c r="BU386" s="79">
        <f t="shared" si="572"/>
        <v>0</v>
      </c>
      <c r="BV386" s="102">
        <f t="shared" si="573"/>
        <v>0</v>
      </c>
      <c r="BW386" s="535"/>
      <c r="BX386" s="535"/>
      <c r="BY386" s="407"/>
      <c r="BZ386" s="322"/>
      <c r="CA386" s="79">
        <f t="shared" si="574"/>
        <v>0</v>
      </c>
      <c r="CB386" s="79">
        <f t="shared" si="575"/>
        <v>0</v>
      </c>
      <c r="CC386" s="102">
        <f t="shared" si="576"/>
        <v>0</v>
      </c>
      <c r="CD386" s="535"/>
      <c r="CE386" s="535"/>
      <c r="CF386" s="407"/>
      <c r="CG386" s="322"/>
      <c r="CH386" s="79">
        <f t="shared" si="577"/>
        <v>0</v>
      </c>
      <c r="CI386" s="79">
        <f t="shared" si="578"/>
        <v>0</v>
      </c>
      <c r="CJ386" s="102">
        <f t="shared" si="579"/>
        <v>0</v>
      </c>
      <c r="CK386" s="535"/>
      <c r="CL386" s="535"/>
      <c r="CM386" s="407"/>
      <c r="CN386" s="322"/>
      <c r="CO386" s="79">
        <f t="shared" si="580"/>
        <v>0</v>
      </c>
      <c r="CP386" s="79">
        <f t="shared" si="581"/>
        <v>0</v>
      </c>
      <c r="CQ386" s="102">
        <f t="shared" si="582"/>
        <v>0</v>
      </c>
      <c r="CR386" s="535"/>
      <c r="CS386" s="535"/>
      <c r="CT386" s="407"/>
      <c r="CU386" s="322"/>
      <c r="CV386" s="79">
        <f t="shared" si="583"/>
        <v>0</v>
      </c>
      <c r="CW386" s="79">
        <f t="shared" si="584"/>
        <v>0</v>
      </c>
      <c r="CX386" s="102">
        <f t="shared" si="585"/>
        <v>0</v>
      </c>
      <c r="CY386" s="535"/>
      <c r="CZ386" s="535"/>
      <c r="DA386" s="407"/>
      <c r="DB386" s="322"/>
      <c r="DC386" s="79">
        <f t="shared" si="586"/>
        <v>0</v>
      </c>
      <c r="DD386" s="79">
        <f t="shared" si="587"/>
        <v>0</v>
      </c>
      <c r="DE386" s="102">
        <f t="shared" si="588"/>
        <v>0</v>
      </c>
      <c r="DF386" s="535"/>
      <c r="DG386" s="535"/>
      <c r="DH386" s="407"/>
      <c r="DI386" s="322"/>
      <c r="DJ386" s="79">
        <f t="shared" si="589"/>
        <v>0</v>
      </c>
      <c r="DK386" s="79">
        <f t="shared" si="590"/>
        <v>0</v>
      </c>
      <c r="DL386" s="102">
        <f t="shared" si="591"/>
        <v>0</v>
      </c>
      <c r="DM386" s="535"/>
      <c r="DN386" s="535"/>
      <c r="DO386" s="407"/>
      <c r="DP386" s="322"/>
      <c r="DQ386" s="79">
        <f t="shared" si="592"/>
        <v>0</v>
      </c>
      <c r="DR386" s="79">
        <f t="shared" si="593"/>
        <v>0</v>
      </c>
      <c r="DS386" s="102">
        <f t="shared" si="594"/>
        <v>0</v>
      </c>
      <c r="DT386" s="535"/>
      <c r="DU386" s="535"/>
      <c r="DV386" s="407"/>
    </row>
    <row r="387" spans="1:126" ht="12.75" outlineLevel="1" x14ac:dyDescent="0.2">
      <c r="A387" s="92" t="s">
        <v>96</v>
      </c>
      <c r="B387" s="166" t="s">
        <v>91</v>
      </c>
      <c r="C387" s="52"/>
      <c r="D387" s="51"/>
      <c r="E387" s="102">
        <f t="shared" si="542"/>
        <v>0</v>
      </c>
      <c r="F387" s="147"/>
      <c r="G387" s="18"/>
      <c r="H387" s="322" t="s">
        <v>336</v>
      </c>
      <c r="I387" s="79">
        <f t="shared" si="543"/>
        <v>0</v>
      </c>
      <c r="J387" s="79">
        <f t="shared" si="544"/>
        <v>0</v>
      </c>
      <c r="K387" s="102">
        <f t="shared" si="545"/>
        <v>0</v>
      </c>
      <c r="L387" s="535"/>
      <c r="M387" s="535"/>
      <c r="N387" s="407"/>
      <c r="O387" s="322" t="str">
        <f t="shared" si="546"/>
        <v>SME</v>
      </c>
      <c r="P387" s="79">
        <f t="shared" si="547"/>
        <v>0</v>
      </c>
      <c r="Q387" s="79">
        <f t="shared" si="548"/>
        <v>0</v>
      </c>
      <c r="R387" s="102">
        <f t="shared" si="549"/>
        <v>0</v>
      </c>
      <c r="S387" s="535"/>
      <c r="T387" s="535"/>
      <c r="U387" s="407"/>
      <c r="V387" s="322"/>
      <c r="W387" s="79">
        <f t="shared" si="550"/>
        <v>0</v>
      </c>
      <c r="X387" s="79">
        <f t="shared" si="551"/>
        <v>0</v>
      </c>
      <c r="Y387" s="102">
        <f t="shared" si="552"/>
        <v>0</v>
      </c>
      <c r="Z387" s="535"/>
      <c r="AA387" s="535"/>
      <c r="AB387" s="407"/>
      <c r="AC387" s="322"/>
      <c r="AD387" s="79">
        <f t="shared" si="553"/>
        <v>0</v>
      </c>
      <c r="AE387" s="79">
        <f t="shared" si="554"/>
        <v>0</v>
      </c>
      <c r="AF387" s="102">
        <f t="shared" si="555"/>
        <v>0</v>
      </c>
      <c r="AG387" s="535"/>
      <c r="AH387" s="535"/>
      <c r="AI387" s="407"/>
      <c r="AJ387" s="322"/>
      <c r="AK387" s="79">
        <f t="shared" si="556"/>
        <v>0</v>
      </c>
      <c r="AL387" s="79">
        <f t="shared" si="557"/>
        <v>0</v>
      </c>
      <c r="AM387" s="102">
        <f t="shared" si="558"/>
        <v>0</v>
      </c>
      <c r="AN387" s="535"/>
      <c r="AO387" s="535"/>
      <c r="AP387" s="407"/>
      <c r="AQ387" s="322"/>
      <c r="AR387" s="79">
        <f t="shared" si="559"/>
        <v>0</v>
      </c>
      <c r="AS387" s="79">
        <f t="shared" si="560"/>
        <v>0</v>
      </c>
      <c r="AT387" s="102">
        <f t="shared" si="561"/>
        <v>0</v>
      </c>
      <c r="AU387" s="535"/>
      <c r="AV387" s="535"/>
      <c r="AW387" s="407"/>
      <c r="AX387" s="322"/>
      <c r="AY387" s="79">
        <f t="shared" si="562"/>
        <v>0</v>
      </c>
      <c r="AZ387" s="79">
        <f t="shared" si="563"/>
        <v>0</v>
      </c>
      <c r="BA387" s="102">
        <f t="shared" si="564"/>
        <v>0</v>
      </c>
      <c r="BB387" s="535"/>
      <c r="BC387" s="535"/>
      <c r="BD387" s="407"/>
      <c r="BE387" s="322"/>
      <c r="BF387" s="79">
        <f t="shared" si="565"/>
        <v>0</v>
      </c>
      <c r="BG387" s="79">
        <f t="shared" si="566"/>
        <v>0</v>
      </c>
      <c r="BH387" s="102">
        <f t="shared" si="567"/>
        <v>0</v>
      </c>
      <c r="BI387" s="535"/>
      <c r="BJ387" s="535"/>
      <c r="BK387" s="407"/>
      <c r="BL387" s="322"/>
      <c r="BM387" s="79">
        <f t="shared" si="568"/>
        <v>0</v>
      </c>
      <c r="BN387" s="79">
        <f t="shared" si="569"/>
        <v>0</v>
      </c>
      <c r="BO387" s="102">
        <f t="shared" si="570"/>
        <v>0</v>
      </c>
      <c r="BP387" s="535"/>
      <c r="BQ387" s="535"/>
      <c r="BR387" s="407"/>
      <c r="BS387" s="322"/>
      <c r="BT387" s="79">
        <f t="shared" si="571"/>
        <v>0</v>
      </c>
      <c r="BU387" s="79">
        <f t="shared" si="572"/>
        <v>0</v>
      </c>
      <c r="BV387" s="102">
        <f t="shared" si="573"/>
        <v>0</v>
      </c>
      <c r="BW387" s="535"/>
      <c r="BX387" s="535"/>
      <c r="BY387" s="407"/>
      <c r="BZ387" s="322"/>
      <c r="CA387" s="79">
        <f t="shared" si="574"/>
        <v>0</v>
      </c>
      <c r="CB387" s="79">
        <f t="shared" si="575"/>
        <v>0</v>
      </c>
      <c r="CC387" s="102">
        <f t="shared" si="576"/>
        <v>0</v>
      </c>
      <c r="CD387" s="535"/>
      <c r="CE387" s="535"/>
      <c r="CF387" s="407"/>
      <c r="CG387" s="322"/>
      <c r="CH387" s="79">
        <f t="shared" si="577"/>
        <v>0</v>
      </c>
      <c r="CI387" s="79">
        <f t="shared" si="578"/>
        <v>0</v>
      </c>
      <c r="CJ387" s="102">
        <f t="shared" si="579"/>
        <v>0</v>
      </c>
      <c r="CK387" s="535"/>
      <c r="CL387" s="535"/>
      <c r="CM387" s="407"/>
      <c r="CN387" s="322"/>
      <c r="CO387" s="79">
        <f t="shared" si="580"/>
        <v>0</v>
      </c>
      <c r="CP387" s="79">
        <f t="shared" si="581"/>
        <v>0</v>
      </c>
      <c r="CQ387" s="102">
        <f t="shared" si="582"/>
        <v>0</v>
      </c>
      <c r="CR387" s="535"/>
      <c r="CS387" s="535"/>
      <c r="CT387" s="407"/>
      <c r="CU387" s="322"/>
      <c r="CV387" s="79">
        <f t="shared" si="583"/>
        <v>0</v>
      </c>
      <c r="CW387" s="79">
        <f t="shared" si="584"/>
        <v>0</v>
      </c>
      <c r="CX387" s="102">
        <f t="shared" si="585"/>
        <v>0</v>
      </c>
      <c r="CY387" s="535"/>
      <c r="CZ387" s="535"/>
      <c r="DA387" s="407"/>
      <c r="DB387" s="322"/>
      <c r="DC387" s="79">
        <f t="shared" si="586"/>
        <v>0</v>
      </c>
      <c r="DD387" s="79">
        <f t="shared" si="587"/>
        <v>0</v>
      </c>
      <c r="DE387" s="102">
        <f t="shared" si="588"/>
        <v>0</v>
      </c>
      <c r="DF387" s="535"/>
      <c r="DG387" s="535"/>
      <c r="DH387" s="407"/>
      <c r="DI387" s="322"/>
      <c r="DJ387" s="79">
        <f t="shared" si="589"/>
        <v>0</v>
      </c>
      <c r="DK387" s="79">
        <f t="shared" si="590"/>
        <v>0</v>
      </c>
      <c r="DL387" s="102">
        <f t="shared" si="591"/>
        <v>0</v>
      </c>
      <c r="DM387" s="535"/>
      <c r="DN387" s="535"/>
      <c r="DO387" s="407"/>
      <c r="DP387" s="322"/>
      <c r="DQ387" s="79">
        <f t="shared" si="592"/>
        <v>0</v>
      </c>
      <c r="DR387" s="79">
        <f t="shared" si="593"/>
        <v>0</v>
      </c>
      <c r="DS387" s="102">
        <f t="shared" si="594"/>
        <v>0</v>
      </c>
      <c r="DT387" s="535"/>
      <c r="DU387" s="535"/>
      <c r="DV387" s="407"/>
    </row>
    <row r="388" spans="1:126" ht="12.75" outlineLevel="1" x14ac:dyDescent="0.2">
      <c r="A388" s="92" t="s">
        <v>99</v>
      </c>
      <c r="B388" s="166" t="s">
        <v>92</v>
      </c>
      <c r="C388" s="52"/>
      <c r="D388" s="51"/>
      <c r="E388" s="102">
        <f t="shared" si="542"/>
        <v>0</v>
      </c>
      <c r="F388" s="147"/>
      <c r="G388" s="18"/>
      <c r="H388" s="322" t="s">
        <v>336</v>
      </c>
      <c r="I388" s="79">
        <f t="shared" si="543"/>
        <v>0</v>
      </c>
      <c r="J388" s="79">
        <f t="shared" si="544"/>
        <v>0</v>
      </c>
      <c r="K388" s="102">
        <f t="shared" si="545"/>
        <v>0</v>
      </c>
      <c r="L388" s="535"/>
      <c r="M388" s="535"/>
      <c r="N388" s="407"/>
      <c r="O388" s="322" t="str">
        <f t="shared" si="546"/>
        <v>SME</v>
      </c>
      <c r="P388" s="79">
        <f t="shared" si="547"/>
        <v>0</v>
      </c>
      <c r="Q388" s="79">
        <f t="shared" si="548"/>
        <v>0</v>
      </c>
      <c r="R388" s="102">
        <f t="shared" si="549"/>
        <v>0</v>
      </c>
      <c r="S388" s="535"/>
      <c r="T388" s="535"/>
      <c r="U388" s="407"/>
      <c r="V388" s="322"/>
      <c r="W388" s="79">
        <f t="shared" si="550"/>
        <v>0</v>
      </c>
      <c r="X388" s="79">
        <f t="shared" si="551"/>
        <v>0</v>
      </c>
      <c r="Y388" s="102">
        <f t="shared" si="552"/>
        <v>0</v>
      </c>
      <c r="Z388" s="535"/>
      <c r="AA388" s="535"/>
      <c r="AB388" s="407"/>
      <c r="AC388" s="322"/>
      <c r="AD388" s="79">
        <f t="shared" si="553"/>
        <v>0</v>
      </c>
      <c r="AE388" s="79">
        <f t="shared" si="554"/>
        <v>0</v>
      </c>
      <c r="AF388" s="102">
        <f t="shared" si="555"/>
        <v>0</v>
      </c>
      <c r="AG388" s="535"/>
      <c r="AH388" s="535"/>
      <c r="AI388" s="407"/>
      <c r="AJ388" s="322"/>
      <c r="AK388" s="79">
        <f t="shared" si="556"/>
        <v>0</v>
      </c>
      <c r="AL388" s="79">
        <f t="shared" si="557"/>
        <v>0</v>
      </c>
      <c r="AM388" s="102">
        <f t="shared" si="558"/>
        <v>0</v>
      </c>
      <c r="AN388" s="535"/>
      <c r="AO388" s="535"/>
      <c r="AP388" s="407"/>
      <c r="AQ388" s="322"/>
      <c r="AR388" s="79">
        <f t="shared" si="559"/>
        <v>0</v>
      </c>
      <c r="AS388" s="79">
        <f t="shared" si="560"/>
        <v>0</v>
      </c>
      <c r="AT388" s="102">
        <f t="shared" si="561"/>
        <v>0</v>
      </c>
      <c r="AU388" s="535"/>
      <c r="AV388" s="535"/>
      <c r="AW388" s="407"/>
      <c r="AX388" s="322"/>
      <c r="AY388" s="79">
        <f t="shared" si="562"/>
        <v>0</v>
      </c>
      <c r="AZ388" s="79">
        <f t="shared" si="563"/>
        <v>0</v>
      </c>
      <c r="BA388" s="102">
        <f t="shared" si="564"/>
        <v>0</v>
      </c>
      <c r="BB388" s="535"/>
      <c r="BC388" s="535"/>
      <c r="BD388" s="407"/>
      <c r="BE388" s="322"/>
      <c r="BF388" s="79">
        <f t="shared" si="565"/>
        <v>0</v>
      </c>
      <c r="BG388" s="79">
        <f t="shared" si="566"/>
        <v>0</v>
      </c>
      <c r="BH388" s="102">
        <f t="shared" si="567"/>
        <v>0</v>
      </c>
      <c r="BI388" s="535"/>
      <c r="BJ388" s="535"/>
      <c r="BK388" s="407"/>
      <c r="BL388" s="322"/>
      <c r="BM388" s="79">
        <f t="shared" si="568"/>
        <v>0</v>
      </c>
      <c r="BN388" s="79">
        <f t="shared" si="569"/>
        <v>0</v>
      </c>
      <c r="BO388" s="102">
        <f t="shared" si="570"/>
        <v>0</v>
      </c>
      <c r="BP388" s="535"/>
      <c r="BQ388" s="535"/>
      <c r="BR388" s="407"/>
      <c r="BS388" s="322"/>
      <c r="BT388" s="79">
        <f t="shared" si="571"/>
        <v>0</v>
      </c>
      <c r="BU388" s="79">
        <f t="shared" si="572"/>
        <v>0</v>
      </c>
      <c r="BV388" s="102">
        <f t="shared" si="573"/>
        <v>0</v>
      </c>
      <c r="BW388" s="535"/>
      <c r="BX388" s="535"/>
      <c r="BY388" s="407"/>
      <c r="BZ388" s="322"/>
      <c r="CA388" s="79">
        <f t="shared" si="574"/>
        <v>0</v>
      </c>
      <c r="CB388" s="79">
        <f t="shared" si="575"/>
        <v>0</v>
      </c>
      <c r="CC388" s="102">
        <f t="shared" si="576"/>
        <v>0</v>
      </c>
      <c r="CD388" s="535"/>
      <c r="CE388" s="535"/>
      <c r="CF388" s="407"/>
      <c r="CG388" s="322"/>
      <c r="CH388" s="79">
        <f t="shared" si="577"/>
        <v>0</v>
      </c>
      <c r="CI388" s="79">
        <f t="shared" si="578"/>
        <v>0</v>
      </c>
      <c r="CJ388" s="102">
        <f t="shared" si="579"/>
        <v>0</v>
      </c>
      <c r="CK388" s="535"/>
      <c r="CL388" s="535"/>
      <c r="CM388" s="407"/>
      <c r="CN388" s="322"/>
      <c r="CO388" s="79">
        <f t="shared" si="580"/>
        <v>0</v>
      </c>
      <c r="CP388" s="79">
        <f t="shared" si="581"/>
        <v>0</v>
      </c>
      <c r="CQ388" s="102">
        <f t="shared" si="582"/>
        <v>0</v>
      </c>
      <c r="CR388" s="535"/>
      <c r="CS388" s="535"/>
      <c r="CT388" s="407"/>
      <c r="CU388" s="322"/>
      <c r="CV388" s="79">
        <f t="shared" si="583"/>
        <v>0</v>
      </c>
      <c r="CW388" s="79">
        <f t="shared" si="584"/>
        <v>0</v>
      </c>
      <c r="CX388" s="102">
        <f t="shared" si="585"/>
        <v>0</v>
      </c>
      <c r="CY388" s="535"/>
      <c r="CZ388" s="535"/>
      <c r="DA388" s="407"/>
      <c r="DB388" s="322"/>
      <c r="DC388" s="79">
        <f t="shared" si="586"/>
        <v>0</v>
      </c>
      <c r="DD388" s="79">
        <f t="shared" si="587"/>
        <v>0</v>
      </c>
      <c r="DE388" s="102">
        <f t="shared" si="588"/>
        <v>0</v>
      </c>
      <c r="DF388" s="535"/>
      <c r="DG388" s="535"/>
      <c r="DH388" s="407"/>
      <c r="DI388" s="322"/>
      <c r="DJ388" s="79">
        <f t="shared" si="589"/>
        <v>0</v>
      </c>
      <c r="DK388" s="79">
        <f t="shared" si="590"/>
        <v>0</v>
      </c>
      <c r="DL388" s="102">
        <f t="shared" si="591"/>
        <v>0</v>
      </c>
      <c r="DM388" s="535"/>
      <c r="DN388" s="535"/>
      <c r="DO388" s="407"/>
      <c r="DP388" s="322"/>
      <c r="DQ388" s="79">
        <f t="shared" si="592"/>
        <v>0</v>
      </c>
      <c r="DR388" s="79">
        <f t="shared" si="593"/>
        <v>0</v>
      </c>
      <c r="DS388" s="102">
        <f t="shared" si="594"/>
        <v>0</v>
      </c>
      <c r="DT388" s="535"/>
      <c r="DU388" s="535"/>
      <c r="DV388" s="407"/>
    </row>
    <row r="389" spans="1:126" ht="12.75" outlineLevel="1" x14ac:dyDescent="0.2">
      <c r="A389" s="92" t="s">
        <v>99</v>
      </c>
      <c r="B389" s="166" t="s">
        <v>92</v>
      </c>
      <c r="C389" s="52"/>
      <c r="D389" s="51"/>
      <c r="E389" s="102">
        <f t="shared" si="542"/>
        <v>0</v>
      </c>
      <c r="F389" s="147"/>
      <c r="G389" s="18"/>
      <c r="H389" s="322" t="s">
        <v>336</v>
      </c>
      <c r="I389" s="79">
        <f t="shared" si="543"/>
        <v>0</v>
      </c>
      <c r="J389" s="79">
        <f t="shared" si="544"/>
        <v>0</v>
      </c>
      <c r="K389" s="102">
        <f t="shared" si="545"/>
        <v>0</v>
      </c>
      <c r="L389" s="535"/>
      <c r="M389" s="535"/>
      <c r="N389" s="407"/>
      <c r="O389" s="322" t="str">
        <f t="shared" si="546"/>
        <v>SME</v>
      </c>
      <c r="P389" s="79">
        <f t="shared" si="547"/>
        <v>0</v>
      </c>
      <c r="Q389" s="79">
        <f t="shared" si="548"/>
        <v>0</v>
      </c>
      <c r="R389" s="102">
        <f t="shared" si="549"/>
        <v>0</v>
      </c>
      <c r="S389" s="535"/>
      <c r="T389" s="535"/>
      <c r="U389" s="407"/>
      <c r="V389" s="322"/>
      <c r="W389" s="79">
        <f t="shared" si="550"/>
        <v>0</v>
      </c>
      <c r="X389" s="79">
        <f t="shared" si="551"/>
        <v>0</v>
      </c>
      <c r="Y389" s="102">
        <f t="shared" si="552"/>
        <v>0</v>
      </c>
      <c r="Z389" s="535"/>
      <c r="AA389" s="535"/>
      <c r="AB389" s="407"/>
      <c r="AC389" s="322"/>
      <c r="AD389" s="79">
        <f t="shared" si="553"/>
        <v>0</v>
      </c>
      <c r="AE389" s="79">
        <f t="shared" si="554"/>
        <v>0</v>
      </c>
      <c r="AF389" s="102">
        <f t="shared" si="555"/>
        <v>0</v>
      </c>
      <c r="AG389" s="535"/>
      <c r="AH389" s="535"/>
      <c r="AI389" s="407"/>
      <c r="AJ389" s="322"/>
      <c r="AK389" s="79">
        <f t="shared" si="556"/>
        <v>0</v>
      </c>
      <c r="AL389" s="79">
        <f t="shared" si="557"/>
        <v>0</v>
      </c>
      <c r="AM389" s="102">
        <f t="shared" si="558"/>
        <v>0</v>
      </c>
      <c r="AN389" s="535"/>
      <c r="AO389" s="535"/>
      <c r="AP389" s="407"/>
      <c r="AQ389" s="322"/>
      <c r="AR389" s="79">
        <f t="shared" si="559"/>
        <v>0</v>
      </c>
      <c r="AS389" s="79">
        <f t="shared" si="560"/>
        <v>0</v>
      </c>
      <c r="AT389" s="102">
        <f t="shared" si="561"/>
        <v>0</v>
      </c>
      <c r="AU389" s="535"/>
      <c r="AV389" s="535"/>
      <c r="AW389" s="407"/>
      <c r="AX389" s="322"/>
      <c r="AY389" s="79">
        <f t="shared" si="562"/>
        <v>0</v>
      </c>
      <c r="AZ389" s="79">
        <f t="shared" si="563"/>
        <v>0</v>
      </c>
      <c r="BA389" s="102">
        <f t="shared" si="564"/>
        <v>0</v>
      </c>
      <c r="BB389" s="535"/>
      <c r="BC389" s="535"/>
      <c r="BD389" s="407"/>
      <c r="BE389" s="322"/>
      <c r="BF389" s="79">
        <f t="shared" si="565"/>
        <v>0</v>
      </c>
      <c r="BG389" s="79">
        <f t="shared" si="566"/>
        <v>0</v>
      </c>
      <c r="BH389" s="102">
        <f t="shared" si="567"/>
        <v>0</v>
      </c>
      <c r="BI389" s="535"/>
      <c r="BJ389" s="535"/>
      <c r="BK389" s="407"/>
      <c r="BL389" s="322"/>
      <c r="BM389" s="79">
        <f t="shared" si="568"/>
        <v>0</v>
      </c>
      <c r="BN389" s="79">
        <f t="shared" si="569"/>
        <v>0</v>
      </c>
      <c r="BO389" s="102">
        <f t="shared" si="570"/>
        <v>0</v>
      </c>
      <c r="BP389" s="535"/>
      <c r="BQ389" s="535"/>
      <c r="BR389" s="407"/>
      <c r="BS389" s="322"/>
      <c r="BT389" s="79">
        <f t="shared" si="571"/>
        <v>0</v>
      </c>
      <c r="BU389" s="79">
        <f t="shared" si="572"/>
        <v>0</v>
      </c>
      <c r="BV389" s="102">
        <f t="shared" si="573"/>
        <v>0</v>
      </c>
      <c r="BW389" s="535"/>
      <c r="BX389" s="535"/>
      <c r="BY389" s="407"/>
      <c r="BZ389" s="322"/>
      <c r="CA389" s="79">
        <f t="shared" si="574"/>
        <v>0</v>
      </c>
      <c r="CB389" s="79">
        <f t="shared" si="575"/>
        <v>0</v>
      </c>
      <c r="CC389" s="102">
        <f t="shared" si="576"/>
        <v>0</v>
      </c>
      <c r="CD389" s="535"/>
      <c r="CE389" s="535"/>
      <c r="CF389" s="407"/>
      <c r="CG389" s="322"/>
      <c r="CH389" s="79">
        <f t="shared" si="577"/>
        <v>0</v>
      </c>
      <c r="CI389" s="79">
        <f t="shared" si="578"/>
        <v>0</v>
      </c>
      <c r="CJ389" s="102">
        <f t="shared" si="579"/>
        <v>0</v>
      </c>
      <c r="CK389" s="535"/>
      <c r="CL389" s="535"/>
      <c r="CM389" s="407"/>
      <c r="CN389" s="322"/>
      <c r="CO389" s="79">
        <f t="shared" si="580"/>
        <v>0</v>
      </c>
      <c r="CP389" s="79">
        <f t="shared" si="581"/>
        <v>0</v>
      </c>
      <c r="CQ389" s="102">
        <f t="shared" si="582"/>
        <v>0</v>
      </c>
      <c r="CR389" s="535"/>
      <c r="CS389" s="535"/>
      <c r="CT389" s="407"/>
      <c r="CU389" s="322"/>
      <c r="CV389" s="79">
        <f t="shared" si="583"/>
        <v>0</v>
      </c>
      <c r="CW389" s="79">
        <f t="shared" si="584"/>
        <v>0</v>
      </c>
      <c r="CX389" s="102">
        <f t="shared" si="585"/>
        <v>0</v>
      </c>
      <c r="CY389" s="535"/>
      <c r="CZ389" s="535"/>
      <c r="DA389" s="407"/>
      <c r="DB389" s="322"/>
      <c r="DC389" s="79">
        <f t="shared" si="586"/>
        <v>0</v>
      </c>
      <c r="DD389" s="79">
        <f t="shared" si="587"/>
        <v>0</v>
      </c>
      <c r="DE389" s="102">
        <f t="shared" si="588"/>
        <v>0</v>
      </c>
      <c r="DF389" s="535"/>
      <c r="DG389" s="535"/>
      <c r="DH389" s="407"/>
      <c r="DI389" s="322"/>
      <c r="DJ389" s="79">
        <f t="shared" si="589"/>
        <v>0</v>
      </c>
      <c r="DK389" s="79">
        <f t="shared" si="590"/>
        <v>0</v>
      </c>
      <c r="DL389" s="102">
        <f t="shared" si="591"/>
        <v>0</v>
      </c>
      <c r="DM389" s="535"/>
      <c r="DN389" s="535"/>
      <c r="DO389" s="407"/>
      <c r="DP389" s="322"/>
      <c r="DQ389" s="79">
        <f t="shared" si="592"/>
        <v>0</v>
      </c>
      <c r="DR389" s="79">
        <f t="shared" si="593"/>
        <v>0</v>
      </c>
      <c r="DS389" s="102">
        <f t="shared" si="594"/>
        <v>0</v>
      </c>
      <c r="DT389" s="535"/>
      <c r="DU389" s="535"/>
      <c r="DV389" s="407"/>
    </row>
    <row r="390" spans="1:126" ht="12.75" outlineLevel="1" x14ac:dyDescent="0.2">
      <c r="A390" s="92" t="s">
        <v>99</v>
      </c>
      <c r="B390" s="166" t="s">
        <v>92</v>
      </c>
      <c r="C390" s="52"/>
      <c r="D390" s="51"/>
      <c r="E390" s="102">
        <f t="shared" si="542"/>
        <v>0</v>
      </c>
      <c r="F390" s="147"/>
      <c r="G390" s="18"/>
      <c r="H390" s="322" t="s">
        <v>336</v>
      </c>
      <c r="I390" s="79">
        <f t="shared" si="543"/>
        <v>0</v>
      </c>
      <c r="J390" s="79">
        <f t="shared" si="544"/>
        <v>0</v>
      </c>
      <c r="K390" s="102">
        <f t="shared" si="545"/>
        <v>0</v>
      </c>
      <c r="L390" s="535"/>
      <c r="M390" s="535"/>
      <c r="N390" s="407"/>
      <c r="O390" s="322" t="str">
        <f t="shared" si="546"/>
        <v>SME</v>
      </c>
      <c r="P390" s="79">
        <f t="shared" si="547"/>
        <v>0</v>
      </c>
      <c r="Q390" s="79">
        <f t="shared" si="548"/>
        <v>0</v>
      </c>
      <c r="R390" s="102">
        <f t="shared" si="549"/>
        <v>0</v>
      </c>
      <c r="S390" s="535"/>
      <c r="T390" s="535"/>
      <c r="U390" s="407"/>
      <c r="V390" s="322"/>
      <c r="W390" s="79">
        <f t="shared" si="550"/>
        <v>0</v>
      </c>
      <c r="X390" s="79">
        <f t="shared" si="551"/>
        <v>0</v>
      </c>
      <c r="Y390" s="102">
        <f t="shared" si="552"/>
        <v>0</v>
      </c>
      <c r="Z390" s="535"/>
      <c r="AA390" s="535"/>
      <c r="AB390" s="407"/>
      <c r="AC390" s="322"/>
      <c r="AD390" s="79">
        <f t="shared" si="553"/>
        <v>0</v>
      </c>
      <c r="AE390" s="79">
        <f t="shared" si="554"/>
        <v>0</v>
      </c>
      <c r="AF390" s="102">
        <f t="shared" si="555"/>
        <v>0</v>
      </c>
      <c r="AG390" s="535"/>
      <c r="AH390" s="535"/>
      <c r="AI390" s="407"/>
      <c r="AJ390" s="322"/>
      <c r="AK390" s="79">
        <f t="shared" si="556"/>
        <v>0</v>
      </c>
      <c r="AL390" s="79">
        <f t="shared" si="557"/>
        <v>0</v>
      </c>
      <c r="AM390" s="102">
        <f t="shared" si="558"/>
        <v>0</v>
      </c>
      <c r="AN390" s="535"/>
      <c r="AO390" s="535"/>
      <c r="AP390" s="407"/>
      <c r="AQ390" s="322"/>
      <c r="AR390" s="79">
        <f t="shared" si="559"/>
        <v>0</v>
      </c>
      <c r="AS390" s="79">
        <f t="shared" si="560"/>
        <v>0</v>
      </c>
      <c r="AT390" s="102">
        <f t="shared" si="561"/>
        <v>0</v>
      </c>
      <c r="AU390" s="535"/>
      <c r="AV390" s="535"/>
      <c r="AW390" s="407"/>
      <c r="AX390" s="322"/>
      <c r="AY390" s="79">
        <f t="shared" si="562"/>
        <v>0</v>
      </c>
      <c r="AZ390" s="79">
        <f t="shared" si="563"/>
        <v>0</v>
      </c>
      <c r="BA390" s="102">
        <f t="shared" si="564"/>
        <v>0</v>
      </c>
      <c r="BB390" s="535"/>
      <c r="BC390" s="535"/>
      <c r="BD390" s="407"/>
      <c r="BE390" s="322"/>
      <c r="BF390" s="79">
        <f t="shared" si="565"/>
        <v>0</v>
      </c>
      <c r="BG390" s="79">
        <f t="shared" si="566"/>
        <v>0</v>
      </c>
      <c r="BH390" s="102">
        <f t="shared" si="567"/>
        <v>0</v>
      </c>
      <c r="BI390" s="535"/>
      <c r="BJ390" s="535"/>
      <c r="BK390" s="407"/>
      <c r="BL390" s="322"/>
      <c r="BM390" s="79">
        <f t="shared" si="568"/>
        <v>0</v>
      </c>
      <c r="BN390" s="79">
        <f t="shared" si="569"/>
        <v>0</v>
      </c>
      <c r="BO390" s="102">
        <f t="shared" si="570"/>
        <v>0</v>
      </c>
      <c r="BP390" s="535"/>
      <c r="BQ390" s="535"/>
      <c r="BR390" s="407"/>
      <c r="BS390" s="322"/>
      <c r="BT390" s="79">
        <f t="shared" si="571"/>
        <v>0</v>
      </c>
      <c r="BU390" s="79">
        <f t="shared" si="572"/>
        <v>0</v>
      </c>
      <c r="BV390" s="102">
        <f t="shared" si="573"/>
        <v>0</v>
      </c>
      <c r="BW390" s="535"/>
      <c r="BX390" s="535"/>
      <c r="BY390" s="407"/>
      <c r="BZ390" s="322"/>
      <c r="CA390" s="79">
        <f t="shared" si="574"/>
        <v>0</v>
      </c>
      <c r="CB390" s="79">
        <f t="shared" si="575"/>
        <v>0</v>
      </c>
      <c r="CC390" s="102">
        <f t="shared" si="576"/>
        <v>0</v>
      </c>
      <c r="CD390" s="535"/>
      <c r="CE390" s="535"/>
      <c r="CF390" s="407"/>
      <c r="CG390" s="322"/>
      <c r="CH390" s="79">
        <f t="shared" si="577"/>
        <v>0</v>
      </c>
      <c r="CI390" s="79">
        <f t="shared" si="578"/>
        <v>0</v>
      </c>
      <c r="CJ390" s="102">
        <f t="shared" si="579"/>
        <v>0</v>
      </c>
      <c r="CK390" s="535"/>
      <c r="CL390" s="535"/>
      <c r="CM390" s="407"/>
      <c r="CN390" s="322"/>
      <c r="CO390" s="79">
        <f t="shared" si="580"/>
        <v>0</v>
      </c>
      <c r="CP390" s="79">
        <f t="shared" si="581"/>
        <v>0</v>
      </c>
      <c r="CQ390" s="102">
        <f t="shared" si="582"/>
        <v>0</v>
      </c>
      <c r="CR390" s="535"/>
      <c r="CS390" s="535"/>
      <c r="CT390" s="407"/>
      <c r="CU390" s="322"/>
      <c r="CV390" s="79">
        <f t="shared" si="583"/>
        <v>0</v>
      </c>
      <c r="CW390" s="79">
        <f t="shared" si="584"/>
        <v>0</v>
      </c>
      <c r="CX390" s="102">
        <f t="shared" si="585"/>
        <v>0</v>
      </c>
      <c r="CY390" s="535"/>
      <c r="CZ390" s="535"/>
      <c r="DA390" s="407"/>
      <c r="DB390" s="322"/>
      <c r="DC390" s="79">
        <f t="shared" si="586"/>
        <v>0</v>
      </c>
      <c r="DD390" s="79">
        <f t="shared" si="587"/>
        <v>0</v>
      </c>
      <c r="DE390" s="102">
        <f t="shared" si="588"/>
        <v>0</v>
      </c>
      <c r="DF390" s="535"/>
      <c r="DG390" s="535"/>
      <c r="DH390" s="407"/>
      <c r="DI390" s="322"/>
      <c r="DJ390" s="79">
        <f t="shared" si="589"/>
        <v>0</v>
      </c>
      <c r="DK390" s="79">
        <f t="shared" si="590"/>
        <v>0</v>
      </c>
      <c r="DL390" s="102">
        <f t="shared" si="591"/>
        <v>0</v>
      </c>
      <c r="DM390" s="535"/>
      <c r="DN390" s="535"/>
      <c r="DO390" s="407"/>
      <c r="DP390" s="322"/>
      <c r="DQ390" s="79">
        <f t="shared" si="592"/>
        <v>0</v>
      </c>
      <c r="DR390" s="79">
        <f t="shared" si="593"/>
        <v>0</v>
      </c>
      <c r="DS390" s="102">
        <f t="shared" si="594"/>
        <v>0</v>
      </c>
      <c r="DT390" s="535"/>
      <c r="DU390" s="535"/>
      <c r="DV390" s="407"/>
    </row>
    <row r="391" spans="1:126" ht="12.75" outlineLevel="1" x14ac:dyDescent="0.2">
      <c r="A391" s="104" t="s">
        <v>15</v>
      </c>
      <c r="B391" s="162"/>
      <c r="C391" s="103">
        <f>SUMIF($H392:$H399,MID($H391,3,10),C392:C399)</f>
        <v>0</v>
      </c>
      <c r="D391" s="103">
        <f>SUMIF($H392:$H399,MID($H391,3,10),D392:D399)</f>
        <v>0</v>
      </c>
      <c r="E391" s="103">
        <f t="shared" si="542"/>
        <v>0</v>
      </c>
      <c r="F391" s="147"/>
      <c r="G391" s="18"/>
      <c r="H391" s="323" t="s">
        <v>339</v>
      </c>
      <c r="I391" s="77">
        <f t="shared" si="543"/>
        <v>0</v>
      </c>
      <c r="J391" s="77">
        <f t="shared" si="544"/>
        <v>0</v>
      </c>
      <c r="K391" s="101">
        <f t="shared" si="545"/>
        <v>0</v>
      </c>
      <c r="L391" s="489">
        <f>IF(I$1="","",SUMIF($H392:$H399,MID($H391,3,10),L392:L399))</f>
        <v>0</v>
      </c>
      <c r="M391" s="489">
        <f>IF(I$1="","",SUMIF($H392:$H399,MID($H391,3,10),M392:M399))</f>
        <v>0</v>
      </c>
      <c r="N391" s="407"/>
      <c r="O391" s="322" t="str">
        <f t="shared" si="546"/>
        <v>SM</v>
      </c>
      <c r="P391" s="77">
        <f t="shared" si="547"/>
        <v>0</v>
      </c>
      <c r="Q391" s="77">
        <f t="shared" si="548"/>
        <v>0</v>
      </c>
      <c r="R391" s="101">
        <f t="shared" si="549"/>
        <v>0</v>
      </c>
      <c r="S391" s="488">
        <f>IF(P$1="","",SUMIF($H392:$H399,MID($H391,3,10),S392:S399))</f>
        <v>0</v>
      </c>
      <c r="T391" s="488">
        <f>IF(P$1="","",SUMIF($H392:$H399,MID($H391,3,10),T392:T399))</f>
        <v>0</v>
      </c>
      <c r="U391" s="407"/>
      <c r="V391" s="322"/>
      <c r="W391" s="77">
        <f t="shared" si="550"/>
        <v>0</v>
      </c>
      <c r="X391" s="77">
        <f t="shared" si="551"/>
        <v>0</v>
      </c>
      <c r="Y391" s="101">
        <f t="shared" si="552"/>
        <v>0</v>
      </c>
      <c r="Z391" s="488">
        <f>IF(W$1="","",SUMIF($H392:$H399,MID($H391,3,10),Z392:Z399))</f>
        <v>0</v>
      </c>
      <c r="AA391" s="488">
        <f>IF(W$1="","",SUMIF($H392:$H399,MID($H391,3,10),AA392:AA399))</f>
        <v>0</v>
      </c>
      <c r="AB391" s="407"/>
      <c r="AC391" s="322"/>
      <c r="AD391" s="77">
        <f t="shared" si="553"/>
        <v>0</v>
      </c>
      <c r="AE391" s="77">
        <f t="shared" si="554"/>
        <v>0</v>
      </c>
      <c r="AF391" s="101">
        <f t="shared" si="555"/>
        <v>0</v>
      </c>
      <c r="AG391" s="488">
        <f>IF(AD$1="","",SUMIF($H392:$H399,MID($H391,3,10),AG392:AG399))</f>
        <v>0</v>
      </c>
      <c r="AH391" s="488">
        <f>IF(AD$1="","",SUMIF($H392:$H399,MID($H391,3,10),AH392:AH399))</f>
        <v>0</v>
      </c>
      <c r="AI391" s="407"/>
      <c r="AJ391" s="322"/>
      <c r="AK391" s="77">
        <f t="shared" si="556"/>
        <v>0</v>
      </c>
      <c r="AL391" s="77">
        <f t="shared" si="557"/>
        <v>0</v>
      </c>
      <c r="AM391" s="101">
        <f t="shared" si="558"/>
        <v>0</v>
      </c>
      <c r="AN391" s="488">
        <f>IF(AK$1="","",SUMIF($H392:$H399,MID($H391,3,10),AN392:AN399))</f>
        <v>0</v>
      </c>
      <c r="AO391" s="488">
        <f>IF(AK$1="","",SUMIF($H392:$H399,MID($H391,3,10),AO392:AO399))</f>
        <v>0</v>
      </c>
      <c r="AP391" s="407"/>
      <c r="AQ391" s="322"/>
      <c r="AR391" s="77">
        <f t="shared" si="559"/>
        <v>0</v>
      </c>
      <c r="AS391" s="77">
        <f t="shared" si="560"/>
        <v>0</v>
      </c>
      <c r="AT391" s="101">
        <f t="shared" si="561"/>
        <v>0</v>
      </c>
      <c r="AU391" s="488">
        <f>IF(AR$1="","",SUMIF($H392:$H399,MID($H391,3,10),AU392:AU399))</f>
        <v>0</v>
      </c>
      <c r="AV391" s="488">
        <f>IF(AR$1="","",SUMIF($H392:$H399,MID($H391,3,10),AV392:AV399))</f>
        <v>0</v>
      </c>
      <c r="AW391" s="407"/>
      <c r="AX391" s="322"/>
      <c r="AY391" s="77">
        <f t="shared" si="562"/>
        <v>0</v>
      </c>
      <c r="AZ391" s="77">
        <f t="shared" si="563"/>
        <v>0</v>
      </c>
      <c r="BA391" s="101">
        <f t="shared" si="564"/>
        <v>0</v>
      </c>
      <c r="BB391" s="488">
        <f>IF(AY$1="","",SUMIF($H392:$H399,MID($H391,3,10),BB392:BB399))</f>
        <v>0</v>
      </c>
      <c r="BC391" s="488">
        <f>IF(AY$1="","",SUMIF($H392:$H399,MID($H391,3,10),BC392:BC399))</f>
        <v>0</v>
      </c>
      <c r="BD391" s="407"/>
      <c r="BE391" s="322"/>
      <c r="BF391" s="77">
        <f t="shared" si="565"/>
        <v>0</v>
      </c>
      <c r="BG391" s="77">
        <f t="shared" si="566"/>
        <v>0</v>
      </c>
      <c r="BH391" s="101">
        <f t="shared" si="567"/>
        <v>0</v>
      </c>
      <c r="BI391" s="488">
        <f>IF(BF$1="","",SUMIF($H392:$H399,MID($H391,3,10),BI392:BI399))</f>
        <v>0</v>
      </c>
      <c r="BJ391" s="488">
        <f>IF(BF$1="","",SUMIF($H392:$H399,MID($H391,3,10),BJ392:BJ399))</f>
        <v>0</v>
      </c>
      <c r="BK391" s="407"/>
      <c r="BL391" s="322"/>
      <c r="BM391" s="77">
        <f t="shared" si="568"/>
        <v>0</v>
      </c>
      <c r="BN391" s="77">
        <f t="shared" si="569"/>
        <v>0</v>
      </c>
      <c r="BO391" s="101">
        <f t="shared" si="570"/>
        <v>0</v>
      </c>
      <c r="BP391" s="488">
        <f>IF(BM$1="","",SUMIF($H392:$H399,MID($H391,3,10),BP392:BP399))</f>
        <v>0</v>
      </c>
      <c r="BQ391" s="488">
        <f>IF(BM$1="","",SUMIF($H392:$H399,MID($H391,3,10),BQ392:BQ399))</f>
        <v>0</v>
      </c>
      <c r="BR391" s="407"/>
      <c r="BS391" s="322"/>
      <c r="BT391" s="77">
        <f t="shared" si="571"/>
        <v>0</v>
      </c>
      <c r="BU391" s="77">
        <f t="shared" si="572"/>
        <v>0</v>
      </c>
      <c r="BV391" s="101">
        <f t="shared" si="573"/>
        <v>0</v>
      </c>
      <c r="BW391" s="488">
        <f>IF(BT$1="","",SUMIF($H392:$H399,MID($H391,3,10),BW392:BW399))</f>
        <v>0</v>
      </c>
      <c r="BX391" s="488">
        <f>IF(BT$1="","",SUMIF($H392:$H399,MID($H391,3,10),BX392:BX399))</f>
        <v>0</v>
      </c>
      <c r="BY391" s="407"/>
      <c r="BZ391" s="322"/>
      <c r="CA391" s="77">
        <f t="shared" si="574"/>
        <v>0</v>
      </c>
      <c r="CB391" s="77">
        <f t="shared" si="575"/>
        <v>0</v>
      </c>
      <c r="CC391" s="101">
        <f t="shared" si="576"/>
        <v>0</v>
      </c>
      <c r="CD391" s="488">
        <f>IF(CA$1="","",SUMIF($H392:$H399,MID($H391,3,10),CD392:CD399))</f>
        <v>0</v>
      </c>
      <c r="CE391" s="488">
        <f>IF(CA$1="","",SUMIF($H392:$H399,MID($H391,3,10),CE392:CE399))</f>
        <v>0</v>
      </c>
      <c r="CF391" s="407"/>
      <c r="CG391" s="322"/>
      <c r="CH391" s="77">
        <f t="shared" si="577"/>
        <v>0</v>
      </c>
      <c r="CI391" s="77">
        <f t="shared" si="578"/>
        <v>0</v>
      </c>
      <c r="CJ391" s="101">
        <f t="shared" si="579"/>
        <v>0</v>
      </c>
      <c r="CK391" s="488">
        <f>IF(CH$1="","",SUMIF($H392:$H399,MID($H391,3,10),CK392:CK399))</f>
        <v>0</v>
      </c>
      <c r="CL391" s="488">
        <f>IF(CH$1="","",SUMIF($H392:$H399,MID($H391,3,10),CL392:CL399))</f>
        <v>0</v>
      </c>
      <c r="CM391" s="407"/>
      <c r="CN391" s="322"/>
      <c r="CO391" s="77">
        <f t="shared" si="580"/>
        <v>0</v>
      </c>
      <c r="CP391" s="77">
        <f t="shared" si="581"/>
        <v>0</v>
      </c>
      <c r="CQ391" s="101">
        <f t="shared" si="582"/>
        <v>0</v>
      </c>
      <c r="CR391" s="488">
        <f>IF(CO$1="","",SUMIF($H392:$H399,MID($H391,3,10),CR392:CR399))</f>
        <v>0</v>
      </c>
      <c r="CS391" s="488">
        <f>IF(CO$1="","",SUMIF($H392:$H399,MID($H391,3,10),CS392:CS399))</f>
        <v>0</v>
      </c>
      <c r="CT391" s="407"/>
      <c r="CU391" s="322"/>
      <c r="CV391" s="77">
        <f t="shared" si="583"/>
        <v>0</v>
      </c>
      <c r="CW391" s="77">
        <f t="shared" si="584"/>
        <v>0</v>
      </c>
      <c r="CX391" s="101">
        <f t="shared" si="585"/>
        <v>0</v>
      </c>
      <c r="CY391" s="488">
        <f>IF(CV$1="","",SUMIF($H392:$H399,MID($H391,3,10),CY392:CY399))</f>
        <v>0</v>
      </c>
      <c r="CZ391" s="488">
        <f>IF(CV$1="","",SUMIF($H392:$H399,MID($H391,3,10),CZ392:CZ399))</f>
        <v>0</v>
      </c>
      <c r="DA391" s="407"/>
      <c r="DB391" s="322"/>
      <c r="DC391" s="77">
        <f t="shared" si="586"/>
        <v>0</v>
      </c>
      <c r="DD391" s="77">
        <f t="shared" si="587"/>
        <v>0</v>
      </c>
      <c r="DE391" s="101">
        <f t="shared" si="588"/>
        <v>0</v>
      </c>
      <c r="DF391" s="488">
        <f>IF(DC$1="","",SUMIF($H392:$H399,MID($H391,3,10),DF392:DF399))</f>
        <v>0</v>
      </c>
      <c r="DG391" s="488">
        <f>IF(DC$1="","",SUMIF($H392:$H399,MID($H391,3,10),DG392:DG399))</f>
        <v>0</v>
      </c>
      <c r="DH391" s="407"/>
      <c r="DI391" s="322"/>
      <c r="DJ391" s="77">
        <f t="shared" si="589"/>
        <v>0</v>
      </c>
      <c r="DK391" s="77">
        <f t="shared" si="590"/>
        <v>0</v>
      </c>
      <c r="DL391" s="101">
        <f t="shared" si="591"/>
        <v>0</v>
      </c>
      <c r="DM391" s="488">
        <f>IF(DJ$1="","",SUMIF($H392:$H399,MID($H391,3,10),DM392:DM399))</f>
        <v>0</v>
      </c>
      <c r="DN391" s="488">
        <f>IF(DJ$1="","",SUMIF($H392:$H399,MID($H391,3,10),DN392:DN399))</f>
        <v>0</v>
      </c>
      <c r="DO391" s="407"/>
      <c r="DP391" s="322"/>
      <c r="DQ391" s="77">
        <f t="shared" si="592"/>
        <v>0</v>
      </c>
      <c r="DR391" s="77">
        <f t="shared" si="593"/>
        <v>0</v>
      </c>
      <c r="DS391" s="101">
        <f t="shared" si="594"/>
        <v>0</v>
      </c>
      <c r="DT391" s="488">
        <f>IF(DQ$1="","",SUMIF($H392:$H399,MID($H391,3,10),DT392:DT399))</f>
        <v>0</v>
      </c>
      <c r="DU391" s="488">
        <f>IF(DQ$1="","",SUMIF($H392:$H399,MID($H391,3,10),DU392:DU399))</f>
        <v>0</v>
      </c>
      <c r="DV391" s="407"/>
    </row>
    <row r="392" spans="1:126" ht="12.75" outlineLevel="1" x14ac:dyDescent="0.2">
      <c r="A392" s="92" t="s">
        <v>1</v>
      </c>
      <c r="B392" s="159" t="s">
        <v>105</v>
      </c>
      <c r="C392" s="53"/>
      <c r="D392" s="53"/>
      <c r="E392" s="102">
        <f t="shared" si="542"/>
        <v>0</v>
      </c>
      <c r="F392" s="147"/>
      <c r="G392" s="18" t="s">
        <v>71</v>
      </c>
      <c r="H392" s="323" t="s">
        <v>338</v>
      </c>
      <c r="I392" s="79">
        <f t="shared" si="543"/>
        <v>0</v>
      </c>
      <c r="J392" s="79">
        <f t="shared" si="544"/>
        <v>0</v>
      </c>
      <c r="K392" s="102">
        <f t="shared" si="545"/>
        <v>0</v>
      </c>
      <c r="L392" s="535"/>
      <c r="M392" s="535"/>
      <c r="N392" s="407"/>
      <c r="O392" s="322" t="str">
        <f t="shared" si="546"/>
        <v>SMS</v>
      </c>
      <c r="P392" s="79">
        <f t="shared" si="547"/>
        <v>0</v>
      </c>
      <c r="Q392" s="79">
        <f t="shared" si="548"/>
        <v>0</v>
      </c>
      <c r="R392" s="102">
        <f t="shared" si="549"/>
        <v>0</v>
      </c>
      <c r="S392" s="535"/>
      <c r="T392" s="535"/>
      <c r="U392" s="407"/>
      <c r="V392" s="322"/>
      <c r="W392" s="79">
        <f t="shared" si="550"/>
        <v>0</v>
      </c>
      <c r="X392" s="79">
        <f t="shared" si="551"/>
        <v>0</v>
      </c>
      <c r="Y392" s="102">
        <f t="shared" si="552"/>
        <v>0</v>
      </c>
      <c r="Z392" s="535"/>
      <c r="AA392" s="535"/>
      <c r="AB392" s="407"/>
      <c r="AC392" s="322"/>
      <c r="AD392" s="79">
        <f t="shared" si="553"/>
        <v>0</v>
      </c>
      <c r="AE392" s="79">
        <f t="shared" si="554"/>
        <v>0</v>
      </c>
      <c r="AF392" s="102">
        <f t="shared" si="555"/>
        <v>0</v>
      </c>
      <c r="AG392" s="535"/>
      <c r="AH392" s="535"/>
      <c r="AI392" s="407"/>
      <c r="AJ392" s="322"/>
      <c r="AK392" s="79">
        <f t="shared" si="556"/>
        <v>0</v>
      </c>
      <c r="AL392" s="79">
        <f t="shared" si="557"/>
        <v>0</v>
      </c>
      <c r="AM392" s="102">
        <f t="shared" si="558"/>
        <v>0</v>
      </c>
      <c r="AN392" s="535"/>
      <c r="AO392" s="535"/>
      <c r="AP392" s="407"/>
      <c r="AQ392" s="322"/>
      <c r="AR392" s="79">
        <f t="shared" si="559"/>
        <v>0</v>
      </c>
      <c r="AS392" s="79">
        <f t="shared" si="560"/>
        <v>0</v>
      </c>
      <c r="AT392" s="102">
        <f t="shared" si="561"/>
        <v>0</v>
      </c>
      <c r="AU392" s="535"/>
      <c r="AV392" s="535"/>
      <c r="AW392" s="407"/>
      <c r="AX392" s="322"/>
      <c r="AY392" s="79">
        <f t="shared" si="562"/>
        <v>0</v>
      </c>
      <c r="AZ392" s="79">
        <f t="shared" si="563"/>
        <v>0</v>
      </c>
      <c r="BA392" s="102">
        <f t="shared" si="564"/>
        <v>0</v>
      </c>
      <c r="BB392" s="535"/>
      <c r="BC392" s="535"/>
      <c r="BD392" s="407"/>
      <c r="BE392" s="322"/>
      <c r="BF392" s="79">
        <f t="shared" si="565"/>
        <v>0</v>
      </c>
      <c r="BG392" s="79">
        <f t="shared" si="566"/>
        <v>0</v>
      </c>
      <c r="BH392" s="102">
        <f t="shared" si="567"/>
        <v>0</v>
      </c>
      <c r="BI392" s="535"/>
      <c r="BJ392" s="535"/>
      <c r="BK392" s="407"/>
      <c r="BL392" s="322"/>
      <c r="BM392" s="79">
        <f t="shared" si="568"/>
        <v>0</v>
      </c>
      <c r="BN392" s="79">
        <f t="shared" si="569"/>
        <v>0</v>
      </c>
      <c r="BO392" s="102">
        <f t="shared" si="570"/>
        <v>0</v>
      </c>
      <c r="BP392" s="535"/>
      <c r="BQ392" s="535"/>
      <c r="BR392" s="407"/>
      <c r="BS392" s="322"/>
      <c r="BT392" s="79">
        <f t="shared" si="571"/>
        <v>0</v>
      </c>
      <c r="BU392" s="79">
        <f t="shared" si="572"/>
        <v>0</v>
      </c>
      <c r="BV392" s="102">
        <f t="shared" si="573"/>
        <v>0</v>
      </c>
      <c r="BW392" s="535"/>
      <c r="BX392" s="535"/>
      <c r="BY392" s="407"/>
      <c r="BZ392" s="322"/>
      <c r="CA392" s="79">
        <f t="shared" si="574"/>
        <v>0</v>
      </c>
      <c r="CB392" s="79">
        <f t="shared" si="575"/>
        <v>0</v>
      </c>
      <c r="CC392" s="102">
        <f t="shared" si="576"/>
        <v>0</v>
      </c>
      <c r="CD392" s="535"/>
      <c r="CE392" s="535"/>
      <c r="CF392" s="407"/>
      <c r="CG392" s="322"/>
      <c r="CH392" s="79">
        <f t="shared" si="577"/>
        <v>0</v>
      </c>
      <c r="CI392" s="79">
        <f t="shared" si="578"/>
        <v>0</v>
      </c>
      <c r="CJ392" s="102">
        <f t="shared" si="579"/>
        <v>0</v>
      </c>
      <c r="CK392" s="535"/>
      <c r="CL392" s="535"/>
      <c r="CM392" s="407"/>
      <c r="CN392" s="322"/>
      <c r="CO392" s="79">
        <f t="shared" si="580"/>
        <v>0</v>
      </c>
      <c r="CP392" s="79">
        <f t="shared" si="581"/>
        <v>0</v>
      </c>
      <c r="CQ392" s="102">
        <f t="shared" si="582"/>
        <v>0</v>
      </c>
      <c r="CR392" s="535"/>
      <c r="CS392" s="535"/>
      <c r="CT392" s="407"/>
      <c r="CU392" s="322"/>
      <c r="CV392" s="79">
        <f t="shared" si="583"/>
        <v>0</v>
      </c>
      <c r="CW392" s="79">
        <f t="shared" si="584"/>
        <v>0</v>
      </c>
      <c r="CX392" s="102">
        <f t="shared" si="585"/>
        <v>0</v>
      </c>
      <c r="CY392" s="535"/>
      <c r="CZ392" s="535"/>
      <c r="DA392" s="407"/>
      <c r="DB392" s="322"/>
      <c r="DC392" s="79">
        <f t="shared" si="586"/>
        <v>0</v>
      </c>
      <c r="DD392" s="79">
        <f t="shared" si="587"/>
        <v>0</v>
      </c>
      <c r="DE392" s="102">
        <f t="shared" si="588"/>
        <v>0</v>
      </c>
      <c r="DF392" s="535"/>
      <c r="DG392" s="535"/>
      <c r="DH392" s="407"/>
      <c r="DI392" s="322"/>
      <c r="DJ392" s="79">
        <f t="shared" si="589"/>
        <v>0</v>
      </c>
      <c r="DK392" s="79">
        <f t="shared" si="590"/>
        <v>0</v>
      </c>
      <c r="DL392" s="102">
        <f t="shared" si="591"/>
        <v>0</v>
      </c>
      <c r="DM392" s="535"/>
      <c r="DN392" s="535"/>
      <c r="DO392" s="407"/>
      <c r="DP392" s="322"/>
      <c r="DQ392" s="79">
        <f t="shared" si="592"/>
        <v>0</v>
      </c>
      <c r="DR392" s="79">
        <f t="shared" si="593"/>
        <v>0</v>
      </c>
      <c r="DS392" s="102">
        <f t="shared" si="594"/>
        <v>0</v>
      </c>
      <c r="DT392" s="535"/>
      <c r="DU392" s="535"/>
      <c r="DV392" s="407"/>
    </row>
    <row r="393" spans="1:126" ht="12.75" outlineLevel="1" x14ac:dyDescent="0.2">
      <c r="A393" s="92" t="s">
        <v>16</v>
      </c>
      <c r="B393" s="167"/>
      <c r="C393" s="53"/>
      <c r="D393" s="53"/>
      <c r="E393" s="102">
        <f t="shared" si="542"/>
        <v>0</v>
      </c>
      <c r="F393" s="147"/>
      <c r="G393" s="18" t="s">
        <v>72</v>
      </c>
      <c r="H393" s="323" t="s">
        <v>338</v>
      </c>
      <c r="I393" s="79">
        <f t="shared" si="543"/>
        <v>0</v>
      </c>
      <c r="J393" s="79">
        <f t="shared" si="544"/>
        <v>0</v>
      </c>
      <c r="K393" s="102">
        <f t="shared" si="545"/>
        <v>0</v>
      </c>
      <c r="L393" s="535"/>
      <c r="M393" s="535"/>
      <c r="N393" s="407"/>
      <c r="O393" s="322" t="str">
        <f t="shared" si="546"/>
        <v>SMS</v>
      </c>
      <c r="P393" s="79">
        <f t="shared" si="547"/>
        <v>0</v>
      </c>
      <c r="Q393" s="79">
        <f t="shared" si="548"/>
        <v>0</v>
      </c>
      <c r="R393" s="102">
        <f t="shared" si="549"/>
        <v>0</v>
      </c>
      <c r="S393" s="535"/>
      <c r="T393" s="535"/>
      <c r="U393" s="407"/>
      <c r="V393" s="322"/>
      <c r="W393" s="79">
        <f t="shared" si="550"/>
        <v>0</v>
      </c>
      <c r="X393" s="79">
        <f t="shared" si="551"/>
        <v>0</v>
      </c>
      <c r="Y393" s="102">
        <f t="shared" si="552"/>
        <v>0</v>
      </c>
      <c r="Z393" s="535"/>
      <c r="AA393" s="535"/>
      <c r="AB393" s="407"/>
      <c r="AC393" s="322"/>
      <c r="AD393" s="79">
        <f t="shared" si="553"/>
        <v>0</v>
      </c>
      <c r="AE393" s="79">
        <f t="shared" si="554"/>
        <v>0</v>
      </c>
      <c r="AF393" s="102">
        <f t="shared" si="555"/>
        <v>0</v>
      </c>
      <c r="AG393" s="535"/>
      <c r="AH393" s="535"/>
      <c r="AI393" s="407"/>
      <c r="AJ393" s="322"/>
      <c r="AK393" s="79">
        <f t="shared" si="556"/>
        <v>0</v>
      </c>
      <c r="AL393" s="79">
        <f t="shared" si="557"/>
        <v>0</v>
      </c>
      <c r="AM393" s="102">
        <f t="shared" si="558"/>
        <v>0</v>
      </c>
      <c r="AN393" s="535"/>
      <c r="AO393" s="535"/>
      <c r="AP393" s="407"/>
      <c r="AQ393" s="322"/>
      <c r="AR393" s="79">
        <f t="shared" si="559"/>
        <v>0</v>
      </c>
      <c r="AS393" s="79">
        <f t="shared" si="560"/>
        <v>0</v>
      </c>
      <c r="AT393" s="102">
        <f t="shared" si="561"/>
        <v>0</v>
      </c>
      <c r="AU393" s="535"/>
      <c r="AV393" s="535"/>
      <c r="AW393" s="407"/>
      <c r="AX393" s="322"/>
      <c r="AY393" s="79">
        <f t="shared" si="562"/>
        <v>0</v>
      </c>
      <c r="AZ393" s="79">
        <f t="shared" si="563"/>
        <v>0</v>
      </c>
      <c r="BA393" s="102">
        <f t="shared" si="564"/>
        <v>0</v>
      </c>
      <c r="BB393" s="535"/>
      <c r="BC393" s="535"/>
      <c r="BD393" s="407"/>
      <c r="BE393" s="322"/>
      <c r="BF393" s="79">
        <f t="shared" si="565"/>
        <v>0</v>
      </c>
      <c r="BG393" s="79">
        <f t="shared" si="566"/>
        <v>0</v>
      </c>
      <c r="BH393" s="102">
        <f t="shared" si="567"/>
        <v>0</v>
      </c>
      <c r="BI393" s="535"/>
      <c r="BJ393" s="535"/>
      <c r="BK393" s="407"/>
      <c r="BL393" s="322"/>
      <c r="BM393" s="79">
        <f t="shared" si="568"/>
        <v>0</v>
      </c>
      <c r="BN393" s="79">
        <f t="shared" si="569"/>
        <v>0</v>
      </c>
      <c r="BO393" s="102">
        <f t="shared" si="570"/>
        <v>0</v>
      </c>
      <c r="BP393" s="535"/>
      <c r="BQ393" s="535"/>
      <c r="BR393" s="407"/>
      <c r="BS393" s="322"/>
      <c r="BT393" s="79">
        <f t="shared" si="571"/>
        <v>0</v>
      </c>
      <c r="BU393" s="79">
        <f t="shared" si="572"/>
        <v>0</v>
      </c>
      <c r="BV393" s="102">
        <f t="shared" si="573"/>
        <v>0</v>
      </c>
      <c r="BW393" s="535"/>
      <c r="BX393" s="535"/>
      <c r="BY393" s="407"/>
      <c r="BZ393" s="322"/>
      <c r="CA393" s="79">
        <f t="shared" si="574"/>
        <v>0</v>
      </c>
      <c r="CB393" s="79">
        <f t="shared" si="575"/>
        <v>0</v>
      </c>
      <c r="CC393" s="102">
        <f t="shared" si="576"/>
        <v>0</v>
      </c>
      <c r="CD393" s="535"/>
      <c r="CE393" s="535"/>
      <c r="CF393" s="407"/>
      <c r="CG393" s="322"/>
      <c r="CH393" s="79">
        <f t="shared" si="577"/>
        <v>0</v>
      </c>
      <c r="CI393" s="79">
        <f t="shared" si="578"/>
        <v>0</v>
      </c>
      <c r="CJ393" s="102">
        <f t="shared" si="579"/>
        <v>0</v>
      </c>
      <c r="CK393" s="535"/>
      <c r="CL393" s="535"/>
      <c r="CM393" s="407"/>
      <c r="CN393" s="322"/>
      <c r="CO393" s="79">
        <f t="shared" si="580"/>
        <v>0</v>
      </c>
      <c r="CP393" s="79">
        <f t="shared" si="581"/>
        <v>0</v>
      </c>
      <c r="CQ393" s="102">
        <f t="shared" si="582"/>
        <v>0</v>
      </c>
      <c r="CR393" s="535"/>
      <c r="CS393" s="535"/>
      <c r="CT393" s="407"/>
      <c r="CU393" s="322"/>
      <c r="CV393" s="79">
        <f t="shared" si="583"/>
        <v>0</v>
      </c>
      <c r="CW393" s="79">
        <f t="shared" si="584"/>
        <v>0</v>
      </c>
      <c r="CX393" s="102">
        <f t="shared" si="585"/>
        <v>0</v>
      </c>
      <c r="CY393" s="535"/>
      <c r="CZ393" s="535"/>
      <c r="DA393" s="407"/>
      <c r="DB393" s="322"/>
      <c r="DC393" s="79">
        <f t="shared" si="586"/>
        <v>0</v>
      </c>
      <c r="DD393" s="79">
        <f t="shared" si="587"/>
        <v>0</v>
      </c>
      <c r="DE393" s="102">
        <f t="shared" si="588"/>
        <v>0</v>
      </c>
      <c r="DF393" s="535"/>
      <c r="DG393" s="535"/>
      <c r="DH393" s="407"/>
      <c r="DI393" s="322"/>
      <c r="DJ393" s="79">
        <f t="shared" si="589"/>
        <v>0</v>
      </c>
      <c r="DK393" s="79">
        <f t="shared" si="590"/>
        <v>0</v>
      </c>
      <c r="DL393" s="102">
        <f t="shared" si="591"/>
        <v>0</v>
      </c>
      <c r="DM393" s="535"/>
      <c r="DN393" s="535"/>
      <c r="DO393" s="407"/>
      <c r="DP393" s="322"/>
      <c r="DQ393" s="79">
        <f t="shared" si="592"/>
        <v>0</v>
      </c>
      <c r="DR393" s="79">
        <f t="shared" si="593"/>
        <v>0</v>
      </c>
      <c r="DS393" s="102">
        <f t="shared" si="594"/>
        <v>0</v>
      </c>
      <c r="DT393" s="535"/>
      <c r="DU393" s="535"/>
      <c r="DV393" s="407"/>
    </row>
    <row r="394" spans="1:126" ht="12.75" outlineLevel="1" x14ac:dyDescent="0.2">
      <c r="A394" s="92" t="s">
        <v>101</v>
      </c>
      <c r="B394" s="159" t="s">
        <v>103</v>
      </c>
      <c r="C394" s="53"/>
      <c r="D394" s="53"/>
      <c r="E394" s="102">
        <f t="shared" si="542"/>
        <v>0</v>
      </c>
      <c r="F394" s="147"/>
      <c r="G394" s="18"/>
      <c r="H394" s="323" t="s">
        <v>338</v>
      </c>
      <c r="I394" s="79">
        <f t="shared" si="543"/>
        <v>0</v>
      </c>
      <c r="J394" s="79">
        <f t="shared" si="544"/>
        <v>0</v>
      </c>
      <c r="K394" s="102">
        <f t="shared" si="545"/>
        <v>0</v>
      </c>
      <c r="L394" s="535"/>
      <c r="M394" s="535"/>
      <c r="N394" s="407"/>
      <c r="O394" s="322" t="str">
        <f t="shared" si="546"/>
        <v>SMS</v>
      </c>
      <c r="P394" s="79">
        <f t="shared" si="547"/>
        <v>0</v>
      </c>
      <c r="Q394" s="79">
        <f t="shared" si="548"/>
        <v>0</v>
      </c>
      <c r="R394" s="102">
        <f t="shared" si="549"/>
        <v>0</v>
      </c>
      <c r="S394" s="535"/>
      <c r="T394" s="535"/>
      <c r="U394" s="407"/>
      <c r="V394" s="322"/>
      <c r="W394" s="79">
        <f t="shared" si="550"/>
        <v>0</v>
      </c>
      <c r="X394" s="79">
        <f t="shared" si="551"/>
        <v>0</v>
      </c>
      <c r="Y394" s="102">
        <f t="shared" si="552"/>
        <v>0</v>
      </c>
      <c r="Z394" s="535"/>
      <c r="AA394" s="535"/>
      <c r="AB394" s="407"/>
      <c r="AC394" s="322"/>
      <c r="AD394" s="79">
        <f t="shared" si="553"/>
        <v>0</v>
      </c>
      <c r="AE394" s="79">
        <f t="shared" si="554"/>
        <v>0</v>
      </c>
      <c r="AF394" s="102">
        <f t="shared" si="555"/>
        <v>0</v>
      </c>
      <c r="AG394" s="535"/>
      <c r="AH394" s="535"/>
      <c r="AI394" s="407"/>
      <c r="AJ394" s="322"/>
      <c r="AK394" s="79">
        <f t="shared" si="556"/>
        <v>0</v>
      </c>
      <c r="AL394" s="79">
        <f t="shared" si="557"/>
        <v>0</v>
      </c>
      <c r="AM394" s="102">
        <f t="shared" si="558"/>
        <v>0</v>
      </c>
      <c r="AN394" s="535"/>
      <c r="AO394" s="535"/>
      <c r="AP394" s="407"/>
      <c r="AQ394" s="322"/>
      <c r="AR394" s="79">
        <f t="shared" si="559"/>
        <v>0</v>
      </c>
      <c r="AS394" s="79">
        <f t="shared" si="560"/>
        <v>0</v>
      </c>
      <c r="AT394" s="102">
        <f t="shared" si="561"/>
        <v>0</v>
      </c>
      <c r="AU394" s="535"/>
      <c r="AV394" s="535"/>
      <c r="AW394" s="407"/>
      <c r="AX394" s="322"/>
      <c r="AY394" s="79">
        <f t="shared" si="562"/>
        <v>0</v>
      </c>
      <c r="AZ394" s="79">
        <f t="shared" si="563"/>
        <v>0</v>
      </c>
      <c r="BA394" s="102">
        <f t="shared" si="564"/>
        <v>0</v>
      </c>
      <c r="BB394" s="535"/>
      <c r="BC394" s="535"/>
      <c r="BD394" s="407"/>
      <c r="BE394" s="322"/>
      <c r="BF394" s="79">
        <f t="shared" si="565"/>
        <v>0</v>
      </c>
      <c r="BG394" s="79">
        <f t="shared" si="566"/>
        <v>0</v>
      </c>
      <c r="BH394" s="102">
        <f t="shared" si="567"/>
        <v>0</v>
      </c>
      <c r="BI394" s="535"/>
      <c r="BJ394" s="535"/>
      <c r="BK394" s="407"/>
      <c r="BL394" s="322"/>
      <c r="BM394" s="79">
        <f t="shared" si="568"/>
        <v>0</v>
      </c>
      <c r="BN394" s="79">
        <f t="shared" si="569"/>
        <v>0</v>
      </c>
      <c r="BO394" s="102">
        <f t="shared" si="570"/>
        <v>0</v>
      </c>
      <c r="BP394" s="535"/>
      <c r="BQ394" s="535"/>
      <c r="BR394" s="407"/>
      <c r="BS394" s="322"/>
      <c r="BT394" s="79">
        <f t="shared" si="571"/>
        <v>0</v>
      </c>
      <c r="BU394" s="79">
        <f t="shared" si="572"/>
        <v>0</v>
      </c>
      <c r="BV394" s="102">
        <f t="shared" si="573"/>
        <v>0</v>
      </c>
      <c r="BW394" s="535"/>
      <c r="BX394" s="535"/>
      <c r="BY394" s="407"/>
      <c r="BZ394" s="322"/>
      <c r="CA394" s="79">
        <f t="shared" si="574"/>
        <v>0</v>
      </c>
      <c r="CB394" s="79">
        <f t="shared" si="575"/>
        <v>0</v>
      </c>
      <c r="CC394" s="102">
        <f t="shared" si="576"/>
        <v>0</v>
      </c>
      <c r="CD394" s="535"/>
      <c r="CE394" s="535"/>
      <c r="CF394" s="407"/>
      <c r="CG394" s="322"/>
      <c r="CH394" s="79">
        <f t="shared" si="577"/>
        <v>0</v>
      </c>
      <c r="CI394" s="79">
        <f t="shared" si="578"/>
        <v>0</v>
      </c>
      <c r="CJ394" s="102">
        <f t="shared" si="579"/>
        <v>0</v>
      </c>
      <c r="CK394" s="535"/>
      <c r="CL394" s="535"/>
      <c r="CM394" s="407"/>
      <c r="CN394" s="322"/>
      <c r="CO394" s="79">
        <f t="shared" si="580"/>
        <v>0</v>
      </c>
      <c r="CP394" s="79">
        <f t="shared" si="581"/>
        <v>0</v>
      </c>
      <c r="CQ394" s="102">
        <f t="shared" si="582"/>
        <v>0</v>
      </c>
      <c r="CR394" s="535"/>
      <c r="CS394" s="535"/>
      <c r="CT394" s="407"/>
      <c r="CU394" s="322"/>
      <c r="CV394" s="79">
        <f t="shared" si="583"/>
        <v>0</v>
      </c>
      <c r="CW394" s="79">
        <f t="shared" si="584"/>
        <v>0</v>
      </c>
      <c r="CX394" s="102">
        <f t="shared" si="585"/>
        <v>0</v>
      </c>
      <c r="CY394" s="535"/>
      <c r="CZ394" s="535"/>
      <c r="DA394" s="407"/>
      <c r="DB394" s="322"/>
      <c r="DC394" s="79">
        <f t="shared" si="586"/>
        <v>0</v>
      </c>
      <c r="DD394" s="79">
        <f t="shared" si="587"/>
        <v>0</v>
      </c>
      <c r="DE394" s="102">
        <f t="shared" si="588"/>
        <v>0</v>
      </c>
      <c r="DF394" s="535"/>
      <c r="DG394" s="535"/>
      <c r="DH394" s="407"/>
      <c r="DI394" s="322"/>
      <c r="DJ394" s="79">
        <f t="shared" si="589"/>
        <v>0</v>
      </c>
      <c r="DK394" s="79">
        <f t="shared" si="590"/>
        <v>0</v>
      </c>
      <c r="DL394" s="102">
        <f t="shared" si="591"/>
        <v>0</v>
      </c>
      <c r="DM394" s="535"/>
      <c r="DN394" s="535"/>
      <c r="DO394" s="407"/>
      <c r="DP394" s="322"/>
      <c r="DQ394" s="79">
        <f t="shared" si="592"/>
        <v>0</v>
      </c>
      <c r="DR394" s="79">
        <f t="shared" si="593"/>
        <v>0</v>
      </c>
      <c r="DS394" s="102">
        <f t="shared" si="594"/>
        <v>0</v>
      </c>
      <c r="DT394" s="535"/>
      <c r="DU394" s="535"/>
      <c r="DV394" s="407"/>
    </row>
    <row r="395" spans="1:126" ht="12.75" outlineLevel="1" x14ac:dyDescent="0.2">
      <c r="A395" s="92" t="s">
        <v>101</v>
      </c>
      <c r="B395" s="159" t="s">
        <v>103</v>
      </c>
      <c r="C395" s="53"/>
      <c r="D395" s="53"/>
      <c r="E395" s="102">
        <f t="shared" si="542"/>
        <v>0</v>
      </c>
      <c r="F395" s="147"/>
      <c r="G395" s="18"/>
      <c r="H395" s="323" t="s">
        <v>338</v>
      </c>
      <c r="I395" s="79">
        <f t="shared" si="543"/>
        <v>0</v>
      </c>
      <c r="J395" s="79">
        <f t="shared" si="544"/>
        <v>0</v>
      </c>
      <c r="K395" s="102">
        <f t="shared" si="545"/>
        <v>0</v>
      </c>
      <c r="L395" s="535"/>
      <c r="M395" s="535"/>
      <c r="N395" s="407"/>
      <c r="O395" s="322" t="str">
        <f t="shared" si="546"/>
        <v>SMS</v>
      </c>
      <c r="P395" s="79">
        <f t="shared" si="547"/>
        <v>0</v>
      </c>
      <c r="Q395" s="79">
        <f t="shared" si="548"/>
        <v>0</v>
      </c>
      <c r="R395" s="102">
        <f t="shared" si="549"/>
        <v>0</v>
      </c>
      <c r="S395" s="535"/>
      <c r="T395" s="535"/>
      <c r="U395" s="407"/>
      <c r="V395" s="322"/>
      <c r="W395" s="79">
        <f t="shared" si="550"/>
        <v>0</v>
      </c>
      <c r="X395" s="79">
        <f t="shared" si="551"/>
        <v>0</v>
      </c>
      <c r="Y395" s="102">
        <f t="shared" si="552"/>
        <v>0</v>
      </c>
      <c r="Z395" s="535"/>
      <c r="AA395" s="535"/>
      <c r="AB395" s="407"/>
      <c r="AC395" s="322"/>
      <c r="AD395" s="79">
        <f t="shared" si="553"/>
        <v>0</v>
      </c>
      <c r="AE395" s="79">
        <f t="shared" si="554"/>
        <v>0</v>
      </c>
      <c r="AF395" s="102">
        <f t="shared" si="555"/>
        <v>0</v>
      </c>
      <c r="AG395" s="535"/>
      <c r="AH395" s="535"/>
      <c r="AI395" s="407"/>
      <c r="AJ395" s="322"/>
      <c r="AK395" s="79">
        <f t="shared" si="556"/>
        <v>0</v>
      </c>
      <c r="AL395" s="79">
        <f t="shared" si="557"/>
        <v>0</v>
      </c>
      <c r="AM395" s="102">
        <f t="shared" si="558"/>
        <v>0</v>
      </c>
      <c r="AN395" s="535"/>
      <c r="AO395" s="535"/>
      <c r="AP395" s="407"/>
      <c r="AQ395" s="322"/>
      <c r="AR395" s="79">
        <f t="shared" si="559"/>
        <v>0</v>
      </c>
      <c r="AS395" s="79">
        <f t="shared" si="560"/>
        <v>0</v>
      </c>
      <c r="AT395" s="102">
        <f t="shared" si="561"/>
        <v>0</v>
      </c>
      <c r="AU395" s="535"/>
      <c r="AV395" s="535"/>
      <c r="AW395" s="407"/>
      <c r="AX395" s="322"/>
      <c r="AY395" s="79">
        <f t="shared" si="562"/>
        <v>0</v>
      </c>
      <c r="AZ395" s="79">
        <f t="shared" si="563"/>
        <v>0</v>
      </c>
      <c r="BA395" s="102">
        <f t="shared" si="564"/>
        <v>0</v>
      </c>
      <c r="BB395" s="535"/>
      <c r="BC395" s="535"/>
      <c r="BD395" s="407"/>
      <c r="BE395" s="322"/>
      <c r="BF395" s="79">
        <f t="shared" si="565"/>
        <v>0</v>
      </c>
      <c r="BG395" s="79">
        <f t="shared" si="566"/>
        <v>0</v>
      </c>
      <c r="BH395" s="102">
        <f t="shared" si="567"/>
        <v>0</v>
      </c>
      <c r="BI395" s="535"/>
      <c r="BJ395" s="535"/>
      <c r="BK395" s="407"/>
      <c r="BL395" s="322"/>
      <c r="BM395" s="79">
        <f t="shared" si="568"/>
        <v>0</v>
      </c>
      <c r="BN395" s="79">
        <f t="shared" si="569"/>
        <v>0</v>
      </c>
      <c r="BO395" s="102">
        <f t="shared" si="570"/>
        <v>0</v>
      </c>
      <c r="BP395" s="535"/>
      <c r="BQ395" s="535"/>
      <c r="BR395" s="407"/>
      <c r="BS395" s="322"/>
      <c r="BT395" s="79">
        <f t="shared" si="571"/>
        <v>0</v>
      </c>
      <c r="BU395" s="79">
        <f t="shared" si="572"/>
        <v>0</v>
      </c>
      <c r="BV395" s="102">
        <f t="shared" si="573"/>
        <v>0</v>
      </c>
      <c r="BW395" s="535"/>
      <c r="BX395" s="535"/>
      <c r="BY395" s="407"/>
      <c r="BZ395" s="322"/>
      <c r="CA395" s="79">
        <f t="shared" si="574"/>
        <v>0</v>
      </c>
      <c r="CB395" s="79">
        <f t="shared" si="575"/>
        <v>0</v>
      </c>
      <c r="CC395" s="102">
        <f t="shared" si="576"/>
        <v>0</v>
      </c>
      <c r="CD395" s="535"/>
      <c r="CE395" s="535"/>
      <c r="CF395" s="407"/>
      <c r="CG395" s="322"/>
      <c r="CH395" s="79">
        <f t="shared" si="577"/>
        <v>0</v>
      </c>
      <c r="CI395" s="79">
        <f t="shared" si="578"/>
        <v>0</v>
      </c>
      <c r="CJ395" s="102">
        <f t="shared" si="579"/>
        <v>0</v>
      </c>
      <c r="CK395" s="535"/>
      <c r="CL395" s="535"/>
      <c r="CM395" s="407"/>
      <c r="CN395" s="322"/>
      <c r="CO395" s="79">
        <f t="shared" si="580"/>
        <v>0</v>
      </c>
      <c r="CP395" s="79">
        <f t="shared" si="581"/>
        <v>0</v>
      </c>
      <c r="CQ395" s="102">
        <f t="shared" si="582"/>
        <v>0</v>
      </c>
      <c r="CR395" s="535"/>
      <c r="CS395" s="535"/>
      <c r="CT395" s="407"/>
      <c r="CU395" s="322"/>
      <c r="CV395" s="79">
        <f t="shared" si="583"/>
        <v>0</v>
      </c>
      <c r="CW395" s="79">
        <f t="shared" si="584"/>
        <v>0</v>
      </c>
      <c r="CX395" s="102">
        <f t="shared" si="585"/>
        <v>0</v>
      </c>
      <c r="CY395" s="535"/>
      <c r="CZ395" s="535"/>
      <c r="DA395" s="407"/>
      <c r="DB395" s="322"/>
      <c r="DC395" s="79">
        <f t="shared" si="586"/>
        <v>0</v>
      </c>
      <c r="DD395" s="79">
        <f t="shared" si="587"/>
        <v>0</v>
      </c>
      <c r="DE395" s="102">
        <f t="shared" si="588"/>
        <v>0</v>
      </c>
      <c r="DF395" s="535"/>
      <c r="DG395" s="535"/>
      <c r="DH395" s="407"/>
      <c r="DI395" s="322"/>
      <c r="DJ395" s="79">
        <f t="shared" si="589"/>
        <v>0</v>
      </c>
      <c r="DK395" s="79">
        <f t="shared" si="590"/>
        <v>0</v>
      </c>
      <c r="DL395" s="102">
        <f t="shared" si="591"/>
        <v>0</v>
      </c>
      <c r="DM395" s="535"/>
      <c r="DN395" s="535"/>
      <c r="DO395" s="407"/>
      <c r="DP395" s="322"/>
      <c r="DQ395" s="79">
        <f t="shared" si="592"/>
        <v>0</v>
      </c>
      <c r="DR395" s="79">
        <f t="shared" si="593"/>
        <v>0</v>
      </c>
      <c r="DS395" s="102">
        <f t="shared" si="594"/>
        <v>0</v>
      </c>
      <c r="DT395" s="535"/>
      <c r="DU395" s="535"/>
      <c r="DV395" s="407"/>
    </row>
    <row r="396" spans="1:126" ht="12.75" outlineLevel="1" x14ac:dyDescent="0.2">
      <c r="A396" s="92" t="s">
        <v>101</v>
      </c>
      <c r="B396" s="159" t="s">
        <v>103</v>
      </c>
      <c r="C396" s="53"/>
      <c r="D396" s="53"/>
      <c r="E396" s="102">
        <f t="shared" si="542"/>
        <v>0</v>
      </c>
      <c r="F396" s="147"/>
      <c r="G396" s="18"/>
      <c r="H396" s="323" t="s">
        <v>338</v>
      </c>
      <c r="I396" s="79">
        <f t="shared" si="543"/>
        <v>0</v>
      </c>
      <c r="J396" s="79">
        <f t="shared" si="544"/>
        <v>0</v>
      </c>
      <c r="K396" s="102">
        <f t="shared" si="545"/>
        <v>0</v>
      </c>
      <c r="L396" s="535"/>
      <c r="M396" s="535"/>
      <c r="N396" s="407"/>
      <c r="O396" s="322"/>
      <c r="P396" s="79">
        <f t="shared" si="547"/>
        <v>0</v>
      </c>
      <c r="Q396" s="79">
        <f t="shared" si="548"/>
        <v>0</v>
      </c>
      <c r="R396" s="102">
        <f t="shared" si="549"/>
        <v>0</v>
      </c>
      <c r="S396" s="535"/>
      <c r="T396" s="535"/>
      <c r="U396" s="407"/>
      <c r="V396" s="322"/>
      <c r="W396" s="79">
        <f t="shared" si="550"/>
        <v>0</v>
      </c>
      <c r="X396" s="79">
        <f t="shared" si="551"/>
        <v>0</v>
      </c>
      <c r="Y396" s="102">
        <f t="shared" si="552"/>
        <v>0</v>
      </c>
      <c r="Z396" s="535"/>
      <c r="AA396" s="535"/>
      <c r="AB396" s="407"/>
      <c r="AC396" s="322"/>
      <c r="AD396" s="79">
        <f t="shared" si="553"/>
        <v>0</v>
      </c>
      <c r="AE396" s="79">
        <f t="shared" si="554"/>
        <v>0</v>
      </c>
      <c r="AF396" s="102">
        <f t="shared" si="555"/>
        <v>0</v>
      </c>
      <c r="AG396" s="535"/>
      <c r="AH396" s="535"/>
      <c r="AI396" s="407"/>
      <c r="AJ396" s="322"/>
      <c r="AK396" s="79">
        <f t="shared" si="556"/>
        <v>0</v>
      </c>
      <c r="AL396" s="79">
        <f t="shared" si="557"/>
        <v>0</v>
      </c>
      <c r="AM396" s="102">
        <f t="shared" si="558"/>
        <v>0</v>
      </c>
      <c r="AN396" s="535"/>
      <c r="AO396" s="535"/>
      <c r="AP396" s="407"/>
      <c r="AQ396" s="322"/>
      <c r="AR396" s="79">
        <f t="shared" si="559"/>
        <v>0</v>
      </c>
      <c r="AS396" s="79">
        <f t="shared" si="560"/>
        <v>0</v>
      </c>
      <c r="AT396" s="102">
        <f t="shared" si="561"/>
        <v>0</v>
      </c>
      <c r="AU396" s="535"/>
      <c r="AV396" s="535"/>
      <c r="AW396" s="407"/>
      <c r="AX396" s="322"/>
      <c r="AY396" s="79">
        <f t="shared" si="562"/>
        <v>0</v>
      </c>
      <c r="AZ396" s="79">
        <f t="shared" si="563"/>
        <v>0</v>
      </c>
      <c r="BA396" s="102">
        <f t="shared" si="564"/>
        <v>0</v>
      </c>
      <c r="BB396" s="535"/>
      <c r="BC396" s="535"/>
      <c r="BD396" s="407"/>
      <c r="BE396" s="322"/>
      <c r="BF396" s="79">
        <f t="shared" si="565"/>
        <v>0</v>
      </c>
      <c r="BG396" s="79">
        <f t="shared" si="566"/>
        <v>0</v>
      </c>
      <c r="BH396" s="102">
        <f t="shared" si="567"/>
        <v>0</v>
      </c>
      <c r="BI396" s="535"/>
      <c r="BJ396" s="535"/>
      <c r="BK396" s="407"/>
      <c r="BL396" s="322"/>
      <c r="BM396" s="79">
        <f t="shared" si="568"/>
        <v>0</v>
      </c>
      <c r="BN396" s="79">
        <f t="shared" si="569"/>
        <v>0</v>
      </c>
      <c r="BO396" s="102">
        <f t="shared" si="570"/>
        <v>0</v>
      </c>
      <c r="BP396" s="535"/>
      <c r="BQ396" s="535"/>
      <c r="BR396" s="407"/>
      <c r="BS396" s="322"/>
      <c r="BT396" s="79">
        <f t="shared" si="571"/>
        <v>0</v>
      </c>
      <c r="BU396" s="79">
        <f t="shared" si="572"/>
        <v>0</v>
      </c>
      <c r="BV396" s="102">
        <f t="shared" si="573"/>
        <v>0</v>
      </c>
      <c r="BW396" s="535"/>
      <c r="BX396" s="535"/>
      <c r="BY396" s="407"/>
      <c r="BZ396" s="322"/>
      <c r="CA396" s="79">
        <f t="shared" si="574"/>
        <v>0</v>
      </c>
      <c r="CB396" s="79">
        <f t="shared" si="575"/>
        <v>0</v>
      </c>
      <c r="CC396" s="102">
        <f t="shared" si="576"/>
        <v>0</v>
      </c>
      <c r="CD396" s="535"/>
      <c r="CE396" s="535"/>
      <c r="CF396" s="407"/>
      <c r="CG396" s="322"/>
      <c r="CH396" s="79">
        <f t="shared" si="577"/>
        <v>0</v>
      </c>
      <c r="CI396" s="79">
        <f t="shared" si="578"/>
        <v>0</v>
      </c>
      <c r="CJ396" s="102">
        <f t="shared" si="579"/>
        <v>0</v>
      </c>
      <c r="CK396" s="535"/>
      <c r="CL396" s="535"/>
      <c r="CM396" s="407"/>
      <c r="CN396" s="322"/>
      <c r="CO396" s="79">
        <f t="shared" si="580"/>
        <v>0</v>
      </c>
      <c r="CP396" s="79">
        <f t="shared" si="581"/>
        <v>0</v>
      </c>
      <c r="CQ396" s="102">
        <f t="shared" si="582"/>
        <v>0</v>
      </c>
      <c r="CR396" s="535"/>
      <c r="CS396" s="535"/>
      <c r="CT396" s="407"/>
      <c r="CU396" s="322"/>
      <c r="CV396" s="79">
        <f t="shared" si="583"/>
        <v>0</v>
      </c>
      <c r="CW396" s="79">
        <f t="shared" si="584"/>
        <v>0</v>
      </c>
      <c r="CX396" s="102">
        <f t="shared" si="585"/>
        <v>0</v>
      </c>
      <c r="CY396" s="535"/>
      <c r="CZ396" s="535"/>
      <c r="DA396" s="407"/>
      <c r="DB396" s="322"/>
      <c r="DC396" s="79">
        <f t="shared" si="586"/>
        <v>0</v>
      </c>
      <c r="DD396" s="79">
        <f t="shared" si="587"/>
        <v>0</v>
      </c>
      <c r="DE396" s="102">
        <f t="shared" si="588"/>
        <v>0</v>
      </c>
      <c r="DF396" s="535"/>
      <c r="DG396" s="535"/>
      <c r="DH396" s="407"/>
      <c r="DI396" s="322"/>
      <c r="DJ396" s="79">
        <f t="shared" si="589"/>
        <v>0</v>
      </c>
      <c r="DK396" s="79">
        <f t="shared" si="590"/>
        <v>0</v>
      </c>
      <c r="DL396" s="102">
        <f t="shared" si="591"/>
        <v>0</v>
      </c>
      <c r="DM396" s="535"/>
      <c r="DN396" s="535"/>
      <c r="DO396" s="407"/>
      <c r="DP396" s="322"/>
      <c r="DQ396" s="79">
        <f t="shared" si="592"/>
        <v>0</v>
      </c>
      <c r="DR396" s="79">
        <f t="shared" si="593"/>
        <v>0</v>
      </c>
      <c r="DS396" s="102">
        <f t="shared" si="594"/>
        <v>0</v>
      </c>
      <c r="DT396" s="535"/>
      <c r="DU396" s="535"/>
      <c r="DV396" s="407"/>
    </row>
    <row r="397" spans="1:126" ht="12.75" outlineLevel="1" x14ac:dyDescent="0.2">
      <c r="A397" s="92" t="s">
        <v>106</v>
      </c>
      <c r="B397" s="167"/>
      <c r="C397" s="53"/>
      <c r="D397" s="53"/>
      <c r="E397" s="102">
        <f t="shared" si="542"/>
        <v>0</v>
      </c>
      <c r="F397" s="147"/>
      <c r="G397" s="18" t="s">
        <v>53</v>
      </c>
      <c r="H397" s="323" t="s">
        <v>338</v>
      </c>
      <c r="I397" s="79">
        <f t="shared" si="543"/>
        <v>0</v>
      </c>
      <c r="J397" s="79">
        <f t="shared" si="544"/>
        <v>0</v>
      </c>
      <c r="K397" s="102">
        <f t="shared" si="545"/>
        <v>0</v>
      </c>
      <c r="L397" s="535"/>
      <c r="M397" s="535"/>
      <c r="N397" s="407"/>
      <c r="O397" s="322" t="str">
        <f t="shared" si="546"/>
        <v>SMS</v>
      </c>
      <c r="P397" s="79">
        <f t="shared" si="547"/>
        <v>0</v>
      </c>
      <c r="Q397" s="79">
        <f t="shared" si="548"/>
        <v>0</v>
      </c>
      <c r="R397" s="102">
        <f t="shared" si="549"/>
        <v>0</v>
      </c>
      <c r="S397" s="535"/>
      <c r="T397" s="535"/>
      <c r="U397" s="407"/>
      <c r="V397" s="322"/>
      <c r="W397" s="79">
        <f t="shared" si="550"/>
        <v>0</v>
      </c>
      <c r="X397" s="79">
        <f t="shared" si="551"/>
        <v>0</v>
      </c>
      <c r="Y397" s="102">
        <f t="shared" si="552"/>
        <v>0</v>
      </c>
      <c r="Z397" s="535"/>
      <c r="AA397" s="535"/>
      <c r="AB397" s="407"/>
      <c r="AC397" s="322"/>
      <c r="AD397" s="79">
        <f t="shared" si="553"/>
        <v>0</v>
      </c>
      <c r="AE397" s="79">
        <f t="shared" si="554"/>
        <v>0</v>
      </c>
      <c r="AF397" s="102">
        <f t="shared" si="555"/>
        <v>0</v>
      </c>
      <c r="AG397" s="535"/>
      <c r="AH397" s="535"/>
      <c r="AI397" s="407"/>
      <c r="AJ397" s="322"/>
      <c r="AK397" s="79">
        <f t="shared" si="556"/>
        <v>0</v>
      </c>
      <c r="AL397" s="79">
        <f t="shared" si="557"/>
        <v>0</v>
      </c>
      <c r="AM397" s="102">
        <f t="shared" si="558"/>
        <v>0</v>
      </c>
      <c r="AN397" s="535"/>
      <c r="AO397" s="535"/>
      <c r="AP397" s="407"/>
      <c r="AQ397" s="322"/>
      <c r="AR397" s="79">
        <f t="shared" si="559"/>
        <v>0</v>
      </c>
      <c r="AS397" s="79">
        <f t="shared" si="560"/>
        <v>0</v>
      </c>
      <c r="AT397" s="102">
        <f t="shared" si="561"/>
        <v>0</v>
      </c>
      <c r="AU397" s="535"/>
      <c r="AV397" s="535"/>
      <c r="AW397" s="407"/>
      <c r="AX397" s="322"/>
      <c r="AY397" s="79">
        <f t="shared" si="562"/>
        <v>0</v>
      </c>
      <c r="AZ397" s="79">
        <f t="shared" si="563"/>
        <v>0</v>
      </c>
      <c r="BA397" s="102">
        <f t="shared" si="564"/>
        <v>0</v>
      </c>
      <c r="BB397" s="535"/>
      <c r="BC397" s="535"/>
      <c r="BD397" s="407"/>
      <c r="BE397" s="322"/>
      <c r="BF397" s="79">
        <f t="shared" si="565"/>
        <v>0</v>
      </c>
      <c r="BG397" s="79">
        <f t="shared" si="566"/>
        <v>0</v>
      </c>
      <c r="BH397" s="102">
        <f t="shared" si="567"/>
        <v>0</v>
      </c>
      <c r="BI397" s="535"/>
      <c r="BJ397" s="535"/>
      <c r="BK397" s="407"/>
      <c r="BL397" s="322"/>
      <c r="BM397" s="79">
        <f t="shared" si="568"/>
        <v>0</v>
      </c>
      <c r="BN397" s="79">
        <f t="shared" si="569"/>
        <v>0</v>
      </c>
      <c r="BO397" s="102">
        <f t="shared" si="570"/>
        <v>0</v>
      </c>
      <c r="BP397" s="535"/>
      <c r="BQ397" s="535"/>
      <c r="BR397" s="407"/>
      <c r="BS397" s="322"/>
      <c r="BT397" s="79">
        <f t="shared" si="571"/>
        <v>0</v>
      </c>
      <c r="BU397" s="79">
        <f t="shared" si="572"/>
        <v>0</v>
      </c>
      <c r="BV397" s="102">
        <f t="shared" si="573"/>
        <v>0</v>
      </c>
      <c r="BW397" s="535"/>
      <c r="BX397" s="535"/>
      <c r="BY397" s="407"/>
      <c r="BZ397" s="322"/>
      <c r="CA397" s="79">
        <f t="shared" si="574"/>
        <v>0</v>
      </c>
      <c r="CB397" s="79">
        <f t="shared" si="575"/>
        <v>0</v>
      </c>
      <c r="CC397" s="102">
        <f t="shared" si="576"/>
        <v>0</v>
      </c>
      <c r="CD397" s="535"/>
      <c r="CE397" s="535"/>
      <c r="CF397" s="407"/>
      <c r="CG397" s="322"/>
      <c r="CH397" s="79">
        <f t="shared" si="577"/>
        <v>0</v>
      </c>
      <c r="CI397" s="79">
        <f t="shared" si="578"/>
        <v>0</v>
      </c>
      <c r="CJ397" s="102">
        <f t="shared" si="579"/>
        <v>0</v>
      </c>
      <c r="CK397" s="535"/>
      <c r="CL397" s="535"/>
      <c r="CM397" s="407"/>
      <c r="CN397" s="322"/>
      <c r="CO397" s="79">
        <f t="shared" si="580"/>
        <v>0</v>
      </c>
      <c r="CP397" s="79">
        <f t="shared" si="581"/>
        <v>0</v>
      </c>
      <c r="CQ397" s="102">
        <f t="shared" si="582"/>
        <v>0</v>
      </c>
      <c r="CR397" s="535"/>
      <c r="CS397" s="535"/>
      <c r="CT397" s="407"/>
      <c r="CU397" s="322"/>
      <c r="CV397" s="79">
        <f t="shared" si="583"/>
        <v>0</v>
      </c>
      <c r="CW397" s="79">
        <f t="shared" si="584"/>
        <v>0</v>
      </c>
      <c r="CX397" s="102">
        <f t="shared" si="585"/>
        <v>0</v>
      </c>
      <c r="CY397" s="535"/>
      <c r="CZ397" s="535"/>
      <c r="DA397" s="407"/>
      <c r="DB397" s="322"/>
      <c r="DC397" s="79">
        <f t="shared" si="586"/>
        <v>0</v>
      </c>
      <c r="DD397" s="79">
        <f t="shared" si="587"/>
        <v>0</v>
      </c>
      <c r="DE397" s="102">
        <f t="shared" si="588"/>
        <v>0</v>
      </c>
      <c r="DF397" s="535"/>
      <c r="DG397" s="535"/>
      <c r="DH397" s="407"/>
      <c r="DI397" s="322"/>
      <c r="DJ397" s="79">
        <f t="shared" si="589"/>
        <v>0</v>
      </c>
      <c r="DK397" s="79">
        <f t="shared" si="590"/>
        <v>0</v>
      </c>
      <c r="DL397" s="102">
        <f t="shared" si="591"/>
        <v>0</v>
      </c>
      <c r="DM397" s="535"/>
      <c r="DN397" s="535"/>
      <c r="DO397" s="407"/>
      <c r="DP397" s="322"/>
      <c r="DQ397" s="79">
        <f t="shared" si="592"/>
        <v>0</v>
      </c>
      <c r="DR397" s="79">
        <f t="shared" si="593"/>
        <v>0</v>
      </c>
      <c r="DS397" s="102">
        <f t="shared" si="594"/>
        <v>0</v>
      </c>
      <c r="DT397" s="535"/>
      <c r="DU397" s="535"/>
      <c r="DV397" s="407"/>
    </row>
    <row r="398" spans="1:126" ht="12.75" outlineLevel="1" x14ac:dyDescent="0.2">
      <c r="A398" s="93" t="s">
        <v>17</v>
      </c>
      <c r="B398" s="167"/>
      <c r="C398" s="53"/>
      <c r="D398" s="53"/>
      <c r="E398" s="102">
        <f t="shared" si="542"/>
        <v>0</v>
      </c>
      <c r="F398" s="147"/>
      <c r="G398" s="18" t="s">
        <v>78</v>
      </c>
      <c r="H398" s="323" t="s">
        <v>338</v>
      </c>
      <c r="I398" s="79">
        <f t="shared" si="543"/>
        <v>0</v>
      </c>
      <c r="J398" s="79">
        <f t="shared" si="544"/>
        <v>0</v>
      </c>
      <c r="K398" s="102">
        <f t="shared" si="545"/>
        <v>0</v>
      </c>
      <c r="L398" s="535"/>
      <c r="M398" s="535"/>
      <c r="N398" s="407"/>
      <c r="O398" s="322" t="str">
        <f t="shared" si="546"/>
        <v>SMS</v>
      </c>
      <c r="P398" s="79">
        <f t="shared" si="547"/>
        <v>0</v>
      </c>
      <c r="Q398" s="79">
        <f t="shared" si="548"/>
        <v>0</v>
      </c>
      <c r="R398" s="102">
        <f t="shared" si="549"/>
        <v>0</v>
      </c>
      <c r="S398" s="535"/>
      <c r="T398" s="535"/>
      <c r="U398" s="407"/>
      <c r="V398" s="322"/>
      <c r="W398" s="79">
        <f t="shared" si="550"/>
        <v>0</v>
      </c>
      <c r="X398" s="79">
        <f t="shared" si="551"/>
        <v>0</v>
      </c>
      <c r="Y398" s="102">
        <f t="shared" si="552"/>
        <v>0</v>
      </c>
      <c r="Z398" s="535"/>
      <c r="AA398" s="535"/>
      <c r="AB398" s="407"/>
      <c r="AC398" s="322"/>
      <c r="AD398" s="79">
        <f t="shared" si="553"/>
        <v>0</v>
      </c>
      <c r="AE398" s="79">
        <f t="shared" si="554"/>
        <v>0</v>
      </c>
      <c r="AF398" s="102">
        <f t="shared" si="555"/>
        <v>0</v>
      </c>
      <c r="AG398" s="535"/>
      <c r="AH398" s="535"/>
      <c r="AI398" s="407"/>
      <c r="AJ398" s="322"/>
      <c r="AK398" s="79">
        <f t="shared" si="556"/>
        <v>0</v>
      </c>
      <c r="AL398" s="79">
        <f t="shared" si="557"/>
        <v>0</v>
      </c>
      <c r="AM398" s="102">
        <f t="shared" si="558"/>
        <v>0</v>
      </c>
      <c r="AN398" s="535"/>
      <c r="AO398" s="535"/>
      <c r="AP398" s="407"/>
      <c r="AQ398" s="322"/>
      <c r="AR398" s="79">
        <f t="shared" si="559"/>
        <v>0</v>
      </c>
      <c r="AS398" s="79">
        <f t="shared" si="560"/>
        <v>0</v>
      </c>
      <c r="AT398" s="102">
        <f t="shared" si="561"/>
        <v>0</v>
      </c>
      <c r="AU398" s="535"/>
      <c r="AV398" s="535"/>
      <c r="AW398" s="407"/>
      <c r="AX398" s="322"/>
      <c r="AY398" s="79">
        <f t="shared" si="562"/>
        <v>0</v>
      </c>
      <c r="AZ398" s="79">
        <f t="shared" si="563"/>
        <v>0</v>
      </c>
      <c r="BA398" s="102">
        <f t="shared" si="564"/>
        <v>0</v>
      </c>
      <c r="BB398" s="535"/>
      <c r="BC398" s="535"/>
      <c r="BD398" s="407"/>
      <c r="BE398" s="322"/>
      <c r="BF398" s="79">
        <f t="shared" si="565"/>
        <v>0</v>
      </c>
      <c r="BG398" s="79">
        <f t="shared" si="566"/>
        <v>0</v>
      </c>
      <c r="BH398" s="102">
        <f t="shared" si="567"/>
        <v>0</v>
      </c>
      <c r="BI398" s="535"/>
      <c r="BJ398" s="535"/>
      <c r="BK398" s="407"/>
      <c r="BL398" s="322"/>
      <c r="BM398" s="79">
        <f t="shared" si="568"/>
        <v>0</v>
      </c>
      <c r="BN398" s="79">
        <f t="shared" si="569"/>
        <v>0</v>
      </c>
      <c r="BO398" s="102">
        <f t="shared" si="570"/>
        <v>0</v>
      </c>
      <c r="BP398" s="535"/>
      <c r="BQ398" s="535"/>
      <c r="BR398" s="407"/>
      <c r="BS398" s="322"/>
      <c r="BT398" s="79">
        <f t="shared" si="571"/>
        <v>0</v>
      </c>
      <c r="BU398" s="79">
        <f t="shared" si="572"/>
        <v>0</v>
      </c>
      <c r="BV398" s="102">
        <f t="shared" si="573"/>
        <v>0</v>
      </c>
      <c r="BW398" s="535"/>
      <c r="BX398" s="535"/>
      <c r="BY398" s="407"/>
      <c r="BZ398" s="322"/>
      <c r="CA398" s="79">
        <f t="shared" si="574"/>
        <v>0</v>
      </c>
      <c r="CB398" s="79">
        <f t="shared" si="575"/>
        <v>0</v>
      </c>
      <c r="CC398" s="102">
        <f t="shared" si="576"/>
        <v>0</v>
      </c>
      <c r="CD398" s="535"/>
      <c r="CE398" s="535"/>
      <c r="CF398" s="407"/>
      <c r="CG398" s="322"/>
      <c r="CH398" s="79">
        <f t="shared" si="577"/>
        <v>0</v>
      </c>
      <c r="CI398" s="79">
        <f t="shared" si="578"/>
        <v>0</v>
      </c>
      <c r="CJ398" s="102">
        <f t="shared" si="579"/>
        <v>0</v>
      </c>
      <c r="CK398" s="535"/>
      <c r="CL398" s="535"/>
      <c r="CM398" s="407"/>
      <c r="CN398" s="322"/>
      <c r="CO398" s="79">
        <f t="shared" si="580"/>
        <v>0</v>
      </c>
      <c r="CP398" s="79">
        <f t="shared" si="581"/>
        <v>0</v>
      </c>
      <c r="CQ398" s="102">
        <f t="shared" si="582"/>
        <v>0</v>
      </c>
      <c r="CR398" s="535"/>
      <c r="CS398" s="535"/>
      <c r="CT398" s="407"/>
      <c r="CU398" s="322"/>
      <c r="CV398" s="79">
        <f t="shared" si="583"/>
        <v>0</v>
      </c>
      <c r="CW398" s="79">
        <f t="shared" si="584"/>
        <v>0</v>
      </c>
      <c r="CX398" s="102">
        <f t="shared" si="585"/>
        <v>0</v>
      </c>
      <c r="CY398" s="535"/>
      <c r="CZ398" s="535"/>
      <c r="DA398" s="407"/>
      <c r="DB398" s="322"/>
      <c r="DC398" s="79">
        <f t="shared" si="586"/>
        <v>0</v>
      </c>
      <c r="DD398" s="79">
        <f t="shared" si="587"/>
        <v>0</v>
      </c>
      <c r="DE398" s="102">
        <f t="shared" si="588"/>
        <v>0</v>
      </c>
      <c r="DF398" s="535"/>
      <c r="DG398" s="535"/>
      <c r="DH398" s="407"/>
      <c r="DI398" s="322"/>
      <c r="DJ398" s="79">
        <f t="shared" si="589"/>
        <v>0</v>
      </c>
      <c r="DK398" s="79">
        <f t="shared" si="590"/>
        <v>0</v>
      </c>
      <c r="DL398" s="102">
        <f t="shared" si="591"/>
        <v>0</v>
      </c>
      <c r="DM398" s="535"/>
      <c r="DN398" s="535"/>
      <c r="DO398" s="407"/>
      <c r="DP398" s="322"/>
      <c r="DQ398" s="79">
        <f t="shared" si="592"/>
        <v>0</v>
      </c>
      <c r="DR398" s="79">
        <f t="shared" si="593"/>
        <v>0</v>
      </c>
      <c r="DS398" s="102">
        <f t="shared" si="594"/>
        <v>0</v>
      </c>
      <c r="DT398" s="535"/>
      <c r="DU398" s="535"/>
      <c r="DV398" s="407"/>
    </row>
    <row r="399" spans="1:126" ht="12.75" outlineLevel="1" x14ac:dyDescent="0.2">
      <c r="A399" s="105" t="s">
        <v>10</v>
      </c>
      <c r="B399" s="151"/>
      <c r="C399" s="103">
        <f>SUMIF($H400:$H404,MID($H399,3,10),C400:C404)</f>
        <v>0</v>
      </c>
      <c r="D399" s="103">
        <f>SUMIF($H400:$H404,MID($H399,3,10),D400:D404)</f>
        <v>0</v>
      </c>
      <c r="E399" s="103">
        <f t="shared" si="542"/>
        <v>0</v>
      </c>
      <c r="F399" s="147"/>
      <c r="G399" s="18"/>
      <c r="H399" s="323" t="s">
        <v>341</v>
      </c>
      <c r="I399" s="77">
        <f t="shared" si="543"/>
        <v>0</v>
      </c>
      <c r="J399" s="77">
        <f t="shared" si="544"/>
        <v>0</v>
      </c>
      <c r="K399" s="101">
        <f t="shared" si="545"/>
        <v>0</v>
      </c>
      <c r="L399" s="489">
        <f>IF(I$1="","",SUMIF($H400:$H404,MID($H399,3,10),L400:L404))</f>
        <v>0</v>
      </c>
      <c r="M399" s="489">
        <f>IF(I$1="","",SUMIF($H400:$H405,MID($H399,3,10),M400:M405))</f>
        <v>0</v>
      </c>
      <c r="N399" s="407"/>
      <c r="O399" s="322" t="str">
        <f t="shared" si="546"/>
        <v>SM</v>
      </c>
      <c r="P399" s="77">
        <f t="shared" si="547"/>
        <v>0</v>
      </c>
      <c r="Q399" s="77">
        <f t="shared" si="548"/>
        <v>0</v>
      </c>
      <c r="R399" s="101">
        <f t="shared" si="549"/>
        <v>0</v>
      </c>
      <c r="S399" s="488">
        <f>IF(P$1="","",SUMIF($H400:$H404,MID($H399,3,10),S400:S404))</f>
        <v>0</v>
      </c>
      <c r="T399" s="488">
        <f>IF(P$1="","",SUMIF($H400:$H404,MID($H399,3,10),T400:T404))</f>
        <v>0</v>
      </c>
      <c r="U399" s="407"/>
      <c r="V399" s="322"/>
      <c r="W399" s="77">
        <f t="shared" si="550"/>
        <v>0</v>
      </c>
      <c r="X399" s="77">
        <f t="shared" si="551"/>
        <v>0</v>
      </c>
      <c r="Y399" s="101">
        <f t="shared" si="552"/>
        <v>0</v>
      </c>
      <c r="Z399" s="488">
        <f>IF(W$1="","",SUMIF($H400:$H404,MID($H399,3,10),Z400:Z404))</f>
        <v>0</v>
      </c>
      <c r="AA399" s="488">
        <f>IF(W$1="","",SUMIF($H400:$H404,MID($H399,3,10),AA400:AA404))</f>
        <v>0</v>
      </c>
      <c r="AB399" s="407"/>
      <c r="AC399" s="322"/>
      <c r="AD399" s="77">
        <f t="shared" si="553"/>
        <v>0</v>
      </c>
      <c r="AE399" s="77">
        <f t="shared" si="554"/>
        <v>0</v>
      </c>
      <c r="AF399" s="101">
        <f t="shared" si="555"/>
        <v>0</v>
      </c>
      <c r="AG399" s="488">
        <f>IF(AD$1="","",SUMIF($H400:$H404,MID($H399,3,10),AG400:AG404))</f>
        <v>0</v>
      </c>
      <c r="AH399" s="488">
        <f>IF(AD$1="","",SUMIF($H400:$H404,MID($H399,3,10),AH400:AH404))</f>
        <v>0</v>
      </c>
      <c r="AI399" s="407"/>
      <c r="AJ399" s="322"/>
      <c r="AK399" s="77">
        <f t="shared" si="556"/>
        <v>0</v>
      </c>
      <c r="AL399" s="77">
        <f t="shared" si="557"/>
        <v>0</v>
      </c>
      <c r="AM399" s="101">
        <f t="shared" si="558"/>
        <v>0</v>
      </c>
      <c r="AN399" s="488">
        <f>IF(AK$1="","",SUMIF($H400:$H404,MID($H399,3,10),AN400:AN404))</f>
        <v>0</v>
      </c>
      <c r="AO399" s="488">
        <f>IF(AK$1="","",SUMIF($H400:$H404,MID($H399,3,10),AO400:AO404))</f>
        <v>0</v>
      </c>
      <c r="AP399" s="407"/>
      <c r="AQ399" s="322"/>
      <c r="AR399" s="77">
        <f t="shared" si="559"/>
        <v>0</v>
      </c>
      <c r="AS399" s="77">
        <f t="shared" si="560"/>
        <v>0</v>
      </c>
      <c r="AT399" s="101">
        <f t="shared" si="561"/>
        <v>0</v>
      </c>
      <c r="AU399" s="488">
        <f>IF(AR$1="","",SUMIF($H400:$H404,MID($H399,3,10),AU400:AU404))</f>
        <v>0</v>
      </c>
      <c r="AV399" s="488">
        <f>IF(AR$1="","",SUMIF($H400:$H404,MID($H399,3,10),AV400:AV404))</f>
        <v>0</v>
      </c>
      <c r="AW399" s="407"/>
      <c r="AX399" s="322"/>
      <c r="AY399" s="77">
        <f t="shared" si="562"/>
        <v>0</v>
      </c>
      <c r="AZ399" s="77">
        <f t="shared" si="563"/>
        <v>0</v>
      </c>
      <c r="BA399" s="101">
        <f t="shared" si="564"/>
        <v>0</v>
      </c>
      <c r="BB399" s="488">
        <f>IF(AY$1="","",SUMIF($H400:$H404,MID($H399,3,10),BB400:BB404))</f>
        <v>0</v>
      </c>
      <c r="BC399" s="488">
        <f>IF(AY$1="","",SUMIF($H400:$H404,MID($H399,3,10),BC400:BC404))</f>
        <v>0</v>
      </c>
      <c r="BD399" s="407"/>
      <c r="BE399" s="322"/>
      <c r="BF399" s="77">
        <f t="shared" si="565"/>
        <v>0</v>
      </c>
      <c r="BG399" s="77">
        <f t="shared" si="566"/>
        <v>0</v>
      </c>
      <c r="BH399" s="101">
        <f t="shared" si="567"/>
        <v>0</v>
      </c>
      <c r="BI399" s="488">
        <f>IF(BF$1="","",SUMIF($H400:$H404,MID($H399,3,10),BI400:BI404))</f>
        <v>0</v>
      </c>
      <c r="BJ399" s="488">
        <f>IF(BF$1="","",SUMIF($H400:$H404,MID($H399,3,10),BJ400:BJ404))</f>
        <v>0</v>
      </c>
      <c r="BK399" s="407"/>
      <c r="BL399" s="322"/>
      <c r="BM399" s="77">
        <f t="shared" si="568"/>
        <v>0</v>
      </c>
      <c r="BN399" s="77">
        <f t="shared" si="569"/>
        <v>0</v>
      </c>
      <c r="BO399" s="101">
        <f t="shared" si="570"/>
        <v>0</v>
      </c>
      <c r="BP399" s="488">
        <f>IF(BM$1="","",SUMIF($H400:$H404,MID($H399,3,10),BP400:BP404))</f>
        <v>0</v>
      </c>
      <c r="BQ399" s="488">
        <f>IF(BM$1="","",SUMIF($H400:$H404,MID($H399,3,10),BQ400:BQ404))</f>
        <v>0</v>
      </c>
      <c r="BR399" s="407"/>
      <c r="BS399" s="322"/>
      <c r="BT399" s="77">
        <f t="shared" si="571"/>
        <v>0</v>
      </c>
      <c r="BU399" s="77">
        <f t="shared" si="572"/>
        <v>0</v>
      </c>
      <c r="BV399" s="101">
        <f t="shared" si="573"/>
        <v>0</v>
      </c>
      <c r="BW399" s="488">
        <f>IF(BT$1="","",SUMIF($H400:$H404,MID($H399,3,10),BW400:BW404))</f>
        <v>0</v>
      </c>
      <c r="BX399" s="488">
        <f>IF(BT$1="","",SUMIF($H400:$H404,MID($H399,3,10),BX400:BX404))</f>
        <v>0</v>
      </c>
      <c r="BY399" s="407"/>
      <c r="BZ399" s="322"/>
      <c r="CA399" s="77">
        <f t="shared" si="574"/>
        <v>0</v>
      </c>
      <c r="CB399" s="77">
        <f t="shared" si="575"/>
        <v>0</v>
      </c>
      <c r="CC399" s="101">
        <f t="shared" si="576"/>
        <v>0</v>
      </c>
      <c r="CD399" s="488">
        <f>IF(CA$1="","",SUMIF($H400:$H404,MID($H399,3,10),CD400:CD404))</f>
        <v>0</v>
      </c>
      <c r="CE399" s="488">
        <f>IF(CA$1="","",SUMIF($H400:$H404,MID($H399,3,10),CE400:CE404))</f>
        <v>0</v>
      </c>
      <c r="CF399" s="407"/>
      <c r="CG399" s="322"/>
      <c r="CH399" s="77">
        <f t="shared" si="577"/>
        <v>0</v>
      </c>
      <c r="CI399" s="77">
        <f t="shared" si="578"/>
        <v>0</v>
      </c>
      <c r="CJ399" s="101">
        <f t="shared" si="579"/>
        <v>0</v>
      </c>
      <c r="CK399" s="488">
        <f>IF(CH$1="","",SUMIF($H400:$H404,MID($H399,3,10),CK400:CK404))</f>
        <v>0</v>
      </c>
      <c r="CL399" s="488">
        <f>IF(CH$1="","",SUMIF($H400:$H404,MID($H399,3,10),CL400:CL404))</f>
        <v>0</v>
      </c>
      <c r="CM399" s="407"/>
      <c r="CN399" s="322"/>
      <c r="CO399" s="77">
        <f t="shared" si="580"/>
        <v>0</v>
      </c>
      <c r="CP399" s="77">
        <f t="shared" si="581"/>
        <v>0</v>
      </c>
      <c r="CQ399" s="101">
        <f t="shared" si="582"/>
        <v>0</v>
      </c>
      <c r="CR399" s="488">
        <f>IF(CO$1="","",SUMIF($H400:$H404,MID($H399,3,10),CR400:CR404))</f>
        <v>0</v>
      </c>
      <c r="CS399" s="488">
        <f>IF(CO$1="","",SUMIF($H400:$H404,MID($H399,3,10),CS400:CS404))</f>
        <v>0</v>
      </c>
      <c r="CT399" s="407"/>
      <c r="CU399" s="322"/>
      <c r="CV399" s="77">
        <f t="shared" si="583"/>
        <v>0</v>
      </c>
      <c r="CW399" s="77">
        <f t="shared" si="584"/>
        <v>0</v>
      </c>
      <c r="CX399" s="101">
        <f t="shared" si="585"/>
        <v>0</v>
      </c>
      <c r="CY399" s="488">
        <f>IF(CV$1="","",SUMIF($H400:$H404,MID($H399,3,10),CY400:CY404))</f>
        <v>0</v>
      </c>
      <c r="CZ399" s="488">
        <f>IF(CV$1="","",SUMIF($H400:$H404,MID($H399,3,10),CZ400:CZ404))</f>
        <v>0</v>
      </c>
      <c r="DA399" s="407"/>
      <c r="DB399" s="322"/>
      <c r="DC399" s="77">
        <f t="shared" si="586"/>
        <v>0</v>
      </c>
      <c r="DD399" s="77">
        <f t="shared" si="587"/>
        <v>0</v>
      </c>
      <c r="DE399" s="101">
        <f t="shared" si="588"/>
        <v>0</v>
      </c>
      <c r="DF399" s="488">
        <f>IF(DC$1="","",SUMIF($H400:$H404,MID($H399,3,10),DF400:DF404))</f>
        <v>0</v>
      </c>
      <c r="DG399" s="488">
        <f>IF(DC$1="","",SUMIF($H400:$H404,MID($H399,3,10),DG400:DG404))</f>
        <v>0</v>
      </c>
      <c r="DH399" s="407"/>
      <c r="DI399" s="322"/>
      <c r="DJ399" s="77">
        <f t="shared" si="589"/>
        <v>0</v>
      </c>
      <c r="DK399" s="77">
        <f t="shared" si="590"/>
        <v>0</v>
      </c>
      <c r="DL399" s="101">
        <f t="shared" si="591"/>
        <v>0</v>
      </c>
      <c r="DM399" s="488">
        <f>IF(DJ$1="","",SUMIF($H400:$H404,MID($H399,3,10),DM400:DM404))</f>
        <v>0</v>
      </c>
      <c r="DN399" s="488">
        <f>IF(DJ$1="","",SUMIF($H400:$H404,MID($H399,3,10),DN400:DN404))</f>
        <v>0</v>
      </c>
      <c r="DO399" s="407"/>
      <c r="DP399" s="322"/>
      <c r="DQ399" s="77">
        <f t="shared" si="592"/>
        <v>0</v>
      </c>
      <c r="DR399" s="77">
        <f t="shared" si="593"/>
        <v>0</v>
      </c>
      <c r="DS399" s="101">
        <f t="shared" si="594"/>
        <v>0</v>
      </c>
      <c r="DT399" s="488">
        <f>IF(DQ$1="","",SUMIF($H400:$H404,MID($H399,3,10),DT400:DT404))</f>
        <v>0</v>
      </c>
      <c r="DU399" s="488">
        <f>IF(DQ$1="","",SUMIF($H400:$H404,MID($H399,3,10),DU400:DU404))</f>
        <v>0</v>
      </c>
      <c r="DV399" s="407"/>
    </row>
    <row r="400" spans="1:126" ht="12.75" outlineLevel="1" x14ac:dyDescent="0.2">
      <c r="A400" s="92" t="s">
        <v>107</v>
      </c>
      <c r="B400" s="166" t="s">
        <v>65</v>
      </c>
      <c r="C400" s="52"/>
      <c r="D400" s="53"/>
      <c r="E400" s="102">
        <f t="shared" si="542"/>
        <v>0</v>
      </c>
      <c r="F400" s="147"/>
      <c r="G400" s="18"/>
      <c r="H400" s="323" t="s">
        <v>340</v>
      </c>
      <c r="I400" s="79">
        <f t="shared" si="543"/>
        <v>0</v>
      </c>
      <c r="J400" s="79">
        <f t="shared" si="544"/>
        <v>0</v>
      </c>
      <c r="K400" s="102">
        <f t="shared" si="545"/>
        <v>0</v>
      </c>
      <c r="L400" s="535"/>
      <c r="M400" s="535"/>
      <c r="N400" s="407"/>
      <c r="O400" s="322" t="str">
        <f t="shared" si="546"/>
        <v>SMC</v>
      </c>
      <c r="P400" s="79">
        <f t="shared" si="547"/>
        <v>0</v>
      </c>
      <c r="Q400" s="79">
        <f t="shared" si="548"/>
        <v>0</v>
      </c>
      <c r="R400" s="102">
        <f t="shared" si="549"/>
        <v>0</v>
      </c>
      <c r="S400" s="535"/>
      <c r="T400" s="535"/>
      <c r="U400" s="407"/>
      <c r="V400" s="322"/>
      <c r="W400" s="79">
        <f t="shared" si="550"/>
        <v>0</v>
      </c>
      <c r="X400" s="79">
        <f t="shared" si="551"/>
        <v>0</v>
      </c>
      <c r="Y400" s="102">
        <f t="shared" si="552"/>
        <v>0</v>
      </c>
      <c r="Z400" s="535"/>
      <c r="AA400" s="535"/>
      <c r="AB400" s="407"/>
      <c r="AC400" s="322"/>
      <c r="AD400" s="79">
        <f t="shared" si="553"/>
        <v>0</v>
      </c>
      <c r="AE400" s="79">
        <f t="shared" si="554"/>
        <v>0</v>
      </c>
      <c r="AF400" s="102">
        <f t="shared" si="555"/>
        <v>0</v>
      </c>
      <c r="AG400" s="535"/>
      <c r="AH400" s="535"/>
      <c r="AI400" s="407"/>
      <c r="AJ400" s="322"/>
      <c r="AK400" s="79">
        <f t="shared" si="556"/>
        <v>0</v>
      </c>
      <c r="AL400" s="79">
        <f t="shared" si="557"/>
        <v>0</v>
      </c>
      <c r="AM400" s="102">
        <f t="shared" si="558"/>
        <v>0</v>
      </c>
      <c r="AN400" s="535"/>
      <c r="AO400" s="535"/>
      <c r="AP400" s="407"/>
      <c r="AQ400" s="322"/>
      <c r="AR400" s="79">
        <f t="shared" si="559"/>
        <v>0</v>
      </c>
      <c r="AS400" s="79">
        <f t="shared" si="560"/>
        <v>0</v>
      </c>
      <c r="AT400" s="102">
        <f t="shared" si="561"/>
        <v>0</v>
      </c>
      <c r="AU400" s="535"/>
      <c r="AV400" s="535"/>
      <c r="AW400" s="407"/>
      <c r="AX400" s="322"/>
      <c r="AY400" s="79">
        <f t="shared" si="562"/>
        <v>0</v>
      </c>
      <c r="AZ400" s="79">
        <f t="shared" si="563"/>
        <v>0</v>
      </c>
      <c r="BA400" s="102">
        <f t="shared" si="564"/>
        <v>0</v>
      </c>
      <c r="BB400" s="535"/>
      <c r="BC400" s="535"/>
      <c r="BD400" s="407"/>
      <c r="BE400" s="322"/>
      <c r="BF400" s="79">
        <f t="shared" si="565"/>
        <v>0</v>
      </c>
      <c r="BG400" s="79">
        <f t="shared" si="566"/>
        <v>0</v>
      </c>
      <c r="BH400" s="102">
        <f t="shared" si="567"/>
        <v>0</v>
      </c>
      <c r="BI400" s="535"/>
      <c r="BJ400" s="535"/>
      <c r="BK400" s="407"/>
      <c r="BL400" s="322"/>
      <c r="BM400" s="79">
        <f t="shared" si="568"/>
        <v>0</v>
      </c>
      <c r="BN400" s="79">
        <f t="shared" si="569"/>
        <v>0</v>
      </c>
      <c r="BO400" s="102">
        <f t="shared" si="570"/>
        <v>0</v>
      </c>
      <c r="BP400" s="535"/>
      <c r="BQ400" s="535"/>
      <c r="BR400" s="407"/>
      <c r="BS400" s="322"/>
      <c r="BT400" s="79">
        <f t="shared" si="571"/>
        <v>0</v>
      </c>
      <c r="BU400" s="79">
        <f t="shared" si="572"/>
        <v>0</v>
      </c>
      <c r="BV400" s="102">
        <f t="shared" si="573"/>
        <v>0</v>
      </c>
      <c r="BW400" s="535"/>
      <c r="BX400" s="535"/>
      <c r="BY400" s="407"/>
      <c r="BZ400" s="322"/>
      <c r="CA400" s="79">
        <f t="shared" si="574"/>
        <v>0</v>
      </c>
      <c r="CB400" s="79">
        <f t="shared" si="575"/>
        <v>0</v>
      </c>
      <c r="CC400" s="102">
        <f t="shared" si="576"/>
        <v>0</v>
      </c>
      <c r="CD400" s="535"/>
      <c r="CE400" s="535"/>
      <c r="CF400" s="407"/>
      <c r="CG400" s="322"/>
      <c r="CH400" s="79">
        <f t="shared" si="577"/>
        <v>0</v>
      </c>
      <c r="CI400" s="79">
        <f t="shared" si="578"/>
        <v>0</v>
      </c>
      <c r="CJ400" s="102">
        <f t="shared" si="579"/>
        <v>0</v>
      </c>
      <c r="CK400" s="535"/>
      <c r="CL400" s="535"/>
      <c r="CM400" s="407"/>
      <c r="CN400" s="322"/>
      <c r="CO400" s="79">
        <f t="shared" si="580"/>
        <v>0</v>
      </c>
      <c r="CP400" s="79">
        <f t="shared" si="581"/>
        <v>0</v>
      </c>
      <c r="CQ400" s="102">
        <f t="shared" si="582"/>
        <v>0</v>
      </c>
      <c r="CR400" s="535"/>
      <c r="CS400" s="535"/>
      <c r="CT400" s="407"/>
      <c r="CU400" s="322"/>
      <c r="CV400" s="79">
        <f t="shared" si="583"/>
        <v>0</v>
      </c>
      <c r="CW400" s="79">
        <f t="shared" si="584"/>
        <v>0</v>
      </c>
      <c r="CX400" s="102">
        <f t="shared" si="585"/>
        <v>0</v>
      </c>
      <c r="CY400" s="535"/>
      <c r="CZ400" s="535"/>
      <c r="DA400" s="407"/>
      <c r="DB400" s="322"/>
      <c r="DC400" s="79">
        <f t="shared" si="586"/>
        <v>0</v>
      </c>
      <c r="DD400" s="79">
        <f t="shared" si="587"/>
        <v>0</v>
      </c>
      <c r="DE400" s="102">
        <f t="shared" si="588"/>
        <v>0</v>
      </c>
      <c r="DF400" s="535"/>
      <c r="DG400" s="535"/>
      <c r="DH400" s="407"/>
      <c r="DI400" s="322"/>
      <c r="DJ400" s="79">
        <f t="shared" si="589"/>
        <v>0</v>
      </c>
      <c r="DK400" s="79">
        <f t="shared" si="590"/>
        <v>0</v>
      </c>
      <c r="DL400" s="102">
        <f t="shared" si="591"/>
        <v>0</v>
      </c>
      <c r="DM400" s="535"/>
      <c r="DN400" s="535"/>
      <c r="DO400" s="407"/>
      <c r="DP400" s="322"/>
      <c r="DQ400" s="79">
        <f t="shared" si="592"/>
        <v>0</v>
      </c>
      <c r="DR400" s="79">
        <f t="shared" si="593"/>
        <v>0</v>
      </c>
      <c r="DS400" s="102">
        <f t="shared" si="594"/>
        <v>0</v>
      </c>
      <c r="DT400" s="535"/>
      <c r="DU400" s="535"/>
      <c r="DV400" s="407"/>
    </row>
    <row r="401" spans="1:126" ht="12.75" outlineLevel="1" x14ac:dyDescent="0.2">
      <c r="A401" s="93" t="s">
        <v>11</v>
      </c>
      <c r="B401" s="166" t="s">
        <v>59</v>
      </c>
      <c r="C401" s="52"/>
      <c r="D401" s="53"/>
      <c r="E401" s="102">
        <f t="shared" si="542"/>
        <v>0</v>
      </c>
      <c r="F401" s="147"/>
      <c r="G401" s="18"/>
      <c r="H401" s="323" t="s">
        <v>340</v>
      </c>
      <c r="I401" s="79">
        <f t="shared" si="543"/>
        <v>0</v>
      </c>
      <c r="J401" s="79">
        <f t="shared" si="544"/>
        <v>0</v>
      </c>
      <c r="K401" s="102">
        <f t="shared" si="545"/>
        <v>0</v>
      </c>
      <c r="L401" s="535"/>
      <c r="M401" s="535"/>
      <c r="N401" s="407"/>
      <c r="O401" s="322" t="str">
        <f t="shared" si="546"/>
        <v>SMC</v>
      </c>
      <c r="P401" s="79">
        <f t="shared" si="547"/>
        <v>0</v>
      </c>
      <c r="Q401" s="79">
        <f t="shared" si="548"/>
        <v>0</v>
      </c>
      <c r="R401" s="102">
        <f t="shared" si="549"/>
        <v>0</v>
      </c>
      <c r="S401" s="535"/>
      <c r="T401" s="535"/>
      <c r="U401" s="407"/>
      <c r="V401" s="322"/>
      <c r="W401" s="79">
        <f t="shared" si="550"/>
        <v>0</v>
      </c>
      <c r="X401" s="79">
        <f t="shared" si="551"/>
        <v>0</v>
      </c>
      <c r="Y401" s="102">
        <f t="shared" si="552"/>
        <v>0</v>
      </c>
      <c r="Z401" s="535"/>
      <c r="AA401" s="535"/>
      <c r="AB401" s="407"/>
      <c r="AC401" s="322"/>
      <c r="AD401" s="79">
        <f t="shared" si="553"/>
        <v>0</v>
      </c>
      <c r="AE401" s="79">
        <f t="shared" si="554"/>
        <v>0</v>
      </c>
      <c r="AF401" s="102">
        <f t="shared" si="555"/>
        <v>0</v>
      </c>
      <c r="AG401" s="535"/>
      <c r="AH401" s="535"/>
      <c r="AI401" s="407"/>
      <c r="AJ401" s="322"/>
      <c r="AK401" s="79">
        <f t="shared" si="556"/>
        <v>0</v>
      </c>
      <c r="AL401" s="79">
        <f t="shared" si="557"/>
        <v>0</v>
      </c>
      <c r="AM401" s="102">
        <f t="shared" si="558"/>
        <v>0</v>
      </c>
      <c r="AN401" s="535"/>
      <c r="AO401" s="535"/>
      <c r="AP401" s="407"/>
      <c r="AQ401" s="322"/>
      <c r="AR401" s="79">
        <f t="shared" si="559"/>
        <v>0</v>
      </c>
      <c r="AS401" s="79">
        <f t="shared" si="560"/>
        <v>0</v>
      </c>
      <c r="AT401" s="102">
        <f t="shared" si="561"/>
        <v>0</v>
      </c>
      <c r="AU401" s="535"/>
      <c r="AV401" s="535"/>
      <c r="AW401" s="407"/>
      <c r="AX401" s="322"/>
      <c r="AY401" s="79">
        <f t="shared" si="562"/>
        <v>0</v>
      </c>
      <c r="AZ401" s="79">
        <f t="shared" si="563"/>
        <v>0</v>
      </c>
      <c r="BA401" s="102">
        <f t="shared" si="564"/>
        <v>0</v>
      </c>
      <c r="BB401" s="535"/>
      <c r="BC401" s="535"/>
      <c r="BD401" s="407"/>
      <c r="BE401" s="322"/>
      <c r="BF401" s="79">
        <f t="shared" si="565"/>
        <v>0</v>
      </c>
      <c r="BG401" s="79">
        <f t="shared" si="566"/>
        <v>0</v>
      </c>
      <c r="BH401" s="102">
        <f t="shared" si="567"/>
        <v>0</v>
      </c>
      <c r="BI401" s="535"/>
      <c r="BJ401" s="535"/>
      <c r="BK401" s="407"/>
      <c r="BL401" s="322"/>
      <c r="BM401" s="79">
        <f t="shared" si="568"/>
        <v>0</v>
      </c>
      <c r="BN401" s="79">
        <f t="shared" si="569"/>
        <v>0</v>
      </c>
      <c r="BO401" s="102">
        <f t="shared" si="570"/>
        <v>0</v>
      </c>
      <c r="BP401" s="535"/>
      <c r="BQ401" s="535"/>
      <c r="BR401" s="407"/>
      <c r="BS401" s="322"/>
      <c r="BT401" s="79">
        <f t="shared" si="571"/>
        <v>0</v>
      </c>
      <c r="BU401" s="79">
        <f t="shared" si="572"/>
        <v>0</v>
      </c>
      <c r="BV401" s="102">
        <f t="shared" si="573"/>
        <v>0</v>
      </c>
      <c r="BW401" s="535"/>
      <c r="BX401" s="535"/>
      <c r="BY401" s="407"/>
      <c r="BZ401" s="322"/>
      <c r="CA401" s="79">
        <f t="shared" si="574"/>
        <v>0</v>
      </c>
      <c r="CB401" s="79">
        <f t="shared" si="575"/>
        <v>0</v>
      </c>
      <c r="CC401" s="102">
        <f t="shared" si="576"/>
        <v>0</v>
      </c>
      <c r="CD401" s="535"/>
      <c r="CE401" s="535"/>
      <c r="CF401" s="407"/>
      <c r="CG401" s="322"/>
      <c r="CH401" s="79">
        <f t="shared" si="577"/>
        <v>0</v>
      </c>
      <c r="CI401" s="79">
        <f t="shared" si="578"/>
        <v>0</v>
      </c>
      <c r="CJ401" s="102">
        <f t="shared" si="579"/>
        <v>0</v>
      </c>
      <c r="CK401" s="535"/>
      <c r="CL401" s="535"/>
      <c r="CM401" s="407"/>
      <c r="CN401" s="322"/>
      <c r="CO401" s="79">
        <f t="shared" si="580"/>
        <v>0</v>
      </c>
      <c r="CP401" s="79">
        <f t="shared" si="581"/>
        <v>0</v>
      </c>
      <c r="CQ401" s="102">
        <f t="shared" si="582"/>
        <v>0</v>
      </c>
      <c r="CR401" s="535"/>
      <c r="CS401" s="535"/>
      <c r="CT401" s="407"/>
      <c r="CU401" s="322"/>
      <c r="CV401" s="79">
        <f t="shared" si="583"/>
        <v>0</v>
      </c>
      <c r="CW401" s="79">
        <f t="shared" si="584"/>
        <v>0</v>
      </c>
      <c r="CX401" s="102">
        <f t="shared" si="585"/>
        <v>0</v>
      </c>
      <c r="CY401" s="535"/>
      <c r="CZ401" s="535"/>
      <c r="DA401" s="407"/>
      <c r="DB401" s="322"/>
      <c r="DC401" s="79">
        <f t="shared" si="586"/>
        <v>0</v>
      </c>
      <c r="DD401" s="79">
        <f t="shared" si="587"/>
        <v>0</v>
      </c>
      <c r="DE401" s="102">
        <f t="shared" si="588"/>
        <v>0</v>
      </c>
      <c r="DF401" s="535"/>
      <c r="DG401" s="535"/>
      <c r="DH401" s="407"/>
      <c r="DI401" s="322"/>
      <c r="DJ401" s="79">
        <f t="shared" si="589"/>
        <v>0</v>
      </c>
      <c r="DK401" s="79">
        <f t="shared" si="590"/>
        <v>0</v>
      </c>
      <c r="DL401" s="102">
        <f t="shared" si="591"/>
        <v>0</v>
      </c>
      <c r="DM401" s="535"/>
      <c r="DN401" s="535"/>
      <c r="DO401" s="407"/>
      <c r="DP401" s="322"/>
      <c r="DQ401" s="79">
        <f t="shared" si="592"/>
        <v>0</v>
      </c>
      <c r="DR401" s="79">
        <f t="shared" si="593"/>
        <v>0</v>
      </c>
      <c r="DS401" s="102">
        <f t="shared" si="594"/>
        <v>0</v>
      </c>
      <c r="DT401" s="535"/>
      <c r="DU401" s="535"/>
      <c r="DV401" s="407"/>
    </row>
    <row r="402" spans="1:126" ht="12.75" outlineLevel="1" x14ac:dyDescent="0.2">
      <c r="A402" s="92" t="s">
        <v>12</v>
      </c>
      <c r="B402" s="166"/>
      <c r="C402" s="52"/>
      <c r="D402" s="53"/>
      <c r="E402" s="102">
        <f t="shared" si="542"/>
        <v>0</v>
      </c>
      <c r="F402" s="147"/>
      <c r="G402" s="18"/>
      <c r="H402" s="323" t="s">
        <v>340</v>
      </c>
      <c r="I402" s="79">
        <f t="shared" si="543"/>
        <v>0</v>
      </c>
      <c r="J402" s="79">
        <f t="shared" si="544"/>
        <v>0</v>
      </c>
      <c r="K402" s="102">
        <f t="shared" si="545"/>
        <v>0</v>
      </c>
      <c r="L402" s="535"/>
      <c r="M402" s="535"/>
      <c r="N402" s="407"/>
      <c r="O402" s="322" t="str">
        <f t="shared" si="546"/>
        <v>SMC</v>
      </c>
      <c r="P402" s="79">
        <f t="shared" si="547"/>
        <v>0</v>
      </c>
      <c r="Q402" s="79">
        <f t="shared" si="548"/>
        <v>0</v>
      </c>
      <c r="R402" s="102">
        <f t="shared" si="549"/>
        <v>0</v>
      </c>
      <c r="S402" s="535"/>
      <c r="T402" s="535"/>
      <c r="U402" s="407"/>
      <c r="V402" s="322"/>
      <c r="W402" s="79">
        <f t="shared" si="550"/>
        <v>0</v>
      </c>
      <c r="X402" s="79">
        <f t="shared" si="551"/>
        <v>0</v>
      </c>
      <c r="Y402" s="102">
        <f t="shared" si="552"/>
        <v>0</v>
      </c>
      <c r="Z402" s="535"/>
      <c r="AA402" s="535"/>
      <c r="AB402" s="407"/>
      <c r="AC402" s="322"/>
      <c r="AD402" s="79">
        <f t="shared" si="553"/>
        <v>0</v>
      </c>
      <c r="AE402" s="79">
        <f t="shared" si="554"/>
        <v>0</v>
      </c>
      <c r="AF402" s="102">
        <f t="shared" si="555"/>
        <v>0</v>
      </c>
      <c r="AG402" s="535"/>
      <c r="AH402" s="535"/>
      <c r="AI402" s="407"/>
      <c r="AJ402" s="322"/>
      <c r="AK402" s="79">
        <f t="shared" si="556"/>
        <v>0</v>
      </c>
      <c r="AL402" s="79">
        <f t="shared" si="557"/>
        <v>0</v>
      </c>
      <c r="AM402" s="102">
        <f t="shared" si="558"/>
        <v>0</v>
      </c>
      <c r="AN402" s="535"/>
      <c r="AO402" s="535"/>
      <c r="AP402" s="407"/>
      <c r="AQ402" s="322"/>
      <c r="AR402" s="79">
        <f t="shared" si="559"/>
        <v>0</v>
      </c>
      <c r="AS402" s="79">
        <f t="shared" si="560"/>
        <v>0</v>
      </c>
      <c r="AT402" s="102">
        <f t="shared" si="561"/>
        <v>0</v>
      </c>
      <c r="AU402" s="535"/>
      <c r="AV402" s="535"/>
      <c r="AW402" s="407"/>
      <c r="AX402" s="322"/>
      <c r="AY402" s="79">
        <f t="shared" si="562"/>
        <v>0</v>
      </c>
      <c r="AZ402" s="79">
        <f t="shared" si="563"/>
        <v>0</v>
      </c>
      <c r="BA402" s="102">
        <f t="shared" si="564"/>
        <v>0</v>
      </c>
      <c r="BB402" s="535"/>
      <c r="BC402" s="535"/>
      <c r="BD402" s="407"/>
      <c r="BE402" s="322"/>
      <c r="BF402" s="79">
        <f t="shared" si="565"/>
        <v>0</v>
      </c>
      <c r="BG402" s="79">
        <f t="shared" si="566"/>
        <v>0</v>
      </c>
      <c r="BH402" s="102">
        <f t="shared" si="567"/>
        <v>0</v>
      </c>
      <c r="BI402" s="535"/>
      <c r="BJ402" s="535"/>
      <c r="BK402" s="407"/>
      <c r="BL402" s="322"/>
      <c r="BM402" s="79">
        <f t="shared" si="568"/>
        <v>0</v>
      </c>
      <c r="BN402" s="79">
        <f t="shared" si="569"/>
        <v>0</v>
      </c>
      <c r="BO402" s="102">
        <f t="shared" si="570"/>
        <v>0</v>
      </c>
      <c r="BP402" s="535"/>
      <c r="BQ402" s="535"/>
      <c r="BR402" s="407"/>
      <c r="BS402" s="322"/>
      <c r="BT402" s="79">
        <f t="shared" si="571"/>
        <v>0</v>
      </c>
      <c r="BU402" s="79">
        <f t="shared" si="572"/>
        <v>0</v>
      </c>
      <c r="BV402" s="102">
        <f t="shared" si="573"/>
        <v>0</v>
      </c>
      <c r="BW402" s="535"/>
      <c r="BX402" s="535"/>
      <c r="BY402" s="407"/>
      <c r="BZ402" s="322"/>
      <c r="CA402" s="79">
        <f t="shared" si="574"/>
        <v>0</v>
      </c>
      <c r="CB402" s="79">
        <f t="shared" si="575"/>
        <v>0</v>
      </c>
      <c r="CC402" s="102">
        <f t="shared" si="576"/>
        <v>0</v>
      </c>
      <c r="CD402" s="535"/>
      <c r="CE402" s="535"/>
      <c r="CF402" s="407"/>
      <c r="CG402" s="322"/>
      <c r="CH402" s="79">
        <f t="shared" si="577"/>
        <v>0</v>
      </c>
      <c r="CI402" s="79">
        <f t="shared" si="578"/>
        <v>0</v>
      </c>
      <c r="CJ402" s="102">
        <f t="shared" si="579"/>
        <v>0</v>
      </c>
      <c r="CK402" s="535"/>
      <c r="CL402" s="535"/>
      <c r="CM402" s="407"/>
      <c r="CN402" s="322"/>
      <c r="CO402" s="79">
        <f t="shared" si="580"/>
        <v>0</v>
      </c>
      <c r="CP402" s="79">
        <f t="shared" si="581"/>
        <v>0</v>
      </c>
      <c r="CQ402" s="102">
        <f t="shared" si="582"/>
        <v>0</v>
      </c>
      <c r="CR402" s="535"/>
      <c r="CS402" s="535"/>
      <c r="CT402" s="407"/>
      <c r="CU402" s="322"/>
      <c r="CV402" s="79">
        <f t="shared" si="583"/>
        <v>0</v>
      </c>
      <c r="CW402" s="79">
        <f t="shared" si="584"/>
        <v>0</v>
      </c>
      <c r="CX402" s="102">
        <f t="shared" si="585"/>
        <v>0</v>
      </c>
      <c r="CY402" s="535"/>
      <c r="CZ402" s="535"/>
      <c r="DA402" s="407"/>
      <c r="DB402" s="322"/>
      <c r="DC402" s="79">
        <f t="shared" si="586"/>
        <v>0</v>
      </c>
      <c r="DD402" s="79">
        <f t="shared" si="587"/>
        <v>0</v>
      </c>
      <c r="DE402" s="102">
        <f t="shared" si="588"/>
        <v>0</v>
      </c>
      <c r="DF402" s="535"/>
      <c r="DG402" s="535"/>
      <c r="DH402" s="407"/>
      <c r="DI402" s="322"/>
      <c r="DJ402" s="79">
        <f t="shared" si="589"/>
        <v>0</v>
      </c>
      <c r="DK402" s="79">
        <f t="shared" si="590"/>
        <v>0</v>
      </c>
      <c r="DL402" s="102">
        <f t="shared" si="591"/>
        <v>0</v>
      </c>
      <c r="DM402" s="535"/>
      <c r="DN402" s="535"/>
      <c r="DO402" s="407"/>
      <c r="DP402" s="322"/>
      <c r="DQ402" s="79">
        <f t="shared" si="592"/>
        <v>0</v>
      </c>
      <c r="DR402" s="79">
        <f t="shared" si="593"/>
        <v>0</v>
      </c>
      <c r="DS402" s="102">
        <f t="shared" si="594"/>
        <v>0</v>
      </c>
      <c r="DT402" s="535"/>
      <c r="DU402" s="535"/>
      <c r="DV402" s="407"/>
    </row>
    <row r="403" spans="1:126" ht="15" outlineLevel="1" x14ac:dyDescent="0.35">
      <c r="A403" s="92" t="s">
        <v>57</v>
      </c>
      <c r="B403" s="168" t="s">
        <v>102</v>
      </c>
      <c r="C403" s="42"/>
      <c r="D403" s="42"/>
      <c r="E403" s="78">
        <f t="shared" si="542"/>
        <v>0</v>
      </c>
      <c r="F403" s="215"/>
      <c r="G403" s="18"/>
      <c r="H403" s="323" t="s">
        <v>340</v>
      </c>
      <c r="I403" s="79">
        <f t="shared" si="543"/>
        <v>0</v>
      </c>
      <c r="J403" s="79">
        <f t="shared" si="544"/>
        <v>0</v>
      </c>
      <c r="K403" s="102">
        <f t="shared" si="545"/>
        <v>0</v>
      </c>
      <c r="L403" s="535"/>
      <c r="M403" s="535"/>
      <c r="N403" s="407"/>
      <c r="O403" s="322" t="str">
        <f t="shared" si="546"/>
        <v>SMC</v>
      </c>
      <c r="P403" s="79">
        <f t="shared" si="547"/>
        <v>0</v>
      </c>
      <c r="Q403" s="79">
        <f t="shared" si="548"/>
        <v>0</v>
      </c>
      <c r="R403" s="102">
        <f t="shared" si="549"/>
        <v>0</v>
      </c>
      <c r="S403" s="535"/>
      <c r="T403" s="535"/>
      <c r="U403" s="407"/>
      <c r="V403" s="322"/>
      <c r="W403" s="79">
        <f t="shared" si="550"/>
        <v>0</v>
      </c>
      <c r="X403" s="79">
        <f t="shared" si="551"/>
        <v>0</v>
      </c>
      <c r="Y403" s="102">
        <f t="shared" si="552"/>
        <v>0</v>
      </c>
      <c r="Z403" s="535"/>
      <c r="AA403" s="535"/>
      <c r="AB403" s="407"/>
      <c r="AC403" s="322"/>
      <c r="AD403" s="79">
        <f t="shared" si="553"/>
        <v>0</v>
      </c>
      <c r="AE403" s="79">
        <f t="shared" si="554"/>
        <v>0</v>
      </c>
      <c r="AF403" s="102">
        <f t="shared" si="555"/>
        <v>0</v>
      </c>
      <c r="AG403" s="535"/>
      <c r="AH403" s="535"/>
      <c r="AI403" s="407"/>
      <c r="AJ403" s="322"/>
      <c r="AK403" s="79">
        <f t="shared" si="556"/>
        <v>0</v>
      </c>
      <c r="AL403" s="79">
        <f t="shared" si="557"/>
        <v>0</v>
      </c>
      <c r="AM403" s="102">
        <f t="shared" si="558"/>
        <v>0</v>
      </c>
      <c r="AN403" s="535"/>
      <c r="AO403" s="535"/>
      <c r="AP403" s="407"/>
      <c r="AQ403" s="322"/>
      <c r="AR403" s="79">
        <f t="shared" si="559"/>
        <v>0</v>
      </c>
      <c r="AS403" s="79">
        <f t="shared" si="560"/>
        <v>0</v>
      </c>
      <c r="AT403" s="102">
        <f t="shared" si="561"/>
        <v>0</v>
      </c>
      <c r="AU403" s="535"/>
      <c r="AV403" s="535"/>
      <c r="AW403" s="407"/>
      <c r="AX403" s="322"/>
      <c r="AY403" s="79">
        <f t="shared" si="562"/>
        <v>0</v>
      </c>
      <c r="AZ403" s="79">
        <f t="shared" si="563"/>
        <v>0</v>
      </c>
      <c r="BA403" s="102">
        <f t="shared" si="564"/>
        <v>0</v>
      </c>
      <c r="BB403" s="535"/>
      <c r="BC403" s="535"/>
      <c r="BD403" s="407"/>
      <c r="BE403" s="322"/>
      <c r="BF403" s="79">
        <f t="shared" si="565"/>
        <v>0</v>
      </c>
      <c r="BG403" s="79">
        <f t="shared" si="566"/>
        <v>0</v>
      </c>
      <c r="BH403" s="102">
        <f t="shared" si="567"/>
        <v>0</v>
      </c>
      <c r="BI403" s="535"/>
      <c r="BJ403" s="535"/>
      <c r="BK403" s="407"/>
      <c r="BL403" s="322"/>
      <c r="BM403" s="79">
        <f t="shared" si="568"/>
        <v>0</v>
      </c>
      <c r="BN403" s="79">
        <f t="shared" si="569"/>
        <v>0</v>
      </c>
      <c r="BO403" s="102">
        <f t="shared" si="570"/>
        <v>0</v>
      </c>
      <c r="BP403" s="535"/>
      <c r="BQ403" s="535"/>
      <c r="BR403" s="407"/>
      <c r="BS403" s="322"/>
      <c r="BT403" s="79">
        <f t="shared" si="571"/>
        <v>0</v>
      </c>
      <c r="BU403" s="79">
        <f t="shared" si="572"/>
        <v>0</v>
      </c>
      <c r="BV403" s="102">
        <f t="shared" si="573"/>
        <v>0</v>
      </c>
      <c r="BW403" s="535"/>
      <c r="BX403" s="535"/>
      <c r="BY403" s="407"/>
      <c r="BZ403" s="322"/>
      <c r="CA403" s="79">
        <f t="shared" si="574"/>
        <v>0</v>
      </c>
      <c r="CB403" s="79">
        <f t="shared" si="575"/>
        <v>0</v>
      </c>
      <c r="CC403" s="102">
        <f t="shared" si="576"/>
        <v>0</v>
      </c>
      <c r="CD403" s="535"/>
      <c r="CE403" s="535"/>
      <c r="CF403" s="407"/>
      <c r="CG403" s="322"/>
      <c r="CH403" s="79">
        <f t="shared" si="577"/>
        <v>0</v>
      </c>
      <c r="CI403" s="79">
        <f t="shared" si="578"/>
        <v>0</v>
      </c>
      <c r="CJ403" s="102">
        <f t="shared" si="579"/>
        <v>0</v>
      </c>
      <c r="CK403" s="535"/>
      <c r="CL403" s="535"/>
      <c r="CM403" s="407"/>
      <c r="CN403" s="322"/>
      <c r="CO403" s="79">
        <f t="shared" si="580"/>
        <v>0</v>
      </c>
      <c r="CP403" s="79">
        <f t="shared" si="581"/>
        <v>0</v>
      </c>
      <c r="CQ403" s="102">
        <f t="shared" si="582"/>
        <v>0</v>
      </c>
      <c r="CR403" s="535"/>
      <c r="CS403" s="535"/>
      <c r="CT403" s="407"/>
      <c r="CU403" s="322"/>
      <c r="CV403" s="79">
        <f t="shared" si="583"/>
        <v>0</v>
      </c>
      <c r="CW403" s="79">
        <f t="shared" si="584"/>
        <v>0</v>
      </c>
      <c r="CX403" s="102">
        <f t="shared" si="585"/>
        <v>0</v>
      </c>
      <c r="CY403" s="535"/>
      <c r="CZ403" s="535"/>
      <c r="DA403" s="407"/>
      <c r="DB403" s="322"/>
      <c r="DC403" s="79">
        <f t="shared" si="586"/>
        <v>0</v>
      </c>
      <c r="DD403" s="79">
        <f t="shared" si="587"/>
        <v>0</v>
      </c>
      <c r="DE403" s="102">
        <f t="shared" si="588"/>
        <v>0</v>
      </c>
      <c r="DF403" s="535"/>
      <c r="DG403" s="535"/>
      <c r="DH403" s="407"/>
      <c r="DI403" s="322"/>
      <c r="DJ403" s="79">
        <f t="shared" si="589"/>
        <v>0</v>
      </c>
      <c r="DK403" s="79">
        <f t="shared" si="590"/>
        <v>0</v>
      </c>
      <c r="DL403" s="102">
        <f t="shared" si="591"/>
        <v>0</v>
      </c>
      <c r="DM403" s="535"/>
      <c r="DN403" s="535"/>
      <c r="DO403" s="407"/>
      <c r="DP403" s="322"/>
      <c r="DQ403" s="79">
        <f t="shared" si="592"/>
        <v>0</v>
      </c>
      <c r="DR403" s="79">
        <f t="shared" si="593"/>
        <v>0</v>
      </c>
      <c r="DS403" s="102">
        <f t="shared" si="594"/>
        <v>0</v>
      </c>
      <c r="DT403" s="535"/>
      <c r="DU403" s="535"/>
      <c r="DV403" s="407"/>
    </row>
    <row r="404" spans="1:126" ht="12.75" x14ac:dyDescent="0.2">
      <c r="A404" s="107" t="s">
        <v>151</v>
      </c>
      <c r="B404" s="169"/>
      <c r="C404" s="106">
        <f>SUMIF($O374:$O403,MID($H404,3,10),C374:C403)</f>
        <v>0</v>
      </c>
      <c r="D404" s="106">
        <f>SUMIF($O374:$O403,MID($H404,3,10),D374:D403)</f>
        <v>0</v>
      </c>
      <c r="E404" s="106">
        <f t="shared" si="542"/>
        <v>0</v>
      </c>
      <c r="F404" s="147"/>
      <c r="G404" s="18"/>
      <c r="H404" s="323" t="s">
        <v>342</v>
      </c>
      <c r="I404" s="103">
        <f>IF(I$1="","",SUMIF($O375:$O403,MID($H404,3,10),I375:I403))</f>
        <v>0</v>
      </c>
      <c r="J404" s="103">
        <f>IF(I$1="","",SUMIF($O375:$O403,MID($H404,3,10),J375:J403))</f>
        <v>0</v>
      </c>
      <c r="K404" s="103">
        <f>IF(I$1="","",SUM(I404:J404))</f>
        <v>0</v>
      </c>
      <c r="L404" s="489">
        <f>IF(I$1="","",SUMIF($O374:$O403,MID($H404,3,10),L374:L403))</f>
        <v>0</v>
      </c>
      <c r="M404" s="489">
        <f>IF(I$1="","",SUMIF($O374:$O403,MID($H404,3,10),M374:M403))</f>
        <v>0</v>
      </c>
      <c r="N404" s="407"/>
      <c r="O404" s="322" t="str">
        <f t="shared" si="546"/>
        <v>S</v>
      </c>
      <c r="P404" s="103">
        <f>IF(P$1="","",SUMIF($O375:$O403,MID($H404,3,10),P375:P403))</f>
        <v>0</v>
      </c>
      <c r="Q404" s="103">
        <f>IF(P$1="","",SUMIF($O375:$O403,MID($H404,3,10),Q375:Q403))</f>
        <v>0</v>
      </c>
      <c r="R404" s="103">
        <f t="shared" si="549"/>
        <v>0</v>
      </c>
      <c r="S404" s="488">
        <f>IF(P$1="","",SUMIF($O374:$O403,MID($H404,3,10),S374:S403))</f>
        <v>0</v>
      </c>
      <c r="T404" s="488">
        <f>IF(P$1="","",SUMIF($O374:$O403,MID($H404,3,10),T374:T403))</f>
        <v>0</v>
      </c>
      <c r="U404" s="407"/>
      <c r="V404" s="322"/>
      <c r="W404" s="103">
        <f>IF(W$1="","",SUMIF($O375:$O403,MID($H404,3,10),W375:W403))</f>
        <v>0</v>
      </c>
      <c r="X404" s="103">
        <f>IF(W$1="","",SUMIF($O375:$O403,MID($H404,3,10),X375:X403))</f>
        <v>0</v>
      </c>
      <c r="Y404" s="103">
        <f t="shared" si="552"/>
        <v>0</v>
      </c>
      <c r="Z404" s="488">
        <f>IF(W$1="","",SUMIF($O374:$O403,MID($H404,3,10),Z374:Z403))</f>
        <v>0</v>
      </c>
      <c r="AA404" s="488">
        <f>IF(W$1="","",SUMIF($O374:$O403,MID($H404,3,10),AA374:AA403))</f>
        <v>0</v>
      </c>
      <c r="AB404" s="407"/>
      <c r="AC404" s="322"/>
      <c r="AD404" s="103">
        <f>IF(AD$1="","",SUMIF($O375:$O403,MID($H404,3,10),AD375:AD403))</f>
        <v>0</v>
      </c>
      <c r="AE404" s="103">
        <f>IF(AD$1="","",SUMIF($O375:$O403,MID($H404,3,10),AE375:AE403))</f>
        <v>0</v>
      </c>
      <c r="AF404" s="103">
        <f t="shared" si="555"/>
        <v>0</v>
      </c>
      <c r="AG404" s="488">
        <f>IF(AD$1="","",SUMIF($O374:$O403,MID($H404,3,10),AG374:AG403))</f>
        <v>0</v>
      </c>
      <c r="AH404" s="488">
        <f>IF(AD$1="","",SUMIF($O374:$O403,MID($H404,3,10),AH374:AH403))</f>
        <v>0</v>
      </c>
      <c r="AI404" s="407"/>
      <c r="AJ404" s="322"/>
      <c r="AK404" s="103">
        <f>IF(AK$1="","",SUMIF($O375:$O403,MID($H404,3,10),AK375:AK403))</f>
        <v>0</v>
      </c>
      <c r="AL404" s="103">
        <f>IF(AK$1="","",SUMIF($O375:$O403,MID($H404,3,10),AL375:AL403))</f>
        <v>0</v>
      </c>
      <c r="AM404" s="103">
        <f t="shared" si="558"/>
        <v>0</v>
      </c>
      <c r="AN404" s="488">
        <f>IF(AK$1="","",SUMIF($O374:$O403,MID($H404,3,10),AN374:AN403))</f>
        <v>0</v>
      </c>
      <c r="AO404" s="488">
        <f>IF(AK$1="","",SUMIF($O374:$O403,MID($H404,3,10),AO374:AO403))</f>
        <v>0</v>
      </c>
      <c r="AP404" s="407"/>
      <c r="AQ404" s="322"/>
      <c r="AR404" s="103">
        <f>IF(AR$1="","",SUMIF($O375:$O403,MID($H404,3,10),AR375:AR403))</f>
        <v>0</v>
      </c>
      <c r="AS404" s="103">
        <f>IF(AR$1="","",SUMIF($O375:$O403,MID($H404,3,10),AS375:AS403))</f>
        <v>0</v>
      </c>
      <c r="AT404" s="103">
        <f t="shared" si="561"/>
        <v>0</v>
      </c>
      <c r="AU404" s="488">
        <f>IF(AR$1="","",SUMIF($O374:$O403,MID($H404,3,10),AU374:AU403))</f>
        <v>0</v>
      </c>
      <c r="AV404" s="488">
        <f>IF(AR$1="","",SUMIF($O374:$O403,MID($H404,3,10),AV374:AV403))</f>
        <v>0</v>
      </c>
      <c r="AW404" s="407"/>
      <c r="AX404" s="322"/>
      <c r="AY404" s="103">
        <f>IF(AY$1="","",SUMIF($O375:$O403,MID($H404,3,10),AY375:AY403))</f>
        <v>0</v>
      </c>
      <c r="AZ404" s="103">
        <f>IF(AY$1="","",SUMIF($O375:$O403,MID($H404,3,10),AZ375:AZ403))</f>
        <v>0</v>
      </c>
      <c r="BA404" s="103">
        <f t="shared" si="564"/>
        <v>0</v>
      </c>
      <c r="BB404" s="488">
        <f>IF(AY$1="","",SUMIF($O374:$O403,MID($H404,3,10),BB374:BB403))</f>
        <v>0</v>
      </c>
      <c r="BC404" s="488">
        <f>IF(AY$1="","",SUMIF($O374:$O403,MID($H404,3,10),BC374:BC403))</f>
        <v>0</v>
      </c>
      <c r="BD404" s="407"/>
      <c r="BE404" s="322"/>
      <c r="BF404" s="103">
        <f>IF(BF$1="","",SUMIF($O375:$O403,MID($H404,3,10),BF375:BF403))</f>
        <v>0</v>
      </c>
      <c r="BG404" s="103">
        <f>IF(BF$1="","",SUMIF($O375:$O403,MID($H404,3,10),BG375:BG403))</f>
        <v>0</v>
      </c>
      <c r="BH404" s="103">
        <f t="shared" si="567"/>
        <v>0</v>
      </c>
      <c r="BI404" s="488">
        <f>IF(BF$1="","",SUMIF($O374:$O403,MID($H404,3,10),BI374:BI403))</f>
        <v>0</v>
      </c>
      <c r="BJ404" s="488">
        <f>IF(BF$1="","",SUMIF($O374:$O403,MID($H404,3,10),BJ374:BJ403))</f>
        <v>0</v>
      </c>
      <c r="BK404" s="407"/>
      <c r="BL404" s="322"/>
      <c r="BM404" s="103">
        <f>IF(BM$1="","",SUMIF($O375:$O403,MID($H404,3,10),BM375:BM403))</f>
        <v>0</v>
      </c>
      <c r="BN404" s="103">
        <f>IF(BM$1="","",SUMIF($O375:$O403,MID($H404,3,10),BN375:BN403))</f>
        <v>0</v>
      </c>
      <c r="BO404" s="103">
        <f t="shared" si="570"/>
        <v>0</v>
      </c>
      <c r="BP404" s="488">
        <f>IF(BM$1="","",SUMIF($O374:$O403,MID($H404,3,10),BP374:BP403))</f>
        <v>0</v>
      </c>
      <c r="BQ404" s="488">
        <f>IF(BM$1="","",SUMIF($O374:$O403,MID($H404,3,10),BQ374:BQ403))</f>
        <v>0</v>
      </c>
      <c r="BR404" s="407"/>
      <c r="BS404" s="322"/>
      <c r="BT404" s="103">
        <f>IF(BT$1="","",SUMIF($O375:$O403,MID($H404,3,10),BT375:BT403))</f>
        <v>0</v>
      </c>
      <c r="BU404" s="103">
        <f>IF(BT$1="","",SUMIF($O375:$O403,MID($H404,3,10),BU375:BU403))</f>
        <v>0</v>
      </c>
      <c r="BV404" s="103">
        <f t="shared" si="573"/>
        <v>0</v>
      </c>
      <c r="BW404" s="488">
        <f>IF(BT$1="","",SUMIF($O374:$O403,MID($H404,3,10),BW374:BW403))</f>
        <v>0</v>
      </c>
      <c r="BX404" s="488">
        <f>IF(BT$1="","",SUMIF($O374:$O403,MID($H404,3,10),BX374:BX403))</f>
        <v>0</v>
      </c>
      <c r="BY404" s="407"/>
      <c r="BZ404" s="322"/>
      <c r="CA404" s="103">
        <f>IF(CA$1="","",SUMIF($O375:$O403,MID($H404,3,10),CA375:CA403))</f>
        <v>0</v>
      </c>
      <c r="CB404" s="103">
        <f>IF(CA$1="","",SUMIF($O375:$O403,MID($H404,3,10),CB375:CB403))</f>
        <v>0</v>
      </c>
      <c r="CC404" s="103">
        <f t="shared" si="576"/>
        <v>0</v>
      </c>
      <c r="CD404" s="488">
        <f>IF(CA$1="","",SUMIF($O374:$O403,MID($H404,3,10),CD374:CD403))</f>
        <v>0</v>
      </c>
      <c r="CE404" s="488">
        <f>IF(CA$1="","",SUMIF($O374:$O403,MID($H404,3,10),CE374:CE403))</f>
        <v>0</v>
      </c>
      <c r="CF404" s="407"/>
      <c r="CG404" s="322"/>
      <c r="CH404" s="103">
        <f>IF(CH$1="","",SUMIF($O375:$O403,MID($H404,3,10),CH375:CH403))</f>
        <v>0</v>
      </c>
      <c r="CI404" s="103">
        <f>IF(CH$1="","",SUMIF($O375:$O403,MID($H404,3,10),CI375:CI403))</f>
        <v>0</v>
      </c>
      <c r="CJ404" s="103">
        <f t="shared" si="579"/>
        <v>0</v>
      </c>
      <c r="CK404" s="488">
        <f>IF(CH$1="","",SUMIF($O374:$O403,MID($H404,3,10),CK374:CK403))</f>
        <v>0</v>
      </c>
      <c r="CL404" s="488">
        <f>IF(CH$1="","",SUMIF($O374:$O403,MID($H404,3,10),CL374:CL403))</f>
        <v>0</v>
      </c>
      <c r="CM404" s="407"/>
      <c r="CN404" s="322"/>
      <c r="CO404" s="103">
        <f>IF(CO$1="","",SUMIF($O375:$O403,MID($H404,3,10),CO375:CO403))</f>
        <v>0</v>
      </c>
      <c r="CP404" s="103">
        <f>IF(CO$1="","",SUMIF($O375:$O403,MID($H404,3,10),CP375:CP403))</f>
        <v>0</v>
      </c>
      <c r="CQ404" s="103">
        <f t="shared" si="582"/>
        <v>0</v>
      </c>
      <c r="CR404" s="488">
        <f>IF(CO$1="","",SUMIF($O374:$O403,MID($H404,3,10),CR374:CR403))</f>
        <v>0</v>
      </c>
      <c r="CS404" s="488">
        <f>IF(CO$1="","",SUMIF($O374:$O403,MID($H404,3,10),CS374:CS403))</f>
        <v>0</v>
      </c>
      <c r="CT404" s="407"/>
      <c r="CU404" s="322"/>
      <c r="CV404" s="103">
        <f>IF(CV$1="","",SUMIF($O375:$O403,MID($H404,3,10),CV375:CV403))</f>
        <v>0</v>
      </c>
      <c r="CW404" s="103">
        <f>IF(CV$1="","",SUMIF($O375:$O403,MID($H404,3,10),CW375:CW403))</f>
        <v>0</v>
      </c>
      <c r="CX404" s="103">
        <f t="shared" si="585"/>
        <v>0</v>
      </c>
      <c r="CY404" s="488">
        <f>IF(CV$1="","",SUMIF($O374:$O403,MID($H404,3,10),CY374:CY403))</f>
        <v>0</v>
      </c>
      <c r="CZ404" s="488">
        <f>IF(CV$1="","",SUMIF($O374:$O403,MID($H404,3,10),CZ374:CZ403))</f>
        <v>0</v>
      </c>
      <c r="DA404" s="407"/>
      <c r="DB404" s="322"/>
      <c r="DC404" s="103">
        <f>IF(DC$1="","",SUMIF($O375:$O403,MID($H404,3,10),DC375:DC403))</f>
        <v>0</v>
      </c>
      <c r="DD404" s="103">
        <f>IF(DC$1="","",SUMIF($O375:$O403,MID($H404,3,10),DD375:DD403))</f>
        <v>0</v>
      </c>
      <c r="DE404" s="103">
        <f t="shared" si="588"/>
        <v>0</v>
      </c>
      <c r="DF404" s="488">
        <f>IF(DC$1="","",SUMIF($O374:$O403,MID($H404,3,10),DF374:DF403))</f>
        <v>0</v>
      </c>
      <c r="DG404" s="488">
        <f>IF(DC$1="","",SUMIF($O374:$O403,MID($H404,3,10),DG374:DG403))</f>
        <v>0</v>
      </c>
      <c r="DH404" s="407"/>
      <c r="DI404" s="322"/>
      <c r="DJ404" s="103">
        <f>IF(DJ$1="","",SUMIF($O375:$O403,MID($H404,3,10),DJ375:DJ403))</f>
        <v>0</v>
      </c>
      <c r="DK404" s="103">
        <f>IF(DJ$1="","",SUMIF($O375:$O403,MID($H404,3,10),DK375:DK403))</f>
        <v>0</v>
      </c>
      <c r="DL404" s="103">
        <f t="shared" si="591"/>
        <v>0</v>
      </c>
      <c r="DM404" s="488">
        <f>IF(DJ$1="","",SUMIF($O374:$O403,MID($H404,3,10),DM374:DM403))</f>
        <v>0</v>
      </c>
      <c r="DN404" s="488">
        <f>IF(DJ$1="","",SUMIF($O374:$O403,MID($H404,3,10),DN374:DN403))</f>
        <v>0</v>
      </c>
      <c r="DO404" s="407"/>
      <c r="DP404" s="322"/>
      <c r="DQ404" s="103">
        <f>IF(DQ$1="","",SUMIF($O375:$O403,MID($H404,3,10),DQ375:DQ403))</f>
        <v>0</v>
      </c>
      <c r="DR404" s="103">
        <f>IF(DQ$1="","",SUMIF($O375:$O403,MID($H404,3,10),DR375:DR403))</f>
        <v>0</v>
      </c>
      <c r="DS404" s="103">
        <f t="shared" si="594"/>
        <v>0</v>
      </c>
      <c r="DT404" s="488">
        <f>IF(DQ$1="","",SUMIF($O374:$O403,MID($H404,3,10),DT374:DT403))</f>
        <v>0</v>
      </c>
      <c r="DU404" s="488">
        <f>IF(DQ$1="","",SUMIF($O374:$O403,MID($H404,3,10),DU374:DU403))</f>
        <v>0</v>
      </c>
      <c r="DV404" s="407"/>
    </row>
    <row r="405" spans="1:126" ht="12.75" x14ac:dyDescent="0.2">
      <c r="A405" s="735" t="s">
        <v>80</v>
      </c>
      <c r="B405" s="736"/>
      <c r="C405" s="736"/>
      <c r="D405" s="736"/>
      <c r="E405" s="736"/>
      <c r="F405" s="737"/>
      <c r="G405" s="18"/>
      <c r="I405" s="321"/>
      <c r="J405" s="321"/>
      <c r="K405" s="321"/>
      <c r="L405" s="490"/>
      <c r="M405" s="490"/>
      <c r="N405" s="408"/>
      <c r="O405" s="322"/>
      <c r="P405" s="321"/>
      <c r="Q405" s="321"/>
      <c r="R405" s="321"/>
      <c r="S405" s="490"/>
      <c r="T405" s="490"/>
      <c r="U405" s="408"/>
      <c r="V405" s="322"/>
      <c r="W405" s="321"/>
      <c r="X405" s="321"/>
      <c r="Y405" s="321"/>
      <c r="Z405" s="490"/>
      <c r="AA405" s="490"/>
      <c r="AB405" s="408"/>
      <c r="AC405" s="322"/>
      <c r="AD405" s="321"/>
      <c r="AE405" s="321"/>
      <c r="AF405" s="321"/>
      <c r="AG405" s="490"/>
      <c r="AH405" s="490"/>
      <c r="AI405" s="408"/>
      <c r="AJ405" s="322"/>
      <c r="AK405" s="321"/>
      <c r="AL405" s="321"/>
      <c r="AM405" s="321"/>
      <c r="AN405" s="490"/>
      <c r="AO405" s="490"/>
      <c r="AP405" s="408"/>
      <c r="AQ405" s="322"/>
      <c r="AR405" s="321"/>
      <c r="AS405" s="321"/>
      <c r="AT405" s="321"/>
      <c r="AU405" s="490"/>
      <c r="AV405" s="490"/>
      <c r="AW405" s="408"/>
      <c r="AX405" s="322"/>
      <c r="AY405" s="321"/>
      <c r="AZ405" s="321"/>
      <c r="BA405" s="321"/>
      <c r="BB405" s="490"/>
      <c r="BC405" s="490"/>
      <c r="BD405" s="408"/>
      <c r="BE405" s="322"/>
      <c r="BF405" s="321"/>
      <c r="BG405" s="321"/>
      <c r="BH405" s="321"/>
      <c r="BI405" s="490"/>
      <c r="BJ405" s="490"/>
      <c r="BK405" s="408"/>
      <c r="BL405" s="322"/>
      <c r="BM405" s="321"/>
      <c r="BN405" s="321"/>
      <c r="BO405" s="321"/>
      <c r="BP405" s="490"/>
      <c r="BQ405" s="490"/>
      <c r="BR405" s="408"/>
      <c r="BS405" s="322"/>
      <c r="BT405" s="321"/>
      <c r="BU405" s="321"/>
      <c r="BV405" s="321"/>
      <c r="BW405" s="490"/>
      <c r="BX405" s="490"/>
      <c r="BY405" s="408"/>
      <c r="BZ405" s="322"/>
      <c r="CA405" s="321"/>
      <c r="CB405" s="321"/>
      <c r="CC405" s="321"/>
      <c r="CD405" s="490"/>
      <c r="CE405" s="490"/>
      <c r="CF405" s="408"/>
      <c r="CG405" s="322"/>
      <c r="CH405" s="321"/>
      <c r="CI405" s="321"/>
      <c r="CJ405" s="321"/>
      <c r="CK405" s="490"/>
      <c r="CL405" s="490"/>
      <c r="CM405" s="408"/>
      <c r="CN405" s="322"/>
      <c r="CO405" s="321"/>
      <c r="CP405" s="321"/>
      <c r="CQ405" s="321"/>
      <c r="CR405" s="490"/>
      <c r="CS405" s="490"/>
      <c r="CT405" s="408"/>
      <c r="CU405" s="322"/>
      <c r="CV405" s="321"/>
      <c r="CW405" s="321"/>
      <c r="CX405" s="321"/>
      <c r="CY405" s="490"/>
      <c r="CZ405" s="490"/>
      <c r="DA405" s="408"/>
      <c r="DB405" s="322"/>
      <c r="DC405" s="321"/>
      <c r="DD405" s="321"/>
      <c r="DE405" s="321"/>
      <c r="DF405" s="490"/>
      <c r="DG405" s="490"/>
      <c r="DH405" s="408"/>
      <c r="DI405" s="322"/>
      <c r="DJ405" s="321"/>
      <c r="DK405" s="321"/>
      <c r="DL405" s="321"/>
      <c r="DM405" s="490"/>
      <c r="DN405" s="490"/>
      <c r="DO405" s="408"/>
      <c r="DP405" s="322"/>
      <c r="DQ405" s="321"/>
      <c r="DR405" s="321"/>
      <c r="DS405" s="321"/>
      <c r="DT405" s="490"/>
      <c r="DU405" s="490"/>
      <c r="DV405" s="408"/>
    </row>
    <row r="406" spans="1:126" ht="12.75" outlineLevel="1" x14ac:dyDescent="0.2">
      <c r="A406" s="107" t="s">
        <v>5</v>
      </c>
      <c r="B406" s="151"/>
      <c r="C406" s="103">
        <f>SUMIF($H407:$H412,MID($H406,3,10),C407:C412)</f>
        <v>0</v>
      </c>
      <c r="D406" s="103">
        <f>SUMIF($H407:$H412,MID($H406,3,10),D407:D412)</f>
        <v>0</v>
      </c>
      <c r="E406" s="103">
        <f t="shared" ref="E406:E440" si="595">SUM(C406:D406)</f>
        <v>0</v>
      </c>
      <c r="F406" s="147"/>
      <c r="G406" s="18"/>
      <c r="H406" s="323" t="s">
        <v>344</v>
      </c>
      <c r="I406" s="77">
        <f t="shared" ref="I406:I439" si="596">IF(K$1="Rejected",C406,IF(L406="",C406,SUM(C406,L406)))</f>
        <v>0</v>
      </c>
      <c r="J406" s="77">
        <f t="shared" ref="J406:J439" si="597">IF(K$1="Rejected",D406,IF(M406="",D406,SUM(D406,M406)))</f>
        <v>0</v>
      </c>
      <c r="K406" s="103">
        <f t="shared" ref="K406:K439" si="598">IF(I$1="","",SUM(I406:J406))</f>
        <v>0</v>
      </c>
      <c r="L406" s="432">
        <f>IF(I$1="","",SUMIF($H407:$H412,MID($H406,3,10),L407:L412))</f>
        <v>0</v>
      </c>
      <c r="M406" s="432">
        <f>IF(I$1="","",SUMIF($H407:$H412,MID($H406,3,10),M407:M412))</f>
        <v>0</v>
      </c>
      <c r="N406" s="407"/>
      <c r="O406" s="322" t="str">
        <f t="shared" si="546"/>
        <v>SL</v>
      </c>
      <c r="P406" s="77">
        <f t="shared" ref="P406:P439" si="599">IF(R$1="Rejected",I406,IF(S406="",I406,SUM(I406,S406)))</f>
        <v>0</v>
      </c>
      <c r="Q406" s="77">
        <f t="shared" ref="Q406:Q439" si="600">IF(R$1="Rejected",J406,IF(T406="",J406,SUM(J406,T406)))</f>
        <v>0</v>
      </c>
      <c r="R406" s="103">
        <f t="shared" si="549"/>
        <v>0</v>
      </c>
      <c r="S406" s="432">
        <f>IF(P$1="","",SUMIF($H407:$H412,MID($H406,3,10),S407:S412))</f>
        <v>0</v>
      </c>
      <c r="T406" s="432">
        <f>IF(P$1="","",SUMIF($H407:$H412,MID($H406,3,10),T407:T412))</f>
        <v>0</v>
      </c>
      <c r="U406" s="407"/>
      <c r="V406" s="322"/>
      <c r="W406" s="77">
        <f t="shared" ref="W406:W439" si="601">IF(Y$1="Rejected",P406,IF(Z406="",P406,SUM(P406,Z406)))</f>
        <v>0</v>
      </c>
      <c r="X406" s="77">
        <f t="shared" ref="X406:X439" si="602">IF(Y$1="Rejected",Q406,IF(AA406="",Q406,SUM(Q406,AA406)))</f>
        <v>0</v>
      </c>
      <c r="Y406" s="103">
        <f t="shared" si="552"/>
        <v>0</v>
      </c>
      <c r="Z406" s="432">
        <f>IF(W$1="","",SUMIF($H407:$H412,MID($H406,3,10),Z407:Z412))</f>
        <v>0</v>
      </c>
      <c r="AA406" s="432">
        <f>IF(W$1="","",SUMIF($H407:$H412,MID($H406,3,10),AA407:AA412))</f>
        <v>0</v>
      </c>
      <c r="AB406" s="407"/>
      <c r="AC406" s="322"/>
      <c r="AD406" s="77">
        <f t="shared" ref="AD406:AD439" si="603">IF(AF$1="Rejected",W406,IF(AG406="",W406,SUM(W406,AG406)))</f>
        <v>0</v>
      </c>
      <c r="AE406" s="77">
        <f t="shared" ref="AE406:AE439" si="604">IF(AF$1="Rejected",X406,IF(AH406="",X406,SUM(X406,AH406)))</f>
        <v>0</v>
      </c>
      <c r="AF406" s="103">
        <f t="shared" si="555"/>
        <v>0</v>
      </c>
      <c r="AG406" s="432">
        <f>IF(AD$1="","",SUMIF($H407:$H412,MID($H406,3,10),AG407:AG412))</f>
        <v>0</v>
      </c>
      <c r="AH406" s="432">
        <f>IF(AD$1="","",SUMIF($H407:$H412,MID($H406,3,10),AH407:AH412))</f>
        <v>0</v>
      </c>
      <c r="AI406" s="407"/>
      <c r="AJ406" s="322"/>
      <c r="AK406" s="77">
        <f t="shared" ref="AK406:AK439" si="605">IF(AM$1="Rejected",AD406,IF(AN406="",AD406,SUM(AD406,AN406)))</f>
        <v>0</v>
      </c>
      <c r="AL406" s="77">
        <f t="shared" ref="AL406:AL439" si="606">IF(AM$1="Rejected",AE406,IF(AO406="",AE406,SUM(AE406,AO406)))</f>
        <v>0</v>
      </c>
      <c r="AM406" s="103">
        <f t="shared" si="558"/>
        <v>0</v>
      </c>
      <c r="AN406" s="432">
        <f>IF(AK$1="","",SUMIF($H407:$H412,MID($H406,3,10),AN407:AN412))</f>
        <v>0</v>
      </c>
      <c r="AO406" s="432">
        <f>IF(AK$1="","",SUMIF($H407:$H412,MID($H406,3,10),AO407:AO412))</f>
        <v>0</v>
      </c>
      <c r="AP406" s="407"/>
      <c r="AQ406" s="322"/>
      <c r="AR406" s="77">
        <f t="shared" ref="AR406:AR439" si="607">IF(AT$1="Rejected",AK406,IF(AU406="",AK406,SUM(AK406,AU406)))</f>
        <v>0</v>
      </c>
      <c r="AS406" s="77">
        <f t="shared" ref="AS406:AS439" si="608">IF(AT$1="Rejected",AL406,IF(AV406="",AL406,SUM(AL406,AV406)))</f>
        <v>0</v>
      </c>
      <c r="AT406" s="103">
        <f t="shared" si="561"/>
        <v>0</v>
      </c>
      <c r="AU406" s="432">
        <f>IF(AR$1="","",SUMIF($H407:$H412,MID($H406,3,10),AU407:AU412))</f>
        <v>0</v>
      </c>
      <c r="AV406" s="432">
        <f>IF(AR$1="","",SUMIF($H407:$H412,MID($H406,3,10),AV407:AV412))</f>
        <v>0</v>
      </c>
      <c r="AW406" s="407"/>
      <c r="AX406" s="322"/>
      <c r="AY406" s="77">
        <f t="shared" ref="AY406:AY439" si="609">IF(BA$1="Rejected",AR406,IF(BB406="",AR406,SUM(AR406,BB406)))</f>
        <v>0</v>
      </c>
      <c r="AZ406" s="77">
        <f t="shared" ref="AZ406:AZ439" si="610">IF(BA$1="Rejected",AS406,IF(BC406="",AS406,SUM(AS406,BC406)))</f>
        <v>0</v>
      </c>
      <c r="BA406" s="103">
        <f t="shared" si="564"/>
        <v>0</v>
      </c>
      <c r="BB406" s="432">
        <f>IF(AY$1="","",SUMIF($H407:$H412,MID($H406,3,10),BB407:BB412))</f>
        <v>0</v>
      </c>
      <c r="BC406" s="432">
        <f>IF(AY$1="","",SUMIF($H407:$H412,MID($H406,3,10),BC407:BC412))</f>
        <v>0</v>
      </c>
      <c r="BD406" s="407"/>
      <c r="BE406" s="322"/>
      <c r="BF406" s="77">
        <f t="shared" ref="BF406:BF439" si="611">IF(BH$1="Rejected",AY406,IF(BI406="",AY406,SUM(AY406,BI406)))</f>
        <v>0</v>
      </c>
      <c r="BG406" s="77">
        <f t="shared" ref="BG406:BG439" si="612">IF(BH$1="Rejected",AZ406,IF(BJ406="",AZ406,SUM(AZ406,BJ406)))</f>
        <v>0</v>
      </c>
      <c r="BH406" s="103">
        <f t="shared" si="567"/>
        <v>0</v>
      </c>
      <c r="BI406" s="432">
        <f>IF(BF$1="","",SUMIF($H407:$H412,MID($H406,3,10),BI407:BI412))</f>
        <v>0</v>
      </c>
      <c r="BJ406" s="432">
        <f>IF(BF$1="","",SUMIF($H407:$H412,MID($H406,3,10),BJ407:BJ412))</f>
        <v>0</v>
      </c>
      <c r="BK406" s="407"/>
      <c r="BL406" s="322"/>
      <c r="BM406" s="77">
        <f t="shared" ref="BM406:BM439" si="613">IF(BO$1="Rejected",BF406,IF(BP406="",BF406,SUM(BF406,BP406)))</f>
        <v>0</v>
      </c>
      <c r="BN406" s="77">
        <f t="shared" ref="BN406:BN439" si="614">IF(BO$1="Rejected",BG406,IF(BQ406="",BG406,SUM(BG406,BQ406)))</f>
        <v>0</v>
      </c>
      <c r="BO406" s="103">
        <f t="shared" si="570"/>
        <v>0</v>
      </c>
      <c r="BP406" s="432">
        <f>IF(BM$1="","",SUMIF($H407:$H412,MID($H406,3,10),BP407:BP412))</f>
        <v>0</v>
      </c>
      <c r="BQ406" s="432">
        <f>IF(BM$1="","",SUMIF($H407:$H412,MID($H406,3,10),BQ407:BQ412))</f>
        <v>0</v>
      </c>
      <c r="BR406" s="407"/>
      <c r="BS406" s="322"/>
      <c r="BT406" s="77">
        <f t="shared" ref="BT406:BT439" si="615">IF(BV$1="Rejected",BM406,IF(BW406="",BM406,SUM(BM406,BW406)))</f>
        <v>0</v>
      </c>
      <c r="BU406" s="77">
        <f t="shared" ref="BU406:BU439" si="616">IF(BV$1="Rejected",BN406,IF(BX406="",BN406,SUM(BN406,BX406)))</f>
        <v>0</v>
      </c>
      <c r="BV406" s="103">
        <f t="shared" si="573"/>
        <v>0</v>
      </c>
      <c r="BW406" s="432">
        <f>IF(BT$1="","",SUMIF($H407:$H412,MID($H406,3,10),BW407:BW412))</f>
        <v>0</v>
      </c>
      <c r="BX406" s="432">
        <f>IF(BT$1="","",SUMIF($H407:$H412,MID($H406,3,10),BX407:BX412))</f>
        <v>0</v>
      </c>
      <c r="BY406" s="407"/>
      <c r="BZ406" s="322"/>
      <c r="CA406" s="77">
        <f t="shared" ref="CA406:CA439" si="617">IF(CC$1="Rejected",BT406,IF(CD406="",BT406,SUM(BT406,CD406)))</f>
        <v>0</v>
      </c>
      <c r="CB406" s="77">
        <f t="shared" ref="CB406:CB439" si="618">IF(CC$1="Rejected",BU406,IF(CE406="",BU406,SUM(BU406,CE406)))</f>
        <v>0</v>
      </c>
      <c r="CC406" s="103">
        <f t="shared" si="576"/>
        <v>0</v>
      </c>
      <c r="CD406" s="432">
        <f>IF(CA$1="","",SUMIF($H407:$H412,MID($H406,3,10),CD407:CD412))</f>
        <v>0</v>
      </c>
      <c r="CE406" s="432">
        <f>IF(CA$1="","",SUMIF($H407:$H412,MID($H406,3,10),CE407:CE412))</f>
        <v>0</v>
      </c>
      <c r="CF406" s="407"/>
      <c r="CG406" s="322"/>
      <c r="CH406" s="77">
        <f t="shared" ref="CH406:CH439" si="619">IF(CJ$1="Rejected",CA406,IF(CK406="",CA406,SUM(CA406,CK406)))</f>
        <v>0</v>
      </c>
      <c r="CI406" s="77">
        <f t="shared" ref="CI406:CI439" si="620">IF(CJ$1="Rejected",CB406,IF(CL406="",CB406,SUM(CB406,CL406)))</f>
        <v>0</v>
      </c>
      <c r="CJ406" s="103">
        <f t="shared" si="579"/>
        <v>0</v>
      </c>
      <c r="CK406" s="432">
        <f>IF(CH$1="","",SUMIF($H407:$H412,MID($H406,3,10),CK407:CK412))</f>
        <v>0</v>
      </c>
      <c r="CL406" s="432">
        <f>IF(CH$1="","",SUMIF($H407:$H412,MID($H406,3,10),CL407:CL412))</f>
        <v>0</v>
      </c>
      <c r="CM406" s="407"/>
      <c r="CN406" s="322"/>
      <c r="CO406" s="77">
        <f t="shared" ref="CO406:CO439" si="621">IF(CQ$1="Rejected",CH406,IF(CR406="",CH406,SUM(CH406,CR406)))</f>
        <v>0</v>
      </c>
      <c r="CP406" s="77">
        <f t="shared" ref="CP406:CP439" si="622">IF(CQ$1="Rejected",CI406,IF(CS406="",CI406,SUM(CI406,CS406)))</f>
        <v>0</v>
      </c>
      <c r="CQ406" s="103">
        <f t="shared" si="582"/>
        <v>0</v>
      </c>
      <c r="CR406" s="432">
        <f>IF(CO$1="","",SUMIF($H407:$H412,MID($H406,3,10),CR407:CR412))</f>
        <v>0</v>
      </c>
      <c r="CS406" s="432">
        <f>IF(CO$1="","",SUMIF($H407:$H412,MID($H406,3,10),CS407:CS412))</f>
        <v>0</v>
      </c>
      <c r="CT406" s="407"/>
      <c r="CU406" s="322"/>
      <c r="CV406" s="77">
        <f t="shared" ref="CV406:CV439" si="623">IF(CX$1="Rejected",CO406,IF(CY406="",CO406,SUM(CO406,CY406)))</f>
        <v>0</v>
      </c>
      <c r="CW406" s="77">
        <f t="shared" ref="CW406:CW439" si="624">IF(CX$1="Rejected",CP406,IF(CZ406="",CP406,SUM(CP406,CZ406)))</f>
        <v>0</v>
      </c>
      <c r="CX406" s="103">
        <f t="shared" si="585"/>
        <v>0</v>
      </c>
      <c r="CY406" s="432">
        <f>IF(CV$1="","",SUMIF($H407:$H412,MID($H406,3,10),CY407:CY412))</f>
        <v>0</v>
      </c>
      <c r="CZ406" s="432">
        <f>IF(CV$1="","",SUMIF($H407:$H412,MID($H406,3,10),CZ407:CZ412))</f>
        <v>0</v>
      </c>
      <c r="DA406" s="407"/>
      <c r="DB406" s="322"/>
      <c r="DC406" s="77">
        <f t="shared" ref="DC406:DC439" si="625">IF(DE$1="Rejected",CV406,IF(DF406="",CV406,SUM(CV406,DF406)))</f>
        <v>0</v>
      </c>
      <c r="DD406" s="77">
        <f t="shared" ref="DD406:DD439" si="626">IF(DE$1="Rejected",CW406,IF(DG406="",CW406,SUM(CW406,DG406)))</f>
        <v>0</v>
      </c>
      <c r="DE406" s="103">
        <f t="shared" si="588"/>
        <v>0</v>
      </c>
      <c r="DF406" s="432">
        <f>IF(DC$1="","",SUMIF($H407:$H412,MID($H406,3,10),DF407:DF412))</f>
        <v>0</v>
      </c>
      <c r="DG406" s="432">
        <f>IF(DC$1="","",SUMIF($H407:$H412,MID($H406,3,10),DG407:DG412))</f>
        <v>0</v>
      </c>
      <c r="DH406" s="407"/>
      <c r="DI406" s="322"/>
      <c r="DJ406" s="77">
        <f t="shared" ref="DJ406:DJ439" si="627">IF(DL$1="Rejected",DC406,IF(DM406="",DC406,SUM(DC406,DM406)))</f>
        <v>0</v>
      </c>
      <c r="DK406" s="77">
        <f t="shared" ref="DK406:DK439" si="628">IF(DL$1="Rejected",DD406,IF(DN406="",DD406,SUM(DD406,DN406)))</f>
        <v>0</v>
      </c>
      <c r="DL406" s="103">
        <f t="shared" si="591"/>
        <v>0</v>
      </c>
      <c r="DM406" s="432">
        <f>IF(DJ$1="","",SUMIF($H407:$H412,MID($H406,3,10),DM407:DM412))</f>
        <v>0</v>
      </c>
      <c r="DN406" s="432">
        <f>IF(DJ$1="","",SUMIF($H407:$H412,MID($H406,3,10),DN407:DN412))</f>
        <v>0</v>
      </c>
      <c r="DO406" s="407"/>
      <c r="DP406" s="322"/>
      <c r="DQ406" s="77">
        <f t="shared" ref="DQ406:DQ439" si="629">IF(DS$1="Rejected",DJ406,IF(DT406="",DJ406,SUM(DJ406,DT406)))</f>
        <v>0</v>
      </c>
      <c r="DR406" s="77">
        <f t="shared" ref="DR406:DR439" si="630">IF(DS$1="Rejected",DK406,IF(DU406="",DK406,SUM(DK406,DU406)))</f>
        <v>0</v>
      </c>
      <c r="DS406" s="103">
        <f t="shared" si="594"/>
        <v>0</v>
      </c>
      <c r="DT406" s="432">
        <f>IF(DQ$1="","",SUMIF($H407:$H412,MID($H406,3,10),DT407:DT412))</f>
        <v>0</v>
      </c>
      <c r="DU406" s="432">
        <f>IF(DQ$1="","",SUMIF($H407:$H412,MID($H406,3,10),DU407:DU412))</f>
        <v>0</v>
      </c>
      <c r="DV406" s="407"/>
    </row>
    <row r="407" spans="1:126" ht="12.75" outlineLevel="1" x14ac:dyDescent="0.2">
      <c r="A407" s="154" t="s">
        <v>18</v>
      </c>
      <c r="B407" s="171"/>
      <c r="C407" s="53"/>
      <c r="D407" s="53"/>
      <c r="E407" s="102">
        <f t="shared" si="595"/>
        <v>0</v>
      </c>
      <c r="F407" s="147"/>
      <c r="G407" s="18" t="s">
        <v>133</v>
      </c>
      <c r="H407" s="323" t="s">
        <v>343</v>
      </c>
      <c r="I407" s="79">
        <f t="shared" si="596"/>
        <v>0</v>
      </c>
      <c r="J407" s="79">
        <f t="shared" si="597"/>
        <v>0</v>
      </c>
      <c r="K407" s="102">
        <f t="shared" si="598"/>
        <v>0</v>
      </c>
      <c r="L407" s="535"/>
      <c r="M407" s="535"/>
      <c r="N407" s="407"/>
      <c r="O407" s="322" t="str">
        <f t="shared" si="546"/>
        <v>SLE</v>
      </c>
      <c r="P407" s="79">
        <f t="shared" si="599"/>
        <v>0</v>
      </c>
      <c r="Q407" s="79">
        <f t="shared" si="600"/>
        <v>0</v>
      </c>
      <c r="R407" s="102">
        <f t="shared" si="549"/>
        <v>0</v>
      </c>
      <c r="S407" s="535"/>
      <c r="T407" s="535"/>
      <c r="U407" s="407"/>
      <c r="V407" s="322"/>
      <c r="W407" s="79">
        <f t="shared" si="601"/>
        <v>0</v>
      </c>
      <c r="X407" s="79">
        <f t="shared" si="602"/>
        <v>0</v>
      </c>
      <c r="Y407" s="102">
        <f t="shared" si="552"/>
        <v>0</v>
      </c>
      <c r="Z407" s="535"/>
      <c r="AA407" s="535"/>
      <c r="AB407" s="407"/>
      <c r="AC407" s="322"/>
      <c r="AD407" s="79">
        <f t="shared" si="603"/>
        <v>0</v>
      </c>
      <c r="AE407" s="79">
        <f t="shared" si="604"/>
        <v>0</v>
      </c>
      <c r="AF407" s="102">
        <f t="shared" si="555"/>
        <v>0</v>
      </c>
      <c r="AG407" s="535"/>
      <c r="AH407" s="535"/>
      <c r="AI407" s="407"/>
      <c r="AJ407" s="322"/>
      <c r="AK407" s="79">
        <f t="shared" si="605"/>
        <v>0</v>
      </c>
      <c r="AL407" s="79">
        <f t="shared" si="606"/>
        <v>0</v>
      </c>
      <c r="AM407" s="102">
        <f t="shared" si="558"/>
        <v>0</v>
      </c>
      <c r="AN407" s="535"/>
      <c r="AO407" s="535"/>
      <c r="AP407" s="407"/>
      <c r="AQ407" s="322"/>
      <c r="AR407" s="79">
        <f t="shared" si="607"/>
        <v>0</v>
      </c>
      <c r="AS407" s="79">
        <f t="shared" si="608"/>
        <v>0</v>
      </c>
      <c r="AT407" s="102">
        <f t="shared" si="561"/>
        <v>0</v>
      </c>
      <c r="AU407" s="535"/>
      <c r="AV407" s="535"/>
      <c r="AW407" s="407"/>
      <c r="AX407" s="322"/>
      <c r="AY407" s="79">
        <f t="shared" si="609"/>
        <v>0</v>
      </c>
      <c r="AZ407" s="79">
        <f t="shared" si="610"/>
        <v>0</v>
      </c>
      <c r="BA407" s="102">
        <f t="shared" si="564"/>
        <v>0</v>
      </c>
      <c r="BB407" s="535"/>
      <c r="BC407" s="535"/>
      <c r="BD407" s="407"/>
      <c r="BE407" s="322"/>
      <c r="BF407" s="79">
        <f t="shared" si="611"/>
        <v>0</v>
      </c>
      <c r="BG407" s="79">
        <f t="shared" si="612"/>
        <v>0</v>
      </c>
      <c r="BH407" s="102">
        <f t="shared" si="567"/>
        <v>0</v>
      </c>
      <c r="BI407" s="535"/>
      <c r="BJ407" s="535"/>
      <c r="BK407" s="407"/>
      <c r="BL407" s="322"/>
      <c r="BM407" s="79">
        <f t="shared" si="613"/>
        <v>0</v>
      </c>
      <c r="BN407" s="79">
        <f t="shared" si="614"/>
        <v>0</v>
      </c>
      <c r="BO407" s="102">
        <f t="shared" si="570"/>
        <v>0</v>
      </c>
      <c r="BP407" s="535"/>
      <c r="BQ407" s="535"/>
      <c r="BR407" s="407"/>
      <c r="BS407" s="322"/>
      <c r="BT407" s="79">
        <f t="shared" si="615"/>
        <v>0</v>
      </c>
      <c r="BU407" s="79">
        <f t="shared" si="616"/>
        <v>0</v>
      </c>
      <c r="BV407" s="102">
        <f t="shared" si="573"/>
        <v>0</v>
      </c>
      <c r="BW407" s="535"/>
      <c r="BX407" s="535"/>
      <c r="BY407" s="407"/>
      <c r="BZ407" s="322"/>
      <c r="CA407" s="79">
        <f t="shared" si="617"/>
        <v>0</v>
      </c>
      <c r="CB407" s="79">
        <f t="shared" si="618"/>
        <v>0</v>
      </c>
      <c r="CC407" s="102">
        <f t="shared" si="576"/>
        <v>0</v>
      </c>
      <c r="CD407" s="535"/>
      <c r="CE407" s="535"/>
      <c r="CF407" s="407"/>
      <c r="CG407" s="322"/>
      <c r="CH407" s="79">
        <f t="shared" si="619"/>
        <v>0</v>
      </c>
      <c r="CI407" s="79">
        <f t="shared" si="620"/>
        <v>0</v>
      </c>
      <c r="CJ407" s="102">
        <f t="shared" si="579"/>
        <v>0</v>
      </c>
      <c r="CK407" s="535"/>
      <c r="CL407" s="535"/>
      <c r="CM407" s="407"/>
      <c r="CN407" s="322"/>
      <c r="CO407" s="79">
        <f t="shared" si="621"/>
        <v>0</v>
      </c>
      <c r="CP407" s="79">
        <f t="shared" si="622"/>
        <v>0</v>
      </c>
      <c r="CQ407" s="102">
        <f t="shared" si="582"/>
        <v>0</v>
      </c>
      <c r="CR407" s="535"/>
      <c r="CS407" s="535"/>
      <c r="CT407" s="407"/>
      <c r="CU407" s="322"/>
      <c r="CV407" s="79">
        <f t="shared" si="623"/>
        <v>0</v>
      </c>
      <c r="CW407" s="79">
        <f t="shared" si="624"/>
        <v>0</v>
      </c>
      <c r="CX407" s="102">
        <f t="shared" si="585"/>
        <v>0</v>
      </c>
      <c r="CY407" s="535"/>
      <c r="CZ407" s="535"/>
      <c r="DA407" s="407"/>
      <c r="DB407" s="322"/>
      <c r="DC407" s="79">
        <f t="shared" si="625"/>
        <v>0</v>
      </c>
      <c r="DD407" s="79">
        <f t="shared" si="626"/>
        <v>0</v>
      </c>
      <c r="DE407" s="102">
        <f t="shared" si="588"/>
        <v>0</v>
      </c>
      <c r="DF407" s="535"/>
      <c r="DG407" s="535"/>
      <c r="DH407" s="407"/>
      <c r="DI407" s="322"/>
      <c r="DJ407" s="79">
        <f t="shared" si="627"/>
        <v>0</v>
      </c>
      <c r="DK407" s="79">
        <f t="shared" si="628"/>
        <v>0</v>
      </c>
      <c r="DL407" s="102">
        <f t="shared" si="591"/>
        <v>0</v>
      </c>
      <c r="DM407" s="535"/>
      <c r="DN407" s="535"/>
      <c r="DO407" s="407"/>
      <c r="DP407" s="322"/>
      <c r="DQ407" s="79">
        <f t="shared" si="629"/>
        <v>0</v>
      </c>
      <c r="DR407" s="79">
        <f t="shared" si="630"/>
        <v>0</v>
      </c>
      <c r="DS407" s="102">
        <f t="shared" si="594"/>
        <v>0</v>
      </c>
      <c r="DT407" s="535"/>
      <c r="DU407" s="535"/>
      <c r="DV407" s="407"/>
    </row>
    <row r="408" spans="1:126" ht="12.75" outlineLevel="1" x14ac:dyDescent="0.2">
      <c r="A408" s="154" t="s">
        <v>19</v>
      </c>
      <c r="B408" s="171"/>
      <c r="C408" s="53"/>
      <c r="D408" s="53"/>
      <c r="E408" s="102">
        <f t="shared" si="595"/>
        <v>0</v>
      </c>
      <c r="F408" s="147"/>
      <c r="G408" s="18" t="s">
        <v>130</v>
      </c>
      <c r="H408" s="323" t="s">
        <v>343</v>
      </c>
      <c r="I408" s="79">
        <f t="shared" si="596"/>
        <v>0</v>
      </c>
      <c r="J408" s="79">
        <f t="shared" si="597"/>
        <v>0</v>
      </c>
      <c r="K408" s="102">
        <f t="shared" si="598"/>
        <v>0</v>
      </c>
      <c r="L408" s="535"/>
      <c r="M408" s="535"/>
      <c r="N408" s="407"/>
      <c r="O408" s="322" t="str">
        <f t="shared" si="546"/>
        <v>SLE</v>
      </c>
      <c r="P408" s="79">
        <f t="shared" si="599"/>
        <v>0</v>
      </c>
      <c r="Q408" s="79">
        <f t="shared" si="600"/>
        <v>0</v>
      </c>
      <c r="R408" s="102">
        <f>IF(P$1="","",SUM(P408:Q408))</f>
        <v>0</v>
      </c>
      <c r="S408" s="535"/>
      <c r="T408" s="535"/>
      <c r="U408" s="407"/>
      <c r="V408" s="322"/>
      <c r="W408" s="79">
        <f t="shared" si="601"/>
        <v>0</v>
      </c>
      <c r="X408" s="79">
        <f t="shared" si="602"/>
        <v>0</v>
      </c>
      <c r="Y408" s="102">
        <f>IF(W$1="","",SUM(W408:X408))</f>
        <v>0</v>
      </c>
      <c r="Z408" s="535"/>
      <c r="AA408" s="535"/>
      <c r="AB408" s="407"/>
      <c r="AC408" s="322"/>
      <c r="AD408" s="79">
        <f t="shared" si="603"/>
        <v>0</v>
      </c>
      <c r="AE408" s="79">
        <f t="shared" si="604"/>
        <v>0</v>
      </c>
      <c r="AF408" s="102">
        <f>IF(AD$1="","",SUM(AD408:AE408))</f>
        <v>0</v>
      </c>
      <c r="AG408" s="535"/>
      <c r="AH408" s="535"/>
      <c r="AI408" s="407"/>
      <c r="AJ408" s="322"/>
      <c r="AK408" s="79">
        <f t="shared" si="605"/>
        <v>0</v>
      </c>
      <c r="AL408" s="79">
        <f t="shared" si="606"/>
        <v>0</v>
      </c>
      <c r="AM408" s="102">
        <f>IF(AK$1="","",SUM(AK408:AL408))</f>
        <v>0</v>
      </c>
      <c r="AN408" s="535"/>
      <c r="AO408" s="535"/>
      <c r="AP408" s="407"/>
      <c r="AQ408" s="322"/>
      <c r="AR408" s="79">
        <f t="shared" si="607"/>
        <v>0</v>
      </c>
      <c r="AS408" s="79">
        <f t="shared" si="608"/>
        <v>0</v>
      </c>
      <c r="AT408" s="102">
        <f>IF(AR$1="","",SUM(AR408:AS408))</f>
        <v>0</v>
      </c>
      <c r="AU408" s="535"/>
      <c r="AV408" s="535"/>
      <c r="AW408" s="407"/>
      <c r="AX408" s="322"/>
      <c r="AY408" s="79">
        <f t="shared" si="609"/>
        <v>0</v>
      </c>
      <c r="AZ408" s="79">
        <f t="shared" si="610"/>
        <v>0</v>
      </c>
      <c r="BA408" s="102">
        <f>IF(AY$1="","",SUM(AY408:AZ408))</f>
        <v>0</v>
      </c>
      <c r="BB408" s="535"/>
      <c r="BC408" s="535"/>
      <c r="BD408" s="407"/>
      <c r="BE408" s="322"/>
      <c r="BF408" s="79">
        <f t="shared" si="611"/>
        <v>0</v>
      </c>
      <c r="BG408" s="79">
        <f t="shared" si="612"/>
        <v>0</v>
      </c>
      <c r="BH408" s="102">
        <f>IF(BF$1="","",SUM(BF408:BG408))</f>
        <v>0</v>
      </c>
      <c r="BI408" s="535"/>
      <c r="BJ408" s="535"/>
      <c r="BK408" s="407"/>
      <c r="BL408" s="322"/>
      <c r="BM408" s="79">
        <f t="shared" si="613"/>
        <v>0</v>
      </c>
      <c r="BN408" s="79">
        <f t="shared" si="614"/>
        <v>0</v>
      </c>
      <c r="BO408" s="102">
        <f>IF(BM$1="","",SUM(BM408:BN408))</f>
        <v>0</v>
      </c>
      <c r="BP408" s="535"/>
      <c r="BQ408" s="535"/>
      <c r="BR408" s="407"/>
      <c r="BS408" s="322"/>
      <c r="BT408" s="79">
        <f t="shared" si="615"/>
        <v>0</v>
      </c>
      <c r="BU408" s="79">
        <f t="shared" si="616"/>
        <v>0</v>
      </c>
      <c r="BV408" s="102">
        <f>IF(BT$1="","",SUM(BT408:BU408))</f>
        <v>0</v>
      </c>
      <c r="BW408" s="535"/>
      <c r="BX408" s="535"/>
      <c r="BY408" s="407"/>
      <c r="BZ408" s="322"/>
      <c r="CA408" s="79">
        <f t="shared" si="617"/>
        <v>0</v>
      </c>
      <c r="CB408" s="79">
        <f t="shared" si="618"/>
        <v>0</v>
      </c>
      <c r="CC408" s="102">
        <f>IF(CA$1="","",SUM(CA408:CB408))</f>
        <v>0</v>
      </c>
      <c r="CD408" s="535"/>
      <c r="CE408" s="535"/>
      <c r="CF408" s="407"/>
      <c r="CG408" s="322"/>
      <c r="CH408" s="79">
        <f t="shared" si="619"/>
        <v>0</v>
      </c>
      <c r="CI408" s="79">
        <f t="shared" si="620"/>
        <v>0</v>
      </c>
      <c r="CJ408" s="102">
        <f>IF(CH$1="","",SUM(CH408:CI408))</f>
        <v>0</v>
      </c>
      <c r="CK408" s="535"/>
      <c r="CL408" s="535"/>
      <c r="CM408" s="407"/>
      <c r="CN408" s="322"/>
      <c r="CO408" s="79">
        <f t="shared" si="621"/>
        <v>0</v>
      </c>
      <c r="CP408" s="79">
        <f t="shared" si="622"/>
        <v>0</v>
      </c>
      <c r="CQ408" s="102">
        <f>IF(CO$1="","",SUM(CO408:CP408))</f>
        <v>0</v>
      </c>
      <c r="CR408" s="535"/>
      <c r="CS408" s="535"/>
      <c r="CT408" s="407"/>
      <c r="CU408" s="322"/>
      <c r="CV408" s="79">
        <f t="shared" si="623"/>
        <v>0</v>
      </c>
      <c r="CW408" s="79">
        <f t="shared" si="624"/>
        <v>0</v>
      </c>
      <c r="CX408" s="102">
        <f>IF(CV$1="","",SUM(CV408:CW408))</f>
        <v>0</v>
      </c>
      <c r="CY408" s="535"/>
      <c r="CZ408" s="535"/>
      <c r="DA408" s="407"/>
      <c r="DB408" s="322"/>
      <c r="DC408" s="79">
        <f t="shared" si="625"/>
        <v>0</v>
      </c>
      <c r="DD408" s="79">
        <f t="shared" si="626"/>
        <v>0</v>
      </c>
      <c r="DE408" s="102">
        <f>IF(DC$1="","",SUM(DC408:DD408))</f>
        <v>0</v>
      </c>
      <c r="DF408" s="535"/>
      <c r="DG408" s="535"/>
      <c r="DH408" s="407"/>
      <c r="DI408" s="322"/>
      <c r="DJ408" s="79">
        <f t="shared" si="627"/>
        <v>0</v>
      </c>
      <c r="DK408" s="79">
        <f t="shared" si="628"/>
        <v>0</v>
      </c>
      <c r="DL408" s="102">
        <f>IF(DJ$1="","",SUM(DJ408:DK408))</f>
        <v>0</v>
      </c>
      <c r="DM408" s="535"/>
      <c r="DN408" s="535"/>
      <c r="DO408" s="407"/>
      <c r="DP408" s="322"/>
      <c r="DQ408" s="79">
        <f t="shared" si="629"/>
        <v>0</v>
      </c>
      <c r="DR408" s="79">
        <f t="shared" si="630"/>
        <v>0</v>
      </c>
      <c r="DS408" s="102">
        <f>IF(DQ$1="","",SUM(DQ408:DR408))</f>
        <v>0</v>
      </c>
      <c r="DT408" s="535"/>
      <c r="DU408" s="535"/>
      <c r="DV408" s="407"/>
    </row>
    <row r="409" spans="1:126" ht="12.75" outlineLevel="1" x14ac:dyDescent="0.2">
      <c r="A409" s="154" t="s">
        <v>58</v>
      </c>
      <c r="B409" s="170"/>
      <c r="C409" s="55"/>
      <c r="D409" s="55"/>
      <c r="E409" s="102">
        <f t="shared" si="595"/>
        <v>0</v>
      </c>
      <c r="F409" s="210"/>
      <c r="G409" s="18"/>
      <c r="H409" s="323" t="s">
        <v>343</v>
      </c>
      <c r="I409" s="79">
        <f t="shared" si="596"/>
        <v>0</v>
      </c>
      <c r="J409" s="79">
        <f t="shared" si="597"/>
        <v>0</v>
      </c>
      <c r="K409" s="102">
        <f t="shared" si="598"/>
        <v>0</v>
      </c>
      <c r="L409" s="535"/>
      <c r="M409" s="535"/>
      <c r="N409" s="407"/>
      <c r="O409" s="322" t="str">
        <f t="shared" si="546"/>
        <v>SLE</v>
      </c>
      <c r="P409" s="79">
        <f t="shared" si="599"/>
        <v>0</v>
      </c>
      <c r="Q409" s="79">
        <f t="shared" si="600"/>
        <v>0</v>
      </c>
      <c r="R409" s="102">
        <f>IF(P$1="","",SUM(P409:Q409))</f>
        <v>0</v>
      </c>
      <c r="S409" s="535"/>
      <c r="T409" s="535"/>
      <c r="U409" s="407"/>
      <c r="V409" s="322"/>
      <c r="W409" s="79">
        <f t="shared" si="601"/>
        <v>0</v>
      </c>
      <c r="X409" s="79">
        <f t="shared" si="602"/>
        <v>0</v>
      </c>
      <c r="Y409" s="102">
        <f>IF(W$1="","",SUM(W409:X409))</f>
        <v>0</v>
      </c>
      <c r="Z409" s="535"/>
      <c r="AA409" s="535"/>
      <c r="AB409" s="407"/>
      <c r="AC409" s="322"/>
      <c r="AD409" s="79">
        <f t="shared" si="603"/>
        <v>0</v>
      </c>
      <c r="AE409" s="79">
        <f t="shared" si="604"/>
        <v>0</v>
      </c>
      <c r="AF409" s="102">
        <f>IF(AD$1="","",SUM(AD409:AE409))</f>
        <v>0</v>
      </c>
      <c r="AG409" s="535"/>
      <c r="AH409" s="535"/>
      <c r="AI409" s="407"/>
      <c r="AJ409" s="322"/>
      <c r="AK409" s="79">
        <f t="shared" si="605"/>
        <v>0</v>
      </c>
      <c r="AL409" s="79">
        <f t="shared" si="606"/>
        <v>0</v>
      </c>
      <c r="AM409" s="102">
        <f>IF(AK$1="","",SUM(AK409:AL409))</f>
        <v>0</v>
      </c>
      <c r="AN409" s="535"/>
      <c r="AO409" s="535"/>
      <c r="AP409" s="407"/>
      <c r="AQ409" s="322"/>
      <c r="AR409" s="79">
        <f t="shared" si="607"/>
        <v>0</v>
      </c>
      <c r="AS409" s="79">
        <f t="shared" si="608"/>
        <v>0</v>
      </c>
      <c r="AT409" s="102">
        <f>IF(AR$1="","",SUM(AR409:AS409))</f>
        <v>0</v>
      </c>
      <c r="AU409" s="535"/>
      <c r="AV409" s="535"/>
      <c r="AW409" s="407"/>
      <c r="AX409" s="322"/>
      <c r="AY409" s="79">
        <f t="shared" si="609"/>
        <v>0</v>
      </c>
      <c r="AZ409" s="79">
        <f t="shared" si="610"/>
        <v>0</v>
      </c>
      <c r="BA409" s="102">
        <f>IF(AY$1="","",SUM(AY409:AZ409))</f>
        <v>0</v>
      </c>
      <c r="BB409" s="535"/>
      <c r="BC409" s="535"/>
      <c r="BD409" s="407"/>
      <c r="BE409" s="322"/>
      <c r="BF409" s="79">
        <f t="shared" si="611"/>
        <v>0</v>
      </c>
      <c r="BG409" s="79">
        <f t="shared" si="612"/>
        <v>0</v>
      </c>
      <c r="BH409" s="102">
        <f>IF(BF$1="","",SUM(BF409:BG409))</f>
        <v>0</v>
      </c>
      <c r="BI409" s="535"/>
      <c r="BJ409" s="535"/>
      <c r="BK409" s="407"/>
      <c r="BL409" s="322"/>
      <c r="BM409" s="79">
        <f t="shared" si="613"/>
        <v>0</v>
      </c>
      <c r="BN409" s="79">
        <f t="shared" si="614"/>
        <v>0</v>
      </c>
      <c r="BO409" s="102">
        <f>IF(BM$1="","",SUM(BM409:BN409))</f>
        <v>0</v>
      </c>
      <c r="BP409" s="535"/>
      <c r="BQ409" s="535"/>
      <c r="BR409" s="407"/>
      <c r="BS409" s="322"/>
      <c r="BT409" s="79">
        <f t="shared" si="615"/>
        <v>0</v>
      </c>
      <c r="BU409" s="79">
        <f t="shared" si="616"/>
        <v>0</v>
      </c>
      <c r="BV409" s="102">
        <f>IF(BT$1="","",SUM(BT409:BU409))</f>
        <v>0</v>
      </c>
      <c r="BW409" s="535"/>
      <c r="BX409" s="535"/>
      <c r="BY409" s="407"/>
      <c r="BZ409" s="322"/>
      <c r="CA409" s="79">
        <f t="shared" si="617"/>
        <v>0</v>
      </c>
      <c r="CB409" s="79">
        <f t="shared" si="618"/>
        <v>0</v>
      </c>
      <c r="CC409" s="102">
        <f>IF(CA$1="","",SUM(CA409:CB409))</f>
        <v>0</v>
      </c>
      <c r="CD409" s="535"/>
      <c r="CE409" s="535"/>
      <c r="CF409" s="407"/>
      <c r="CG409" s="322"/>
      <c r="CH409" s="79">
        <f t="shared" si="619"/>
        <v>0</v>
      </c>
      <c r="CI409" s="79">
        <f t="shared" si="620"/>
        <v>0</v>
      </c>
      <c r="CJ409" s="102">
        <f>IF(CH$1="","",SUM(CH409:CI409))</f>
        <v>0</v>
      </c>
      <c r="CK409" s="535"/>
      <c r="CL409" s="535"/>
      <c r="CM409" s="407"/>
      <c r="CN409" s="322"/>
      <c r="CO409" s="79">
        <f t="shared" si="621"/>
        <v>0</v>
      </c>
      <c r="CP409" s="79">
        <f t="shared" si="622"/>
        <v>0</v>
      </c>
      <c r="CQ409" s="102">
        <f>IF(CO$1="","",SUM(CO409:CP409))</f>
        <v>0</v>
      </c>
      <c r="CR409" s="535"/>
      <c r="CS409" s="535"/>
      <c r="CT409" s="407"/>
      <c r="CU409" s="322"/>
      <c r="CV409" s="79">
        <f t="shared" si="623"/>
        <v>0</v>
      </c>
      <c r="CW409" s="79">
        <f t="shared" si="624"/>
        <v>0</v>
      </c>
      <c r="CX409" s="102">
        <f>IF(CV$1="","",SUM(CV409:CW409))</f>
        <v>0</v>
      </c>
      <c r="CY409" s="535"/>
      <c r="CZ409" s="535"/>
      <c r="DA409" s="407"/>
      <c r="DB409" s="322"/>
      <c r="DC409" s="79">
        <f t="shared" si="625"/>
        <v>0</v>
      </c>
      <c r="DD409" s="79">
        <f t="shared" si="626"/>
        <v>0</v>
      </c>
      <c r="DE409" s="102">
        <f>IF(DC$1="","",SUM(DC409:DD409))</f>
        <v>0</v>
      </c>
      <c r="DF409" s="535"/>
      <c r="DG409" s="535"/>
      <c r="DH409" s="407"/>
      <c r="DI409" s="322"/>
      <c r="DJ409" s="79">
        <f t="shared" si="627"/>
        <v>0</v>
      </c>
      <c r="DK409" s="79">
        <f t="shared" si="628"/>
        <v>0</v>
      </c>
      <c r="DL409" s="102">
        <f>IF(DJ$1="","",SUM(DJ409:DK409))</f>
        <v>0</v>
      </c>
      <c r="DM409" s="535"/>
      <c r="DN409" s="535"/>
      <c r="DO409" s="407"/>
      <c r="DP409" s="322"/>
      <c r="DQ409" s="79">
        <f t="shared" si="629"/>
        <v>0</v>
      </c>
      <c r="DR409" s="79">
        <f t="shared" si="630"/>
        <v>0</v>
      </c>
      <c r="DS409" s="102">
        <f>IF(DQ$1="","",SUM(DQ409:DR409))</f>
        <v>0</v>
      </c>
      <c r="DT409" s="535"/>
      <c r="DU409" s="535"/>
      <c r="DV409" s="407"/>
    </row>
    <row r="410" spans="1:126" ht="12.75" outlineLevel="1" x14ac:dyDescent="0.2">
      <c r="A410" s="154" t="s">
        <v>127</v>
      </c>
      <c r="B410" s="171"/>
      <c r="C410" s="53"/>
      <c r="D410" s="53"/>
      <c r="E410" s="102">
        <f t="shared" si="595"/>
        <v>0</v>
      </c>
      <c r="F410" s="147"/>
      <c r="G410" s="18" t="s">
        <v>129</v>
      </c>
      <c r="H410" s="323" t="s">
        <v>343</v>
      </c>
      <c r="I410" s="79">
        <f t="shared" si="596"/>
        <v>0</v>
      </c>
      <c r="J410" s="79">
        <f t="shared" si="597"/>
        <v>0</v>
      </c>
      <c r="K410" s="102">
        <f t="shared" si="598"/>
        <v>0</v>
      </c>
      <c r="L410" s="535"/>
      <c r="M410" s="535"/>
      <c r="N410" s="407"/>
      <c r="O410" s="322" t="str">
        <f t="shared" si="546"/>
        <v>SLE</v>
      </c>
      <c r="P410" s="79">
        <f t="shared" si="599"/>
        <v>0</v>
      </c>
      <c r="Q410" s="79">
        <f t="shared" si="600"/>
        <v>0</v>
      </c>
      <c r="R410" s="102">
        <f>IF(P$1="","",SUM(P410:Q410))</f>
        <v>0</v>
      </c>
      <c r="S410" s="535"/>
      <c r="T410" s="535"/>
      <c r="U410" s="407"/>
      <c r="V410" s="322"/>
      <c r="W410" s="79">
        <f t="shared" si="601"/>
        <v>0</v>
      </c>
      <c r="X410" s="79">
        <f t="shared" si="602"/>
        <v>0</v>
      </c>
      <c r="Y410" s="102">
        <f>IF(W$1="","",SUM(W410:X410))</f>
        <v>0</v>
      </c>
      <c r="Z410" s="535"/>
      <c r="AA410" s="535"/>
      <c r="AB410" s="407"/>
      <c r="AC410" s="322"/>
      <c r="AD410" s="79">
        <f t="shared" si="603"/>
        <v>0</v>
      </c>
      <c r="AE410" s="79">
        <f t="shared" si="604"/>
        <v>0</v>
      </c>
      <c r="AF410" s="102">
        <f>IF(AD$1="","",SUM(AD410:AE410))</f>
        <v>0</v>
      </c>
      <c r="AG410" s="535"/>
      <c r="AH410" s="535"/>
      <c r="AI410" s="407"/>
      <c r="AJ410" s="322"/>
      <c r="AK410" s="79">
        <f t="shared" si="605"/>
        <v>0</v>
      </c>
      <c r="AL410" s="79">
        <f t="shared" si="606"/>
        <v>0</v>
      </c>
      <c r="AM410" s="102">
        <f>IF(AK$1="","",SUM(AK410:AL410))</f>
        <v>0</v>
      </c>
      <c r="AN410" s="535"/>
      <c r="AO410" s="535"/>
      <c r="AP410" s="407"/>
      <c r="AQ410" s="322"/>
      <c r="AR410" s="79">
        <f t="shared" si="607"/>
        <v>0</v>
      </c>
      <c r="AS410" s="79">
        <f t="shared" si="608"/>
        <v>0</v>
      </c>
      <c r="AT410" s="102">
        <f>IF(AR$1="","",SUM(AR410:AS410))</f>
        <v>0</v>
      </c>
      <c r="AU410" s="535"/>
      <c r="AV410" s="535"/>
      <c r="AW410" s="407"/>
      <c r="AX410" s="322"/>
      <c r="AY410" s="79">
        <f t="shared" si="609"/>
        <v>0</v>
      </c>
      <c r="AZ410" s="79">
        <f t="shared" si="610"/>
        <v>0</v>
      </c>
      <c r="BA410" s="102">
        <f>IF(AY$1="","",SUM(AY410:AZ410))</f>
        <v>0</v>
      </c>
      <c r="BB410" s="535"/>
      <c r="BC410" s="535"/>
      <c r="BD410" s="407"/>
      <c r="BE410" s="322"/>
      <c r="BF410" s="79">
        <f t="shared" si="611"/>
        <v>0</v>
      </c>
      <c r="BG410" s="79">
        <f t="shared" si="612"/>
        <v>0</v>
      </c>
      <c r="BH410" s="102">
        <f>IF(BF$1="","",SUM(BF410:BG410))</f>
        <v>0</v>
      </c>
      <c r="BI410" s="535"/>
      <c r="BJ410" s="535"/>
      <c r="BK410" s="407"/>
      <c r="BL410" s="322"/>
      <c r="BM410" s="79">
        <f t="shared" si="613"/>
        <v>0</v>
      </c>
      <c r="BN410" s="79">
        <f t="shared" si="614"/>
        <v>0</v>
      </c>
      <c r="BO410" s="102">
        <f>IF(BM$1="","",SUM(BM410:BN410))</f>
        <v>0</v>
      </c>
      <c r="BP410" s="535"/>
      <c r="BQ410" s="535"/>
      <c r="BR410" s="407"/>
      <c r="BS410" s="322"/>
      <c r="BT410" s="79">
        <f t="shared" si="615"/>
        <v>0</v>
      </c>
      <c r="BU410" s="79">
        <f t="shared" si="616"/>
        <v>0</v>
      </c>
      <c r="BV410" s="102">
        <f>IF(BT$1="","",SUM(BT410:BU410))</f>
        <v>0</v>
      </c>
      <c r="BW410" s="535"/>
      <c r="BX410" s="535"/>
      <c r="BY410" s="407"/>
      <c r="BZ410" s="322"/>
      <c r="CA410" s="79">
        <f t="shared" si="617"/>
        <v>0</v>
      </c>
      <c r="CB410" s="79">
        <f t="shared" si="618"/>
        <v>0</v>
      </c>
      <c r="CC410" s="102">
        <f>IF(CA$1="","",SUM(CA410:CB410))</f>
        <v>0</v>
      </c>
      <c r="CD410" s="535"/>
      <c r="CE410" s="535"/>
      <c r="CF410" s="407"/>
      <c r="CG410" s="322"/>
      <c r="CH410" s="79">
        <f t="shared" si="619"/>
        <v>0</v>
      </c>
      <c r="CI410" s="79">
        <f t="shared" si="620"/>
        <v>0</v>
      </c>
      <c r="CJ410" s="102">
        <f>IF(CH$1="","",SUM(CH410:CI410))</f>
        <v>0</v>
      </c>
      <c r="CK410" s="535"/>
      <c r="CL410" s="535"/>
      <c r="CM410" s="407"/>
      <c r="CN410" s="322"/>
      <c r="CO410" s="79">
        <f t="shared" si="621"/>
        <v>0</v>
      </c>
      <c r="CP410" s="79">
        <f t="shared" si="622"/>
        <v>0</v>
      </c>
      <c r="CQ410" s="102">
        <f>IF(CO$1="","",SUM(CO410:CP410))</f>
        <v>0</v>
      </c>
      <c r="CR410" s="535"/>
      <c r="CS410" s="535"/>
      <c r="CT410" s="407"/>
      <c r="CU410" s="322"/>
      <c r="CV410" s="79">
        <f t="shared" si="623"/>
        <v>0</v>
      </c>
      <c r="CW410" s="79">
        <f t="shared" si="624"/>
        <v>0</v>
      </c>
      <c r="CX410" s="102">
        <f>IF(CV$1="","",SUM(CV410:CW410))</f>
        <v>0</v>
      </c>
      <c r="CY410" s="535"/>
      <c r="CZ410" s="535"/>
      <c r="DA410" s="407"/>
      <c r="DB410" s="322"/>
      <c r="DC410" s="79">
        <f t="shared" si="625"/>
        <v>0</v>
      </c>
      <c r="DD410" s="79">
        <f t="shared" si="626"/>
        <v>0</v>
      </c>
      <c r="DE410" s="102">
        <f>IF(DC$1="","",SUM(DC410:DD410))</f>
        <v>0</v>
      </c>
      <c r="DF410" s="535"/>
      <c r="DG410" s="535"/>
      <c r="DH410" s="407"/>
      <c r="DI410" s="322"/>
      <c r="DJ410" s="79">
        <f t="shared" si="627"/>
        <v>0</v>
      </c>
      <c r="DK410" s="79">
        <f t="shared" si="628"/>
        <v>0</v>
      </c>
      <c r="DL410" s="102">
        <f>IF(DJ$1="","",SUM(DJ410:DK410))</f>
        <v>0</v>
      </c>
      <c r="DM410" s="535"/>
      <c r="DN410" s="535"/>
      <c r="DO410" s="407"/>
      <c r="DP410" s="322"/>
      <c r="DQ410" s="79">
        <f t="shared" si="629"/>
        <v>0</v>
      </c>
      <c r="DR410" s="79">
        <f t="shared" si="630"/>
        <v>0</v>
      </c>
      <c r="DS410" s="102">
        <f>IF(DQ$1="","",SUM(DQ410:DR410))</f>
        <v>0</v>
      </c>
      <c r="DT410" s="535"/>
      <c r="DU410" s="535"/>
      <c r="DV410" s="407"/>
    </row>
    <row r="411" spans="1:126" ht="12.75" outlineLevel="1" x14ac:dyDescent="0.2">
      <c r="A411" s="154" t="s">
        <v>12</v>
      </c>
      <c r="B411" s="171"/>
      <c r="C411" s="53"/>
      <c r="D411" s="53"/>
      <c r="E411" s="102">
        <f t="shared" si="595"/>
        <v>0</v>
      </c>
      <c r="F411" s="147"/>
      <c r="G411" s="18" t="s">
        <v>230</v>
      </c>
      <c r="H411" s="323" t="s">
        <v>343</v>
      </c>
      <c r="I411" s="79">
        <f t="shared" si="596"/>
        <v>0</v>
      </c>
      <c r="J411" s="79">
        <f t="shared" si="597"/>
        <v>0</v>
      </c>
      <c r="K411" s="102">
        <f t="shared" si="598"/>
        <v>0</v>
      </c>
      <c r="L411" s="535"/>
      <c r="M411" s="535"/>
      <c r="N411" s="407"/>
      <c r="O411" s="322" t="str">
        <f t="shared" si="546"/>
        <v>SLE</v>
      </c>
      <c r="P411" s="79">
        <f t="shared" si="599"/>
        <v>0</v>
      </c>
      <c r="Q411" s="79">
        <f t="shared" si="600"/>
        <v>0</v>
      </c>
      <c r="R411" s="102">
        <f>IF(P$1="","",SUM(P411:Q411))</f>
        <v>0</v>
      </c>
      <c r="S411" s="535"/>
      <c r="T411" s="535"/>
      <c r="U411" s="407"/>
      <c r="V411" s="322"/>
      <c r="W411" s="79">
        <f t="shared" si="601"/>
        <v>0</v>
      </c>
      <c r="X411" s="79">
        <f t="shared" si="602"/>
        <v>0</v>
      </c>
      <c r="Y411" s="102">
        <f>IF(W$1="","",SUM(W411:X411))</f>
        <v>0</v>
      </c>
      <c r="Z411" s="535"/>
      <c r="AA411" s="535"/>
      <c r="AB411" s="407"/>
      <c r="AC411" s="322"/>
      <c r="AD411" s="79">
        <f t="shared" si="603"/>
        <v>0</v>
      </c>
      <c r="AE411" s="79">
        <f t="shared" si="604"/>
        <v>0</v>
      </c>
      <c r="AF411" s="102">
        <f>IF(AD$1="","",SUM(AD411:AE411))</f>
        <v>0</v>
      </c>
      <c r="AG411" s="535"/>
      <c r="AH411" s="535"/>
      <c r="AI411" s="407"/>
      <c r="AJ411" s="322"/>
      <c r="AK411" s="79">
        <f t="shared" si="605"/>
        <v>0</v>
      </c>
      <c r="AL411" s="79">
        <f t="shared" si="606"/>
        <v>0</v>
      </c>
      <c r="AM411" s="102">
        <f>IF(AK$1="","",SUM(AK411:AL411))</f>
        <v>0</v>
      </c>
      <c r="AN411" s="535"/>
      <c r="AO411" s="535"/>
      <c r="AP411" s="407"/>
      <c r="AQ411" s="322"/>
      <c r="AR411" s="79">
        <f t="shared" si="607"/>
        <v>0</v>
      </c>
      <c r="AS411" s="79">
        <f t="shared" si="608"/>
        <v>0</v>
      </c>
      <c r="AT411" s="102">
        <f>IF(AR$1="","",SUM(AR411:AS411))</f>
        <v>0</v>
      </c>
      <c r="AU411" s="535"/>
      <c r="AV411" s="535"/>
      <c r="AW411" s="407"/>
      <c r="AX411" s="322"/>
      <c r="AY411" s="79">
        <f t="shared" si="609"/>
        <v>0</v>
      </c>
      <c r="AZ411" s="79">
        <f t="shared" si="610"/>
        <v>0</v>
      </c>
      <c r="BA411" s="102">
        <f>IF(AY$1="","",SUM(AY411:AZ411))</f>
        <v>0</v>
      </c>
      <c r="BB411" s="535"/>
      <c r="BC411" s="535"/>
      <c r="BD411" s="407"/>
      <c r="BE411" s="322"/>
      <c r="BF411" s="79">
        <f t="shared" si="611"/>
        <v>0</v>
      </c>
      <c r="BG411" s="79">
        <f t="shared" si="612"/>
        <v>0</v>
      </c>
      <c r="BH411" s="102">
        <f>IF(BF$1="","",SUM(BF411:BG411))</f>
        <v>0</v>
      </c>
      <c r="BI411" s="535"/>
      <c r="BJ411" s="535"/>
      <c r="BK411" s="407"/>
      <c r="BL411" s="322"/>
      <c r="BM411" s="79">
        <f t="shared" si="613"/>
        <v>0</v>
      </c>
      <c r="BN411" s="79">
        <f t="shared" si="614"/>
        <v>0</v>
      </c>
      <c r="BO411" s="102">
        <f>IF(BM$1="","",SUM(BM411:BN411))</f>
        <v>0</v>
      </c>
      <c r="BP411" s="535"/>
      <c r="BQ411" s="535"/>
      <c r="BR411" s="407"/>
      <c r="BS411" s="322"/>
      <c r="BT411" s="79">
        <f t="shared" si="615"/>
        <v>0</v>
      </c>
      <c r="BU411" s="79">
        <f t="shared" si="616"/>
        <v>0</v>
      </c>
      <c r="BV411" s="102">
        <f>IF(BT$1="","",SUM(BT411:BU411))</f>
        <v>0</v>
      </c>
      <c r="BW411" s="535"/>
      <c r="BX411" s="535"/>
      <c r="BY411" s="407"/>
      <c r="BZ411" s="322"/>
      <c r="CA411" s="79">
        <f t="shared" si="617"/>
        <v>0</v>
      </c>
      <c r="CB411" s="79">
        <f t="shared" si="618"/>
        <v>0</v>
      </c>
      <c r="CC411" s="102">
        <f>IF(CA$1="","",SUM(CA411:CB411))</f>
        <v>0</v>
      </c>
      <c r="CD411" s="535"/>
      <c r="CE411" s="535"/>
      <c r="CF411" s="407"/>
      <c r="CG411" s="322"/>
      <c r="CH411" s="79">
        <f t="shared" si="619"/>
        <v>0</v>
      </c>
      <c r="CI411" s="79">
        <f t="shared" si="620"/>
        <v>0</v>
      </c>
      <c r="CJ411" s="102">
        <f>IF(CH$1="","",SUM(CH411:CI411))</f>
        <v>0</v>
      </c>
      <c r="CK411" s="535"/>
      <c r="CL411" s="535"/>
      <c r="CM411" s="407"/>
      <c r="CN411" s="322"/>
      <c r="CO411" s="79">
        <f t="shared" si="621"/>
        <v>0</v>
      </c>
      <c r="CP411" s="79">
        <f t="shared" si="622"/>
        <v>0</v>
      </c>
      <c r="CQ411" s="102">
        <f>IF(CO$1="","",SUM(CO411:CP411))</f>
        <v>0</v>
      </c>
      <c r="CR411" s="535"/>
      <c r="CS411" s="535"/>
      <c r="CT411" s="407"/>
      <c r="CU411" s="322"/>
      <c r="CV411" s="79">
        <f t="shared" si="623"/>
        <v>0</v>
      </c>
      <c r="CW411" s="79">
        <f t="shared" si="624"/>
        <v>0</v>
      </c>
      <c r="CX411" s="102">
        <f>IF(CV$1="","",SUM(CV411:CW411))</f>
        <v>0</v>
      </c>
      <c r="CY411" s="535"/>
      <c r="CZ411" s="535"/>
      <c r="DA411" s="407"/>
      <c r="DB411" s="322"/>
      <c r="DC411" s="79">
        <f t="shared" si="625"/>
        <v>0</v>
      </c>
      <c r="DD411" s="79">
        <f t="shared" si="626"/>
        <v>0</v>
      </c>
      <c r="DE411" s="102">
        <f>IF(DC$1="","",SUM(DC411:DD411))</f>
        <v>0</v>
      </c>
      <c r="DF411" s="535"/>
      <c r="DG411" s="535"/>
      <c r="DH411" s="407"/>
      <c r="DI411" s="322"/>
      <c r="DJ411" s="79">
        <f t="shared" si="627"/>
        <v>0</v>
      </c>
      <c r="DK411" s="79">
        <f t="shared" si="628"/>
        <v>0</v>
      </c>
      <c r="DL411" s="102">
        <f>IF(DJ$1="","",SUM(DJ411:DK411))</f>
        <v>0</v>
      </c>
      <c r="DM411" s="535"/>
      <c r="DN411" s="535"/>
      <c r="DO411" s="407"/>
      <c r="DP411" s="322"/>
      <c r="DQ411" s="79">
        <f t="shared" si="629"/>
        <v>0</v>
      </c>
      <c r="DR411" s="79">
        <f t="shared" si="630"/>
        <v>0</v>
      </c>
      <c r="DS411" s="102">
        <f>IF(DQ$1="","",SUM(DQ411:DR411))</f>
        <v>0</v>
      </c>
      <c r="DT411" s="535"/>
      <c r="DU411" s="535"/>
      <c r="DV411" s="407"/>
    </row>
    <row r="412" spans="1:126" ht="12.75" outlineLevel="1" x14ac:dyDescent="0.2">
      <c r="A412" s="221" t="s">
        <v>7</v>
      </c>
      <c r="B412" s="151"/>
      <c r="C412" s="103">
        <f>SUMIF($H413:$H429,MID($H412,3,10),C413:C429)</f>
        <v>0</v>
      </c>
      <c r="D412" s="103">
        <f>SUMIF($H413:$H429,MID($H412,3,10),D413:D429)</f>
        <v>0</v>
      </c>
      <c r="E412" s="103">
        <f t="shared" si="595"/>
        <v>0</v>
      </c>
      <c r="F412" s="147"/>
      <c r="G412" s="18"/>
      <c r="H412" s="323" t="s">
        <v>346</v>
      </c>
      <c r="I412" s="77">
        <f t="shared" si="596"/>
        <v>0</v>
      </c>
      <c r="J412" s="77">
        <f t="shared" si="597"/>
        <v>0</v>
      </c>
      <c r="K412" s="103">
        <f t="shared" si="598"/>
        <v>0</v>
      </c>
      <c r="L412" s="432">
        <f>IF(I$1="","",SUMIF($H413:$H429,MID($H412,3,10),L413:L429))</f>
        <v>0</v>
      </c>
      <c r="M412" s="432">
        <f>IF(I$1="","",SUMIF($H413:$H429,MID($H412,3,10),M413:M429))</f>
        <v>0</v>
      </c>
      <c r="N412" s="407"/>
      <c r="O412" s="322" t="str">
        <f t="shared" si="546"/>
        <v>SL</v>
      </c>
      <c r="P412" s="77">
        <f t="shared" si="599"/>
        <v>0</v>
      </c>
      <c r="Q412" s="77">
        <f t="shared" si="600"/>
        <v>0</v>
      </c>
      <c r="R412" s="103">
        <f>IF(P$1="","",SUM(P412:Q412))</f>
        <v>0</v>
      </c>
      <c r="S412" s="432">
        <f>IF(P$1="","",SUMIF($H413:$H429,MID($H412,3,10),S413:S429))</f>
        <v>0</v>
      </c>
      <c r="T412" s="432">
        <f>IF(P$1="","",SUMIF($H413:$H429,MID($H412,3,10),T413:T429))</f>
        <v>0</v>
      </c>
      <c r="U412" s="407"/>
      <c r="V412" s="322"/>
      <c r="W412" s="77">
        <f t="shared" si="601"/>
        <v>0</v>
      </c>
      <c r="X412" s="77">
        <f t="shared" si="602"/>
        <v>0</v>
      </c>
      <c r="Y412" s="103">
        <f>IF(W$1="","",SUM(W412:X412))</f>
        <v>0</v>
      </c>
      <c r="Z412" s="432">
        <f>IF(W$1="","",SUMIF($H413:$H429,MID($H412,3,10),Z413:Z429))</f>
        <v>0</v>
      </c>
      <c r="AA412" s="432">
        <f>IF(W$1="","",SUMIF($H413:$H429,MID($H412,3,10),AA413:AA429))</f>
        <v>0</v>
      </c>
      <c r="AB412" s="407"/>
      <c r="AC412" s="322"/>
      <c r="AD412" s="77">
        <f t="shared" si="603"/>
        <v>0</v>
      </c>
      <c r="AE412" s="77">
        <f t="shared" si="604"/>
        <v>0</v>
      </c>
      <c r="AF412" s="103">
        <f>IF(AD$1="","",SUM(AD412:AE412))</f>
        <v>0</v>
      </c>
      <c r="AG412" s="432">
        <f>IF(AD$1="","",SUMIF($H413:$H429,MID($H412,3,10),AG413:AG429))</f>
        <v>0</v>
      </c>
      <c r="AH412" s="432">
        <f>IF(AD$1="","",SUMIF($H413:$H429,MID($H412,3,10),AH413:AH429))</f>
        <v>0</v>
      </c>
      <c r="AI412" s="407"/>
      <c r="AJ412" s="322"/>
      <c r="AK412" s="77">
        <f t="shared" si="605"/>
        <v>0</v>
      </c>
      <c r="AL412" s="77">
        <f t="shared" si="606"/>
        <v>0</v>
      </c>
      <c r="AM412" s="103">
        <f>IF(AK$1="","",SUM(AK412:AL412))</f>
        <v>0</v>
      </c>
      <c r="AN412" s="432">
        <f>IF(AK$1="","",SUMIF($H413:$H429,MID($H412,3,10),AN413:AN429))</f>
        <v>0</v>
      </c>
      <c r="AO412" s="432">
        <f>IF(AK$1="","",SUMIF($H413:$H429,MID($H412,3,10),AO413:AO429))</f>
        <v>0</v>
      </c>
      <c r="AP412" s="407"/>
      <c r="AQ412" s="322"/>
      <c r="AR412" s="77">
        <f t="shared" si="607"/>
        <v>0</v>
      </c>
      <c r="AS412" s="77">
        <f t="shared" si="608"/>
        <v>0</v>
      </c>
      <c r="AT412" s="103">
        <f>IF(AR$1="","",SUM(AR412:AS412))</f>
        <v>0</v>
      </c>
      <c r="AU412" s="432">
        <f>IF(AR$1="","",SUMIF($H413:$H429,MID($H412,3,10),AU413:AU429))</f>
        <v>0</v>
      </c>
      <c r="AV412" s="432">
        <f>IF(AR$1="","",SUMIF($H413:$H429,MID($H412,3,10),AV413:AV429))</f>
        <v>0</v>
      </c>
      <c r="AW412" s="407"/>
      <c r="AX412" s="322"/>
      <c r="AY412" s="77">
        <f t="shared" si="609"/>
        <v>0</v>
      </c>
      <c r="AZ412" s="77">
        <f t="shared" si="610"/>
        <v>0</v>
      </c>
      <c r="BA412" s="103">
        <f>IF(AY$1="","",SUM(AY412:AZ412))</f>
        <v>0</v>
      </c>
      <c r="BB412" s="432">
        <f>IF(AY$1="","",SUMIF($H413:$H429,MID($H412,3,10),BB413:BB429))</f>
        <v>0</v>
      </c>
      <c r="BC412" s="432">
        <f>IF(AY$1="","",SUMIF($H413:$H429,MID($H412,3,10),BC413:BC429))</f>
        <v>0</v>
      </c>
      <c r="BD412" s="407"/>
      <c r="BE412" s="322"/>
      <c r="BF412" s="77">
        <f t="shared" si="611"/>
        <v>0</v>
      </c>
      <c r="BG412" s="77">
        <f t="shared" si="612"/>
        <v>0</v>
      </c>
      <c r="BH412" s="103">
        <f>IF(BF$1="","",SUM(BF412:BG412))</f>
        <v>0</v>
      </c>
      <c r="BI412" s="432">
        <f>IF(BF$1="","",SUMIF($H413:$H429,MID($H412,3,10),BI413:BI429))</f>
        <v>0</v>
      </c>
      <c r="BJ412" s="432">
        <f>IF(BF$1="","",SUMIF($H413:$H429,MID($H412,3,10),BJ413:BJ429))</f>
        <v>0</v>
      </c>
      <c r="BK412" s="407"/>
      <c r="BL412" s="322"/>
      <c r="BM412" s="77">
        <f t="shared" si="613"/>
        <v>0</v>
      </c>
      <c r="BN412" s="77">
        <f t="shared" si="614"/>
        <v>0</v>
      </c>
      <c r="BO412" s="103">
        <f>IF(BM$1="","",SUM(BM412:BN412))</f>
        <v>0</v>
      </c>
      <c r="BP412" s="432">
        <f>IF(BM$1="","",SUMIF($H413:$H429,MID($H412,3,10),BP413:BP429))</f>
        <v>0</v>
      </c>
      <c r="BQ412" s="432">
        <f>IF(BM$1="","",SUMIF($H413:$H429,MID($H412,3,10),BQ413:BQ429))</f>
        <v>0</v>
      </c>
      <c r="BR412" s="407"/>
      <c r="BS412" s="322"/>
      <c r="BT412" s="77">
        <f t="shared" si="615"/>
        <v>0</v>
      </c>
      <c r="BU412" s="77">
        <f t="shared" si="616"/>
        <v>0</v>
      </c>
      <c r="BV412" s="103">
        <f>IF(BT$1="","",SUM(BT412:BU412))</f>
        <v>0</v>
      </c>
      <c r="BW412" s="432">
        <f>IF(BT$1="","",SUMIF($H413:$H429,MID($H412,3,10),BW413:BW429))</f>
        <v>0</v>
      </c>
      <c r="BX412" s="432">
        <f>IF(BT$1="","",SUMIF($H413:$H429,MID($H412,3,10),BX413:BX429))</f>
        <v>0</v>
      </c>
      <c r="BY412" s="407"/>
      <c r="BZ412" s="322"/>
      <c r="CA412" s="77">
        <f t="shared" si="617"/>
        <v>0</v>
      </c>
      <c r="CB412" s="77">
        <f t="shared" si="618"/>
        <v>0</v>
      </c>
      <c r="CC412" s="103">
        <f>IF(CA$1="","",SUM(CA412:CB412))</f>
        <v>0</v>
      </c>
      <c r="CD412" s="432">
        <f>IF(CA$1="","",SUMIF($H413:$H429,MID($H412,3,10),CD413:CD429))</f>
        <v>0</v>
      </c>
      <c r="CE412" s="432">
        <f>IF(CA$1="","",SUMIF($H413:$H429,MID($H412,3,10),CE413:CE429))</f>
        <v>0</v>
      </c>
      <c r="CF412" s="407"/>
      <c r="CG412" s="322"/>
      <c r="CH412" s="77">
        <f t="shared" si="619"/>
        <v>0</v>
      </c>
      <c r="CI412" s="77">
        <f t="shared" si="620"/>
        <v>0</v>
      </c>
      <c r="CJ412" s="103">
        <f>IF(CH$1="","",SUM(CH412:CI412))</f>
        <v>0</v>
      </c>
      <c r="CK412" s="432">
        <f>IF(CH$1="","",SUMIF($H413:$H429,MID($H412,3,10),CK413:CK429))</f>
        <v>0</v>
      </c>
      <c r="CL412" s="432">
        <f>IF(CH$1="","",SUMIF($H413:$H429,MID($H412,3,10),CL413:CL429))</f>
        <v>0</v>
      </c>
      <c r="CM412" s="407"/>
      <c r="CN412" s="322"/>
      <c r="CO412" s="77">
        <f t="shared" si="621"/>
        <v>0</v>
      </c>
      <c r="CP412" s="77">
        <f t="shared" si="622"/>
        <v>0</v>
      </c>
      <c r="CQ412" s="103">
        <f>IF(CO$1="","",SUM(CO412:CP412))</f>
        <v>0</v>
      </c>
      <c r="CR412" s="432">
        <f>IF(CO$1="","",SUMIF($H413:$H429,MID($H412,3,10),CR413:CR429))</f>
        <v>0</v>
      </c>
      <c r="CS412" s="432">
        <f>IF(CO$1="","",SUMIF($H413:$H429,MID($H412,3,10),CS413:CS429))</f>
        <v>0</v>
      </c>
      <c r="CT412" s="407"/>
      <c r="CU412" s="322"/>
      <c r="CV412" s="77">
        <f t="shared" si="623"/>
        <v>0</v>
      </c>
      <c r="CW412" s="77">
        <f t="shared" si="624"/>
        <v>0</v>
      </c>
      <c r="CX412" s="103">
        <f>IF(CV$1="","",SUM(CV412:CW412))</f>
        <v>0</v>
      </c>
      <c r="CY412" s="432">
        <f>IF(CV$1="","",SUMIF($H413:$H429,MID($H412,3,10),CY413:CY429))</f>
        <v>0</v>
      </c>
      <c r="CZ412" s="432">
        <f>IF(CV$1="","",SUMIF($H413:$H429,MID($H412,3,10),CZ413:CZ429))</f>
        <v>0</v>
      </c>
      <c r="DA412" s="407"/>
      <c r="DB412" s="322"/>
      <c r="DC412" s="77">
        <f t="shared" si="625"/>
        <v>0</v>
      </c>
      <c r="DD412" s="77">
        <f t="shared" si="626"/>
        <v>0</v>
      </c>
      <c r="DE412" s="103">
        <f>IF(DC$1="","",SUM(DC412:DD412))</f>
        <v>0</v>
      </c>
      <c r="DF412" s="432">
        <f>IF(DC$1="","",SUMIF($H413:$H429,MID($H412,3,10),DF413:DF429))</f>
        <v>0</v>
      </c>
      <c r="DG412" s="432">
        <f>IF(DC$1="","",SUMIF($H413:$H429,MID($H412,3,10),DG413:DG429))</f>
        <v>0</v>
      </c>
      <c r="DH412" s="407"/>
      <c r="DI412" s="322"/>
      <c r="DJ412" s="77">
        <f t="shared" si="627"/>
        <v>0</v>
      </c>
      <c r="DK412" s="77">
        <f t="shared" si="628"/>
        <v>0</v>
      </c>
      <c r="DL412" s="103">
        <f>IF(DJ$1="","",SUM(DJ412:DK412))</f>
        <v>0</v>
      </c>
      <c r="DM412" s="432">
        <f>IF(DJ$1="","",SUMIF($H413:$H429,MID($H412,3,10),DM413:DM429))</f>
        <v>0</v>
      </c>
      <c r="DN412" s="432">
        <f>IF(DJ$1="","",SUMIF($H413:$H429,MID($H412,3,10),DN413:DN429))</f>
        <v>0</v>
      </c>
      <c r="DO412" s="407"/>
      <c r="DP412" s="322"/>
      <c r="DQ412" s="77">
        <f t="shared" si="629"/>
        <v>0</v>
      </c>
      <c r="DR412" s="77">
        <f t="shared" si="630"/>
        <v>0</v>
      </c>
      <c r="DS412" s="103">
        <f>IF(DQ$1="","",SUM(DQ412:DR412))</f>
        <v>0</v>
      </c>
      <c r="DT412" s="432">
        <f>IF(DQ$1="","",SUMIF($H413:$H429,MID($H412,3,10),DT413:DT429))</f>
        <v>0</v>
      </c>
      <c r="DU412" s="432">
        <f>IF(DQ$1="","",SUMIF($H413:$H429,MID($H412,3,10),DU413:DU429))</f>
        <v>0</v>
      </c>
      <c r="DV412" s="407"/>
    </row>
    <row r="413" spans="1:126" ht="12.75" outlineLevel="1" x14ac:dyDescent="0.2">
      <c r="A413" s="154" t="s">
        <v>6</v>
      </c>
      <c r="B413" s="170"/>
      <c r="C413" s="55"/>
      <c r="D413" s="55"/>
      <c r="E413" s="102">
        <f t="shared" si="595"/>
        <v>0</v>
      </c>
      <c r="F413" s="210"/>
      <c r="G413" s="18"/>
      <c r="H413" s="323" t="s">
        <v>345</v>
      </c>
      <c r="I413" s="79">
        <f t="shared" si="596"/>
        <v>0</v>
      </c>
      <c r="J413" s="79">
        <f t="shared" si="597"/>
        <v>0</v>
      </c>
      <c r="K413" s="102">
        <f t="shared" si="598"/>
        <v>0</v>
      </c>
      <c r="L413" s="535"/>
      <c r="M413" s="535"/>
      <c r="N413" s="407"/>
      <c r="O413" s="322" t="str">
        <f t="shared" si="546"/>
        <v>SLC</v>
      </c>
      <c r="P413" s="79">
        <f t="shared" si="599"/>
        <v>0</v>
      </c>
      <c r="Q413" s="79">
        <f t="shared" si="600"/>
        <v>0</v>
      </c>
      <c r="R413" s="102">
        <f t="shared" ref="R413:R440" si="631">IF(P$1="","",SUM(P413:Q413))</f>
        <v>0</v>
      </c>
      <c r="S413" s="535"/>
      <c r="T413" s="535"/>
      <c r="U413" s="407"/>
      <c r="V413" s="322"/>
      <c r="W413" s="79">
        <f t="shared" si="601"/>
        <v>0</v>
      </c>
      <c r="X413" s="79">
        <f t="shared" si="602"/>
        <v>0</v>
      </c>
      <c r="Y413" s="102">
        <f t="shared" ref="Y413:Y440" si="632">IF(W$1="","",SUM(W413:X413))</f>
        <v>0</v>
      </c>
      <c r="Z413" s="535"/>
      <c r="AA413" s="535"/>
      <c r="AB413" s="407"/>
      <c r="AC413" s="322"/>
      <c r="AD413" s="79">
        <f t="shared" si="603"/>
        <v>0</v>
      </c>
      <c r="AE413" s="79">
        <f t="shared" si="604"/>
        <v>0</v>
      </c>
      <c r="AF413" s="102">
        <f t="shared" ref="AF413:AF440" si="633">IF(AD$1="","",SUM(AD413:AE413))</f>
        <v>0</v>
      </c>
      <c r="AG413" s="535"/>
      <c r="AH413" s="535"/>
      <c r="AI413" s="407"/>
      <c r="AJ413" s="322"/>
      <c r="AK413" s="79">
        <f t="shared" si="605"/>
        <v>0</v>
      </c>
      <c r="AL413" s="79">
        <f t="shared" si="606"/>
        <v>0</v>
      </c>
      <c r="AM413" s="102">
        <f t="shared" ref="AM413:AM440" si="634">IF(AK$1="","",SUM(AK413:AL413))</f>
        <v>0</v>
      </c>
      <c r="AN413" s="535"/>
      <c r="AO413" s="535"/>
      <c r="AP413" s="407"/>
      <c r="AQ413" s="322"/>
      <c r="AR413" s="79">
        <f t="shared" si="607"/>
        <v>0</v>
      </c>
      <c r="AS413" s="79">
        <f t="shared" si="608"/>
        <v>0</v>
      </c>
      <c r="AT413" s="102">
        <f t="shared" ref="AT413:AT440" si="635">IF(AR$1="","",SUM(AR413:AS413))</f>
        <v>0</v>
      </c>
      <c r="AU413" s="535"/>
      <c r="AV413" s="535"/>
      <c r="AW413" s="407"/>
      <c r="AX413" s="322"/>
      <c r="AY413" s="79">
        <f t="shared" si="609"/>
        <v>0</v>
      </c>
      <c r="AZ413" s="79">
        <f t="shared" si="610"/>
        <v>0</v>
      </c>
      <c r="BA413" s="102">
        <f t="shared" ref="BA413:BA440" si="636">IF(AY$1="","",SUM(AY413:AZ413))</f>
        <v>0</v>
      </c>
      <c r="BB413" s="535"/>
      <c r="BC413" s="535"/>
      <c r="BD413" s="407"/>
      <c r="BE413" s="322"/>
      <c r="BF413" s="79">
        <f t="shared" si="611"/>
        <v>0</v>
      </c>
      <c r="BG413" s="79">
        <f t="shared" si="612"/>
        <v>0</v>
      </c>
      <c r="BH413" s="102">
        <f t="shared" ref="BH413:BH440" si="637">IF(BF$1="","",SUM(BF413:BG413))</f>
        <v>0</v>
      </c>
      <c r="BI413" s="535"/>
      <c r="BJ413" s="535"/>
      <c r="BK413" s="407"/>
      <c r="BL413" s="322"/>
      <c r="BM413" s="79">
        <f t="shared" si="613"/>
        <v>0</v>
      </c>
      <c r="BN413" s="79">
        <f t="shared" si="614"/>
        <v>0</v>
      </c>
      <c r="BO413" s="102">
        <f t="shared" ref="BO413:BO440" si="638">IF(BM$1="","",SUM(BM413:BN413))</f>
        <v>0</v>
      </c>
      <c r="BP413" s="535"/>
      <c r="BQ413" s="535"/>
      <c r="BR413" s="407"/>
      <c r="BS413" s="322"/>
      <c r="BT413" s="79">
        <f t="shared" si="615"/>
        <v>0</v>
      </c>
      <c r="BU413" s="79">
        <f t="shared" si="616"/>
        <v>0</v>
      </c>
      <c r="BV413" s="102">
        <f t="shared" ref="BV413:BV440" si="639">IF(BT$1="","",SUM(BT413:BU413))</f>
        <v>0</v>
      </c>
      <c r="BW413" s="535"/>
      <c r="BX413" s="535"/>
      <c r="BY413" s="407"/>
      <c r="BZ413" s="322"/>
      <c r="CA413" s="79">
        <f t="shared" si="617"/>
        <v>0</v>
      </c>
      <c r="CB413" s="79">
        <f t="shared" si="618"/>
        <v>0</v>
      </c>
      <c r="CC413" s="102">
        <f t="shared" ref="CC413:CC440" si="640">IF(CA$1="","",SUM(CA413:CB413))</f>
        <v>0</v>
      </c>
      <c r="CD413" s="535"/>
      <c r="CE413" s="535"/>
      <c r="CF413" s="407"/>
      <c r="CG413" s="322"/>
      <c r="CH413" s="79">
        <f t="shared" si="619"/>
        <v>0</v>
      </c>
      <c r="CI413" s="79">
        <f t="shared" si="620"/>
        <v>0</v>
      </c>
      <c r="CJ413" s="102">
        <f t="shared" ref="CJ413:CJ440" si="641">IF(CH$1="","",SUM(CH413:CI413))</f>
        <v>0</v>
      </c>
      <c r="CK413" s="535"/>
      <c r="CL413" s="535"/>
      <c r="CM413" s="407"/>
      <c r="CN413" s="322"/>
      <c r="CO413" s="79">
        <f t="shared" si="621"/>
        <v>0</v>
      </c>
      <c r="CP413" s="79">
        <f t="shared" si="622"/>
        <v>0</v>
      </c>
      <c r="CQ413" s="102">
        <f t="shared" ref="CQ413:CQ440" si="642">IF(CO$1="","",SUM(CO413:CP413))</f>
        <v>0</v>
      </c>
      <c r="CR413" s="535"/>
      <c r="CS413" s="535"/>
      <c r="CT413" s="407"/>
      <c r="CU413" s="322"/>
      <c r="CV413" s="79">
        <f t="shared" si="623"/>
        <v>0</v>
      </c>
      <c r="CW413" s="79">
        <f t="shared" si="624"/>
        <v>0</v>
      </c>
      <c r="CX413" s="102">
        <f t="shared" ref="CX413:CX440" si="643">IF(CV$1="","",SUM(CV413:CW413))</f>
        <v>0</v>
      </c>
      <c r="CY413" s="535"/>
      <c r="CZ413" s="535"/>
      <c r="DA413" s="407"/>
      <c r="DB413" s="322"/>
      <c r="DC413" s="79">
        <f t="shared" si="625"/>
        <v>0</v>
      </c>
      <c r="DD413" s="79">
        <f t="shared" si="626"/>
        <v>0</v>
      </c>
      <c r="DE413" s="102">
        <f t="shared" ref="DE413:DE440" si="644">IF(DC$1="","",SUM(DC413:DD413))</f>
        <v>0</v>
      </c>
      <c r="DF413" s="535"/>
      <c r="DG413" s="535"/>
      <c r="DH413" s="407"/>
      <c r="DI413" s="322"/>
      <c r="DJ413" s="79">
        <f t="shared" si="627"/>
        <v>0</v>
      </c>
      <c r="DK413" s="79">
        <f t="shared" si="628"/>
        <v>0</v>
      </c>
      <c r="DL413" s="102">
        <f t="shared" ref="DL413:DL440" si="645">IF(DJ$1="","",SUM(DJ413:DK413))</f>
        <v>0</v>
      </c>
      <c r="DM413" s="535"/>
      <c r="DN413" s="535"/>
      <c r="DO413" s="407"/>
      <c r="DP413" s="322"/>
      <c r="DQ413" s="79">
        <f t="shared" si="629"/>
        <v>0</v>
      </c>
      <c r="DR413" s="79">
        <f t="shared" si="630"/>
        <v>0</v>
      </c>
      <c r="DS413" s="102">
        <f t="shared" ref="DS413:DS440" si="646">IF(DQ$1="","",SUM(DQ413:DR413))</f>
        <v>0</v>
      </c>
      <c r="DT413" s="535"/>
      <c r="DU413" s="535"/>
      <c r="DV413" s="407"/>
    </row>
    <row r="414" spans="1:126" ht="12.75" outlineLevel="1" x14ac:dyDescent="0.2">
      <c r="A414" s="154" t="s">
        <v>25</v>
      </c>
      <c r="B414" s="170"/>
      <c r="C414" s="55"/>
      <c r="D414" s="55"/>
      <c r="E414" s="102">
        <f t="shared" si="595"/>
        <v>0</v>
      </c>
      <c r="F414" s="210"/>
      <c r="G414" s="18" t="s">
        <v>251</v>
      </c>
      <c r="H414" s="323" t="s">
        <v>345</v>
      </c>
      <c r="I414" s="79">
        <f t="shared" si="596"/>
        <v>0</v>
      </c>
      <c r="J414" s="79">
        <f t="shared" si="597"/>
        <v>0</v>
      </c>
      <c r="K414" s="78">
        <f t="shared" si="598"/>
        <v>0</v>
      </c>
      <c r="L414" s="535"/>
      <c r="M414" s="535"/>
      <c r="N414" s="407"/>
      <c r="O414" s="322" t="str">
        <f t="shared" si="546"/>
        <v>SLC</v>
      </c>
      <c r="P414" s="79">
        <f t="shared" si="599"/>
        <v>0</v>
      </c>
      <c r="Q414" s="79">
        <f t="shared" si="600"/>
        <v>0</v>
      </c>
      <c r="R414" s="78">
        <f t="shared" si="631"/>
        <v>0</v>
      </c>
      <c r="S414" s="535"/>
      <c r="T414" s="535"/>
      <c r="U414" s="407"/>
      <c r="V414" s="322"/>
      <c r="W414" s="79">
        <f t="shared" si="601"/>
        <v>0</v>
      </c>
      <c r="X414" s="79">
        <f t="shared" si="602"/>
        <v>0</v>
      </c>
      <c r="Y414" s="78">
        <f t="shared" si="632"/>
        <v>0</v>
      </c>
      <c r="Z414" s="535"/>
      <c r="AA414" s="535"/>
      <c r="AB414" s="407"/>
      <c r="AC414" s="322"/>
      <c r="AD414" s="79">
        <f t="shared" si="603"/>
        <v>0</v>
      </c>
      <c r="AE414" s="79">
        <f t="shared" si="604"/>
        <v>0</v>
      </c>
      <c r="AF414" s="78">
        <f t="shared" si="633"/>
        <v>0</v>
      </c>
      <c r="AG414" s="535"/>
      <c r="AH414" s="535"/>
      <c r="AI414" s="407"/>
      <c r="AJ414" s="322"/>
      <c r="AK414" s="79">
        <f t="shared" si="605"/>
        <v>0</v>
      </c>
      <c r="AL414" s="79">
        <f t="shared" si="606"/>
        <v>0</v>
      </c>
      <c r="AM414" s="78">
        <f t="shared" si="634"/>
        <v>0</v>
      </c>
      <c r="AN414" s="535"/>
      <c r="AO414" s="535"/>
      <c r="AP414" s="407"/>
      <c r="AQ414" s="322"/>
      <c r="AR414" s="79">
        <f t="shared" si="607"/>
        <v>0</v>
      </c>
      <c r="AS414" s="79">
        <f t="shared" si="608"/>
        <v>0</v>
      </c>
      <c r="AT414" s="78">
        <f t="shared" si="635"/>
        <v>0</v>
      </c>
      <c r="AU414" s="535"/>
      <c r="AV414" s="535"/>
      <c r="AW414" s="407"/>
      <c r="AX414" s="322"/>
      <c r="AY414" s="79">
        <f t="shared" si="609"/>
        <v>0</v>
      </c>
      <c r="AZ414" s="79">
        <f t="shared" si="610"/>
        <v>0</v>
      </c>
      <c r="BA414" s="78">
        <f t="shared" si="636"/>
        <v>0</v>
      </c>
      <c r="BB414" s="535"/>
      <c r="BC414" s="535"/>
      <c r="BD414" s="407"/>
      <c r="BE414" s="322"/>
      <c r="BF414" s="79">
        <f t="shared" si="611"/>
        <v>0</v>
      </c>
      <c r="BG414" s="79">
        <f t="shared" si="612"/>
        <v>0</v>
      </c>
      <c r="BH414" s="78">
        <f t="shared" si="637"/>
        <v>0</v>
      </c>
      <c r="BI414" s="535"/>
      <c r="BJ414" s="535"/>
      <c r="BK414" s="407"/>
      <c r="BL414" s="322"/>
      <c r="BM414" s="79">
        <f t="shared" si="613"/>
        <v>0</v>
      </c>
      <c r="BN414" s="79">
        <f t="shared" si="614"/>
        <v>0</v>
      </c>
      <c r="BO414" s="78">
        <f t="shared" si="638"/>
        <v>0</v>
      </c>
      <c r="BP414" s="535"/>
      <c r="BQ414" s="535"/>
      <c r="BR414" s="407"/>
      <c r="BS414" s="322"/>
      <c r="BT414" s="79">
        <f t="shared" si="615"/>
        <v>0</v>
      </c>
      <c r="BU414" s="79">
        <f t="shared" si="616"/>
        <v>0</v>
      </c>
      <c r="BV414" s="78">
        <f t="shared" si="639"/>
        <v>0</v>
      </c>
      <c r="BW414" s="535"/>
      <c r="BX414" s="535"/>
      <c r="BY414" s="407"/>
      <c r="BZ414" s="322"/>
      <c r="CA414" s="79">
        <f t="shared" si="617"/>
        <v>0</v>
      </c>
      <c r="CB414" s="79">
        <f t="shared" si="618"/>
        <v>0</v>
      </c>
      <c r="CC414" s="78">
        <f t="shared" si="640"/>
        <v>0</v>
      </c>
      <c r="CD414" s="535"/>
      <c r="CE414" s="535"/>
      <c r="CF414" s="407"/>
      <c r="CG414" s="322"/>
      <c r="CH414" s="79">
        <f t="shared" si="619"/>
        <v>0</v>
      </c>
      <c r="CI414" s="79">
        <f t="shared" si="620"/>
        <v>0</v>
      </c>
      <c r="CJ414" s="78">
        <f t="shared" si="641"/>
        <v>0</v>
      </c>
      <c r="CK414" s="535"/>
      <c r="CL414" s="535"/>
      <c r="CM414" s="407"/>
      <c r="CN414" s="322"/>
      <c r="CO414" s="79">
        <f t="shared" si="621"/>
        <v>0</v>
      </c>
      <c r="CP414" s="79">
        <f t="shared" si="622"/>
        <v>0</v>
      </c>
      <c r="CQ414" s="78">
        <f t="shared" si="642"/>
        <v>0</v>
      </c>
      <c r="CR414" s="535"/>
      <c r="CS414" s="535"/>
      <c r="CT414" s="407"/>
      <c r="CU414" s="322"/>
      <c r="CV414" s="79">
        <f t="shared" si="623"/>
        <v>0</v>
      </c>
      <c r="CW414" s="79">
        <f t="shared" si="624"/>
        <v>0</v>
      </c>
      <c r="CX414" s="78">
        <f t="shared" si="643"/>
        <v>0</v>
      </c>
      <c r="CY414" s="535"/>
      <c r="CZ414" s="535"/>
      <c r="DA414" s="407"/>
      <c r="DB414" s="322"/>
      <c r="DC414" s="79">
        <f t="shared" si="625"/>
        <v>0</v>
      </c>
      <c r="DD414" s="79">
        <f t="shared" si="626"/>
        <v>0</v>
      </c>
      <c r="DE414" s="78">
        <f t="shared" si="644"/>
        <v>0</v>
      </c>
      <c r="DF414" s="535"/>
      <c r="DG414" s="535"/>
      <c r="DH414" s="407"/>
      <c r="DI414" s="322"/>
      <c r="DJ414" s="79">
        <f t="shared" si="627"/>
        <v>0</v>
      </c>
      <c r="DK414" s="79">
        <f t="shared" si="628"/>
        <v>0</v>
      </c>
      <c r="DL414" s="78">
        <f t="shared" si="645"/>
        <v>0</v>
      </c>
      <c r="DM414" s="535"/>
      <c r="DN414" s="535"/>
      <c r="DO414" s="407"/>
      <c r="DP414" s="322"/>
      <c r="DQ414" s="79">
        <f t="shared" si="629"/>
        <v>0</v>
      </c>
      <c r="DR414" s="79">
        <f t="shared" si="630"/>
        <v>0</v>
      </c>
      <c r="DS414" s="78">
        <f t="shared" si="646"/>
        <v>0</v>
      </c>
      <c r="DT414" s="535"/>
      <c r="DU414" s="535"/>
      <c r="DV414" s="407"/>
    </row>
    <row r="415" spans="1:126" ht="12.75" outlineLevel="1" x14ac:dyDescent="0.2">
      <c r="A415" s="154" t="s">
        <v>73</v>
      </c>
      <c r="B415" s="170"/>
      <c r="C415" s="55"/>
      <c r="D415" s="55"/>
      <c r="E415" s="102">
        <f t="shared" si="595"/>
        <v>0</v>
      </c>
      <c r="F415" s="210"/>
      <c r="G415" s="18"/>
      <c r="H415" s="323" t="s">
        <v>345</v>
      </c>
      <c r="I415" s="79">
        <f t="shared" si="596"/>
        <v>0</v>
      </c>
      <c r="J415" s="79">
        <f t="shared" si="597"/>
        <v>0</v>
      </c>
      <c r="K415" s="102">
        <f t="shared" si="598"/>
        <v>0</v>
      </c>
      <c r="L415" s="535"/>
      <c r="M415" s="535"/>
      <c r="N415" s="407"/>
      <c r="O415" s="322" t="str">
        <f t="shared" si="546"/>
        <v>SLC</v>
      </c>
      <c r="P415" s="79">
        <f t="shared" si="599"/>
        <v>0</v>
      </c>
      <c r="Q415" s="79">
        <f t="shared" si="600"/>
        <v>0</v>
      </c>
      <c r="R415" s="102">
        <f t="shared" si="631"/>
        <v>0</v>
      </c>
      <c r="S415" s="535"/>
      <c r="T415" s="535"/>
      <c r="U415" s="407"/>
      <c r="V415" s="322"/>
      <c r="W415" s="79">
        <f t="shared" si="601"/>
        <v>0</v>
      </c>
      <c r="X415" s="79">
        <f t="shared" si="602"/>
        <v>0</v>
      </c>
      <c r="Y415" s="102">
        <f t="shared" si="632"/>
        <v>0</v>
      </c>
      <c r="Z415" s="535"/>
      <c r="AA415" s="535"/>
      <c r="AB415" s="407"/>
      <c r="AC415" s="322"/>
      <c r="AD415" s="79">
        <f t="shared" si="603"/>
        <v>0</v>
      </c>
      <c r="AE415" s="79">
        <f t="shared" si="604"/>
        <v>0</v>
      </c>
      <c r="AF415" s="102">
        <f t="shared" si="633"/>
        <v>0</v>
      </c>
      <c r="AG415" s="535"/>
      <c r="AH415" s="535"/>
      <c r="AI415" s="407"/>
      <c r="AJ415" s="322"/>
      <c r="AK415" s="79">
        <f t="shared" si="605"/>
        <v>0</v>
      </c>
      <c r="AL415" s="79">
        <f t="shared" si="606"/>
        <v>0</v>
      </c>
      <c r="AM415" s="102">
        <f t="shared" si="634"/>
        <v>0</v>
      </c>
      <c r="AN415" s="535"/>
      <c r="AO415" s="535"/>
      <c r="AP415" s="407"/>
      <c r="AQ415" s="322"/>
      <c r="AR415" s="79">
        <f t="shared" si="607"/>
        <v>0</v>
      </c>
      <c r="AS415" s="79">
        <f t="shared" si="608"/>
        <v>0</v>
      </c>
      <c r="AT415" s="102">
        <f t="shared" si="635"/>
        <v>0</v>
      </c>
      <c r="AU415" s="535"/>
      <c r="AV415" s="535"/>
      <c r="AW415" s="407"/>
      <c r="AX415" s="322"/>
      <c r="AY415" s="79">
        <f t="shared" si="609"/>
        <v>0</v>
      </c>
      <c r="AZ415" s="79">
        <f t="shared" si="610"/>
        <v>0</v>
      </c>
      <c r="BA415" s="102">
        <f t="shared" si="636"/>
        <v>0</v>
      </c>
      <c r="BB415" s="535"/>
      <c r="BC415" s="535"/>
      <c r="BD415" s="407"/>
      <c r="BE415" s="322"/>
      <c r="BF415" s="79">
        <f t="shared" si="611"/>
        <v>0</v>
      </c>
      <c r="BG415" s="79">
        <f t="shared" si="612"/>
        <v>0</v>
      </c>
      <c r="BH415" s="102">
        <f t="shared" si="637"/>
        <v>0</v>
      </c>
      <c r="BI415" s="535"/>
      <c r="BJ415" s="535"/>
      <c r="BK415" s="407"/>
      <c r="BL415" s="322"/>
      <c r="BM415" s="79">
        <f t="shared" si="613"/>
        <v>0</v>
      </c>
      <c r="BN415" s="79">
        <f t="shared" si="614"/>
        <v>0</v>
      </c>
      <c r="BO415" s="102">
        <f t="shared" si="638"/>
        <v>0</v>
      </c>
      <c r="BP415" s="535"/>
      <c r="BQ415" s="535"/>
      <c r="BR415" s="407"/>
      <c r="BS415" s="322"/>
      <c r="BT415" s="79">
        <f t="shared" si="615"/>
        <v>0</v>
      </c>
      <c r="BU415" s="79">
        <f t="shared" si="616"/>
        <v>0</v>
      </c>
      <c r="BV415" s="102">
        <f t="shared" si="639"/>
        <v>0</v>
      </c>
      <c r="BW415" s="535"/>
      <c r="BX415" s="535"/>
      <c r="BY415" s="407"/>
      <c r="BZ415" s="322"/>
      <c r="CA415" s="79">
        <f t="shared" si="617"/>
        <v>0</v>
      </c>
      <c r="CB415" s="79">
        <f t="shared" si="618"/>
        <v>0</v>
      </c>
      <c r="CC415" s="102">
        <f t="shared" si="640"/>
        <v>0</v>
      </c>
      <c r="CD415" s="535"/>
      <c r="CE415" s="535"/>
      <c r="CF415" s="407"/>
      <c r="CG415" s="322"/>
      <c r="CH415" s="79">
        <f t="shared" si="619"/>
        <v>0</v>
      </c>
      <c r="CI415" s="79">
        <f t="shared" si="620"/>
        <v>0</v>
      </c>
      <c r="CJ415" s="102">
        <f t="shared" si="641"/>
        <v>0</v>
      </c>
      <c r="CK415" s="535"/>
      <c r="CL415" s="535"/>
      <c r="CM415" s="407"/>
      <c r="CN415" s="322"/>
      <c r="CO415" s="79">
        <f t="shared" si="621"/>
        <v>0</v>
      </c>
      <c r="CP415" s="79">
        <f t="shared" si="622"/>
        <v>0</v>
      </c>
      <c r="CQ415" s="102">
        <f t="shared" si="642"/>
        <v>0</v>
      </c>
      <c r="CR415" s="535"/>
      <c r="CS415" s="535"/>
      <c r="CT415" s="407"/>
      <c r="CU415" s="322"/>
      <c r="CV415" s="79">
        <f t="shared" si="623"/>
        <v>0</v>
      </c>
      <c r="CW415" s="79">
        <f t="shared" si="624"/>
        <v>0</v>
      </c>
      <c r="CX415" s="102">
        <f t="shared" si="643"/>
        <v>0</v>
      </c>
      <c r="CY415" s="535"/>
      <c r="CZ415" s="535"/>
      <c r="DA415" s="407"/>
      <c r="DB415" s="322"/>
      <c r="DC415" s="79">
        <f t="shared" si="625"/>
        <v>0</v>
      </c>
      <c r="DD415" s="79">
        <f t="shared" si="626"/>
        <v>0</v>
      </c>
      <c r="DE415" s="102">
        <f t="shared" si="644"/>
        <v>0</v>
      </c>
      <c r="DF415" s="535"/>
      <c r="DG415" s="535"/>
      <c r="DH415" s="407"/>
      <c r="DI415" s="322"/>
      <c r="DJ415" s="79">
        <f t="shared" si="627"/>
        <v>0</v>
      </c>
      <c r="DK415" s="79">
        <f t="shared" si="628"/>
        <v>0</v>
      </c>
      <c r="DL415" s="102">
        <f t="shared" si="645"/>
        <v>0</v>
      </c>
      <c r="DM415" s="535"/>
      <c r="DN415" s="535"/>
      <c r="DO415" s="407"/>
      <c r="DP415" s="322"/>
      <c r="DQ415" s="79">
        <f t="shared" si="629"/>
        <v>0</v>
      </c>
      <c r="DR415" s="79">
        <f t="shared" si="630"/>
        <v>0</v>
      </c>
      <c r="DS415" s="102">
        <f t="shared" si="646"/>
        <v>0</v>
      </c>
      <c r="DT415" s="535"/>
      <c r="DU415" s="535"/>
      <c r="DV415" s="407"/>
    </row>
    <row r="416" spans="1:126" ht="12.75" outlineLevel="1" x14ac:dyDescent="0.2">
      <c r="A416" s="154" t="s">
        <v>33</v>
      </c>
      <c r="B416" s="170"/>
      <c r="C416" s="55"/>
      <c r="D416" s="55"/>
      <c r="E416" s="102">
        <f t="shared" si="595"/>
        <v>0</v>
      </c>
      <c r="F416" s="210"/>
      <c r="G416" s="18"/>
      <c r="H416" s="323" t="s">
        <v>345</v>
      </c>
      <c r="I416" s="79">
        <f t="shared" si="596"/>
        <v>0</v>
      </c>
      <c r="J416" s="79">
        <f t="shared" si="597"/>
        <v>0</v>
      </c>
      <c r="K416" s="102">
        <f t="shared" si="598"/>
        <v>0</v>
      </c>
      <c r="L416" s="535"/>
      <c r="M416" s="535"/>
      <c r="N416" s="407"/>
      <c r="O416" s="322" t="str">
        <f t="shared" si="546"/>
        <v>SLC</v>
      </c>
      <c r="P416" s="79">
        <f t="shared" si="599"/>
        <v>0</v>
      </c>
      <c r="Q416" s="79">
        <f t="shared" si="600"/>
        <v>0</v>
      </c>
      <c r="R416" s="102">
        <f t="shared" si="631"/>
        <v>0</v>
      </c>
      <c r="S416" s="535"/>
      <c r="T416" s="535"/>
      <c r="U416" s="407"/>
      <c r="V416" s="322"/>
      <c r="W416" s="79">
        <f t="shared" si="601"/>
        <v>0</v>
      </c>
      <c r="X416" s="79">
        <f t="shared" si="602"/>
        <v>0</v>
      </c>
      <c r="Y416" s="102">
        <f t="shared" si="632"/>
        <v>0</v>
      </c>
      <c r="Z416" s="535"/>
      <c r="AA416" s="535"/>
      <c r="AB416" s="407"/>
      <c r="AC416" s="322"/>
      <c r="AD416" s="79">
        <f t="shared" si="603"/>
        <v>0</v>
      </c>
      <c r="AE416" s="79">
        <f t="shared" si="604"/>
        <v>0</v>
      </c>
      <c r="AF416" s="102">
        <f t="shared" si="633"/>
        <v>0</v>
      </c>
      <c r="AG416" s="535"/>
      <c r="AH416" s="535"/>
      <c r="AI416" s="407"/>
      <c r="AJ416" s="322"/>
      <c r="AK416" s="79">
        <f t="shared" si="605"/>
        <v>0</v>
      </c>
      <c r="AL416" s="79">
        <f t="shared" si="606"/>
        <v>0</v>
      </c>
      <c r="AM416" s="102">
        <f t="shared" si="634"/>
        <v>0</v>
      </c>
      <c r="AN416" s="535"/>
      <c r="AO416" s="535"/>
      <c r="AP416" s="407"/>
      <c r="AQ416" s="322"/>
      <c r="AR416" s="79">
        <f t="shared" si="607"/>
        <v>0</v>
      </c>
      <c r="AS416" s="79">
        <f t="shared" si="608"/>
        <v>0</v>
      </c>
      <c r="AT416" s="102">
        <f t="shared" si="635"/>
        <v>0</v>
      </c>
      <c r="AU416" s="535"/>
      <c r="AV416" s="535"/>
      <c r="AW416" s="407"/>
      <c r="AX416" s="322"/>
      <c r="AY416" s="79">
        <f t="shared" si="609"/>
        <v>0</v>
      </c>
      <c r="AZ416" s="79">
        <f t="shared" si="610"/>
        <v>0</v>
      </c>
      <c r="BA416" s="102">
        <f t="shared" si="636"/>
        <v>0</v>
      </c>
      <c r="BB416" s="535"/>
      <c r="BC416" s="535"/>
      <c r="BD416" s="407"/>
      <c r="BE416" s="322"/>
      <c r="BF416" s="79">
        <f t="shared" si="611"/>
        <v>0</v>
      </c>
      <c r="BG416" s="79">
        <f t="shared" si="612"/>
        <v>0</v>
      </c>
      <c r="BH416" s="102">
        <f t="shared" si="637"/>
        <v>0</v>
      </c>
      <c r="BI416" s="535"/>
      <c r="BJ416" s="535"/>
      <c r="BK416" s="407"/>
      <c r="BL416" s="322"/>
      <c r="BM416" s="79">
        <f t="shared" si="613"/>
        <v>0</v>
      </c>
      <c r="BN416" s="79">
        <f t="shared" si="614"/>
        <v>0</v>
      </c>
      <c r="BO416" s="102">
        <f t="shared" si="638"/>
        <v>0</v>
      </c>
      <c r="BP416" s="535"/>
      <c r="BQ416" s="535"/>
      <c r="BR416" s="407"/>
      <c r="BS416" s="322"/>
      <c r="BT416" s="79">
        <f t="shared" si="615"/>
        <v>0</v>
      </c>
      <c r="BU416" s="79">
        <f t="shared" si="616"/>
        <v>0</v>
      </c>
      <c r="BV416" s="102">
        <f t="shared" si="639"/>
        <v>0</v>
      </c>
      <c r="BW416" s="535"/>
      <c r="BX416" s="535"/>
      <c r="BY416" s="407"/>
      <c r="BZ416" s="322"/>
      <c r="CA416" s="79">
        <f t="shared" si="617"/>
        <v>0</v>
      </c>
      <c r="CB416" s="79">
        <f t="shared" si="618"/>
        <v>0</v>
      </c>
      <c r="CC416" s="102">
        <f t="shared" si="640"/>
        <v>0</v>
      </c>
      <c r="CD416" s="535"/>
      <c r="CE416" s="535"/>
      <c r="CF416" s="407"/>
      <c r="CG416" s="322"/>
      <c r="CH416" s="79">
        <f t="shared" si="619"/>
        <v>0</v>
      </c>
      <c r="CI416" s="79">
        <f t="shared" si="620"/>
        <v>0</v>
      </c>
      <c r="CJ416" s="102">
        <f t="shared" si="641"/>
        <v>0</v>
      </c>
      <c r="CK416" s="535"/>
      <c r="CL416" s="535"/>
      <c r="CM416" s="407"/>
      <c r="CN416" s="322"/>
      <c r="CO416" s="79">
        <f t="shared" si="621"/>
        <v>0</v>
      </c>
      <c r="CP416" s="79">
        <f t="shared" si="622"/>
        <v>0</v>
      </c>
      <c r="CQ416" s="102">
        <f t="shared" si="642"/>
        <v>0</v>
      </c>
      <c r="CR416" s="535"/>
      <c r="CS416" s="535"/>
      <c r="CT416" s="407"/>
      <c r="CU416" s="322"/>
      <c r="CV416" s="79">
        <f t="shared" si="623"/>
        <v>0</v>
      </c>
      <c r="CW416" s="79">
        <f t="shared" si="624"/>
        <v>0</v>
      </c>
      <c r="CX416" s="102">
        <f t="shared" si="643"/>
        <v>0</v>
      </c>
      <c r="CY416" s="535"/>
      <c r="CZ416" s="535"/>
      <c r="DA416" s="407"/>
      <c r="DB416" s="322"/>
      <c r="DC416" s="79">
        <f t="shared" si="625"/>
        <v>0</v>
      </c>
      <c r="DD416" s="79">
        <f t="shared" si="626"/>
        <v>0</v>
      </c>
      <c r="DE416" s="102">
        <f t="shared" si="644"/>
        <v>0</v>
      </c>
      <c r="DF416" s="535"/>
      <c r="DG416" s="535"/>
      <c r="DH416" s="407"/>
      <c r="DI416" s="322"/>
      <c r="DJ416" s="79">
        <f t="shared" si="627"/>
        <v>0</v>
      </c>
      <c r="DK416" s="79">
        <f t="shared" si="628"/>
        <v>0</v>
      </c>
      <c r="DL416" s="102">
        <f t="shared" si="645"/>
        <v>0</v>
      </c>
      <c r="DM416" s="535"/>
      <c r="DN416" s="535"/>
      <c r="DO416" s="407"/>
      <c r="DP416" s="322"/>
      <c r="DQ416" s="79">
        <f t="shared" si="629"/>
        <v>0</v>
      </c>
      <c r="DR416" s="79">
        <f t="shared" si="630"/>
        <v>0</v>
      </c>
      <c r="DS416" s="102">
        <f t="shared" si="646"/>
        <v>0</v>
      </c>
      <c r="DT416" s="535"/>
      <c r="DU416" s="535"/>
      <c r="DV416" s="407"/>
    </row>
    <row r="417" spans="1:126" ht="12.75" outlineLevel="1" x14ac:dyDescent="0.2">
      <c r="A417" s="154" t="s">
        <v>231</v>
      </c>
      <c r="B417" s="182" t="s">
        <v>232</v>
      </c>
      <c r="C417" s="55"/>
      <c r="D417" s="55"/>
      <c r="E417" s="102">
        <f t="shared" si="595"/>
        <v>0</v>
      </c>
      <c r="F417" s="176"/>
      <c r="G417" s="18"/>
      <c r="H417" s="323" t="s">
        <v>345</v>
      </c>
      <c r="I417" s="79">
        <f t="shared" si="596"/>
        <v>0</v>
      </c>
      <c r="J417" s="79">
        <f t="shared" si="597"/>
        <v>0</v>
      </c>
      <c r="K417" s="102">
        <f t="shared" si="598"/>
        <v>0</v>
      </c>
      <c r="L417" s="535"/>
      <c r="M417" s="535"/>
      <c r="N417" s="407"/>
      <c r="O417" s="322" t="str">
        <f t="shared" si="546"/>
        <v>SLC</v>
      </c>
      <c r="P417" s="79">
        <f t="shared" si="599"/>
        <v>0</v>
      </c>
      <c r="Q417" s="79">
        <f t="shared" si="600"/>
        <v>0</v>
      </c>
      <c r="R417" s="102">
        <f t="shared" si="631"/>
        <v>0</v>
      </c>
      <c r="S417" s="535"/>
      <c r="T417" s="535"/>
      <c r="U417" s="407"/>
      <c r="V417" s="322"/>
      <c r="W417" s="79">
        <f t="shared" si="601"/>
        <v>0</v>
      </c>
      <c r="X417" s="79">
        <f t="shared" si="602"/>
        <v>0</v>
      </c>
      <c r="Y417" s="102">
        <f t="shared" si="632"/>
        <v>0</v>
      </c>
      <c r="Z417" s="535"/>
      <c r="AA417" s="535"/>
      <c r="AB417" s="407"/>
      <c r="AC417" s="322"/>
      <c r="AD417" s="79">
        <f t="shared" si="603"/>
        <v>0</v>
      </c>
      <c r="AE417" s="79">
        <f t="shared" si="604"/>
        <v>0</v>
      </c>
      <c r="AF417" s="102">
        <f t="shared" si="633"/>
        <v>0</v>
      </c>
      <c r="AG417" s="535"/>
      <c r="AH417" s="535"/>
      <c r="AI417" s="407"/>
      <c r="AJ417" s="322"/>
      <c r="AK417" s="79">
        <f t="shared" si="605"/>
        <v>0</v>
      </c>
      <c r="AL417" s="79">
        <f t="shared" si="606"/>
        <v>0</v>
      </c>
      <c r="AM417" s="102">
        <f t="shared" si="634"/>
        <v>0</v>
      </c>
      <c r="AN417" s="535"/>
      <c r="AO417" s="535"/>
      <c r="AP417" s="407"/>
      <c r="AQ417" s="322"/>
      <c r="AR417" s="79">
        <f t="shared" si="607"/>
        <v>0</v>
      </c>
      <c r="AS417" s="79">
        <f t="shared" si="608"/>
        <v>0</v>
      </c>
      <c r="AT417" s="102">
        <f t="shared" si="635"/>
        <v>0</v>
      </c>
      <c r="AU417" s="535"/>
      <c r="AV417" s="535"/>
      <c r="AW417" s="407"/>
      <c r="AX417" s="322"/>
      <c r="AY417" s="79">
        <f t="shared" si="609"/>
        <v>0</v>
      </c>
      <c r="AZ417" s="79">
        <f t="shared" si="610"/>
        <v>0</v>
      </c>
      <c r="BA417" s="102">
        <f t="shared" si="636"/>
        <v>0</v>
      </c>
      <c r="BB417" s="535"/>
      <c r="BC417" s="535"/>
      <c r="BD417" s="407"/>
      <c r="BE417" s="322"/>
      <c r="BF417" s="79">
        <f t="shared" si="611"/>
        <v>0</v>
      </c>
      <c r="BG417" s="79">
        <f t="shared" si="612"/>
        <v>0</v>
      </c>
      <c r="BH417" s="102">
        <f t="shared" si="637"/>
        <v>0</v>
      </c>
      <c r="BI417" s="535"/>
      <c r="BJ417" s="535"/>
      <c r="BK417" s="407"/>
      <c r="BL417" s="322"/>
      <c r="BM417" s="79">
        <f t="shared" si="613"/>
        <v>0</v>
      </c>
      <c r="BN417" s="79">
        <f t="shared" si="614"/>
        <v>0</v>
      </c>
      <c r="BO417" s="102">
        <f t="shared" si="638"/>
        <v>0</v>
      </c>
      <c r="BP417" s="535"/>
      <c r="BQ417" s="535"/>
      <c r="BR417" s="407"/>
      <c r="BS417" s="322"/>
      <c r="BT417" s="79">
        <f t="shared" si="615"/>
        <v>0</v>
      </c>
      <c r="BU417" s="79">
        <f t="shared" si="616"/>
        <v>0</v>
      </c>
      <c r="BV417" s="102">
        <f t="shared" si="639"/>
        <v>0</v>
      </c>
      <c r="BW417" s="535"/>
      <c r="BX417" s="535"/>
      <c r="BY417" s="407"/>
      <c r="BZ417" s="322"/>
      <c r="CA417" s="79">
        <f t="shared" si="617"/>
        <v>0</v>
      </c>
      <c r="CB417" s="79">
        <f t="shared" si="618"/>
        <v>0</v>
      </c>
      <c r="CC417" s="102">
        <f t="shared" si="640"/>
        <v>0</v>
      </c>
      <c r="CD417" s="535"/>
      <c r="CE417" s="535"/>
      <c r="CF417" s="407"/>
      <c r="CG417" s="322"/>
      <c r="CH417" s="79">
        <f t="shared" si="619"/>
        <v>0</v>
      </c>
      <c r="CI417" s="79">
        <f t="shared" si="620"/>
        <v>0</v>
      </c>
      <c r="CJ417" s="102">
        <f t="shared" si="641"/>
        <v>0</v>
      </c>
      <c r="CK417" s="535"/>
      <c r="CL417" s="535"/>
      <c r="CM417" s="407"/>
      <c r="CN417" s="322"/>
      <c r="CO417" s="79">
        <f t="shared" si="621"/>
        <v>0</v>
      </c>
      <c r="CP417" s="79">
        <f t="shared" si="622"/>
        <v>0</v>
      </c>
      <c r="CQ417" s="102">
        <f t="shared" si="642"/>
        <v>0</v>
      </c>
      <c r="CR417" s="535"/>
      <c r="CS417" s="535"/>
      <c r="CT417" s="407"/>
      <c r="CU417" s="322"/>
      <c r="CV417" s="79">
        <f t="shared" si="623"/>
        <v>0</v>
      </c>
      <c r="CW417" s="79">
        <f t="shared" si="624"/>
        <v>0</v>
      </c>
      <c r="CX417" s="102">
        <f t="shared" si="643"/>
        <v>0</v>
      </c>
      <c r="CY417" s="535"/>
      <c r="CZ417" s="535"/>
      <c r="DA417" s="407"/>
      <c r="DB417" s="322"/>
      <c r="DC417" s="79">
        <f t="shared" si="625"/>
        <v>0</v>
      </c>
      <c r="DD417" s="79">
        <f t="shared" si="626"/>
        <v>0</v>
      </c>
      <c r="DE417" s="102">
        <f t="shared" si="644"/>
        <v>0</v>
      </c>
      <c r="DF417" s="535"/>
      <c r="DG417" s="535"/>
      <c r="DH417" s="407"/>
      <c r="DI417" s="322"/>
      <c r="DJ417" s="79">
        <f t="shared" si="627"/>
        <v>0</v>
      </c>
      <c r="DK417" s="79">
        <f t="shared" si="628"/>
        <v>0</v>
      </c>
      <c r="DL417" s="102">
        <f t="shared" si="645"/>
        <v>0</v>
      </c>
      <c r="DM417" s="535"/>
      <c r="DN417" s="535"/>
      <c r="DO417" s="407"/>
      <c r="DP417" s="322"/>
      <c r="DQ417" s="79">
        <f t="shared" si="629"/>
        <v>0</v>
      </c>
      <c r="DR417" s="79">
        <f t="shared" si="630"/>
        <v>0</v>
      </c>
      <c r="DS417" s="102">
        <f t="shared" si="646"/>
        <v>0</v>
      </c>
      <c r="DT417" s="535"/>
      <c r="DU417" s="535"/>
      <c r="DV417" s="407"/>
    </row>
    <row r="418" spans="1:126" ht="12.75" outlineLevel="1" x14ac:dyDescent="0.2">
      <c r="A418" s="154" t="s">
        <v>233</v>
      </c>
      <c r="B418" s="182" t="s">
        <v>220</v>
      </c>
      <c r="C418" s="55"/>
      <c r="D418" s="55"/>
      <c r="E418" s="102">
        <f t="shared" si="595"/>
        <v>0</v>
      </c>
      <c r="F418" s="210"/>
      <c r="G418" s="18"/>
      <c r="H418" s="323" t="s">
        <v>345</v>
      </c>
      <c r="I418" s="79">
        <f t="shared" si="596"/>
        <v>0</v>
      </c>
      <c r="J418" s="79">
        <f t="shared" si="597"/>
        <v>0</v>
      </c>
      <c r="K418" s="102">
        <f t="shared" si="598"/>
        <v>0</v>
      </c>
      <c r="L418" s="535"/>
      <c r="M418" s="535"/>
      <c r="N418" s="407"/>
      <c r="O418" s="322" t="str">
        <f t="shared" si="546"/>
        <v>SLC</v>
      </c>
      <c r="P418" s="79">
        <f t="shared" si="599"/>
        <v>0</v>
      </c>
      <c r="Q418" s="79">
        <f t="shared" si="600"/>
        <v>0</v>
      </c>
      <c r="R418" s="102">
        <f t="shared" si="631"/>
        <v>0</v>
      </c>
      <c r="S418" s="535"/>
      <c r="T418" s="535"/>
      <c r="U418" s="407"/>
      <c r="V418" s="322"/>
      <c r="W418" s="79">
        <f t="shared" si="601"/>
        <v>0</v>
      </c>
      <c r="X418" s="79">
        <f t="shared" si="602"/>
        <v>0</v>
      </c>
      <c r="Y418" s="102">
        <f t="shared" si="632"/>
        <v>0</v>
      </c>
      <c r="Z418" s="535"/>
      <c r="AA418" s="535"/>
      <c r="AB418" s="407"/>
      <c r="AC418" s="322"/>
      <c r="AD418" s="79">
        <f t="shared" si="603"/>
        <v>0</v>
      </c>
      <c r="AE418" s="79">
        <f t="shared" si="604"/>
        <v>0</v>
      </c>
      <c r="AF418" s="102">
        <f t="shared" si="633"/>
        <v>0</v>
      </c>
      <c r="AG418" s="535"/>
      <c r="AH418" s="535"/>
      <c r="AI418" s="407"/>
      <c r="AJ418" s="322"/>
      <c r="AK418" s="79">
        <f t="shared" si="605"/>
        <v>0</v>
      </c>
      <c r="AL418" s="79">
        <f t="shared" si="606"/>
        <v>0</v>
      </c>
      <c r="AM418" s="102">
        <f t="shared" si="634"/>
        <v>0</v>
      </c>
      <c r="AN418" s="535"/>
      <c r="AO418" s="535"/>
      <c r="AP418" s="407"/>
      <c r="AQ418" s="322"/>
      <c r="AR418" s="79">
        <f t="shared" si="607"/>
        <v>0</v>
      </c>
      <c r="AS418" s="79">
        <f t="shared" si="608"/>
        <v>0</v>
      </c>
      <c r="AT418" s="102">
        <f t="shared" si="635"/>
        <v>0</v>
      </c>
      <c r="AU418" s="535"/>
      <c r="AV418" s="535"/>
      <c r="AW418" s="407"/>
      <c r="AX418" s="322"/>
      <c r="AY418" s="79">
        <f t="shared" si="609"/>
        <v>0</v>
      </c>
      <c r="AZ418" s="79">
        <f t="shared" si="610"/>
        <v>0</v>
      </c>
      <c r="BA418" s="102">
        <f t="shared" si="636"/>
        <v>0</v>
      </c>
      <c r="BB418" s="535"/>
      <c r="BC418" s="535"/>
      <c r="BD418" s="407"/>
      <c r="BE418" s="322"/>
      <c r="BF418" s="79">
        <f t="shared" si="611"/>
        <v>0</v>
      </c>
      <c r="BG418" s="79">
        <f t="shared" si="612"/>
        <v>0</v>
      </c>
      <c r="BH418" s="102">
        <f t="shared" si="637"/>
        <v>0</v>
      </c>
      <c r="BI418" s="535"/>
      <c r="BJ418" s="535"/>
      <c r="BK418" s="407"/>
      <c r="BL418" s="322"/>
      <c r="BM418" s="79">
        <f t="shared" si="613"/>
        <v>0</v>
      </c>
      <c r="BN418" s="79">
        <f t="shared" si="614"/>
        <v>0</v>
      </c>
      <c r="BO418" s="102">
        <f t="shared" si="638"/>
        <v>0</v>
      </c>
      <c r="BP418" s="535"/>
      <c r="BQ418" s="535"/>
      <c r="BR418" s="407"/>
      <c r="BS418" s="322"/>
      <c r="BT418" s="79">
        <f t="shared" si="615"/>
        <v>0</v>
      </c>
      <c r="BU418" s="79">
        <f t="shared" si="616"/>
        <v>0</v>
      </c>
      <c r="BV418" s="102">
        <f t="shared" si="639"/>
        <v>0</v>
      </c>
      <c r="BW418" s="535"/>
      <c r="BX418" s="535"/>
      <c r="BY418" s="407"/>
      <c r="BZ418" s="322"/>
      <c r="CA418" s="79">
        <f t="shared" si="617"/>
        <v>0</v>
      </c>
      <c r="CB418" s="79">
        <f t="shared" si="618"/>
        <v>0</v>
      </c>
      <c r="CC418" s="102">
        <f t="shared" si="640"/>
        <v>0</v>
      </c>
      <c r="CD418" s="535"/>
      <c r="CE418" s="535"/>
      <c r="CF418" s="407"/>
      <c r="CG418" s="322"/>
      <c r="CH418" s="79">
        <f t="shared" si="619"/>
        <v>0</v>
      </c>
      <c r="CI418" s="79">
        <f t="shared" si="620"/>
        <v>0</v>
      </c>
      <c r="CJ418" s="102">
        <f t="shared" si="641"/>
        <v>0</v>
      </c>
      <c r="CK418" s="535"/>
      <c r="CL418" s="535"/>
      <c r="CM418" s="407"/>
      <c r="CN418" s="322"/>
      <c r="CO418" s="79">
        <f t="shared" si="621"/>
        <v>0</v>
      </c>
      <c r="CP418" s="79">
        <f t="shared" si="622"/>
        <v>0</v>
      </c>
      <c r="CQ418" s="102">
        <f t="shared" si="642"/>
        <v>0</v>
      </c>
      <c r="CR418" s="535"/>
      <c r="CS418" s="535"/>
      <c r="CT418" s="407"/>
      <c r="CU418" s="322"/>
      <c r="CV418" s="79">
        <f t="shared" si="623"/>
        <v>0</v>
      </c>
      <c r="CW418" s="79">
        <f t="shared" si="624"/>
        <v>0</v>
      </c>
      <c r="CX418" s="102">
        <f t="shared" si="643"/>
        <v>0</v>
      </c>
      <c r="CY418" s="535"/>
      <c r="CZ418" s="535"/>
      <c r="DA418" s="407"/>
      <c r="DB418" s="322"/>
      <c r="DC418" s="79">
        <f t="shared" si="625"/>
        <v>0</v>
      </c>
      <c r="DD418" s="79">
        <f t="shared" si="626"/>
        <v>0</v>
      </c>
      <c r="DE418" s="102">
        <f t="shared" si="644"/>
        <v>0</v>
      </c>
      <c r="DF418" s="535"/>
      <c r="DG418" s="535"/>
      <c r="DH418" s="407"/>
      <c r="DI418" s="322"/>
      <c r="DJ418" s="79">
        <f t="shared" si="627"/>
        <v>0</v>
      </c>
      <c r="DK418" s="79">
        <f t="shared" si="628"/>
        <v>0</v>
      </c>
      <c r="DL418" s="102">
        <f t="shared" si="645"/>
        <v>0</v>
      </c>
      <c r="DM418" s="535"/>
      <c r="DN418" s="535"/>
      <c r="DO418" s="407"/>
      <c r="DP418" s="322"/>
      <c r="DQ418" s="79">
        <f t="shared" si="629"/>
        <v>0</v>
      </c>
      <c r="DR418" s="79">
        <f t="shared" si="630"/>
        <v>0</v>
      </c>
      <c r="DS418" s="102">
        <f t="shared" si="646"/>
        <v>0</v>
      </c>
      <c r="DT418" s="535"/>
      <c r="DU418" s="535"/>
      <c r="DV418" s="407"/>
    </row>
    <row r="419" spans="1:126" ht="12.75" outlineLevel="1" x14ac:dyDescent="0.2">
      <c r="A419" s="196" t="s">
        <v>63</v>
      </c>
      <c r="B419" s="182" t="s">
        <v>34</v>
      </c>
      <c r="C419" s="55"/>
      <c r="D419" s="55"/>
      <c r="E419" s="102">
        <f t="shared" si="595"/>
        <v>0</v>
      </c>
      <c r="F419" s="210"/>
      <c r="G419" s="18"/>
      <c r="H419" s="323" t="s">
        <v>345</v>
      </c>
      <c r="I419" s="79">
        <f t="shared" si="596"/>
        <v>0</v>
      </c>
      <c r="J419" s="79">
        <f t="shared" si="597"/>
        <v>0</v>
      </c>
      <c r="K419" s="102">
        <f t="shared" si="598"/>
        <v>0</v>
      </c>
      <c r="L419" s="535"/>
      <c r="M419" s="535"/>
      <c r="N419" s="407"/>
      <c r="O419" s="322" t="str">
        <f t="shared" si="546"/>
        <v>SLC</v>
      </c>
      <c r="P419" s="79">
        <f t="shared" si="599"/>
        <v>0</v>
      </c>
      <c r="Q419" s="79">
        <f t="shared" si="600"/>
        <v>0</v>
      </c>
      <c r="R419" s="102">
        <f t="shared" si="631"/>
        <v>0</v>
      </c>
      <c r="S419" s="535"/>
      <c r="T419" s="535"/>
      <c r="U419" s="407"/>
      <c r="V419" s="322"/>
      <c r="W419" s="79">
        <f t="shared" si="601"/>
        <v>0</v>
      </c>
      <c r="X419" s="79">
        <f t="shared" si="602"/>
        <v>0</v>
      </c>
      <c r="Y419" s="102">
        <f t="shared" si="632"/>
        <v>0</v>
      </c>
      <c r="Z419" s="535"/>
      <c r="AA419" s="535"/>
      <c r="AB419" s="407"/>
      <c r="AC419" s="322"/>
      <c r="AD419" s="79">
        <f t="shared" si="603"/>
        <v>0</v>
      </c>
      <c r="AE419" s="79">
        <f t="shared" si="604"/>
        <v>0</v>
      </c>
      <c r="AF419" s="102">
        <f t="shared" si="633"/>
        <v>0</v>
      </c>
      <c r="AG419" s="535"/>
      <c r="AH419" s="535"/>
      <c r="AI419" s="407"/>
      <c r="AJ419" s="322"/>
      <c r="AK419" s="79">
        <f t="shared" si="605"/>
        <v>0</v>
      </c>
      <c r="AL419" s="79">
        <f t="shared" si="606"/>
        <v>0</v>
      </c>
      <c r="AM419" s="102">
        <f t="shared" si="634"/>
        <v>0</v>
      </c>
      <c r="AN419" s="535"/>
      <c r="AO419" s="535"/>
      <c r="AP419" s="407"/>
      <c r="AQ419" s="322"/>
      <c r="AR419" s="79">
        <f t="shared" si="607"/>
        <v>0</v>
      </c>
      <c r="AS419" s="79">
        <f t="shared" si="608"/>
        <v>0</v>
      </c>
      <c r="AT419" s="102">
        <f t="shared" si="635"/>
        <v>0</v>
      </c>
      <c r="AU419" s="535"/>
      <c r="AV419" s="535"/>
      <c r="AW419" s="407"/>
      <c r="AX419" s="322"/>
      <c r="AY419" s="79">
        <f t="shared" si="609"/>
        <v>0</v>
      </c>
      <c r="AZ419" s="79">
        <f t="shared" si="610"/>
        <v>0</v>
      </c>
      <c r="BA419" s="102">
        <f t="shared" si="636"/>
        <v>0</v>
      </c>
      <c r="BB419" s="535"/>
      <c r="BC419" s="535"/>
      <c r="BD419" s="407"/>
      <c r="BE419" s="322"/>
      <c r="BF419" s="79">
        <f t="shared" si="611"/>
        <v>0</v>
      </c>
      <c r="BG419" s="79">
        <f t="shared" si="612"/>
        <v>0</v>
      </c>
      <c r="BH419" s="102">
        <f t="shared" si="637"/>
        <v>0</v>
      </c>
      <c r="BI419" s="535"/>
      <c r="BJ419" s="535"/>
      <c r="BK419" s="407"/>
      <c r="BL419" s="322"/>
      <c r="BM419" s="79">
        <f t="shared" si="613"/>
        <v>0</v>
      </c>
      <c r="BN419" s="79">
        <f t="shared" si="614"/>
        <v>0</v>
      </c>
      <c r="BO419" s="102">
        <f t="shared" si="638"/>
        <v>0</v>
      </c>
      <c r="BP419" s="535"/>
      <c r="BQ419" s="535"/>
      <c r="BR419" s="407"/>
      <c r="BS419" s="322"/>
      <c r="BT419" s="79">
        <f t="shared" si="615"/>
        <v>0</v>
      </c>
      <c r="BU419" s="79">
        <f t="shared" si="616"/>
        <v>0</v>
      </c>
      <c r="BV419" s="102">
        <f t="shared" si="639"/>
        <v>0</v>
      </c>
      <c r="BW419" s="535"/>
      <c r="BX419" s="535"/>
      <c r="BY419" s="407"/>
      <c r="BZ419" s="322"/>
      <c r="CA419" s="79">
        <f t="shared" si="617"/>
        <v>0</v>
      </c>
      <c r="CB419" s="79">
        <f t="shared" si="618"/>
        <v>0</v>
      </c>
      <c r="CC419" s="102">
        <f t="shared" si="640"/>
        <v>0</v>
      </c>
      <c r="CD419" s="535"/>
      <c r="CE419" s="535"/>
      <c r="CF419" s="407"/>
      <c r="CG419" s="322"/>
      <c r="CH419" s="79">
        <f t="shared" si="619"/>
        <v>0</v>
      </c>
      <c r="CI419" s="79">
        <f t="shared" si="620"/>
        <v>0</v>
      </c>
      <c r="CJ419" s="102">
        <f t="shared" si="641"/>
        <v>0</v>
      </c>
      <c r="CK419" s="535"/>
      <c r="CL419" s="535"/>
      <c r="CM419" s="407"/>
      <c r="CN419" s="322"/>
      <c r="CO419" s="79">
        <f t="shared" si="621"/>
        <v>0</v>
      </c>
      <c r="CP419" s="79">
        <f t="shared" si="622"/>
        <v>0</v>
      </c>
      <c r="CQ419" s="102">
        <f t="shared" si="642"/>
        <v>0</v>
      </c>
      <c r="CR419" s="535"/>
      <c r="CS419" s="535"/>
      <c r="CT419" s="407"/>
      <c r="CU419" s="322"/>
      <c r="CV419" s="79">
        <f t="shared" si="623"/>
        <v>0</v>
      </c>
      <c r="CW419" s="79">
        <f t="shared" si="624"/>
        <v>0</v>
      </c>
      <c r="CX419" s="102">
        <f t="shared" si="643"/>
        <v>0</v>
      </c>
      <c r="CY419" s="535"/>
      <c r="CZ419" s="535"/>
      <c r="DA419" s="407"/>
      <c r="DB419" s="322"/>
      <c r="DC419" s="79">
        <f t="shared" si="625"/>
        <v>0</v>
      </c>
      <c r="DD419" s="79">
        <f t="shared" si="626"/>
        <v>0</v>
      </c>
      <c r="DE419" s="102">
        <f t="shared" si="644"/>
        <v>0</v>
      </c>
      <c r="DF419" s="535"/>
      <c r="DG419" s="535"/>
      <c r="DH419" s="407"/>
      <c r="DI419" s="322"/>
      <c r="DJ419" s="79">
        <f t="shared" si="627"/>
        <v>0</v>
      </c>
      <c r="DK419" s="79">
        <f t="shared" si="628"/>
        <v>0</v>
      </c>
      <c r="DL419" s="102">
        <f t="shared" si="645"/>
        <v>0</v>
      </c>
      <c r="DM419" s="535"/>
      <c r="DN419" s="535"/>
      <c r="DO419" s="407"/>
      <c r="DP419" s="322"/>
      <c r="DQ419" s="79">
        <f t="shared" si="629"/>
        <v>0</v>
      </c>
      <c r="DR419" s="79">
        <f t="shared" si="630"/>
        <v>0</v>
      </c>
      <c r="DS419" s="102">
        <f t="shared" si="646"/>
        <v>0</v>
      </c>
      <c r="DT419" s="535"/>
      <c r="DU419" s="535"/>
      <c r="DV419" s="407"/>
    </row>
    <row r="420" spans="1:126" s="2" customFormat="1" ht="12.75" outlineLevel="1" x14ac:dyDescent="0.2">
      <c r="A420" s="196" t="s">
        <v>247</v>
      </c>
      <c r="B420" s="166"/>
      <c r="C420" s="57"/>
      <c r="D420" s="57"/>
      <c r="E420" s="110">
        <f t="shared" si="595"/>
        <v>0</v>
      </c>
      <c r="F420" s="212"/>
      <c r="G420" s="18" t="s">
        <v>290</v>
      </c>
      <c r="H420" s="323" t="s">
        <v>345</v>
      </c>
      <c r="I420" s="79">
        <f t="shared" si="596"/>
        <v>0</v>
      </c>
      <c r="J420" s="79">
        <f t="shared" si="597"/>
        <v>0</v>
      </c>
      <c r="K420" s="110">
        <f t="shared" si="598"/>
        <v>0</v>
      </c>
      <c r="L420" s="535"/>
      <c r="M420" s="535"/>
      <c r="N420" s="407"/>
      <c r="O420" s="322" t="str">
        <f t="shared" si="546"/>
        <v>SLC</v>
      </c>
      <c r="P420" s="79">
        <f t="shared" si="599"/>
        <v>0</v>
      </c>
      <c r="Q420" s="79">
        <f t="shared" si="600"/>
        <v>0</v>
      </c>
      <c r="R420" s="110">
        <f t="shared" si="631"/>
        <v>0</v>
      </c>
      <c r="S420" s="535"/>
      <c r="T420" s="535"/>
      <c r="U420" s="407"/>
      <c r="V420" s="322"/>
      <c r="W420" s="79">
        <f t="shared" si="601"/>
        <v>0</v>
      </c>
      <c r="X420" s="79">
        <f t="shared" si="602"/>
        <v>0</v>
      </c>
      <c r="Y420" s="110">
        <f t="shared" si="632"/>
        <v>0</v>
      </c>
      <c r="Z420" s="535"/>
      <c r="AA420" s="535"/>
      <c r="AB420" s="407"/>
      <c r="AC420" s="322"/>
      <c r="AD420" s="79">
        <f t="shared" si="603"/>
        <v>0</v>
      </c>
      <c r="AE420" s="79">
        <f t="shared" si="604"/>
        <v>0</v>
      </c>
      <c r="AF420" s="110">
        <f t="shared" si="633"/>
        <v>0</v>
      </c>
      <c r="AG420" s="535"/>
      <c r="AH420" s="535"/>
      <c r="AI420" s="407"/>
      <c r="AJ420" s="322"/>
      <c r="AK420" s="79">
        <f t="shared" si="605"/>
        <v>0</v>
      </c>
      <c r="AL420" s="79">
        <f t="shared" si="606"/>
        <v>0</v>
      </c>
      <c r="AM420" s="110">
        <f t="shared" si="634"/>
        <v>0</v>
      </c>
      <c r="AN420" s="535"/>
      <c r="AO420" s="535"/>
      <c r="AP420" s="407"/>
      <c r="AQ420" s="322"/>
      <c r="AR420" s="79">
        <f t="shared" si="607"/>
        <v>0</v>
      </c>
      <c r="AS420" s="79">
        <f t="shared" si="608"/>
        <v>0</v>
      </c>
      <c r="AT420" s="110">
        <f t="shared" si="635"/>
        <v>0</v>
      </c>
      <c r="AU420" s="535"/>
      <c r="AV420" s="535"/>
      <c r="AW420" s="407"/>
      <c r="AX420" s="322"/>
      <c r="AY420" s="79">
        <f t="shared" si="609"/>
        <v>0</v>
      </c>
      <c r="AZ420" s="79">
        <f t="shared" si="610"/>
        <v>0</v>
      </c>
      <c r="BA420" s="110">
        <f t="shared" si="636"/>
        <v>0</v>
      </c>
      <c r="BB420" s="535"/>
      <c r="BC420" s="535"/>
      <c r="BD420" s="407"/>
      <c r="BE420" s="322"/>
      <c r="BF420" s="79">
        <f t="shared" si="611"/>
        <v>0</v>
      </c>
      <c r="BG420" s="79">
        <f t="shared" si="612"/>
        <v>0</v>
      </c>
      <c r="BH420" s="110">
        <f t="shared" si="637"/>
        <v>0</v>
      </c>
      <c r="BI420" s="535"/>
      <c r="BJ420" s="535"/>
      <c r="BK420" s="407"/>
      <c r="BL420" s="322"/>
      <c r="BM420" s="79">
        <f t="shared" si="613"/>
        <v>0</v>
      </c>
      <c r="BN420" s="79">
        <f t="shared" si="614"/>
        <v>0</v>
      </c>
      <c r="BO420" s="110">
        <f t="shared" si="638"/>
        <v>0</v>
      </c>
      <c r="BP420" s="535"/>
      <c r="BQ420" s="535"/>
      <c r="BR420" s="407"/>
      <c r="BS420" s="322"/>
      <c r="BT420" s="79">
        <f t="shared" si="615"/>
        <v>0</v>
      </c>
      <c r="BU420" s="79">
        <f t="shared" si="616"/>
        <v>0</v>
      </c>
      <c r="BV420" s="110">
        <f t="shared" si="639"/>
        <v>0</v>
      </c>
      <c r="BW420" s="535"/>
      <c r="BX420" s="535"/>
      <c r="BY420" s="407"/>
      <c r="BZ420" s="322"/>
      <c r="CA420" s="79">
        <f t="shared" si="617"/>
        <v>0</v>
      </c>
      <c r="CB420" s="79">
        <f t="shared" si="618"/>
        <v>0</v>
      </c>
      <c r="CC420" s="110">
        <f t="shared" si="640"/>
        <v>0</v>
      </c>
      <c r="CD420" s="535"/>
      <c r="CE420" s="535"/>
      <c r="CF420" s="407"/>
      <c r="CG420" s="322"/>
      <c r="CH420" s="79">
        <f t="shared" si="619"/>
        <v>0</v>
      </c>
      <c r="CI420" s="79">
        <f t="shared" si="620"/>
        <v>0</v>
      </c>
      <c r="CJ420" s="110">
        <f t="shared" si="641"/>
        <v>0</v>
      </c>
      <c r="CK420" s="535"/>
      <c r="CL420" s="535"/>
      <c r="CM420" s="407"/>
      <c r="CN420" s="322"/>
      <c r="CO420" s="79">
        <f t="shared" si="621"/>
        <v>0</v>
      </c>
      <c r="CP420" s="79">
        <f t="shared" si="622"/>
        <v>0</v>
      </c>
      <c r="CQ420" s="110">
        <f t="shared" si="642"/>
        <v>0</v>
      </c>
      <c r="CR420" s="535"/>
      <c r="CS420" s="535"/>
      <c r="CT420" s="407"/>
      <c r="CU420" s="322"/>
      <c r="CV420" s="79">
        <f t="shared" si="623"/>
        <v>0</v>
      </c>
      <c r="CW420" s="79">
        <f t="shared" si="624"/>
        <v>0</v>
      </c>
      <c r="CX420" s="110">
        <f t="shared" si="643"/>
        <v>0</v>
      </c>
      <c r="CY420" s="535"/>
      <c r="CZ420" s="535"/>
      <c r="DA420" s="407"/>
      <c r="DB420" s="322"/>
      <c r="DC420" s="79">
        <f t="shared" si="625"/>
        <v>0</v>
      </c>
      <c r="DD420" s="79">
        <f t="shared" si="626"/>
        <v>0</v>
      </c>
      <c r="DE420" s="110">
        <f t="shared" si="644"/>
        <v>0</v>
      </c>
      <c r="DF420" s="535"/>
      <c r="DG420" s="535"/>
      <c r="DH420" s="407"/>
      <c r="DI420" s="322"/>
      <c r="DJ420" s="79">
        <f t="shared" si="627"/>
        <v>0</v>
      </c>
      <c r="DK420" s="79">
        <f t="shared" si="628"/>
        <v>0</v>
      </c>
      <c r="DL420" s="110">
        <f t="shared" si="645"/>
        <v>0</v>
      </c>
      <c r="DM420" s="535"/>
      <c r="DN420" s="535"/>
      <c r="DO420" s="407"/>
      <c r="DP420" s="322"/>
      <c r="DQ420" s="79">
        <f t="shared" si="629"/>
        <v>0</v>
      </c>
      <c r="DR420" s="79">
        <f t="shared" si="630"/>
        <v>0</v>
      </c>
      <c r="DS420" s="110">
        <f t="shared" si="646"/>
        <v>0</v>
      </c>
      <c r="DT420" s="535"/>
      <c r="DU420" s="535"/>
      <c r="DV420" s="407"/>
    </row>
    <row r="421" spans="1:126" s="2" customFormat="1" ht="12.75" outlineLevel="1" x14ac:dyDescent="0.2">
      <c r="A421" s="196" t="s">
        <v>253</v>
      </c>
      <c r="B421" s="166"/>
      <c r="C421" s="57"/>
      <c r="D421" s="57"/>
      <c r="E421" s="110">
        <f t="shared" si="595"/>
        <v>0</v>
      </c>
      <c r="F421" s="212"/>
      <c r="G421" s="18"/>
      <c r="H421" s="323" t="s">
        <v>345</v>
      </c>
      <c r="I421" s="79">
        <f t="shared" si="596"/>
        <v>0</v>
      </c>
      <c r="J421" s="79">
        <f t="shared" si="597"/>
        <v>0</v>
      </c>
      <c r="K421" s="110">
        <f t="shared" si="598"/>
        <v>0</v>
      </c>
      <c r="L421" s="535"/>
      <c r="M421" s="535"/>
      <c r="N421" s="407"/>
      <c r="O421" s="322" t="str">
        <f t="shared" si="546"/>
        <v>SLC</v>
      </c>
      <c r="P421" s="79">
        <f t="shared" si="599"/>
        <v>0</v>
      </c>
      <c r="Q421" s="79">
        <f t="shared" si="600"/>
        <v>0</v>
      </c>
      <c r="R421" s="110">
        <f t="shared" si="631"/>
        <v>0</v>
      </c>
      <c r="S421" s="535"/>
      <c r="T421" s="535"/>
      <c r="U421" s="407"/>
      <c r="V421" s="322"/>
      <c r="W421" s="79">
        <f t="shared" si="601"/>
        <v>0</v>
      </c>
      <c r="X421" s="79">
        <f t="shared" si="602"/>
        <v>0</v>
      </c>
      <c r="Y421" s="110">
        <f t="shared" si="632"/>
        <v>0</v>
      </c>
      <c r="Z421" s="535"/>
      <c r="AA421" s="535"/>
      <c r="AB421" s="407"/>
      <c r="AC421" s="322"/>
      <c r="AD421" s="79">
        <f t="shared" si="603"/>
        <v>0</v>
      </c>
      <c r="AE421" s="79">
        <f t="shared" si="604"/>
        <v>0</v>
      </c>
      <c r="AF421" s="110">
        <f t="shared" si="633"/>
        <v>0</v>
      </c>
      <c r="AG421" s="535"/>
      <c r="AH421" s="535"/>
      <c r="AI421" s="407"/>
      <c r="AJ421" s="322"/>
      <c r="AK421" s="79">
        <f t="shared" si="605"/>
        <v>0</v>
      </c>
      <c r="AL421" s="79">
        <f t="shared" si="606"/>
        <v>0</v>
      </c>
      <c r="AM421" s="110">
        <f t="shared" si="634"/>
        <v>0</v>
      </c>
      <c r="AN421" s="535"/>
      <c r="AO421" s="535"/>
      <c r="AP421" s="407"/>
      <c r="AQ421" s="322"/>
      <c r="AR421" s="79">
        <f t="shared" si="607"/>
        <v>0</v>
      </c>
      <c r="AS421" s="79">
        <f t="shared" si="608"/>
        <v>0</v>
      </c>
      <c r="AT421" s="110">
        <f t="shared" si="635"/>
        <v>0</v>
      </c>
      <c r="AU421" s="535"/>
      <c r="AV421" s="535"/>
      <c r="AW421" s="407"/>
      <c r="AX421" s="322"/>
      <c r="AY421" s="79">
        <f t="shared" si="609"/>
        <v>0</v>
      </c>
      <c r="AZ421" s="79">
        <f t="shared" si="610"/>
        <v>0</v>
      </c>
      <c r="BA421" s="110">
        <f t="shared" si="636"/>
        <v>0</v>
      </c>
      <c r="BB421" s="535"/>
      <c r="BC421" s="535"/>
      <c r="BD421" s="407"/>
      <c r="BE421" s="322"/>
      <c r="BF421" s="79">
        <f t="shared" si="611"/>
        <v>0</v>
      </c>
      <c r="BG421" s="79">
        <f t="shared" si="612"/>
        <v>0</v>
      </c>
      <c r="BH421" s="110">
        <f t="shared" si="637"/>
        <v>0</v>
      </c>
      <c r="BI421" s="535"/>
      <c r="BJ421" s="535"/>
      <c r="BK421" s="407"/>
      <c r="BL421" s="322"/>
      <c r="BM421" s="79">
        <f t="shared" si="613"/>
        <v>0</v>
      </c>
      <c r="BN421" s="79">
        <f t="shared" si="614"/>
        <v>0</v>
      </c>
      <c r="BO421" s="110">
        <f t="shared" si="638"/>
        <v>0</v>
      </c>
      <c r="BP421" s="535"/>
      <c r="BQ421" s="535"/>
      <c r="BR421" s="407"/>
      <c r="BS421" s="322"/>
      <c r="BT421" s="79">
        <f t="shared" si="615"/>
        <v>0</v>
      </c>
      <c r="BU421" s="79">
        <f t="shared" si="616"/>
        <v>0</v>
      </c>
      <c r="BV421" s="110">
        <f t="shared" si="639"/>
        <v>0</v>
      </c>
      <c r="BW421" s="535"/>
      <c r="BX421" s="535"/>
      <c r="BY421" s="407"/>
      <c r="BZ421" s="322"/>
      <c r="CA421" s="79">
        <f t="shared" si="617"/>
        <v>0</v>
      </c>
      <c r="CB421" s="79">
        <f t="shared" si="618"/>
        <v>0</v>
      </c>
      <c r="CC421" s="110">
        <f t="shared" si="640"/>
        <v>0</v>
      </c>
      <c r="CD421" s="535"/>
      <c r="CE421" s="535"/>
      <c r="CF421" s="407"/>
      <c r="CG421" s="322"/>
      <c r="CH421" s="79">
        <f t="shared" si="619"/>
        <v>0</v>
      </c>
      <c r="CI421" s="79">
        <f t="shared" si="620"/>
        <v>0</v>
      </c>
      <c r="CJ421" s="110">
        <f t="shared" si="641"/>
        <v>0</v>
      </c>
      <c r="CK421" s="535"/>
      <c r="CL421" s="535"/>
      <c r="CM421" s="407"/>
      <c r="CN421" s="322"/>
      <c r="CO421" s="79">
        <f t="shared" si="621"/>
        <v>0</v>
      </c>
      <c r="CP421" s="79">
        <f t="shared" si="622"/>
        <v>0</v>
      </c>
      <c r="CQ421" s="110">
        <f t="shared" si="642"/>
        <v>0</v>
      </c>
      <c r="CR421" s="535"/>
      <c r="CS421" s="535"/>
      <c r="CT421" s="407"/>
      <c r="CU421" s="322"/>
      <c r="CV421" s="79">
        <f t="shared" si="623"/>
        <v>0</v>
      </c>
      <c r="CW421" s="79">
        <f t="shared" si="624"/>
        <v>0</v>
      </c>
      <c r="CX421" s="110">
        <f t="shared" si="643"/>
        <v>0</v>
      </c>
      <c r="CY421" s="535"/>
      <c r="CZ421" s="535"/>
      <c r="DA421" s="407"/>
      <c r="DB421" s="322"/>
      <c r="DC421" s="79">
        <f t="shared" si="625"/>
        <v>0</v>
      </c>
      <c r="DD421" s="79">
        <f t="shared" si="626"/>
        <v>0</v>
      </c>
      <c r="DE421" s="110">
        <f t="shared" si="644"/>
        <v>0</v>
      </c>
      <c r="DF421" s="535"/>
      <c r="DG421" s="535"/>
      <c r="DH421" s="407"/>
      <c r="DI421" s="322"/>
      <c r="DJ421" s="79">
        <f t="shared" si="627"/>
        <v>0</v>
      </c>
      <c r="DK421" s="79">
        <f t="shared" si="628"/>
        <v>0</v>
      </c>
      <c r="DL421" s="110">
        <f t="shared" si="645"/>
        <v>0</v>
      </c>
      <c r="DM421" s="535"/>
      <c r="DN421" s="535"/>
      <c r="DO421" s="407"/>
      <c r="DP421" s="322"/>
      <c r="DQ421" s="79">
        <f t="shared" si="629"/>
        <v>0</v>
      </c>
      <c r="DR421" s="79">
        <f t="shared" si="630"/>
        <v>0</v>
      </c>
      <c r="DS421" s="110">
        <f t="shared" si="646"/>
        <v>0</v>
      </c>
      <c r="DT421" s="535"/>
      <c r="DU421" s="535"/>
      <c r="DV421" s="407"/>
    </row>
    <row r="422" spans="1:126" s="2" customFormat="1" ht="12.75" outlineLevel="1" x14ac:dyDescent="0.2">
      <c r="A422" s="196" t="s">
        <v>236</v>
      </c>
      <c r="B422" s="166"/>
      <c r="C422" s="57"/>
      <c r="D422" s="57"/>
      <c r="E422" s="110">
        <f t="shared" si="595"/>
        <v>0</v>
      </c>
      <c r="F422" s="212"/>
      <c r="G422" s="22" t="s">
        <v>275</v>
      </c>
      <c r="H422" s="323" t="s">
        <v>345</v>
      </c>
      <c r="I422" s="79">
        <f t="shared" si="596"/>
        <v>0</v>
      </c>
      <c r="J422" s="79">
        <f t="shared" si="597"/>
        <v>0</v>
      </c>
      <c r="K422" s="110">
        <f t="shared" si="598"/>
        <v>0</v>
      </c>
      <c r="L422" s="535"/>
      <c r="M422" s="535"/>
      <c r="N422" s="407"/>
      <c r="O422" s="322" t="str">
        <f t="shared" si="546"/>
        <v>SLC</v>
      </c>
      <c r="P422" s="79">
        <f t="shared" si="599"/>
        <v>0</v>
      </c>
      <c r="Q422" s="79">
        <f t="shared" si="600"/>
        <v>0</v>
      </c>
      <c r="R422" s="110">
        <f t="shared" si="631"/>
        <v>0</v>
      </c>
      <c r="S422" s="535"/>
      <c r="T422" s="535"/>
      <c r="U422" s="407"/>
      <c r="V422" s="322"/>
      <c r="W422" s="79">
        <f t="shared" si="601"/>
        <v>0</v>
      </c>
      <c r="X422" s="79">
        <f t="shared" si="602"/>
        <v>0</v>
      </c>
      <c r="Y422" s="110">
        <f t="shared" si="632"/>
        <v>0</v>
      </c>
      <c r="Z422" s="535"/>
      <c r="AA422" s="535"/>
      <c r="AB422" s="407"/>
      <c r="AC422" s="322"/>
      <c r="AD422" s="79">
        <f t="shared" si="603"/>
        <v>0</v>
      </c>
      <c r="AE422" s="79">
        <f t="shared" si="604"/>
        <v>0</v>
      </c>
      <c r="AF422" s="110">
        <f t="shared" si="633"/>
        <v>0</v>
      </c>
      <c r="AG422" s="535"/>
      <c r="AH422" s="535"/>
      <c r="AI422" s="407"/>
      <c r="AJ422" s="322"/>
      <c r="AK422" s="79">
        <f t="shared" si="605"/>
        <v>0</v>
      </c>
      <c r="AL422" s="79">
        <f t="shared" si="606"/>
        <v>0</v>
      </c>
      <c r="AM422" s="110">
        <f t="shared" si="634"/>
        <v>0</v>
      </c>
      <c r="AN422" s="535"/>
      <c r="AO422" s="535"/>
      <c r="AP422" s="407"/>
      <c r="AQ422" s="322"/>
      <c r="AR422" s="79">
        <f t="shared" si="607"/>
        <v>0</v>
      </c>
      <c r="AS422" s="79">
        <f t="shared" si="608"/>
        <v>0</v>
      </c>
      <c r="AT422" s="110">
        <f t="shared" si="635"/>
        <v>0</v>
      </c>
      <c r="AU422" s="535"/>
      <c r="AV422" s="535"/>
      <c r="AW422" s="407"/>
      <c r="AX422" s="322"/>
      <c r="AY422" s="79">
        <f t="shared" si="609"/>
        <v>0</v>
      </c>
      <c r="AZ422" s="79">
        <f t="shared" si="610"/>
        <v>0</v>
      </c>
      <c r="BA422" s="110">
        <f t="shared" si="636"/>
        <v>0</v>
      </c>
      <c r="BB422" s="535"/>
      <c r="BC422" s="535"/>
      <c r="BD422" s="407"/>
      <c r="BE422" s="322"/>
      <c r="BF422" s="79">
        <f t="shared" si="611"/>
        <v>0</v>
      </c>
      <c r="BG422" s="79">
        <f t="shared" si="612"/>
        <v>0</v>
      </c>
      <c r="BH422" s="110">
        <f t="shared" si="637"/>
        <v>0</v>
      </c>
      <c r="BI422" s="535"/>
      <c r="BJ422" s="535"/>
      <c r="BK422" s="407"/>
      <c r="BL422" s="322"/>
      <c r="BM422" s="79">
        <f t="shared" si="613"/>
        <v>0</v>
      </c>
      <c r="BN422" s="79">
        <f t="shared" si="614"/>
        <v>0</v>
      </c>
      <c r="BO422" s="110">
        <f t="shared" si="638"/>
        <v>0</v>
      </c>
      <c r="BP422" s="535"/>
      <c r="BQ422" s="535"/>
      <c r="BR422" s="407"/>
      <c r="BS422" s="322"/>
      <c r="BT422" s="79">
        <f t="shared" si="615"/>
        <v>0</v>
      </c>
      <c r="BU422" s="79">
        <f t="shared" si="616"/>
        <v>0</v>
      </c>
      <c r="BV422" s="110">
        <f t="shared" si="639"/>
        <v>0</v>
      </c>
      <c r="BW422" s="535"/>
      <c r="BX422" s="535"/>
      <c r="BY422" s="407"/>
      <c r="BZ422" s="322"/>
      <c r="CA422" s="79">
        <f t="shared" si="617"/>
        <v>0</v>
      </c>
      <c r="CB422" s="79">
        <f t="shared" si="618"/>
        <v>0</v>
      </c>
      <c r="CC422" s="110">
        <f t="shared" si="640"/>
        <v>0</v>
      </c>
      <c r="CD422" s="535"/>
      <c r="CE422" s="535"/>
      <c r="CF422" s="407"/>
      <c r="CG422" s="322"/>
      <c r="CH422" s="79">
        <f t="shared" si="619"/>
        <v>0</v>
      </c>
      <c r="CI422" s="79">
        <f t="shared" si="620"/>
        <v>0</v>
      </c>
      <c r="CJ422" s="110">
        <f t="shared" si="641"/>
        <v>0</v>
      </c>
      <c r="CK422" s="535"/>
      <c r="CL422" s="535"/>
      <c r="CM422" s="407"/>
      <c r="CN422" s="322"/>
      <c r="CO422" s="79">
        <f t="shared" si="621"/>
        <v>0</v>
      </c>
      <c r="CP422" s="79">
        <f t="shared" si="622"/>
        <v>0</v>
      </c>
      <c r="CQ422" s="110">
        <f t="shared" si="642"/>
        <v>0</v>
      </c>
      <c r="CR422" s="535"/>
      <c r="CS422" s="535"/>
      <c r="CT422" s="407"/>
      <c r="CU422" s="322"/>
      <c r="CV422" s="79">
        <f t="shared" si="623"/>
        <v>0</v>
      </c>
      <c r="CW422" s="79">
        <f t="shared" si="624"/>
        <v>0</v>
      </c>
      <c r="CX422" s="110">
        <f t="shared" si="643"/>
        <v>0</v>
      </c>
      <c r="CY422" s="535"/>
      <c r="CZ422" s="535"/>
      <c r="DA422" s="407"/>
      <c r="DB422" s="322"/>
      <c r="DC422" s="79">
        <f t="shared" si="625"/>
        <v>0</v>
      </c>
      <c r="DD422" s="79">
        <f t="shared" si="626"/>
        <v>0</v>
      </c>
      <c r="DE422" s="110">
        <f t="shared" si="644"/>
        <v>0</v>
      </c>
      <c r="DF422" s="535"/>
      <c r="DG422" s="535"/>
      <c r="DH422" s="407"/>
      <c r="DI422" s="322"/>
      <c r="DJ422" s="79">
        <f t="shared" si="627"/>
        <v>0</v>
      </c>
      <c r="DK422" s="79">
        <f t="shared" si="628"/>
        <v>0</v>
      </c>
      <c r="DL422" s="110">
        <f t="shared" si="645"/>
        <v>0</v>
      </c>
      <c r="DM422" s="535"/>
      <c r="DN422" s="535"/>
      <c r="DO422" s="407"/>
      <c r="DP422" s="322"/>
      <c r="DQ422" s="79">
        <f t="shared" si="629"/>
        <v>0</v>
      </c>
      <c r="DR422" s="79">
        <f t="shared" si="630"/>
        <v>0</v>
      </c>
      <c r="DS422" s="110">
        <f t="shared" si="646"/>
        <v>0</v>
      </c>
      <c r="DT422" s="535"/>
      <c r="DU422" s="535"/>
      <c r="DV422" s="407"/>
    </row>
    <row r="423" spans="1:126" s="2" customFormat="1" ht="12.75" outlineLevel="1" x14ac:dyDescent="0.2">
      <c r="A423" s="196" t="s">
        <v>234</v>
      </c>
      <c r="B423" s="166" t="s">
        <v>64</v>
      </c>
      <c r="C423" s="57"/>
      <c r="D423" s="57"/>
      <c r="E423" s="110">
        <f t="shared" si="595"/>
        <v>0</v>
      </c>
      <c r="F423" s="212"/>
      <c r="G423" s="18" t="s">
        <v>248</v>
      </c>
      <c r="H423" s="323" t="s">
        <v>345</v>
      </c>
      <c r="I423" s="79">
        <f t="shared" si="596"/>
        <v>0</v>
      </c>
      <c r="J423" s="79">
        <f t="shared" si="597"/>
        <v>0</v>
      </c>
      <c r="K423" s="110">
        <f t="shared" si="598"/>
        <v>0</v>
      </c>
      <c r="L423" s="535"/>
      <c r="M423" s="535"/>
      <c r="N423" s="407"/>
      <c r="O423" s="322" t="str">
        <f t="shared" si="546"/>
        <v>SLC</v>
      </c>
      <c r="P423" s="79">
        <f t="shared" si="599"/>
        <v>0</v>
      </c>
      <c r="Q423" s="79">
        <f t="shared" si="600"/>
        <v>0</v>
      </c>
      <c r="R423" s="110">
        <f t="shared" si="631"/>
        <v>0</v>
      </c>
      <c r="S423" s="535"/>
      <c r="T423" s="535"/>
      <c r="U423" s="407"/>
      <c r="V423" s="322"/>
      <c r="W423" s="79">
        <f t="shared" si="601"/>
        <v>0</v>
      </c>
      <c r="X423" s="79">
        <f t="shared" si="602"/>
        <v>0</v>
      </c>
      <c r="Y423" s="110">
        <f t="shared" si="632"/>
        <v>0</v>
      </c>
      <c r="Z423" s="535"/>
      <c r="AA423" s="535"/>
      <c r="AB423" s="407"/>
      <c r="AC423" s="322"/>
      <c r="AD423" s="79">
        <f t="shared" si="603"/>
        <v>0</v>
      </c>
      <c r="AE423" s="79">
        <f t="shared" si="604"/>
        <v>0</v>
      </c>
      <c r="AF423" s="110">
        <f t="shared" si="633"/>
        <v>0</v>
      </c>
      <c r="AG423" s="535"/>
      <c r="AH423" s="535"/>
      <c r="AI423" s="407"/>
      <c r="AJ423" s="322"/>
      <c r="AK423" s="79">
        <f t="shared" si="605"/>
        <v>0</v>
      </c>
      <c r="AL423" s="79">
        <f t="shared" si="606"/>
        <v>0</v>
      </c>
      <c r="AM423" s="110">
        <f t="shared" si="634"/>
        <v>0</v>
      </c>
      <c r="AN423" s="535"/>
      <c r="AO423" s="535"/>
      <c r="AP423" s="407"/>
      <c r="AQ423" s="322"/>
      <c r="AR423" s="79">
        <f t="shared" si="607"/>
        <v>0</v>
      </c>
      <c r="AS423" s="79">
        <f t="shared" si="608"/>
        <v>0</v>
      </c>
      <c r="AT423" s="110">
        <f t="shared" si="635"/>
        <v>0</v>
      </c>
      <c r="AU423" s="535"/>
      <c r="AV423" s="535"/>
      <c r="AW423" s="407"/>
      <c r="AX423" s="322"/>
      <c r="AY423" s="79">
        <f t="shared" si="609"/>
        <v>0</v>
      </c>
      <c r="AZ423" s="79">
        <f t="shared" si="610"/>
        <v>0</v>
      </c>
      <c r="BA423" s="110">
        <f t="shared" si="636"/>
        <v>0</v>
      </c>
      <c r="BB423" s="535"/>
      <c r="BC423" s="535"/>
      <c r="BD423" s="407"/>
      <c r="BE423" s="322"/>
      <c r="BF423" s="79">
        <f t="shared" si="611"/>
        <v>0</v>
      </c>
      <c r="BG423" s="79">
        <f t="shared" si="612"/>
        <v>0</v>
      </c>
      <c r="BH423" s="110">
        <f t="shared" si="637"/>
        <v>0</v>
      </c>
      <c r="BI423" s="535"/>
      <c r="BJ423" s="535"/>
      <c r="BK423" s="407"/>
      <c r="BL423" s="322"/>
      <c r="BM423" s="79">
        <f t="shared" si="613"/>
        <v>0</v>
      </c>
      <c r="BN423" s="79">
        <f t="shared" si="614"/>
        <v>0</v>
      </c>
      <c r="BO423" s="110">
        <f t="shared" si="638"/>
        <v>0</v>
      </c>
      <c r="BP423" s="535"/>
      <c r="BQ423" s="535"/>
      <c r="BR423" s="407"/>
      <c r="BS423" s="322"/>
      <c r="BT423" s="79">
        <f t="shared" si="615"/>
        <v>0</v>
      </c>
      <c r="BU423" s="79">
        <f t="shared" si="616"/>
        <v>0</v>
      </c>
      <c r="BV423" s="110">
        <f t="shared" si="639"/>
        <v>0</v>
      </c>
      <c r="BW423" s="535"/>
      <c r="BX423" s="535"/>
      <c r="BY423" s="407"/>
      <c r="BZ423" s="322"/>
      <c r="CA423" s="79">
        <f t="shared" si="617"/>
        <v>0</v>
      </c>
      <c r="CB423" s="79">
        <f t="shared" si="618"/>
        <v>0</v>
      </c>
      <c r="CC423" s="110">
        <f t="shared" si="640"/>
        <v>0</v>
      </c>
      <c r="CD423" s="535"/>
      <c r="CE423" s="535"/>
      <c r="CF423" s="407"/>
      <c r="CG423" s="322"/>
      <c r="CH423" s="79">
        <f t="shared" si="619"/>
        <v>0</v>
      </c>
      <c r="CI423" s="79">
        <f t="shared" si="620"/>
        <v>0</v>
      </c>
      <c r="CJ423" s="110">
        <f t="shared" si="641"/>
        <v>0</v>
      </c>
      <c r="CK423" s="535"/>
      <c r="CL423" s="535"/>
      <c r="CM423" s="407"/>
      <c r="CN423" s="322"/>
      <c r="CO423" s="79">
        <f t="shared" si="621"/>
        <v>0</v>
      </c>
      <c r="CP423" s="79">
        <f t="shared" si="622"/>
        <v>0</v>
      </c>
      <c r="CQ423" s="110">
        <f t="shared" si="642"/>
        <v>0</v>
      </c>
      <c r="CR423" s="535"/>
      <c r="CS423" s="535"/>
      <c r="CT423" s="407"/>
      <c r="CU423" s="322"/>
      <c r="CV423" s="79">
        <f t="shared" si="623"/>
        <v>0</v>
      </c>
      <c r="CW423" s="79">
        <f t="shared" si="624"/>
        <v>0</v>
      </c>
      <c r="CX423" s="110">
        <f t="shared" si="643"/>
        <v>0</v>
      </c>
      <c r="CY423" s="535"/>
      <c r="CZ423" s="535"/>
      <c r="DA423" s="407"/>
      <c r="DB423" s="322"/>
      <c r="DC423" s="79">
        <f t="shared" si="625"/>
        <v>0</v>
      </c>
      <c r="DD423" s="79">
        <f t="shared" si="626"/>
        <v>0</v>
      </c>
      <c r="DE423" s="110">
        <f t="shared" si="644"/>
        <v>0</v>
      </c>
      <c r="DF423" s="535"/>
      <c r="DG423" s="535"/>
      <c r="DH423" s="407"/>
      <c r="DI423" s="322"/>
      <c r="DJ423" s="79">
        <f t="shared" si="627"/>
        <v>0</v>
      </c>
      <c r="DK423" s="79">
        <f t="shared" si="628"/>
        <v>0</v>
      </c>
      <c r="DL423" s="110">
        <f t="shared" si="645"/>
        <v>0</v>
      </c>
      <c r="DM423" s="535"/>
      <c r="DN423" s="535"/>
      <c r="DO423" s="407"/>
      <c r="DP423" s="322"/>
      <c r="DQ423" s="79">
        <f t="shared" si="629"/>
        <v>0</v>
      </c>
      <c r="DR423" s="79">
        <f t="shared" si="630"/>
        <v>0</v>
      </c>
      <c r="DS423" s="110">
        <f t="shared" si="646"/>
        <v>0</v>
      </c>
      <c r="DT423" s="535"/>
      <c r="DU423" s="535"/>
      <c r="DV423" s="407"/>
    </row>
    <row r="424" spans="1:126" s="2" customFormat="1" ht="12.75" outlineLevel="1" x14ac:dyDescent="0.2">
      <c r="A424" s="196" t="s">
        <v>22</v>
      </c>
      <c r="B424" s="166"/>
      <c r="C424" s="57"/>
      <c r="D424" s="57"/>
      <c r="E424" s="110">
        <f t="shared" si="595"/>
        <v>0</v>
      </c>
      <c r="F424" s="212"/>
      <c r="G424" s="18"/>
      <c r="H424" s="323" t="s">
        <v>345</v>
      </c>
      <c r="I424" s="79">
        <f t="shared" si="596"/>
        <v>0</v>
      </c>
      <c r="J424" s="79">
        <f t="shared" si="597"/>
        <v>0</v>
      </c>
      <c r="K424" s="110">
        <f t="shared" si="598"/>
        <v>0</v>
      </c>
      <c r="L424" s="535"/>
      <c r="M424" s="535"/>
      <c r="N424" s="407"/>
      <c r="O424" s="322" t="str">
        <f t="shared" si="546"/>
        <v>SLC</v>
      </c>
      <c r="P424" s="79">
        <f t="shared" si="599"/>
        <v>0</v>
      </c>
      <c r="Q424" s="79">
        <f t="shared" si="600"/>
        <v>0</v>
      </c>
      <c r="R424" s="110">
        <f t="shared" si="631"/>
        <v>0</v>
      </c>
      <c r="S424" s="535"/>
      <c r="T424" s="535"/>
      <c r="U424" s="407"/>
      <c r="V424" s="322"/>
      <c r="W424" s="79">
        <f t="shared" si="601"/>
        <v>0</v>
      </c>
      <c r="X424" s="79">
        <f t="shared" si="602"/>
        <v>0</v>
      </c>
      <c r="Y424" s="110">
        <f t="shared" si="632"/>
        <v>0</v>
      </c>
      <c r="Z424" s="535"/>
      <c r="AA424" s="535"/>
      <c r="AB424" s="407"/>
      <c r="AC424" s="322"/>
      <c r="AD424" s="79">
        <f t="shared" si="603"/>
        <v>0</v>
      </c>
      <c r="AE424" s="79">
        <f t="shared" si="604"/>
        <v>0</v>
      </c>
      <c r="AF424" s="110">
        <f t="shared" si="633"/>
        <v>0</v>
      </c>
      <c r="AG424" s="535"/>
      <c r="AH424" s="535"/>
      <c r="AI424" s="407"/>
      <c r="AJ424" s="322"/>
      <c r="AK424" s="79">
        <f t="shared" si="605"/>
        <v>0</v>
      </c>
      <c r="AL424" s="79">
        <f t="shared" si="606"/>
        <v>0</v>
      </c>
      <c r="AM424" s="110">
        <f t="shared" si="634"/>
        <v>0</v>
      </c>
      <c r="AN424" s="535"/>
      <c r="AO424" s="535"/>
      <c r="AP424" s="407"/>
      <c r="AQ424" s="322"/>
      <c r="AR424" s="79">
        <f t="shared" si="607"/>
        <v>0</v>
      </c>
      <c r="AS424" s="79">
        <f t="shared" si="608"/>
        <v>0</v>
      </c>
      <c r="AT424" s="110">
        <f t="shared" si="635"/>
        <v>0</v>
      </c>
      <c r="AU424" s="535"/>
      <c r="AV424" s="535"/>
      <c r="AW424" s="407"/>
      <c r="AX424" s="322"/>
      <c r="AY424" s="79">
        <f t="shared" si="609"/>
        <v>0</v>
      </c>
      <c r="AZ424" s="79">
        <f t="shared" si="610"/>
        <v>0</v>
      </c>
      <c r="BA424" s="110">
        <f t="shared" si="636"/>
        <v>0</v>
      </c>
      <c r="BB424" s="535"/>
      <c r="BC424" s="535"/>
      <c r="BD424" s="407"/>
      <c r="BE424" s="322"/>
      <c r="BF424" s="79">
        <f t="shared" si="611"/>
        <v>0</v>
      </c>
      <c r="BG424" s="79">
        <f t="shared" si="612"/>
        <v>0</v>
      </c>
      <c r="BH424" s="110">
        <f t="shared" si="637"/>
        <v>0</v>
      </c>
      <c r="BI424" s="535"/>
      <c r="BJ424" s="535"/>
      <c r="BK424" s="407"/>
      <c r="BL424" s="322"/>
      <c r="BM424" s="79">
        <f t="shared" si="613"/>
        <v>0</v>
      </c>
      <c r="BN424" s="79">
        <f t="shared" si="614"/>
        <v>0</v>
      </c>
      <c r="BO424" s="110">
        <f t="shared" si="638"/>
        <v>0</v>
      </c>
      <c r="BP424" s="535"/>
      <c r="BQ424" s="535"/>
      <c r="BR424" s="407"/>
      <c r="BS424" s="322"/>
      <c r="BT424" s="79">
        <f t="shared" si="615"/>
        <v>0</v>
      </c>
      <c r="BU424" s="79">
        <f t="shared" si="616"/>
        <v>0</v>
      </c>
      <c r="BV424" s="110">
        <f t="shared" si="639"/>
        <v>0</v>
      </c>
      <c r="BW424" s="535"/>
      <c r="BX424" s="535"/>
      <c r="BY424" s="407"/>
      <c r="BZ424" s="322"/>
      <c r="CA424" s="79">
        <f t="shared" si="617"/>
        <v>0</v>
      </c>
      <c r="CB424" s="79">
        <f t="shared" si="618"/>
        <v>0</v>
      </c>
      <c r="CC424" s="110">
        <f t="shared" si="640"/>
        <v>0</v>
      </c>
      <c r="CD424" s="535"/>
      <c r="CE424" s="535"/>
      <c r="CF424" s="407"/>
      <c r="CG424" s="322"/>
      <c r="CH424" s="79">
        <f t="shared" si="619"/>
        <v>0</v>
      </c>
      <c r="CI424" s="79">
        <f t="shared" si="620"/>
        <v>0</v>
      </c>
      <c r="CJ424" s="110">
        <f t="shared" si="641"/>
        <v>0</v>
      </c>
      <c r="CK424" s="535"/>
      <c r="CL424" s="535"/>
      <c r="CM424" s="407"/>
      <c r="CN424" s="322"/>
      <c r="CO424" s="79">
        <f t="shared" si="621"/>
        <v>0</v>
      </c>
      <c r="CP424" s="79">
        <f t="shared" si="622"/>
        <v>0</v>
      </c>
      <c r="CQ424" s="110">
        <f t="shared" si="642"/>
        <v>0</v>
      </c>
      <c r="CR424" s="535"/>
      <c r="CS424" s="535"/>
      <c r="CT424" s="407"/>
      <c r="CU424" s="322"/>
      <c r="CV424" s="79">
        <f t="shared" si="623"/>
        <v>0</v>
      </c>
      <c r="CW424" s="79">
        <f t="shared" si="624"/>
        <v>0</v>
      </c>
      <c r="CX424" s="110">
        <f t="shared" si="643"/>
        <v>0</v>
      </c>
      <c r="CY424" s="535"/>
      <c r="CZ424" s="535"/>
      <c r="DA424" s="407"/>
      <c r="DB424" s="322"/>
      <c r="DC424" s="79">
        <f t="shared" si="625"/>
        <v>0</v>
      </c>
      <c r="DD424" s="79">
        <f t="shared" si="626"/>
        <v>0</v>
      </c>
      <c r="DE424" s="110">
        <f t="shared" si="644"/>
        <v>0</v>
      </c>
      <c r="DF424" s="535"/>
      <c r="DG424" s="535"/>
      <c r="DH424" s="407"/>
      <c r="DI424" s="322"/>
      <c r="DJ424" s="79">
        <f t="shared" si="627"/>
        <v>0</v>
      </c>
      <c r="DK424" s="79">
        <f t="shared" si="628"/>
        <v>0</v>
      </c>
      <c r="DL424" s="110">
        <f t="shared" si="645"/>
        <v>0</v>
      </c>
      <c r="DM424" s="535"/>
      <c r="DN424" s="535"/>
      <c r="DO424" s="407"/>
      <c r="DP424" s="322"/>
      <c r="DQ424" s="79">
        <f t="shared" si="629"/>
        <v>0</v>
      </c>
      <c r="DR424" s="79">
        <f t="shared" si="630"/>
        <v>0</v>
      </c>
      <c r="DS424" s="110">
        <f t="shared" si="646"/>
        <v>0</v>
      </c>
      <c r="DT424" s="535"/>
      <c r="DU424" s="535"/>
      <c r="DV424" s="407"/>
    </row>
    <row r="425" spans="1:126" s="2" customFormat="1" ht="12.75" outlineLevel="1" x14ac:dyDescent="0.2">
      <c r="A425" s="196" t="s">
        <v>254</v>
      </c>
      <c r="B425" s="166"/>
      <c r="C425" s="57"/>
      <c r="D425" s="57"/>
      <c r="E425" s="110">
        <f t="shared" si="595"/>
        <v>0</v>
      </c>
      <c r="F425" s="212"/>
      <c r="G425" s="18"/>
      <c r="H425" s="323" t="s">
        <v>345</v>
      </c>
      <c r="I425" s="79">
        <f t="shared" si="596"/>
        <v>0</v>
      </c>
      <c r="J425" s="79">
        <f t="shared" si="597"/>
        <v>0</v>
      </c>
      <c r="K425" s="110">
        <f t="shared" si="598"/>
        <v>0</v>
      </c>
      <c r="L425" s="535"/>
      <c r="M425" s="535"/>
      <c r="N425" s="407"/>
      <c r="O425" s="322" t="str">
        <f t="shared" si="546"/>
        <v>SLC</v>
      </c>
      <c r="P425" s="79">
        <f t="shared" si="599"/>
        <v>0</v>
      </c>
      <c r="Q425" s="79">
        <f t="shared" si="600"/>
        <v>0</v>
      </c>
      <c r="R425" s="110">
        <f t="shared" si="631"/>
        <v>0</v>
      </c>
      <c r="S425" s="535"/>
      <c r="T425" s="535"/>
      <c r="U425" s="407"/>
      <c r="V425" s="322"/>
      <c r="W425" s="79">
        <f t="shared" si="601"/>
        <v>0</v>
      </c>
      <c r="X425" s="79">
        <f t="shared" si="602"/>
        <v>0</v>
      </c>
      <c r="Y425" s="110">
        <f t="shared" si="632"/>
        <v>0</v>
      </c>
      <c r="Z425" s="535"/>
      <c r="AA425" s="535"/>
      <c r="AB425" s="407"/>
      <c r="AC425" s="322"/>
      <c r="AD425" s="79">
        <f t="shared" si="603"/>
        <v>0</v>
      </c>
      <c r="AE425" s="79">
        <f t="shared" si="604"/>
        <v>0</v>
      </c>
      <c r="AF425" s="110">
        <f t="shared" si="633"/>
        <v>0</v>
      </c>
      <c r="AG425" s="535"/>
      <c r="AH425" s="535"/>
      <c r="AI425" s="407"/>
      <c r="AJ425" s="322"/>
      <c r="AK425" s="79">
        <f t="shared" si="605"/>
        <v>0</v>
      </c>
      <c r="AL425" s="79">
        <f t="shared" si="606"/>
        <v>0</v>
      </c>
      <c r="AM425" s="110">
        <f t="shared" si="634"/>
        <v>0</v>
      </c>
      <c r="AN425" s="535"/>
      <c r="AO425" s="535"/>
      <c r="AP425" s="407"/>
      <c r="AQ425" s="322"/>
      <c r="AR425" s="79">
        <f t="shared" si="607"/>
        <v>0</v>
      </c>
      <c r="AS425" s="79">
        <f t="shared" si="608"/>
        <v>0</v>
      </c>
      <c r="AT425" s="110">
        <f t="shared" si="635"/>
        <v>0</v>
      </c>
      <c r="AU425" s="535"/>
      <c r="AV425" s="535"/>
      <c r="AW425" s="407"/>
      <c r="AX425" s="322"/>
      <c r="AY425" s="79">
        <f t="shared" si="609"/>
        <v>0</v>
      </c>
      <c r="AZ425" s="79">
        <f t="shared" si="610"/>
        <v>0</v>
      </c>
      <c r="BA425" s="110">
        <f t="shared" si="636"/>
        <v>0</v>
      </c>
      <c r="BB425" s="535"/>
      <c r="BC425" s="535"/>
      <c r="BD425" s="407"/>
      <c r="BE425" s="322"/>
      <c r="BF425" s="79">
        <f t="shared" si="611"/>
        <v>0</v>
      </c>
      <c r="BG425" s="79">
        <f t="shared" si="612"/>
        <v>0</v>
      </c>
      <c r="BH425" s="110">
        <f t="shared" si="637"/>
        <v>0</v>
      </c>
      <c r="BI425" s="535"/>
      <c r="BJ425" s="535"/>
      <c r="BK425" s="407"/>
      <c r="BL425" s="322"/>
      <c r="BM425" s="79">
        <f t="shared" si="613"/>
        <v>0</v>
      </c>
      <c r="BN425" s="79">
        <f t="shared" si="614"/>
        <v>0</v>
      </c>
      <c r="BO425" s="110">
        <f t="shared" si="638"/>
        <v>0</v>
      </c>
      <c r="BP425" s="535"/>
      <c r="BQ425" s="535"/>
      <c r="BR425" s="407"/>
      <c r="BS425" s="322"/>
      <c r="BT425" s="79">
        <f t="shared" si="615"/>
        <v>0</v>
      </c>
      <c r="BU425" s="79">
        <f t="shared" si="616"/>
        <v>0</v>
      </c>
      <c r="BV425" s="110">
        <f t="shared" si="639"/>
        <v>0</v>
      </c>
      <c r="BW425" s="535"/>
      <c r="BX425" s="535"/>
      <c r="BY425" s="407"/>
      <c r="BZ425" s="322"/>
      <c r="CA425" s="79">
        <f t="shared" si="617"/>
        <v>0</v>
      </c>
      <c r="CB425" s="79">
        <f t="shared" si="618"/>
        <v>0</v>
      </c>
      <c r="CC425" s="110">
        <f t="shared" si="640"/>
        <v>0</v>
      </c>
      <c r="CD425" s="535"/>
      <c r="CE425" s="535"/>
      <c r="CF425" s="407"/>
      <c r="CG425" s="322"/>
      <c r="CH425" s="79">
        <f t="shared" si="619"/>
        <v>0</v>
      </c>
      <c r="CI425" s="79">
        <f t="shared" si="620"/>
        <v>0</v>
      </c>
      <c r="CJ425" s="110">
        <f t="shared" si="641"/>
        <v>0</v>
      </c>
      <c r="CK425" s="535"/>
      <c r="CL425" s="535"/>
      <c r="CM425" s="407"/>
      <c r="CN425" s="322"/>
      <c r="CO425" s="79">
        <f t="shared" si="621"/>
        <v>0</v>
      </c>
      <c r="CP425" s="79">
        <f t="shared" si="622"/>
        <v>0</v>
      </c>
      <c r="CQ425" s="110">
        <f t="shared" si="642"/>
        <v>0</v>
      </c>
      <c r="CR425" s="535"/>
      <c r="CS425" s="535"/>
      <c r="CT425" s="407"/>
      <c r="CU425" s="322"/>
      <c r="CV425" s="79">
        <f t="shared" si="623"/>
        <v>0</v>
      </c>
      <c r="CW425" s="79">
        <f t="shared" si="624"/>
        <v>0</v>
      </c>
      <c r="CX425" s="110">
        <f t="shared" si="643"/>
        <v>0</v>
      </c>
      <c r="CY425" s="535"/>
      <c r="CZ425" s="535"/>
      <c r="DA425" s="407"/>
      <c r="DB425" s="322"/>
      <c r="DC425" s="79">
        <f t="shared" si="625"/>
        <v>0</v>
      </c>
      <c r="DD425" s="79">
        <f t="shared" si="626"/>
        <v>0</v>
      </c>
      <c r="DE425" s="110">
        <f t="shared" si="644"/>
        <v>0</v>
      </c>
      <c r="DF425" s="535"/>
      <c r="DG425" s="535"/>
      <c r="DH425" s="407"/>
      <c r="DI425" s="322"/>
      <c r="DJ425" s="79">
        <f t="shared" si="627"/>
        <v>0</v>
      </c>
      <c r="DK425" s="79">
        <f t="shared" si="628"/>
        <v>0</v>
      </c>
      <c r="DL425" s="110">
        <f t="shared" si="645"/>
        <v>0</v>
      </c>
      <c r="DM425" s="535"/>
      <c r="DN425" s="535"/>
      <c r="DO425" s="407"/>
      <c r="DP425" s="322"/>
      <c r="DQ425" s="79">
        <f t="shared" si="629"/>
        <v>0</v>
      </c>
      <c r="DR425" s="79">
        <f t="shared" si="630"/>
        <v>0</v>
      </c>
      <c r="DS425" s="110">
        <f t="shared" si="646"/>
        <v>0</v>
      </c>
      <c r="DT425" s="535"/>
      <c r="DU425" s="535"/>
      <c r="DV425" s="407"/>
    </row>
    <row r="426" spans="1:126" s="2" customFormat="1" ht="12.75" outlineLevel="1" x14ac:dyDescent="0.2">
      <c r="A426" s="196" t="s">
        <v>89</v>
      </c>
      <c r="B426" s="166"/>
      <c r="C426" s="57"/>
      <c r="D426" s="57"/>
      <c r="E426" s="110">
        <f t="shared" si="595"/>
        <v>0</v>
      </c>
      <c r="F426" s="212"/>
      <c r="G426" s="18" t="s">
        <v>54</v>
      </c>
      <c r="H426" s="323" t="s">
        <v>345</v>
      </c>
      <c r="I426" s="79">
        <f t="shared" si="596"/>
        <v>0</v>
      </c>
      <c r="J426" s="79">
        <f t="shared" si="597"/>
        <v>0</v>
      </c>
      <c r="K426" s="110">
        <f t="shared" si="598"/>
        <v>0</v>
      </c>
      <c r="L426" s="535"/>
      <c r="M426" s="535"/>
      <c r="N426" s="407"/>
      <c r="O426" s="322" t="str">
        <f t="shared" si="546"/>
        <v>SLC</v>
      </c>
      <c r="P426" s="79">
        <f t="shared" si="599"/>
        <v>0</v>
      </c>
      <c r="Q426" s="79">
        <f t="shared" si="600"/>
        <v>0</v>
      </c>
      <c r="R426" s="110">
        <f t="shared" si="631"/>
        <v>0</v>
      </c>
      <c r="S426" s="535"/>
      <c r="T426" s="535"/>
      <c r="U426" s="407"/>
      <c r="V426" s="322"/>
      <c r="W426" s="79">
        <f t="shared" si="601"/>
        <v>0</v>
      </c>
      <c r="X426" s="79">
        <f t="shared" si="602"/>
        <v>0</v>
      </c>
      <c r="Y426" s="110">
        <f t="shared" si="632"/>
        <v>0</v>
      </c>
      <c r="Z426" s="535"/>
      <c r="AA426" s="535"/>
      <c r="AB426" s="407"/>
      <c r="AC426" s="322"/>
      <c r="AD426" s="79">
        <f t="shared" si="603"/>
        <v>0</v>
      </c>
      <c r="AE426" s="79">
        <f t="shared" si="604"/>
        <v>0</v>
      </c>
      <c r="AF426" s="110">
        <f t="shared" si="633"/>
        <v>0</v>
      </c>
      <c r="AG426" s="535"/>
      <c r="AH426" s="535"/>
      <c r="AI426" s="407"/>
      <c r="AJ426" s="322"/>
      <c r="AK426" s="79">
        <f t="shared" si="605"/>
        <v>0</v>
      </c>
      <c r="AL426" s="79">
        <f t="shared" si="606"/>
        <v>0</v>
      </c>
      <c r="AM426" s="110">
        <f t="shared" si="634"/>
        <v>0</v>
      </c>
      <c r="AN426" s="535"/>
      <c r="AO426" s="535"/>
      <c r="AP426" s="407"/>
      <c r="AQ426" s="322"/>
      <c r="AR426" s="79">
        <f t="shared" si="607"/>
        <v>0</v>
      </c>
      <c r="AS426" s="79">
        <f t="shared" si="608"/>
        <v>0</v>
      </c>
      <c r="AT426" s="110">
        <f t="shared" si="635"/>
        <v>0</v>
      </c>
      <c r="AU426" s="535"/>
      <c r="AV426" s="535"/>
      <c r="AW426" s="407"/>
      <c r="AX426" s="322"/>
      <c r="AY426" s="79">
        <f t="shared" si="609"/>
        <v>0</v>
      </c>
      <c r="AZ426" s="79">
        <f t="shared" si="610"/>
        <v>0</v>
      </c>
      <c r="BA426" s="110">
        <f t="shared" si="636"/>
        <v>0</v>
      </c>
      <c r="BB426" s="535"/>
      <c r="BC426" s="535"/>
      <c r="BD426" s="407"/>
      <c r="BE426" s="322"/>
      <c r="BF426" s="79">
        <f t="shared" si="611"/>
        <v>0</v>
      </c>
      <c r="BG426" s="79">
        <f t="shared" si="612"/>
        <v>0</v>
      </c>
      <c r="BH426" s="110">
        <f t="shared" si="637"/>
        <v>0</v>
      </c>
      <c r="BI426" s="535"/>
      <c r="BJ426" s="535"/>
      <c r="BK426" s="407"/>
      <c r="BL426" s="322"/>
      <c r="BM426" s="79">
        <f t="shared" si="613"/>
        <v>0</v>
      </c>
      <c r="BN426" s="79">
        <f t="shared" si="614"/>
        <v>0</v>
      </c>
      <c r="BO426" s="110">
        <f t="shared" si="638"/>
        <v>0</v>
      </c>
      <c r="BP426" s="535"/>
      <c r="BQ426" s="535"/>
      <c r="BR426" s="407"/>
      <c r="BS426" s="322"/>
      <c r="BT426" s="79">
        <f t="shared" si="615"/>
        <v>0</v>
      </c>
      <c r="BU426" s="79">
        <f t="shared" si="616"/>
        <v>0</v>
      </c>
      <c r="BV426" s="110">
        <f t="shared" si="639"/>
        <v>0</v>
      </c>
      <c r="BW426" s="535"/>
      <c r="BX426" s="535"/>
      <c r="BY426" s="407"/>
      <c r="BZ426" s="322"/>
      <c r="CA426" s="79">
        <f t="shared" si="617"/>
        <v>0</v>
      </c>
      <c r="CB426" s="79">
        <f t="shared" si="618"/>
        <v>0</v>
      </c>
      <c r="CC426" s="110">
        <f t="shared" si="640"/>
        <v>0</v>
      </c>
      <c r="CD426" s="535"/>
      <c r="CE426" s="535"/>
      <c r="CF426" s="407"/>
      <c r="CG426" s="322"/>
      <c r="CH426" s="79">
        <f t="shared" si="619"/>
        <v>0</v>
      </c>
      <c r="CI426" s="79">
        <f t="shared" si="620"/>
        <v>0</v>
      </c>
      <c r="CJ426" s="110">
        <f t="shared" si="641"/>
        <v>0</v>
      </c>
      <c r="CK426" s="535"/>
      <c r="CL426" s="535"/>
      <c r="CM426" s="407"/>
      <c r="CN426" s="322"/>
      <c r="CO426" s="79">
        <f t="shared" si="621"/>
        <v>0</v>
      </c>
      <c r="CP426" s="79">
        <f t="shared" si="622"/>
        <v>0</v>
      </c>
      <c r="CQ426" s="110">
        <f t="shared" si="642"/>
        <v>0</v>
      </c>
      <c r="CR426" s="535"/>
      <c r="CS426" s="535"/>
      <c r="CT426" s="407"/>
      <c r="CU426" s="322"/>
      <c r="CV426" s="79">
        <f t="shared" si="623"/>
        <v>0</v>
      </c>
      <c r="CW426" s="79">
        <f t="shared" si="624"/>
        <v>0</v>
      </c>
      <c r="CX426" s="110">
        <f t="shared" si="643"/>
        <v>0</v>
      </c>
      <c r="CY426" s="535"/>
      <c r="CZ426" s="535"/>
      <c r="DA426" s="407"/>
      <c r="DB426" s="322"/>
      <c r="DC426" s="79">
        <f t="shared" si="625"/>
        <v>0</v>
      </c>
      <c r="DD426" s="79">
        <f t="shared" si="626"/>
        <v>0</v>
      </c>
      <c r="DE426" s="110">
        <f t="shared" si="644"/>
        <v>0</v>
      </c>
      <c r="DF426" s="535"/>
      <c r="DG426" s="535"/>
      <c r="DH426" s="407"/>
      <c r="DI426" s="322"/>
      <c r="DJ426" s="79">
        <f t="shared" si="627"/>
        <v>0</v>
      </c>
      <c r="DK426" s="79">
        <f t="shared" si="628"/>
        <v>0</v>
      </c>
      <c r="DL426" s="110">
        <f t="shared" si="645"/>
        <v>0</v>
      </c>
      <c r="DM426" s="535"/>
      <c r="DN426" s="535"/>
      <c r="DO426" s="407"/>
      <c r="DP426" s="322"/>
      <c r="DQ426" s="79">
        <f t="shared" si="629"/>
        <v>0</v>
      </c>
      <c r="DR426" s="79">
        <f t="shared" si="630"/>
        <v>0</v>
      </c>
      <c r="DS426" s="110">
        <f t="shared" si="646"/>
        <v>0</v>
      </c>
      <c r="DT426" s="535"/>
      <c r="DU426" s="535"/>
      <c r="DV426" s="407"/>
    </row>
    <row r="427" spans="1:126" s="2" customFormat="1" ht="12.75" outlineLevel="1" x14ac:dyDescent="0.2">
      <c r="A427" s="196" t="s">
        <v>274</v>
      </c>
      <c r="B427" s="166"/>
      <c r="C427" s="57"/>
      <c r="D427" s="57"/>
      <c r="E427" s="110">
        <f t="shared" si="595"/>
        <v>0</v>
      </c>
      <c r="F427" s="212"/>
      <c r="G427" s="22" t="s">
        <v>276</v>
      </c>
      <c r="H427" s="323" t="s">
        <v>345</v>
      </c>
      <c r="I427" s="79">
        <f t="shared" si="596"/>
        <v>0</v>
      </c>
      <c r="J427" s="79">
        <f t="shared" si="597"/>
        <v>0</v>
      </c>
      <c r="K427" s="110">
        <f t="shared" si="598"/>
        <v>0</v>
      </c>
      <c r="L427" s="535"/>
      <c r="M427" s="535"/>
      <c r="N427" s="407"/>
      <c r="O427" s="322" t="str">
        <f t="shared" si="546"/>
        <v>SLC</v>
      </c>
      <c r="P427" s="79">
        <f t="shared" si="599"/>
        <v>0</v>
      </c>
      <c r="Q427" s="79">
        <f t="shared" si="600"/>
        <v>0</v>
      </c>
      <c r="R427" s="110">
        <f t="shared" si="631"/>
        <v>0</v>
      </c>
      <c r="S427" s="535"/>
      <c r="T427" s="535"/>
      <c r="U427" s="407"/>
      <c r="V427" s="322"/>
      <c r="W427" s="79">
        <f t="shared" si="601"/>
        <v>0</v>
      </c>
      <c r="X427" s="79">
        <f t="shared" si="602"/>
        <v>0</v>
      </c>
      <c r="Y427" s="110">
        <f t="shared" si="632"/>
        <v>0</v>
      </c>
      <c r="Z427" s="535"/>
      <c r="AA427" s="535"/>
      <c r="AB427" s="407"/>
      <c r="AC427" s="322"/>
      <c r="AD427" s="79">
        <f t="shared" si="603"/>
        <v>0</v>
      </c>
      <c r="AE427" s="79">
        <f t="shared" si="604"/>
        <v>0</v>
      </c>
      <c r="AF427" s="110">
        <f t="shared" si="633"/>
        <v>0</v>
      </c>
      <c r="AG427" s="535"/>
      <c r="AH427" s="535"/>
      <c r="AI427" s="407"/>
      <c r="AJ427" s="322"/>
      <c r="AK427" s="79">
        <f t="shared" si="605"/>
        <v>0</v>
      </c>
      <c r="AL427" s="79">
        <f t="shared" si="606"/>
        <v>0</v>
      </c>
      <c r="AM427" s="110">
        <f t="shared" si="634"/>
        <v>0</v>
      </c>
      <c r="AN427" s="535"/>
      <c r="AO427" s="535"/>
      <c r="AP427" s="407"/>
      <c r="AQ427" s="322"/>
      <c r="AR427" s="79">
        <f t="shared" si="607"/>
        <v>0</v>
      </c>
      <c r="AS427" s="79">
        <f t="shared" si="608"/>
        <v>0</v>
      </c>
      <c r="AT427" s="110">
        <f t="shared" si="635"/>
        <v>0</v>
      </c>
      <c r="AU427" s="535"/>
      <c r="AV427" s="535"/>
      <c r="AW427" s="407"/>
      <c r="AX427" s="322"/>
      <c r="AY427" s="79">
        <f t="shared" si="609"/>
        <v>0</v>
      </c>
      <c r="AZ427" s="79">
        <f t="shared" si="610"/>
        <v>0</v>
      </c>
      <c r="BA427" s="110">
        <f t="shared" si="636"/>
        <v>0</v>
      </c>
      <c r="BB427" s="535"/>
      <c r="BC427" s="535"/>
      <c r="BD427" s="407"/>
      <c r="BE427" s="322"/>
      <c r="BF427" s="79">
        <f t="shared" si="611"/>
        <v>0</v>
      </c>
      <c r="BG427" s="79">
        <f t="shared" si="612"/>
        <v>0</v>
      </c>
      <c r="BH427" s="110">
        <f t="shared" si="637"/>
        <v>0</v>
      </c>
      <c r="BI427" s="535"/>
      <c r="BJ427" s="535"/>
      <c r="BK427" s="407"/>
      <c r="BL427" s="322"/>
      <c r="BM427" s="79">
        <f t="shared" si="613"/>
        <v>0</v>
      </c>
      <c r="BN427" s="79">
        <f t="shared" si="614"/>
        <v>0</v>
      </c>
      <c r="BO427" s="110">
        <f t="shared" si="638"/>
        <v>0</v>
      </c>
      <c r="BP427" s="535"/>
      <c r="BQ427" s="535"/>
      <c r="BR427" s="407"/>
      <c r="BS427" s="322"/>
      <c r="BT427" s="79">
        <f t="shared" si="615"/>
        <v>0</v>
      </c>
      <c r="BU427" s="79">
        <f t="shared" si="616"/>
        <v>0</v>
      </c>
      <c r="BV427" s="110">
        <f t="shared" si="639"/>
        <v>0</v>
      </c>
      <c r="BW427" s="535"/>
      <c r="BX427" s="535"/>
      <c r="BY427" s="407"/>
      <c r="BZ427" s="322"/>
      <c r="CA427" s="79">
        <f t="shared" si="617"/>
        <v>0</v>
      </c>
      <c r="CB427" s="79">
        <f t="shared" si="618"/>
        <v>0</v>
      </c>
      <c r="CC427" s="110">
        <f t="shared" si="640"/>
        <v>0</v>
      </c>
      <c r="CD427" s="535"/>
      <c r="CE427" s="535"/>
      <c r="CF427" s="407"/>
      <c r="CG427" s="322"/>
      <c r="CH427" s="79">
        <f t="shared" si="619"/>
        <v>0</v>
      </c>
      <c r="CI427" s="79">
        <f t="shared" si="620"/>
        <v>0</v>
      </c>
      <c r="CJ427" s="110">
        <f t="shared" si="641"/>
        <v>0</v>
      </c>
      <c r="CK427" s="535"/>
      <c r="CL427" s="535"/>
      <c r="CM427" s="407"/>
      <c r="CN427" s="322"/>
      <c r="CO427" s="79">
        <f t="shared" si="621"/>
        <v>0</v>
      </c>
      <c r="CP427" s="79">
        <f t="shared" si="622"/>
        <v>0</v>
      </c>
      <c r="CQ427" s="110">
        <f t="shared" si="642"/>
        <v>0</v>
      </c>
      <c r="CR427" s="535"/>
      <c r="CS427" s="535"/>
      <c r="CT427" s="407"/>
      <c r="CU427" s="322"/>
      <c r="CV427" s="79">
        <f t="shared" si="623"/>
        <v>0</v>
      </c>
      <c r="CW427" s="79">
        <f t="shared" si="624"/>
        <v>0</v>
      </c>
      <c r="CX427" s="110">
        <f t="shared" si="643"/>
        <v>0</v>
      </c>
      <c r="CY427" s="535"/>
      <c r="CZ427" s="535"/>
      <c r="DA427" s="407"/>
      <c r="DB427" s="322"/>
      <c r="DC427" s="79">
        <f t="shared" si="625"/>
        <v>0</v>
      </c>
      <c r="DD427" s="79">
        <f t="shared" si="626"/>
        <v>0</v>
      </c>
      <c r="DE427" s="110">
        <f t="shared" si="644"/>
        <v>0</v>
      </c>
      <c r="DF427" s="535"/>
      <c r="DG427" s="535"/>
      <c r="DH427" s="407"/>
      <c r="DI427" s="322"/>
      <c r="DJ427" s="79">
        <f t="shared" si="627"/>
        <v>0</v>
      </c>
      <c r="DK427" s="79">
        <f t="shared" si="628"/>
        <v>0</v>
      </c>
      <c r="DL427" s="110">
        <f t="shared" si="645"/>
        <v>0</v>
      </c>
      <c r="DM427" s="535"/>
      <c r="DN427" s="535"/>
      <c r="DO427" s="407"/>
      <c r="DP427" s="322"/>
      <c r="DQ427" s="79">
        <f t="shared" si="629"/>
        <v>0</v>
      </c>
      <c r="DR427" s="79">
        <f t="shared" si="630"/>
        <v>0</v>
      </c>
      <c r="DS427" s="110">
        <f t="shared" si="646"/>
        <v>0</v>
      </c>
      <c r="DT427" s="535"/>
      <c r="DU427" s="535"/>
      <c r="DV427" s="407"/>
    </row>
    <row r="428" spans="1:126" s="2" customFormat="1" ht="12.75" outlineLevel="1" x14ac:dyDescent="0.2">
      <c r="A428" s="196" t="s">
        <v>249</v>
      </c>
      <c r="B428" s="166"/>
      <c r="C428" s="57"/>
      <c r="D428" s="57"/>
      <c r="E428" s="110">
        <f t="shared" si="595"/>
        <v>0</v>
      </c>
      <c r="F428" s="212"/>
      <c r="G428" s="22" t="s">
        <v>277</v>
      </c>
      <c r="H428" s="323" t="s">
        <v>345</v>
      </c>
      <c r="I428" s="79">
        <f t="shared" si="596"/>
        <v>0</v>
      </c>
      <c r="J428" s="79">
        <f t="shared" si="597"/>
        <v>0</v>
      </c>
      <c r="K428" s="110">
        <f t="shared" si="598"/>
        <v>0</v>
      </c>
      <c r="L428" s="535"/>
      <c r="M428" s="535"/>
      <c r="N428" s="407"/>
      <c r="O428" s="322" t="str">
        <f t="shared" si="546"/>
        <v>SLC</v>
      </c>
      <c r="P428" s="79">
        <f t="shared" si="599"/>
        <v>0</v>
      </c>
      <c r="Q428" s="79">
        <f t="shared" si="600"/>
        <v>0</v>
      </c>
      <c r="R428" s="110">
        <f t="shared" si="631"/>
        <v>0</v>
      </c>
      <c r="S428" s="535"/>
      <c r="T428" s="535"/>
      <c r="U428" s="407"/>
      <c r="V428" s="322"/>
      <c r="W428" s="79">
        <f t="shared" si="601"/>
        <v>0</v>
      </c>
      <c r="X428" s="79">
        <f t="shared" si="602"/>
        <v>0</v>
      </c>
      <c r="Y428" s="110">
        <f t="shared" si="632"/>
        <v>0</v>
      </c>
      <c r="Z428" s="535"/>
      <c r="AA428" s="535"/>
      <c r="AB428" s="407"/>
      <c r="AC428" s="322"/>
      <c r="AD428" s="79">
        <f t="shared" si="603"/>
        <v>0</v>
      </c>
      <c r="AE428" s="79">
        <f t="shared" si="604"/>
        <v>0</v>
      </c>
      <c r="AF428" s="110">
        <f t="shared" si="633"/>
        <v>0</v>
      </c>
      <c r="AG428" s="535"/>
      <c r="AH428" s="535"/>
      <c r="AI428" s="407"/>
      <c r="AJ428" s="322"/>
      <c r="AK428" s="79">
        <f t="shared" si="605"/>
        <v>0</v>
      </c>
      <c r="AL428" s="79">
        <f t="shared" si="606"/>
        <v>0</v>
      </c>
      <c r="AM428" s="110">
        <f t="shared" si="634"/>
        <v>0</v>
      </c>
      <c r="AN428" s="535"/>
      <c r="AO428" s="535"/>
      <c r="AP428" s="407"/>
      <c r="AQ428" s="322"/>
      <c r="AR428" s="79">
        <f t="shared" si="607"/>
        <v>0</v>
      </c>
      <c r="AS428" s="79">
        <f t="shared" si="608"/>
        <v>0</v>
      </c>
      <c r="AT428" s="110">
        <f t="shared" si="635"/>
        <v>0</v>
      </c>
      <c r="AU428" s="535"/>
      <c r="AV428" s="535"/>
      <c r="AW428" s="407"/>
      <c r="AX428" s="322"/>
      <c r="AY428" s="79">
        <f t="shared" si="609"/>
        <v>0</v>
      </c>
      <c r="AZ428" s="79">
        <f t="shared" si="610"/>
        <v>0</v>
      </c>
      <c r="BA428" s="110">
        <f t="shared" si="636"/>
        <v>0</v>
      </c>
      <c r="BB428" s="535"/>
      <c r="BC428" s="535"/>
      <c r="BD428" s="407"/>
      <c r="BE428" s="322"/>
      <c r="BF428" s="79">
        <f t="shared" si="611"/>
        <v>0</v>
      </c>
      <c r="BG428" s="79">
        <f t="shared" si="612"/>
        <v>0</v>
      </c>
      <c r="BH428" s="110">
        <f t="shared" si="637"/>
        <v>0</v>
      </c>
      <c r="BI428" s="535"/>
      <c r="BJ428" s="535"/>
      <c r="BK428" s="407"/>
      <c r="BL428" s="322"/>
      <c r="BM428" s="79">
        <f t="shared" si="613"/>
        <v>0</v>
      </c>
      <c r="BN428" s="79">
        <f t="shared" si="614"/>
        <v>0</v>
      </c>
      <c r="BO428" s="110">
        <f t="shared" si="638"/>
        <v>0</v>
      </c>
      <c r="BP428" s="535"/>
      <c r="BQ428" s="535"/>
      <c r="BR428" s="407"/>
      <c r="BS428" s="322"/>
      <c r="BT428" s="79">
        <f t="shared" si="615"/>
        <v>0</v>
      </c>
      <c r="BU428" s="79">
        <f t="shared" si="616"/>
        <v>0</v>
      </c>
      <c r="BV428" s="110">
        <f t="shared" si="639"/>
        <v>0</v>
      </c>
      <c r="BW428" s="535"/>
      <c r="BX428" s="535"/>
      <c r="BY428" s="407"/>
      <c r="BZ428" s="322"/>
      <c r="CA428" s="79">
        <f t="shared" si="617"/>
        <v>0</v>
      </c>
      <c r="CB428" s="79">
        <f t="shared" si="618"/>
        <v>0</v>
      </c>
      <c r="CC428" s="110">
        <f t="shared" si="640"/>
        <v>0</v>
      </c>
      <c r="CD428" s="535"/>
      <c r="CE428" s="535"/>
      <c r="CF428" s="407"/>
      <c r="CG428" s="322"/>
      <c r="CH428" s="79">
        <f t="shared" si="619"/>
        <v>0</v>
      </c>
      <c r="CI428" s="79">
        <f t="shared" si="620"/>
        <v>0</v>
      </c>
      <c r="CJ428" s="110">
        <f t="shared" si="641"/>
        <v>0</v>
      </c>
      <c r="CK428" s="535"/>
      <c r="CL428" s="535"/>
      <c r="CM428" s="407"/>
      <c r="CN428" s="322"/>
      <c r="CO428" s="79">
        <f t="shared" si="621"/>
        <v>0</v>
      </c>
      <c r="CP428" s="79">
        <f t="shared" si="622"/>
        <v>0</v>
      </c>
      <c r="CQ428" s="110">
        <f t="shared" si="642"/>
        <v>0</v>
      </c>
      <c r="CR428" s="535"/>
      <c r="CS428" s="535"/>
      <c r="CT428" s="407"/>
      <c r="CU428" s="322"/>
      <c r="CV428" s="79">
        <f t="shared" si="623"/>
        <v>0</v>
      </c>
      <c r="CW428" s="79">
        <f t="shared" si="624"/>
        <v>0</v>
      </c>
      <c r="CX428" s="110">
        <f t="shared" si="643"/>
        <v>0</v>
      </c>
      <c r="CY428" s="535"/>
      <c r="CZ428" s="535"/>
      <c r="DA428" s="407"/>
      <c r="DB428" s="322"/>
      <c r="DC428" s="79">
        <f t="shared" si="625"/>
        <v>0</v>
      </c>
      <c r="DD428" s="79">
        <f t="shared" si="626"/>
        <v>0</v>
      </c>
      <c r="DE428" s="110">
        <f t="shared" si="644"/>
        <v>0</v>
      </c>
      <c r="DF428" s="535"/>
      <c r="DG428" s="535"/>
      <c r="DH428" s="407"/>
      <c r="DI428" s="322"/>
      <c r="DJ428" s="79">
        <f t="shared" si="627"/>
        <v>0</v>
      </c>
      <c r="DK428" s="79">
        <f t="shared" si="628"/>
        <v>0</v>
      </c>
      <c r="DL428" s="110">
        <f t="shared" si="645"/>
        <v>0</v>
      </c>
      <c r="DM428" s="535"/>
      <c r="DN428" s="535"/>
      <c r="DO428" s="407"/>
      <c r="DP428" s="322"/>
      <c r="DQ428" s="79">
        <f t="shared" si="629"/>
        <v>0</v>
      </c>
      <c r="DR428" s="79">
        <f t="shared" si="630"/>
        <v>0</v>
      </c>
      <c r="DS428" s="110">
        <f t="shared" si="646"/>
        <v>0</v>
      </c>
      <c r="DT428" s="535"/>
      <c r="DU428" s="535"/>
      <c r="DV428" s="407"/>
    </row>
    <row r="429" spans="1:126" s="2" customFormat="1" ht="12.75" outlineLevel="1" x14ac:dyDescent="0.2">
      <c r="A429" s="221" t="s">
        <v>1</v>
      </c>
      <c r="B429" s="172"/>
      <c r="C429" s="108">
        <f>SUMIF($H430:$H433,MID($H429,3,10),C430:C433)</f>
        <v>0</v>
      </c>
      <c r="D429" s="108">
        <f>SUMIF($H430:$H433,MID($H429,3,10),D430:D433)</f>
        <v>0</v>
      </c>
      <c r="E429" s="108">
        <f t="shared" si="595"/>
        <v>0</v>
      </c>
      <c r="F429" s="210"/>
      <c r="G429" s="18"/>
      <c r="H429" s="323" t="s">
        <v>348</v>
      </c>
      <c r="I429" s="77">
        <f t="shared" si="596"/>
        <v>0</v>
      </c>
      <c r="J429" s="77">
        <f t="shared" si="597"/>
        <v>0</v>
      </c>
      <c r="K429" s="103">
        <f t="shared" si="598"/>
        <v>0</v>
      </c>
      <c r="L429" s="432">
        <f>IF(I$1="","",SUMIF($H430:$H433,MID($H429,3,10),L430:L433))</f>
        <v>0</v>
      </c>
      <c r="M429" s="432">
        <f>IF(I$1="","",SUMIF($H430:$H433,MID($H429,3,10),M430:M433))</f>
        <v>0</v>
      </c>
      <c r="N429" s="407"/>
      <c r="O429" s="322" t="str">
        <f t="shared" si="546"/>
        <v>SL</v>
      </c>
      <c r="P429" s="77">
        <f t="shared" si="599"/>
        <v>0</v>
      </c>
      <c r="Q429" s="77">
        <f t="shared" si="600"/>
        <v>0</v>
      </c>
      <c r="R429" s="103">
        <f t="shared" si="631"/>
        <v>0</v>
      </c>
      <c r="S429" s="432">
        <f>IF(P$1="","",SUMIF($H430:$H433,MID($H429,3,10),S430:S433))</f>
        <v>0</v>
      </c>
      <c r="T429" s="432">
        <f>IF(P$1="","",SUMIF($H430:$H433,MID($H429,3,10),T430:T433))</f>
        <v>0</v>
      </c>
      <c r="U429" s="407"/>
      <c r="V429" s="322"/>
      <c r="W429" s="77">
        <f t="shared" si="601"/>
        <v>0</v>
      </c>
      <c r="X429" s="77">
        <f t="shared" si="602"/>
        <v>0</v>
      </c>
      <c r="Y429" s="103">
        <f t="shared" si="632"/>
        <v>0</v>
      </c>
      <c r="Z429" s="432">
        <f>IF(W$1="","",SUMIF($H430:$H433,MID($H429,3,10),Z430:Z433))</f>
        <v>0</v>
      </c>
      <c r="AA429" s="432">
        <f>IF(W$1="","",SUMIF($H430:$H433,MID($H429,3,10),AA430:AA433))</f>
        <v>0</v>
      </c>
      <c r="AB429" s="407"/>
      <c r="AC429" s="322"/>
      <c r="AD429" s="77">
        <f t="shared" si="603"/>
        <v>0</v>
      </c>
      <c r="AE429" s="77">
        <f t="shared" si="604"/>
        <v>0</v>
      </c>
      <c r="AF429" s="103">
        <f t="shared" si="633"/>
        <v>0</v>
      </c>
      <c r="AG429" s="432">
        <f>IF(AD$1="","",SUMIF($H430:$H433,MID($H429,3,10),AG430:AG433))</f>
        <v>0</v>
      </c>
      <c r="AH429" s="432">
        <f>IF(AD$1="","",SUMIF($H430:$H433,MID($H429,3,10),AH430:AH433))</f>
        <v>0</v>
      </c>
      <c r="AI429" s="407"/>
      <c r="AJ429" s="322"/>
      <c r="AK429" s="77">
        <f t="shared" si="605"/>
        <v>0</v>
      </c>
      <c r="AL429" s="77">
        <f t="shared" si="606"/>
        <v>0</v>
      </c>
      <c r="AM429" s="103">
        <f t="shared" si="634"/>
        <v>0</v>
      </c>
      <c r="AN429" s="432">
        <f>IF(AK$1="","",SUMIF($H430:$H433,MID($H429,3,10),AN430:AN433))</f>
        <v>0</v>
      </c>
      <c r="AO429" s="432">
        <f>IF(AK$1="","",SUMIF($H430:$H433,MID($H429,3,10),AO430:AO433))</f>
        <v>0</v>
      </c>
      <c r="AP429" s="407"/>
      <c r="AQ429" s="322"/>
      <c r="AR429" s="77">
        <f t="shared" si="607"/>
        <v>0</v>
      </c>
      <c r="AS429" s="77">
        <f t="shared" si="608"/>
        <v>0</v>
      </c>
      <c r="AT429" s="103">
        <f t="shared" si="635"/>
        <v>0</v>
      </c>
      <c r="AU429" s="432">
        <f>IF(AR$1="","",SUMIF($H430:$H433,MID($H429,3,10),AU430:AU433))</f>
        <v>0</v>
      </c>
      <c r="AV429" s="432">
        <f>IF(AR$1="","",SUMIF($H430:$H433,MID($H429,3,10),AV430:AV433))</f>
        <v>0</v>
      </c>
      <c r="AW429" s="407"/>
      <c r="AX429" s="322"/>
      <c r="AY429" s="77">
        <f t="shared" si="609"/>
        <v>0</v>
      </c>
      <c r="AZ429" s="77">
        <f t="shared" si="610"/>
        <v>0</v>
      </c>
      <c r="BA429" s="103">
        <f t="shared" si="636"/>
        <v>0</v>
      </c>
      <c r="BB429" s="432">
        <f>IF(AY$1="","",SUMIF($H430:$H433,MID($H429,3,10),BB430:BB433))</f>
        <v>0</v>
      </c>
      <c r="BC429" s="432">
        <f>IF(AY$1="","",SUMIF($H430:$H433,MID($H429,3,10),BC430:BC433))</f>
        <v>0</v>
      </c>
      <c r="BD429" s="407"/>
      <c r="BE429" s="322"/>
      <c r="BF429" s="77">
        <f t="shared" si="611"/>
        <v>0</v>
      </c>
      <c r="BG429" s="77">
        <f t="shared" si="612"/>
        <v>0</v>
      </c>
      <c r="BH429" s="103">
        <f t="shared" si="637"/>
        <v>0</v>
      </c>
      <c r="BI429" s="432">
        <f>IF(BF$1="","",SUMIF($H430:$H433,MID($H429,3,10),BI430:BI433))</f>
        <v>0</v>
      </c>
      <c r="BJ429" s="432">
        <f>IF(BF$1="","",SUMIF($H430:$H433,MID($H429,3,10),BJ430:BJ433))</f>
        <v>0</v>
      </c>
      <c r="BK429" s="407"/>
      <c r="BL429" s="322"/>
      <c r="BM429" s="77">
        <f t="shared" si="613"/>
        <v>0</v>
      </c>
      <c r="BN429" s="77">
        <f t="shared" si="614"/>
        <v>0</v>
      </c>
      <c r="BO429" s="103">
        <f t="shared" si="638"/>
        <v>0</v>
      </c>
      <c r="BP429" s="432">
        <f>IF(BM$1="","",SUMIF($H430:$H433,MID($H429,3,10),BP430:BP433))</f>
        <v>0</v>
      </c>
      <c r="BQ429" s="432">
        <f>IF(BM$1="","",SUMIF($H430:$H433,MID($H429,3,10),BQ430:BQ433))</f>
        <v>0</v>
      </c>
      <c r="BR429" s="407"/>
      <c r="BS429" s="322"/>
      <c r="BT429" s="77">
        <f t="shared" si="615"/>
        <v>0</v>
      </c>
      <c r="BU429" s="77">
        <f t="shared" si="616"/>
        <v>0</v>
      </c>
      <c r="BV429" s="103">
        <f t="shared" si="639"/>
        <v>0</v>
      </c>
      <c r="BW429" s="432">
        <f>IF(BT$1="","",SUMIF($H430:$H433,MID($H429,3,10),BW430:BW433))</f>
        <v>0</v>
      </c>
      <c r="BX429" s="432">
        <f>IF(BT$1="","",SUMIF($H430:$H433,MID($H429,3,10),BX430:BX433))</f>
        <v>0</v>
      </c>
      <c r="BY429" s="407"/>
      <c r="BZ429" s="322"/>
      <c r="CA429" s="77">
        <f t="shared" si="617"/>
        <v>0</v>
      </c>
      <c r="CB429" s="77">
        <f t="shared" si="618"/>
        <v>0</v>
      </c>
      <c r="CC429" s="103">
        <f t="shared" si="640"/>
        <v>0</v>
      </c>
      <c r="CD429" s="432">
        <f>IF(CA$1="","",SUMIF($H430:$H433,MID($H429,3,10),CD430:CD433))</f>
        <v>0</v>
      </c>
      <c r="CE429" s="432">
        <f>IF(CA$1="","",SUMIF($H430:$H433,MID($H429,3,10),CE430:CE433))</f>
        <v>0</v>
      </c>
      <c r="CF429" s="407"/>
      <c r="CG429" s="322"/>
      <c r="CH429" s="77">
        <f t="shared" si="619"/>
        <v>0</v>
      </c>
      <c r="CI429" s="77">
        <f t="shared" si="620"/>
        <v>0</v>
      </c>
      <c r="CJ429" s="103">
        <f t="shared" si="641"/>
        <v>0</v>
      </c>
      <c r="CK429" s="432">
        <f>IF(CH$1="","",SUMIF($H430:$H433,MID($H429,3,10),CK430:CK433))</f>
        <v>0</v>
      </c>
      <c r="CL429" s="432">
        <f>IF(CH$1="","",SUMIF($H430:$H433,MID($H429,3,10),CL430:CL433))</f>
        <v>0</v>
      </c>
      <c r="CM429" s="407"/>
      <c r="CN429" s="322"/>
      <c r="CO429" s="77">
        <f t="shared" si="621"/>
        <v>0</v>
      </c>
      <c r="CP429" s="77">
        <f t="shared" si="622"/>
        <v>0</v>
      </c>
      <c r="CQ429" s="103">
        <f t="shared" si="642"/>
        <v>0</v>
      </c>
      <c r="CR429" s="432">
        <f>IF(CO$1="","",SUMIF($H430:$H433,MID($H429,3,10),CR430:CR433))</f>
        <v>0</v>
      </c>
      <c r="CS429" s="432">
        <f>IF(CO$1="","",SUMIF($H430:$H433,MID($H429,3,10),CS430:CS433))</f>
        <v>0</v>
      </c>
      <c r="CT429" s="407"/>
      <c r="CU429" s="322"/>
      <c r="CV429" s="77">
        <f t="shared" si="623"/>
        <v>0</v>
      </c>
      <c r="CW429" s="77">
        <f t="shared" si="624"/>
        <v>0</v>
      </c>
      <c r="CX429" s="103">
        <f t="shared" si="643"/>
        <v>0</v>
      </c>
      <c r="CY429" s="432">
        <f>IF(CV$1="","",SUMIF($H430:$H433,MID($H429,3,10),CY430:CY433))</f>
        <v>0</v>
      </c>
      <c r="CZ429" s="432">
        <f>IF(CV$1="","",SUMIF($H430:$H433,MID($H429,3,10),CZ430:CZ433))</f>
        <v>0</v>
      </c>
      <c r="DA429" s="407"/>
      <c r="DB429" s="322"/>
      <c r="DC429" s="77">
        <f t="shared" si="625"/>
        <v>0</v>
      </c>
      <c r="DD429" s="77">
        <f t="shared" si="626"/>
        <v>0</v>
      </c>
      <c r="DE429" s="103">
        <f t="shared" si="644"/>
        <v>0</v>
      </c>
      <c r="DF429" s="432">
        <f>IF(DC$1="","",SUMIF($H430:$H433,MID($H429,3,10),DF430:DF433))</f>
        <v>0</v>
      </c>
      <c r="DG429" s="432">
        <f>IF(DC$1="","",SUMIF($H430:$H433,MID($H429,3,10),DG430:DG433))</f>
        <v>0</v>
      </c>
      <c r="DH429" s="407"/>
      <c r="DI429" s="322"/>
      <c r="DJ429" s="77">
        <f t="shared" si="627"/>
        <v>0</v>
      </c>
      <c r="DK429" s="77">
        <f t="shared" si="628"/>
        <v>0</v>
      </c>
      <c r="DL429" s="103">
        <f t="shared" si="645"/>
        <v>0</v>
      </c>
      <c r="DM429" s="432">
        <f>IF(DJ$1="","",SUMIF($H430:$H433,MID($H429,3,10),DM430:DM433))</f>
        <v>0</v>
      </c>
      <c r="DN429" s="432">
        <f>IF(DJ$1="","",SUMIF($H430:$H433,MID($H429,3,10),DN430:DN433))</f>
        <v>0</v>
      </c>
      <c r="DO429" s="407"/>
      <c r="DP429" s="322"/>
      <c r="DQ429" s="77">
        <f t="shared" si="629"/>
        <v>0</v>
      </c>
      <c r="DR429" s="77">
        <f t="shared" si="630"/>
        <v>0</v>
      </c>
      <c r="DS429" s="103">
        <f t="shared" si="646"/>
        <v>0</v>
      </c>
      <c r="DT429" s="432">
        <f>IF(DQ$1="","",SUMIF($H430:$H433,MID($H429,3,10),DT430:DT433))</f>
        <v>0</v>
      </c>
      <c r="DU429" s="432">
        <f>IF(DQ$1="","",SUMIF($H430:$H433,MID($H429,3,10),DU430:DU433))</f>
        <v>0</v>
      </c>
      <c r="DV429" s="407"/>
    </row>
    <row r="430" spans="1:126" ht="12.75" outlineLevel="1" x14ac:dyDescent="0.2">
      <c r="A430" s="154" t="s">
        <v>74</v>
      </c>
      <c r="B430" s="170"/>
      <c r="C430" s="55"/>
      <c r="D430" s="55"/>
      <c r="E430" s="102">
        <f t="shared" si="595"/>
        <v>0</v>
      </c>
      <c r="F430" s="210"/>
      <c r="G430" s="18"/>
      <c r="H430" s="323" t="s">
        <v>347</v>
      </c>
      <c r="I430" s="79">
        <f t="shared" si="596"/>
        <v>0</v>
      </c>
      <c r="J430" s="79">
        <f t="shared" si="597"/>
        <v>0</v>
      </c>
      <c r="K430" s="102">
        <f t="shared" si="598"/>
        <v>0</v>
      </c>
      <c r="L430" s="535"/>
      <c r="M430" s="535"/>
      <c r="N430" s="407"/>
      <c r="O430" s="322" t="str">
        <f t="shared" si="546"/>
        <v>SLF</v>
      </c>
      <c r="P430" s="79">
        <f t="shared" si="599"/>
        <v>0</v>
      </c>
      <c r="Q430" s="79">
        <f t="shared" si="600"/>
        <v>0</v>
      </c>
      <c r="R430" s="102">
        <f t="shared" si="631"/>
        <v>0</v>
      </c>
      <c r="S430" s="535"/>
      <c r="T430" s="535"/>
      <c r="U430" s="407"/>
      <c r="V430" s="322"/>
      <c r="W430" s="79">
        <f t="shared" si="601"/>
        <v>0</v>
      </c>
      <c r="X430" s="79">
        <f t="shared" si="602"/>
        <v>0</v>
      </c>
      <c r="Y430" s="102">
        <f t="shared" si="632"/>
        <v>0</v>
      </c>
      <c r="Z430" s="535"/>
      <c r="AA430" s="535"/>
      <c r="AB430" s="407"/>
      <c r="AC430" s="322"/>
      <c r="AD430" s="79">
        <f t="shared" si="603"/>
        <v>0</v>
      </c>
      <c r="AE430" s="79">
        <f t="shared" si="604"/>
        <v>0</v>
      </c>
      <c r="AF430" s="102">
        <f t="shared" si="633"/>
        <v>0</v>
      </c>
      <c r="AG430" s="535"/>
      <c r="AH430" s="535"/>
      <c r="AI430" s="407"/>
      <c r="AJ430" s="322"/>
      <c r="AK430" s="79">
        <f t="shared" si="605"/>
        <v>0</v>
      </c>
      <c r="AL430" s="79">
        <f t="shared" si="606"/>
        <v>0</v>
      </c>
      <c r="AM430" s="102">
        <f t="shared" si="634"/>
        <v>0</v>
      </c>
      <c r="AN430" s="535"/>
      <c r="AO430" s="535"/>
      <c r="AP430" s="407"/>
      <c r="AQ430" s="322"/>
      <c r="AR430" s="79">
        <f t="shared" si="607"/>
        <v>0</v>
      </c>
      <c r="AS430" s="79">
        <f t="shared" si="608"/>
        <v>0</v>
      </c>
      <c r="AT430" s="102">
        <f t="shared" si="635"/>
        <v>0</v>
      </c>
      <c r="AU430" s="535"/>
      <c r="AV430" s="535"/>
      <c r="AW430" s="407"/>
      <c r="AX430" s="322"/>
      <c r="AY430" s="79">
        <f t="shared" si="609"/>
        <v>0</v>
      </c>
      <c r="AZ430" s="79">
        <f t="shared" si="610"/>
        <v>0</v>
      </c>
      <c r="BA430" s="102">
        <f t="shared" si="636"/>
        <v>0</v>
      </c>
      <c r="BB430" s="535"/>
      <c r="BC430" s="535"/>
      <c r="BD430" s="407"/>
      <c r="BE430" s="322"/>
      <c r="BF430" s="79">
        <f t="shared" si="611"/>
        <v>0</v>
      </c>
      <c r="BG430" s="79">
        <f t="shared" si="612"/>
        <v>0</v>
      </c>
      <c r="BH430" s="102">
        <f t="shared" si="637"/>
        <v>0</v>
      </c>
      <c r="BI430" s="535"/>
      <c r="BJ430" s="535"/>
      <c r="BK430" s="407"/>
      <c r="BL430" s="322"/>
      <c r="BM430" s="79">
        <f t="shared" si="613"/>
        <v>0</v>
      </c>
      <c r="BN430" s="79">
        <f t="shared" si="614"/>
        <v>0</v>
      </c>
      <c r="BO430" s="102">
        <f t="shared" si="638"/>
        <v>0</v>
      </c>
      <c r="BP430" s="535"/>
      <c r="BQ430" s="535"/>
      <c r="BR430" s="407"/>
      <c r="BS430" s="322"/>
      <c r="BT430" s="79">
        <f t="shared" si="615"/>
        <v>0</v>
      </c>
      <c r="BU430" s="79">
        <f t="shared" si="616"/>
        <v>0</v>
      </c>
      <c r="BV430" s="102">
        <f t="shared" si="639"/>
        <v>0</v>
      </c>
      <c r="BW430" s="535"/>
      <c r="BX430" s="535"/>
      <c r="BY430" s="407"/>
      <c r="BZ430" s="322"/>
      <c r="CA430" s="79">
        <f t="shared" si="617"/>
        <v>0</v>
      </c>
      <c r="CB430" s="79">
        <f t="shared" si="618"/>
        <v>0</v>
      </c>
      <c r="CC430" s="102">
        <f t="shared" si="640"/>
        <v>0</v>
      </c>
      <c r="CD430" s="535"/>
      <c r="CE430" s="535"/>
      <c r="CF430" s="407"/>
      <c r="CG430" s="322"/>
      <c r="CH430" s="79">
        <f t="shared" si="619"/>
        <v>0</v>
      </c>
      <c r="CI430" s="79">
        <f t="shared" si="620"/>
        <v>0</v>
      </c>
      <c r="CJ430" s="102">
        <f t="shared" si="641"/>
        <v>0</v>
      </c>
      <c r="CK430" s="535"/>
      <c r="CL430" s="535"/>
      <c r="CM430" s="407"/>
      <c r="CN430" s="322"/>
      <c r="CO430" s="79">
        <f t="shared" si="621"/>
        <v>0</v>
      </c>
      <c r="CP430" s="79">
        <f t="shared" si="622"/>
        <v>0</v>
      </c>
      <c r="CQ430" s="102">
        <f t="shared" si="642"/>
        <v>0</v>
      </c>
      <c r="CR430" s="535"/>
      <c r="CS430" s="535"/>
      <c r="CT430" s="407"/>
      <c r="CU430" s="322"/>
      <c r="CV430" s="79">
        <f t="shared" si="623"/>
        <v>0</v>
      </c>
      <c r="CW430" s="79">
        <f t="shared" si="624"/>
        <v>0</v>
      </c>
      <c r="CX430" s="102">
        <f t="shared" si="643"/>
        <v>0</v>
      </c>
      <c r="CY430" s="535"/>
      <c r="CZ430" s="535"/>
      <c r="DA430" s="407"/>
      <c r="DB430" s="322"/>
      <c r="DC430" s="79">
        <f t="shared" si="625"/>
        <v>0</v>
      </c>
      <c r="DD430" s="79">
        <f t="shared" si="626"/>
        <v>0</v>
      </c>
      <c r="DE430" s="102">
        <f t="shared" si="644"/>
        <v>0</v>
      </c>
      <c r="DF430" s="535"/>
      <c r="DG430" s="535"/>
      <c r="DH430" s="407"/>
      <c r="DI430" s="322"/>
      <c r="DJ430" s="79">
        <f t="shared" si="627"/>
        <v>0</v>
      </c>
      <c r="DK430" s="79">
        <f t="shared" si="628"/>
        <v>0</v>
      </c>
      <c r="DL430" s="102">
        <f t="shared" si="645"/>
        <v>0</v>
      </c>
      <c r="DM430" s="535"/>
      <c r="DN430" s="535"/>
      <c r="DO430" s="407"/>
      <c r="DP430" s="322"/>
      <c r="DQ430" s="79">
        <f t="shared" si="629"/>
        <v>0</v>
      </c>
      <c r="DR430" s="79">
        <f t="shared" si="630"/>
        <v>0</v>
      </c>
      <c r="DS430" s="102">
        <f t="shared" si="646"/>
        <v>0</v>
      </c>
      <c r="DT430" s="535"/>
      <c r="DU430" s="535"/>
      <c r="DV430" s="407"/>
    </row>
    <row r="431" spans="1:126" ht="12.75" outlineLevel="1" x14ac:dyDescent="0.2">
      <c r="A431" s="154" t="s">
        <v>75</v>
      </c>
      <c r="B431" s="170"/>
      <c r="C431" s="55"/>
      <c r="D431" s="55"/>
      <c r="E431" s="102">
        <f t="shared" si="595"/>
        <v>0</v>
      </c>
      <c r="F431" s="210"/>
      <c r="G431" s="18"/>
      <c r="H431" s="323" t="s">
        <v>347</v>
      </c>
      <c r="I431" s="79">
        <f t="shared" si="596"/>
        <v>0</v>
      </c>
      <c r="J431" s="79">
        <f t="shared" si="597"/>
        <v>0</v>
      </c>
      <c r="K431" s="102">
        <f t="shared" si="598"/>
        <v>0</v>
      </c>
      <c r="L431" s="535"/>
      <c r="M431" s="535"/>
      <c r="N431" s="407"/>
      <c r="O431" s="322" t="str">
        <f t="shared" si="546"/>
        <v>SLF</v>
      </c>
      <c r="P431" s="79">
        <f t="shared" si="599"/>
        <v>0</v>
      </c>
      <c r="Q431" s="79">
        <f t="shared" si="600"/>
        <v>0</v>
      </c>
      <c r="R431" s="102">
        <f t="shared" si="631"/>
        <v>0</v>
      </c>
      <c r="S431" s="535"/>
      <c r="T431" s="535"/>
      <c r="U431" s="407"/>
      <c r="V431" s="322"/>
      <c r="W431" s="79">
        <f t="shared" si="601"/>
        <v>0</v>
      </c>
      <c r="X431" s="79">
        <f t="shared" si="602"/>
        <v>0</v>
      </c>
      <c r="Y431" s="102">
        <f t="shared" si="632"/>
        <v>0</v>
      </c>
      <c r="Z431" s="535"/>
      <c r="AA431" s="535"/>
      <c r="AB431" s="407"/>
      <c r="AC431" s="322"/>
      <c r="AD431" s="79">
        <f t="shared" si="603"/>
        <v>0</v>
      </c>
      <c r="AE431" s="79">
        <f t="shared" si="604"/>
        <v>0</v>
      </c>
      <c r="AF431" s="102">
        <f t="shared" si="633"/>
        <v>0</v>
      </c>
      <c r="AG431" s="535"/>
      <c r="AH431" s="535"/>
      <c r="AI431" s="407"/>
      <c r="AJ431" s="322"/>
      <c r="AK431" s="79">
        <f t="shared" si="605"/>
        <v>0</v>
      </c>
      <c r="AL431" s="79">
        <f t="shared" si="606"/>
        <v>0</v>
      </c>
      <c r="AM431" s="102">
        <f t="shared" si="634"/>
        <v>0</v>
      </c>
      <c r="AN431" s="535"/>
      <c r="AO431" s="535"/>
      <c r="AP431" s="407"/>
      <c r="AQ431" s="322"/>
      <c r="AR431" s="79">
        <f t="shared" si="607"/>
        <v>0</v>
      </c>
      <c r="AS431" s="79">
        <f t="shared" si="608"/>
        <v>0</v>
      </c>
      <c r="AT431" s="102">
        <f t="shared" si="635"/>
        <v>0</v>
      </c>
      <c r="AU431" s="535"/>
      <c r="AV431" s="535"/>
      <c r="AW431" s="407"/>
      <c r="AX431" s="322"/>
      <c r="AY431" s="79">
        <f t="shared" si="609"/>
        <v>0</v>
      </c>
      <c r="AZ431" s="79">
        <f t="shared" si="610"/>
        <v>0</v>
      </c>
      <c r="BA431" s="102">
        <f t="shared" si="636"/>
        <v>0</v>
      </c>
      <c r="BB431" s="535"/>
      <c r="BC431" s="535"/>
      <c r="BD431" s="407"/>
      <c r="BE431" s="322"/>
      <c r="BF431" s="79">
        <f t="shared" si="611"/>
        <v>0</v>
      </c>
      <c r="BG431" s="79">
        <f t="shared" si="612"/>
        <v>0</v>
      </c>
      <c r="BH431" s="102">
        <f t="shared" si="637"/>
        <v>0</v>
      </c>
      <c r="BI431" s="535"/>
      <c r="BJ431" s="535"/>
      <c r="BK431" s="407"/>
      <c r="BL431" s="322"/>
      <c r="BM431" s="79">
        <f t="shared" si="613"/>
        <v>0</v>
      </c>
      <c r="BN431" s="79">
        <f t="shared" si="614"/>
        <v>0</v>
      </c>
      <c r="BO431" s="102">
        <f t="shared" si="638"/>
        <v>0</v>
      </c>
      <c r="BP431" s="535"/>
      <c r="BQ431" s="535"/>
      <c r="BR431" s="407"/>
      <c r="BS431" s="322"/>
      <c r="BT431" s="79">
        <f t="shared" si="615"/>
        <v>0</v>
      </c>
      <c r="BU431" s="79">
        <f t="shared" si="616"/>
        <v>0</v>
      </c>
      <c r="BV431" s="102">
        <f t="shared" si="639"/>
        <v>0</v>
      </c>
      <c r="BW431" s="535"/>
      <c r="BX431" s="535"/>
      <c r="BY431" s="407"/>
      <c r="BZ431" s="322"/>
      <c r="CA431" s="79">
        <f t="shared" si="617"/>
        <v>0</v>
      </c>
      <c r="CB431" s="79">
        <f t="shared" si="618"/>
        <v>0</v>
      </c>
      <c r="CC431" s="102">
        <f t="shared" si="640"/>
        <v>0</v>
      </c>
      <c r="CD431" s="535"/>
      <c r="CE431" s="535"/>
      <c r="CF431" s="407"/>
      <c r="CG431" s="322"/>
      <c r="CH431" s="79">
        <f t="shared" si="619"/>
        <v>0</v>
      </c>
      <c r="CI431" s="79">
        <f t="shared" si="620"/>
        <v>0</v>
      </c>
      <c r="CJ431" s="102">
        <f t="shared" si="641"/>
        <v>0</v>
      </c>
      <c r="CK431" s="535"/>
      <c r="CL431" s="535"/>
      <c r="CM431" s="407"/>
      <c r="CN431" s="322"/>
      <c r="CO431" s="79">
        <f t="shared" si="621"/>
        <v>0</v>
      </c>
      <c r="CP431" s="79">
        <f t="shared" si="622"/>
        <v>0</v>
      </c>
      <c r="CQ431" s="102">
        <f t="shared" si="642"/>
        <v>0</v>
      </c>
      <c r="CR431" s="535"/>
      <c r="CS431" s="535"/>
      <c r="CT431" s="407"/>
      <c r="CU431" s="322"/>
      <c r="CV431" s="79">
        <f t="shared" si="623"/>
        <v>0</v>
      </c>
      <c r="CW431" s="79">
        <f t="shared" si="624"/>
        <v>0</v>
      </c>
      <c r="CX431" s="102">
        <f t="shared" si="643"/>
        <v>0</v>
      </c>
      <c r="CY431" s="535"/>
      <c r="CZ431" s="535"/>
      <c r="DA431" s="407"/>
      <c r="DB431" s="322"/>
      <c r="DC431" s="79">
        <f t="shared" si="625"/>
        <v>0</v>
      </c>
      <c r="DD431" s="79">
        <f t="shared" si="626"/>
        <v>0</v>
      </c>
      <c r="DE431" s="102">
        <f t="shared" si="644"/>
        <v>0</v>
      </c>
      <c r="DF431" s="535"/>
      <c r="DG431" s="535"/>
      <c r="DH431" s="407"/>
      <c r="DI431" s="322"/>
      <c r="DJ431" s="79">
        <f t="shared" si="627"/>
        <v>0</v>
      </c>
      <c r="DK431" s="79">
        <f t="shared" si="628"/>
        <v>0</v>
      </c>
      <c r="DL431" s="102">
        <f t="shared" si="645"/>
        <v>0</v>
      </c>
      <c r="DM431" s="535"/>
      <c r="DN431" s="535"/>
      <c r="DO431" s="407"/>
      <c r="DP431" s="322"/>
      <c r="DQ431" s="79">
        <f t="shared" si="629"/>
        <v>0</v>
      </c>
      <c r="DR431" s="79">
        <f t="shared" si="630"/>
        <v>0</v>
      </c>
      <c r="DS431" s="102">
        <f t="shared" si="646"/>
        <v>0</v>
      </c>
      <c r="DT431" s="535"/>
      <c r="DU431" s="535"/>
      <c r="DV431" s="407"/>
    </row>
    <row r="432" spans="1:126" ht="12.75" outlineLevel="1" x14ac:dyDescent="0.2">
      <c r="A432" s="92" t="s">
        <v>76</v>
      </c>
      <c r="B432" s="170"/>
      <c r="C432" s="55"/>
      <c r="D432" s="55"/>
      <c r="E432" s="102">
        <f t="shared" si="595"/>
        <v>0</v>
      </c>
      <c r="F432" s="210"/>
      <c r="G432" s="18"/>
      <c r="H432" s="323" t="s">
        <v>347</v>
      </c>
      <c r="I432" s="79">
        <f t="shared" si="596"/>
        <v>0</v>
      </c>
      <c r="J432" s="79">
        <f t="shared" si="597"/>
        <v>0</v>
      </c>
      <c r="K432" s="102">
        <f t="shared" si="598"/>
        <v>0</v>
      </c>
      <c r="L432" s="535"/>
      <c r="M432" s="535"/>
      <c r="N432" s="407"/>
      <c r="O432" s="322" t="str">
        <f t="shared" si="546"/>
        <v>SLF</v>
      </c>
      <c r="P432" s="79">
        <f t="shared" si="599"/>
        <v>0</v>
      </c>
      <c r="Q432" s="79">
        <f t="shared" si="600"/>
        <v>0</v>
      </c>
      <c r="R432" s="102">
        <f t="shared" si="631"/>
        <v>0</v>
      </c>
      <c r="S432" s="535"/>
      <c r="T432" s="535"/>
      <c r="U432" s="407"/>
      <c r="V432" s="322"/>
      <c r="W432" s="79">
        <f t="shared" si="601"/>
        <v>0</v>
      </c>
      <c r="X432" s="79">
        <f t="shared" si="602"/>
        <v>0</v>
      </c>
      <c r="Y432" s="102">
        <f t="shared" si="632"/>
        <v>0</v>
      </c>
      <c r="Z432" s="535"/>
      <c r="AA432" s="535"/>
      <c r="AB432" s="407"/>
      <c r="AC432" s="322"/>
      <c r="AD432" s="79">
        <f t="shared" si="603"/>
        <v>0</v>
      </c>
      <c r="AE432" s="79">
        <f t="shared" si="604"/>
        <v>0</v>
      </c>
      <c r="AF432" s="102">
        <f t="shared" si="633"/>
        <v>0</v>
      </c>
      <c r="AG432" s="535"/>
      <c r="AH432" s="535"/>
      <c r="AI432" s="407"/>
      <c r="AJ432" s="322"/>
      <c r="AK432" s="79">
        <f t="shared" si="605"/>
        <v>0</v>
      </c>
      <c r="AL432" s="79">
        <f t="shared" si="606"/>
        <v>0</v>
      </c>
      <c r="AM432" s="102">
        <f t="shared" si="634"/>
        <v>0</v>
      </c>
      <c r="AN432" s="535"/>
      <c r="AO432" s="535"/>
      <c r="AP432" s="407"/>
      <c r="AQ432" s="322"/>
      <c r="AR432" s="79">
        <f t="shared" si="607"/>
        <v>0</v>
      </c>
      <c r="AS432" s="79">
        <f t="shared" si="608"/>
        <v>0</v>
      </c>
      <c r="AT432" s="102">
        <f t="shared" si="635"/>
        <v>0</v>
      </c>
      <c r="AU432" s="535"/>
      <c r="AV432" s="535"/>
      <c r="AW432" s="407"/>
      <c r="AX432" s="322"/>
      <c r="AY432" s="79">
        <f t="shared" si="609"/>
        <v>0</v>
      </c>
      <c r="AZ432" s="79">
        <f t="shared" si="610"/>
        <v>0</v>
      </c>
      <c r="BA432" s="102">
        <f t="shared" si="636"/>
        <v>0</v>
      </c>
      <c r="BB432" s="535"/>
      <c r="BC432" s="535"/>
      <c r="BD432" s="407"/>
      <c r="BE432" s="322"/>
      <c r="BF432" s="79">
        <f t="shared" si="611"/>
        <v>0</v>
      </c>
      <c r="BG432" s="79">
        <f t="shared" si="612"/>
        <v>0</v>
      </c>
      <c r="BH432" s="102">
        <f t="shared" si="637"/>
        <v>0</v>
      </c>
      <c r="BI432" s="535"/>
      <c r="BJ432" s="535"/>
      <c r="BK432" s="407"/>
      <c r="BL432" s="322"/>
      <c r="BM432" s="79">
        <f t="shared" si="613"/>
        <v>0</v>
      </c>
      <c r="BN432" s="79">
        <f t="shared" si="614"/>
        <v>0</v>
      </c>
      <c r="BO432" s="102">
        <f t="shared" si="638"/>
        <v>0</v>
      </c>
      <c r="BP432" s="535"/>
      <c r="BQ432" s="535"/>
      <c r="BR432" s="407"/>
      <c r="BS432" s="322"/>
      <c r="BT432" s="79">
        <f t="shared" si="615"/>
        <v>0</v>
      </c>
      <c r="BU432" s="79">
        <f t="shared" si="616"/>
        <v>0</v>
      </c>
      <c r="BV432" s="102">
        <f t="shared" si="639"/>
        <v>0</v>
      </c>
      <c r="BW432" s="535"/>
      <c r="BX432" s="535"/>
      <c r="BY432" s="407"/>
      <c r="BZ432" s="322"/>
      <c r="CA432" s="79">
        <f t="shared" si="617"/>
        <v>0</v>
      </c>
      <c r="CB432" s="79">
        <f t="shared" si="618"/>
        <v>0</v>
      </c>
      <c r="CC432" s="102">
        <f t="shared" si="640"/>
        <v>0</v>
      </c>
      <c r="CD432" s="535"/>
      <c r="CE432" s="535"/>
      <c r="CF432" s="407"/>
      <c r="CG432" s="322"/>
      <c r="CH432" s="79">
        <f t="shared" si="619"/>
        <v>0</v>
      </c>
      <c r="CI432" s="79">
        <f t="shared" si="620"/>
        <v>0</v>
      </c>
      <c r="CJ432" s="102">
        <f t="shared" si="641"/>
        <v>0</v>
      </c>
      <c r="CK432" s="535"/>
      <c r="CL432" s="535"/>
      <c r="CM432" s="407"/>
      <c r="CN432" s="322"/>
      <c r="CO432" s="79">
        <f t="shared" si="621"/>
        <v>0</v>
      </c>
      <c r="CP432" s="79">
        <f t="shared" si="622"/>
        <v>0</v>
      </c>
      <c r="CQ432" s="102">
        <f t="shared" si="642"/>
        <v>0</v>
      </c>
      <c r="CR432" s="535"/>
      <c r="CS432" s="535"/>
      <c r="CT432" s="407"/>
      <c r="CU432" s="322"/>
      <c r="CV432" s="79">
        <f t="shared" si="623"/>
        <v>0</v>
      </c>
      <c r="CW432" s="79">
        <f t="shared" si="624"/>
        <v>0</v>
      </c>
      <c r="CX432" s="102">
        <f t="shared" si="643"/>
        <v>0</v>
      </c>
      <c r="CY432" s="535"/>
      <c r="CZ432" s="535"/>
      <c r="DA432" s="407"/>
      <c r="DB432" s="322"/>
      <c r="DC432" s="79">
        <f t="shared" si="625"/>
        <v>0</v>
      </c>
      <c r="DD432" s="79">
        <f t="shared" si="626"/>
        <v>0</v>
      </c>
      <c r="DE432" s="102">
        <f t="shared" si="644"/>
        <v>0</v>
      </c>
      <c r="DF432" s="535"/>
      <c r="DG432" s="535"/>
      <c r="DH432" s="407"/>
      <c r="DI432" s="322"/>
      <c r="DJ432" s="79">
        <f t="shared" si="627"/>
        <v>0</v>
      </c>
      <c r="DK432" s="79">
        <f t="shared" si="628"/>
        <v>0</v>
      </c>
      <c r="DL432" s="102">
        <f t="shared" si="645"/>
        <v>0</v>
      </c>
      <c r="DM432" s="535"/>
      <c r="DN432" s="535"/>
      <c r="DO432" s="407"/>
      <c r="DP432" s="322"/>
      <c r="DQ432" s="79">
        <f t="shared" si="629"/>
        <v>0</v>
      </c>
      <c r="DR432" s="79">
        <f t="shared" si="630"/>
        <v>0</v>
      </c>
      <c r="DS432" s="102">
        <f t="shared" si="646"/>
        <v>0</v>
      </c>
      <c r="DT432" s="535"/>
      <c r="DU432" s="535"/>
      <c r="DV432" s="407"/>
    </row>
    <row r="433" spans="1:126" s="2" customFormat="1" ht="12.75" outlineLevel="1" x14ac:dyDescent="0.2">
      <c r="A433" s="107" t="s">
        <v>19</v>
      </c>
      <c r="B433" s="172"/>
      <c r="C433" s="108">
        <f>SUMIF($H434:$H436,MID($H433,3,10),C434:C436)</f>
        <v>0</v>
      </c>
      <c r="D433" s="108">
        <f>SUMIF($H434:$H436,MID($H433,3,10),D434:D436)</f>
        <v>0</v>
      </c>
      <c r="E433" s="108">
        <f t="shared" si="595"/>
        <v>0</v>
      </c>
      <c r="F433" s="210"/>
      <c r="G433" s="18"/>
      <c r="H433" s="323" t="s">
        <v>350</v>
      </c>
      <c r="I433" s="77">
        <f t="shared" si="596"/>
        <v>0</v>
      </c>
      <c r="J433" s="77">
        <f t="shared" si="597"/>
        <v>0</v>
      </c>
      <c r="K433" s="103">
        <f t="shared" si="598"/>
        <v>0</v>
      </c>
      <c r="L433" s="432">
        <f>IF(I$1="","",SUMIF($H434:$H436,MID($H433,3,10),L434:L436))</f>
        <v>0</v>
      </c>
      <c r="M433" s="432">
        <f>IF(I$1="","",SUMIF($H434:$H436,MID($H433,3,10),M434:M436))</f>
        <v>0</v>
      </c>
      <c r="N433" s="407"/>
      <c r="O433" s="322" t="str">
        <f t="shared" si="546"/>
        <v>SL</v>
      </c>
      <c r="P433" s="77">
        <f t="shared" si="599"/>
        <v>0</v>
      </c>
      <c r="Q433" s="77">
        <f t="shared" si="600"/>
        <v>0</v>
      </c>
      <c r="R433" s="103">
        <f t="shared" si="631"/>
        <v>0</v>
      </c>
      <c r="S433" s="432">
        <f>IF(P$1="","",SUMIF($H434:$H436,MID($H433,3,10),S434:S436))</f>
        <v>0</v>
      </c>
      <c r="T433" s="432">
        <f>IF(P$1="","",SUMIF($H434:$H436,MID($H433,3,10),T434:T436))</f>
        <v>0</v>
      </c>
      <c r="U433" s="407"/>
      <c r="V433" s="322"/>
      <c r="W433" s="77">
        <f t="shared" si="601"/>
        <v>0</v>
      </c>
      <c r="X433" s="77">
        <f t="shared" si="602"/>
        <v>0</v>
      </c>
      <c r="Y433" s="103">
        <f t="shared" si="632"/>
        <v>0</v>
      </c>
      <c r="Z433" s="432">
        <f>IF(W$1="","",SUMIF($H434:$H436,MID($H433,3,10),Z434:Z436))</f>
        <v>0</v>
      </c>
      <c r="AA433" s="432">
        <f>IF(W$1="","",SUMIF($H434:$H436,MID($H433,3,10),AA434:AA436))</f>
        <v>0</v>
      </c>
      <c r="AB433" s="407"/>
      <c r="AC433" s="322"/>
      <c r="AD433" s="77">
        <f t="shared" si="603"/>
        <v>0</v>
      </c>
      <c r="AE433" s="77">
        <f t="shared" si="604"/>
        <v>0</v>
      </c>
      <c r="AF433" s="103">
        <f t="shared" si="633"/>
        <v>0</v>
      </c>
      <c r="AG433" s="432">
        <f>IF(AD$1="","",SUMIF($H434:$H436,MID($H433,3,10),AG434:AG436))</f>
        <v>0</v>
      </c>
      <c r="AH433" s="432">
        <f>IF(AD$1="","",SUMIF($H434:$H436,MID($H433,3,10),AH434:AH436))</f>
        <v>0</v>
      </c>
      <c r="AI433" s="407"/>
      <c r="AJ433" s="322"/>
      <c r="AK433" s="77">
        <f t="shared" si="605"/>
        <v>0</v>
      </c>
      <c r="AL433" s="77">
        <f t="shared" si="606"/>
        <v>0</v>
      </c>
      <c r="AM433" s="103">
        <f t="shared" si="634"/>
        <v>0</v>
      </c>
      <c r="AN433" s="432">
        <f>IF(AK$1="","",SUMIF($H434:$H436,MID($H433,3,10),AN434:AN436))</f>
        <v>0</v>
      </c>
      <c r="AO433" s="432">
        <f>IF(AK$1="","",SUMIF($H434:$H436,MID($H433,3,10),AO434:AO436))</f>
        <v>0</v>
      </c>
      <c r="AP433" s="407"/>
      <c r="AQ433" s="322"/>
      <c r="AR433" s="77">
        <f t="shared" si="607"/>
        <v>0</v>
      </c>
      <c r="AS433" s="77">
        <f t="shared" si="608"/>
        <v>0</v>
      </c>
      <c r="AT433" s="103">
        <f t="shared" si="635"/>
        <v>0</v>
      </c>
      <c r="AU433" s="432">
        <f>IF(AR$1="","",SUMIF($H434:$H436,MID($H433,3,10),AU434:AU436))</f>
        <v>0</v>
      </c>
      <c r="AV433" s="432">
        <f>IF(AR$1="","",SUMIF($H434:$H436,MID($H433,3,10),AV434:AV436))</f>
        <v>0</v>
      </c>
      <c r="AW433" s="407"/>
      <c r="AX433" s="322"/>
      <c r="AY433" s="77">
        <f t="shared" si="609"/>
        <v>0</v>
      </c>
      <c r="AZ433" s="77">
        <f t="shared" si="610"/>
        <v>0</v>
      </c>
      <c r="BA433" s="103">
        <f t="shared" si="636"/>
        <v>0</v>
      </c>
      <c r="BB433" s="432">
        <f>IF(AY$1="","",SUMIF($H434:$H436,MID($H433,3,10),BB434:BB436))</f>
        <v>0</v>
      </c>
      <c r="BC433" s="432">
        <f>IF(AY$1="","",SUMIF($H434:$H436,MID($H433,3,10),BC434:BC436))</f>
        <v>0</v>
      </c>
      <c r="BD433" s="407"/>
      <c r="BE433" s="322"/>
      <c r="BF433" s="77">
        <f t="shared" si="611"/>
        <v>0</v>
      </c>
      <c r="BG433" s="77">
        <f t="shared" si="612"/>
        <v>0</v>
      </c>
      <c r="BH433" s="103">
        <f t="shared" si="637"/>
        <v>0</v>
      </c>
      <c r="BI433" s="432">
        <f>IF(BF$1="","",SUMIF($H434:$H436,MID($H433,3,10),BI434:BI436))</f>
        <v>0</v>
      </c>
      <c r="BJ433" s="432">
        <f>IF(BF$1="","",SUMIF($H434:$H436,MID($H433,3,10),BJ434:BJ436))</f>
        <v>0</v>
      </c>
      <c r="BK433" s="407"/>
      <c r="BL433" s="322"/>
      <c r="BM433" s="77">
        <f t="shared" si="613"/>
        <v>0</v>
      </c>
      <c r="BN433" s="77">
        <f t="shared" si="614"/>
        <v>0</v>
      </c>
      <c r="BO433" s="103">
        <f t="shared" si="638"/>
        <v>0</v>
      </c>
      <c r="BP433" s="432">
        <f>IF(BM$1="","",SUMIF($H434:$H436,MID($H433,3,10),BP434:BP436))</f>
        <v>0</v>
      </c>
      <c r="BQ433" s="432">
        <f>IF(BM$1="","",SUMIF($H434:$H436,MID($H433,3,10),BQ434:BQ436))</f>
        <v>0</v>
      </c>
      <c r="BR433" s="407"/>
      <c r="BS433" s="322"/>
      <c r="BT433" s="77">
        <f t="shared" si="615"/>
        <v>0</v>
      </c>
      <c r="BU433" s="77">
        <f t="shared" si="616"/>
        <v>0</v>
      </c>
      <c r="BV433" s="103">
        <f t="shared" si="639"/>
        <v>0</v>
      </c>
      <c r="BW433" s="432">
        <f>IF(BT$1="","",SUMIF($H434:$H436,MID($H433,3,10),BW434:BW436))</f>
        <v>0</v>
      </c>
      <c r="BX433" s="432">
        <f>IF(BT$1="","",SUMIF($H434:$H436,MID($H433,3,10),BX434:BX436))</f>
        <v>0</v>
      </c>
      <c r="BY433" s="407"/>
      <c r="BZ433" s="322"/>
      <c r="CA433" s="77">
        <f t="shared" si="617"/>
        <v>0</v>
      </c>
      <c r="CB433" s="77">
        <f t="shared" si="618"/>
        <v>0</v>
      </c>
      <c r="CC433" s="103">
        <f t="shared" si="640"/>
        <v>0</v>
      </c>
      <c r="CD433" s="432">
        <f>IF(CA$1="","",SUMIF($H434:$H436,MID($H433,3,10),CD434:CD436))</f>
        <v>0</v>
      </c>
      <c r="CE433" s="432">
        <f>IF(CA$1="","",SUMIF($H434:$H436,MID($H433,3,10),CE434:CE436))</f>
        <v>0</v>
      </c>
      <c r="CF433" s="407"/>
      <c r="CG433" s="322"/>
      <c r="CH433" s="77">
        <f t="shared" si="619"/>
        <v>0</v>
      </c>
      <c r="CI433" s="77">
        <f t="shared" si="620"/>
        <v>0</v>
      </c>
      <c r="CJ433" s="103">
        <f t="shared" si="641"/>
        <v>0</v>
      </c>
      <c r="CK433" s="432">
        <f>IF(CH$1="","",SUMIF($H434:$H436,MID($H433,3,10),CK434:CK436))</f>
        <v>0</v>
      </c>
      <c r="CL433" s="432">
        <f>IF(CH$1="","",SUMIF($H434:$H436,MID($H433,3,10),CL434:CL436))</f>
        <v>0</v>
      </c>
      <c r="CM433" s="407"/>
      <c r="CN433" s="322"/>
      <c r="CO433" s="77">
        <f t="shared" si="621"/>
        <v>0</v>
      </c>
      <c r="CP433" s="77">
        <f t="shared" si="622"/>
        <v>0</v>
      </c>
      <c r="CQ433" s="103">
        <f t="shared" si="642"/>
        <v>0</v>
      </c>
      <c r="CR433" s="432">
        <f>IF(CO$1="","",SUMIF($H434:$H436,MID($H433,3,10),CR434:CR436))</f>
        <v>0</v>
      </c>
      <c r="CS433" s="432">
        <f>IF(CO$1="","",SUMIF($H434:$H436,MID($H433,3,10),CS434:CS436))</f>
        <v>0</v>
      </c>
      <c r="CT433" s="407"/>
      <c r="CU433" s="322"/>
      <c r="CV433" s="77">
        <f t="shared" si="623"/>
        <v>0</v>
      </c>
      <c r="CW433" s="77">
        <f t="shared" si="624"/>
        <v>0</v>
      </c>
      <c r="CX433" s="103">
        <f t="shared" si="643"/>
        <v>0</v>
      </c>
      <c r="CY433" s="432">
        <f>IF(CV$1="","",SUMIF($H434:$H436,MID($H433,3,10),CY434:CY436))</f>
        <v>0</v>
      </c>
      <c r="CZ433" s="432">
        <f>IF(CV$1="","",SUMIF($H434:$H436,MID($H433,3,10),CZ434:CZ436))</f>
        <v>0</v>
      </c>
      <c r="DA433" s="407"/>
      <c r="DB433" s="322"/>
      <c r="DC433" s="77">
        <f t="shared" si="625"/>
        <v>0</v>
      </c>
      <c r="DD433" s="77">
        <f t="shared" si="626"/>
        <v>0</v>
      </c>
      <c r="DE433" s="103">
        <f t="shared" si="644"/>
        <v>0</v>
      </c>
      <c r="DF433" s="432">
        <f>IF(DC$1="","",SUMIF($H434:$H436,MID($H433,3,10),DF434:DF436))</f>
        <v>0</v>
      </c>
      <c r="DG433" s="432">
        <f>IF(DC$1="","",SUMIF($H434:$H436,MID($H433,3,10),DG434:DG436))</f>
        <v>0</v>
      </c>
      <c r="DH433" s="407"/>
      <c r="DI433" s="322"/>
      <c r="DJ433" s="77">
        <f t="shared" si="627"/>
        <v>0</v>
      </c>
      <c r="DK433" s="77">
        <f t="shared" si="628"/>
        <v>0</v>
      </c>
      <c r="DL433" s="103">
        <f t="shared" si="645"/>
        <v>0</v>
      </c>
      <c r="DM433" s="432">
        <f>IF(DJ$1="","",SUMIF($H434:$H436,MID($H433,3,10),DM434:DM436))</f>
        <v>0</v>
      </c>
      <c r="DN433" s="432">
        <f>IF(DJ$1="","",SUMIF($H434:$H436,MID($H433,3,10),DN434:DN436))</f>
        <v>0</v>
      </c>
      <c r="DO433" s="407"/>
      <c r="DP433" s="322"/>
      <c r="DQ433" s="77">
        <f t="shared" si="629"/>
        <v>0</v>
      </c>
      <c r="DR433" s="77">
        <f t="shared" si="630"/>
        <v>0</v>
      </c>
      <c r="DS433" s="103">
        <f t="shared" si="646"/>
        <v>0</v>
      </c>
      <c r="DT433" s="432">
        <f>IF(DQ$1="","",SUMIF($H434:$H436,MID($H433,3,10),DT434:DT436))</f>
        <v>0</v>
      </c>
      <c r="DU433" s="432">
        <f>IF(DQ$1="","",SUMIF($H434:$H436,MID($H433,3,10),DU434:DU436))</f>
        <v>0</v>
      </c>
      <c r="DV433" s="407"/>
    </row>
    <row r="434" spans="1:126" ht="12.75" outlineLevel="1" x14ac:dyDescent="0.2">
      <c r="A434" s="92" t="s">
        <v>77</v>
      </c>
      <c r="B434" s="170"/>
      <c r="C434" s="55"/>
      <c r="D434" s="56"/>
      <c r="E434" s="102">
        <f t="shared" si="595"/>
        <v>0</v>
      </c>
      <c r="F434" s="210"/>
      <c r="G434" s="18"/>
      <c r="H434" s="323" t="s">
        <v>349</v>
      </c>
      <c r="I434" s="79">
        <f t="shared" si="596"/>
        <v>0</v>
      </c>
      <c r="J434" s="79">
        <f t="shared" si="597"/>
        <v>0</v>
      </c>
      <c r="K434" s="102">
        <f t="shared" si="598"/>
        <v>0</v>
      </c>
      <c r="L434" s="535"/>
      <c r="M434" s="535"/>
      <c r="N434" s="407"/>
      <c r="O434" s="322" t="str">
        <f t="shared" si="546"/>
        <v>SLL</v>
      </c>
      <c r="P434" s="79">
        <f t="shared" si="599"/>
        <v>0</v>
      </c>
      <c r="Q434" s="79">
        <f t="shared" si="600"/>
        <v>0</v>
      </c>
      <c r="R434" s="102">
        <f t="shared" si="631"/>
        <v>0</v>
      </c>
      <c r="S434" s="535"/>
      <c r="T434" s="535"/>
      <c r="U434" s="407"/>
      <c r="V434" s="322"/>
      <c r="W434" s="79">
        <f t="shared" si="601"/>
        <v>0</v>
      </c>
      <c r="X434" s="79">
        <f t="shared" si="602"/>
        <v>0</v>
      </c>
      <c r="Y434" s="102">
        <f t="shared" si="632"/>
        <v>0</v>
      </c>
      <c r="Z434" s="535"/>
      <c r="AA434" s="535"/>
      <c r="AB434" s="407"/>
      <c r="AC434" s="322"/>
      <c r="AD434" s="79">
        <f t="shared" si="603"/>
        <v>0</v>
      </c>
      <c r="AE434" s="79">
        <f t="shared" si="604"/>
        <v>0</v>
      </c>
      <c r="AF434" s="102">
        <f t="shared" si="633"/>
        <v>0</v>
      </c>
      <c r="AG434" s="535"/>
      <c r="AH434" s="535"/>
      <c r="AI434" s="407"/>
      <c r="AJ434" s="322"/>
      <c r="AK434" s="79">
        <f t="shared" si="605"/>
        <v>0</v>
      </c>
      <c r="AL434" s="79">
        <f t="shared" si="606"/>
        <v>0</v>
      </c>
      <c r="AM434" s="102">
        <f t="shared" si="634"/>
        <v>0</v>
      </c>
      <c r="AN434" s="535"/>
      <c r="AO434" s="535"/>
      <c r="AP434" s="407"/>
      <c r="AQ434" s="322"/>
      <c r="AR434" s="79">
        <f t="shared" si="607"/>
        <v>0</v>
      </c>
      <c r="AS434" s="79">
        <f t="shared" si="608"/>
        <v>0</v>
      </c>
      <c r="AT434" s="102">
        <f t="shared" si="635"/>
        <v>0</v>
      </c>
      <c r="AU434" s="535"/>
      <c r="AV434" s="535"/>
      <c r="AW434" s="407"/>
      <c r="AX434" s="322"/>
      <c r="AY434" s="79">
        <f t="shared" si="609"/>
        <v>0</v>
      </c>
      <c r="AZ434" s="79">
        <f t="shared" si="610"/>
        <v>0</v>
      </c>
      <c r="BA434" s="102">
        <f t="shared" si="636"/>
        <v>0</v>
      </c>
      <c r="BB434" s="535"/>
      <c r="BC434" s="535"/>
      <c r="BD434" s="407"/>
      <c r="BE434" s="322"/>
      <c r="BF434" s="79">
        <f t="shared" si="611"/>
        <v>0</v>
      </c>
      <c r="BG434" s="79">
        <f t="shared" si="612"/>
        <v>0</v>
      </c>
      <c r="BH434" s="102">
        <f t="shared" si="637"/>
        <v>0</v>
      </c>
      <c r="BI434" s="535"/>
      <c r="BJ434" s="535"/>
      <c r="BK434" s="407"/>
      <c r="BL434" s="322"/>
      <c r="BM434" s="79">
        <f t="shared" si="613"/>
        <v>0</v>
      </c>
      <c r="BN434" s="79">
        <f t="shared" si="614"/>
        <v>0</v>
      </c>
      <c r="BO434" s="102">
        <f t="shared" si="638"/>
        <v>0</v>
      </c>
      <c r="BP434" s="535"/>
      <c r="BQ434" s="535"/>
      <c r="BR434" s="407"/>
      <c r="BS434" s="322"/>
      <c r="BT434" s="79">
        <f t="shared" si="615"/>
        <v>0</v>
      </c>
      <c r="BU434" s="79">
        <f t="shared" si="616"/>
        <v>0</v>
      </c>
      <c r="BV434" s="102">
        <f t="shared" si="639"/>
        <v>0</v>
      </c>
      <c r="BW434" s="535"/>
      <c r="BX434" s="535"/>
      <c r="BY434" s="407"/>
      <c r="BZ434" s="322"/>
      <c r="CA434" s="79">
        <f t="shared" si="617"/>
        <v>0</v>
      </c>
      <c r="CB434" s="79">
        <f t="shared" si="618"/>
        <v>0</v>
      </c>
      <c r="CC434" s="102">
        <f t="shared" si="640"/>
        <v>0</v>
      </c>
      <c r="CD434" s="535"/>
      <c r="CE434" s="535"/>
      <c r="CF434" s="407"/>
      <c r="CG434" s="322"/>
      <c r="CH434" s="79">
        <f t="shared" si="619"/>
        <v>0</v>
      </c>
      <c r="CI434" s="79">
        <f t="shared" si="620"/>
        <v>0</v>
      </c>
      <c r="CJ434" s="102">
        <f t="shared" si="641"/>
        <v>0</v>
      </c>
      <c r="CK434" s="535"/>
      <c r="CL434" s="535"/>
      <c r="CM434" s="407"/>
      <c r="CN434" s="322"/>
      <c r="CO434" s="79">
        <f t="shared" si="621"/>
        <v>0</v>
      </c>
      <c r="CP434" s="79">
        <f t="shared" si="622"/>
        <v>0</v>
      </c>
      <c r="CQ434" s="102">
        <f t="shared" si="642"/>
        <v>0</v>
      </c>
      <c r="CR434" s="535"/>
      <c r="CS434" s="535"/>
      <c r="CT434" s="407"/>
      <c r="CU434" s="322"/>
      <c r="CV434" s="79">
        <f t="shared" si="623"/>
        <v>0</v>
      </c>
      <c r="CW434" s="79">
        <f t="shared" si="624"/>
        <v>0</v>
      </c>
      <c r="CX434" s="102">
        <f t="shared" si="643"/>
        <v>0</v>
      </c>
      <c r="CY434" s="535"/>
      <c r="CZ434" s="535"/>
      <c r="DA434" s="407"/>
      <c r="DB434" s="322"/>
      <c r="DC434" s="79">
        <f t="shared" si="625"/>
        <v>0</v>
      </c>
      <c r="DD434" s="79">
        <f t="shared" si="626"/>
        <v>0</v>
      </c>
      <c r="DE434" s="102">
        <f t="shared" si="644"/>
        <v>0</v>
      </c>
      <c r="DF434" s="535"/>
      <c r="DG434" s="535"/>
      <c r="DH434" s="407"/>
      <c r="DI434" s="322"/>
      <c r="DJ434" s="79">
        <f t="shared" si="627"/>
        <v>0</v>
      </c>
      <c r="DK434" s="79">
        <f t="shared" si="628"/>
        <v>0</v>
      </c>
      <c r="DL434" s="102">
        <f t="shared" si="645"/>
        <v>0</v>
      </c>
      <c r="DM434" s="535"/>
      <c r="DN434" s="535"/>
      <c r="DO434" s="407"/>
      <c r="DP434" s="322"/>
      <c r="DQ434" s="79">
        <f t="shared" si="629"/>
        <v>0</v>
      </c>
      <c r="DR434" s="79">
        <f t="shared" si="630"/>
        <v>0</v>
      </c>
      <c r="DS434" s="102">
        <f t="shared" si="646"/>
        <v>0</v>
      </c>
      <c r="DT434" s="535"/>
      <c r="DU434" s="535"/>
      <c r="DV434" s="407"/>
    </row>
    <row r="435" spans="1:126" ht="12.75" outlineLevel="1" x14ac:dyDescent="0.2">
      <c r="A435" s="92" t="s">
        <v>219</v>
      </c>
      <c r="B435" s="170"/>
      <c r="C435" s="55"/>
      <c r="D435" s="55"/>
      <c r="E435" s="102">
        <f t="shared" si="595"/>
        <v>0</v>
      </c>
      <c r="F435" s="210"/>
      <c r="G435" s="18" t="s">
        <v>218</v>
      </c>
      <c r="H435" s="323" t="s">
        <v>349</v>
      </c>
      <c r="I435" s="79">
        <f t="shared" si="596"/>
        <v>0</v>
      </c>
      <c r="J435" s="79">
        <f t="shared" si="597"/>
        <v>0</v>
      </c>
      <c r="K435" s="102">
        <f t="shared" si="598"/>
        <v>0</v>
      </c>
      <c r="L435" s="535"/>
      <c r="M435" s="535"/>
      <c r="N435" s="407"/>
      <c r="O435" s="322" t="str">
        <f t="shared" si="546"/>
        <v>SLL</v>
      </c>
      <c r="P435" s="79">
        <f t="shared" si="599"/>
        <v>0</v>
      </c>
      <c r="Q435" s="79">
        <f t="shared" si="600"/>
        <v>0</v>
      </c>
      <c r="R435" s="102">
        <f t="shared" si="631"/>
        <v>0</v>
      </c>
      <c r="S435" s="535"/>
      <c r="T435" s="535"/>
      <c r="U435" s="407"/>
      <c r="V435" s="322"/>
      <c r="W435" s="79">
        <f t="shared" si="601"/>
        <v>0</v>
      </c>
      <c r="X435" s="79">
        <f t="shared" si="602"/>
        <v>0</v>
      </c>
      <c r="Y435" s="102">
        <f t="shared" si="632"/>
        <v>0</v>
      </c>
      <c r="Z435" s="535"/>
      <c r="AA435" s="535"/>
      <c r="AB435" s="407"/>
      <c r="AC435" s="322"/>
      <c r="AD435" s="79">
        <f t="shared" si="603"/>
        <v>0</v>
      </c>
      <c r="AE435" s="79">
        <f t="shared" si="604"/>
        <v>0</v>
      </c>
      <c r="AF435" s="102">
        <f t="shared" si="633"/>
        <v>0</v>
      </c>
      <c r="AG435" s="535"/>
      <c r="AH435" s="535"/>
      <c r="AI435" s="407"/>
      <c r="AJ435" s="322"/>
      <c r="AK435" s="79">
        <f t="shared" si="605"/>
        <v>0</v>
      </c>
      <c r="AL435" s="79">
        <f t="shared" si="606"/>
        <v>0</v>
      </c>
      <c r="AM435" s="102">
        <f t="shared" si="634"/>
        <v>0</v>
      </c>
      <c r="AN435" s="535"/>
      <c r="AO435" s="535"/>
      <c r="AP435" s="407"/>
      <c r="AQ435" s="322"/>
      <c r="AR435" s="79">
        <f t="shared" si="607"/>
        <v>0</v>
      </c>
      <c r="AS435" s="79">
        <f t="shared" si="608"/>
        <v>0</v>
      </c>
      <c r="AT435" s="102">
        <f t="shared" si="635"/>
        <v>0</v>
      </c>
      <c r="AU435" s="535"/>
      <c r="AV435" s="535"/>
      <c r="AW435" s="407"/>
      <c r="AX435" s="322"/>
      <c r="AY435" s="79">
        <f t="shared" si="609"/>
        <v>0</v>
      </c>
      <c r="AZ435" s="79">
        <f t="shared" si="610"/>
        <v>0</v>
      </c>
      <c r="BA435" s="102">
        <f t="shared" si="636"/>
        <v>0</v>
      </c>
      <c r="BB435" s="535"/>
      <c r="BC435" s="535"/>
      <c r="BD435" s="407"/>
      <c r="BE435" s="322"/>
      <c r="BF435" s="79">
        <f t="shared" si="611"/>
        <v>0</v>
      </c>
      <c r="BG435" s="79">
        <f t="shared" si="612"/>
        <v>0</v>
      </c>
      <c r="BH435" s="102">
        <f t="shared" si="637"/>
        <v>0</v>
      </c>
      <c r="BI435" s="535"/>
      <c r="BJ435" s="535"/>
      <c r="BK435" s="407"/>
      <c r="BL435" s="322"/>
      <c r="BM435" s="79">
        <f t="shared" si="613"/>
        <v>0</v>
      </c>
      <c r="BN435" s="79">
        <f t="shared" si="614"/>
        <v>0</v>
      </c>
      <c r="BO435" s="102">
        <f t="shared" si="638"/>
        <v>0</v>
      </c>
      <c r="BP435" s="535"/>
      <c r="BQ435" s="535"/>
      <c r="BR435" s="407"/>
      <c r="BS435" s="322"/>
      <c r="BT435" s="79">
        <f t="shared" si="615"/>
        <v>0</v>
      </c>
      <c r="BU435" s="79">
        <f t="shared" si="616"/>
        <v>0</v>
      </c>
      <c r="BV435" s="102">
        <f t="shared" si="639"/>
        <v>0</v>
      </c>
      <c r="BW435" s="535"/>
      <c r="BX435" s="535"/>
      <c r="BY435" s="407"/>
      <c r="BZ435" s="322"/>
      <c r="CA435" s="79">
        <f t="shared" si="617"/>
        <v>0</v>
      </c>
      <c r="CB435" s="79">
        <f t="shared" si="618"/>
        <v>0</v>
      </c>
      <c r="CC435" s="102">
        <f t="shared" si="640"/>
        <v>0</v>
      </c>
      <c r="CD435" s="535"/>
      <c r="CE435" s="535"/>
      <c r="CF435" s="407"/>
      <c r="CG435" s="322"/>
      <c r="CH435" s="79">
        <f t="shared" si="619"/>
        <v>0</v>
      </c>
      <c r="CI435" s="79">
        <f t="shared" si="620"/>
        <v>0</v>
      </c>
      <c r="CJ435" s="102">
        <f t="shared" si="641"/>
        <v>0</v>
      </c>
      <c r="CK435" s="535"/>
      <c r="CL435" s="535"/>
      <c r="CM435" s="407"/>
      <c r="CN435" s="322"/>
      <c r="CO435" s="79">
        <f t="shared" si="621"/>
        <v>0</v>
      </c>
      <c r="CP435" s="79">
        <f t="shared" si="622"/>
        <v>0</v>
      </c>
      <c r="CQ435" s="102">
        <f t="shared" si="642"/>
        <v>0</v>
      </c>
      <c r="CR435" s="535"/>
      <c r="CS435" s="535"/>
      <c r="CT435" s="407"/>
      <c r="CU435" s="322"/>
      <c r="CV435" s="79">
        <f t="shared" si="623"/>
        <v>0</v>
      </c>
      <c r="CW435" s="79">
        <f t="shared" si="624"/>
        <v>0</v>
      </c>
      <c r="CX435" s="102">
        <f t="shared" si="643"/>
        <v>0</v>
      </c>
      <c r="CY435" s="535"/>
      <c r="CZ435" s="535"/>
      <c r="DA435" s="407"/>
      <c r="DB435" s="322"/>
      <c r="DC435" s="79">
        <f t="shared" si="625"/>
        <v>0</v>
      </c>
      <c r="DD435" s="79">
        <f t="shared" si="626"/>
        <v>0</v>
      </c>
      <c r="DE435" s="102">
        <f t="shared" si="644"/>
        <v>0</v>
      </c>
      <c r="DF435" s="535"/>
      <c r="DG435" s="535"/>
      <c r="DH435" s="407"/>
      <c r="DI435" s="322"/>
      <c r="DJ435" s="79">
        <f t="shared" si="627"/>
        <v>0</v>
      </c>
      <c r="DK435" s="79">
        <f t="shared" si="628"/>
        <v>0</v>
      </c>
      <c r="DL435" s="102">
        <f t="shared" si="645"/>
        <v>0</v>
      </c>
      <c r="DM435" s="535"/>
      <c r="DN435" s="535"/>
      <c r="DO435" s="407"/>
      <c r="DP435" s="322"/>
      <c r="DQ435" s="79">
        <f t="shared" si="629"/>
        <v>0</v>
      </c>
      <c r="DR435" s="79">
        <f t="shared" si="630"/>
        <v>0</v>
      </c>
      <c r="DS435" s="102">
        <f t="shared" si="646"/>
        <v>0</v>
      </c>
      <c r="DT435" s="535"/>
      <c r="DU435" s="535"/>
      <c r="DV435" s="407"/>
    </row>
    <row r="436" spans="1:126" s="2" customFormat="1" ht="12.75" outlineLevel="1" x14ac:dyDescent="0.2">
      <c r="A436" s="107" t="s">
        <v>20</v>
      </c>
      <c r="B436" s="172"/>
      <c r="C436" s="108">
        <f>SUMIF($H437:$H438,MID($H436,3,10),C437:C438)</f>
        <v>0</v>
      </c>
      <c r="D436" s="108">
        <f>SUMIF($H437:$H438,MID($H436,3,10),D437:D438)</f>
        <v>0</v>
      </c>
      <c r="E436" s="103">
        <f t="shared" si="595"/>
        <v>0</v>
      </c>
      <c r="F436" s="210"/>
      <c r="G436" s="18"/>
      <c r="H436" s="323" t="s">
        <v>352</v>
      </c>
      <c r="I436" s="77">
        <f t="shared" si="596"/>
        <v>0</v>
      </c>
      <c r="J436" s="77">
        <f t="shared" si="597"/>
        <v>0</v>
      </c>
      <c r="K436" s="103">
        <f t="shared" si="598"/>
        <v>0</v>
      </c>
      <c r="L436" s="432">
        <f>IF(I$1="","",SUMIF($H437:$H438,MID($H436,3,10),L437:L438))</f>
        <v>0</v>
      </c>
      <c r="M436" s="432">
        <f>IF(I$1="","",SUMIF($H437:$H438,MID($H436,3,10),M437:M438))</f>
        <v>0</v>
      </c>
      <c r="N436" s="407"/>
      <c r="O436" s="322" t="str">
        <f t="shared" si="546"/>
        <v>SL</v>
      </c>
      <c r="P436" s="77">
        <f t="shared" si="599"/>
        <v>0</v>
      </c>
      <c r="Q436" s="77">
        <f t="shared" si="600"/>
        <v>0</v>
      </c>
      <c r="R436" s="103">
        <f t="shared" si="631"/>
        <v>0</v>
      </c>
      <c r="S436" s="432">
        <f>IF(P$1="","",SUMIF($H437:$H438,MID($H436,3,10),S437:S438))</f>
        <v>0</v>
      </c>
      <c r="T436" s="432">
        <f>IF(P$1="","",SUMIF($H437:$H438,MID($H436,3,10),T437:T438))</f>
        <v>0</v>
      </c>
      <c r="U436" s="407"/>
      <c r="V436" s="322"/>
      <c r="W436" s="77">
        <f t="shared" si="601"/>
        <v>0</v>
      </c>
      <c r="X436" s="77">
        <f t="shared" si="602"/>
        <v>0</v>
      </c>
      <c r="Y436" s="103">
        <f t="shared" si="632"/>
        <v>0</v>
      </c>
      <c r="Z436" s="432">
        <f>IF(W$1="","",SUMIF($H437:$H438,MID($H436,3,10),Z437:Z438))</f>
        <v>0</v>
      </c>
      <c r="AA436" s="432">
        <f>IF(W$1="","",SUMIF($H437:$H438,MID($H436,3,10),AA437:AA438))</f>
        <v>0</v>
      </c>
      <c r="AB436" s="407"/>
      <c r="AC436" s="322"/>
      <c r="AD436" s="77">
        <f t="shared" si="603"/>
        <v>0</v>
      </c>
      <c r="AE436" s="77">
        <f t="shared" si="604"/>
        <v>0</v>
      </c>
      <c r="AF436" s="103">
        <f t="shared" si="633"/>
        <v>0</v>
      </c>
      <c r="AG436" s="432">
        <f>IF(AD$1="","",SUMIF($H437:$H438,MID($H436,3,10),AG437:AG438))</f>
        <v>0</v>
      </c>
      <c r="AH436" s="432">
        <f>IF(AD$1="","",SUMIF($H437:$H438,MID($H436,3,10),AH437:AH438))</f>
        <v>0</v>
      </c>
      <c r="AI436" s="407"/>
      <c r="AJ436" s="322"/>
      <c r="AK436" s="77">
        <f t="shared" si="605"/>
        <v>0</v>
      </c>
      <c r="AL436" s="77">
        <f t="shared" si="606"/>
        <v>0</v>
      </c>
      <c r="AM436" s="103">
        <f t="shared" si="634"/>
        <v>0</v>
      </c>
      <c r="AN436" s="432">
        <f>IF(AK$1="","",SUMIF($H437:$H438,MID($H436,3,10),AN437:AN438))</f>
        <v>0</v>
      </c>
      <c r="AO436" s="432">
        <f>IF(AK$1="","",SUMIF($H437:$H438,MID($H436,3,10),AO437:AO438))</f>
        <v>0</v>
      </c>
      <c r="AP436" s="407"/>
      <c r="AQ436" s="322"/>
      <c r="AR436" s="77">
        <f t="shared" si="607"/>
        <v>0</v>
      </c>
      <c r="AS436" s="77">
        <f t="shared" si="608"/>
        <v>0</v>
      </c>
      <c r="AT436" s="103">
        <f t="shared" si="635"/>
        <v>0</v>
      </c>
      <c r="AU436" s="432">
        <f>IF(AR$1="","",SUMIF($H437:$H438,MID($H436,3,10),AU437:AU438))</f>
        <v>0</v>
      </c>
      <c r="AV436" s="432">
        <f>IF(AR$1="","",SUMIF($H437:$H438,MID($H436,3,10),AV437:AV438))</f>
        <v>0</v>
      </c>
      <c r="AW436" s="407"/>
      <c r="AX436" s="322"/>
      <c r="AY436" s="77">
        <f t="shared" si="609"/>
        <v>0</v>
      </c>
      <c r="AZ436" s="77">
        <f t="shared" si="610"/>
        <v>0</v>
      </c>
      <c r="BA436" s="103">
        <f t="shared" si="636"/>
        <v>0</v>
      </c>
      <c r="BB436" s="432">
        <f>IF(AY$1="","",SUMIF($H437:$H438,MID($H436,3,10),BB437:BB438))</f>
        <v>0</v>
      </c>
      <c r="BC436" s="432">
        <f>IF(AY$1="","",SUMIF($H437:$H438,MID($H436,3,10),BC437:BC438))</f>
        <v>0</v>
      </c>
      <c r="BD436" s="407"/>
      <c r="BE436" s="322"/>
      <c r="BF436" s="77">
        <f t="shared" si="611"/>
        <v>0</v>
      </c>
      <c r="BG436" s="77">
        <f t="shared" si="612"/>
        <v>0</v>
      </c>
      <c r="BH436" s="103">
        <f t="shared" si="637"/>
        <v>0</v>
      </c>
      <c r="BI436" s="432">
        <f>IF(BF$1="","",SUMIF($H437:$H438,MID($H436,3,10),BI437:BI438))</f>
        <v>0</v>
      </c>
      <c r="BJ436" s="432">
        <f>IF(BF$1="","",SUMIF($H437:$H438,MID($H436,3,10),BJ437:BJ438))</f>
        <v>0</v>
      </c>
      <c r="BK436" s="407"/>
      <c r="BL436" s="322"/>
      <c r="BM436" s="77">
        <f t="shared" si="613"/>
        <v>0</v>
      </c>
      <c r="BN436" s="77">
        <f t="shared" si="614"/>
        <v>0</v>
      </c>
      <c r="BO436" s="103">
        <f t="shared" si="638"/>
        <v>0</v>
      </c>
      <c r="BP436" s="432">
        <f>IF(BM$1="","",SUMIF($H437:$H438,MID($H436,3,10),BP437:BP438))</f>
        <v>0</v>
      </c>
      <c r="BQ436" s="432">
        <f>IF(BM$1="","",SUMIF($H437:$H438,MID($H436,3,10),BQ437:BQ438))</f>
        <v>0</v>
      </c>
      <c r="BR436" s="407"/>
      <c r="BS436" s="322"/>
      <c r="BT436" s="77">
        <f t="shared" si="615"/>
        <v>0</v>
      </c>
      <c r="BU436" s="77">
        <f t="shared" si="616"/>
        <v>0</v>
      </c>
      <c r="BV436" s="103">
        <f t="shared" si="639"/>
        <v>0</v>
      </c>
      <c r="BW436" s="432">
        <f>IF(BT$1="","",SUMIF($H437:$H438,MID($H436,3,10),BW437:BW438))</f>
        <v>0</v>
      </c>
      <c r="BX436" s="432">
        <f>IF(BT$1="","",SUMIF($H437:$H438,MID($H436,3,10),BX437:BX438))</f>
        <v>0</v>
      </c>
      <c r="BY436" s="407"/>
      <c r="BZ436" s="322"/>
      <c r="CA436" s="77">
        <f t="shared" si="617"/>
        <v>0</v>
      </c>
      <c r="CB436" s="77">
        <f t="shared" si="618"/>
        <v>0</v>
      </c>
      <c r="CC436" s="103">
        <f t="shared" si="640"/>
        <v>0</v>
      </c>
      <c r="CD436" s="432">
        <f>IF(CA$1="","",SUMIF($H437:$H438,MID($H436,3,10),CD437:CD438))</f>
        <v>0</v>
      </c>
      <c r="CE436" s="432">
        <f>IF(CA$1="","",SUMIF($H437:$H438,MID($H436,3,10),CE437:CE438))</f>
        <v>0</v>
      </c>
      <c r="CF436" s="407"/>
      <c r="CG436" s="322"/>
      <c r="CH436" s="77">
        <f t="shared" si="619"/>
        <v>0</v>
      </c>
      <c r="CI436" s="77">
        <f t="shared" si="620"/>
        <v>0</v>
      </c>
      <c r="CJ436" s="103">
        <f t="shared" si="641"/>
        <v>0</v>
      </c>
      <c r="CK436" s="432">
        <f>IF(CH$1="","",SUMIF($H437:$H438,MID($H436,3,10),CK437:CK438))</f>
        <v>0</v>
      </c>
      <c r="CL436" s="432">
        <f>IF(CH$1="","",SUMIF($H437:$H438,MID($H436,3,10),CL437:CL438))</f>
        <v>0</v>
      </c>
      <c r="CM436" s="407"/>
      <c r="CN436" s="322"/>
      <c r="CO436" s="77">
        <f t="shared" si="621"/>
        <v>0</v>
      </c>
      <c r="CP436" s="77">
        <f t="shared" si="622"/>
        <v>0</v>
      </c>
      <c r="CQ436" s="103">
        <f t="shared" si="642"/>
        <v>0</v>
      </c>
      <c r="CR436" s="432">
        <f>IF(CO$1="","",SUMIF($H437:$H438,MID($H436,3,10),CR437:CR438))</f>
        <v>0</v>
      </c>
      <c r="CS436" s="432">
        <f>IF(CO$1="","",SUMIF($H437:$H438,MID($H436,3,10),CS437:CS438))</f>
        <v>0</v>
      </c>
      <c r="CT436" s="407"/>
      <c r="CU436" s="322"/>
      <c r="CV436" s="77">
        <f t="shared" si="623"/>
        <v>0</v>
      </c>
      <c r="CW436" s="77">
        <f t="shared" si="624"/>
        <v>0</v>
      </c>
      <c r="CX436" s="103">
        <f t="shared" si="643"/>
        <v>0</v>
      </c>
      <c r="CY436" s="432">
        <f>IF(CV$1="","",SUMIF($H437:$H438,MID($H436,3,10),CY437:CY438))</f>
        <v>0</v>
      </c>
      <c r="CZ436" s="432">
        <f>IF(CV$1="","",SUMIF($H437:$H438,MID($H436,3,10),CZ437:CZ438))</f>
        <v>0</v>
      </c>
      <c r="DA436" s="407"/>
      <c r="DB436" s="322"/>
      <c r="DC436" s="77">
        <f t="shared" si="625"/>
        <v>0</v>
      </c>
      <c r="DD436" s="77">
        <f t="shared" si="626"/>
        <v>0</v>
      </c>
      <c r="DE436" s="103">
        <f t="shared" si="644"/>
        <v>0</v>
      </c>
      <c r="DF436" s="432">
        <f>IF(DC$1="","",SUMIF($H437:$H438,MID($H436,3,10),DF437:DF438))</f>
        <v>0</v>
      </c>
      <c r="DG436" s="432">
        <f>IF(DC$1="","",SUMIF($H437:$H438,MID($H436,3,10),DG437:DG438))</f>
        <v>0</v>
      </c>
      <c r="DH436" s="407"/>
      <c r="DI436" s="322"/>
      <c r="DJ436" s="77">
        <f t="shared" si="627"/>
        <v>0</v>
      </c>
      <c r="DK436" s="77">
        <f t="shared" si="628"/>
        <v>0</v>
      </c>
      <c r="DL436" s="103">
        <f t="shared" si="645"/>
        <v>0</v>
      </c>
      <c r="DM436" s="432">
        <f>IF(DJ$1="","",SUMIF($H437:$H438,MID($H436,3,10),DM437:DM438))</f>
        <v>0</v>
      </c>
      <c r="DN436" s="432">
        <f>IF(DJ$1="","",SUMIF($H437:$H438,MID($H436,3,10),DN437:DN438))</f>
        <v>0</v>
      </c>
      <c r="DO436" s="407"/>
      <c r="DP436" s="322"/>
      <c r="DQ436" s="77">
        <f t="shared" si="629"/>
        <v>0</v>
      </c>
      <c r="DR436" s="77">
        <f t="shared" si="630"/>
        <v>0</v>
      </c>
      <c r="DS436" s="103">
        <f t="shared" si="646"/>
        <v>0</v>
      </c>
      <c r="DT436" s="432">
        <f>IF(DQ$1="","",SUMIF($H437:$H438,MID($H436,3,10),DT437:DT438))</f>
        <v>0</v>
      </c>
      <c r="DU436" s="432">
        <f>IF(DQ$1="","",SUMIF($H437:$H438,MID($H436,3,10),DU437:DU438))</f>
        <v>0</v>
      </c>
      <c r="DV436" s="407"/>
    </row>
    <row r="437" spans="1:126" s="2" customFormat="1" ht="12.75" outlineLevel="1" x14ac:dyDescent="0.2">
      <c r="A437" s="92" t="s">
        <v>20</v>
      </c>
      <c r="B437" s="173"/>
      <c r="C437" s="57"/>
      <c r="D437" s="57"/>
      <c r="E437" s="110">
        <f t="shared" si="595"/>
        <v>0</v>
      </c>
      <c r="F437" s="210"/>
      <c r="G437" s="18"/>
      <c r="H437" s="323" t="s">
        <v>351</v>
      </c>
      <c r="I437" s="79">
        <f t="shared" si="596"/>
        <v>0</v>
      </c>
      <c r="J437" s="79">
        <f t="shared" si="597"/>
        <v>0</v>
      </c>
      <c r="K437" s="110">
        <f t="shared" si="598"/>
        <v>0</v>
      </c>
      <c r="L437" s="535"/>
      <c r="M437" s="535"/>
      <c r="N437" s="407"/>
      <c r="O437" s="322" t="str">
        <f t="shared" si="546"/>
        <v>SLP</v>
      </c>
      <c r="P437" s="79">
        <f t="shared" si="599"/>
        <v>0</v>
      </c>
      <c r="Q437" s="79">
        <f t="shared" si="600"/>
        <v>0</v>
      </c>
      <c r="R437" s="110">
        <f t="shared" si="631"/>
        <v>0</v>
      </c>
      <c r="S437" s="535"/>
      <c r="T437" s="535"/>
      <c r="U437" s="407"/>
      <c r="V437" s="322"/>
      <c r="W437" s="79">
        <f t="shared" si="601"/>
        <v>0</v>
      </c>
      <c r="X437" s="79">
        <f t="shared" si="602"/>
        <v>0</v>
      </c>
      <c r="Y437" s="110">
        <f t="shared" si="632"/>
        <v>0</v>
      </c>
      <c r="Z437" s="535"/>
      <c r="AA437" s="535"/>
      <c r="AB437" s="407"/>
      <c r="AC437" s="322"/>
      <c r="AD437" s="79">
        <f t="shared" si="603"/>
        <v>0</v>
      </c>
      <c r="AE437" s="79">
        <f t="shared" si="604"/>
        <v>0</v>
      </c>
      <c r="AF437" s="110">
        <f t="shared" si="633"/>
        <v>0</v>
      </c>
      <c r="AG437" s="535"/>
      <c r="AH437" s="535"/>
      <c r="AI437" s="407"/>
      <c r="AJ437" s="322"/>
      <c r="AK437" s="79">
        <f t="shared" si="605"/>
        <v>0</v>
      </c>
      <c r="AL437" s="79">
        <f t="shared" si="606"/>
        <v>0</v>
      </c>
      <c r="AM437" s="110">
        <f t="shared" si="634"/>
        <v>0</v>
      </c>
      <c r="AN437" s="535"/>
      <c r="AO437" s="535"/>
      <c r="AP437" s="407"/>
      <c r="AQ437" s="322"/>
      <c r="AR437" s="79">
        <f t="shared" si="607"/>
        <v>0</v>
      </c>
      <c r="AS437" s="79">
        <f t="shared" si="608"/>
        <v>0</v>
      </c>
      <c r="AT437" s="110">
        <f t="shared" si="635"/>
        <v>0</v>
      </c>
      <c r="AU437" s="535"/>
      <c r="AV437" s="535"/>
      <c r="AW437" s="407"/>
      <c r="AX437" s="322"/>
      <c r="AY437" s="79">
        <f t="shared" si="609"/>
        <v>0</v>
      </c>
      <c r="AZ437" s="79">
        <f t="shared" si="610"/>
        <v>0</v>
      </c>
      <c r="BA437" s="110">
        <f t="shared" si="636"/>
        <v>0</v>
      </c>
      <c r="BB437" s="535"/>
      <c r="BC437" s="535"/>
      <c r="BD437" s="407"/>
      <c r="BE437" s="322"/>
      <c r="BF437" s="79">
        <f t="shared" si="611"/>
        <v>0</v>
      </c>
      <c r="BG437" s="79">
        <f t="shared" si="612"/>
        <v>0</v>
      </c>
      <c r="BH437" s="110">
        <f t="shared" si="637"/>
        <v>0</v>
      </c>
      <c r="BI437" s="535"/>
      <c r="BJ437" s="535"/>
      <c r="BK437" s="407"/>
      <c r="BL437" s="322"/>
      <c r="BM437" s="79">
        <f t="shared" si="613"/>
        <v>0</v>
      </c>
      <c r="BN437" s="79">
        <f t="shared" si="614"/>
        <v>0</v>
      </c>
      <c r="BO437" s="110">
        <f t="shared" si="638"/>
        <v>0</v>
      </c>
      <c r="BP437" s="535"/>
      <c r="BQ437" s="535"/>
      <c r="BR437" s="407"/>
      <c r="BS437" s="322"/>
      <c r="BT437" s="79">
        <f t="shared" si="615"/>
        <v>0</v>
      </c>
      <c r="BU437" s="79">
        <f t="shared" si="616"/>
        <v>0</v>
      </c>
      <c r="BV437" s="110">
        <f t="shared" si="639"/>
        <v>0</v>
      </c>
      <c r="BW437" s="535"/>
      <c r="BX437" s="535"/>
      <c r="BY437" s="407"/>
      <c r="BZ437" s="322"/>
      <c r="CA437" s="79">
        <f t="shared" si="617"/>
        <v>0</v>
      </c>
      <c r="CB437" s="79">
        <f t="shared" si="618"/>
        <v>0</v>
      </c>
      <c r="CC437" s="110">
        <f t="shared" si="640"/>
        <v>0</v>
      </c>
      <c r="CD437" s="535"/>
      <c r="CE437" s="535"/>
      <c r="CF437" s="407"/>
      <c r="CG437" s="322"/>
      <c r="CH437" s="79">
        <f t="shared" si="619"/>
        <v>0</v>
      </c>
      <c r="CI437" s="79">
        <f t="shared" si="620"/>
        <v>0</v>
      </c>
      <c r="CJ437" s="110">
        <f t="shared" si="641"/>
        <v>0</v>
      </c>
      <c r="CK437" s="535"/>
      <c r="CL437" s="535"/>
      <c r="CM437" s="407"/>
      <c r="CN437" s="322"/>
      <c r="CO437" s="79">
        <f t="shared" si="621"/>
        <v>0</v>
      </c>
      <c r="CP437" s="79">
        <f t="shared" si="622"/>
        <v>0</v>
      </c>
      <c r="CQ437" s="110">
        <f t="shared" si="642"/>
        <v>0</v>
      </c>
      <c r="CR437" s="535"/>
      <c r="CS437" s="535"/>
      <c r="CT437" s="407"/>
      <c r="CU437" s="322"/>
      <c r="CV437" s="79">
        <f t="shared" si="623"/>
        <v>0</v>
      </c>
      <c r="CW437" s="79">
        <f t="shared" si="624"/>
        <v>0</v>
      </c>
      <c r="CX437" s="110">
        <f t="shared" si="643"/>
        <v>0</v>
      </c>
      <c r="CY437" s="535"/>
      <c r="CZ437" s="535"/>
      <c r="DA437" s="407"/>
      <c r="DB437" s="322"/>
      <c r="DC437" s="79">
        <f t="shared" si="625"/>
        <v>0</v>
      </c>
      <c r="DD437" s="79">
        <f t="shared" si="626"/>
        <v>0</v>
      </c>
      <c r="DE437" s="110">
        <f t="shared" si="644"/>
        <v>0</v>
      </c>
      <c r="DF437" s="535"/>
      <c r="DG437" s="535"/>
      <c r="DH437" s="407"/>
      <c r="DI437" s="322"/>
      <c r="DJ437" s="79">
        <f t="shared" si="627"/>
        <v>0</v>
      </c>
      <c r="DK437" s="79">
        <f t="shared" si="628"/>
        <v>0</v>
      </c>
      <c r="DL437" s="110">
        <f t="shared" si="645"/>
        <v>0</v>
      </c>
      <c r="DM437" s="535"/>
      <c r="DN437" s="535"/>
      <c r="DO437" s="407"/>
      <c r="DP437" s="322"/>
      <c r="DQ437" s="79">
        <f t="shared" si="629"/>
        <v>0</v>
      </c>
      <c r="DR437" s="79">
        <f t="shared" si="630"/>
        <v>0</v>
      </c>
      <c r="DS437" s="110">
        <f t="shared" si="646"/>
        <v>0</v>
      </c>
      <c r="DT437" s="535"/>
      <c r="DU437" s="535"/>
      <c r="DV437" s="407"/>
    </row>
    <row r="438" spans="1:126" s="2" customFormat="1" ht="12.75" outlineLevel="1" x14ac:dyDescent="0.2">
      <c r="A438" s="107" t="s">
        <v>176</v>
      </c>
      <c r="B438" s="172"/>
      <c r="C438" s="108">
        <f>SUMIF($H439:$H440,MID($H438,3,10),C439:C440)</f>
        <v>0</v>
      </c>
      <c r="D438" s="108">
        <f>SUMIF($H439:$H440,MID($H438,3,10),D439:D440)</f>
        <v>0</v>
      </c>
      <c r="E438" s="103">
        <f t="shared" si="595"/>
        <v>0</v>
      </c>
      <c r="F438" s="213"/>
      <c r="G438" s="18"/>
      <c r="H438" s="323" t="s">
        <v>354</v>
      </c>
      <c r="I438" s="77">
        <f t="shared" si="596"/>
        <v>0</v>
      </c>
      <c r="J438" s="77">
        <f t="shared" si="597"/>
        <v>0</v>
      </c>
      <c r="K438" s="103">
        <f t="shared" si="598"/>
        <v>0</v>
      </c>
      <c r="L438" s="432">
        <f>IF(I$1="","",SUMIF($H439:$H440,MID($H438,3,10),L439:L440))</f>
        <v>0</v>
      </c>
      <c r="M438" s="432">
        <f>IF(I$1="","",SUMIF($H439:$H444,MID($H438,3,10),M439:M444))</f>
        <v>0</v>
      </c>
      <c r="N438" s="407"/>
      <c r="O438" s="322" t="str">
        <f t="shared" si="546"/>
        <v>SL</v>
      </c>
      <c r="P438" s="77">
        <f t="shared" si="599"/>
        <v>0</v>
      </c>
      <c r="Q438" s="77">
        <f t="shared" si="600"/>
        <v>0</v>
      </c>
      <c r="R438" s="103">
        <f t="shared" si="631"/>
        <v>0</v>
      </c>
      <c r="S438" s="432">
        <f>IF(P$1="","",SUMIF($H439:$H440,MID($H438,3,10),S439:S440))</f>
        <v>0</v>
      </c>
      <c r="T438" s="432">
        <f>IF(P$1="","",SUMIF($H439:$H440,MID($H438,3,10),T439:T440))</f>
        <v>0</v>
      </c>
      <c r="U438" s="407"/>
      <c r="V438" s="322"/>
      <c r="W438" s="77">
        <f t="shared" si="601"/>
        <v>0</v>
      </c>
      <c r="X438" s="77">
        <f t="shared" si="602"/>
        <v>0</v>
      </c>
      <c r="Y438" s="103">
        <f t="shared" si="632"/>
        <v>0</v>
      </c>
      <c r="Z438" s="432">
        <f>IF(W$1="","",SUMIF($H439:$H440,MID($H438,3,10),Z439:Z440))</f>
        <v>0</v>
      </c>
      <c r="AA438" s="432">
        <f>IF(W$1="","",SUMIF($H439:$H440,MID($H438,3,10),AA439:AA440))</f>
        <v>0</v>
      </c>
      <c r="AB438" s="407"/>
      <c r="AC438" s="322"/>
      <c r="AD438" s="77">
        <f t="shared" si="603"/>
        <v>0</v>
      </c>
      <c r="AE438" s="77">
        <f t="shared" si="604"/>
        <v>0</v>
      </c>
      <c r="AF438" s="103">
        <f t="shared" si="633"/>
        <v>0</v>
      </c>
      <c r="AG438" s="432">
        <f>IF(AD$1="","",SUMIF($H439:$H440,MID($H438,3,10),AG439:AG440))</f>
        <v>0</v>
      </c>
      <c r="AH438" s="432">
        <f>IF(AD$1="","",SUMIF($H439:$H440,MID($H438,3,10),AH439:AH440))</f>
        <v>0</v>
      </c>
      <c r="AI438" s="407"/>
      <c r="AJ438" s="322"/>
      <c r="AK438" s="77">
        <f t="shared" si="605"/>
        <v>0</v>
      </c>
      <c r="AL438" s="77">
        <f t="shared" si="606"/>
        <v>0</v>
      </c>
      <c r="AM438" s="103">
        <f t="shared" si="634"/>
        <v>0</v>
      </c>
      <c r="AN438" s="432">
        <f>IF(AK$1="","",SUMIF($H439:$H440,MID($H438,3,10),AN439:AN440))</f>
        <v>0</v>
      </c>
      <c r="AO438" s="432">
        <f>IF(AK$1="","",SUMIF($H439:$H440,MID($H438,3,10),AO439:AO440))</f>
        <v>0</v>
      </c>
      <c r="AP438" s="407"/>
      <c r="AQ438" s="322"/>
      <c r="AR438" s="77">
        <f t="shared" si="607"/>
        <v>0</v>
      </c>
      <c r="AS438" s="77">
        <f t="shared" si="608"/>
        <v>0</v>
      </c>
      <c r="AT438" s="103">
        <f t="shared" si="635"/>
        <v>0</v>
      </c>
      <c r="AU438" s="432">
        <f>IF(AR$1="","",SUMIF($H439:$H440,MID($H438,3,10),AU439:AU440))</f>
        <v>0</v>
      </c>
      <c r="AV438" s="432">
        <f>IF(AR$1="","",SUMIF($H439:$H440,MID($H438,3,10),AV439:AV440))</f>
        <v>0</v>
      </c>
      <c r="AW438" s="407"/>
      <c r="AX438" s="322"/>
      <c r="AY438" s="77">
        <f t="shared" si="609"/>
        <v>0</v>
      </c>
      <c r="AZ438" s="77">
        <f t="shared" si="610"/>
        <v>0</v>
      </c>
      <c r="BA438" s="103">
        <f t="shared" si="636"/>
        <v>0</v>
      </c>
      <c r="BB438" s="432">
        <f>IF(AY$1="","",SUMIF($H439:$H440,MID($H438,3,10),BB439:BB440))</f>
        <v>0</v>
      </c>
      <c r="BC438" s="432">
        <f>IF(AY$1="","",SUMIF($H439:$H440,MID($H438,3,10),BC439:BC440))</f>
        <v>0</v>
      </c>
      <c r="BD438" s="407"/>
      <c r="BE438" s="322"/>
      <c r="BF438" s="77">
        <f t="shared" si="611"/>
        <v>0</v>
      </c>
      <c r="BG438" s="77">
        <f t="shared" si="612"/>
        <v>0</v>
      </c>
      <c r="BH438" s="103">
        <f t="shared" si="637"/>
        <v>0</v>
      </c>
      <c r="BI438" s="432">
        <f>IF(BF$1="","",SUMIF($H439:$H440,MID($H438,3,10),BI439:BI440))</f>
        <v>0</v>
      </c>
      <c r="BJ438" s="432">
        <f>IF(BF$1="","",SUMIF($H439:$H440,MID($H438,3,10),BJ439:BJ440))</f>
        <v>0</v>
      </c>
      <c r="BK438" s="407"/>
      <c r="BL438" s="322"/>
      <c r="BM438" s="77">
        <f t="shared" si="613"/>
        <v>0</v>
      </c>
      <c r="BN438" s="77">
        <f t="shared" si="614"/>
        <v>0</v>
      </c>
      <c r="BO438" s="103">
        <f t="shared" si="638"/>
        <v>0</v>
      </c>
      <c r="BP438" s="432">
        <f>IF(BM$1="","",SUMIF($H439:$H440,MID($H438,3,10),BP439:BP440))</f>
        <v>0</v>
      </c>
      <c r="BQ438" s="432">
        <f>IF(BM$1="","",SUMIF($H439:$H440,MID($H438,3,10),BQ439:BQ440))</f>
        <v>0</v>
      </c>
      <c r="BR438" s="407"/>
      <c r="BS438" s="322"/>
      <c r="BT438" s="77">
        <f t="shared" si="615"/>
        <v>0</v>
      </c>
      <c r="BU438" s="77">
        <f t="shared" si="616"/>
        <v>0</v>
      </c>
      <c r="BV438" s="103">
        <f t="shared" si="639"/>
        <v>0</v>
      </c>
      <c r="BW438" s="432">
        <f>IF(BT$1="","",SUMIF($H439:$H440,MID($H438,3,10),BW439:BW440))</f>
        <v>0</v>
      </c>
      <c r="BX438" s="432">
        <f>IF(BT$1="","",SUMIF($H439:$H440,MID($H438,3,10),BX439:BX440))</f>
        <v>0</v>
      </c>
      <c r="BY438" s="407"/>
      <c r="BZ438" s="322"/>
      <c r="CA438" s="77">
        <f t="shared" si="617"/>
        <v>0</v>
      </c>
      <c r="CB438" s="77">
        <f t="shared" si="618"/>
        <v>0</v>
      </c>
      <c r="CC438" s="103">
        <f t="shared" si="640"/>
        <v>0</v>
      </c>
      <c r="CD438" s="432">
        <f>IF(CA$1="","",SUMIF($H439:$H440,MID($H438,3,10),CD439:CD440))</f>
        <v>0</v>
      </c>
      <c r="CE438" s="432">
        <f>IF(CA$1="","",SUMIF($H439:$H440,MID($H438,3,10),CE439:CE440))</f>
        <v>0</v>
      </c>
      <c r="CF438" s="407"/>
      <c r="CG438" s="322"/>
      <c r="CH438" s="77">
        <f t="shared" si="619"/>
        <v>0</v>
      </c>
      <c r="CI438" s="77">
        <f t="shared" si="620"/>
        <v>0</v>
      </c>
      <c r="CJ438" s="103">
        <f t="shared" si="641"/>
        <v>0</v>
      </c>
      <c r="CK438" s="432">
        <f>IF(CH$1="","",SUMIF($H439:$H440,MID($H438,3,10),CK439:CK440))</f>
        <v>0</v>
      </c>
      <c r="CL438" s="432">
        <f>IF(CH$1="","",SUMIF($H439:$H440,MID($H438,3,10),CL439:CL440))</f>
        <v>0</v>
      </c>
      <c r="CM438" s="407"/>
      <c r="CN438" s="322"/>
      <c r="CO438" s="77">
        <f t="shared" si="621"/>
        <v>0</v>
      </c>
      <c r="CP438" s="77">
        <f t="shared" si="622"/>
        <v>0</v>
      </c>
      <c r="CQ438" s="103">
        <f t="shared" si="642"/>
        <v>0</v>
      </c>
      <c r="CR438" s="432">
        <f>IF(CO$1="","",SUMIF($H439:$H440,MID($H438,3,10),CR439:CR440))</f>
        <v>0</v>
      </c>
      <c r="CS438" s="432">
        <f>IF(CO$1="","",SUMIF($H439:$H440,MID($H438,3,10),CS439:CS440))</f>
        <v>0</v>
      </c>
      <c r="CT438" s="407"/>
      <c r="CU438" s="322"/>
      <c r="CV438" s="77">
        <f t="shared" si="623"/>
        <v>0</v>
      </c>
      <c r="CW438" s="77">
        <f t="shared" si="624"/>
        <v>0</v>
      </c>
      <c r="CX438" s="103">
        <f t="shared" si="643"/>
        <v>0</v>
      </c>
      <c r="CY438" s="432">
        <f>IF(CV$1="","",SUMIF($H439:$H440,MID($H438,3,10),CY439:CY440))</f>
        <v>0</v>
      </c>
      <c r="CZ438" s="432">
        <f>IF(CV$1="","",SUMIF($H439:$H440,MID($H438,3,10),CZ439:CZ440))</f>
        <v>0</v>
      </c>
      <c r="DA438" s="407"/>
      <c r="DB438" s="322"/>
      <c r="DC438" s="77">
        <f t="shared" si="625"/>
        <v>0</v>
      </c>
      <c r="DD438" s="77">
        <f t="shared" si="626"/>
        <v>0</v>
      </c>
      <c r="DE438" s="103">
        <f t="shared" si="644"/>
        <v>0</v>
      </c>
      <c r="DF438" s="432">
        <f>IF(DC$1="","",SUMIF($H439:$H440,MID($H438,3,10),DF439:DF440))</f>
        <v>0</v>
      </c>
      <c r="DG438" s="432">
        <f>IF(DC$1="","",SUMIF($H439:$H440,MID($H438,3,10),DG439:DG440))</f>
        <v>0</v>
      </c>
      <c r="DH438" s="407"/>
      <c r="DI438" s="322"/>
      <c r="DJ438" s="77">
        <f t="shared" si="627"/>
        <v>0</v>
      </c>
      <c r="DK438" s="77">
        <f t="shared" si="628"/>
        <v>0</v>
      </c>
      <c r="DL438" s="103">
        <f t="shared" si="645"/>
        <v>0</v>
      </c>
      <c r="DM438" s="432">
        <f>IF(DJ$1="","",SUMIF($H439:$H440,MID($H438,3,10),DM439:DM440))</f>
        <v>0</v>
      </c>
      <c r="DN438" s="432">
        <f>IF(DJ$1="","",SUMIF($H439:$H440,MID($H438,3,10),DN439:DN440))</f>
        <v>0</v>
      </c>
      <c r="DO438" s="407"/>
      <c r="DP438" s="322"/>
      <c r="DQ438" s="77">
        <f t="shared" si="629"/>
        <v>0</v>
      </c>
      <c r="DR438" s="77">
        <f t="shared" si="630"/>
        <v>0</v>
      </c>
      <c r="DS438" s="103">
        <f t="shared" si="646"/>
        <v>0</v>
      </c>
      <c r="DT438" s="432">
        <f>IF(DQ$1="","",SUMIF($H439:$H440,MID($H438,3,10),DT439:DT440))</f>
        <v>0</v>
      </c>
      <c r="DU438" s="432">
        <f>IF(DQ$1="","",SUMIF($H439:$H440,MID($H438,3,10),DU439:DU440))</f>
        <v>0</v>
      </c>
      <c r="DV438" s="407"/>
    </row>
    <row r="439" spans="1:126" s="2" customFormat="1" ht="12.75" outlineLevel="1" x14ac:dyDescent="0.2">
      <c r="A439" s="92" t="s">
        <v>176</v>
      </c>
      <c r="B439" s="174"/>
      <c r="C439" s="58"/>
      <c r="D439" s="58"/>
      <c r="E439" s="111">
        <f t="shared" si="595"/>
        <v>0</v>
      </c>
      <c r="F439" s="213"/>
      <c r="G439" s="18"/>
      <c r="H439" s="323" t="s">
        <v>353</v>
      </c>
      <c r="I439" s="79">
        <f t="shared" si="596"/>
        <v>0</v>
      </c>
      <c r="J439" s="79">
        <f t="shared" si="597"/>
        <v>0</v>
      </c>
      <c r="K439" s="111">
        <f t="shared" si="598"/>
        <v>0</v>
      </c>
      <c r="L439" s="535"/>
      <c r="M439" s="535"/>
      <c r="N439" s="407"/>
      <c r="O439" s="322" t="str">
        <f t="shared" ref="O439:O446" si="647">IF(LEFT($H439,2)="s_",MID($H439,3,LEN($H439)-3),$H439)</f>
        <v>SLM</v>
      </c>
      <c r="P439" s="79">
        <f t="shared" si="599"/>
        <v>0</v>
      </c>
      <c r="Q439" s="79">
        <f t="shared" si="600"/>
        <v>0</v>
      </c>
      <c r="R439" s="111">
        <f t="shared" si="631"/>
        <v>0</v>
      </c>
      <c r="S439" s="535"/>
      <c r="T439" s="535"/>
      <c r="U439" s="407"/>
      <c r="V439" s="322"/>
      <c r="W439" s="79">
        <f t="shared" si="601"/>
        <v>0</v>
      </c>
      <c r="X439" s="79">
        <f t="shared" si="602"/>
        <v>0</v>
      </c>
      <c r="Y439" s="111">
        <f t="shared" si="632"/>
        <v>0</v>
      </c>
      <c r="Z439" s="535"/>
      <c r="AA439" s="535"/>
      <c r="AB439" s="407"/>
      <c r="AC439" s="322"/>
      <c r="AD439" s="79">
        <f t="shared" si="603"/>
        <v>0</v>
      </c>
      <c r="AE439" s="79">
        <f t="shared" si="604"/>
        <v>0</v>
      </c>
      <c r="AF439" s="111">
        <f t="shared" si="633"/>
        <v>0</v>
      </c>
      <c r="AG439" s="535"/>
      <c r="AH439" s="535"/>
      <c r="AI439" s="407"/>
      <c r="AJ439" s="322"/>
      <c r="AK439" s="79">
        <f t="shared" si="605"/>
        <v>0</v>
      </c>
      <c r="AL439" s="79">
        <f t="shared" si="606"/>
        <v>0</v>
      </c>
      <c r="AM439" s="111">
        <f t="shared" si="634"/>
        <v>0</v>
      </c>
      <c r="AN439" s="535"/>
      <c r="AO439" s="535"/>
      <c r="AP439" s="407"/>
      <c r="AQ439" s="322"/>
      <c r="AR439" s="79">
        <f t="shared" si="607"/>
        <v>0</v>
      </c>
      <c r="AS439" s="79">
        <f t="shared" si="608"/>
        <v>0</v>
      </c>
      <c r="AT439" s="111">
        <f t="shared" si="635"/>
        <v>0</v>
      </c>
      <c r="AU439" s="535"/>
      <c r="AV439" s="535"/>
      <c r="AW439" s="407"/>
      <c r="AX439" s="322"/>
      <c r="AY439" s="79">
        <f t="shared" si="609"/>
        <v>0</v>
      </c>
      <c r="AZ439" s="79">
        <f t="shared" si="610"/>
        <v>0</v>
      </c>
      <c r="BA439" s="111">
        <f t="shared" si="636"/>
        <v>0</v>
      </c>
      <c r="BB439" s="535"/>
      <c r="BC439" s="535"/>
      <c r="BD439" s="407"/>
      <c r="BE439" s="322"/>
      <c r="BF439" s="79">
        <f t="shared" si="611"/>
        <v>0</v>
      </c>
      <c r="BG439" s="79">
        <f t="shared" si="612"/>
        <v>0</v>
      </c>
      <c r="BH439" s="111">
        <f t="shared" si="637"/>
        <v>0</v>
      </c>
      <c r="BI439" s="535"/>
      <c r="BJ439" s="535"/>
      <c r="BK439" s="407"/>
      <c r="BL439" s="322"/>
      <c r="BM439" s="79">
        <f t="shared" si="613"/>
        <v>0</v>
      </c>
      <c r="BN439" s="79">
        <f t="shared" si="614"/>
        <v>0</v>
      </c>
      <c r="BO439" s="111">
        <f t="shared" si="638"/>
        <v>0</v>
      </c>
      <c r="BP439" s="535"/>
      <c r="BQ439" s="535"/>
      <c r="BR439" s="407"/>
      <c r="BS439" s="322"/>
      <c r="BT439" s="79">
        <f t="shared" si="615"/>
        <v>0</v>
      </c>
      <c r="BU439" s="79">
        <f t="shared" si="616"/>
        <v>0</v>
      </c>
      <c r="BV439" s="111">
        <f t="shared" si="639"/>
        <v>0</v>
      </c>
      <c r="BW439" s="535"/>
      <c r="BX439" s="535"/>
      <c r="BY439" s="407"/>
      <c r="BZ439" s="322"/>
      <c r="CA439" s="79">
        <f t="shared" si="617"/>
        <v>0</v>
      </c>
      <c r="CB439" s="79">
        <f t="shared" si="618"/>
        <v>0</v>
      </c>
      <c r="CC439" s="111">
        <f t="shared" si="640"/>
        <v>0</v>
      </c>
      <c r="CD439" s="535"/>
      <c r="CE439" s="535"/>
      <c r="CF439" s="407"/>
      <c r="CG439" s="322"/>
      <c r="CH439" s="79">
        <f t="shared" si="619"/>
        <v>0</v>
      </c>
      <c r="CI439" s="79">
        <f t="shared" si="620"/>
        <v>0</v>
      </c>
      <c r="CJ439" s="111">
        <f t="shared" si="641"/>
        <v>0</v>
      </c>
      <c r="CK439" s="535"/>
      <c r="CL439" s="535"/>
      <c r="CM439" s="407"/>
      <c r="CN439" s="322"/>
      <c r="CO439" s="79">
        <f t="shared" si="621"/>
        <v>0</v>
      </c>
      <c r="CP439" s="79">
        <f t="shared" si="622"/>
        <v>0</v>
      </c>
      <c r="CQ439" s="111">
        <f t="shared" si="642"/>
        <v>0</v>
      </c>
      <c r="CR439" s="535"/>
      <c r="CS439" s="535"/>
      <c r="CT439" s="407"/>
      <c r="CU439" s="322"/>
      <c r="CV439" s="79">
        <f t="shared" si="623"/>
        <v>0</v>
      </c>
      <c r="CW439" s="79">
        <f t="shared" si="624"/>
        <v>0</v>
      </c>
      <c r="CX439" s="111">
        <f t="shared" si="643"/>
        <v>0</v>
      </c>
      <c r="CY439" s="535"/>
      <c r="CZ439" s="535"/>
      <c r="DA439" s="407"/>
      <c r="DB439" s="322"/>
      <c r="DC439" s="79">
        <f t="shared" si="625"/>
        <v>0</v>
      </c>
      <c r="DD439" s="79">
        <f t="shared" si="626"/>
        <v>0</v>
      </c>
      <c r="DE439" s="111">
        <f t="shared" si="644"/>
        <v>0</v>
      </c>
      <c r="DF439" s="535"/>
      <c r="DG439" s="535"/>
      <c r="DH439" s="407"/>
      <c r="DI439" s="322"/>
      <c r="DJ439" s="79">
        <f t="shared" si="627"/>
        <v>0</v>
      </c>
      <c r="DK439" s="79">
        <f t="shared" si="628"/>
        <v>0</v>
      </c>
      <c r="DL439" s="111">
        <f t="shared" si="645"/>
        <v>0</v>
      </c>
      <c r="DM439" s="535"/>
      <c r="DN439" s="535"/>
      <c r="DO439" s="407"/>
      <c r="DP439" s="322"/>
      <c r="DQ439" s="79">
        <f t="shared" si="629"/>
        <v>0</v>
      </c>
      <c r="DR439" s="79">
        <f t="shared" si="630"/>
        <v>0</v>
      </c>
      <c r="DS439" s="111">
        <f t="shared" si="646"/>
        <v>0</v>
      </c>
      <c r="DT439" s="535"/>
      <c r="DU439" s="535"/>
      <c r="DV439" s="407"/>
    </row>
    <row r="440" spans="1:126" ht="12.75" x14ac:dyDescent="0.2">
      <c r="A440" s="107" t="s">
        <v>153</v>
      </c>
      <c r="B440" s="175"/>
      <c r="C440" s="108">
        <f>SUMIF($O405:$O439,MID($H440,3,10),C405:C439)</f>
        <v>0</v>
      </c>
      <c r="D440" s="108">
        <f>SUMIF($O405:$O439,MID($H440,3,10),D405:D439)</f>
        <v>0</v>
      </c>
      <c r="E440" s="108">
        <f t="shared" si="595"/>
        <v>0</v>
      </c>
      <c r="F440" s="147"/>
      <c r="G440" s="18"/>
      <c r="H440" s="323" t="s">
        <v>357</v>
      </c>
      <c r="I440" s="108">
        <f>IF(I$1="","",SUMIF($O406:$O439,MID($H440,3,10),I406:I439))</f>
        <v>0</v>
      </c>
      <c r="J440" s="108">
        <f>IF(I$1="","",SUMIF($O406:$O439,MID($H440,3,10),J406:J439))</f>
        <v>0</v>
      </c>
      <c r="K440" s="108">
        <f>IF(I$1="","",SUM(I440:J440))</f>
        <v>0</v>
      </c>
      <c r="L440" s="488">
        <f>IF(I$1="","",SUMIF($O405:$O439,MID($H440,3,10),L405:L439))</f>
        <v>0</v>
      </c>
      <c r="M440" s="488">
        <f>IF(I$1="","",SUMIF($O405:$O439,MID($H440,3,10),M405:M439))</f>
        <v>0</v>
      </c>
      <c r="N440" s="407"/>
      <c r="O440" s="322" t="str">
        <f t="shared" si="647"/>
        <v>S</v>
      </c>
      <c r="P440" s="108">
        <f>IF(P$1="","",SUMIF($O406:$O439,MID($H440,3,10),P406:P439))</f>
        <v>0</v>
      </c>
      <c r="Q440" s="108">
        <f>IF(P$1="","",SUMIF($O406:$O439,MID($H440,3,10),Q406:Q439))</f>
        <v>0</v>
      </c>
      <c r="R440" s="108">
        <f t="shared" si="631"/>
        <v>0</v>
      </c>
      <c r="S440" s="488">
        <f>IF(P$1="","",SUMIF($O405:$O439,MID($H440,3,10),S405:S439))</f>
        <v>0</v>
      </c>
      <c r="T440" s="488">
        <f>IF(P$1="","",SUMIF($O405:$O439,MID($H440,3,10),T405:T439))</f>
        <v>0</v>
      </c>
      <c r="U440" s="407"/>
      <c r="V440" s="322"/>
      <c r="W440" s="108">
        <f>IF(W$1="","",SUMIF($O406:$O439,MID($H440,3,10),W406:W439))</f>
        <v>0</v>
      </c>
      <c r="X440" s="108">
        <f>IF(W$1="","",SUMIF($O406:$O439,MID($H440,3,10),X406:X439))</f>
        <v>0</v>
      </c>
      <c r="Y440" s="108">
        <f t="shared" si="632"/>
        <v>0</v>
      </c>
      <c r="Z440" s="488">
        <f>IF(W$1="","",SUMIF($O405:$O439,MID($H440,3,10),Z405:Z439))</f>
        <v>0</v>
      </c>
      <c r="AA440" s="488">
        <f>IF(W$1="","",SUMIF($O405:$O439,MID($H440,3,10),AA405:AA439))</f>
        <v>0</v>
      </c>
      <c r="AB440" s="407"/>
      <c r="AC440" s="322"/>
      <c r="AD440" s="108">
        <f>IF(AD$1="","",SUMIF($O406:$O439,MID($H440,3,10),AD406:AD439))</f>
        <v>0</v>
      </c>
      <c r="AE440" s="108">
        <f>IF(AD$1="","",SUMIF($O406:$O439,MID($H440,3,10),AE406:AE439))</f>
        <v>0</v>
      </c>
      <c r="AF440" s="108">
        <f t="shared" si="633"/>
        <v>0</v>
      </c>
      <c r="AG440" s="488">
        <f>IF(AD$1="","",SUMIF($O405:$O439,MID($H440,3,10),AG405:AG439))</f>
        <v>0</v>
      </c>
      <c r="AH440" s="488">
        <f>IF(AD$1="","",SUMIF($O405:$O439,MID($H440,3,10),AH405:AH439))</f>
        <v>0</v>
      </c>
      <c r="AI440" s="407"/>
      <c r="AJ440" s="322"/>
      <c r="AK440" s="108">
        <f>IF(AK$1="","",SUMIF($O406:$O439,MID($H440,3,10),AK406:AK439))</f>
        <v>0</v>
      </c>
      <c r="AL440" s="108">
        <f>IF(AK$1="","",SUMIF($O406:$O439,MID($H440,3,10),AL406:AL439))</f>
        <v>0</v>
      </c>
      <c r="AM440" s="108">
        <f t="shared" si="634"/>
        <v>0</v>
      </c>
      <c r="AN440" s="488">
        <f>IF(AK$1="","",SUMIF($O405:$O439,MID($H440,3,10),AN405:AN439))</f>
        <v>0</v>
      </c>
      <c r="AO440" s="488">
        <f>IF(AK$1="","",SUMIF($O405:$O439,MID($H440,3,10),AO405:AO439))</f>
        <v>0</v>
      </c>
      <c r="AP440" s="407"/>
      <c r="AQ440" s="322"/>
      <c r="AR440" s="108">
        <f>IF(AR$1="","",SUMIF($O406:$O439,MID($H440,3,10),AR406:AR439))</f>
        <v>0</v>
      </c>
      <c r="AS440" s="108">
        <f>IF(AR$1="","",SUMIF($O406:$O439,MID($H440,3,10),AS406:AS439))</f>
        <v>0</v>
      </c>
      <c r="AT440" s="108">
        <f t="shared" si="635"/>
        <v>0</v>
      </c>
      <c r="AU440" s="488">
        <f>IF(AR$1="","",SUMIF($O405:$O439,MID($H440,3,10),AU405:AU439))</f>
        <v>0</v>
      </c>
      <c r="AV440" s="488">
        <f>IF(AR$1="","",SUMIF($O405:$O439,MID($H440,3,10),AV405:AV439))</f>
        <v>0</v>
      </c>
      <c r="AW440" s="407"/>
      <c r="AX440" s="322"/>
      <c r="AY440" s="108">
        <f>IF(AY$1="","",SUMIF($O406:$O439,MID($H440,3,10),AY406:AY439))</f>
        <v>0</v>
      </c>
      <c r="AZ440" s="108">
        <f>IF(AY$1="","",SUMIF($O406:$O439,MID($H440,3,10),AZ406:AZ439))</f>
        <v>0</v>
      </c>
      <c r="BA440" s="108">
        <f t="shared" si="636"/>
        <v>0</v>
      </c>
      <c r="BB440" s="488">
        <f>IF(AY$1="","",SUMIF($O405:$O439,MID($H440,3,10),BB405:BB439))</f>
        <v>0</v>
      </c>
      <c r="BC440" s="488">
        <f>IF(AY$1="","",SUMIF($O405:$O439,MID($H440,3,10),BC405:BC439))</f>
        <v>0</v>
      </c>
      <c r="BD440" s="407"/>
      <c r="BE440" s="322"/>
      <c r="BF440" s="108">
        <f>IF(BF$1="","",SUMIF($O406:$O439,MID($H440,3,10),BF406:BF439))</f>
        <v>0</v>
      </c>
      <c r="BG440" s="108">
        <f>IF(BF$1="","",SUMIF($O406:$O439,MID($H440,3,10),BG406:BG439))</f>
        <v>0</v>
      </c>
      <c r="BH440" s="108">
        <f t="shared" si="637"/>
        <v>0</v>
      </c>
      <c r="BI440" s="488">
        <f>IF(BF$1="","",SUMIF($O405:$O439,MID($H440,3,10),BI405:BI439))</f>
        <v>0</v>
      </c>
      <c r="BJ440" s="488">
        <f>IF(BF$1="","",SUMIF($O405:$O439,MID($H440,3,10),BJ405:BJ439))</f>
        <v>0</v>
      </c>
      <c r="BK440" s="407"/>
      <c r="BL440" s="322"/>
      <c r="BM440" s="108">
        <f>IF(BM$1="","",SUMIF($O406:$O439,MID($H440,3,10),BM406:BM439))</f>
        <v>0</v>
      </c>
      <c r="BN440" s="108">
        <f>IF(BM$1="","",SUMIF($O406:$O439,MID($H440,3,10),BN406:BN439))</f>
        <v>0</v>
      </c>
      <c r="BO440" s="108">
        <f t="shared" si="638"/>
        <v>0</v>
      </c>
      <c r="BP440" s="488">
        <f>IF(BM$1="","",SUMIF($O405:$O439,MID($H440,3,10),BP405:BP439))</f>
        <v>0</v>
      </c>
      <c r="BQ440" s="488">
        <f>IF(BM$1="","",SUMIF($O405:$O439,MID($H440,3,10),BQ405:BQ439))</f>
        <v>0</v>
      </c>
      <c r="BR440" s="407"/>
      <c r="BS440" s="322"/>
      <c r="BT440" s="108">
        <f>IF(BT$1="","",SUMIF($O406:$O439,MID($H440,3,10),BT406:BT439))</f>
        <v>0</v>
      </c>
      <c r="BU440" s="108">
        <f>IF(BT$1="","",SUMIF($O406:$O439,MID($H440,3,10),BU406:BU439))</f>
        <v>0</v>
      </c>
      <c r="BV440" s="108">
        <f t="shared" si="639"/>
        <v>0</v>
      </c>
      <c r="BW440" s="488">
        <f>IF(BT$1="","",SUMIF($O405:$O439,MID($H440,3,10),BW405:BW439))</f>
        <v>0</v>
      </c>
      <c r="BX440" s="488">
        <f>IF(BT$1="","",SUMIF($O405:$O439,MID($H440,3,10),BX405:BX439))</f>
        <v>0</v>
      </c>
      <c r="BY440" s="407"/>
      <c r="BZ440" s="322"/>
      <c r="CA440" s="108">
        <f>IF(CA$1="","",SUMIF($O406:$O439,MID($H440,3,10),CA406:CA439))</f>
        <v>0</v>
      </c>
      <c r="CB440" s="108">
        <f>IF(CA$1="","",SUMIF($O406:$O439,MID($H440,3,10),CB406:CB439))</f>
        <v>0</v>
      </c>
      <c r="CC440" s="108">
        <f t="shared" si="640"/>
        <v>0</v>
      </c>
      <c r="CD440" s="488">
        <f>IF(CA$1="","",SUMIF($O405:$O439,MID($H440,3,10),CD405:CD439))</f>
        <v>0</v>
      </c>
      <c r="CE440" s="488">
        <f>IF(CA$1="","",SUMIF($O405:$O439,MID($H440,3,10),CE405:CE439))</f>
        <v>0</v>
      </c>
      <c r="CF440" s="407"/>
      <c r="CG440" s="322"/>
      <c r="CH440" s="108">
        <f>IF(CH$1="","",SUMIF($O406:$O439,MID($H440,3,10),CH406:CH439))</f>
        <v>0</v>
      </c>
      <c r="CI440" s="108">
        <f>IF(CH$1="","",SUMIF($O406:$O439,MID($H440,3,10),CI406:CI439))</f>
        <v>0</v>
      </c>
      <c r="CJ440" s="108">
        <f t="shared" si="641"/>
        <v>0</v>
      </c>
      <c r="CK440" s="488">
        <f>IF(CH$1="","",SUMIF($O405:$O439,MID($H440,3,10),CK405:CK439))</f>
        <v>0</v>
      </c>
      <c r="CL440" s="488">
        <f>IF(CH$1="","",SUMIF($O405:$O439,MID($H440,3,10),CL405:CL439))</f>
        <v>0</v>
      </c>
      <c r="CM440" s="407"/>
      <c r="CN440" s="322"/>
      <c r="CO440" s="108">
        <f>IF(CO$1="","",SUMIF($O406:$O439,MID($H440,3,10),CO406:CO439))</f>
        <v>0</v>
      </c>
      <c r="CP440" s="108">
        <f>IF(CO$1="","",SUMIF($O406:$O439,MID($H440,3,10),CP406:CP439))</f>
        <v>0</v>
      </c>
      <c r="CQ440" s="108">
        <f t="shared" si="642"/>
        <v>0</v>
      </c>
      <c r="CR440" s="488">
        <f>IF(CO$1="","",SUMIF($O405:$O439,MID($H440,3,10),CR405:CR439))</f>
        <v>0</v>
      </c>
      <c r="CS440" s="488">
        <f>IF(CO$1="","",SUMIF($O405:$O439,MID($H440,3,10),CS405:CS439))</f>
        <v>0</v>
      </c>
      <c r="CT440" s="407"/>
      <c r="CU440" s="322"/>
      <c r="CV440" s="108">
        <f>IF(CV$1="","",SUMIF($O406:$O439,MID($H440,3,10),CV406:CV439))</f>
        <v>0</v>
      </c>
      <c r="CW440" s="108">
        <f>IF(CV$1="","",SUMIF($O406:$O439,MID($H440,3,10),CW406:CW439))</f>
        <v>0</v>
      </c>
      <c r="CX440" s="108">
        <f t="shared" si="643"/>
        <v>0</v>
      </c>
      <c r="CY440" s="488">
        <f>IF(CV$1="","",SUMIF($O405:$O439,MID($H440,3,10),CY405:CY439))</f>
        <v>0</v>
      </c>
      <c r="CZ440" s="488">
        <f>IF(CV$1="","",SUMIF($O405:$O439,MID($H440,3,10),CZ405:CZ439))</f>
        <v>0</v>
      </c>
      <c r="DA440" s="407"/>
      <c r="DB440" s="322"/>
      <c r="DC440" s="108">
        <f>IF(DC$1="","",SUMIF($O406:$O439,MID($H440,3,10),DC406:DC439))</f>
        <v>0</v>
      </c>
      <c r="DD440" s="108">
        <f>IF(DC$1="","",SUMIF($O406:$O439,MID($H440,3,10),DD406:DD439))</f>
        <v>0</v>
      </c>
      <c r="DE440" s="108">
        <f t="shared" si="644"/>
        <v>0</v>
      </c>
      <c r="DF440" s="488">
        <f>IF(DC$1="","",SUMIF($O405:$O439,MID($H440,3,10),DF405:DF439))</f>
        <v>0</v>
      </c>
      <c r="DG440" s="488">
        <f>IF(DC$1="","",SUMIF($O405:$O439,MID($H440,3,10),DG405:DG439))</f>
        <v>0</v>
      </c>
      <c r="DH440" s="407"/>
      <c r="DI440" s="322"/>
      <c r="DJ440" s="108">
        <f>IF(DJ$1="","",SUMIF($O406:$O439,MID($H440,3,10),DJ406:DJ439))</f>
        <v>0</v>
      </c>
      <c r="DK440" s="108">
        <f>IF(DJ$1="","",SUMIF($O406:$O439,MID($H440,3,10),DK406:DK439))</f>
        <v>0</v>
      </c>
      <c r="DL440" s="108">
        <f t="shared" si="645"/>
        <v>0</v>
      </c>
      <c r="DM440" s="488">
        <f>IF(DJ$1="","",SUMIF($O405:$O439,MID($H440,3,10),DM405:DM439))</f>
        <v>0</v>
      </c>
      <c r="DN440" s="488">
        <f>IF(DJ$1="","",SUMIF($O405:$O439,MID($H440,3,10),DN405:DN439))</f>
        <v>0</v>
      </c>
      <c r="DO440" s="407"/>
      <c r="DP440" s="322"/>
      <c r="DQ440" s="108">
        <f>IF(DQ$1="","",SUMIF($O406:$O439,MID($H440,3,10),DQ406:DQ439))</f>
        <v>0</v>
      </c>
      <c r="DR440" s="108">
        <f>IF(DQ$1="","",SUMIF($O406:$O439,MID($H440,3,10),DR406:DR439))</f>
        <v>0</v>
      </c>
      <c r="DS440" s="108">
        <f t="shared" si="646"/>
        <v>0</v>
      </c>
      <c r="DT440" s="488">
        <f>IF(DQ$1="","",SUMIF($O405:$O439,MID($H440,3,10),DT405:DT439))</f>
        <v>0</v>
      </c>
      <c r="DU440" s="488">
        <f>IF(DQ$1="","",SUMIF($O405:$O439,MID($H440,3,10),DU405:DU439))</f>
        <v>0</v>
      </c>
      <c r="DV440" s="407"/>
    </row>
    <row r="441" spans="1:126" ht="12.75" x14ac:dyDescent="0.2">
      <c r="A441" s="735" t="s">
        <v>148</v>
      </c>
      <c r="B441" s="736"/>
      <c r="C441" s="736"/>
      <c r="D441" s="736"/>
      <c r="E441" s="736"/>
      <c r="F441" s="737"/>
      <c r="G441" s="18"/>
      <c r="H441" s="323"/>
      <c r="I441" s="325"/>
      <c r="J441" s="325"/>
      <c r="K441" s="325"/>
      <c r="L441" s="486"/>
      <c r="M441" s="486"/>
      <c r="N441" s="409"/>
      <c r="O441" s="322">
        <f t="shared" si="647"/>
        <v>0</v>
      </c>
      <c r="P441" s="325"/>
      <c r="Q441" s="325"/>
      <c r="R441" s="325"/>
      <c r="S441" s="486"/>
      <c r="T441" s="486"/>
      <c r="U441" s="409"/>
      <c r="V441" s="322"/>
      <c r="W441" s="325"/>
      <c r="X441" s="325"/>
      <c r="Y441" s="325"/>
      <c r="Z441" s="486"/>
      <c r="AA441" s="486"/>
      <c r="AB441" s="409"/>
      <c r="AC441" s="322"/>
      <c r="AD441" s="325"/>
      <c r="AE441" s="325"/>
      <c r="AF441" s="325"/>
      <c r="AG441" s="486"/>
      <c r="AH441" s="486"/>
      <c r="AI441" s="409"/>
      <c r="AJ441" s="322"/>
      <c r="AK441" s="325"/>
      <c r="AL441" s="325"/>
      <c r="AM441" s="325"/>
      <c r="AN441" s="486"/>
      <c r="AO441" s="486"/>
      <c r="AP441" s="409"/>
      <c r="AQ441" s="322"/>
      <c r="AR441" s="325"/>
      <c r="AS441" s="325"/>
      <c r="AT441" s="325"/>
      <c r="AU441" s="486"/>
      <c r="AV441" s="486"/>
      <c r="AW441" s="409"/>
      <c r="AX441" s="322"/>
      <c r="AY441" s="325"/>
      <c r="AZ441" s="325"/>
      <c r="BA441" s="325"/>
      <c r="BB441" s="486"/>
      <c r="BC441" s="486"/>
      <c r="BD441" s="409"/>
      <c r="BE441" s="322"/>
      <c r="BF441" s="325"/>
      <c r="BG441" s="325"/>
      <c r="BH441" s="325"/>
      <c r="BI441" s="486"/>
      <c r="BJ441" s="486"/>
      <c r="BK441" s="409"/>
      <c r="BL441" s="322"/>
      <c r="BM441" s="325"/>
      <c r="BN441" s="325"/>
      <c r="BO441" s="325"/>
      <c r="BP441" s="486"/>
      <c r="BQ441" s="486"/>
      <c r="BR441" s="409"/>
      <c r="BS441" s="322"/>
      <c r="BT441" s="325"/>
      <c r="BU441" s="325"/>
      <c r="BV441" s="325"/>
      <c r="BW441" s="486"/>
      <c r="BX441" s="486"/>
      <c r="BY441" s="409"/>
      <c r="BZ441" s="322"/>
      <c r="CA441" s="325"/>
      <c r="CB441" s="325"/>
      <c r="CC441" s="325"/>
      <c r="CD441" s="486"/>
      <c r="CE441" s="486"/>
      <c r="CF441" s="409"/>
      <c r="CG441" s="322"/>
      <c r="CH441" s="325"/>
      <c r="CI441" s="325"/>
      <c r="CJ441" s="325"/>
      <c r="CK441" s="486"/>
      <c r="CL441" s="486"/>
      <c r="CM441" s="409"/>
      <c r="CN441" s="322"/>
      <c r="CO441" s="325"/>
      <c r="CP441" s="325"/>
      <c r="CQ441" s="325"/>
      <c r="CR441" s="486"/>
      <c r="CS441" s="486"/>
      <c r="CT441" s="409"/>
      <c r="CU441" s="322"/>
      <c r="CV441" s="325"/>
      <c r="CW441" s="325"/>
      <c r="CX441" s="325"/>
      <c r="CY441" s="486"/>
      <c r="CZ441" s="486"/>
      <c r="DA441" s="409"/>
      <c r="DB441" s="322"/>
      <c r="DC441" s="325"/>
      <c r="DD441" s="325"/>
      <c r="DE441" s="325"/>
      <c r="DF441" s="486"/>
      <c r="DG441" s="486"/>
      <c r="DH441" s="409"/>
      <c r="DI441" s="322"/>
      <c r="DJ441" s="325"/>
      <c r="DK441" s="325"/>
      <c r="DL441" s="325"/>
      <c r="DM441" s="486"/>
      <c r="DN441" s="486"/>
      <c r="DO441" s="409"/>
      <c r="DP441" s="322"/>
      <c r="DQ441" s="325"/>
      <c r="DR441" s="325"/>
      <c r="DS441" s="325"/>
      <c r="DT441" s="486"/>
      <c r="DU441" s="486"/>
      <c r="DV441" s="409"/>
    </row>
    <row r="442" spans="1:126" ht="12.75" outlineLevel="1" x14ac:dyDescent="0.2">
      <c r="A442" s="152" t="s">
        <v>172</v>
      </c>
      <c r="B442" s="166" t="s">
        <v>61</v>
      </c>
      <c r="C442" s="57"/>
      <c r="D442" s="57"/>
      <c r="E442" s="111">
        <f>SUM(C442:D442)</f>
        <v>0</v>
      </c>
      <c r="F442" s="147"/>
      <c r="G442" s="18"/>
      <c r="H442" s="323" t="s">
        <v>355</v>
      </c>
      <c r="I442" s="79">
        <f>IF(K$1="Rejected",C442,IF(L442="",C442,SUM(C442,L442)))</f>
        <v>0</v>
      </c>
      <c r="J442" s="79">
        <f>IF(K$1="Rejected",D442,IF(M442="",D442,SUM(D442,M442)))</f>
        <v>0</v>
      </c>
      <c r="K442" s="111">
        <f t="shared" ref="K442:K449" si="648">IF(I$1="","",SUM(I442:J442))</f>
        <v>0</v>
      </c>
      <c r="L442" s="535"/>
      <c r="M442" s="535"/>
      <c r="N442" s="407"/>
      <c r="O442" s="322" t="str">
        <f t="shared" si="647"/>
        <v>SLS</v>
      </c>
      <c r="P442" s="79">
        <f>IF(R$1="Rejected",I442,IF(S442="",I442,SUM(I442,S442)))</f>
        <v>0</v>
      </c>
      <c r="Q442" s="79">
        <f>IF(R$1="Rejected",J442,IF(T442="",J442,SUM(J442,T442)))</f>
        <v>0</v>
      </c>
      <c r="R442" s="111">
        <f t="shared" ref="R442:R449" si="649">IF(P$1="","",SUM(P442:Q442))</f>
        <v>0</v>
      </c>
      <c r="S442" s="535"/>
      <c r="T442" s="535"/>
      <c r="U442" s="407"/>
      <c r="V442" s="322"/>
      <c r="W442" s="79">
        <f>IF(Y$1="Rejected",P442,IF(Z442="",P442,SUM(P442,Z442)))</f>
        <v>0</v>
      </c>
      <c r="X442" s="79">
        <f>IF(Y$1="Rejected",Q442,IF(AA442="",Q442,SUM(Q442,AA442)))</f>
        <v>0</v>
      </c>
      <c r="Y442" s="111">
        <f t="shared" ref="Y442:Y449" si="650">IF(W$1="","",SUM(W442:X442))</f>
        <v>0</v>
      </c>
      <c r="Z442" s="535"/>
      <c r="AA442" s="535"/>
      <c r="AB442" s="407"/>
      <c r="AC442" s="322"/>
      <c r="AD442" s="79">
        <f>IF(AF$1="Rejected",W442,IF(AG442="",W442,SUM(W442,AG442)))</f>
        <v>0</v>
      </c>
      <c r="AE442" s="79">
        <f>IF(AF$1="Rejected",X442,IF(AH442="",X442,SUM(X442,AH442)))</f>
        <v>0</v>
      </c>
      <c r="AF442" s="111">
        <f t="shared" ref="AF442:AF449" si="651">IF(AD$1="","",SUM(AD442:AE442))</f>
        <v>0</v>
      </c>
      <c r="AG442" s="535"/>
      <c r="AH442" s="535"/>
      <c r="AI442" s="407"/>
      <c r="AJ442" s="322"/>
      <c r="AK442" s="79">
        <f>IF(AM$1="Rejected",AD442,IF(AN442="",AD442,SUM(AD442,AN442)))</f>
        <v>0</v>
      </c>
      <c r="AL442" s="79">
        <f>IF(AM$1="Rejected",AE442,IF(AO442="",AE442,SUM(AE442,AO442)))</f>
        <v>0</v>
      </c>
      <c r="AM442" s="111">
        <f t="shared" ref="AM442:AM449" si="652">IF(AK$1="","",SUM(AK442:AL442))</f>
        <v>0</v>
      </c>
      <c r="AN442" s="535"/>
      <c r="AO442" s="535"/>
      <c r="AP442" s="407"/>
      <c r="AQ442" s="322"/>
      <c r="AR442" s="79">
        <f>IF(AT$1="Rejected",AK442,IF(AU442="",AK442,SUM(AK442,AU442)))</f>
        <v>0</v>
      </c>
      <c r="AS442" s="79">
        <f>IF(AT$1="Rejected",AL442,IF(AV442="",AL442,SUM(AL442,AV442)))</f>
        <v>0</v>
      </c>
      <c r="AT442" s="111">
        <f t="shared" ref="AT442:AT449" si="653">IF(AR$1="","",SUM(AR442:AS442))</f>
        <v>0</v>
      </c>
      <c r="AU442" s="535"/>
      <c r="AV442" s="535"/>
      <c r="AW442" s="407"/>
      <c r="AX442" s="322"/>
      <c r="AY442" s="79">
        <f>IF(BA$1="Rejected",AR442,IF(BB442="",AR442,SUM(AR442,BB442)))</f>
        <v>0</v>
      </c>
      <c r="AZ442" s="79">
        <f>IF(BA$1="Rejected",AS442,IF(BC442="",AS442,SUM(AS442,BC442)))</f>
        <v>0</v>
      </c>
      <c r="BA442" s="111">
        <f t="shared" ref="BA442:BA449" si="654">IF(AY$1="","",SUM(AY442:AZ442))</f>
        <v>0</v>
      </c>
      <c r="BB442" s="535"/>
      <c r="BC442" s="535"/>
      <c r="BD442" s="407"/>
      <c r="BE442" s="322"/>
      <c r="BF442" s="79">
        <f>IF(BH$1="Rejected",AY442,IF(BI442="",AY442,SUM(AY442,BI442)))</f>
        <v>0</v>
      </c>
      <c r="BG442" s="79">
        <f>IF(BH$1="Rejected",AZ442,IF(BJ442="",AZ442,SUM(AZ442,BJ442)))</f>
        <v>0</v>
      </c>
      <c r="BH442" s="111">
        <f t="shared" ref="BH442:BH449" si="655">IF(BF$1="","",SUM(BF442:BG442))</f>
        <v>0</v>
      </c>
      <c r="BI442" s="535"/>
      <c r="BJ442" s="535"/>
      <c r="BK442" s="407"/>
      <c r="BL442" s="322"/>
      <c r="BM442" s="79">
        <f>IF(BO$1="Rejected",BF442,IF(BP442="",BF442,SUM(BF442,BP442)))</f>
        <v>0</v>
      </c>
      <c r="BN442" s="79">
        <f>IF(BO$1="Rejected",BG442,IF(BQ442="",BG442,SUM(BG442,BQ442)))</f>
        <v>0</v>
      </c>
      <c r="BO442" s="111">
        <f t="shared" ref="BO442:BO449" si="656">IF(BM$1="","",SUM(BM442:BN442))</f>
        <v>0</v>
      </c>
      <c r="BP442" s="535"/>
      <c r="BQ442" s="535"/>
      <c r="BR442" s="407"/>
      <c r="BS442" s="322"/>
      <c r="BT442" s="79">
        <f>IF(BV$1="Rejected",BM442,IF(BW442="",BM442,SUM(BM442,BW442)))</f>
        <v>0</v>
      </c>
      <c r="BU442" s="79">
        <f>IF(BV$1="Rejected",BN442,IF(BX442="",BN442,SUM(BN442,BX442)))</f>
        <v>0</v>
      </c>
      <c r="BV442" s="111">
        <f t="shared" ref="BV442:BV449" si="657">IF(BT$1="","",SUM(BT442:BU442))</f>
        <v>0</v>
      </c>
      <c r="BW442" s="535"/>
      <c r="BX442" s="535"/>
      <c r="BY442" s="407"/>
      <c r="BZ442" s="322"/>
      <c r="CA442" s="79">
        <f>IF(CC$1="Rejected",BT442,IF(CD442="",BT442,SUM(BT442,CD442)))</f>
        <v>0</v>
      </c>
      <c r="CB442" s="79">
        <f>IF(CC$1="Rejected",BU442,IF(CE442="",BU442,SUM(BU442,CE442)))</f>
        <v>0</v>
      </c>
      <c r="CC442" s="111">
        <f t="shared" ref="CC442:CC449" si="658">IF(CA$1="","",SUM(CA442:CB442))</f>
        <v>0</v>
      </c>
      <c r="CD442" s="535"/>
      <c r="CE442" s="535"/>
      <c r="CF442" s="407"/>
      <c r="CG442" s="322"/>
      <c r="CH442" s="79">
        <f>IF(CJ$1="Rejected",CA442,IF(CK442="",CA442,SUM(CA442,CK442)))</f>
        <v>0</v>
      </c>
      <c r="CI442" s="79">
        <f>IF(CJ$1="Rejected",CB442,IF(CL442="",CB442,SUM(CB442,CL442)))</f>
        <v>0</v>
      </c>
      <c r="CJ442" s="111">
        <f t="shared" ref="CJ442:CJ449" si="659">IF(CH$1="","",SUM(CH442:CI442))</f>
        <v>0</v>
      </c>
      <c r="CK442" s="535"/>
      <c r="CL442" s="535"/>
      <c r="CM442" s="407"/>
      <c r="CN442" s="322"/>
      <c r="CO442" s="79">
        <f>IF(CQ$1="Rejected",CH442,IF(CR442="",CH442,SUM(CH442,CR442)))</f>
        <v>0</v>
      </c>
      <c r="CP442" s="79">
        <f>IF(CQ$1="Rejected",CI442,IF(CS442="",CI442,SUM(CI442,CS442)))</f>
        <v>0</v>
      </c>
      <c r="CQ442" s="111">
        <f t="shared" ref="CQ442:CQ449" si="660">IF(CO$1="","",SUM(CO442:CP442))</f>
        <v>0</v>
      </c>
      <c r="CR442" s="535"/>
      <c r="CS442" s="535"/>
      <c r="CT442" s="407"/>
      <c r="CU442" s="322"/>
      <c r="CV442" s="79">
        <f>IF(CX$1="Rejected",CO442,IF(CY442="",CO442,SUM(CO442,CY442)))</f>
        <v>0</v>
      </c>
      <c r="CW442" s="79">
        <f>IF(CX$1="Rejected",CP442,IF(CZ442="",CP442,SUM(CP442,CZ442)))</f>
        <v>0</v>
      </c>
      <c r="CX442" s="111">
        <f t="shared" ref="CX442:CX449" si="661">IF(CV$1="","",SUM(CV442:CW442))</f>
        <v>0</v>
      </c>
      <c r="CY442" s="535"/>
      <c r="CZ442" s="535"/>
      <c r="DA442" s="407"/>
      <c r="DB442" s="322"/>
      <c r="DC442" s="79">
        <f>IF(DE$1="Rejected",CV442,IF(DF442="",CV442,SUM(CV442,DF442)))</f>
        <v>0</v>
      </c>
      <c r="DD442" s="79">
        <f>IF(DE$1="Rejected",CW442,IF(DG442="",CW442,SUM(CW442,DG442)))</f>
        <v>0</v>
      </c>
      <c r="DE442" s="111">
        <f t="shared" ref="DE442:DE449" si="662">IF(DC$1="","",SUM(DC442:DD442))</f>
        <v>0</v>
      </c>
      <c r="DF442" s="535"/>
      <c r="DG442" s="535"/>
      <c r="DH442" s="407"/>
      <c r="DI442" s="322"/>
      <c r="DJ442" s="79">
        <f>IF(DL$1="Rejected",DC442,IF(DM442="",DC442,SUM(DC442,DM442)))</f>
        <v>0</v>
      </c>
      <c r="DK442" s="79">
        <f>IF(DL$1="Rejected",DD442,IF(DN442="",DD442,SUM(DD442,DN442)))</f>
        <v>0</v>
      </c>
      <c r="DL442" s="111">
        <f t="shared" ref="DL442:DL449" si="663">IF(DJ$1="","",SUM(DJ442:DK442))</f>
        <v>0</v>
      </c>
      <c r="DM442" s="535"/>
      <c r="DN442" s="535"/>
      <c r="DO442" s="407"/>
      <c r="DP442" s="322"/>
      <c r="DQ442" s="79">
        <f>IF(DS$1="Rejected",DJ442,IF(DT442="",DJ442,SUM(DJ442,DT442)))</f>
        <v>0</v>
      </c>
      <c r="DR442" s="79">
        <f>IF(DS$1="Rejected",DK442,IF(DU442="",DK442,SUM(DK442,DU442)))</f>
        <v>0</v>
      </c>
      <c r="DS442" s="111">
        <f t="shared" ref="DS442:DS449" si="664">IF(DQ$1="","",SUM(DQ442:DR442))</f>
        <v>0</v>
      </c>
      <c r="DT442" s="535"/>
      <c r="DU442" s="535"/>
      <c r="DV442" s="407"/>
    </row>
    <row r="443" spans="1:126" ht="12.75" outlineLevel="1" x14ac:dyDescent="0.2">
      <c r="A443" s="152" t="s">
        <v>173</v>
      </c>
      <c r="B443" s="166" t="s">
        <v>61</v>
      </c>
      <c r="C443" s="57"/>
      <c r="D443" s="57"/>
      <c r="E443" s="111">
        <f>SUM(C443:D443)</f>
        <v>0</v>
      </c>
      <c r="F443" s="147"/>
      <c r="G443" s="18"/>
      <c r="H443" s="323" t="s">
        <v>355</v>
      </c>
      <c r="I443" s="79">
        <f>IF(K$1="Rejected",C443,IF(L443="",C443,SUM(C443,L443)))</f>
        <v>0</v>
      </c>
      <c r="J443" s="79">
        <f>IF(K$1="Rejected",D443,IF(M443="",D443,SUM(D443,M443)))</f>
        <v>0</v>
      </c>
      <c r="K443" s="111">
        <f t="shared" si="648"/>
        <v>0</v>
      </c>
      <c r="L443" s="535"/>
      <c r="M443" s="535"/>
      <c r="N443" s="407"/>
      <c r="O443" s="322" t="str">
        <f t="shared" si="647"/>
        <v>SLS</v>
      </c>
      <c r="P443" s="79">
        <f>IF(R$1="Rejected",I443,IF(S443="",I443,SUM(I443,S443)))</f>
        <v>0</v>
      </c>
      <c r="Q443" s="79">
        <f>IF(R$1="Rejected",J443,IF(T443="",J443,SUM(J443,T443)))</f>
        <v>0</v>
      </c>
      <c r="R443" s="111">
        <f t="shared" si="649"/>
        <v>0</v>
      </c>
      <c r="S443" s="535"/>
      <c r="T443" s="535"/>
      <c r="U443" s="407"/>
      <c r="V443" s="322"/>
      <c r="W443" s="79">
        <f>IF(Y$1="Rejected",P443,IF(Z443="",P443,SUM(P443,Z443)))</f>
        <v>0</v>
      </c>
      <c r="X443" s="79">
        <f>IF(Y$1="Rejected",Q443,IF(AA443="",Q443,SUM(Q443,AA443)))</f>
        <v>0</v>
      </c>
      <c r="Y443" s="111">
        <f t="shared" si="650"/>
        <v>0</v>
      </c>
      <c r="Z443" s="535"/>
      <c r="AA443" s="535"/>
      <c r="AB443" s="407"/>
      <c r="AC443" s="322"/>
      <c r="AD443" s="79">
        <f>IF(AF$1="Rejected",W443,IF(AG443="",W443,SUM(W443,AG443)))</f>
        <v>0</v>
      </c>
      <c r="AE443" s="79">
        <f>IF(AF$1="Rejected",X443,IF(AH443="",X443,SUM(X443,AH443)))</f>
        <v>0</v>
      </c>
      <c r="AF443" s="111">
        <f t="shared" si="651"/>
        <v>0</v>
      </c>
      <c r="AG443" s="535"/>
      <c r="AH443" s="535"/>
      <c r="AI443" s="407"/>
      <c r="AJ443" s="322"/>
      <c r="AK443" s="79">
        <f>IF(AM$1="Rejected",AD443,IF(AN443="",AD443,SUM(AD443,AN443)))</f>
        <v>0</v>
      </c>
      <c r="AL443" s="79">
        <f>IF(AM$1="Rejected",AE443,IF(AO443="",AE443,SUM(AE443,AO443)))</f>
        <v>0</v>
      </c>
      <c r="AM443" s="111">
        <f t="shared" si="652"/>
        <v>0</v>
      </c>
      <c r="AN443" s="535"/>
      <c r="AO443" s="535"/>
      <c r="AP443" s="407"/>
      <c r="AQ443" s="322"/>
      <c r="AR443" s="79">
        <f>IF(AT$1="Rejected",AK443,IF(AU443="",AK443,SUM(AK443,AU443)))</f>
        <v>0</v>
      </c>
      <c r="AS443" s="79">
        <f>IF(AT$1="Rejected",AL443,IF(AV443="",AL443,SUM(AL443,AV443)))</f>
        <v>0</v>
      </c>
      <c r="AT443" s="111">
        <f t="shared" si="653"/>
        <v>0</v>
      </c>
      <c r="AU443" s="535"/>
      <c r="AV443" s="535"/>
      <c r="AW443" s="407"/>
      <c r="AX443" s="322"/>
      <c r="AY443" s="79">
        <f>IF(BA$1="Rejected",AR443,IF(BB443="",AR443,SUM(AR443,BB443)))</f>
        <v>0</v>
      </c>
      <c r="AZ443" s="79">
        <f>IF(BA$1="Rejected",AS443,IF(BC443="",AS443,SUM(AS443,BC443)))</f>
        <v>0</v>
      </c>
      <c r="BA443" s="111">
        <f t="shared" si="654"/>
        <v>0</v>
      </c>
      <c r="BB443" s="535"/>
      <c r="BC443" s="535"/>
      <c r="BD443" s="407"/>
      <c r="BE443" s="322"/>
      <c r="BF443" s="79">
        <f>IF(BH$1="Rejected",AY443,IF(BI443="",AY443,SUM(AY443,BI443)))</f>
        <v>0</v>
      </c>
      <c r="BG443" s="79">
        <f>IF(BH$1="Rejected",AZ443,IF(BJ443="",AZ443,SUM(AZ443,BJ443)))</f>
        <v>0</v>
      </c>
      <c r="BH443" s="111">
        <f t="shared" si="655"/>
        <v>0</v>
      </c>
      <c r="BI443" s="535"/>
      <c r="BJ443" s="535"/>
      <c r="BK443" s="407"/>
      <c r="BL443" s="322"/>
      <c r="BM443" s="79">
        <f>IF(BO$1="Rejected",BF443,IF(BP443="",BF443,SUM(BF443,BP443)))</f>
        <v>0</v>
      </c>
      <c r="BN443" s="79">
        <f>IF(BO$1="Rejected",BG443,IF(BQ443="",BG443,SUM(BG443,BQ443)))</f>
        <v>0</v>
      </c>
      <c r="BO443" s="111">
        <f t="shared" si="656"/>
        <v>0</v>
      </c>
      <c r="BP443" s="535"/>
      <c r="BQ443" s="535"/>
      <c r="BR443" s="407"/>
      <c r="BS443" s="322"/>
      <c r="BT443" s="79">
        <f>IF(BV$1="Rejected",BM443,IF(BW443="",BM443,SUM(BM443,BW443)))</f>
        <v>0</v>
      </c>
      <c r="BU443" s="79">
        <f>IF(BV$1="Rejected",BN443,IF(BX443="",BN443,SUM(BN443,BX443)))</f>
        <v>0</v>
      </c>
      <c r="BV443" s="111">
        <f t="shared" si="657"/>
        <v>0</v>
      </c>
      <c r="BW443" s="535"/>
      <c r="BX443" s="535"/>
      <c r="BY443" s="407"/>
      <c r="BZ443" s="322"/>
      <c r="CA443" s="79">
        <f>IF(CC$1="Rejected",BT443,IF(CD443="",BT443,SUM(BT443,CD443)))</f>
        <v>0</v>
      </c>
      <c r="CB443" s="79">
        <f>IF(CC$1="Rejected",BU443,IF(CE443="",BU443,SUM(BU443,CE443)))</f>
        <v>0</v>
      </c>
      <c r="CC443" s="111">
        <f t="shared" si="658"/>
        <v>0</v>
      </c>
      <c r="CD443" s="535"/>
      <c r="CE443" s="535"/>
      <c r="CF443" s="407"/>
      <c r="CG443" s="322"/>
      <c r="CH443" s="79">
        <f>IF(CJ$1="Rejected",CA443,IF(CK443="",CA443,SUM(CA443,CK443)))</f>
        <v>0</v>
      </c>
      <c r="CI443" s="79">
        <f>IF(CJ$1="Rejected",CB443,IF(CL443="",CB443,SUM(CB443,CL443)))</f>
        <v>0</v>
      </c>
      <c r="CJ443" s="111">
        <f t="shared" si="659"/>
        <v>0</v>
      </c>
      <c r="CK443" s="535"/>
      <c r="CL443" s="535"/>
      <c r="CM443" s="407"/>
      <c r="CN443" s="322"/>
      <c r="CO443" s="79">
        <f>IF(CQ$1="Rejected",CH443,IF(CR443="",CH443,SUM(CH443,CR443)))</f>
        <v>0</v>
      </c>
      <c r="CP443" s="79">
        <f>IF(CQ$1="Rejected",CI443,IF(CS443="",CI443,SUM(CI443,CS443)))</f>
        <v>0</v>
      </c>
      <c r="CQ443" s="111">
        <f t="shared" si="660"/>
        <v>0</v>
      </c>
      <c r="CR443" s="535"/>
      <c r="CS443" s="535"/>
      <c r="CT443" s="407"/>
      <c r="CU443" s="322"/>
      <c r="CV443" s="79">
        <f>IF(CX$1="Rejected",CO443,IF(CY443="",CO443,SUM(CO443,CY443)))</f>
        <v>0</v>
      </c>
      <c r="CW443" s="79">
        <f>IF(CX$1="Rejected",CP443,IF(CZ443="",CP443,SUM(CP443,CZ443)))</f>
        <v>0</v>
      </c>
      <c r="CX443" s="111">
        <f t="shared" si="661"/>
        <v>0</v>
      </c>
      <c r="CY443" s="535"/>
      <c r="CZ443" s="535"/>
      <c r="DA443" s="407"/>
      <c r="DB443" s="322"/>
      <c r="DC443" s="79">
        <f>IF(DE$1="Rejected",CV443,IF(DF443="",CV443,SUM(CV443,DF443)))</f>
        <v>0</v>
      </c>
      <c r="DD443" s="79">
        <f>IF(DE$1="Rejected",CW443,IF(DG443="",CW443,SUM(CW443,DG443)))</f>
        <v>0</v>
      </c>
      <c r="DE443" s="111">
        <f t="shared" si="662"/>
        <v>0</v>
      </c>
      <c r="DF443" s="535"/>
      <c r="DG443" s="535"/>
      <c r="DH443" s="407"/>
      <c r="DI443" s="322"/>
      <c r="DJ443" s="79">
        <f>IF(DL$1="Rejected",DC443,IF(DM443="",DC443,SUM(DC443,DM443)))</f>
        <v>0</v>
      </c>
      <c r="DK443" s="79">
        <f>IF(DL$1="Rejected",DD443,IF(DN443="",DD443,SUM(DD443,DN443)))</f>
        <v>0</v>
      </c>
      <c r="DL443" s="111">
        <f t="shared" si="663"/>
        <v>0</v>
      </c>
      <c r="DM443" s="535"/>
      <c r="DN443" s="535"/>
      <c r="DO443" s="407"/>
      <c r="DP443" s="322"/>
      <c r="DQ443" s="79">
        <f>IF(DS$1="Rejected",DJ443,IF(DT443="",DJ443,SUM(DJ443,DT443)))</f>
        <v>0</v>
      </c>
      <c r="DR443" s="79">
        <f>IF(DS$1="Rejected",DK443,IF(DU443="",DK443,SUM(DK443,DU443)))</f>
        <v>0</v>
      </c>
      <c r="DS443" s="111">
        <f t="shared" si="664"/>
        <v>0</v>
      </c>
      <c r="DT443" s="535"/>
      <c r="DU443" s="535"/>
      <c r="DV443" s="407"/>
    </row>
    <row r="444" spans="1:126" ht="12.75" outlineLevel="1" x14ac:dyDescent="0.2">
      <c r="A444" s="152" t="s">
        <v>174</v>
      </c>
      <c r="B444" s="166" t="s">
        <v>61</v>
      </c>
      <c r="C444" s="57"/>
      <c r="D444" s="57"/>
      <c r="E444" s="111">
        <f>SUM(C444:D444)</f>
        <v>0</v>
      </c>
      <c r="F444" s="147"/>
      <c r="G444" s="18"/>
      <c r="H444" s="323" t="s">
        <v>355</v>
      </c>
      <c r="I444" s="79">
        <f>IF(K$1="Rejected",C444,IF(L444="",C444,SUM(C444,L444)))</f>
        <v>0</v>
      </c>
      <c r="J444" s="79">
        <f>IF(K$1="Rejected",D444,IF(M444="",D444,SUM(D444,M444)))</f>
        <v>0</v>
      </c>
      <c r="K444" s="111">
        <f t="shared" si="648"/>
        <v>0</v>
      </c>
      <c r="L444" s="535"/>
      <c r="M444" s="535"/>
      <c r="N444" s="407"/>
      <c r="O444" s="322" t="str">
        <f t="shared" si="647"/>
        <v>SLS</v>
      </c>
      <c r="P444" s="79">
        <f>IF(R$1="Rejected",I444,IF(S444="",I444,SUM(I444,S444)))</f>
        <v>0</v>
      </c>
      <c r="Q444" s="79">
        <f>IF(R$1="Rejected",J444,IF(T444="",J444,SUM(J444,T444)))</f>
        <v>0</v>
      </c>
      <c r="R444" s="111">
        <f t="shared" si="649"/>
        <v>0</v>
      </c>
      <c r="S444" s="535"/>
      <c r="T444" s="535"/>
      <c r="U444" s="407"/>
      <c r="V444" s="322"/>
      <c r="W444" s="79">
        <f>IF(Y$1="Rejected",P444,IF(Z444="",P444,SUM(P444,Z444)))</f>
        <v>0</v>
      </c>
      <c r="X444" s="79">
        <f>IF(Y$1="Rejected",Q444,IF(AA444="",Q444,SUM(Q444,AA444)))</f>
        <v>0</v>
      </c>
      <c r="Y444" s="111">
        <f t="shared" si="650"/>
        <v>0</v>
      </c>
      <c r="Z444" s="535"/>
      <c r="AA444" s="535"/>
      <c r="AB444" s="407"/>
      <c r="AC444" s="322"/>
      <c r="AD444" s="79">
        <f>IF(AF$1="Rejected",W444,IF(AG444="",W444,SUM(W444,AG444)))</f>
        <v>0</v>
      </c>
      <c r="AE444" s="79">
        <f>IF(AF$1="Rejected",X444,IF(AH444="",X444,SUM(X444,AH444)))</f>
        <v>0</v>
      </c>
      <c r="AF444" s="111">
        <f t="shared" si="651"/>
        <v>0</v>
      </c>
      <c r="AG444" s="535"/>
      <c r="AH444" s="535"/>
      <c r="AI444" s="407"/>
      <c r="AJ444" s="322"/>
      <c r="AK444" s="79">
        <f>IF(AM$1="Rejected",AD444,IF(AN444="",AD444,SUM(AD444,AN444)))</f>
        <v>0</v>
      </c>
      <c r="AL444" s="79">
        <f>IF(AM$1="Rejected",AE444,IF(AO444="",AE444,SUM(AE444,AO444)))</f>
        <v>0</v>
      </c>
      <c r="AM444" s="111">
        <f t="shared" si="652"/>
        <v>0</v>
      </c>
      <c r="AN444" s="535"/>
      <c r="AO444" s="535"/>
      <c r="AP444" s="407"/>
      <c r="AQ444" s="322"/>
      <c r="AR444" s="79">
        <f>IF(AT$1="Rejected",AK444,IF(AU444="",AK444,SUM(AK444,AU444)))</f>
        <v>0</v>
      </c>
      <c r="AS444" s="79">
        <f>IF(AT$1="Rejected",AL444,IF(AV444="",AL444,SUM(AL444,AV444)))</f>
        <v>0</v>
      </c>
      <c r="AT444" s="111">
        <f t="shared" si="653"/>
        <v>0</v>
      </c>
      <c r="AU444" s="535"/>
      <c r="AV444" s="535"/>
      <c r="AW444" s="407"/>
      <c r="AX444" s="322"/>
      <c r="AY444" s="79">
        <f>IF(BA$1="Rejected",AR444,IF(BB444="",AR444,SUM(AR444,BB444)))</f>
        <v>0</v>
      </c>
      <c r="AZ444" s="79">
        <f>IF(BA$1="Rejected",AS444,IF(BC444="",AS444,SUM(AS444,BC444)))</f>
        <v>0</v>
      </c>
      <c r="BA444" s="111">
        <f t="shared" si="654"/>
        <v>0</v>
      </c>
      <c r="BB444" s="535"/>
      <c r="BC444" s="535"/>
      <c r="BD444" s="407"/>
      <c r="BE444" s="322"/>
      <c r="BF444" s="79">
        <f>IF(BH$1="Rejected",AY444,IF(BI444="",AY444,SUM(AY444,BI444)))</f>
        <v>0</v>
      </c>
      <c r="BG444" s="79">
        <f>IF(BH$1="Rejected",AZ444,IF(BJ444="",AZ444,SUM(AZ444,BJ444)))</f>
        <v>0</v>
      </c>
      <c r="BH444" s="111">
        <f t="shared" si="655"/>
        <v>0</v>
      </c>
      <c r="BI444" s="535"/>
      <c r="BJ444" s="535"/>
      <c r="BK444" s="407"/>
      <c r="BL444" s="322"/>
      <c r="BM444" s="79">
        <f>IF(BO$1="Rejected",BF444,IF(BP444="",BF444,SUM(BF444,BP444)))</f>
        <v>0</v>
      </c>
      <c r="BN444" s="79">
        <f>IF(BO$1="Rejected",BG444,IF(BQ444="",BG444,SUM(BG444,BQ444)))</f>
        <v>0</v>
      </c>
      <c r="BO444" s="111">
        <f t="shared" si="656"/>
        <v>0</v>
      </c>
      <c r="BP444" s="535"/>
      <c r="BQ444" s="535"/>
      <c r="BR444" s="407"/>
      <c r="BS444" s="322"/>
      <c r="BT444" s="79">
        <f>IF(BV$1="Rejected",BM444,IF(BW444="",BM444,SUM(BM444,BW444)))</f>
        <v>0</v>
      </c>
      <c r="BU444" s="79">
        <f>IF(BV$1="Rejected",BN444,IF(BX444="",BN444,SUM(BN444,BX444)))</f>
        <v>0</v>
      </c>
      <c r="BV444" s="111">
        <f t="shared" si="657"/>
        <v>0</v>
      </c>
      <c r="BW444" s="535"/>
      <c r="BX444" s="535"/>
      <c r="BY444" s="407"/>
      <c r="BZ444" s="322"/>
      <c r="CA444" s="79">
        <f>IF(CC$1="Rejected",BT444,IF(CD444="",BT444,SUM(BT444,CD444)))</f>
        <v>0</v>
      </c>
      <c r="CB444" s="79">
        <f>IF(CC$1="Rejected",BU444,IF(CE444="",BU444,SUM(BU444,CE444)))</f>
        <v>0</v>
      </c>
      <c r="CC444" s="111">
        <f t="shared" si="658"/>
        <v>0</v>
      </c>
      <c r="CD444" s="535"/>
      <c r="CE444" s="535"/>
      <c r="CF444" s="407"/>
      <c r="CG444" s="322"/>
      <c r="CH444" s="79">
        <f>IF(CJ$1="Rejected",CA444,IF(CK444="",CA444,SUM(CA444,CK444)))</f>
        <v>0</v>
      </c>
      <c r="CI444" s="79">
        <f>IF(CJ$1="Rejected",CB444,IF(CL444="",CB444,SUM(CB444,CL444)))</f>
        <v>0</v>
      </c>
      <c r="CJ444" s="111">
        <f t="shared" si="659"/>
        <v>0</v>
      </c>
      <c r="CK444" s="535"/>
      <c r="CL444" s="535"/>
      <c r="CM444" s="407"/>
      <c r="CN444" s="322"/>
      <c r="CO444" s="79">
        <f>IF(CQ$1="Rejected",CH444,IF(CR444="",CH444,SUM(CH444,CR444)))</f>
        <v>0</v>
      </c>
      <c r="CP444" s="79">
        <f>IF(CQ$1="Rejected",CI444,IF(CS444="",CI444,SUM(CI444,CS444)))</f>
        <v>0</v>
      </c>
      <c r="CQ444" s="111">
        <f t="shared" si="660"/>
        <v>0</v>
      </c>
      <c r="CR444" s="535"/>
      <c r="CS444" s="535"/>
      <c r="CT444" s="407"/>
      <c r="CU444" s="322"/>
      <c r="CV444" s="79">
        <f>IF(CX$1="Rejected",CO444,IF(CY444="",CO444,SUM(CO444,CY444)))</f>
        <v>0</v>
      </c>
      <c r="CW444" s="79">
        <f>IF(CX$1="Rejected",CP444,IF(CZ444="",CP444,SUM(CP444,CZ444)))</f>
        <v>0</v>
      </c>
      <c r="CX444" s="111">
        <f t="shared" si="661"/>
        <v>0</v>
      </c>
      <c r="CY444" s="535"/>
      <c r="CZ444" s="535"/>
      <c r="DA444" s="407"/>
      <c r="DB444" s="322"/>
      <c r="DC444" s="79">
        <f>IF(DE$1="Rejected",CV444,IF(DF444="",CV444,SUM(CV444,DF444)))</f>
        <v>0</v>
      </c>
      <c r="DD444" s="79">
        <f>IF(DE$1="Rejected",CW444,IF(DG444="",CW444,SUM(CW444,DG444)))</f>
        <v>0</v>
      </c>
      <c r="DE444" s="111">
        <f t="shared" si="662"/>
        <v>0</v>
      </c>
      <c r="DF444" s="535"/>
      <c r="DG444" s="535"/>
      <c r="DH444" s="407"/>
      <c r="DI444" s="322"/>
      <c r="DJ444" s="79">
        <f>IF(DL$1="Rejected",DC444,IF(DM444="",DC444,SUM(DC444,DM444)))</f>
        <v>0</v>
      </c>
      <c r="DK444" s="79">
        <f>IF(DL$1="Rejected",DD444,IF(DN444="",DD444,SUM(DD444,DN444)))</f>
        <v>0</v>
      </c>
      <c r="DL444" s="111">
        <f t="shared" si="663"/>
        <v>0</v>
      </c>
      <c r="DM444" s="535"/>
      <c r="DN444" s="535"/>
      <c r="DO444" s="407"/>
      <c r="DP444" s="322"/>
      <c r="DQ444" s="79">
        <f>IF(DS$1="Rejected",DJ444,IF(DT444="",DJ444,SUM(DJ444,DT444)))</f>
        <v>0</v>
      </c>
      <c r="DR444" s="79">
        <f>IF(DS$1="Rejected",DK444,IF(DU444="",DK444,SUM(DK444,DU444)))</f>
        <v>0</v>
      </c>
      <c r="DS444" s="111">
        <f t="shared" si="664"/>
        <v>0</v>
      </c>
      <c r="DT444" s="535"/>
      <c r="DU444" s="535"/>
      <c r="DV444" s="407"/>
    </row>
    <row r="445" spans="1:126" ht="12.75" x14ac:dyDescent="0.2">
      <c r="A445" s="112" t="s">
        <v>154</v>
      </c>
      <c r="B445" s="147"/>
      <c r="C445" s="103">
        <f>SUM(C442:C444)</f>
        <v>0</v>
      </c>
      <c r="D445" s="103">
        <f>SUM(D442:D444)</f>
        <v>0</v>
      </c>
      <c r="E445" s="103">
        <f>SUM(C445:D445)</f>
        <v>0</v>
      </c>
      <c r="F445" s="211"/>
      <c r="G445" s="18"/>
      <c r="H445" s="323" t="s">
        <v>356</v>
      </c>
      <c r="I445" s="108">
        <f>IF(I$1="","",SUMIF($O442:$O444,MID($H445,3,10),I442:I444))</f>
        <v>0</v>
      </c>
      <c r="J445" s="108">
        <f>IF(I$1="","",SUMIF($O442:$O444,MID($H445,3,10),J442:J444))</f>
        <v>0</v>
      </c>
      <c r="K445" s="103">
        <f t="shared" si="648"/>
        <v>0</v>
      </c>
      <c r="L445" s="489">
        <f>IF(I$1="","",SUM(L442:L444))</f>
        <v>0</v>
      </c>
      <c r="M445" s="489">
        <f>IF(I$1="","",SUM(M442:M444))</f>
        <v>0</v>
      </c>
      <c r="N445" s="407"/>
      <c r="O445" s="322" t="str">
        <f t="shared" si="647"/>
        <v>SL</v>
      </c>
      <c r="P445" s="108">
        <f>IF(P$1="","",SUMIF($O442:$O444,MID($H445,3,10),P442:P444))</f>
        <v>0</v>
      </c>
      <c r="Q445" s="108">
        <f>IF(P$1="","",SUMIF($O442:$O444,MID($H445,3,10),Q442:Q444))</f>
        <v>0</v>
      </c>
      <c r="R445" s="103">
        <f t="shared" si="649"/>
        <v>0</v>
      </c>
      <c r="S445" s="488">
        <f>IF(P$1="","",SUM(S442:S444))</f>
        <v>0</v>
      </c>
      <c r="T445" s="488">
        <f>IF(P$1="","",SUM(T442:T444))</f>
        <v>0</v>
      </c>
      <c r="U445" s="407"/>
      <c r="V445" s="322"/>
      <c r="W445" s="108">
        <f>IF(W$1="","",SUMIF($O442:$O444,MID($H445,3,10),W442:W444))</f>
        <v>0</v>
      </c>
      <c r="X445" s="108">
        <f>IF(W$1="","",SUMIF($O442:$O444,MID($H445,3,10),X442:X444))</f>
        <v>0</v>
      </c>
      <c r="Y445" s="103">
        <f t="shared" si="650"/>
        <v>0</v>
      </c>
      <c r="Z445" s="488">
        <f>IF(W$1="","",SUM(Z442:Z444))</f>
        <v>0</v>
      </c>
      <c r="AA445" s="488">
        <f>IF(W$1="","",SUM(AA442:AA444))</f>
        <v>0</v>
      </c>
      <c r="AB445" s="407"/>
      <c r="AC445" s="322"/>
      <c r="AD445" s="108">
        <f>IF(AD$1="","",SUMIF($O442:$O444,MID($H445,3,10),AD442:AD444))</f>
        <v>0</v>
      </c>
      <c r="AE445" s="108">
        <f>IF(AD$1="","",SUMIF($O442:$O444,MID($H445,3,10),AE442:AE444))</f>
        <v>0</v>
      </c>
      <c r="AF445" s="103">
        <f t="shared" si="651"/>
        <v>0</v>
      </c>
      <c r="AG445" s="488">
        <f>IF(AD$1="","",SUM(AG442:AG444))</f>
        <v>0</v>
      </c>
      <c r="AH445" s="488">
        <f>IF(AD$1="","",SUM(AH442:AH444))</f>
        <v>0</v>
      </c>
      <c r="AI445" s="407"/>
      <c r="AJ445" s="322"/>
      <c r="AK445" s="108">
        <f>IF(AK$1="","",SUMIF($O442:$O444,MID($H445,3,10),AK442:AK444))</f>
        <v>0</v>
      </c>
      <c r="AL445" s="108">
        <f>IF(AK$1="","",SUMIF($O442:$O444,MID($H445,3,10),AL442:AL444))</f>
        <v>0</v>
      </c>
      <c r="AM445" s="103">
        <f t="shared" si="652"/>
        <v>0</v>
      </c>
      <c r="AN445" s="488">
        <f>IF(AK$1="","",SUM(AN442:AN444))</f>
        <v>0</v>
      </c>
      <c r="AO445" s="488">
        <f>IF(AK$1="","",SUM(AO442:AO444))</f>
        <v>0</v>
      </c>
      <c r="AP445" s="407"/>
      <c r="AQ445" s="322"/>
      <c r="AR445" s="108">
        <f>IF(AR$1="","",SUMIF($O442:$O444,MID($H445,3,10),AR442:AR444))</f>
        <v>0</v>
      </c>
      <c r="AS445" s="108">
        <f>IF(AR$1="","",SUMIF($O442:$O444,MID($H445,3,10),AS442:AS444))</f>
        <v>0</v>
      </c>
      <c r="AT445" s="103">
        <f t="shared" si="653"/>
        <v>0</v>
      </c>
      <c r="AU445" s="488">
        <f>IF(AR$1="","",SUM(AU442:AU444))</f>
        <v>0</v>
      </c>
      <c r="AV445" s="488">
        <f>IF(AR$1="","",SUM(AV442:AV444))</f>
        <v>0</v>
      </c>
      <c r="AW445" s="407"/>
      <c r="AX445" s="322"/>
      <c r="AY445" s="108">
        <f>IF(AY$1="","",SUMIF($O442:$O444,MID($H445,3,10),AY442:AY444))</f>
        <v>0</v>
      </c>
      <c r="AZ445" s="108">
        <f>IF(AY$1="","",SUMIF($O442:$O444,MID($H445,3,10),AZ442:AZ444))</f>
        <v>0</v>
      </c>
      <c r="BA445" s="103">
        <f t="shared" si="654"/>
        <v>0</v>
      </c>
      <c r="BB445" s="488">
        <f>IF(AY$1="","",SUM(BB442:BB444))</f>
        <v>0</v>
      </c>
      <c r="BC445" s="488">
        <f>IF(AY$1="","",SUM(BC442:BC444))</f>
        <v>0</v>
      </c>
      <c r="BD445" s="407"/>
      <c r="BE445" s="322"/>
      <c r="BF445" s="108">
        <f>IF(BF$1="","",SUMIF($O442:$O444,MID($H445,3,10),BF442:BF444))</f>
        <v>0</v>
      </c>
      <c r="BG445" s="108">
        <f>IF(BF$1="","",SUMIF($O442:$O444,MID($H445,3,10),BG442:BG444))</f>
        <v>0</v>
      </c>
      <c r="BH445" s="103">
        <f t="shared" si="655"/>
        <v>0</v>
      </c>
      <c r="BI445" s="488">
        <f>IF(BF$1="","",SUM(BI442:BI444))</f>
        <v>0</v>
      </c>
      <c r="BJ445" s="488">
        <f>IF(BF$1="","",SUM(BJ442:BJ444))</f>
        <v>0</v>
      </c>
      <c r="BK445" s="407"/>
      <c r="BL445" s="322"/>
      <c r="BM445" s="108">
        <f>IF(BM$1="","",SUMIF($O442:$O444,MID($H445,3,10),BM442:BM444))</f>
        <v>0</v>
      </c>
      <c r="BN445" s="108">
        <f>IF(BM$1="","",SUMIF($O442:$O444,MID($H445,3,10),BN442:BN444))</f>
        <v>0</v>
      </c>
      <c r="BO445" s="103">
        <f t="shared" si="656"/>
        <v>0</v>
      </c>
      <c r="BP445" s="488">
        <f>IF(BM$1="","",SUM(BP442:BP444))</f>
        <v>0</v>
      </c>
      <c r="BQ445" s="488">
        <f>IF(BM$1="","",SUM(BQ442:BQ444))</f>
        <v>0</v>
      </c>
      <c r="BR445" s="407"/>
      <c r="BS445" s="322"/>
      <c r="BT445" s="108">
        <f>IF(BT$1="","",SUMIF($O442:$O444,MID($H445,3,10),BT442:BT444))</f>
        <v>0</v>
      </c>
      <c r="BU445" s="108">
        <f>IF(BT$1="","",SUMIF($O442:$O444,MID($H445,3,10),BU442:BU444))</f>
        <v>0</v>
      </c>
      <c r="BV445" s="103">
        <f t="shared" si="657"/>
        <v>0</v>
      </c>
      <c r="BW445" s="488">
        <f>IF(BT$1="","",SUM(BW442:BW444))</f>
        <v>0</v>
      </c>
      <c r="BX445" s="488">
        <f>IF(BT$1="","",SUM(BX442:BX444))</f>
        <v>0</v>
      </c>
      <c r="BY445" s="407"/>
      <c r="BZ445" s="322"/>
      <c r="CA445" s="108">
        <f>IF(CA$1="","",SUMIF($O442:$O444,MID($H445,3,10),CA442:CA444))</f>
        <v>0</v>
      </c>
      <c r="CB445" s="108">
        <f>IF(CA$1="","",SUMIF($O442:$O444,MID($H445,3,10),CB442:CB444))</f>
        <v>0</v>
      </c>
      <c r="CC445" s="103">
        <f t="shared" si="658"/>
        <v>0</v>
      </c>
      <c r="CD445" s="488">
        <f>IF(CA$1="","",SUM(CD442:CD444))</f>
        <v>0</v>
      </c>
      <c r="CE445" s="488">
        <f>IF(CA$1="","",SUM(CE442:CE444))</f>
        <v>0</v>
      </c>
      <c r="CF445" s="407"/>
      <c r="CG445" s="322"/>
      <c r="CH445" s="108">
        <f>IF(CH$1="","",SUMIF($O442:$O444,MID($H445,3,10),CH442:CH444))</f>
        <v>0</v>
      </c>
      <c r="CI445" s="108">
        <f>IF(CH$1="","",SUMIF($O442:$O444,MID($H445,3,10),CI442:CI444))</f>
        <v>0</v>
      </c>
      <c r="CJ445" s="103">
        <f t="shared" si="659"/>
        <v>0</v>
      </c>
      <c r="CK445" s="488">
        <f>IF(CH$1="","",SUM(CK442:CK444))</f>
        <v>0</v>
      </c>
      <c r="CL445" s="488">
        <f>IF(CH$1="","",SUM(CL442:CL444))</f>
        <v>0</v>
      </c>
      <c r="CM445" s="407"/>
      <c r="CN445" s="322"/>
      <c r="CO445" s="108">
        <f>IF(CO$1="","",SUMIF($O442:$O444,MID($H445,3,10),CO442:CO444))</f>
        <v>0</v>
      </c>
      <c r="CP445" s="108">
        <f>IF(CO$1="","",SUMIF($O442:$O444,MID($H445,3,10),CP442:CP444))</f>
        <v>0</v>
      </c>
      <c r="CQ445" s="103">
        <f t="shared" si="660"/>
        <v>0</v>
      </c>
      <c r="CR445" s="488">
        <f>IF(CO$1="","",SUM(CR442:CR444))</f>
        <v>0</v>
      </c>
      <c r="CS445" s="488">
        <f>IF(CO$1="","",SUM(CS442:CS444))</f>
        <v>0</v>
      </c>
      <c r="CT445" s="407"/>
      <c r="CU445" s="322"/>
      <c r="CV445" s="108">
        <f>IF(CV$1="","",SUMIF($O442:$O444,MID($H445,3,10),CV442:CV444))</f>
        <v>0</v>
      </c>
      <c r="CW445" s="108">
        <f>IF(CV$1="","",SUMIF($O442:$O444,MID($H445,3,10),CW442:CW444))</f>
        <v>0</v>
      </c>
      <c r="CX445" s="103">
        <f t="shared" si="661"/>
        <v>0</v>
      </c>
      <c r="CY445" s="488">
        <f>IF(CV$1="","",SUM(CY442:CY444))</f>
        <v>0</v>
      </c>
      <c r="CZ445" s="488">
        <f>IF(CV$1="","",SUM(CZ442:CZ444))</f>
        <v>0</v>
      </c>
      <c r="DA445" s="407"/>
      <c r="DB445" s="322"/>
      <c r="DC445" s="108">
        <f>IF(DC$1="","",SUMIF($O442:$O444,MID($H445,3,10),DC442:DC444))</f>
        <v>0</v>
      </c>
      <c r="DD445" s="108">
        <f>IF(DC$1="","",SUMIF($O442:$O444,MID($H445,3,10),DD442:DD444))</f>
        <v>0</v>
      </c>
      <c r="DE445" s="103">
        <f t="shared" si="662"/>
        <v>0</v>
      </c>
      <c r="DF445" s="488">
        <f>IF(DC$1="","",SUM(DF442:DF444))</f>
        <v>0</v>
      </c>
      <c r="DG445" s="488">
        <f>IF(DC$1="","",SUM(DG442:DG444))</f>
        <v>0</v>
      </c>
      <c r="DH445" s="407"/>
      <c r="DI445" s="322"/>
      <c r="DJ445" s="108">
        <f>IF(DJ$1="","",SUMIF($O442:$O444,MID($H445,3,10),DJ442:DJ444))</f>
        <v>0</v>
      </c>
      <c r="DK445" s="108">
        <f>IF(DJ$1="","",SUMIF($O442:$O444,MID($H445,3,10),DK442:DK444))</f>
        <v>0</v>
      </c>
      <c r="DL445" s="103">
        <f t="shared" si="663"/>
        <v>0</v>
      </c>
      <c r="DM445" s="488">
        <f>IF(DJ$1="","",SUM(DM442:DM444))</f>
        <v>0</v>
      </c>
      <c r="DN445" s="488">
        <f>IF(DJ$1="","",SUM(DN442:DN444))</f>
        <v>0</v>
      </c>
      <c r="DO445" s="407"/>
      <c r="DP445" s="322"/>
      <c r="DQ445" s="108">
        <f>IF(DQ$1="","",SUMIF($O442:$O444,MID($H445,3,10),DQ442:DQ444))</f>
        <v>0</v>
      </c>
      <c r="DR445" s="108">
        <f>IF(DQ$1="","",SUMIF($O442:$O444,MID($H445,3,10),DR442:DR444))</f>
        <v>0</v>
      </c>
      <c r="DS445" s="103">
        <f t="shared" si="664"/>
        <v>0</v>
      </c>
      <c r="DT445" s="488">
        <f>IF(DQ$1="","",SUM(DT442:DT444))</f>
        <v>0</v>
      </c>
      <c r="DU445" s="488">
        <f>IF(DQ$1="","",SUM(DU442:DU444))</f>
        <v>0</v>
      </c>
      <c r="DV445" s="407"/>
    </row>
    <row r="446" spans="1:126" ht="12.75" x14ac:dyDescent="0.2">
      <c r="A446" s="94" t="s">
        <v>433</v>
      </c>
      <c r="B446" s="95"/>
      <c r="C446" s="113">
        <f>SUM(C404,C440,C445)</f>
        <v>0</v>
      </c>
      <c r="D446" s="113">
        <f>SUM(D404,D440,D445)</f>
        <v>0</v>
      </c>
      <c r="E446" s="113">
        <f>SUM(C446:D446)</f>
        <v>0</v>
      </c>
      <c r="F446" s="97"/>
      <c r="G446" s="18"/>
      <c r="H446" s="323" t="s">
        <v>301</v>
      </c>
      <c r="I446" s="113">
        <f>IF(I$1="","",SUM(I404,I440,I445))</f>
        <v>0</v>
      </c>
      <c r="J446" s="113">
        <f>IF(I$1="","",SUM(J404,J440,J445))</f>
        <v>0</v>
      </c>
      <c r="K446" s="113">
        <f t="shared" si="648"/>
        <v>0</v>
      </c>
      <c r="L446" s="113">
        <f>IF(I$1="","",SUM(L404,L440,L445))</f>
        <v>0</v>
      </c>
      <c r="M446" s="113">
        <f>IF(I$1="","",SUM(M404,M440,M445))</f>
        <v>0</v>
      </c>
      <c r="N446" s="410"/>
      <c r="O446" s="322" t="str">
        <f t="shared" si="647"/>
        <v>ST</v>
      </c>
      <c r="P446" s="113">
        <f>IF(P$1="","",SUM(P404,P440,P445))</f>
        <v>0</v>
      </c>
      <c r="Q446" s="113">
        <f>IF(P$1="","",SUM(Q404,Q440,Q445))</f>
        <v>0</v>
      </c>
      <c r="R446" s="113">
        <f t="shared" si="649"/>
        <v>0</v>
      </c>
      <c r="S446" s="113">
        <f>IF(P$1="","",SUM(S404,S440,S445))</f>
        <v>0</v>
      </c>
      <c r="T446" s="113">
        <f>IF(P$1="","",SUM(T404,T440,T445))</f>
        <v>0</v>
      </c>
      <c r="U446" s="410"/>
      <c r="V446" s="322"/>
      <c r="W446" s="113">
        <f>IF(W$1="","",SUM(W404,W440,W445))</f>
        <v>0</v>
      </c>
      <c r="X446" s="113">
        <f>IF(W$1="","",SUM(X404,X440,X445))</f>
        <v>0</v>
      </c>
      <c r="Y446" s="113">
        <f t="shared" si="650"/>
        <v>0</v>
      </c>
      <c r="Z446" s="113">
        <f>IF(W$1="","",SUM(Z404,Z440,Z445))</f>
        <v>0</v>
      </c>
      <c r="AA446" s="113">
        <f>IF(W$1="","",SUM(AA404,AA440,AA445))</f>
        <v>0</v>
      </c>
      <c r="AB446" s="410"/>
      <c r="AC446" s="322"/>
      <c r="AD446" s="113">
        <f>IF(AD$1="","",SUM(AD404,AD440,AD445))</f>
        <v>0</v>
      </c>
      <c r="AE446" s="113">
        <f>IF(AD$1="","",SUM(AE404,AE440,AE445))</f>
        <v>0</v>
      </c>
      <c r="AF446" s="113">
        <f t="shared" si="651"/>
        <v>0</v>
      </c>
      <c r="AG446" s="113">
        <f>IF(AD$1="","",SUM(AG404,AG440,AG445))</f>
        <v>0</v>
      </c>
      <c r="AH446" s="113">
        <f>IF(AD$1="","",SUM(AH404,AH440,AH445))</f>
        <v>0</v>
      </c>
      <c r="AI446" s="410"/>
      <c r="AJ446" s="322"/>
      <c r="AK446" s="113">
        <f>IF(AK$1="","",SUM(AK404,AK440,AK445))</f>
        <v>0</v>
      </c>
      <c r="AL446" s="113">
        <f>IF(AK$1="","",SUM(AL404,AL440,AL445))</f>
        <v>0</v>
      </c>
      <c r="AM446" s="113">
        <f t="shared" si="652"/>
        <v>0</v>
      </c>
      <c r="AN446" s="113">
        <f>IF(AK$1="","",SUM(AN404,AN440,AN445))</f>
        <v>0</v>
      </c>
      <c r="AO446" s="113">
        <f>IF(AK$1="","",SUM(AO404,AO440,AO445))</f>
        <v>0</v>
      </c>
      <c r="AP446" s="410"/>
      <c r="AQ446" s="322"/>
      <c r="AR446" s="113">
        <f>IF(AR$1="","",SUM(AR404,AR440,AR445))</f>
        <v>0</v>
      </c>
      <c r="AS446" s="113">
        <f>IF(AR$1="","",SUM(AS404,AS440,AS445))</f>
        <v>0</v>
      </c>
      <c r="AT446" s="113">
        <f t="shared" si="653"/>
        <v>0</v>
      </c>
      <c r="AU446" s="113">
        <f>IF(AR$1="","",SUM(AU404,AU440,AU445))</f>
        <v>0</v>
      </c>
      <c r="AV446" s="113">
        <f>IF(AR$1="","",SUM(AV404,AV440,AV445))</f>
        <v>0</v>
      </c>
      <c r="AW446" s="410"/>
      <c r="AX446" s="322"/>
      <c r="AY446" s="113">
        <f>IF(AY$1="","",SUM(AY404,AY440,AY445))</f>
        <v>0</v>
      </c>
      <c r="AZ446" s="113">
        <f>IF(AY$1="","",SUM(AZ404,AZ440,AZ445))</f>
        <v>0</v>
      </c>
      <c r="BA446" s="113">
        <f t="shared" si="654"/>
        <v>0</v>
      </c>
      <c r="BB446" s="113">
        <f>IF(AY$1="","",SUM(BB404,BB440,BB445))</f>
        <v>0</v>
      </c>
      <c r="BC446" s="113">
        <f>IF(AY$1="","",SUM(BC404,BC440,BC445))</f>
        <v>0</v>
      </c>
      <c r="BD446" s="410"/>
      <c r="BE446" s="322"/>
      <c r="BF446" s="113">
        <f>IF(BF$1="","",SUM(BF404,BF440,BF445))</f>
        <v>0</v>
      </c>
      <c r="BG446" s="113">
        <f>IF(BF$1="","",SUM(BG404,BG440,BG445))</f>
        <v>0</v>
      </c>
      <c r="BH446" s="113">
        <f t="shared" si="655"/>
        <v>0</v>
      </c>
      <c r="BI446" s="113">
        <f>IF(BF$1="","",SUM(BI404,BI440,BI445))</f>
        <v>0</v>
      </c>
      <c r="BJ446" s="113">
        <f>IF(BF$1="","",SUM(BJ404,BJ440,BJ445))</f>
        <v>0</v>
      </c>
      <c r="BK446" s="410"/>
      <c r="BL446" s="322"/>
      <c r="BM446" s="113">
        <f>IF(BM$1="","",SUM(BM404,BM440,BM445))</f>
        <v>0</v>
      </c>
      <c r="BN446" s="113">
        <f>IF(BM$1="","",SUM(BN404,BN440,BN445))</f>
        <v>0</v>
      </c>
      <c r="BO446" s="113">
        <f t="shared" si="656"/>
        <v>0</v>
      </c>
      <c r="BP446" s="113">
        <f>IF(BM$1="","",SUM(BP404,BP440,BP445))</f>
        <v>0</v>
      </c>
      <c r="BQ446" s="113">
        <f>IF(BM$1="","",SUM(BQ404,BQ440,BQ445))</f>
        <v>0</v>
      </c>
      <c r="BR446" s="410"/>
      <c r="BS446" s="322"/>
      <c r="BT446" s="113">
        <f>IF(BT$1="","",SUM(BT404,BT440,BT445))</f>
        <v>0</v>
      </c>
      <c r="BU446" s="113">
        <f>IF(BT$1="","",SUM(BU404,BU440,BU445))</f>
        <v>0</v>
      </c>
      <c r="BV446" s="113">
        <f t="shared" si="657"/>
        <v>0</v>
      </c>
      <c r="BW446" s="113">
        <f>IF(BT$1="","",SUM(BW404,BW440,BW445))</f>
        <v>0</v>
      </c>
      <c r="BX446" s="113">
        <f>IF(BT$1="","",SUM(BX404,BX440,BX445))</f>
        <v>0</v>
      </c>
      <c r="BY446" s="410"/>
      <c r="BZ446" s="322"/>
      <c r="CA446" s="113">
        <f>IF(CA$1="","",SUM(CA404,CA440,CA445))</f>
        <v>0</v>
      </c>
      <c r="CB446" s="113">
        <f>IF(CA$1="","",SUM(CB404,CB440,CB445))</f>
        <v>0</v>
      </c>
      <c r="CC446" s="113">
        <f t="shared" si="658"/>
        <v>0</v>
      </c>
      <c r="CD446" s="113">
        <f>IF(CA$1="","",SUM(CD404,CD440,CD445))</f>
        <v>0</v>
      </c>
      <c r="CE446" s="113">
        <f>IF(CA$1="","",SUM(CE404,CE440,CE445))</f>
        <v>0</v>
      </c>
      <c r="CF446" s="410"/>
      <c r="CG446" s="322"/>
      <c r="CH446" s="113">
        <f>IF(CH$1="","",SUM(CH404,CH440,CH445))</f>
        <v>0</v>
      </c>
      <c r="CI446" s="113">
        <f>IF(CH$1="","",SUM(CI404,CI440,CI445))</f>
        <v>0</v>
      </c>
      <c r="CJ446" s="113">
        <f t="shared" si="659"/>
        <v>0</v>
      </c>
      <c r="CK446" s="113">
        <f>IF(CH$1="","",SUM(CK404,CK440,CK445))</f>
        <v>0</v>
      </c>
      <c r="CL446" s="113">
        <f>IF(CH$1="","",SUM(CL404,CL440,CL445))</f>
        <v>0</v>
      </c>
      <c r="CM446" s="410"/>
      <c r="CN446" s="322"/>
      <c r="CO446" s="113">
        <f>IF(CO$1="","",SUM(CO404,CO440,CO445))</f>
        <v>0</v>
      </c>
      <c r="CP446" s="113">
        <f>IF(CO$1="","",SUM(CP404,CP440,CP445))</f>
        <v>0</v>
      </c>
      <c r="CQ446" s="113">
        <f t="shared" si="660"/>
        <v>0</v>
      </c>
      <c r="CR446" s="113">
        <f>IF(CO$1="","",SUM(CR404,CR440,CR445))</f>
        <v>0</v>
      </c>
      <c r="CS446" s="113">
        <f>IF(CO$1="","",SUM(CS404,CS440,CS445))</f>
        <v>0</v>
      </c>
      <c r="CT446" s="410"/>
      <c r="CU446" s="322"/>
      <c r="CV446" s="113">
        <f>IF(CV$1="","",SUM(CV404,CV440,CV445))</f>
        <v>0</v>
      </c>
      <c r="CW446" s="113">
        <f>IF(CV$1="","",SUM(CW404,CW440,CW445))</f>
        <v>0</v>
      </c>
      <c r="CX446" s="113">
        <f t="shared" si="661"/>
        <v>0</v>
      </c>
      <c r="CY446" s="113">
        <f>IF(CV$1="","",SUM(CY404,CY440,CY445))</f>
        <v>0</v>
      </c>
      <c r="CZ446" s="113">
        <f>IF(CV$1="","",SUM(CZ404,CZ440,CZ445))</f>
        <v>0</v>
      </c>
      <c r="DA446" s="410"/>
      <c r="DB446" s="322"/>
      <c r="DC446" s="113">
        <f>IF(DC$1="","",SUM(DC404,DC440,DC445))</f>
        <v>0</v>
      </c>
      <c r="DD446" s="113">
        <f>IF(DC$1="","",SUM(DD404,DD440,DD445))</f>
        <v>0</v>
      </c>
      <c r="DE446" s="113">
        <f t="shared" si="662"/>
        <v>0</v>
      </c>
      <c r="DF446" s="113">
        <f>IF(DC$1="","",SUM(DF404,DF440,DF445))</f>
        <v>0</v>
      </c>
      <c r="DG446" s="113">
        <f>IF(DC$1="","",SUM(DG404,DG440,DG445))</f>
        <v>0</v>
      </c>
      <c r="DH446" s="410"/>
      <c r="DI446" s="322"/>
      <c r="DJ446" s="113">
        <f>IF(DJ$1="","",SUM(DJ404,DJ440,DJ445))</f>
        <v>0</v>
      </c>
      <c r="DK446" s="113">
        <f>IF(DJ$1="","",SUM(DK404,DK440,DK445))</f>
        <v>0</v>
      </c>
      <c r="DL446" s="113">
        <f t="shared" si="663"/>
        <v>0</v>
      </c>
      <c r="DM446" s="113">
        <f>IF(DJ$1="","",SUM(DM404,DM440,DM445))</f>
        <v>0</v>
      </c>
      <c r="DN446" s="113">
        <f>IF(DJ$1="","",SUM(DN404,DN440,DN445))</f>
        <v>0</v>
      </c>
      <c r="DO446" s="410"/>
      <c r="DP446" s="322"/>
      <c r="DQ446" s="113">
        <f>IF(DQ$1="","",SUM(DQ404,DQ440,DQ445))</f>
        <v>0</v>
      </c>
      <c r="DR446" s="113">
        <f>IF(DQ$1="","",SUM(DR404,DR440,DR445))</f>
        <v>0</v>
      </c>
      <c r="DS446" s="113">
        <f t="shared" si="664"/>
        <v>0</v>
      </c>
      <c r="DT446" s="113">
        <f>IF(DQ$1="","",SUM(DT404,DT440,DT445))</f>
        <v>0</v>
      </c>
      <c r="DU446" s="113">
        <f>IF(DQ$1="","",SUM(DU404,DU440,DU445))</f>
        <v>0</v>
      </c>
      <c r="DV446" s="410"/>
    </row>
    <row r="447" spans="1:126" ht="15" x14ac:dyDescent="0.25">
      <c r="A447" s="340" t="s">
        <v>368</v>
      </c>
      <c r="B447" s="329"/>
      <c r="C447" s="127">
        <f>SUMIF($H$4:$H447,MID($H447,3,10),C$4:C447)</f>
        <v>0</v>
      </c>
      <c r="D447" s="330">
        <f>SUMIF($H$4:$H447,MID($H447,3,10),D$4:D447)</f>
        <v>0</v>
      </c>
      <c r="E447" s="330">
        <f>SUMIF($H$4:$H447,MID($H447,3,10),E$4:E447)</f>
        <v>0</v>
      </c>
      <c r="F447" s="331"/>
      <c r="G447" s="220"/>
      <c r="H447" s="323" t="s">
        <v>358</v>
      </c>
      <c r="I447" s="127">
        <f>IF(I$1="","",SUMIF($H$5:$H447,MID($H447,3,10),I$5:I447))</f>
        <v>0</v>
      </c>
      <c r="J447" s="127">
        <f>IF(J$1="","",SUMIF($H$5:$H447,MID($H447,3,10),J$5:J447))</f>
        <v>0</v>
      </c>
      <c r="K447" s="127">
        <f t="shared" si="648"/>
        <v>0</v>
      </c>
      <c r="L447" s="127">
        <f>IF(I$1="","",SUMIF($H$5:$H447,MID($H447,3,10),L$5:L447))</f>
        <v>0</v>
      </c>
      <c r="M447" s="127">
        <f>IF(I$1="","",SUMIF($H$5:$H447,MID($H447,3,10),M$5:M447))</f>
        <v>0</v>
      </c>
      <c r="N447" s="331"/>
      <c r="O447" s="322"/>
      <c r="P447" s="127">
        <f>IF(P$1="","",SUMIF($H$5:$H447,MID($H447,3,10),P$5:P447))</f>
        <v>0</v>
      </c>
      <c r="Q447" s="127">
        <f>IF(Q$1="","",SUMIF($H$5:$H447,MID($H447,3,10),Q$5:Q447))</f>
        <v>0</v>
      </c>
      <c r="R447" s="127">
        <f t="shared" si="649"/>
        <v>0</v>
      </c>
      <c r="S447" s="127">
        <f>IF(P$1="","",SUMIF($H$4:$H447,MID($H447,3,10),S$4:S447))</f>
        <v>0</v>
      </c>
      <c r="T447" s="127">
        <f>IF(P$1="","",SUMIF($H4:$H447,MID($H447,3,10),T4:T447))</f>
        <v>0</v>
      </c>
      <c r="U447" s="331"/>
      <c r="V447" s="322"/>
      <c r="W447" s="127">
        <f>IF(W$1="","",SUMIF($H$5:$H447,MID($H447,3,10),W$5:W447))</f>
        <v>0</v>
      </c>
      <c r="X447" s="127">
        <f>IF(X$1="","",SUMIF($H$5:$H447,MID($H447,3,10),X$5:X447))</f>
        <v>0</v>
      </c>
      <c r="Y447" s="127">
        <f t="shared" si="650"/>
        <v>0</v>
      </c>
      <c r="Z447" s="127">
        <f>IF(W$1="","",SUMIF($H$4:$H447,MID($H447,3,10),Z$4:Z447))</f>
        <v>0</v>
      </c>
      <c r="AA447" s="127">
        <f>IF(W$1="","",SUMIF($H4:$H447,MID($H447,3,10),AA4:AA447))</f>
        <v>0</v>
      </c>
      <c r="AB447" s="407"/>
      <c r="AC447" s="322"/>
      <c r="AD447" s="127">
        <f>IF(AD$1="","",SUMIF($H$5:$H447,MID($H447,3,10),AD$5:AD447))</f>
        <v>0</v>
      </c>
      <c r="AE447" s="127">
        <f>IF(AE$1="","",SUMIF($H$5:$H447,MID($H447,3,10),AE$5:AE447))</f>
        <v>0</v>
      </c>
      <c r="AF447" s="127">
        <f t="shared" si="651"/>
        <v>0</v>
      </c>
      <c r="AG447" s="127">
        <f>IF(AD$1="","",SUMIF($H$4:$H447,MID($H447,3,10),AG$4:AG447))</f>
        <v>0</v>
      </c>
      <c r="AH447" s="127">
        <f>IF(AD$1="","",SUMIF($H4:$H447,MID($H447,3,10),AH4:AH447))</f>
        <v>0</v>
      </c>
      <c r="AI447" s="407"/>
      <c r="AJ447" s="322"/>
      <c r="AK447" s="127">
        <f>IF(AK$1="","",SUMIF($H$5:$H447,MID($H447,3,10),AK$5:AK447))</f>
        <v>0</v>
      </c>
      <c r="AL447" s="127">
        <f>IF(AL$1="","",SUMIF($H$5:$H447,MID($H447,3,10),AL$5:AL447))</f>
        <v>0</v>
      </c>
      <c r="AM447" s="127">
        <f t="shared" si="652"/>
        <v>0</v>
      </c>
      <c r="AN447" s="127">
        <f>IF(AK$1="","",SUMIF($H$4:$H447,MID($H447,3,10),AN$4:AN447))</f>
        <v>0</v>
      </c>
      <c r="AO447" s="127">
        <f>IF(AK$1="","",SUMIF($H4:$H447,MID($H447,3,10),AO4:AO447))</f>
        <v>0</v>
      </c>
      <c r="AP447" s="407"/>
      <c r="AQ447" s="322"/>
      <c r="AR447" s="127">
        <f>IF(AR$1="","",SUMIF($H$5:$H447,MID($H447,3,10),AR$5:AR447))</f>
        <v>0</v>
      </c>
      <c r="AS447" s="127">
        <f>IF(AS$1="","",SUMIF($H$5:$H447,MID($H447,3,10),AS$5:AS447))</f>
        <v>0</v>
      </c>
      <c r="AT447" s="127">
        <f t="shared" si="653"/>
        <v>0</v>
      </c>
      <c r="AU447" s="127">
        <f>IF(AR$1="","",SUMIF($H$4:$H447,MID($H447,3,10),AU$4:AU447))</f>
        <v>0</v>
      </c>
      <c r="AV447" s="127">
        <f>IF(AR$1="","",SUMIF($H4:$H447,MID($H447,3,10),AV4:AV447))</f>
        <v>0</v>
      </c>
      <c r="AW447" s="407"/>
      <c r="AX447" s="322"/>
      <c r="AY447" s="127">
        <f>IF(AY$1="","",SUMIF($H$5:$H447,MID($H447,3,10),AY$5:AY447))</f>
        <v>0</v>
      </c>
      <c r="AZ447" s="127">
        <f>IF(AZ$1="","",SUMIF($H$5:$H447,MID($H447,3,10),AZ$5:AZ447))</f>
        <v>0</v>
      </c>
      <c r="BA447" s="127">
        <f t="shared" si="654"/>
        <v>0</v>
      </c>
      <c r="BB447" s="127">
        <f>IF(AY$1="","",SUMIF($H$4:$H447,MID($H447,3,10),BB$4:BB447))</f>
        <v>0</v>
      </c>
      <c r="BC447" s="127">
        <f>IF(AY$1="","",SUMIF($H4:$H447,MID($H447,3,10),BC4:BC447))</f>
        <v>0</v>
      </c>
      <c r="BD447" s="407"/>
      <c r="BE447" s="322"/>
      <c r="BF447" s="127">
        <f>IF(BF$1="","",SUMIF($H$5:$H447,MID($H447,3,10),BF$5:BF447))</f>
        <v>0</v>
      </c>
      <c r="BG447" s="127">
        <f>IF(BG$1="","",SUMIF($H$5:$H447,MID($H447,3,10),BG$5:BG447))</f>
        <v>0</v>
      </c>
      <c r="BH447" s="127">
        <f t="shared" si="655"/>
        <v>0</v>
      </c>
      <c r="BI447" s="127">
        <f>IF(BF$1="","",SUMIF($H$4:$H447,MID($H447,3,10),BI$4:BI447))</f>
        <v>0</v>
      </c>
      <c r="BJ447" s="127">
        <f>IF(BF$1="","",SUMIF($H4:$H447,MID($H447,3,10),BJ4:BJ447))</f>
        <v>0</v>
      </c>
      <c r="BK447" s="407"/>
      <c r="BL447" s="322"/>
      <c r="BM447" s="127">
        <f>IF(BM$1="","",SUMIF($H$5:$H447,MID($H447,3,10),BM$5:BM447))</f>
        <v>0</v>
      </c>
      <c r="BN447" s="127">
        <f>IF(BN$1="","",SUMIF($H$5:$H447,MID($H447,3,10),BN$5:BN447))</f>
        <v>0</v>
      </c>
      <c r="BO447" s="127">
        <f t="shared" si="656"/>
        <v>0</v>
      </c>
      <c r="BP447" s="127">
        <f>IF(BM$1="","",SUMIF($H$4:$H447,MID($H447,3,10),BP$4:BP447))</f>
        <v>0</v>
      </c>
      <c r="BQ447" s="127">
        <f>IF(BM$1="","",SUMIF($H4:$H447,MID($H447,3,10),BQ4:BQ447))</f>
        <v>0</v>
      </c>
      <c r="BR447" s="407"/>
      <c r="BS447" s="322"/>
      <c r="BT447" s="127">
        <f>IF(BT$1="","",SUMIF($H$5:$H447,MID($H447,3,10),BT$5:BT447))</f>
        <v>0</v>
      </c>
      <c r="BU447" s="127">
        <f>IF(BU$1="","",SUMIF($H$5:$H447,MID($H447,3,10),BU$5:BU447))</f>
        <v>0</v>
      </c>
      <c r="BV447" s="127">
        <f t="shared" si="657"/>
        <v>0</v>
      </c>
      <c r="BW447" s="127">
        <f>IF(BT$1="","",SUMIF($H$4:$H447,MID($H447,3,10),BW$4:BW447))</f>
        <v>0</v>
      </c>
      <c r="BX447" s="127">
        <f>IF(BT$1="","",SUMIF($H4:$H447,MID($H447,3,10),BX4:BX447))</f>
        <v>0</v>
      </c>
      <c r="BY447" s="407"/>
      <c r="BZ447" s="322"/>
      <c r="CA447" s="127">
        <f>IF(CA$1="","",SUMIF($H$5:$H447,MID($H447,3,10),CA$5:CA447))</f>
        <v>0</v>
      </c>
      <c r="CB447" s="127">
        <f>IF(CB$1="","",SUMIF($H$5:$H447,MID($H447,3,10),CB$5:CB447))</f>
        <v>0</v>
      </c>
      <c r="CC447" s="127">
        <f t="shared" si="658"/>
        <v>0</v>
      </c>
      <c r="CD447" s="127">
        <f>IF(CA$1="","",SUMIF($H$4:$H447,MID($H447,3,10),CD$4:CD447))</f>
        <v>0</v>
      </c>
      <c r="CE447" s="127">
        <f>IF(CA$1="","",SUMIF($H4:$H447,MID($H447,3,10),CE4:CE447))</f>
        <v>0</v>
      </c>
      <c r="CF447" s="407"/>
      <c r="CG447" s="322"/>
      <c r="CH447" s="127">
        <f>IF(CH$1="","",SUMIF($H$5:$H447,MID($H447,3,10),CH$5:CH447))</f>
        <v>0</v>
      </c>
      <c r="CI447" s="127">
        <f>IF(CI$1="","",SUMIF($H$5:$H447,MID($H447,3,10),CI$5:CI447))</f>
        <v>0</v>
      </c>
      <c r="CJ447" s="127">
        <f t="shared" si="659"/>
        <v>0</v>
      </c>
      <c r="CK447" s="127">
        <f>IF(CH$1="","",SUMIF($H$4:$H447,MID($H447,3,10),CK$4:CK447))</f>
        <v>0</v>
      </c>
      <c r="CL447" s="127">
        <f>IF(CH$1="","",SUMIF($H4:$H447,MID($H447,3,10),CL4:CL447))</f>
        <v>0</v>
      </c>
      <c r="CM447" s="407"/>
      <c r="CN447" s="322"/>
      <c r="CO447" s="127">
        <f>IF(CO$1="","",SUMIF($H$5:$H447,MID($H447,3,10),CO$5:CO447))</f>
        <v>0</v>
      </c>
      <c r="CP447" s="127">
        <f>IF(CP$1="","",SUMIF($H$5:$H447,MID($H447,3,10),CP$5:CP447))</f>
        <v>0</v>
      </c>
      <c r="CQ447" s="127">
        <f t="shared" si="660"/>
        <v>0</v>
      </c>
      <c r="CR447" s="127">
        <f>IF(CO$1="","",SUMIF($H$4:$H447,MID($H447,3,10),CR$4:CR447))</f>
        <v>0</v>
      </c>
      <c r="CS447" s="127">
        <f>IF(CO$1="","",SUMIF($H4:$H447,MID($H447,3,10),CS4:CS447))</f>
        <v>0</v>
      </c>
      <c r="CT447" s="407"/>
      <c r="CU447" s="322"/>
      <c r="CV447" s="127">
        <f>IF(CV$1="","",SUMIF($H$5:$H447,MID($H447,3,10),CV$5:CV447))</f>
        <v>0</v>
      </c>
      <c r="CW447" s="127">
        <f>IF(CW$1="","",SUMIF($H$5:$H447,MID($H447,3,10),CW$5:CW447))</f>
        <v>0</v>
      </c>
      <c r="CX447" s="127">
        <f t="shared" si="661"/>
        <v>0</v>
      </c>
      <c r="CY447" s="127">
        <f>IF(CV$1="","",SUMIF($H$4:$H447,MID($H447,3,10),CY$4:CY447))</f>
        <v>0</v>
      </c>
      <c r="CZ447" s="127">
        <f>IF(CV$1="","",SUMIF($H4:$H447,MID($H447,3,10),CZ4:CZ447))</f>
        <v>0</v>
      </c>
      <c r="DA447" s="407"/>
      <c r="DB447" s="322"/>
      <c r="DC447" s="127">
        <f>IF(DC$1="","",SUMIF($H$5:$H447,MID($H447,3,10),DC$5:DC447))</f>
        <v>0</v>
      </c>
      <c r="DD447" s="127">
        <f>IF(DD$1="","",SUMIF($H$5:$H447,MID($H447,3,10),DD$5:DD447))</f>
        <v>0</v>
      </c>
      <c r="DE447" s="127">
        <f t="shared" si="662"/>
        <v>0</v>
      </c>
      <c r="DF447" s="127">
        <f>IF(DC$1="","",SUMIF($H$4:$H447,MID($H447,3,10),DF$4:DF447))</f>
        <v>0</v>
      </c>
      <c r="DG447" s="127">
        <f>IF(DC$1="","",SUMIF($H4:$H447,MID($H447,3,10),DG4:DG447))</f>
        <v>0</v>
      </c>
      <c r="DH447" s="407"/>
      <c r="DI447" s="322"/>
      <c r="DJ447" s="127">
        <f>IF(DJ$1="","",SUMIF($H$5:$H447,MID($H447,3,10),DJ$5:DJ447))</f>
        <v>0</v>
      </c>
      <c r="DK447" s="127">
        <f>IF(DK$1="","",SUMIF($H$5:$H447,MID($H447,3,10),DK$5:DK447))</f>
        <v>0</v>
      </c>
      <c r="DL447" s="127">
        <f t="shared" si="663"/>
        <v>0</v>
      </c>
      <c r="DM447" s="127">
        <f>IF(DJ$1="","",SUMIF($H$4:$H447,MID($H447,3,10),DM$4:DM447))</f>
        <v>0</v>
      </c>
      <c r="DN447" s="127">
        <f>IF(DJ$1="","",SUMIF($H4:$H447,MID($H447,3,10),DN4:DN447))</f>
        <v>0</v>
      </c>
      <c r="DO447" s="407"/>
      <c r="DP447" s="322"/>
      <c r="DQ447" s="127">
        <f>IF(DQ$1="","",SUMIF($H$5:$H447,MID($H447,3,10),DQ$5:DQ447))</f>
        <v>0</v>
      </c>
      <c r="DR447" s="127">
        <f>IF(DR$1="","",SUMIF($H$5:$H447,MID($H447,3,10),DR$5:DR447))</f>
        <v>0</v>
      </c>
      <c r="DS447" s="127">
        <f t="shared" si="664"/>
        <v>0</v>
      </c>
      <c r="DT447" s="127">
        <f>IF(DQ$1="","",SUMIF($H$4:$H447,MID($H447,3,10),DT$4:DT447))</f>
        <v>0</v>
      </c>
      <c r="DU447" s="127">
        <f>IF(DQ$1="","",SUMIF($H4:$H447,MID($H447,3,10),DU4:DU447))</f>
        <v>0</v>
      </c>
      <c r="DV447" s="407"/>
    </row>
    <row r="448" spans="1:126" ht="15" x14ac:dyDescent="0.25">
      <c r="A448" s="341" t="s">
        <v>369</v>
      </c>
      <c r="B448" s="326"/>
      <c r="C448" s="327">
        <f>SUMIF($H$4:$H447,MID($H448,3,10),C$4:C447)</f>
        <v>0</v>
      </c>
      <c r="D448" s="327">
        <f>SUMIF($H$4:$H447,MID($H448,3,10),D$4:D447)</f>
        <v>0</v>
      </c>
      <c r="E448" s="327">
        <f>SUMIF($H$4:$H447,MID($H448,3,10),E$4:E447)</f>
        <v>0</v>
      </c>
      <c r="F448" s="328"/>
      <c r="G448" s="220"/>
      <c r="H448" s="323" t="s">
        <v>359</v>
      </c>
      <c r="I448" s="127">
        <f>IF(I$1="","",SUMIF($H$5:$H448,MID($H448,3,10),I$5:I448))</f>
        <v>0</v>
      </c>
      <c r="J448" s="127">
        <f>IF(J$1="","",SUMIF($H$5:$H448,MID($H448,3,10),J$5:J448))</f>
        <v>0</v>
      </c>
      <c r="K448" s="115">
        <f t="shared" si="648"/>
        <v>0</v>
      </c>
      <c r="L448" s="127">
        <f>IF(I$1="","",SUMIF($H5:$H448,MID($H448,3,10),L$5:L448))</f>
        <v>0</v>
      </c>
      <c r="M448" s="127">
        <f>IF(I$1="","",SUMIF($H5:$H448,MID($H448,3,10),M$5:M448))</f>
        <v>0</v>
      </c>
      <c r="N448" s="328"/>
      <c r="O448" s="322"/>
      <c r="P448" s="127">
        <f>IF(P$1="","",SUMIF($H$5:$H448,MID($H448,3,10),P$5:P448))</f>
        <v>0</v>
      </c>
      <c r="Q448" s="127">
        <f>IF(Q$1="","",SUMIF($H$5:$H448,MID($H448,3,10),Q$5:Q448))</f>
        <v>0</v>
      </c>
      <c r="R448" s="115">
        <f t="shared" si="649"/>
        <v>0</v>
      </c>
      <c r="S448" s="115">
        <f>IF(P$1="","",SUMIF($H$4:$H447,MID($H448,3,10),S$4:S447))</f>
        <v>0</v>
      </c>
      <c r="T448" s="115">
        <f>IF(P$1="","",SUMIF($H4:$H447,MID($H448,3,10),T$4:T447))</f>
        <v>0</v>
      </c>
      <c r="U448" s="328"/>
      <c r="V448" s="322"/>
      <c r="W448" s="127">
        <f>IF(W$1="","",SUMIF($H$5:$H448,MID($H448,3,10),W$5:W448))</f>
        <v>0</v>
      </c>
      <c r="X448" s="127">
        <f>IF(X$1="","",SUMIF($H$5:$H448,MID($H448,3,10),X$5:X448))</f>
        <v>0</v>
      </c>
      <c r="Y448" s="115">
        <f t="shared" si="650"/>
        <v>0</v>
      </c>
      <c r="Z448" s="115">
        <f>IF(W$1="","",SUMIF($H$4:$H447,MID($H448,3,10),Z$4:Z447))</f>
        <v>0</v>
      </c>
      <c r="AA448" s="115">
        <f>IF(W$1="","",SUMIF($H4:$H447,MID($H448,3,10),AA$4:AA447))</f>
        <v>0</v>
      </c>
      <c r="AB448" s="407"/>
      <c r="AC448" s="322"/>
      <c r="AD448" s="127">
        <f>IF(AD$1="","",SUMIF($H$5:$H448,MID($H448,3,10),AD$5:AD448))</f>
        <v>0</v>
      </c>
      <c r="AE448" s="127">
        <f>IF(AE$1="","",SUMIF($H$5:$H448,MID($H448,3,10),AE$5:AE448))</f>
        <v>0</v>
      </c>
      <c r="AF448" s="115">
        <f t="shared" si="651"/>
        <v>0</v>
      </c>
      <c r="AG448" s="115">
        <f>IF(AD$1="","",SUMIF($H$4:$H447,MID($H448,3,10),AG$4:AG447))</f>
        <v>0</v>
      </c>
      <c r="AH448" s="115">
        <f>IF(AD$1="","",SUMIF($H4:$H447,MID($H448,3,10),AH$4:AH447))</f>
        <v>0</v>
      </c>
      <c r="AI448" s="407"/>
      <c r="AJ448" s="322"/>
      <c r="AK448" s="127">
        <f>IF(AK$1="","",SUMIF($H$5:$H448,MID($H448,3,10),AK$5:AK448))</f>
        <v>0</v>
      </c>
      <c r="AL448" s="127">
        <f>IF(AL$1="","",SUMIF($H$5:$H448,MID($H448,3,10),AL$5:AL448))</f>
        <v>0</v>
      </c>
      <c r="AM448" s="115">
        <f t="shared" si="652"/>
        <v>0</v>
      </c>
      <c r="AN448" s="115">
        <f>IF(AK$1="","",SUMIF($H$4:$H447,MID($H448,3,10),AN$4:AN447))</f>
        <v>0</v>
      </c>
      <c r="AO448" s="115">
        <f>IF(AK$1="","",SUMIF($H4:$H447,MID($H448,3,10),AO$4:AO447))</f>
        <v>0</v>
      </c>
      <c r="AP448" s="407"/>
      <c r="AQ448" s="322"/>
      <c r="AR448" s="127">
        <f>IF(AR$1="","",SUMIF($H$5:$H448,MID($H448,3,10),AR$5:AR448))</f>
        <v>0</v>
      </c>
      <c r="AS448" s="127">
        <f>IF(AS$1="","",SUMIF($H$5:$H448,MID($H448,3,10),AS$5:AS448))</f>
        <v>0</v>
      </c>
      <c r="AT448" s="115">
        <f t="shared" si="653"/>
        <v>0</v>
      </c>
      <c r="AU448" s="115">
        <f>IF(AR$1="","",SUMIF($H$4:$H447,MID($H448,3,10),AU$4:AU447))</f>
        <v>0</v>
      </c>
      <c r="AV448" s="115">
        <f>IF(AR$1="","",SUMIF($H4:$H447,MID($H448,3,10),AV$4:AV447))</f>
        <v>0</v>
      </c>
      <c r="AW448" s="407"/>
      <c r="AX448" s="322"/>
      <c r="AY448" s="127">
        <f>IF(AY$1="","",SUMIF($H$5:$H448,MID($H448,3,10),AY$5:AY448))</f>
        <v>0</v>
      </c>
      <c r="AZ448" s="127">
        <f>IF(AZ$1="","",SUMIF($H$5:$H448,MID($H448,3,10),AZ$5:AZ448))</f>
        <v>0</v>
      </c>
      <c r="BA448" s="115">
        <f t="shared" si="654"/>
        <v>0</v>
      </c>
      <c r="BB448" s="115">
        <f>IF(AY$1="","",SUMIF($H$4:$H447,MID($H448,3,10),BB$4:BB447))</f>
        <v>0</v>
      </c>
      <c r="BC448" s="115">
        <f>IF(AY$1="","",SUMIF($H4:$H447,MID($H448,3,10),BC$4:BC447))</f>
        <v>0</v>
      </c>
      <c r="BD448" s="407"/>
      <c r="BE448" s="322"/>
      <c r="BF448" s="127">
        <f>IF(BF$1="","",SUMIF($H$5:$H448,MID($H448,3,10),BF$5:BF448))</f>
        <v>0</v>
      </c>
      <c r="BG448" s="127">
        <f>IF(BG$1="","",SUMIF($H$5:$H448,MID($H448,3,10),BG$5:BG448))</f>
        <v>0</v>
      </c>
      <c r="BH448" s="115">
        <f t="shared" si="655"/>
        <v>0</v>
      </c>
      <c r="BI448" s="115">
        <f>IF(BF$1="","",SUMIF($H$4:$H447,MID($H448,3,10),BI$4:BI447))</f>
        <v>0</v>
      </c>
      <c r="BJ448" s="115">
        <f>IF(BF$1="","",SUMIF($H4:$H447,MID($H448,3,10),BJ$4:BJ447))</f>
        <v>0</v>
      </c>
      <c r="BK448" s="407"/>
      <c r="BL448" s="322"/>
      <c r="BM448" s="127">
        <f>IF(BM$1="","",SUMIF($H$5:$H448,MID($H448,3,10),BM$5:BM448))</f>
        <v>0</v>
      </c>
      <c r="BN448" s="127">
        <f>IF(BN$1="","",SUMIF($H$5:$H448,MID($H448,3,10),BN$5:BN448))</f>
        <v>0</v>
      </c>
      <c r="BO448" s="115">
        <f t="shared" si="656"/>
        <v>0</v>
      </c>
      <c r="BP448" s="115">
        <f>IF(BM$1="","",SUMIF($H$4:$H447,MID($H448,3,10),BP$4:BP447))</f>
        <v>0</v>
      </c>
      <c r="BQ448" s="115">
        <f>IF(BM$1="","",SUMIF($H4:$H447,MID($H448,3,10),BQ$4:BQ447))</f>
        <v>0</v>
      </c>
      <c r="BR448" s="407"/>
      <c r="BS448" s="322"/>
      <c r="BT448" s="127">
        <f>IF(BT$1="","",SUMIF($H$5:$H448,MID($H448,3,10),BT$5:BT448))</f>
        <v>0</v>
      </c>
      <c r="BU448" s="127">
        <f>IF(BU$1="","",SUMIF($H$5:$H448,MID($H448,3,10),BU$5:BU448))</f>
        <v>0</v>
      </c>
      <c r="BV448" s="115">
        <f t="shared" si="657"/>
        <v>0</v>
      </c>
      <c r="BW448" s="115">
        <f>IF(BT$1="","",SUMIF($H$4:$H447,MID($H448,3,10),BW$4:BW447))</f>
        <v>0</v>
      </c>
      <c r="BX448" s="115">
        <f>IF(BT$1="","",SUMIF($H4:$H447,MID($H448,3,10),BX$4:BX447))</f>
        <v>0</v>
      </c>
      <c r="BY448" s="407"/>
      <c r="BZ448" s="322"/>
      <c r="CA448" s="127">
        <f>IF(CA$1="","",SUMIF($H$5:$H448,MID($H448,3,10),CA$5:CA448))</f>
        <v>0</v>
      </c>
      <c r="CB448" s="127">
        <f>IF(CB$1="","",SUMIF($H$5:$H448,MID($H448,3,10),CB$5:CB448))</f>
        <v>0</v>
      </c>
      <c r="CC448" s="115">
        <f t="shared" si="658"/>
        <v>0</v>
      </c>
      <c r="CD448" s="115">
        <f>IF(CA$1="","",SUMIF($H$4:$H447,MID($H448,3,10),CD$4:CD447))</f>
        <v>0</v>
      </c>
      <c r="CE448" s="115">
        <f>IF(CA$1="","",SUMIF($H4:$H447,MID($H448,3,10),CE$4:CE447))</f>
        <v>0</v>
      </c>
      <c r="CF448" s="407"/>
      <c r="CG448" s="322"/>
      <c r="CH448" s="127">
        <f>IF(CH$1="","",SUMIF($H$5:$H448,MID($H448,3,10),CH$5:CH448))</f>
        <v>0</v>
      </c>
      <c r="CI448" s="127">
        <f>IF(CI$1="","",SUMIF($H$5:$H448,MID($H448,3,10),CI$5:CI448))</f>
        <v>0</v>
      </c>
      <c r="CJ448" s="115">
        <f t="shared" si="659"/>
        <v>0</v>
      </c>
      <c r="CK448" s="115">
        <f>IF(CH$1="","",SUMIF($H$4:$H447,MID($H448,3,10),CK$4:CK447))</f>
        <v>0</v>
      </c>
      <c r="CL448" s="115">
        <f>IF(CH$1="","",SUMIF($H4:$H447,MID($H448,3,10),CL$4:CL447))</f>
        <v>0</v>
      </c>
      <c r="CM448" s="407"/>
      <c r="CN448" s="322"/>
      <c r="CO448" s="127">
        <f>IF(CO$1="","",SUMIF($H$5:$H448,MID($H448,3,10),CO$5:CO448))</f>
        <v>0</v>
      </c>
      <c r="CP448" s="127">
        <f>IF(CP$1="","",SUMIF($H$5:$H448,MID($H448,3,10),CP$5:CP448))</f>
        <v>0</v>
      </c>
      <c r="CQ448" s="115">
        <f t="shared" si="660"/>
        <v>0</v>
      </c>
      <c r="CR448" s="115">
        <f>IF(CO$1="","",SUMIF($H$4:$H447,MID($H448,3,10),CR$4:CR447))</f>
        <v>0</v>
      </c>
      <c r="CS448" s="115">
        <f>IF(CO$1="","",SUMIF($H4:$H447,MID($H448,3,10),CS$4:CS447))</f>
        <v>0</v>
      </c>
      <c r="CT448" s="407"/>
      <c r="CU448" s="322"/>
      <c r="CV448" s="127">
        <f>IF(CV$1="","",SUMIF($H$5:$H448,MID($H448,3,10),CV$5:CV448))</f>
        <v>0</v>
      </c>
      <c r="CW448" s="127">
        <f>IF(CW$1="","",SUMIF($H$5:$H448,MID($H448,3,10),CW$5:CW448))</f>
        <v>0</v>
      </c>
      <c r="CX448" s="115">
        <f t="shared" si="661"/>
        <v>0</v>
      </c>
      <c r="CY448" s="115">
        <f>IF(CV$1="","",SUMIF($H$4:$H447,MID($H448,3,10),CY$4:CY447))</f>
        <v>0</v>
      </c>
      <c r="CZ448" s="115">
        <f>IF(CV$1="","",SUMIF($H4:$H447,MID($H448,3,10),CZ$4:CZ447))</f>
        <v>0</v>
      </c>
      <c r="DA448" s="407"/>
      <c r="DB448" s="322"/>
      <c r="DC448" s="127">
        <f>IF(DC$1="","",SUMIF($H$5:$H448,MID($H448,3,10),DC$5:DC448))</f>
        <v>0</v>
      </c>
      <c r="DD448" s="127">
        <f>IF(DD$1="","",SUMIF($H$5:$H448,MID($H448,3,10),DD$5:DD448))</f>
        <v>0</v>
      </c>
      <c r="DE448" s="115">
        <f t="shared" si="662"/>
        <v>0</v>
      </c>
      <c r="DF448" s="115">
        <f>IF(DC$1="","",SUMIF($H$4:$H447,MID($H448,3,10),DF$4:DF447))</f>
        <v>0</v>
      </c>
      <c r="DG448" s="115">
        <f>IF(DC$1="","",SUMIF($H4:$H447,MID($H448,3,10),DG$4:DG447))</f>
        <v>0</v>
      </c>
      <c r="DH448" s="407"/>
      <c r="DI448" s="322"/>
      <c r="DJ448" s="127">
        <f>IF(DJ$1="","",SUMIF($H$5:$H448,MID($H448,3,10),DJ$5:DJ448))</f>
        <v>0</v>
      </c>
      <c r="DK448" s="127">
        <f>IF(DK$1="","",SUMIF($H$5:$H448,MID($H448,3,10),DK$5:DK448))</f>
        <v>0</v>
      </c>
      <c r="DL448" s="115">
        <f t="shared" si="663"/>
        <v>0</v>
      </c>
      <c r="DM448" s="115">
        <f>IF(DJ$1="","",SUMIF($H$4:$H447,MID($H448,3,10),DM$4:DM447))</f>
        <v>0</v>
      </c>
      <c r="DN448" s="115">
        <f>IF(DJ$1="","",SUMIF($H4:$H447,MID($H448,3,10),DN$4:DN447))</f>
        <v>0</v>
      </c>
      <c r="DO448" s="407"/>
      <c r="DP448" s="322"/>
      <c r="DQ448" s="127">
        <f>IF(DQ$1="","",SUMIF($H$5:$H448,MID($H448,3,10),DQ$5:DQ448))</f>
        <v>0</v>
      </c>
      <c r="DR448" s="127">
        <f>IF(DR$1="","",SUMIF($H$5:$H448,MID($H448,3,10),DR$5:DR448))</f>
        <v>0</v>
      </c>
      <c r="DS448" s="115">
        <f t="shared" si="664"/>
        <v>0</v>
      </c>
      <c r="DT448" s="115">
        <f>IF(DQ$1="","",SUMIF($H$4:$H447,MID($H448,3,10),DT$4:DT447))</f>
        <v>0</v>
      </c>
      <c r="DU448" s="115">
        <f>IF(DQ$1="","",SUMIF($H4:$H447,MID($H448,3,10),DU$4:DU447))</f>
        <v>0</v>
      </c>
      <c r="DV448" s="407"/>
    </row>
    <row r="449" spans="1:126" ht="15" x14ac:dyDescent="0.25">
      <c r="A449" s="341" t="s">
        <v>370</v>
      </c>
      <c r="B449" s="326"/>
      <c r="C449" s="327">
        <f>SUMIF($H$4:$H448,MID($H449,3,10),C$4:C448)</f>
        <v>0</v>
      </c>
      <c r="D449" s="327">
        <f>SUMIF($H$4:$H448,MID($H449,3,10),D$4:D448)</f>
        <v>0</v>
      </c>
      <c r="E449" s="327">
        <f>SUMIF($H$4:$H448,MID($H449,3,10),E$4:E448)</f>
        <v>0</v>
      </c>
      <c r="F449" s="328"/>
      <c r="G449" s="220"/>
      <c r="H449" s="323" t="s">
        <v>402</v>
      </c>
      <c r="I449" s="127">
        <f>IF(I$1="","",SUMIF($H$5:$H449,MID($H449,3,10),I$5:I449))</f>
        <v>0</v>
      </c>
      <c r="J449" s="127">
        <f>IF(J$1="","",SUMIF($H$5:$H449,MID($H449,3,10),J$5:J449))</f>
        <v>0</v>
      </c>
      <c r="K449" s="115">
        <f t="shared" si="648"/>
        <v>0</v>
      </c>
      <c r="L449" s="127">
        <f>IF(I$1="","",SUMIF($H5:$H449,MID($H449,3,10),L$5:L449))</f>
        <v>0</v>
      </c>
      <c r="M449" s="127">
        <f>IF(I$1="","",SUMIF($H5:$H449,MID($H449,3,10),M$5:M449))</f>
        <v>0</v>
      </c>
      <c r="N449" s="328"/>
      <c r="O449" s="322"/>
      <c r="P449" s="127">
        <f>IF(P$1="","",SUMIF($H$5:$H449,MID($H449,3,10),P$5:P449))</f>
        <v>0</v>
      </c>
      <c r="Q449" s="127">
        <f>IF(Q$1="","",SUMIF($H$5:$H449,MID($H449,3,10),Q$5:Q449))</f>
        <v>0</v>
      </c>
      <c r="R449" s="115">
        <f t="shared" si="649"/>
        <v>0</v>
      </c>
      <c r="S449" s="115">
        <f>IF(P$1="","",SUMIF($H$4:$H448,MID($H449,3,10),S$4:S448))</f>
        <v>0</v>
      </c>
      <c r="T449" s="115">
        <f>IF(P$1="","",SUMIF($H4:$H448,MID($H449,3,10),T$4:T448))</f>
        <v>0</v>
      </c>
      <c r="U449" s="328"/>
      <c r="V449" s="322"/>
      <c r="W449" s="127">
        <f>IF(W$1="","",SUMIF($H$5:$H449,MID($H449,3,10),W$5:W449))</f>
        <v>0</v>
      </c>
      <c r="X449" s="127">
        <f>IF(X$1="","",SUMIF($H$5:$H449,MID($H449,3,10),X$5:X449))</f>
        <v>0</v>
      </c>
      <c r="Y449" s="115">
        <f t="shared" si="650"/>
        <v>0</v>
      </c>
      <c r="Z449" s="115">
        <f>IF(W$1="","",SUMIF($H$4:$H448,MID($H449,3,10),Z$4:Z448))</f>
        <v>0</v>
      </c>
      <c r="AA449" s="115">
        <f>IF(W$1="","",SUMIF($H4:$H448,MID($H449,3,10),AA$4:AA448))</f>
        <v>0</v>
      </c>
      <c r="AB449" s="407"/>
      <c r="AC449" s="322"/>
      <c r="AD449" s="127">
        <f>IF(AD$1="","",SUMIF($H$5:$H449,MID($H449,3,10),AD$5:AD449))</f>
        <v>0</v>
      </c>
      <c r="AE449" s="127">
        <f>IF(AE$1="","",SUMIF($H$5:$H449,MID($H449,3,10),AE$5:AE449))</f>
        <v>0</v>
      </c>
      <c r="AF449" s="115">
        <f t="shared" si="651"/>
        <v>0</v>
      </c>
      <c r="AG449" s="115">
        <f>IF(AD$1="","",SUMIF($H$4:$H448,MID($H449,3,10),AG$4:AG448))</f>
        <v>0</v>
      </c>
      <c r="AH449" s="115">
        <f>IF(AD$1="","",SUMIF($H4:$H448,MID($H449,3,10),AH$4:AH448))</f>
        <v>0</v>
      </c>
      <c r="AI449" s="407"/>
      <c r="AJ449" s="322"/>
      <c r="AK449" s="127">
        <f>IF(AK$1="","",SUMIF($H$5:$H449,MID($H449,3,10),AK$5:AK449))</f>
        <v>0</v>
      </c>
      <c r="AL449" s="127">
        <f>IF(AL$1="","",SUMIF($H$5:$H449,MID($H449,3,10),AL$5:AL449))</f>
        <v>0</v>
      </c>
      <c r="AM449" s="115">
        <f t="shared" si="652"/>
        <v>0</v>
      </c>
      <c r="AN449" s="115">
        <f>IF(AK$1="","",SUMIF($H$4:$H448,MID($H449,3,10),AN$4:AN448))</f>
        <v>0</v>
      </c>
      <c r="AO449" s="115">
        <f>IF(AK$1="","",SUMIF($H4:$H448,MID($H449,3,10),AO$4:AO448))</f>
        <v>0</v>
      </c>
      <c r="AP449" s="407"/>
      <c r="AQ449" s="322"/>
      <c r="AR449" s="127">
        <f>IF(AR$1="","",SUMIF($H$5:$H449,MID($H449,3,10),AR$5:AR449))</f>
        <v>0</v>
      </c>
      <c r="AS449" s="127">
        <f>IF(AS$1="","",SUMIF($H$5:$H449,MID($H449,3,10),AS$5:AS449))</f>
        <v>0</v>
      </c>
      <c r="AT449" s="115">
        <f t="shared" si="653"/>
        <v>0</v>
      </c>
      <c r="AU449" s="115">
        <f>IF(AR$1="","",SUMIF($H$4:$H448,MID($H449,3,10),AU$4:AU448))</f>
        <v>0</v>
      </c>
      <c r="AV449" s="115">
        <f>IF(AR$1="","",SUMIF($H4:$H448,MID($H449,3,10),AV$4:AV448))</f>
        <v>0</v>
      </c>
      <c r="AW449" s="407"/>
      <c r="AX449" s="322"/>
      <c r="AY449" s="127">
        <f>IF(AY$1="","",SUMIF($H$5:$H449,MID($H449,3,10),AY$5:AY449))</f>
        <v>0</v>
      </c>
      <c r="AZ449" s="127">
        <f>IF(AZ$1="","",SUMIF($H$5:$H449,MID($H449,3,10),AZ$5:AZ449))</f>
        <v>0</v>
      </c>
      <c r="BA449" s="115">
        <f t="shared" si="654"/>
        <v>0</v>
      </c>
      <c r="BB449" s="115">
        <f>IF(AY$1="","",SUMIF($H$4:$H448,MID($H449,3,10),BB$4:BB448))</f>
        <v>0</v>
      </c>
      <c r="BC449" s="115">
        <f>IF(AY$1="","",SUMIF($H4:$H448,MID($H449,3,10),BC$4:BC448))</f>
        <v>0</v>
      </c>
      <c r="BD449" s="407"/>
      <c r="BE449" s="322"/>
      <c r="BF449" s="127">
        <f>IF(BF$1="","",SUMIF($H$5:$H449,MID($H449,3,10),BF$5:BF449))</f>
        <v>0</v>
      </c>
      <c r="BG449" s="127">
        <f>IF(BG$1="","",SUMIF($H$5:$H449,MID($H449,3,10),BG$5:BG449))</f>
        <v>0</v>
      </c>
      <c r="BH449" s="115">
        <f t="shared" si="655"/>
        <v>0</v>
      </c>
      <c r="BI449" s="115">
        <f>IF(BF$1="","",SUMIF($H$4:$H448,MID($H449,3,10),BI$4:BI448))</f>
        <v>0</v>
      </c>
      <c r="BJ449" s="115">
        <f>IF(BF$1="","",SUMIF($H4:$H448,MID($H449,3,10),BJ$4:BJ448))</f>
        <v>0</v>
      </c>
      <c r="BK449" s="407"/>
      <c r="BL449" s="322"/>
      <c r="BM449" s="127">
        <f>IF(BM$1="","",SUMIF($H$5:$H449,MID($H449,3,10),BM$5:BM449))</f>
        <v>0</v>
      </c>
      <c r="BN449" s="127">
        <f>IF(BN$1="","",SUMIF($H$5:$H449,MID($H449,3,10),BN$5:BN449))</f>
        <v>0</v>
      </c>
      <c r="BO449" s="115">
        <f t="shared" si="656"/>
        <v>0</v>
      </c>
      <c r="BP449" s="115">
        <f>IF(BM$1="","",SUMIF($H$4:$H448,MID($H449,3,10),BP$4:BP448))</f>
        <v>0</v>
      </c>
      <c r="BQ449" s="115">
        <f>IF(BM$1="","",SUMIF($H4:$H448,MID($H449,3,10),BQ$4:BQ448))</f>
        <v>0</v>
      </c>
      <c r="BR449" s="407"/>
      <c r="BS449" s="322"/>
      <c r="BT449" s="127">
        <f>IF(BT$1="","",SUMIF($H$5:$H449,MID($H449,3,10),BT$5:BT449))</f>
        <v>0</v>
      </c>
      <c r="BU449" s="127">
        <f>IF(BU$1="","",SUMIF($H$5:$H449,MID($H449,3,10),BU$5:BU449))</f>
        <v>0</v>
      </c>
      <c r="BV449" s="115">
        <f t="shared" si="657"/>
        <v>0</v>
      </c>
      <c r="BW449" s="115">
        <f>IF(BT$1="","",SUMIF($H$4:$H448,MID($H449,3,10),BW$4:BW448))</f>
        <v>0</v>
      </c>
      <c r="BX449" s="115">
        <f>IF(BT$1="","",SUMIF($H4:$H448,MID($H449,3,10),BX$4:BX448))</f>
        <v>0</v>
      </c>
      <c r="BY449" s="407"/>
      <c r="BZ449" s="322"/>
      <c r="CA449" s="127">
        <f>IF(CA$1="","",SUMIF($H$5:$H449,MID($H449,3,10),CA$5:CA449))</f>
        <v>0</v>
      </c>
      <c r="CB449" s="127">
        <f>IF(CB$1="","",SUMIF($H$5:$H449,MID($H449,3,10),CB$5:CB449))</f>
        <v>0</v>
      </c>
      <c r="CC449" s="115">
        <f t="shared" si="658"/>
        <v>0</v>
      </c>
      <c r="CD449" s="115">
        <f>IF(CA$1="","",SUMIF($H$4:$H448,MID($H449,3,10),CD$4:CD448))</f>
        <v>0</v>
      </c>
      <c r="CE449" s="115">
        <f>IF(CA$1="","",SUMIF($H4:$H448,MID($H449,3,10),CE$4:CE448))</f>
        <v>0</v>
      </c>
      <c r="CF449" s="407"/>
      <c r="CG449" s="322"/>
      <c r="CH449" s="127">
        <f>IF(CH$1="","",SUMIF($H$5:$H449,MID($H449,3,10),CH$5:CH449))</f>
        <v>0</v>
      </c>
      <c r="CI449" s="127">
        <f>IF(CI$1="","",SUMIF($H$5:$H449,MID($H449,3,10),CI$5:CI449))</f>
        <v>0</v>
      </c>
      <c r="CJ449" s="115">
        <f t="shared" si="659"/>
        <v>0</v>
      </c>
      <c r="CK449" s="115">
        <f>IF(CH$1="","",SUMIF($H$4:$H448,MID($H449,3,10),CK$4:CK448))</f>
        <v>0</v>
      </c>
      <c r="CL449" s="115">
        <f>IF(CH$1="","",SUMIF($H4:$H448,MID($H449,3,10),CL$4:CL448))</f>
        <v>0</v>
      </c>
      <c r="CM449" s="407"/>
      <c r="CN449" s="322"/>
      <c r="CO449" s="127">
        <f>IF(CO$1="","",SUMIF($H$5:$H449,MID($H449,3,10),CO$5:CO449))</f>
        <v>0</v>
      </c>
      <c r="CP449" s="127">
        <f>IF(CP$1="","",SUMIF($H$5:$H449,MID($H449,3,10),CP$5:CP449))</f>
        <v>0</v>
      </c>
      <c r="CQ449" s="115">
        <f t="shared" si="660"/>
        <v>0</v>
      </c>
      <c r="CR449" s="115">
        <f>IF(CO$1="","",SUMIF($H$4:$H448,MID($H449,3,10),CR$4:CR448))</f>
        <v>0</v>
      </c>
      <c r="CS449" s="115">
        <f>IF(CO$1="","",SUMIF($H4:$H448,MID($H449,3,10),CS$4:CS448))</f>
        <v>0</v>
      </c>
      <c r="CT449" s="407"/>
      <c r="CU449" s="322"/>
      <c r="CV449" s="127">
        <f>IF(CV$1="","",SUMIF($H$5:$H449,MID($H449,3,10),CV$5:CV449))</f>
        <v>0</v>
      </c>
      <c r="CW449" s="127">
        <f>IF(CW$1="","",SUMIF($H$5:$H449,MID($H449,3,10),CW$5:CW449))</f>
        <v>0</v>
      </c>
      <c r="CX449" s="115">
        <f t="shared" si="661"/>
        <v>0</v>
      </c>
      <c r="CY449" s="115">
        <f>IF(CV$1="","",SUMIF($H$4:$H448,MID($H449,3,10),CY$4:CY448))</f>
        <v>0</v>
      </c>
      <c r="CZ449" s="115">
        <f>IF(CV$1="","",SUMIF($H4:$H448,MID($H449,3,10),CZ$4:CZ448))</f>
        <v>0</v>
      </c>
      <c r="DA449" s="407"/>
      <c r="DB449" s="322"/>
      <c r="DC449" s="127">
        <f>IF(DC$1="","",SUMIF($H$5:$H449,MID($H449,3,10),DC$5:DC449))</f>
        <v>0</v>
      </c>
      <c r="DD449" s="127">
        <f>IF(DD$1="","",SUMIF($H$5:$H449,MID($H449,3,10),DD$5:DD449))</f>
        <v>0</v>
      </c>
      <c r="DE449" s="115">
        <f t="shared" si="662"/>
        <v>0</v>
      </c>
      <c r="DF449" s="115">
        <f>IF(DC$1="","",SUMIF($H$4:$H448,MID($H449,3,10),DF$4:DF448))</f>
        <v>0</v>
      </c>
      <c r="DG449" s="115">
        <f>IF(DC$1="","",SUMIF($H4:$H448,MID($H449,3,10),DG$4:DG448))</f>
        <v>0</v>
      </c>
      <c r="DH449" s="407"/>
      <c r="DI449" s="322"/>
      <c r="DJ449" s="127">
        <f>IF(DJ$1="","",SUMIF($H$5:$H449,MID($H449,3,10),DJ$5:DJ449))</f>
        <v>0</v>
      </c>
      <c r="DK449" s="127">
        <f>IF(DK$1="","",SUMIF($H$5:$H449,MID($H449,3,10),DK$5:DK449))</f>
        <v>0</v>
      </c>
      <c r="DL449" s="115">
        <f t="shared" si="663"/>
        <v>0</v>
      </c>
      <c r="DM449" s="115">
        <f>IF(DJ$1="","",SUMIF($H$4:$H448,MID($H449,3,10),DM$4:DM448))</f>
        <v>0</v>
      </c>
      <c r="DN449" s="115">
        <f>IF(DJ$1="","",SUMIF($H4:$H448,MID($H449,3,10),DN$4:DN448))</f>
        <v>0</v>
      </c>
      <c r="DO449" s="407"/>
      <c r="DP449" s="322"/>
      <c r="DQ449" s="127">
        <f>IF(DQ$1="","",SUMIF($H$5:$H449,MID($H449,3,10),DQ$5:DQ449))</f>
        <v>0</v>
      </c>
      <c r="DR449" s="127">
        <f>IF(DR$1="","",SUMIF($H$5:$H449,MID($H449,3,10),DR$5:DR449))</f>
        <v>0</v>
      </c>
      <c r="DS449" s="115">
        <f t="shared" si="664"/>
        <v>0</v>
      </c>
      <c r="DT449" s="115">
        <f>IF(DQ$1="","",SUMIF($H$4:$H448,MID($H449,3,10),DT$4:DT448))</f>
        <v>0</v>
      </c>
      <c r="DU449" s="115">
        <f>IF(DQ$1="","",SUMIF($H4:$H448,MID($H449,3,10),DU$4:DU448))</f>
        <v>0</v>
      </c>
      <c r="DV449" s="407"/>
    </row>
    <row r="450" spans="1:126" s="26" customFormat="1" ht="15" x14ac:dyDescent="0.25">
      <c r="A450" s="114" t="s">
        <v>161</v>
      </c>
      <c r="B450" s="98"/>
      <c r="C450" s="115">
        <f>SUM(C447:C449)</f>
        <v>0</v>
      </c>
      <c r="D450" s="115">
        <f>SUM(D447:D449)</f>
        <v>0</v>
      </c>
      <c r="E450" s="115">
        <f>SUM(E447:E449)</f>
        <v>0</v>
      </c>
      <c r="F450" s="99"/>
      <c r="G450" s="18"/>
      <c r="H450" s="324" t="s">
        <v>360</v>
      </c>
      <c r="I450" s="127">
        <f>IF(I$1="","",SUMIF($H$5:$H450,MID($H450,3,10),I$5:I450))</f>
        <v>0</v>
      </c>
      <c r="J450" s="127">
        <f>IF(J$1="","",SUMIF($H$5:$H450,MID($H450,3,10),J$5:J450))</f>
        <v>0</v>
      </c>
      <c r="K450" s="115">
        <f>SUM(K447:K449)</f>
        <v>0</v>
      </c>
      <c r="L450" s="127">
        <f>IF(I$1="","",SUMIF($H5:$H449,MID($H450,3,10),L$5:L449))</f>
        <v>0</v>
      </c>
      <c r="M450" s="127">
        <f>IF(I$1="","",SUMIF($H5:$H449,MID($H450,3,10),M$5:M449))</f>
        <v>0</v>
      </c>
      <c r="N450" s="99"/>
      <c r="O450" s="324"/>
      <c r="P450" s="127">
        <f>IF(P$1="","",SUMIF($H$5:$H450,MID($H450,3,10),P$5:P450))</f>
        <v>0</v>
      </c>
      <c r="Q450" s="127">
        <f>IF(Q$1="","",SUMIF($H$5:$H450,MID($H450,3,10),Q$5:Q450))</f>
        <v>0</v>
      </c>
      <c r="R450" s="115">
        <f>SUM(R447:R449)</f>
        <v>0</v>
      </c>
      <c r="S450" s="115">
        <f>SUM(S447:S449)</f>
        <v>0</v>
      </c>
      <c r="T450" s="115">
        <f>SUM(T447:T449)</f>
        <v>0</v>
      </c>
      <c r="U450" s="99"/>
      <c r="V450" s="324"/>
      <c r="W450" s="127">
        <f>IF(W$1="","",SUMIF($H$5:$H450,MID($H450,3,10),W$5:W450))</f>
        <v>0</v>
      </c>
      <c r="X450" s="127">
        <f>IF(X$1="","",SUMIF($H$5:$H450,MID($H450,3,10),X$5:X450))</f>
        <v>0</v>
      </c>
      <c r="Y450" s="115">
        <f>SUM(Y447:Y449)</f>
        <v>0</v>
      </c>
      <c r="Z450" s="115">
        <f>SUM(Z447:Z449)</f>
        <v>0</v>
      </c>
      <c r="AA450" s="115">
        <f>SUM(AA447:AA449)</f>
        <v>0</v>
      </c>
      <c r="AB450" s="411"/>
      <c r="AC450" s="324"/>
      <c r="AD450" s="127">
        <f>IF(AD$1="","",SUMIF($H$5:$H450,MID($H450,3,10),AD$5:AD450))</f>
        <v>0</v>
      </c>
      <c r="AE450" s="127">
        <f>IF(AE$1="","",SUMIF($H$5:$H450,MID($H450,3,10),AE$5:AE450))</f>
        <v>0</v>
      </c>
      <c r="AF450" s="115">
        <f>SUM(AF447:AF449)</f>
        <v>0</v>
      </c>
      <c r="AG450" s="115">
        <f>SUM(AG447:AG449)</f>
        <v>0</v>
      </c>
      <c r="AH450" s="115">
        <f>SUM(AH447:AH449)</f>
        <v>0</v>
      </c>
      <c r="AI450" s="411"/>
      <c r="AJ450" s="324"/>
      <c r="AK450" s="127">
        <f>IF(AK$1="","",SUMIF($H$5:$H450,MID($H450,3,10),AK$5:AK450))</f>
        <v>0</v>
      </c>
      <c r="AL450" s="127">
        <f>IF(AL$1="","",SUMIF($H$5:$H450,MID($H450,3,10),AL$5:AL450))</f>
        <v>0</v>
      </c>
      <c r="AM450" s="115">
        <f>SUM(AM447:AM449)</f>
        <v>0</v>
      </c>
      <c r="AN450" s="115">
        <f>SUM(AN447:AN449)</f>
        <v>0</v>
      </c>
      <c r="AO450" s="115">
        <f>SUM(AO447:AO449)</f>
        <v>0</v>
      </c>
      <c r="AP450" s="411"/>
      <c r="AQ450" s="324"/>
      <c r="AR450" s="127">
        <f>IF(AR$1="","",SUMIF($H$5:$H450,MID($H450,3,10),AR$5:AR450))</f>
        <v>0</v>
      </c>
      <c r="AS450" s="127">
        <f>IF(AS$1="","",SUMIF($H$5:$H450,MID($H450,3,10),AS$5:AS450))</f>
        <v>0</v>
      </c>
      <c r="AT450" s="115">
        <f>SUM(AT447:AT449)</f>
        <v>0</v>
      </c>
      <c r="AU450" s="115">
        <f>SUM(AU447:AU449)</f>
        <v>0</v>
      </c>
      <c r="AV450" s="115">
        <f>SUM(AV447:AV449)</f>
        <v>0</v>
      </c>
      <c r="AW450" s="411"/>
      <c r="AX450" s="324"/>
      <c r="AY450" s="127">
        <f>IF(AY$1="","",SUMIF($H$5:$H450,MID($H450,3,10),AY$5:AY450))</f>
        <v>0</v>
      </c>
      <c r="AZ450" s="127">
        <f>IF(AZ$1="","",SUMIF($H$5:$H450,MID($H450,3,10),AZ$5:AZ450))</f>
        <v>0</v>
      </c>
      <c r="BA450" s="115">
        <f>SUM(BA447:BA449)</f>
        <v>0</v>
      </c>
      <c r="BB450" s="115">
        <f>SUM(BB447:BB449)</f>
        <v>0</v>
      </c>
      <c r="BC450" s="115">
        <f>SUM(BC447:BC449)</f>
        <v>0</v>
      </c>
      <c r="BD450" s="411"/>
      <c r="BE450" s="324"/>
      <c r="BF450" s="127">
        <f>IF(BF$1="","",SUMIF($H$5:$H450,MID($H450,3,10),BF$5:BF450))</f>
        <v>0</v>
      </c>
      <c r="BG450" s="127">
        <f>IF(BG$1="","",SUMIF($H$5:$H450,MID($H450,3,10),BG$5:BG450))</f>
        <v>0</v>
      </c>
      <c r="BH450" s="115">
        <f>SUM(BH447:BH449)</f>
        <v>0</v>
      </c>
      <c r="BI450" s="115">
        <f>SUM(BI447:BI449)</f>
        <v>0</v>
      </c>
      <c r="BJ450" s="115">
        <f>SUM(BJ447:BJ449)</f>
        <v>0</v>
      </c>
      <c r="BK450" s="411"/>
      <c r="BL450" s="324"/>
      <c r="BM450" s="127">
        <f>IF(BM$1="","",SUMIF($H$5:$H450,MID($H450,3,10),BM$5:BM450))</f>
        <v>0</v>
      </c>
      <c r="BN450" s="127">
        <f>IF(BN$1="","",SUMIF($H$5:$H450,MID($H450,3,10),BN$5:BN450))</f>
        <v>0</v>
      </c>
      <c r="BO450" s="115">
        <f>SUM(BO447:BO449)</f>
        <v>0</v>
      </c>
      <c r="BP450" s="115">
        <f>SUM(BP447:BP449)</f>
        <v>0</v>
      </c>
      <c r="BQ450" s="115">
        <f>SUM(BQ447:BQ449)</f>
        <v>0</v>
      </c>
      <c r="BR450" s="411"/>
      <c r="BS450" s="324"/>
      <c r="BT450" s="127">
        <f>IF(BT$1="","",SUMIF($H$5:$H450,MID($H450,3,10),BT$5:BT450))</f>
        <v>0</v>
      </c>
      <c r="BU450" s="127">
        <f>IF(BU$1="","",SUMIF($H$5:$H450,MID($H450,3,10),BU$5:BU450))</f>
        <v>0</v>
      </c>
      <c r="BV450" s="115">
        <f>SUM(BV447:BV449)</f>
        <v>0</v>
      </c>
      <c r="BW450" s="115">
        <f>SUM(BW447:BW449)</f>
        <v>0</v>
      </c>
      <c r="BX450" s="115">
        <f>SUM(BX447:BX449)</f>
        <v>0</v>
      </c>
      <c r="BY450" s="411"/>
      <c r="BZ450" s="324"/>
      <c r="CA450" s="127">
        <f>IF(CA$1="","",SUMIF($H$5:$H450,MID($H450,3,10),CA$5:CA450))</f>
        <v>0</v>
      </c>
      <c r="CB450" s="127">
        <f>IF(CB$1="","",SUMIF($H$5:$H450,MID($H450,3,10),CB$5:CB450))</f>
        <v>0</v>
      </c>
      <c r="CC450" s="115">
        <f>SUM(CC447:CC449)</f>
        <v>0</v>
      </c>
      <c r="CD450" s="115">
        <f>SUM(CD447:CD449)</f>
        <v>0</v>
      </c>
      <c r="CE450" s="115">
        <f>SUM(CE447:CE449)</f>
        <v>0</v>
      </c>
      <c r="CF450" s="411"/>
      <c r="CG450" s="324"/>
      <c r="CH450" s="127">
        <f>IF(CH$1="","",SUMIF($H$5:$H450,MID($H450,3,10),CH$5:CH450))</f>
        <v>0</v>
      </c>
      <c r="CI450" s="127">
        <f>IF(CI$1="","",SUMIF($H$5:$H450,MID($H450,3,10),CI$5:CI450))</f>
        <v>0</v>
      </c>
      <c r="CJ450" s="115">
        <f>SUM(CJ447:CJ449)</f>
        <v>0</v>
      </c>
      <c r="CK450" s="115">
        <f>SUM(CK447:CK449)</f>
        <v>0</v>
      </c>
      <c r="CL450" s="115">
        <f>SUM(CL447:CL449)</f>
        <v>0</v>
      </c>
      <c r="CM450" s="411"/>
      <c r="CN450" s="324"/>
      <c r="CO450" s="127">
        <f>IF(CO$1="","",SUMIF($H$5:$H450,MID($H450,3,10),CO$5:CO450))</f>
        <v>0</v>
      </c>
      <c r="CP450" s="127">
        <f>IF(CP$1="","",SUMIF($H$5:$H450,MID($H450,3,10),CP$5:CP450))</f>
        <v>0</v>
      </c>
      <c r="CQ450" s="115">
        <f>SUM(CQ447:CQ449)</f>
        <v>0</v>
      </c>
      <c r="CR450" s="115">
        <f>SUM(CR447:CR449)</f>
        <v>0</v>
      </c>
      <c r="CS450" s="115">
        <f>SUM(CS447:CS449)</f>
        <v>0</v>
      </c>
      <c r="CT450" s="411"/>
      <c r="CU450" s="324"/>
      <c r="CV450" s="127">
        <f>IF(CV$1="","",SUMIF($H$5:$H450,MID($H450,3,10),CV$5:CV450))</f>
        <v>0</v>
      </c>
      <c r="CW450" s="127">
        <f>IF(CW$1="","",SUMIF($H$5:$H450,MID($H450,3,10),CW$5:CW450))</f>
        <v>0</v>
      </c>
      <c r="CX450" s="115">
        <f>SUM(CX447:CX449)</f>
        <v>0</v>
      </c>
      <c r="CY450" s="115">
        <f>SUM(CY447:CY449)</f>
        <v>0</v>
      </c>
      <c r="CZ450" s="115">
        <f>SUM(CZ447:CZ449)</f>
        <v>0</v>
      </c>
      <c r="DA450" s="411"/>
      <c r="DB450" s="324"/>
      <c r="DC450" s="127">
        <f>IF(DC$1="","",SUMIF($H$5:$H450,MID($H450,3,10),DC$5:DC450))</f>
        <v>0</v>
      </c>
      <c r="DD450" s="127">
        <f>IF(DD$1="","",SUMIF($H$5:$H450,MID($H450,3,10),DD$5:DD450))</f>
        <v>0</v>
      </c>
      <c r="DE450" s="115">
        <f>SUM(DE447:DE449)</f>
        <v>0</v>
      </c>
      <c r="DF450" s="115">
        <f>SUM(DF447:DF449)</f>
        <v>0</v>
      </c>
      <c r="DG450" s="115">
        <f>SUM(DG447:DG449)</f>
        <v>0</v>
      </c>
      <c r="DH450" s="411"/>
      <c r="DI450" s="324"/>
      <c r="DJ450" s="127">
        <f>IF(DJ$1="","",SUMIF($H$5:$H450,MID($H450,3,10),DJ$5:DJ450))</f>
        <v>0</v>
      </c>
      <c r="DK450" s="127">
        <f>IF(DK$1="","",SUMIF($H$5:$H450,MID($H450,3,10),DK$5:DK450))</f>
        <v>0</v>
      </c>
      <c r="DL450" s="115">
        <f>SUM(DL447:DL449)</f>
        <v>0</v>
      </c>
      <c r="DM450" s="115">
        <f>SUM(DM447:DM449)</f>
        <v>0</v>
      </c>
      <c r="DN450" s="115">
        <f>SUM(DN447:DN449)</f>
        <v>0</v>
      </c>
      <c r="DO450" s="411"/>
      <c r="DP450" s="324"/>
      <c r="DQ450" s="127">
        <f>IF(DQ$1="","",SUMIF($H$5:$H450,MID($H450,3,10),DQ$5:DQ450))</f>
        <v>0</v>
      </c>
      <c r="DR450" s="127">
        <f>IF(DR$1="","",SUMIF($H$5:$H450,MID($H450,3,10),DR$5:DR450))</f>
        <v>0</v>
      </c>
      <c r="DS450" s="115">
        <f>SUM(DS447:DS449)</f>
        <v>0</v>
      </c>
      <c r="DT450" s="115">
        <f>SUM(DT447:DT449)</f>
        <v>0</v>
      </c>
      <c r="DU450" s="115">
        <f>SUM(DU447:DU449)</f>
        <v>0</v>
      </c>
      <c r="DV450" s="411"/>
    </row>
    <row r="454" spans="1:126" ht="14.25" customHeight="1" x14ac:dyDescent="0.2">
      <c r="CJ454" s="551"/>
    </row>
  </sheetData>
  <sheetProtection algorithmName="SHA-512" hashValue="wdYBnyxrnmXBMuaEm7gEC6PfNemMDxPh64D80duG0aeFg3ZyD79W5efUeZHnjRxBStwU4sttbH8+bmlpJ86H1g==" saltValue="bfyrNbJfcJ8pFyFyryAftA==" spinCount="100000" sheet="1" objects="1" scenarios="1" formatCells="0" formatColumns="0" formatRows="0" insertColumns="0" insertRows="0"/>
  <mergeCells count="128">
    <mergeCell ref="DT373:DV373"/>
    <mergeCell ref="DT3:DV3"/>
    <mergeCell ref="DT77:DV77"/>
    <mergeCell ref="DT151:DV151"/>
    <mergeCell ref="DT225:DV225"/>
    <mergeCell ref="DT299:DV299"/>
    <mergeCell ref="DF373:DH373"/>
    <mergeCell ref="DM3:DO3"/>
    <mergeCell ref="DM77:DO77"/>
    <mergeCell ref="DM151:DO151"/>
    <mergeCell ref="DM225:DO225"/>
    <mergeCell ref="DM299:DO299"/>
    <mergeCell ref="DM373:DO373"/>
    <mergeCell ref="DF3:DH3"/>
    <mergeCell ref="DF77:DH77"/>
    <mergeCell ref="DF151:DH151"/>
    <mergeCell ref="DF225:DH225"/>
    <mergeCell ref="DF299:DH299"/>
    <mergeCell ref="CR373:CT373"/>
    <mergeCell ref="CY3:DA3"/>
    <mergeCell ref="CY77:DA77"/>
    <mergeCell ref="CY151:DA151"/>
    <mergeCell ref="CY225:DA225"/>
    <mergeCell ref="CY299:DA299"/>
    <mergeCell ref="CY373:DA373"/>
    <mergeCell ref="CR3:CT3"/>
    <mergeCell ref="CR77:CT77"/>
    <mergeCell ref="CR151:CT151"/>
    <mergeCell ref="CR225:CT225"/>
    <mergeCell ref="CR299:CT299"/>
    <mergeCell ref="CD373:CF373"/>
    <mergeCell ref="CK3:CM3"/>
    <mergeCell ref="CK77:CM77"/>
    <mergeCell ref="CK151:CM151"/>
    <mergeCell ref="CK225:CM225"/>
    <mergeCell ref="CK299:CM299"/>
    <mergeCell ref="CK373:CM373"/>
    <mergeCell ref="CD3:CF3"/>
    <mergeCell ref="CD77:CF77"/>
    <mergeCell ref="CD151:CF151"/>
    <mergeCell ref="CD225:CF225"/>
    <mergeCell ref="CD299:CF299"/>
    <mergeCell ref="BP373:BR373"/>
    <mergeCell ref="BW3:BY3"/>
    <mergeCell ref="BW77:BY77"/>
    <mergeCell ref="BW151:BY151"/>
    <mergeCell ref="BW225:BY225"/>
    <mergeCell ref="BW299:BY299"/>
    <mergeCell ref="BW373:BY373"/>
    <mergeCell ref="BP3:BR3"/>
    <mergeCell ref="BP77:BR77"/>
    <mergeCell ref="BP151:BR151"/>
    <mergeCell ref="BP225:BR225"/>
    <mergeCell ref="BP299:BR299"/>
    <mergeCell ref="BB373:BD373"/>
    <mergeCell ref="BI3:BK3"/>
    <mergeCell ref="BI77:BK77"/>
    <mergeCell ref="BI151:BK151"/>
    <mergeCell ref="BI225:BK225"/>
    <mergeCell ref="BI299:BK299"/>
    <mergeCell ref="BI373:BK373"/>
    <mergeCell ref="BB3:BD3"/>
    <mergeCell ref="BB77:BD77"/>
    <mergeCell ref="BB151:BD151"/>
    <mergeCell ref="BB225:BD225"/>
    <mergeCell ref="BB299:BD299"/>
    <mergeCell ref="AN373:AP373"/>
    <mergeCell ref="AU3:AW3"/>
    <mergeCell ref="AU77:AW77"/>
    <mergeCell ref="AU151:AW151"/>
    <mergeCell ref="AU225:AW225"/>
    <mergeCell ref="AU299:AW299"/>
    <mergeCell ref="AU373:AW373"/>
    <mergeCell ref="AN3:AP3"/>
    <mergeCell ref="AN77:AP77"/>
    <mergeCell ref="AN151:AP151"/>
    <mergeCell ref="AN225:AP225"/>
    <mergeCell ref="AN299:AP299"/>
    <mergeCell ref="Z373:AB373"/>
    <mergeCell ref="AG3:AI3"/>
    <mergeCell ref="AG77:AI77"/>
    <mergeCell ref="AG151:AI151"/>
    <mergeCell ref="AG225:AI225"/>
    <mergeCell ref="AG299:AI299"/>
    <mergeCell ref="AG373:AI373"/>
    <mergeCell ref="Z3:AB3"/>
    <mergeCell ref="Z77:AB77"/>
    <mergeCell ref="Z151:AB151"/>
    <mergeCell ref="Z225:AB225"/>
    <mergeCell ref="Z299:AB299"/>
    <mergeCell ref="A109:F109"/>
    <mergeCell ref="A151:F151"/>
    <mergeCell ref="L373:N373"/>
    <mergeCell ref="S3:U3"/>
    <mergeCell ref="S77:U77"/>
    <mergeCell ref="S151:U151"/>
    <mergeCell ref="S225:U225"/>
    <mergeCell ref="S299:U299"/>
    <mergeCell ref="S373:U373"/>
    <mergeCell ref="L3:N3"/>
    <mergeCell ref="L77:N77"/>
    <mergeCell ref="L151:N151"/>
    <mergeCell ref="L225:N225"/>
    <mergeCell ref="L299:N299"/>
    <mergeCell ref="A441:F441"/>
    <mergeCell ref="A300:F300"/>
    <mergeCell ref="A331:F331"/>
    <mergeCell ref="A367:F367"/>
    <mergeCell ref="A373:F373"/>
    <mergeCell ref="A374:F374"/>
    <mergeCell ref="A299:F299"/>
    <mergeCell ref="A1:F1"/>
    <mergeCell ref="A3:F3"/>
    <mergeCell ref="A77:F77"/>
    <mergeCell ref="A145:F145"/>
    <mergeCell ref="A152:F152"/>
    <mergeCell ref="A226:F226"/>
    <mergeCell ref="A257:F257"/>
    <mergeCell ref="A293:F293"/>
    <mergeCell ref="A405:F405"/>
    <mergeCell ref="A225:F225"/>
    <mergeCell ref="A183:F183"/>
    <mergeCell ref="A219:F219"/>
    <mergeCell ref="A2:B2"/>
    <mergeCell ref="A4:F4"/>
    <mergeCell ref="A35:F35"/>
    <mergeCell ref="A71:F71"/>
    <mergeCell ref="A78:F78"/>
  </mergeCells>
  <conditionalFormatting sqref="I5:K450">
    <cfRule type="expression" dxfId="325" priority="1177">
      <formula>I5&lt;&gt;C5</formula>
    </cfRule>
  </conditionalFormatting>
  <conditionalFormatting sqref="P5:R450">
    <cfRule type="expression" dxfId="324" priority="1163">
      <formula>P5&lt;&gt;I5</formula>
    </cfRule>
  </conditionalFormatting>
  <conditionalFormatting sqref="W5:Y450">
    <cfRule type="expression" dxfId="323" priority="1154">
      <formula>W5&lt;&gt;P5</formula>
    </cfRule>
  </conditionalFormatting>
  <conditionalFormatting sqref="AD5:AF450">
    <cfRule type="expression" dxfId="322" priority="537">
      <formula>AD5&lt;&gt;W5</formula>
    </cfRule>
  </conditionalFormatting>
  <conditionalFormatting sqref="K1">
    <cfRule type="containsText" dxfId="321" priority="257" operator="containsText" text="Rejected">
      <formula>NOT(ISERROR(SEARCH("Rejected",K1)))</formula>
    </cfRule>
  </conditionalFormatting>
  <conditionalFormatting sqref="R1">
    <cfRule type="containsText" dxfId="320" priority="256" operator="containsText" text="Rejected">
      <formula>NOT(ISERROR(SEARCH("Rejected",R1)))</formula>
    </cfRule>
  </conditionalFormatting>
  <conditionalFormatting sqref="Y1">
    <cfRule type="containsText" dxfId="319" priority="255" operator="containsText" text="Rejected">
      <formula>NOT(ISERROR(SEARCH("Rejected",Y1)))</formula>
    </cfRule>
  </conditionalFormatting>
  <conditionalFormatting sqref="AF1">
    <cfRule type="containsText" dxfId="318" priority="254" operator="containsText" text="Rejected">
      <formula>NOT(ISERROR(SEARCH("Rejected",AF1)))</formula>
    </cfRule>
  </conditionalFormatting>
  <conditionalFormatting sqref="AK5:AM450">
    <cfRule type="expression" dxfId="317" priority="233">
      <formula>AK5&lt;&gt;AD5</formula>
    </cfRule>
  </conditionalFormatting>
  <conditionalFormatting sqref="AM1">
    <cfRule type="containsText" dxfId="316" priority="224" operator="containsText" text="Rejected">
      <formula>NOT(ISERROR(SEARCH("Rejected",AM1)))</formula>
    </cfRule>
  </conditionalFormatting>
  <conditionalFormatting sqref="AR5:AT450">
    <cfRule type="expression" dxfId="315" priority="218">
      <formula>AR5&lt;&gt;AK5</formula>
    </cfRule>
  </conditionalFormatting>
  <conditionalFormatting sqref="AT1">
    <cfRule type="containsText" dxfId="314" priority="209" operator="containsText" text="Rejected">
      <formula>NOT(ISERROR(SEARCH("Rejected",AT1)))</formula>
    </cfRule>
  </conditionalFormatting>
  <conditionalFormatting sqref="AY5:BA450">
    <cfRule type="expression" dxfId="313" priority="203">
      <formula>AY5&lt;&gt;AR5</formula>
    </cfRule>
  </conditionalFormatting>
  <conditionalFormatting sqref="BA1">
    <cfRule type="containsText" dxfId="312" priority="194" operator="containsText" text="Rejected">
      <formula>NOT(ISERROR(SEARCH("Rejected",BA1)))</formula>
    </cfRule>
  </conditionalFormatting>
  <conditionalFormatting sqref="BH1">
    <cfRule type="containsText" dxfId="311" priority="179" operator="containsText" text="Rejected">
      <formula>NOT(ISERROR(SEARCH("Rejected",BH1)))</formula>
    </cfRule>
  </conditionalFormatting>
  <conditionalFormatting sqref="BM5:BO450">
    <cfRule type="expression" dxfId="310" priority="173">
      <formula>BM5&lt;&gt;BF5</formula>
    </cfRule>
  </conditionalFormatting>
  <conditionalFormatting sqref="BO1">
    <cfRule type="containsText" dxfId="309" priority="164" operator="containsText" text="Rejected">
      <formula>NOT(ISERROR(SEARCH("Rejected",BO1)))</formula>
    </cfRule>
  </conditionalFormatting>
  <conditionalFormatting sqref="BT5:BV450">
    <cfRule type="expression" dxfId="308" priority="158">
      <formula>BT5&lt;&gt;BM5</formula>
    </cfRule>
  </conditionalFormatting>
  <conditionalFormatting sqref="BV1">
    <cfRule type="containsText" dxfId="307" priority="149" operator="containsText" text="Rejected">
      <formula>NOT(ISERROR(SEARCH("Rejected",BV1)))</formula>
    </cfRule>
  </conditionalFormatting>
  <conditionalFormatting sqref="CA5:CC450">
    <cfRule type="expression" dxfId="306" priority="143">
      <formula>CA5&lt;&gt;BT5</formula>
    </cfRule>
  </conditionalFormatting>
  <conditionalFormatting sqref="CC1">
    <cfRule type="containsText" dxfId="305" priority="134" operator="containsText" text="Rejected">
      <formula>NOT(ISERROR(SEARCH("Rejected",CC1)))</formula>
    </cfRule>
  </conditionalFormatting>
  <conditionalFormatting sqref="CJ1">
    <cfRule type="containsText" dxfId="304" priority="119" operator="containsText" text="Rejected">
      <formula>NOT(ISERROR(SEARCH("Rejected",CJ1)))</formula>
    </cfRule>
  </conditionalFormatting>
  <conditionalFormatting sqref="CQ1">
    <cfRule type="containsText" dxfId="303" priority="104" operator="containsText" text="Rejected">
      <formula>NOT(ISERROR(SEARCH("Rejected",CQ1)))</formula>
    </cfRule>
  </conditionalFormatting>
  <conditionalFormatting sqref="CX1">
    <cfRule type="containsText" dxfId="302" priority="89" operator="containsText" text="Rejected">
      <formula>NOT(ISERROR(SEARCH("Rejected",CX1)))</formula>
    </cfRule>
  </conditionalFormatting>
  <conditionalFormatting sqref="DE1">
    <cfRule type="containsText" dxfId="301" priority="74" operator="containsText" text="Rejected">
      <formula>NOT(ISERROR(SEARCH("Rejected",DE1)))</formula>
    </cfRule>
  </conditionalFormatting>
  <conditionalFormatting sqref="BF5:BH450">
    <cfRule type="expression" dxfId="300" priority="18">
      <formula>BF5&lt;&gt;AY5</formula>
    </cfRule>
  </conditionalFormatting>
  <conditionalFormatting sqref="CH5:CJ450">
    <cfRule type="expression" dxfId="299" priority="8">
      <formula>CH5&lt;&gt;CA5</formula>
    </cfRule>
  </conditionalFormatting>
  <conditionalFormatting sqref="CO5:CQ450">
    <cfRule type="expression" dxfId="298" priority="7">
      <formula>CO5&lt;&gt;CH5</formula>
    </cfRule>
  </conditionalFormatting>
  <conditionalFormatting sqref="CV5:CX450">
    <cfRule type="expression" dxfId="297" priority="6">
      <formula>CV5&lt;&gt;CO5</formula>
    </cfRule>
  </conditionalFormatting>
  <conditionalFormatting sqref="DC5:DE450">
    <cfRule type="expression" dxfId="296" priority="5">
      <formula>DC5&lt;&gt;CV5</formula>
    </cfRule>
  </conditionalFormatting>
  <conditionalFormatting sqref="DJ5:DL450">
    <cfRule type="expression" dxfId="295" priority="4">
      <formula>DJ5&lt;&gt;DC5</formula>
    </cfRule>
  </conditionalFormatting>
  <conditionalFormatting sqref="DQ5:DS450">
    <cfRule type="expression" dxfId="294" priority="3">
      <formula>DQ5&lt;&gt;DJ5</formula>
    </cfRule>
  </conditionalFormatting>
  <conditionalFormatting sqref="DL1">
    <cfRule type="containsText" dxfId="293" priority="2" operator="containsText" text="Rejected">
      <formula>NOT(ISERROR(SEARCH("Rejected",DL1)))</formula>
    </cfRule>
  </conditionalFormatting>
  <conditionalFormatting sqref="DS1">
    <cfRule type="containsText" dxfId="292" priority="1" operator="containsText" text="Rejected">
      <formula>NOT(ISERROR(SEARCH("Rejected",DS1)))</formula>
    </cfRule>
  </conditionalFormatting>
  <pageMargins left="0.7" right="0.7" top="0.45" bottom="0.75" header="0.3" footer="0.3"/>
  <pageSetup paperSize="17" firstPageNumber="3" fitToWidth="0" orientation="landscape" r:id="rId1"/>
  <headerFooter alignWithMargins="0">
    <oddFooter xml:space="preserve">&amp;L&amp;"Arial,Bold"&amp;9Confidential&amp;"Arial,Regular" &amp;C &amp;9 &amp;F
&amp;A&amp;R&amp;9&amp;P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E"/>
  <dimension ref="A1:DV149"/>
  <sheetViews>
    <sheetView zoomScale="80" zoomScaleNormal="80" zoomScaleSheetLayoutView="80" workbookViewId="0">
      <pane xSplit="1" topLeftCell="B1" activePane="topRight" state="frozen"/>
      <selection activeCell="B15" sqref="B15"/>
      <selection pane="topRight" activeCell="G50" sqref="G50"/>
    </sheetView>
  </sheetViews>
  <sheetFormatPr defaultRowHeight="12.75" outlineLevelRow="1" outlineLevelCol="1" x14ac:dyDescent="0.2"/>
  <cols>
    <col min="1" max="1" width="35.42578125" style="8" bestFit="1" customWidth="1"/>
    <col min="2" max="2" width="23.5703125" style="8" customWidth="1"/>
    <col min="3" max="3" width="17.140625" style="8" customWidth="1"/>
    <col min="4" max="4" width="17" style="8" customWidth="1"/>
    <col min="5" max="5" width="17.140625" style="8" customWidth="1"/>
    <col min="6" max="6" width="39.28515625" style="8" customWidth="1"/>
    <col min="7" max="7" width="24.7109375" style="8" customWidth="1"/>
    <col min="8" max="8" width="10" style="8" customWidth="1" outlineLevel="1"/>
    <col min="9" max="11" width="15.28515625" style="8" customWidth="1" outlineLevel="1"/>
    <col min="12" max="12" width="17.42578125" style="496" bestFit="1" customWidth="1"/>
    <col min="13" max="13" width="20.7109375" style="496" bestFit="1" customWidth="1"/>
    <col min="14" max="14" width="33" style="8" bestFit="1" customWidth="1"/>
    <col min="15" max="15" width="3.85546875" style="8" customWidth="1" outlineLevel="1"/>
    <col min="16" max="18" width="15.28515625" style="8" customWidth="1" outlineLevel="1"/>
    <col min="19" max="20" width="15.28515625" style="496" customWidth="1"/>
    <col min="21" max="21" width="33" style="8" bestFit="1" customWidth="1"/>
    <col min="22" max="22" width="3.85546875" style="8" customWidth="1" outlineLevel="1"/>
    <col min="23" max="25" width="15.28515625" style="8" customWidth="1" outlineLevel="1"/>
    <col min="26" max="26" width="17.42578125" style="496" bestFit="1" customWidth="1"/>
    <col min="27" max="27" width="20.7109375" style="496" bestFit="1" customWidth="1"/>
    <col min="28" max="28" width="33" style="8" bestFit="1" customWidth="1"/>
    <col min="29" max="29" width="3.85546875" style="8" customWidth="1" outlineLevel="1"/>
    <col min="30" max="32" width="15.28515625" style="8" customWidth="1" outlineLevel="1"/>
    <col min="33" max="33" width="17.42578125" style="496" bestFit="1" customWidth="1"/>
    <col min="34" max="34" width="20.7109375" style="496" bestFit="1" customWidth="1"/>
    <col min="35" max="35" width="33" style="8" bestFit="1" customWidth="1"/>
    <col min="36" max="36" width="3.85546875" style="8" customWidth="1" outlineLevel="1"/>
    <col min="37" max="39" width="15.28515625" style="8" customWidth="1" outlineLevel="1"/>
    <col min="40" max="40" width="17.42578125" style="496" bestFit="1" customWidth="1"/>
    <col min="41" max="41" width="20.7109375" style="496" bestFit="1" customWidth="1"/>
    <col min="42" max="42" width="33" style="8" bestFit="1" customWidth="1"/>
    <col min="43" max="43" width="3.85546875" style="8" customWidth="1" outlineLevel="1"/>
    <col min="44" max="46" width="15.28515625" style="8" customWidth="1" outlineLevel="1"/>
    <col min="47" max="47" width="17.42578125" style="496" bestFit="1" customWidth="1"/>
    <col min="48" max="48" width="20.7109375" style="496" bestFit="1" customWidth="1"/>
    <col min="49" max="49" width="33" style="8" bestFit="1" customWidth="1"/>
    <col min="50" max="50" width="3.85546875" style="8" customWidth="1" outlineLevel="1"/>
    <col min="51" max="53" width="15.28515625" style="8" customWidth="1" outlineLevel="1"/>
    <col min="54" max="54" width="17.42578125" style="496" bestFit="1" customWidth="1"/>
    <col min="55" max="55" width="20.7109375" style="496" bestFit="1" customWidth="1"/>
    <col min="56" max="56" width="33" style="8" bestFit="1" customWidth="1"/>
    <col min="57" max="57" width="3.85546875" style="8" customWidth="1" outlineLevel="1"/>
    <col min="58" max="60" width="15.28515625" style="8" customWidth="1" outlineLevel="1"/>
    <col min="61" max="61" width="17.42578125" style="496" bestFit="1" customWidth="1"/>
    <col min="62" max="62" width="20.7109375" style="496" bestFit="1" customWidth="1"/>
    <col min="63" max="63" width="33" style="8" bestFit="1" customWidth="1"/>
    <col min="64" max="64" width="3.85546875" style="8" customWidth="1" outlineLevel="1"/>
    <col min="65" max="67" width="15.28515625" style="8" customWidth="1" outlineLevel="1"/>
    <col min="68" max="68" width="17.42578125" style="496" bestFit="1" customWidth="1"/>
    <col min="69" max="69" width="20.7109375" style="496" bestFit="1" customWidth="1"/>
    <col min="70" max="70" width="33" style="8" bestFit="1" customWidth="1"/>
    <col min="71" max="71" width="3.85546875" style="8" customWidth="1" outlineLevel="1"/>
    <col min="72" max="74" width="15.28515625" style="8" customWidth="1" outlineLevel="1"/>
    <col min="75" max="75" width="17.42578125" style="496" bestFit="1" customWidth="1"/>
    <col min="76" max="76" width="20.7109375" style="496" bestFit="1" customWidth="1"/>
    <col min="77" max="77" width="33" style="8" bestFit="1" customWidth="1"/>
    <col min="78" max="78" width="3.85546875" style="8" customWidth="1" outlineLevel="1"/>
    <col min="79" max="81" width="15.28515625" style="8" customWidth="1" outlineLevel="1"/>
    <col min="82" max="82" width="17.42578125" style="496" bestFit="1" customWidth="1"/>
    <col min="83" max="83" width="20.7109375" style="496" bestFit="1" customWidth="1"/>
    <col min="84" max="84" width="33" style="8" bestFit="1" customWidth="1"/>
    <col min="85" max="85" width="3.85546875" style="8" customWidth="1" outlineLevel="1"/>
    <col min="86" max="88" width="15.28515625" style="8" customWidth="1" outlineLevel="1"/>
    <col min="89" max="89" width="17.42578125" style="496" bestFit="1" customWidth="1"/>
    <col min="90" max="90" width="20.7109375" style="496" bestFit="1" customWidth="1"/>
    <col min="91" max="91" width="33" style="8" bestFit="1" customWidth="1"/>
    <col min="92" max="92" width="3.85546875" style="8" customWidth="1" outlineLevel="1"/>
    <col min="93" max="95" width="15.28515625" style="8" customWidth="1" outlineLevel="1"/>
    <col min="96" max="96" width="17.42578125" style="496" bestFit="1" customWidth="1"/>
    <col min="97" max="97" width="20.7109375" style="496" bestFit="1" customWidth="1"/>
    <col min="98" max="98" width="33" style="8" bestFit="1" customWidth="1"/>
    <col min="99" max="99" width="3.85546875" style="8" customWidth="1" outlineLevel="1"/>
    <col min="100" max="102" width="15.28515625" style="8" customWidth="1" outlineLevel="1"/>
    <col min="103" max="103" width="17.42578125" style="496" bestFit="1" customWidth="1"/>
    <col min="104" max="104" width="20.7109375" style="496" bestFit="1" customWidth="1"/>
    <col min="105" max="105" width="33" style="8" bestFit="1" customWidth="1"/>
    <col min="106" max="106" width="3.85546875" style="8" customWidth="1" outlineLevel="1"/>
    <col min="107" max="109" width="15.28515625" style="8" customWidth="1" outlineLevel="1"/>
    <col min="110" max="110" width="17.42578125" style="496" bestFit="1" customWidth="1"/>
    <col min="111" max="111" width="20.7109375" style="496" bestFit="1" customWidth="1"/>
    <col min="112" max="112" width="33" style="8" bestFit="1" customWidth="1"/>
    <col min="113" max="113" width="3.85546875" style="8" customWidth="1" outlineLevel="1"/>
    <col min="114" max="114" width="18.42578125" style="8" bestFit="1" customWidth="1" outlineLevel="1"/>
    <col min="115" max="115" width="21.42578125" style="8" customWidth="1" outlineLevel="1"/>
    <col min="116" max="116" width="15.28515625" style="8" customWidth="1" outlineLevel="1"/>
    <col min="117" max="117" width="17.42578125" style="496" bestFit="1" customWidth="1"/>
    <col min="118" max="118" width="20.7109375" style="496" bestFit="1" customWidth="1"/>
    <col min="119" max="119" width="33" style="8" bestFit="1" customWidth="1"/>
    <col min="120" max="120" width="3.85546875" style="8" customWidth="1" outlineLevel="1"/>
    <col min="121" max="121" width="16.42578125" style="8" bestFit="1" customWidth="1" outlineLevel="1"/>
    <col min="122" max="123" width="15.28515625" style="8" customWidth="1" outlineLevel="1"/>
    <col min="124" max="124" width="17.42578125" style="496" bestFit="1" customWidth="1"/>
    <col min="125" max="125" width="20.7109375" style="496" bestFit="1" customWidth="1"/>
    <col min="126" max="126" width="33" style="8" bestFit="1" customWidth="1"/>
    <col min="127" max="16384" width="9.140625" style="8"/>
  </cols>
  <sheetData>
    <row r="1" spans="1:126" ht="27" customHeight="1" x14ac:dyDescent="0.2">
      <c r="A1" s="727" t="s">
        <v>207</v>
      </c>
      <c r="B1" s="728"/>
      <c r="C1" s="728"/>
      <c r="D1" s="728"/>
      <c r="E1" s="728"/>
      <c r="F1" s="729"/>
      <c r="H1" s="346">
        <f>'Sum 1'!G2</f>
        <v>1</v>
      </c>
      <c r="I1" s="346" t="str">
        <f>IF('Sum 1'!H2="","",'Sum 1'!H2)</f>
        <v>PCP</v>
      </c>
      <c r="J1" s="237" t="str">
        <f>I1&amp; " #" &amp;H1</f>
        <v>PCP #1</v>
      </c>
      <c r="K1" s="483">
        <f>'PCP 0'!$L7</f>
        <v>0</v>
      </c>
      <c r="L1" s="236" t="str">
        <f>I1&amp;" # " &amp;H1</f>
        <v>PCP # 1</v>
      </c>
      <c r="M1" s="236"/>
      <c r="N1" s="236"/>
      <c r="O1" s="346">
        <f>'Sum 1'!O2</f>
        <v>2</v>
      </c>
      <c r="P1" s="346" t="str">
        <f>IF('Sum 1'!P2="","",'Sum 1'!P2)</f>
        <v>PCP</v>
      </c>
      <c r="Q1" s="237" t="str">
        <f>P1&amp; " #" &amp;O1</f>
        <v>PCP #2</v>
      </c>
      <c r="R1" s="483">
        <f>'PCP 0'!$L8</f>
        <v>0</v>
      </c>
      <c r="S1" s="236" t="str">
        <f>P1&amp;" # " &amp;O1</f>
        <v>PCP # 2</v>
      </c>
      <c r="T1" s="495"/>
      <c r="U1" s="236"/>
      <c r="V1" s="346">
        <f>'Sum 1'!W2</f>
        <v>3</v>
      </c>
      <c r="W1" s="346" t="str">
        <f>IF('Sum 1'!X2="","",'Sum 1'!X2)</f>
        <v>PCP</v>
      </c>
      <c r="X1" s="237" t="str">
        <f>W1&amp; " #" &amp;V1</f>
        <v>PCP #3</v>
      </c>
      <c r="Y1" s="483">
        <f>'PCP 0'!$L9</f>
        <v>0</v>
      </c>
      <c r="Z1" s="236" t="str">
        <f>W1&amp;" # " &amp;V1</f>
        <v>PCP # 3</v>
      </c>
      <c r="AA1" s="495"/>
      <c r="AB1" s="236"/>
      <c r="AC1" s="346">
        <f>'Sum 1'!AE2</f>
        <v>4</v>
      </c>
      <c r="AD1" s="346" t="str">
        <f>IF('Sum 1'!AF2="","",'Sum 1'!AF2)</f>
        <v>PCP</v>
      </c>
      <c r="AE1" s="237" t="str">
        <f>AD1&amp; " #" &amp;AC1</f>
        <v>PCP #4</v>
      </c>
      <c r="AF1" s="483">
        <f>'PCP 0'!$L10</f>
        <v>0</v>
      </c>
      <c r="AG1" s="236" t="str">
        <f>AD1&amp;" # " &amp;AC1</f>
        <v>PCP # 4</v>
      </c>
      <c r="AH1" s="495"/>
      <c r="AI1" s="236"/>
      <c r="AJ1" s="346">
        <f>'Sum 1'!AM2</f>
        <v>5</v>
      </c>
      <c r="AK1" s="346" t="str">
        <f>IF('Sum 1'!AN2="","",'Sum 1'!AN2)</f>
        <v>PCP</v>
      </c>
      <c r="AL1" s="237" t="str">
        <f>AK1&amp; " #" &amp;AJ1</f>
        <v>PCP #5</v>
      </c>
      <c r="AM1" s="483">
        <f>'PCP 0'!$L11</f>
        <v>0</v>
      </c>
      <c r="AN1" s="236" t="str">
        <f>AK1&amp;" # " &amp;AJ1</f>
        <v>PCP # 5</v>
      </c>
      <c r="AO1" s="495"/>
      <c r="AP1" s="236"/>
      <c r="AQ1" s="346">
        <f>'Sum 1'!AU2</f>
        <v>6</v>
      </c>
      <c r="AR1" s="346" t="str">
        <f>IF('Sum 1'!AV2="","",'Sum 1'!AV2)</f>
        <v>PCP</v>
      </c>
      <c r="AS1" s="237" t="str">
        <f>AR1&amp; " #" &amp;AQ1</f>
        <v>PCP #6</v>
      </c>
      <c r="AT1" s="483">
        <f>'PCP 0'!$L12</f>
        <v>0</v>
      </c>
      <c r="AU1" s="236" t="str">
        <f>AR1&amp;" # " &amp;AQ1</f>
        <v>PCP # 6</v>
      </c>
      <c r="AV1" s="495"/>
      <c r="AW1" s="236"/>
      <c r="AX1" s="346">
        <f>'Sum 1'!BC2</f>
        <v>7</v>
      </c>
      <c r="AY1" s="346" t="str">
        <f>IF('Sum 1'!BD2="","",'Sum 1'!BD2)</f>
        <v>PCP</v>
      </c>
      <c r="AZ1" s="237" t="str">
        <f>AY1&amp; " #" &amp;AX1</f>
        <v>PCP #7</v>
      </c>
      <c r="BA1" s="483">
        <f>'PCP 0'!$L13</f>
        <v>0</v>
      </c>
      <c r="BB1" s="236" t="str">
        <f>AY1&amp;" # " &amp;AX1</f>
        <v>PCP # 7</v>
      </c>
      <c r="BC1" s="495"/>
      <c r="BD1" s="236"/>
      <c r="BE1" s="346">
        <f>'Sum 1'!BK2</f>
        <v>8</v>
      </c>
      <c r="BF1" s="346" t="str">
        <f>IF('Sum 1'!BL2="","",'Sum 1'!BL2)</f>
        <v>PCP</v>
      </c>
      <c r="BG1" s="237" t="str">
        <f>BF1&amp; " #" &amp;BE1</f>
        <v>PCP #8</v>
      </c>
      <c r="BH1" s="483">
        <f>'PCP 0'!$L14</f>
        <v>0</v>
      </c>
      <c r="BI1" s="236" t="str">
        <f>BF1&amp;" # " &amp;BE1</f>
        <v>PCP # 8</v>
      </c>
      <c r="BJ1" s="495"/>
      <c r="BK1" s="236"/>
      <c r="BL1" s="346">
        <f>'Sum 1'!BS2</f>
        <v>9</v>
      </c>
      <c r="BM1" s="346" t="str">
        <f>IF('Sum 1'!BT2="","",'Sum 1'!BT2)</f>
        <v>PCP</v>
      </c>
      <c r="BN1" s="237" t="str">
        <f>BM1&amp; " #" &amp;BL1</f>
        <v>PCP #9</v>
      </c>
      <c r="BO1" s="483">
        <f>'PCP 0'!$L15</f>
        <v>0</v>
      </c>
      <c r="BP1" s="236" t="str">
        <f>BM1&amp;" # " &amp;BL1</f>
        <v>PCP # 9</v>
      </c>
      <c r="BQ1" s="495"/>
      <c r="BR1" s="236"/>
      <c r="BS1" s="346">
        <f>'Sum 1'!CA2</f>
        <v>10</v>
      </c>
      <c r="BT1" s="346" t="str">
        <f>IF('Sum 1'!CB2="","",'Sum 1'!CB2)</f>
        <v>PCP</v>
      </c>
      <c r="BU1" s="237" t="str">
        <f>BT1&amp; " #" &amp;BS1</f>
        <v>PCP #10</v>
      </c>
      <c r="BV1" s="483">
        <f>'PCP 0'!$L16</f>
        <v>0</v>
      </c>
      <c r="BW1" s="236" t="str">
        <f>BT1&amp;" # " &amp;BS1</f>
        <v>PCP # 10</v>
      </c>
      <c r="BX1" s="495"/>
      <c r="BY1" s="236"/>
      <c r="BZ1" s="346">
        <f>'Sum 1'!CI2</f>
        <v>11</v>
      </c>
      <c r="CA1" s="346" t="str">
        <f>IF('Sum 1'!CJ2="","",'Sum 1'!CJ2)</f>
        <v>PCP</v>
      </c>
      <c r="CB1" s="237" t="str">
        <f>CA1&amp; " #" &amp;BZ1</f>
        <v>PCP #11</v>
      </c>
      <c r="CC1" s="483">
        <f>'PCP 0'!$L17</f>
        <v>0</v>
      </c>
      <c r="CD1" s="236" t="str">
        <f>CA1&amp;" # " &amp;BZ1</f>
        <v>PCP # 11</v>
      </c>
      <c r="CE1" s="495"/>
      <c r="CF1" s="236"/>
      <c r="CG1" s="346">
        <f>'Sum 1'!CQ2</f>
        <v>12</v>
      </c>
      <c r="CH1" s="346" t="str">
        <f>IF('Sum 1'!CR2="","",'Sum 1'!CR2)</f>
        <v>PCP</v>
      </c>
      <c r="CI1" s="237" t="str">
        <f>CH1&amp; " #" &amp;CG1</f>
        <v>PCP #12</v>
      </c>
      <c r="CJ1" s="483">
        <f>'PCP 0'!$L18</f>
        <v>0</v>
      </c>
      <c r="CK1" s="236" t="str">
        <f>CH1&amp;" # " &amp;CG1</f>
        <v>PCP # 12</v>
      </c>
      <c r="CL1" s="495"/>
      <c r="CM1" s="236"/>
      <c r="CN1" s="346">
        <f>'Sum 1'!CY2</f>
        <v>13</v>
      </c>
      <c r="CO1" s="346" t="str">
        <f>IF('Sum 1'!CZ2="","",'Sum 1'!CZ2)</f>
        <v>Final Cost Report</v>
      </c>
      <c r="CP1" s="237" t="str">
        <f>CO1&amp; " #" &amp;CN1</f>
        <v>Final Cost Report #13</v>
      </c>
      <c r="CQ1" s="483">
        <f>'PCP 0'!$L19</f>
        <v>0</v>
      </c>
      <c r="CR1" s="236" t="str">
        <f>CO1&amp;" # " &amp;CN1</f>
        <v>Final Cost Report # 13</v>
      </c>
      <c r="CS1" s="495"/>
      <c r="CT1" s="236"/>
      <c r="CU1" s="346">
        <f>'Sum 1'!DG2</f>
        <v>14</v>
      </c>
      <c r="CV1" s="346" t="str">
        <f>IF('Sum 1'!DH2="","",'Sum 1'!DH2)</f>
        <v>PCP</v>
      </c>
      <c r="CW1" s="237" t="str">
        <f>CV1&amp; " #" &amp;CU1</f>
        <v>PCP #14</v>
      </c>
      <c r="CX1" s="483">
        <f>'PCP 0'!$L20</f>
        <v>0</v>
      </c>
      <c r="CY1" s="236" t="str">
        <f>CV1&amp;" # " &amp;CU1</f>
        <v>PCP # 14</v>
      </c>
      <c r="CZ1" s="495"/>
      <c r="DA1" s="236"/>
      <c r="DB1" s="346">
        <f>'Sum 1'!DO2</f>
        <v>15</v>
      </c>
      <c r="DC1" s="346" t="str">
        <f>IF('Sum 1'!DP2="","",'Sum 1'!DP2)</f>
        <v>PCP</v>
      </c>
      <c r="DD1" s="237" t="str">
        <f>DC1&amp; " #" &amp;DB1</f>
        <v>PCP #15</v>
      </c>
      <c r="DE1" s="483">
        <f>'PCP 0'!$L21</f>
        <v>0</v>
      </c>
      <c r="DF1" s="236" t="str">
        <f>DC1&amp;" # " &amp;DB1</f>
        <v>PCP # 15</v>
      </c>
      <c r="DG1" s="495"/>
      <c r="DH1" s="236"/>
      <c r="DI1" s="346">
        <f>'Sum 1'!DW2</f>
        <v>16</v>
      </c>
      <c r="DJ1" s="346" t="str">
        <f>IF('Sum 1'!DX2="","",'Sum 1'!DX2)</f>
        <v>PCP</v>
      </c>
      <c r="DK1" s="237" t="str">
        <f>DJ1&amp; " #" &amp;DI1</f>
        <v>PCP #16</v>
      </c>
      <c r="DL1" s="483">
        <f>'PCP 0'!$L22</f>
        <v>0</v>
      </c>
      <c r="DM1" s="236" t="str">
        <f>DJ1&amp;" # " &amp;DI1</f>
        <v>PCP # 16</v>
      </c>
      <c r="DN1" s="495"/>
      <c r="DO1" s="236"/>
      <c r="DP1" s="346">
        <f>'Sum 1'!EE2</f>
        <v>17</v>
      </c>
      <c r="DQ1" s="346" t="str">
        <f>IF('Sum 1'!EF2="","",'Sum 1'!EF2)</f>
        <v>PCP</v>
      </c>
      <c r="DR1" s="237" t="str">
        <f>DQ1&amp; " #" &amp;DP1</f>
        <v>PCP #17</v>
      </c>
      <c r="DS1" s="483">
        <f>'PCP 0'!$L23</f>
        <v>0</v>
      </c>
      <c r="DT1" s="236" t="str">
        <f>DQ1&amp;" # " &amp;DP1</f>
        <v>PCP # 17</v>
      </c>
      <c r="DU1" s="495"/>
      <c r="DV1" s="236"/>
    </row>
    <row r="2" spans="1:126" s="12" customFormat="1" ht="15" customHeight="1" thickBot="1" x14ac:dyDescent="0.25">
      <c r="A2" s="742"/>
      <c r="B2" s="742"/>
      <c r="C2" s="116" t="s">
        <v>67</v>
      </c>
      <c r="D2" s="116" t="s">
        <v>489</v>
      </c>
      <c r="E2" s="116" t="s">
        <v>0</v>
      </c>
      <c r="F2" s="117" t="s">
        <v>66</v>
      </c>
      <c r="H2" s="237"/>
      <c r="I2" s="260" t="str">
        <f>C2</f>
        <v>SYSTEM</v>
      </c>
      <c r="J2" s="260" t="str">
        <f>D2</f>
        <v>PARTICIPANT</v>
      </c>
      <c r="K2" s="260" t="str">
        <f>E2</f>
        <v>TOTAL</v>
      </c>
      <c r="L2" s="261" t="s">
        <v>406</v>
      </c>
      <c r="M2" s="261" t="s">
        <v>490</v>
      </c>
      <c r="N2" s="261" t="s">
        <v>295</v>
      </c>
      <c r="O2" s="237"/>
      <c r="P2" s="260" t="str">
        <f>I2</f>
        <v>SYSTEM</v>
      </c>
      <c r="Q2" s="260" t="str">
        <f>J2</f>
        <v>PARTICIPANT</v>
      </c>
      <c r="R2" s="260" t="str">
        <f>K2</f>
        <v>TOTAL</v>
      </c>
      <c r="S2" s="423" t="s">
        <v>406</v>
      </c>
      <c r="T2" s="423" t="s">
        <v>490</v>
      </c>
      <c r="U2" s="261" t="s">
        <v>295</v>
      </c>
      <c r="V2" s="237"/>
      <c r="W2" s="260" t="str">
        <f>P2</f>
        <v>SYSTEM</v>
      </c>
      <c r="X2" s="260" t="str">
        <f>Q2</f>
        <v>PARTICIPANT</v>
      </c>
      <c r="Y2" s="260" t="str">
        <f>R2</f>
        <v>TOTAL</v>
      </c>
      <c r="Z2" s="423" t="s">
        <v>406</v>
      </c>
      <c r="AA2" s="423" t="s">
        <v>490</v>
      </c>
      <c r="AB2" s="261" t="s">
        <v>295</v>
      </c>
      <c r="AC2" s="237"/>
      <c r="AD2" s="260" t="str">
        <f>W2</f>
        <v>SYSTEM</v>
      </c>
      <c r="AE2" s="260" t="str">
        <f>X2</f>
        <v>PARTICIPANT</v>
      </c>
      <c r="AF2" s="260" t="str">
        <f>Y2</f>
        <v>TOTAL</v>
      </c>
      <c r="AG2" s="423" t="s">
        <v>406</v>
      </c>
      <c r="AH2" s="423" t="s">
        <v>490</v>
      </c>
      <c r="AI2" s="261" t="s">
        <v>295</v>
      </c>
      <c r="AJ2" s="237"/>
      <c r="AK2" s="260" t="str">
        <f>AD2</f>
        <v>SYSTEM</v>
      </c>
      <c r="AL2" s="260" t="str">
        <f>AE2</f>
        <v>PARTICIPANT</v>
      </c>
      <c r="AM2" s="260" t="str">
        <f>AF2</f>
        <v>TOTAL</v>
      </c>
      <c r="AN2" s="423" t="s">
        <v>406</v>
      </c>
      <c r="AO2" s="423" t="s">
        <v>490</v>
      </c>
      <c r="AP2" s="261" t="s">
        <v>295</v>
      </c>
      <c r="AQ2" s="237"/>
      <c r="AR2" s="260" t="str">
        <f>AK2</f>
        <v>SYSTEM</v>
      </c>
      <c r="AS2" s="260" t="str">
        <f>AL2</f>
        <v>PARTICIPANT</v>
      </c>
      <c r="AT2" s="260" t="str">
        <f>AM2</f>
        <v>TOTAL</v>
      </c>
      <c r="AU2" s="423" t="s">
        <v>406</v>
      </c>
      <c r="AV2" s="423" t="s">
        <v>490</v>
      </c>
      <c r="AW2" s="261" t="s">
        <v>295</v>
      </c>
      <c r="AX2" s="237"/>
      <c r="AY2" s="260" t="str">
        <f>AR2</f>
        <v>SYSTEM</v>
      </c>
      <c r="AZ2" s="260" t="str">
        <f>AS2</f>
        <v>PARTICIPANT</v>
      </c>
      <c r="BA2" s="260" t="str">
        <f>AT2</f>
        <v>TOTAL</v>
      </c>
      <c r="BB2" s="423" t="s">
        <v>406</v>
      </c>
      <c r="BC2" s="423" t="s">
        <v>490</v>
      </c>
      <c r="BD2" s="261" t="s">
        <v>295</v>
      </c>
      <c r="BE2" s="237"/>
      <c r="BF2" s="260" t="str">
        <f>AY2</f>
        <v>SYSTEM</v>
      </c>
      <c r="BG2" s="260" t="str">
        <f>AZ2</f>
        <v>PARTICIPANT</v>
      </c>
      <c r="BH2" s="260" t="str">
        <f>BA2</f>
        <v>TOTAL</v>
      </c>
      <c r="BI2" s="423" t="s">
        <v>406</v>
      </c>
      <c r="BJ2" s="423" t="s">
        <v>490</v>
      </c>
      <c r="BK2" s="261" t="s">
        <v>295</v>
      </c>
      <c r="BL2" s="237"/>
      <c r="BM2" s="260" t="str">
        <f>BF2</f>
        <v>SYSTEM</v>
      </c>
      <c r="BN2" s="260" t="str">
        <f>BG2</f>
        <v>PARTICIPANT</v>
      </c>
      <c r="BO2" s="260" t="str">
        <f>BH2</f>
        <v>TOTAL</v>
      </c>
      <c r="BP2" s="423" t="s">
        <v>406</v>
      </c>
      <c r="BQ2" s="423" t="s">
        <v>490</v>
      </c>
      <c r="BR2" s="261" t="s">
        <v>295</v>
      </c>
      <c r="BS2" s="237"/>
      <c r="BT2" s="260" t="str">
        <f>BM2</f>
        <v>SYSTEM</v>
      </c>
      <c r="BU2" s="260" t="str">
        <f>BN2</f>
        <v>PARTICIPANT</v>
      </c>
      <c r="BV2" s="260" t="str">
        <f>BO2</f>
        <v>TOTAL</v>
      </c>
      <c r="BW2" s="423" t="s">
        <v>406</v>
      </c>
      <c r="BX2" s="423" t="s">
        <v>490</v>
      </c>
      <c r="BY2" s="261" t="s">
        <v>295</v>
      </c>
      <c r="BZ2" s="237"/>
      <c r="CA2" s="260" t="str">
        <f>BT2</f>
        <v>SYSTEM</v>
      </c>
      <c r="CB2" s="260" t="str">
        <f>BU2</f>
        <v>PARTICIPANT</v>
      </c>
      <c r="CC2" s="260" t="str">
        <f>BV2</f>
        <v>TOTAL</v>
      </c>
      <c r="CD2" s="423" t="s">
        <v>406</v>
      </c>
      <c r="CE2" s="423" t="s">
        <v>490</v>
      </c>
      <c r="CF2" s="261" t="s">
        <v>295</v>
      </c>
      <c r="CG2" s="237"/>
      <c r="CH2" s="260" t="str">
        <f>CA2</f>
        <v>SYSTEM</v>
      </c>
      <c r="CI2" s="260" t="str">
        <f>CB2</f>
        <v>PARTICIPANT</v>
      </c>
      <c r="CJ2" s="260" t="str">
        <f>CC2</f>
        <v>TOTAL</v>
      </c>
      <c r="CK2" s="423" t="s">
        <v>406</v>
      </c>
      <c r="CL2" s="423" t="s">
        <v>490</v>
      </c>
      <c r="CM2" s="261" t="s">
        <v>295</v>
      </c>
      <c r="CN2" s="237"/>
      <c r="CO2" s="260" t="str">
        <f>CH2</f>
        <v>SYSTEM</v>
      </c>
      <c r="CP2" s="260" t="str">
        <f>CI2</f>
        <v>PARTICIPANT</v>
      </c>
      <c r="CQ2" s="260" t="str">
        <f>CJ2</f>
        <v>TOTAL</v>
      </c>
      <c r="CR2" s="423" t="s">
        <v>406</v>
      </c>
      <c r="CS2" s="423" t="s">
        <v>490</v>
      </c>
      <c r="CT2" s="261" t="s">
        <v>295</v>
      </c>
      <c r="CU2" s="237"/>
      <c r="CV2" s="260" t="str">
        <f>CO2</f>
        <v>SYSTEM</v>
      </c>
      <c r="CW2" s="260" t="str">
        <f>CP2</f>
        <v>PARTICIPANT</v>
      </c>
      <c r="CX2" s="260" t="str">
        <f>CQ2</f>
        <v>TOTAL</v>
      </c>
      <c r="CY2" s="423" t="s">
        <v>406</v>
      </c>
      <c r="CZ2" s="423" t="s">
        <v>490</v>
      </c>
      <c r="DA2" s="261" t="s">
        <v>295</v>
      </c>
      <c r="DB2" s="237"/>
      <c r="DC2" s="260" t="str">
        <f>CV2</f>
        <v>SYSTEM</v>
      </c>
      <c r="DD2" s="260" t="str">
        <f>CW2</f>
        <v>PARTICIPANT</v>
      </c>
      <c r="DE2" s="260" t="str">
        <f>CX2</f>
        <v>TOTAL</v>
      </c>
      <c r="DF2" s="423" t="s">
        <v>406</v>
      </c>
      <c r="DG2" s="423" t="s">
        <v>490</v>
      </c>
      <c r="DH2" s="261" t="s">
        <v>295</v>
      </c>
      <c r="DI2" s="237"/>
      <c r="DJ2" s="260" t="str">
        <f>DC2</f>
        <v>SYSTEM</v>
      </c>
      <c r="DK2" s="260" t="str">
        <f>DD2</f>
        <v>PARTICIPANT</v>
      </c>
      <c r="DL2" s="260" t="str">
        <f>DE2</f>
        <v>TOTAL</v>
      </c>
      <c r="DM2" s="423" t="s">
        <v>406</v>
      </c>
      <c r="DN2" s="423" t="s">
        <v>490</v>
      </c>
      <c r="DO2" s="261" t="s">
        <v>295</v>
      </c>
      <c r="DP2" s="237"/>
      <c r="DQ2" s="260" t="str">
        <f>DJ2</f>
        <v>SYSTEM</v>
      </c>
      <c r="DR2" s="260" t="str">
        <f>DK2</f>
        <v>PARTICIPANT</v>
      </c>
      <c r="DS2" s="260" t="str">
        <f>DL2</f>
        <v>TOTAL</v>
      </c>
      <c r="DT2" s="423" t="s">
        <v>406</v>
      </c>
      <c r="DU2" s="423" t="s">
        <v>490</v>
      </c>
      <c r="DV2" s="261" t="s">
        <v>295</v>
      </c>
    </row>
    <row r="3" spans="1:126" s="12" customFormat="1" ht="18" customHeight="1" x14ac:dyDescent="0.25">
      <c r="A3" s="708" t="s">
        <v>190</v>
      </c>
      <c r="B3" s="709"/>
      <c r="C3" s="709"/>
      <c r="D3" s="709"/>
      <c r="E3" s="709"/>
      <c r="F3" s="710"/>
      <c r="H3" s="320"/>
      <c r="I3" s="457" t="str">
        <f>IF(I$1="","",IF(SUM(C3)=0,"",C3))</f>
        <v/>
      </c>
      <c r="J3" s="458" t="str">
        <f>IF(I$1="","",IF(SUM(D3)=0,"",D3))</f>
        <v/>
      </c>
      <c r="K3" s="459"/>
      <c r="L3" s="711" t="str">
        <f>$A3</f>
        <v>Telecommunication Site &lt; Name, Location &gt;</v>
      </c>
      <c r="M3" s="712"/>
      <c r="N3" s="712"/>
      <c r="O3" s="320"/>
      <c r="P3" s="457" t="str">
        <f>IF(P$1="","",IF(SUM(I3)=0,"",I3))</f>
        <v/>
      </c>
      <c r="Q3" s="458" t="str">
        <f>IF(P$1="","",IF(SUM(J3)=0,"",J3))</f>
        <v/>
      </c>
      <c r="R3" s="459"/>
      <c r="S3" s="711" t="str">
        <f>$A3</f>
        <v>Telecommunication Site &lt; Name, Location &gt;</v>
      </c>
      <c r="T3" s="712"/>
      <c r="U3" s="712"/>
      <c r="V3" s="320"/>
      <c r="W3" s="457" t="str">
        <f>IF(W$1="","",IF(SUM(P3)=0,"",P3))</f>
        <v/>
      </c>
      <c r="X3" s="458" t="str">
        <f>IF(W$1="","",IF(SUM(Q3)=0,"",Q3))</f>
        <v/>
      </c>
      <c r="Y3" s="459"/>
      <c r="Z3" s="711" t="str">
        <f>$A3</f>
        <v>Telecommunication Site &lt; Name, Location &gt;</v>
      </c>
      <c r="AA3" s="712"/>
      <c r="AB3" s="712"/>
      <c r="AC3" s="320"/>
      <c r="AD3" s="457" t="str">
        <f>IF(AD$1="","",IF(SUM(W3)=0,"",W3))</f>
        <v/>
      </c>
      <c r="AE3" s="458" t="str">
        <f>IF(AD$1="","",IF(SUM(X3)=0,"",X3))</f>
        <v/>
      </c>
      <c r="AF3" s="459"/>
      <c r="AG3" s="711" t="str">
        <f>$A3</f>
        <v>Telecommunication Site &lt; Name, Location &gt;</v>
      </c>
      <c r="AH3" s="712"/>
      <c r="AI3" s="712"/>
      <c r="AJ3" s="320"/>
      <c r="AK3" s="457" t="str">
        <f>IF(AK$1="","",IF(SUM(AD3)=0,"",AD3))</f>
        <v/>
      </c>
      <c r="AL3" s="458" t="str">
        <f>IF(AK$1="","",IF(SUM(AE3)=0,"",AE3))</f>
        <v/>
      </c>
      <c r="AM3" s="459"/>
      <c r="AN3" s="711" t="str">
        <f>$A3</f>
        <v>Telecommunication Site &lt; Name, Location &gt;</v>
      </c>
      <c r="AO3" s="712"/>
      <c r="AP3" s="712"/>
      <c r="AQ3" s="320"/>
      <c r="AR3" s="457" t="str">
        <f>IF(AR$1="","",IF(SUM(AK3)=0,"",AK3))</f>
        <v/>
      </c>
      <c r="AS3" s="458" t="str">
        <f>IF(AR$1="","",IF(SUM(AL3)=0,"",AL3))</f>
        <v/>
      </c>
      <c r="AT3" s="459"/>
      <c r="AU3" s="711" t="str">
        <f>$A3</f>
        <v>Telecommunication Site &lt; Name, Location &gt;</v>
      </c>
      <c r="AV3" s="712"/>
      <c r="AW3" s="712"/>
      <c r="AX3" s="320"/>
      <c r="AY3" s="457" t="str">
        <f>IF(AY$1="","",IF(SUM(AR3)=0,"",AR3))</f>
        <v/>
      </c>
      <c r="AZ3" s="458" t="str">
        <f>IF(AY$1="","",IF(SUM(AS3)=0,"",AS3))</f>
        <v/>
      </c>
      <c r="BA3" s="459"/>
      <c r="BB3" s="711" t="str">
        <f>$A3</f>
        <v>Telecommunication Site &lt; Name, Location &gt;</v>
      </c>
      <c r="BC3" s="712"/>
      <c r="BD3" s="712"/>
      <c r="BE3" s="320"/>
      <c r="BF3" s="457" t="str">
        <f>IF(BF$1="","",IF(SUM(AY3)=0,"",AY3))</f>
        <v/>
      </c>
      <c r="BG3" s="458" t="str">
        <f>IF(BF$1="","",IF(SUM(AZ3)=0,"",AZ3))</f>
        <v/>
      </c>
      <c r="BH3" s="459"/>
      <c r="BI3" s="711" t="str">
        <f>$A3</f>
        <v>Telecommunication Site &lt; Name, Location &gt;</v>
      </c>
      <c r="BJ3" s="712"/>
      <c r="BK3" s="712"/>
      <c r="BL3" s="320"/>
      <c r="BM3" s="457" t="str">
        <f>IF(BM$1="","",IF(SUM(BF3)=0,"",BF3))</f>
        <v/>
      </c>
      <c r="BN3" s="458" t="str">
        <f>IF(BM$1="","",IF(SUM(BG3)=0,"",BG3))</f>
        <v/>
      </c>
      <c r="BO3" s="459"/>
      <c r="BP3" s="711" t="str">
        <f>$A3</f>
        <v>Telecommunication Site &lt; Name, Location &gt;</v>
      </c>
      <c r="BQ3" s="712"/>
      <c r="BR3" s="712"/>
      <c r="BS3" s="320"/>
      <c r="BT3" s="457" t="str">
        <f>IF(BT$1="","",IF(SUM(BM3)=0,"",BM3))</f>
        <v/>
      </c>
      <c r="BU3" s="458" t="str">
        <f>IF(BT$1="","",IF(SUM(BN3)=0,"",BN3))</f>
        <v/>
      </c>
      <c r="BV3" s="459"/>
      <c r="BW3" s="711" t="str">
        <f>$A3</f>
        <v>Telecommunication Site &lt; Name, Location &gt;</v>
      </c>
      <c r="BX3" s="712"/>
      <c r="BY3" s="712"/>
      <c r="BZ3" s="320"/>
      <c r="CA3" s="457" t="str">
        <f>IF(CA$1="","",IF(SUM(BT3)=0,"",BT3))</f>
        <v/>
      </c>
      <c r="CB3" s="458" t="str">
        <f>IF(CA$1="","",IF(SUM(BU3)=0,"",BU3))</f>
        <v/>
      </c>
      <c r="CC3" s="459"/>
      <c r="CD3" s="711" t="str">
        <f>$A3</f>
        <v>Telecommunication Site &lt; Name, Location &gt;</v>
      </c>
      <c r="CE3" s="712"/>
      <c r="CF3" s="712"/>
      <c r="CG3" s="320"/>
      <c r="CH3" s="457" t="str">
        <f>IF(CH$1="","",IF(SUM(CA3)=0,"",CA3))</f>
        <v/>
      </c>
      <c r="CI3" s="458" t="str">
        <f>IF(CH$1="","",IF(SUM(CB3)=0,"",CB3))</f>
        <v/>
      </c>
      <c r="CJ3" s="459"/>
      <c r="CK3" s="469"/>
      <c r="CL3" s="469"/>
      <c r="CM3" s="310"/>
      <c r="CN3" s="320"/>
      <c r="CO3" s="457" t="str">
        <f>IF(CO$1="","",IF(SUM(CH3)=0,"",CH3))</f>
        <v/>
      </c>
      <c r="CP3" s="458" t="str">
        <f>IF(CO$1="","",IF(SUM(CI3)=0,"",CI3))</f>
        <v/>
      </c>
      <c r="CQ3" s="459"/>
      <c r="CR3" s="469"/>
      <c r="CS3" s="469"/>
      <c r="CT3" s="310"/>
      <c r="CU3" s="320"/>
      <c r="CV3" s="457" t="str">
        <f>IF(CV$1="","",IF(SUM(CO3)=0,"",CO3))</f>
        <v/>
      </c>
      <c r="CW3" s="458" t="str">
        <f>IF(CV$1="","",IF(SUM(CP3)=0,"",CP3))</f>
        <v/>
      </c>
      <c r="CX3" s="459"/>
      <c r="CY3" s="711" t="str">
        <f>$A3</f>
        <v>Telecommunication Site &lt; Name, Location &gt;</v>
      </c>
      <c r="CZ3" s="712"/>
      <c r="DA3" s="712"/>
      <c r="DB3" s="320"/>
      <c r="DC3" s="457" t="str">
        <f>IF(DC$1="","",IF(SUM(CV3)=0,"",CV3))</f>
        <v/>
      </c>
      <c r="DD3" s="458" t="str">
        <f>IF(DC$1="","",IF(SUM(CW3)=0,"",CW3))</f>
        <v/>
      </c>
      <c r="DE3" s="459"/>
      <c r="DF3" s="711" t="str">
        <f>$A3</f>
        <v>Telecommunication Site &lt; Name, Location &gt;</v>
      </c>
      <c r="DG3" s="712"/>
      <c r="DH3" s="712"/>
      <c r="DI3" s="320"/>
      <c r="DJ3" s="457" t="str">
        <f>IF(DJ$1="","",IF(SUM(DC3)=0,"",DC3))</f>
        <v/>
      </c>
      <c r="DK3" s="458" t="str">
        <f>IF(DJ$1="","",IF(SUM(DD3)=0,"",DD3))</f>
        <v/>
      </c>
      <c r="DL3" s="459"/>
      <c r="DM3" s="711" t="str">
        <f>$A3</f>
        <v>Telecommunication Site &lt; Name, Location &gt;</v>
      </c>
      <c r="DN3" s="712"/>
      <c r="DO3" s="712"/>
      <c r="DP3" s="320"/>
      <c r="DQ3" s="457" t="str">
        <f>IF(DQ$1="","",IF(SUM(DJ3)=0,"",DJ3))</f>
        <v/>
      </c>
      <c r="DR3" s="458" t="str">
        <f>IF(DQ$1="","",IF(SUM(DK3)=0,"",DK3))</f>
        <v/>
      </c>
      <c r="DS3" s="459"/>
      <c r="DT3" s="711" t="str">
        <f>$A3</f>
        <v>Telecommunication Site &lt; Name, Location &gt;</v>
      </c>
      <c r="DU3" s="712"/>
      <c r="DV3" s="712"/>
    </row>
    <row r="4" spans="1:126" ht="14.25" customHeight="1" x14ac:dyDescent="0.2">
      <c r="A4" s="125" t="s">
        <v>79</v>
      </c>
      <c r="B4" s="118"/>
      <c r="C4" s="118"/>
      <c r="D4" s="118"/>
      <c r="E4" s="118"/>
      <c r="F4" s="119"/>
      <c r="G4" s="18" t="s">
        <v>221</v>
      </c>
      <c r="H4" s="320"/>
      <c r="I4" s="460"/>
      <c r="J4" s="461"/>
      <c r="K4" s="461"/>
      <c r="L4" s="477"/>
      <c r="M4" s="477"/>
      <c r="N4" s="312"/>
      <c r="O4" s="320"/>
      <c r="P4" s="460"/>
      <c r="Q4" s="461"/>
      <c r="R4" s="461"/>
      <c r="S4" s="477"/>
      <c r="T4" s="477"/>
      <c r="U4" s="312"/>
      <c r="V4" s="320"/>
      <c r="W4" s="460"/>
      <c r="X4" s="461"/>
      <c r="Y4" s="461"/>
      <c r="Z4" s="477"/>
      <c r="AA4" s="477"/>
      <c r="AB4" s="312"/>
      <c r="AC4" s="320"/>
      <c r="AD4" s="460"/>
      <c r="AE4" s="461"/>
      <c r="AF4" s="461"/>
      <c r="AG4" s="477"/>
      <c r="AH4" s="477"/>
      <c r="AI4" s="312"/>
      <c r="AJ4" s="320"/>
      <c r="AK4" s="460"/>
      <c r="AL4" s="461"/>
      <c r="AM4" s="461"/>
      <c r="AN4" s="477"/>
      <c r="AO4" s="477"/>
      <c r="AP4" s="312"/>
      <c r="AQ4" s="320"/>
      <c r="AR4" s="460"/>
      <c r="AS4" s="461"/>
      <c r="AT4" s="461"/>
      <c r="AU4" s="477"/>
      <c r="AV4" s="477"/>
      <c r="AW4" s="312"/>
      <c r="AX4" s="320"/>
      <c r="AY4" s="460"/>
      <c r="AZ4" s="461"/>
      <c r="BA4" s="461"/>
      <c r="BB4" s="477"/>
      <c r="BC4" s="477"/>
      <c r="BD4" s="312"/>
      <c r="BE4" s="320"/>
      <c r="BF4" s="460"/>
      <c r="BG4" s="461"/>
      <c r="BH4" s="461"/>
      <c r="BI4" s="477"/>
      <c r="BJ4" s="477"/>
      <c r="BK4" s="312"/>
      <c r="BL4" s="320"/>
      <c r="BM4" s="460"/>
      <c r="BN4" s="461"/>
      <c r="BO4" s="461"/>
      <c r="BP4" s="477"/>
      <c r="BQ4" s="477"/>
      <c r="BR4" s="312"/>
      <c r="BS4" s="320"/>
      <c r="BT4" s="460"/>
      <c r="BU4" s="461"/>
      <c r="BV4" s="461"/>
      <c r="BW4" s="477"/>
      <c r="BX4" s="477"/>
      <c r="BY4" s="312"/>
      <c r="BZ4" s="320"/>
      <c r="CA4" s="460"/>
      <c r="CB4" s="461"/>
      <c r="CC4" s="461"/>
      <c r="CD4" s="477"/>
      <c r="CE4" s="477"/>
      <c r="CF4" s="312"/>
      <c r="CG4" s="320"/>
      <c r="CH4" s="460"/>
      <c r="CI4" s="461"/>
      <c r="CJ4" s="461"/>
      <c r="CK4" s="477"/>
      <c r="CL4" s="477"/>
      <c r="CM4" s="312"/>
      <c r="CN4" s="320"/>
      <c r="CO4" s="460"/>
      <c r="CP4" s="461"/>
      <c r="CQ4" s="461"/>
      <c r="CR4" s="477"/>
      <c r="CS4" s="477"/>
      <c r="CT4" s="312"/>
      <c r="CU4" s="320"/>
      <c r="CV4" s="460"/>
      <c r="CW4" s="461"/>
      <c r="CX4" s="461"/>
      <c r="CY4" s="477"/>
      <c r="CZ4" s="477"/>
      <c r="DA4" s="312"/>
      <c r="DB4" s="320"/>
      <c r="DC4" s="460"/>
      <c r="DD4" s="461"/>
      <c r="DE4" s="461"/>
      <c r="DF4" s="477"/>
      <c r="DG4" s="477"/>
      <c r="DH4" s="312"/>
      <c r="DI4" s="320"/>
      <c r="DJ4" s="460"/>
      <c r="DK4" s="461"/>
      <c r="DL4" s="461"/>
      <c r="DM4" s="477"/>
      <c r="DN4" s="477"/>
      <c r="DO4" s="312"/>
      <c r="DP4" s="320"/>
      <c r="DQ4" s="460"/>
      <c r="DR4" s="461"/>
      <c r="DS4" s="461"/>
      <c r="DT4" s="477"/>
      <c r="DU4" s="477"/>
      <c r="DV4" s="312"/>
    </row>
    <row r="5" spans="1:126" outlineLevel="1" x14ac:dyDescent="0.2">
      <c r="A5" s="335" t="s">
        <v>267</v>
      </c>
      <c r="B5" s="157" t="s">
        <v>30</v>
      </c>
      <c r="C5" s="56"/>
      <c r="D5" s="56"/>
      <c r="E5" s="110">
        <f t="shared" ref="E5:E11" si="0">SUM(C5:D5)</f>
        <v>0</v>
      </c>
      <c r="F5" s="208"/>
      <c r="G5" s="18" t="s">
        <v>268</v>
      </c>
      <c r="H5" s="320" t="s">
        <v>363</v>
      </c>
      <c r="I5" s="79">
        <f t="shared" ref="I5:I10" si="1">IF(K$1="Rejected",C5,IF(L5="",C5,SUM(C5,L5)))</f>
        <v>0</v>
      </c>
      <c r="J5" s="79">
        <f t="shared" ref="J5:J10" si="2">IF(K$1="Rejected",D5,IF(M5="",D5,SUM(D5,M5)))</f>
        <v>0</v>
      </c>
      <c r="K5" s="110">
        <f>IF(I$1="","",SUM(I5:J5))</f>
        <v>0</v>
      </c>
      <c r="L5" s="534"/>
      <c r="M5" s="534"/>
      <c r="N5" s="382"/>
      <c r="O5" s="320"/>
      <c r="P5" s="79">
        <f t="shared" ref="P5:P10" si="3">IF(R$1="Rejected",I5,IF(S5="",I5,SUM(I5,S5)))</f>
        <v>0</v>
      </c>
      <c r="Q5" s="79">
        <f t="shared" ref="Q5:Q10" si="4">IF(R$1="Rejected",J5,IF(T5="",J5,SUM(J5,T5)))</f>
        <v>0</v>
      </c>
      <c r="R5" s="110">
        <f t="shared" ref="R5:R11" si="5">IF(P$1="","",SUM(P5:Q5))</f>
        <v>0</v>
      </c>
      <c r="S5" s="534"/>
      <c r="T5" s="534"/>
      <c r="U5" s="382"/>
      <c r="V5" s="320"/>
      <c r="W5" s="79">
        <f t="shared" ref="W5:W10" si="6">IF(Y$1="Rejected",P5,IF(Z5="",P5,SUM(P5,Z5)))</f>
        <v>0</v>
      </c>
      <c r="X5" s="79">
        <f t="shared" ref="X5:X10" si="7">IF(Y$1="Rejected",Q5,IF(AA5="",Q5,SUM(Q5,AA5)))</f>
        <v>0</v>
      </c>
      <c r="Y5" s="110">
        <f t="shared" ref="Y5:Y11" si="8">IF(W$1="","",SUM(W5:X5))</f>
        <v>0</v>
      </c>
      <c r="Z5" s="534"/>
      <c r="AA5" s="534"/>
      <c r="AB5" s="382"/>
      <c r="AC5" s="320"/>
      <c r="AD5" s="79">
        <f t="shared" ref="AD5:AD10" si="9">IF(AF$1="Rejected",W5,IF(AG5="",W5,SUM(W5,AG5)))</f>
        <v>0</v>
      </c>
      <c r="AE5" s="79">
        <f t="shared" ref="AE5:AE10" si="10">IF(AF$1="Rejected",X5,IF(AH5="",X5,SUM(X5,AH5)))</f>
        <v>0</v>
      </c>
      <c r="AF5" s="110">
        <f t="shared" ref="AF5:AF11" si="11">IF(AD$1="","",SUM(AD5:AE5))</f>
        <v>0</v>
      </c>
      <c r="AG5" s="534"/>
      <c r="AH5" s="534"/>
      <c r="AI5" s="382"/>
      <c r="AJ5" s="320"/>
      <c r="AK5" s="79">
        <f t="shared" ref="AK5:AK10" si="12">IF(AM$1="Rejected",AD5,IF(AN5="",AD5,SUM(AD5,AN5)))</f>
        <v>0</v>
      </c>
      <c r="AL5" s="79">
        <f t="shared" ref="AL5:AL10" si="13">IF(AM$1="Rejected",AE5,IF(AO5="",AE5,SUM(AE5,AO5)))</f>
        <v>0</v>
      </c>
      <c r="AM5" s="110">
        <f t="shared" ref="AM5:AM11" si="14">IF(AK$1="","",SUM(AK5:AL5))</f>
        <v>0</v>
      </c>
      <c r="AN5" s="534"/>
      <c r="AO5" s="534"/>
      <c r="AP5" s="382"/>
      <c r="AQ5" s="320"/>
      <c r="AR5" s="79">
        <f t="shared" ref="AR5:AR10" si="15">IF(AT$1="Rejected",AK5,IF(AU5="",AK5,SUM(AK5,AU5)))</f>
        <v>0</v>
      </c>
      <c r="AS5" s="79">
        <f t="shared" ref="AS5:AS10" si="16">IF(AT$1="Rejected",AL5,IF(AV5="",AL5,SUM(AL5,AV5)))</f>
        <v>0</v>
      </c>
      <c r="AT5" s="110">
        <f t="shared" ref="AT5:AT11" si="17">IF(AR$1="","",SUM(AR5:AS5))</f>
        <v>0</v>
      </c>
      <c r="AU5" s="534"/>
      <c r="AV5" s="534"/>
      <c r="AW5" s="382"/>
      <c r="AX5" s="320"/>
      <c r="AY5" s="79">
        <f t="shared" ref="AY5:AY10" si="18">IF(BA$1="Rejected",AR5,IF(BB5="",AR5,SUM(AR5,BB5)))</f>
        <v>0</v>
      </c>
      <c r="AZ5" s="79">
        <f t="shared" ref="AZ5:AZ10" si="19">IF(BA$1="Rejected",AS5,IF(BC5="",AS5,SUM(AS5,BC5)))</f>
        <v>0</v>
      </c>
      <c r="BA5" s="110">
        <f t="shared" ref="BA5:BA11" si="20">IF(AY$1="","",SUM(AY5:AZ5))</f>
        <v>0</v>
      </c>
      <c r="BB5" s="534"/>
      <c r="BC5" s="534"/>
      <c r="BD5" s="382"/>
      <c r="BE5" s="320"/>
      <c r="BF5" s="79">
        <f t="shared" ref="BF5:BF10" si="21">IF(BH$1="Rejected",AY5,IF(BI5="",AY5,SUM(AY5,BI5)))</f>
        <v>0</v>
      </c>
      <c r="BG5" s="79">
        <f t="shared" ref="BG5:BG10" si="22">IF(BH$1="Rejected",AZ5,IF(BJ5="",AZ5,SUM(AZ5,BJ5)))</f>
        <v>0</v>
      </c>
      <c r="BH5" s="110">
        <f t="shared" ref="BH5:BH11" si="23">IF(BF$1="","",SUM(BF5:BG5))</f>
        <v>0</v>
      </c>
      <c r="BI5" s="534"/>
      <c r="BJ5" s="534"/>
      <c r="BK5" s="382"/>
      <c r="BL5" s="320"/>
      <c r="BM5" s="79">
        <f t="shared" ref="BM5:BM10" si="24">IF(BO$1="Rejected",BF5,IF(BP5="",BF5,SUM(BF5,BP5)))</f>
        <v>0</v>
      </c>
      <c r="BN5" s="79">
        <f t="shared" ref="BN5:BN10" si="25">IF(BO$1="Rejected",BG5,IF(BQ5="",BG5,SUM(BG5,BQ5)))</f>
        <v>0</v>
      </c>
      <c r="BO5" s="110">
        <f t="shared" ref="BO5:BO11" si="26">IF(BM$1="","",SUM(BM5:BN5))</f>
        <v>0</v>
      </c>
      <c r="BP5" s="534"/>
      <c r="BQ5" s="534"/>
      <c r="BR5" s="382"/>
      <c r="BS5" s="320"/>
      <c r="BT5" s="79">
        <f t="shared" ref="BT5:BT10" si="27">IF(BV$1="Rejected",BM5,IF(BW5="",BM5,SUM(BM5,BW5)))</f>
        <v>0</v>
      </c>
      <c r="BU5" s="79">
        <f t="shared" ref="BU5:BU10" si="28">IF(BV$1="Rejected",BN5,IF(BX5="",BN5,SUM(BN5,BX5)))</f>
        <v>0</v>
      </c>
      <c r="BV5" s="110">
        <f t="shared" ref="BV5:BV11" si="29">IF(BT$1="","",SUM(BT5:BU5))</f>
        <v>0</v>
      </c>
      <c r="BW5" s="534"/>
      <c r="BX5" s="534"/>
      <c r="BY5" s="382"/>
      <c r="BZ5" s="320"/>
      <c r="CA5" s="79">
        <f t="shared" ref="CA5:CA10" si="30">IF(CC$1="Rejected",BT5,IF(CD5="",BT5,SUM(BT5,CD5)))</f>
        <v>0</v>
      </c>
      <c r="CB5" s="79">
        <f t="shared" ref="CB5:CB10" si="31">IF(CC$1="Rejected",BU5,IF(CE5="",BU5,SUM(BU5,CE5)))</f>
        <v>0</v>
      </c>
      <c r="CC5" s="110">
        <f t="shared" ref="CC5:CC11" si="32">IF(CA$1="","",SUM(CA5:CB5))</f>
        <v>0</v>
      </c>
      <c r="CD5" s="534"/>
      <c r="CE5" s="534"/>
      <c r="CF5" s="382"/>
      <c r="CG5" s="320"/>
      <c r="CH5" s="79">
        <f t="shared" ref="CH5:CH10" si="33">IF(CJ$1="Rejected",CA5,IF(CK5="",CA5,SUM(CA5,CK5)))</f>
        <v>0</v>
      </c>
      <c r="CI5" s="79">
        <f t="shared" ref="CI5:CI10" si="34">IF(CJ$1="Rejected",CB5,IF(CL5="",CB5,SUM(CB5,CL5)))</f>
        <v>0</v>
      </c>
      <c r="CJ5" s="110">
        <f t="shared" ref="CJ5:CJ11" si="35">IF(CH$1="","",SUM(CH5:CI5))</f>
        <v>0</v>
      </c>
      <c r="CK5" s="534"/>
      <c r="CL5" s="534"/>
      <c r="CM5" s="382"/>
      <c r="CN5" s="320"/>
      <c r="CO5" s="79">
        <f t="shared" ref="CO5:CO10" si="36">IF(CQ$1="Rejected",CH5,IF(CR5="",CH5,SUM(CH5,CR5)))</f>
        <v>0</v>
      </c>
      <c r="CP5" s="79">
        <f t="shared" ref="CP5:CP10" si="37">IF(CQ$1="Rejected",CI5,IF(CS5="",CI5,SUM(CI5,CS5)))</f>
        <v>0</v>
      </c>
      <c r="CQ5" s="110">
        <f t="shared" ref="CQ5:CQ11" si="38">IF(CO$1="","",SUM(CO5:CP5))</f>
        <v>0</v>
      </c>
      <c r="CR5" s="534"/>
      <c r="CS5" s="534"/>
      <c r="CT5" s="382"/>
      <c r="CU5" s="320"/>
      <c r="CV5" s="79">
        <f t="shared" ref="CV5:CV10" si="39">IF(CX$1="Rejected",CO5,IF(CY5="",CO5,SUM(CO5,CY5)))</f>
        <v>0</v>
      </c>
      <c r="CW5" s="79">
        <f t="shared" ref="CW5:CW10" si="40">IF(CX$1="Rejected",CP5,IF(CZ5="",CP5,SUM(CP5,CZ5)))</f>
        <v>0</v>
      </c>
      <c r="CX5" s="110">
        <f t="shared" ref="CX5:CX11" si="41">IF(CV$1="","",SUM(CV5:CW5))</f>
        <v>0</v>
      </c>
      <c r="CY5" s="534"/>
      <c r="CZ5" s="534"/>
      <c r="DA5" s="382"/>
      <c r="DB5" s="320"/>
      <c r="DC5" s="79">
        <f t="shared" ref="DC5:DC10" si="42">IF(DE$1="Rejected",CV5,IF(DF5="",CV5,SUM(CV5,DF5)))</f>
        <v>0</v>
      </c>
      <c r="DD5" s="79">
        <f t="shared" ref="DD5:DD10" si="43">IF(DE$1="Rejected",CW5,IF(DG5="",CW5,SUM(CW5,DG5)))</f>
        <v>0</v>
      </c>
      <c r="DE5" s="110">
        <f t="shared" ref="DE5:DE11" si="44">IF(DC$1="","",SUM(DC5:DD5))</f>
        <v>0</v>
      </c>
      <c r="DF5" s="534"/>
      <c r="DG5" s="534"/>
      <c r="DH5" s="382"/>
      <c r="DI5" s="320"/>
      <c r="DJ5" s="79">
        <f t="shared" ref="DJ5:DJ10" si="45">IF(DL$1="Rejected",DC5,IF(DM5="",DC5,SUM(DC5,DM5)))</f>
        <v>0</v>
      </c>
      <c r="DK5" s="79">
        <f t="shared" ref="DK5:DK10" si="46">IF(DL$1="Rejected",DD5,IF(DN5="",DD5,SUM(DD5,DN5)))</f>
        <v>0</v>
      </c>
      <c r="DL5" s="110">
        <f t="shared" ref="DL5:DL11" si="47">IF(DJ$1="","",SUM(DJ5:DK5))</f>
        <v>0</v>
      </c>
      <c r="DM5" s="534"/>
      <c r="DN5" s="534"/>
      <c r="DO5" s="382"/>
      <c r="DP5" s="320"/>
      <c r="DQ5" s="79">
        <f t="shared" ref="DQ5:DQ10" si="48">IF(DS$1="Rejected",DJ5,IF(DT5="",DJ5,SUM(DJ5,DT5)))</f>
        <v>0</v>
      </c>
      <c r="DR5" s="79">
        <f t="shared" ref="DR5:DR10" si="49">IF(DS$1="Rejected",DK5,IF(DU5="",DK5,SUM(DK5,DU5)))</f>
        <v>0</v>
      </c>
      <c r="DS5" s="110">
        <f t="shared" ref="DS5:DS11" si="50">IF(DQ$1="","",SUM(DQ5:DR5))</f>
        <v>0</v>
      </c>
      <c r="DT5" s="534"/>
      <c r="DU5" s="534"/>
      <c r="DV5" s="382"/>
    </row>
    <row r="6" spans="1:126" outlineLevel="1" x14ac:dyDescent="0.2">
      <c r="A6" s="333" t="s">
        <v>14</v>
      </c>
      <c r="B6" s="157"/>
      <c r="C6" s="56"/>
      <c r="D6" s="56"/>
      <c r="E6" s="110">
        <f t="shared" si="0"/>
        <v>0</v>
      </c>
      <c r="F6" s="147"/>
      <c r="H6" s="322" t="s">
        <v>363</v>
      </c>
      <c r="I6" s="79">
        <f t="shared" si="1"/>
        <v>0</v>
      </c>
      <c r="J6" s="79">
        <f t="shared" si="2"/>
        <v>0</v>
      </c>
      <c r="K6" s="110">
        <f>IF(I$1="","",SUM(I6:J6))</f>
        <v>0</v>
      </c>
      <c r="L6" s="535"/>
      <c r="M6" s="535"/>
      <c r="N6" s="407"/>
      <c r="O6" s="322"/>
      <c r="P6" s="79">
        <f t="shared" si="3"/>
        <v>0</v>
      </c>
      <c r="Q6" s="79">
        <f t="shared" si="4"/>
        <v>0</v>
      </c>
      <c r="R6" s="110">
        <f t="shared" si="5"/>
        <v>0</v>
      </c>
      <c r="S6" s="535"/>
      <c r="T6" s="535"/>
      <c r="U6" s="407"/>
      <c r="V6" s="322"/>
      <c r="W6" s="79">
        <f t="shared" si="6"/>
        <v>0</v>
      </c>
      <c r="X6" s="79">
        <f t="shared" si="7"/>
        <v>0</v>
      </c>
      <c r="Y6" s="110">
        <f t="shared" si="8"/>
        <v>0</v>
      </c>
      <c r="Z6" s="535"/>
      <c r="AA6" s="535"/>
      <c r="AB6" s="407"/>
      <c r="AC6" s="322"/>
      <c r="AD6" s="79">
        <f t="shared" si="9"/>
        <v>0</v>
      </c>
      <c r="AE6" s="79">
        <f t="shared" si="10"/>
        <v>0</v>
      </c>
      <c r="AF6" s="110">
        <f t="shared" si="11"/>
        <v>0</v>
      </c>
      <c r="AG6" s="535"/>
      <c r="AH6" s="535"/>
      <c r="AI6" s="407"/>
      <c r="AJ6" s="322"/>
      <c r="AK6" s="79">
        <f t="shared" si="12"/>
        <v>0</v>
      </c>
      <c r="AL6" s="79">
        <f t="shared" si="13"/>
        <v>0</v>
      </c>
      <c r="AM6" s="110">
        <f t="shared" si="14"/>
        <v>0</v>
      </c>
      <c r="AN6" s="535"/>
      <c r="AO6" s="535"/>
      <c r="AP6" s="407"/>
      <c r="AQ6" s="322"/>
      <c r="AR6" s="79">
        <f t="shared" si="15"/>
        <v>0</v>
      </c>
      <c r="AS6" s="79">
        <f t="shared" si="16"/>
        <v>0</v>
      </c>
      <c r="AT6" s="110">
        <f t="shared" si="17"/>
        <v>0</v>
      </c>
      <c r="AU6" s="535"/>
      <c r="AV6" s="535"/>
      <c r="AW6" s="407"/>
      <c r="AX6" s="322"/>
      <c r="AY6" s="79">
        <f t="shared" si="18"/>
        <v>0</v>
      </c>
      <c r="AZ6" s="79">
        <f t="shared" si="19"/>
        <v>0</v>
      </c>
      <c r="BA6" s="110">
        <f t="shared" si="20"/>
        <v>0</v>
      </c>
      <c r="BB6" s="535"/>
      <c r="BC6" s="535"/>
      <c r="BD6" s="407"/>
      <c r="BE6" s="322"/>
      <c r="BF6" s="79">
        <f t="shared" si="21"/>
        <v>0</v>
      </c>
      <c r="BG6" s="79">
        <f t="shared" si="22"/>
        <v>0</v>
      </c>
      <c r="BH6" s="110">
        <f t="shared" si="23"/>
        <v>0</v>
      </c>
      <c r="BI6" s="535"/>
      <c r="BJ6" s="535"/>
      <c r="BK6" s="407"/>
      <c r="BL6" s="322"/>
      <c r="BM6" s="79">
        <f t="shared" si="24"/>
        <v>0</v>
      </c>
      <c r="BN6" s="79">
        <f t="shared" si="25"/>
        <v>0</v>
      </c>
      <c r="BO6" s="110">
        <f t="shared" si="26"/>
        <v>0</v>
      </c>
      <c r="BP6" s="535"/>
      <c r="BQ6" s="535"/>
      <c r="BR6" s="407"/>
      <c r="BS6" s="322"/>
      <c r="BT6" s="79">
        <f t="shared" si="27"/>
        <v>0</v>
      </c>
      <c r="BU6" s="79">
        <f t="shared" si="28"/>
        <v>0</v>
      </c>
      <c r="BV6" s="110">
        <f t="shared" si="29"/>
        <v>0</v>
      </c>
      <c r="BW6" s="535"/>
      <c r="BX6" s="535"/>
      <c r="BY6" s="407"/>
      <c r="BZ6" s="322"/>
      <c r="CA6" s="79">
        <f t="shared" si="30"/>
        <v>0</v>
      </c>
      <c r="CB6" s="79">
        <f t="shared" si="31"/>
        <v>0</v>
      </c>
      <c r="CC6" s="110">
        <f t="shared" si="32"/>
        <v>0</v>
      </c>
      <c r="CD6" s="535"/>
      <c r="CE6" s="535"/>
      <c r="CF6" s="407"/>
      <c r="CG6" s="322"/>
      <c r="CH6" s="79">
        <f t="shared" si="33"/>
        <v>0</v>
      </c>
      <c r="CI6" s="79">
        <f t="shared" si="34"/>
        <v>0</v>
      </c>
      <c r="CJ6" s="110">
        <f t="shared" si="35"/>
        <v>0</v>
      </c>
      <c r="CK6" s="535"/>
      <c r="CL6" s="535"/>
      <c r="CM6" s="407"/>
      <c r="CN6" s="322"/>
      <c r="CO6" s="79">
        <f t="shared" si="36"/>
        <v>0</v>
      </c>
      <c r="CP6" s="79">
        <f t="shared" si="37"/>
        <v>0</v>
      </c>
      <c r="CQ6" s="110">
        <f t="shared" si="38"/>
        <v>0</v>
      </c>
      <c r="CR6" s="535"/>
      <c r="CS6" s="535"/>
      <c r="CT6" s="407"/>
      <c r="CU6" s="322"/>
      <c r="CV6" s="79">
        <f t="shared" si="39"/>
        <v>0</v>
      </c>
      <c r="CW6" s="79">
        <f t="shared" si="40"/>
        <v>0</v>
      </c>
      <c r="CX6" s="110">
        <f t="shared" si="41"/>
        <v>0</v>
      </c>
      <c r="CY6" s="535"/>
      <c r="CZ6" s="535"/>
      <c r="DA6" s="407"/>
      <c r="DB6" s="322"/>
      <c r="DC6" s="79">
        <f t="shared" si="42"/>
        <v>0</v>
      </c>
      <c r="DD6" s="79">
        <f t="shared" si="43"/>
        <v>0</v>
      </c>
      <c r="DE6" s="110">
        <f t="shared" si="44"/>
        <v>0</v>
      </c>
      <c r="DF6" s="535"/>
      <c r="DG6" s="535"/>
      <c r="DH6" s="407"/>
      <c r="DI6" s="322"/>
      <c r="DJ6" s="79">
        <f t="shared" si="45"/>
        <v>0</v>
      </c>
      <c r="DK6" s="79">
        <f t="shared" si="46"/>
        <v>0</v>
      </c>
      <c r="DL6" s="110">
        <f t="shared" si="47"/>
        <v>0</v>
      </c>
      <c r="DM6" s="535"/>
      <c r="DN6" s="535"/>
      <c r="DO6" s="407"/>
      <c r="DP6" s="322"/>
      <c r="DQ6" s="79">
        <f t="shared" si="48"/>
        <v>0</v>
      </c>
      <c r="DR6" s="79">
        <f t="shared" si="49"/>
        <v>0</v>
      </c>
      <c r="DS6" s="110">
        <f t="shared" si="50"/>
        <v>0</v>
      </c>
      <c r="DT6" s="535"/>
      <c r="DU6" s="535"/>
      <c r="DV6" s="407"/>
    </row>
    <row r="7" spans="1:126" outlineLevel="1" x14ac:dyDescent="0.2">
      <c r="A7" s="334" t="s">
        <v>163</v>
      </c>
      <c r="B7" s="157" t="s">
        <v>29</v>
      </c>
      <c r="C7" s="56"/>
      <c r="D7" s="56"/>
      <c r="E7" s="110">
        <f t="shared" si="0"/>
        <v>0</v>
      </c>
      <c r="F7" s="147"/>
      <c r="G7" s="18" t="s">
        <v>162</v>
      </c>
      <c r="H7" s="322" t="s">
        <v>363</v>
      </c>
      <c r="I7" s="79">
        <f t="shared" si="1"/>
        <v>0</v>
      </c>
      <c r="J7" s="79">
        <f t="shared" si="2"/>
        <v>0</v>
      </c>
      <c r="K7" s="110">
        <f>IF(I$1="","",SUM(I7:J7))</f>
        <v>0</v>
      </c>
      <c r="L7" s="535"/>
      <c r="M7" s="535"/>
      <c r="N7" s="407"/>
      <c r="O7" s="322"/>
      <c r="P7" s="79">
        <f t="shared" si="3"/>
        <v>0</v>
      </c>
      <c r="Q7" s="79">
        <f t="shared" si="4"/>
        <v>0</v>
      </c>
      <c r="R7" s="110">
        <f t="shared" si="5"/>
        <v>0</v>
      </c>
      <c r="S7" s="535"/>
      <c r="T7" s="535"/>
      <c r="U7" s="407"/>
      <c r="V7" s="322"/>
      <c r="W7" s="79">
        <f t="shared" si="6"/>
        <v>0</v>
      </c>
      <c r="X7" s="79">
        <f t="shared" si="7"/>
        <v>0</v>
      </c>
      <c r="Y7" s="110">
        <f t="shared" si="8"/>
        <v>0</v>
      </c>
      <c r="Z7" s="535"/>
      <c r="AA7" s="535"/>
      <c r="AB7" s="407"/>
      <c r="AC7" s="322"/>
      <c r="AD7" s="79">
        <f t="shared" si="9"/>
        <v>0</v>
      </c>
      <c r="AE7" s="79">
        <f t="shared" si="10"/>
        <v>0</v>
      </c>
      <c r="AF7" s="110">
        <f t="shared" si="11"/>
        <v>0</v>
      </c>
      <c r="AG7" s="535"/>
      <c r="AH7" s="535"/>
      <c r="AI7" s="407"/>
      <c r="AJ7" s="322"/>
      <c r="AK7" s="79">
        <f t="shared" si="12"/>
        <v>0</v>
      </c>
      <c r="AL7" s="79">
        <f t="shared" si="13"/>
        <v>0</v>
      </c>
      <c r="AM7" s="110">
        <f t="shared" si="14"/>
        <v>0</v>
      </c>
      <c r="AN7" s="535"/>
      <c r="AO7" s="535"/>
      <c r="AP7" s="407"/>
      <c r="AQ7" s="322"/>
      <c r="AR7" s="79">
        <f t="shared" si="15"/>
        <v>0</v>
      </c>
      <c r="AS7" s="79">
        <f t="shared" si="16"/>
        <v>0</v>
      </c>
      <c r="AT7" s="110">
        <f t="shared" si="17"/>
        <v>0</v>
      </c>
      <c r="AU7" s="535"/>
      <c r="AV7" s="535"/>
      <c r="AW7" s="407"/>
      <c r="AX7" s="322"/>
      <c r="AY7" s="79">
        <f t="shared" si="18"/>
        <v>0</v>
      </c>
      <c r="AZ7" s="79">
        <f t="shared" si="19"/>
        <v>0</v>
      </c>
      <c r="BA7" s="110">
        <f t="shared" si="20"/>
        <v>0</v>
      </c>
      <c r="BB7" s="535"/>
      <c r="BC7" s="535"/>
      <c r="BD7" s="407"/>
      <c r="BE7" s="322"/>
      <c r="BF7" s="79">
        <f t="shared" si="21"/>
        <v>0</v>
      </c>
      <c r="BG7" s="79">
        <f t="shared" si="22"/>
        <v>0</v>
      </c>
      <c r="BH7" s="110">
        <f t="shared" si="23"/>
        <v>0</v>
      </c>
      <c r="BI7" s="535"/>
      <c r="BJ7" s="535"/>
      <c r="BK7" s="407"/>
      <c r="BL7" s="322"/>
      <c r="BM7" s="79">
        <f t="shared" si="24"/>
        <v>0</v>
      </c>
      <c r="BN7" s="79">
        <f t="shared" si="25"/>
        <v>0</v>
      </c>
      <c r="BO7" s="110">
        <f t="shared" si="26"/>
        <v>0</v>
      </c>
      <c r="BP7" s="535"/>
      <c r="BQ7" s="535"/>
      <c r="BR7" s="407"/>
      <c r="BS7" s="322"/>
      <c r="BT7" s="79">
        <f t="shared" si="27"/>
        <v>0</v>
      </c>
      <c r="BU7" s="79">
        <f t="shared" si="28"/>
        <v>0</v>
      </c>
      <c r="BV7" s="110">
        <f t="shared" si="29"/>
        <v>0</v>
      </c>
      <c r="BW7" s="535"/>
      <c r="BX7" s="535"/>
      <c r="BY7" s="407"/>
      <c r="BZ7" s="322"/>
      <c r="CA7" s="79">
        <f t="shared" si="30"/>
        <v>0</v>
      </c>
      <c r="CB7" s="79">
        <f t="shared" si="31"/>
        <v>0</v>
      </c>
      <c r="CC7" s="110">
        <f t="shared" si="32"/>
        <v>0</v>
      </c>
      <c r="CD7" s="535"/>
      <c r="CE7" s="535"/>
      <c r="CF7" s="407"/>
      <c r="CG7" s="322"/>
      <c r="CH7" s="79">
        <f t="shared" si="33"/>
        <v>0</v>
      </c>
      <c r="CI7" s="79">
        <f t="shared" si="34"/>
        <v>0</v>
      </c>
      <c r="CJ7" s="110">
        <f t="shared" si="35"/>
        <v>0</v>
      </c>
      <c r="CK7" s="535"/>
      <c r="CL7" s="535"/>
      <c r="CM7" s="407"/>
      <c r="CN7" s="322"/>
      <c r="CO7" s="79">
        <f t="shared" si="36"/>
        <v>0</v>
      </c>
      <c r="CP7" s="79">
        <f t="shared" si="37"/>
        <v>0</v>
      </c>
      <c r="CQ7" s="110">
        <f t="shared" si="38"/>
        <v>0</v>
      </c>
      <c r="CR7" s="535"/>
      <c r="CS7" s="535"/>
      <c r="CT7" s="407"/>
      <c r="CU7" s="322"/>
      <c r="CV7" s="79">
        <f t="shared" si="39"/>
        <v>0</v>
      </c>
      <c r="CW7" s="79">
        <f t="shared" si="40"/>
        <v>0</v>
      </c>
      <c r="CX7" s="110">
        <f t="shared" si="41"/>
        <v>0</v>
      </c>
      <c r="CY7" s="535"/>
      <c r="CZ7" s="535"/>
      <c r="DA7" s="407"/>
      <c r="DB7" s="322"/>
      <c r="DC7" s="79">
        <f t="shared" si="42"/>
        <v>0</v>
      </c>
      <c r="DD7" s="79">
        <f t="shared" si="43"/>
        <v>0</v>
      </c>
      <c r="DE7" s="110">
        <f t="shared" si="44"/>
        <v>0</v>
      </c>
      <c r="DF7" s="535"/>
      <c r="DG7" s="535"/>
      <c r="DH7" s="407"/>
      <c r="DI7" s="322"/>
      <c r="DJ7" s="79">
        <f t="shared" si="45"/>
        <v>0</v>
      </c>
      <c r="DK7" s="79">
        <f t="shared" si="46"/>
        <v>0</v>
      </c>
      <c r="DL7" s="110">
        <f t="shared" si="47"/>
        <v>0</v>
      </c>
      <c r="DM7" s="535"/>
      <c r="DN7" s="535"/>
      <c r="DO7" s="407"/>
      <c r="DP7" s="322"/>
      <c r="DQ7" s="79">
        <f t="shared" si="48"/>
        <v>0</v>
      </c>
      <c r="DR7" s="79">
        <f t="shared" si="49"/>
        <v>0</v>
      </c>
      <c r="DS7" s="110">
        <f t="shared" si="50"/>
        <v>0</v>
      </c>
      <c r="DT7" s="535"/>
      <c r="DU7" s="535"/>
      <c r="DV7" s="407"/>
    </row>
    <row r="8" spans="1:126" outlineLevel="1" x14ac:dyDescent="0.2">
      <c r="A8" s="333" t="s">
        <v>32</v>
      </c>
      <c r="B8" s="157" t="s">
        <v>31</v>
      </c>
      <c r="C8" s="56"/>
      <c r="D8" s="56"/>
      <c r="E8" s="110">
        <f t="shared" si="0"/>
        <v>0</v>
      </c>
      <c r="F8" s="147"/>
      <c r="H8" s="322" t="s">
        <v>363</v>
      </c>
      <c r="I8" s="79">
        <f t="shared" si="1"/>
        <v>0</v>
      </c>
      <c r="J8" s="79">
        <f t="shared" si="2"/>
        <v>0</v>
      </c>
      <c r="K8" s="110">
        <f t="shared" ref="K8:K22" si="51">IF(I$1="","",SUM(I8:J8))</f>
        <v>0</v>
      </c>
      <c r="L8" s="535"/>
      <c r="M8" s="535"/>
      <c r="N8" s="407"/>
      <c r="O8" s="323"/>
      <c r="P8" s="79">
        <f t="shared" si="3"/>
        <v>0</v>
      </c>
      <c r="Q8" s="79">
        <f t="shared" si="4"/>
        <v>0</v>
      </c>
      <c r="R8" s="110">
        <f t="shared" si="5"/>
        <v>0</v>
      </c>
      <c r="S8" s="535"/>
      <c r="T8" s="535"/>
      <c r="U8" s="407"/>
      <c r="V8" s="323"/>
      <c r="W8" s="79">
        <f t="shared" si="6"/>
        <v>0</v>
      </c>
      <c r="X8" s="79">
        <f t="shared" si="7"/>
        <v>0</v>
      </c>
      <c r="Y8" s="110">
        <f t="shared" si="8"/>
        <v>0</v>
      </c>
      <c r="Z8" s="535"/>
      <c r="AA8" s="535"/>
      <c r="AB8" s="407"/>
      <c r="AC8" s="323"/>
      <c r="AD8" s="79">
        <f t="shared" si="9"/>
        <v>0</v>
      </c>
      <c r="AE8" s="79">
        <f t="shared" si="10"/>
        <v>0</v>
      </c>
      <c r="AF8" s="110">
        <f t="shared" si="11"/>
        <v>0</v>
      </c>
      <c r="AG8" s="535"/>
      <c r="AH8" s="535"/>
      <c r="AI8" s="407"/>
      <c r="AJ8" s="323"/>
      <c r="AK8" s="79">
        <f t="shared" si="12"/>
        <v>0</v>
      </c>
      <c r="AL8" s="79">
        <f t="shared" si="13"/>
        <v>0</v>
      </c>
      <c r="AM8" s="110">
        <f t="shared" si="14"/>
        <v>0</v>
      </c>
      <c r="AN8" s="535"/>
      <c r="AO8" s="535"/>
      <c r="AP8" s="407"/>
      <c r="AQ8" s="323"/>
      <c r="AR8" s="79">
        <f t="shared" si="15"/>
        <v>0</v>
      </c>
      <c r="AS8" s="79">
        <f t="shared" si="16"/>
        <v>0</v>
      </c>
      <c r="AT8" s="110">
        <f t="shared" si="17"/>
        <v>0</v>
      </c>
      <c r="AU8" s="535"/>
      <c r="AV8" s="535"/>
      <c r="AW8" s="407"/>
      <c r="AX8" s="323"/>
      <c r="AY8" s="79">
        <f t="shared" si="18"/>
        <v>0</v>
      </c>
      <c r="AZ8" s="79">
        <f t="shared" si="19"/>
        <v>0</v>
      </c>
      <c r="BA8" s="110">
        <f t="shared" si="20"/>
        <v>0</v>
      </c>
      <c r="BB8" s="535"/>
      <c r="BC8" s="535"/>
      <c r="BD8" s="407"/>
      <c r="BE8" s="323"/>
      <c r="BF8" s="79">
        <f t="shared" si="21"/>
        <v>0</v>
      </c>
      <c r="BG8" s="79">
        <f t="shared" si="22"/>
        <v>0</v>
      </c>
      <c r="BH8" s="110">
        <f t="shared" si="23"/>
        <v>0</v>
      </c>
      <c r="BI8" s="535"/>
      <c r="BJ8" s="535"/>
      <c r="BK8" s="407"/>
      <c r="BL8" s="323"/>
      <c r="BM8" s="79">
        <f t="shared" si="24"/>
        <v>0</v>
      </c>
      <c r="BN8" s="79">
        <f t="shared" si="25"/>
        <v>0</v>
      </c>
      <c r="BO8" s="110">
        <f t="shared" si="26"/>
        <v>0</v>
      </c>
      <c r="BP8" s="535"/>
      <c r="BQ8" s="535"/>
      <c r="BR8" s="407"/>
      <c r="BS8" s="323"/>
      <c r="BT8" s="79">
        <f t="shared" si="27"/>
        <v>0</v>
      </c>
      <c r="BU8" s="79">
        <f t="shared" si="28"/>
        <v>0</v>
      </c>
      <c r="BV8" s="110">
        <f t="shared" si="29"/>
        <v>0</v>
      </c>
      <c r="BW8" s="535"/>
      <c r="BX8" s="535"/>
      <c r="BY8" s="407"/>
      <c r="BZ8" s="323"/>
      <c r="CA8" s="79">
        <f t="shared" si="30"/>
        <v>0</v>
      </c>
      <c r="CB8" s="79">
        <f t="shared" si="31"/>
        <v>0</v>
      </c>
      <c r="CC8" s="110">
        <f t="shared" si="32"/>
        <v>0</v>
      </c>
      <c r="CD8" s="535"/>
      <c r="CE8" s="535"/>
      <c r="CF8" s="407"/>
      <c r="CG8" s="323"/>
      <c r="CH8" s="79">
        <f t="shared" si="33"/>
        <v>0</v>
      </c>
      <c r="CI8" s="79">
        <f t="shared" si="34"/>
        <v>0</v>
      </c>
      <c r="CJ8" s="110">
        <f t="shared" si="35"/>
        <v>0</v>
      </c>
      <c r="CK8" s="535"/>
      <c r="CL8" s="535"/>
      <c r="CM8" s="407"/>
      <c r="CN8" s="323"/>
      <c r="CO8" s="79">
        <f t="shared" si="36"/>
        <v>0</v>
      </c>
      <c r="CP8" s="79">
        <f t="shared" si="37"/>
        <v>0</v>
      </c>
      <c r="CQ8" s="110">
        <f t="shared" si="38"/>
        <v>0</v>
      </c>
      <c r="CR8" s="535"/>
      <c r="CS8" s="535"/>
      <c r="CT8" s="407"/>
      <c r="CU8" s="323"/>
      <c r="CV8" s="79">
        <f t="shared" si="39"/>
        <v>0</v>
      </c>
      <c r="CW8" s="79">
        <f t="shared" si="40"/>
        <v>0</v>
      </c>
      <c r="CX8" s="110">
        <f t="shared" si="41"/>
        <v>0</v>
      </c>
      <c r="CY8" s="535"/>
      <c r="CZ8" s="535"/>
      <c r="DA8" s="407"/>
      <c r="DB8" s="323"/>
      <c r="DC8" s="79">
        <f t="shared" si="42"/>
        <v>0</v>
      </c>
      <c r="DD8" s="79">
        <f t="shared" si="43"/>
        <v>0</v>
      </c>
      <c r="DE8" s="110">
        <f t="shared" si="44"/>
        <v>0</v>
      </c>
      <c r="DF8" s="535"/>
      <c r="DG8" s="535"/>
      <c r="DH8" s="407"/>
      <c r="DI8" s="323"/>
      <c r="DJ8" s="79">
        <f t="shared" si="45"/>
        <v>0</v>
      </c>
      <c r="DK8" s="79">
        <f t="shared" si="46"/>
        <v>0</v>
      </c>
      <c r="DL8" s="110">
        <f t="shared" si="47"/>
        <v>0</v>
      </c>
      <c r="DM8" s="535"/>
      <c r="DN8" s="535"/>
      <c r="DO8" s="407"/>
      <c r="DP8" s="323"/>
      <c r="DQ8" s="79">
        <f t="shared" si="48"/>
        <v>0</v>
      </c>
      <c r="DR8" s="79">
        <f t="shared" si="49"/>
        <v>0</v>
      </c>
      <c r="DS8" s="110">
        <f t="shared" si="50"/>
        <v>0</v>
      </c>
      <c r="DT8" s="535"/>
      <c r="DU8" s="535"/>
      <c r="DV8" s="407"/>
    </row>
    <row r="9" spans="1:126" outlineLevel="1" x14ac:dyDescent="0.2">
      <c r="A9" s="333" t="s">
        <v>224</v>
      </c>
      <c r="B9" s="157" t="s">
        <v>118</v>
      </c>
      <c r="C9" s="56"/>
      <c r="D9" s="56"/>
      <c r="E9" s="110">
        <f t="shared" si="0"/>
        <v>0</v>
      </c>
      <c r="F9" s="147"/>
      <c r="H9" s="322" t="s">
        <v>363</v>
      </c>
      <c r="I9" s="79">
        <f t="shared" si="1"/>
        <v>0</v>
      </c>
      <c r="J9" s="79">
        <f t="shared" si="2"/>
        <v>0</v>
      </c>
      <c r="K9" s="110">
        <f t="shared" si="51"/>
        <v>0</v>
      </c>
      <c r="L9" s="535"/>
      <c r="M9" s="535"/>
      <c r="N9" s="407"/>
      <c r="O9" s="323"/>
      <c r="P9" s="79">
        <f t="shared" si="3"/>
        <v>0</v>
      </c>
      <c r="Q9" s="79">
        <f t="shared" si="4"/>
        <v>0</v>
      </c>
      <c r="R9" s="110">
        <f t="shared" si="5"/>
        <v>0</v>
      </c>
      <c r="S9" s="535"/>
      <c r="T9" s="535"/>
      <c r="U9" s="407"/>
      <c r="V9" s="323"/>
      <c r="W9" s="79">
        <f t="shared" si="6"/>
        <v>0</v>
      </c>
      <c r="X9" s="79">
        <f t="shared" si="7"/>
        <v>0</v>
      </c>
      <c r="Y9" s="110">
        <f t="shared" si="8"/>
        <v>0</v>
      </c>
      <c r="Z9" s="535"/>
      <c r="AA9" s="535"/>
      <c r="AB9" s="407"/>
      <c r="AC9" s="323"/>
      <c r="AD9" s="79">
        <f t="shared" si="9"/>
        <v>0</v>
      </c>
      <c r="AE9" s="79">
        <f t="shared" si="10"/>
        <v>0</v>
      </c>
      <c r="AF9" s="110">
        <f t="shared" si="11"/>
        <v>0</v>
      </c>
      <c r="AG9" s="535"/>
      <c r="AH9" s="535"/>
      <c r="AI9" s="407"/>
      <c r="AJ9" s="323"/>
      <c r="AK9" s="79">
        <f t="shared" si="12"/>
        <v>0</v>
      </c>
      <c r="AL9" s="79">
        <f t="shared" si="13"/>
        <v>0</v>
      </c>
      <c r="AM9" s="110">
        <f t="shared" si="14"/>
        <v>0</v>
      </c>
      <c r="AN9" s="535"/>
      <c r="AO9" s="535"/>
      <c r="AP9" s="407"/>
      <c r="AQ9" s="323"/>
      <c r="AR9" s="79">
        <f t="shared" si="15"/>
        <v>0</v>
      </c>
      <c r="AS9" s="79">
        <f t="shared" si="16"/>
        <v>0</v>
      </c>
      <c r="AT9" s="110">
        <f t="shared" si="17"/>
        <v>0</v>
      </c>
      <c r="AU9" s="535"/>
      <c r="AV9" s="535"/>
      <c r="AW9" s="407"/>
      <c r="AX9" s="323"/>
      <c r="AY9" s="79">
        <f t="shared" si="18"/>
        <v>0</v>
      </c>
      <c r="AZ9" s="79">
        <f t="shared" si="19"/>
        <v>0</v>
      </c>
      <c r="BA9" s="110">
        <f t="shared" si="20"/>
        <v>0</v>
      </c>
      <c r="BB9" s="535"/>
      <c r="BC9" s="535"/>
      <c r="BD9" s="407"/>
      <c r="BE9" s="323"/>
      <c r="BF9" s="79">
        <f t="shared" si="21"/>
        <v>0</v>
      </c>
      <c r="BG9" s="79">
        <f t="shared" si="22"/>
        <v>0</v>
      </c>
      <c r="BH9" s="110">
        <f t="shared" si="23"/>
        <v>0</v>
      </c>
      <c r="BI9" s="535"/>
      <c r="BJ9" s="535"/>
      <c r="BK9" s="407"/>
      <c r="BL9" s="323"/>
      <c r="BM9" s="79">
        <f t="shared" si="24"/>
        <v>0</v>
      </c>
      <c r="BN9" s="79">
        <f t="shared" si="25"/>
        <v>0</v>
      </c>
      <c r="BO9" s="110">
        <f t="shared" si="26"/>
        <v>0</v>
      </c>
      <c r="BP9" s="535"/>
      <c r="BQ9" s="535"/>
      <c r="BR9" s="407"/>
      <c r="BS9" s="323"/>
      <c r="BT9" s="79">
        <f t="shared" si="27"/>
        <v>0</v>
      </c>
      <c r="BU9" s="79">
        <f t="shared" si="28"/>
        <v>0</v>
      </c>
      <c r="BV9" s="110">
        <f t="shared" si="29"/>
        <v>0</v>
      </c>
      <c r="BW9" s="535"/>
      <c r="BX9" s="535"/>
      <c r="BY9" s="407"/>
      <c r="BZ9" s="323"/>
      <c r="CA9" s="79">
        <f t="shared" si="30"/>
        <v>0</v>
      </c>
      <c r="CB9" s="79">
        <f t="shared" si="31"/>
        <v>0</v>
      </c>
      <c r="CC9" s="110">
        <f t="shared" si="32"/>
        <v>0</v>
      </c>
      <c r="CD9" s="535"/>
      <c r="CE9" s="535"/>
      <c r="CF9" s="407"/>
      <c r="CG9" s="323"/>
      <c r="CH9" s="79">
        <f t="shared" si="33"/>
        <v>0</v>
      </c>
      <c r="CI9" s="79">
        <f t="shared" si="34"/>
        <v>0</v>
      </c>
      <c r="CJ9" s="110">
        <f t="shared" si="35"/>
        <v>0</v>
      </c>
      <c r="CK9" s="535"/>
      <c r="CL9" s="535"/>
      <c r="CM9" s="407"/>
      <c r="CN9" s="323"/>
      <c r="CO9" s="79">
        <f t="shared" si="36"/>
        <v>0</v>
      </c>
      <c r="CP9" s="79">
        <f t="shared" si="37"/>
        <v>0</v>
      </c>
      <c r="CQ9" s="110">
        <f t="shared" si="38"/>
        <v>0</v>
      </c>
      <c r="CR9" s="535"/>
      <c r="CS9" s="535"/>
      <c r="CT9" s="407"/>
      <c r="CU9" s="323"/>
      <c r="CV9" s="79">
        <f t="shared" si="39"/>
        <v>0</v>
      </c>
      <c r="CW9" s="79">
        <f t="shared" si="40"/>
        <v>0</v>
      </c>
      <c r="CX9" s="110">
        <f t="shared" si="41"/>
        <v>0</v>
      </c>
      <c r="CY9" s="535"/>
      <c r="CZ9" s="535"/>
      <c r="DA9" s="407"/>
      <c r="DB9" s="323"/>
      <c r="DC9" s="79">
        <f t="shared" si="42"/>
        <v>0</v>
      </c>
      <c r="DD9" s="79">
        <f t="shared" si="43"/>
        <v>0</v>
      </c>
      <c r="DE9" s="110">
        <f t="shared" si="44"/>
        <v>0</v>
      </c>
      <c r="DF9" s="535"/>
      <c r="DG9" s="535"/>
      <c r="DH9" s="407"/>
      <c r="DI9" s="323"/>
      <c r="DJ9" s="79">
        <f t="shared" si="45"/>
        <v>0</v>
      </c>
      <c r="DK9" s="79">
        <f t="shared" si="46"/>
        <v>0</v>
      </c>
      <c r="DL9" s="110">
        <f t="shared" si="47"/>
        <v>0</v>
      </c>
      <c r="DM9" s="535"/>
      <c r="DN9" s="535"/>
      <c r="DO9" s="407"/>
      <c r="DP9" s="323"/>
      <c r="DQ9" s="79">
        <f t="shared" si="48"/>
        <v>0</v>
      </c>
      <c r="DR9" s="79">
        <f t="shared" si="49"/>
        <v>0</v>
      </c>
      <c r="DS9" s="110">
        <f t="shared" si="50"/>
        <v>0</v>
      </c>
      <c r="DT9" s="535"/>
      <c r="DU9" s="535"/>
      <c r="DV9" s="407"/>
    </row>
    <row r="10" spans="1:126" outlineLevel="1" x14ac:dyDescent="0.2">
      <c r="A10" s="333" t="s">
        <v>57</v>
      </c>
      <c r="B10" s="157" t="s">
        <v>60</v>
      </c>
      <c r="C10" s="56"/>
      <c r="D10" s="56"/>
      <c r="E10" s="110">
        <f t="shared" si="0"/>
        <v>0</v>
      </c>
      <c r="F10" s="147"/>
      <c r="H10" s="322" t="s">
        <v>363</v>
      </c>
      <c r="I10" s="79">
        <f t="shared" si="1"/>
        <v>0</v>
      </c>
      <c r="J10" s="79">
        <f t="shared" si="2"/>
        <v>0</v>
      </c>
      <c r="K10" s="110">
        <f t="shared" si="51"/>
        <v>0</v>
      </c>
      <c r="L10" s="535"/>
      <c r="M10" s="535"/>
      <c r="N10" s="407"/>
      <c r="O10" s="323"/>
      <c r="P10" s="79">
        <f t="shared" si="3"/>
        <v>0</v>
      </c>
      <c r="Q10" s="79">
        <f t="shared" si="4"/>
        <v>0</v>
      </c>
      <c r="R10" s="110">
        <f t="shared" si="5"/>
        <v>0</v>
      </c>
      <c r="S10" s="535"/>
      <c r="T10" s="535"/>
      <c r="U10" s="407"/>
      <c r="V10" s="323"/>
      <c r="W10" s="79">
        <f t="shared" si="6"/>
        <v>0</v>
      </c>
      <c r="X10" s="79">
        <f t="shared" si="7"/>
        <v>0</v>
      </c>
      <c r="Y10" s="110">
        <f t="shared" si="8"/>
        <v>0</v>
      </c>
      <c r="Z10" s="535"/>
      <c r="AA10" s="535"/>
      <c r="AB10" s="407"/>
      <c r="AC10" s="323"/>
      <c r="AD10" s="79">
        <f t="shared" si="9"/>
        <v>0</v>
      </c>
      <c r="AE10" s="79">
        <f t="shared" si="10"/>
        <v>0</v>
      </c>
      <c r="AF10" s="110">
        <f t="shared" si="11"/>
        <v>0</v>
      </c>
      <c r="AG10" s="535"/>
      <c r="AH10" s="535"/>
      <c r="AI10" s="407"/>
      <c r="AJ10" s="323"/>
      <c r="AK10" s="79">
        <f t="shared" si="12"/>
        <v>0</v>
      </c>
      <c r="AL10" s="79">
        <f t="shared" si="13"/>
        <v>0</v>
      </c>
      <c r="AM10" s="110">
        <f t="shared" si="14"/>
        <v>0</v>
      </c>
      <c r="AN10" s="535"/>
      <c r="AO10" s="535"/>
      <c r="AP10" s="407"/>
      <c r="AQ10" s="323"/>
      <c r="AR10" s="79">
        <f t="shared" si="15"/>
        <v>0</v>
      </c>
      <c r="AS10" s="79">
        <f t="shared" si="16"/>
        <v>0</v>
      </c>
      <c r="AT10" s="110">
        <f t="shared" si="17"/>
        <v>0</v>
      </c>
      <c r="AU10" s="535"/>
      <c r="AV10" s="535"/>
      <c r="AW10" s="407"/>
      <c r="AX10" s="323"/>
      <c r="AY10" s="79">
        <f t="shared" si="18"/>
        <v>0</v>
      </c>
      <c r="AZ10" s="79">
        <f t="shared" si="19"/>
        <v>0</v>
      </c>
      <c r="BA10" s="110">
        <f t="shared" si="20"/>
        <v>0</v>
      </c>
      <c r="BB10" s="535"/>
      <c r="BC10" s="535"/>
      <c r="BD10" s="407"/>
      <c r="BE10" s="323"/>
      <c r="BF10" s="79">
        <f t="shared" si="21"/>
        <v>0</v>
      </c>
      <c r="BG10" s="79">
        <f t="shared" si="22"/>
        <v>0</v>
      </c>
      <c r="BH10" s="110">
        <f t="shared" si="23"/>
        <v>0</v>
      </c>
      <c r="BI10" s="535"/>
      <c r="BJ10" s="535"/>
      <c r="BK10" s="407"/>
      <c r="BL10" s="323"/>
      <c r="BM10" s="79">
        <f t="shared" si="24"/>
        <v>0</v>
      </c>
      <c r="BN10" s="79">
        <f t="shared" si="25"/>
        <v>0</v>
      </c>
      <c r="BO10" s="110">
        <f t="shared" si="26"/>
        <v>0</v>
      </c>
      <c r="BP10" s="535"/>
      <c r="BQ10" s="535"/>
      <c r="BR10" s="407"/>
      <c r="BS10" s="323"/>
      <c r="BT10" s="79">
        <f t="shared" si="27"/>
        <v>0</v>
      </c>
      <c r="BU10" s="79">
        <f t="shared" si="28"/>
        <v>0</v>
      </c>
      <c r="BV10" s="110">
        <f t="shared" si="29"/>
        <v>0</v>
      </c>
      <c r="BW10" s="535"/>
      <c r="BX10" s="535"/>
      <c r="BY10" s="407"/>
      <c r="BZ10" s="323"/>
      <c r="CA10" s="79">
        <f t="shared" si="30"/>
        <v>0</v>
      </c>
      <c r="CB10" s="79">
        <f t="shared" si="31"/>
        <v>0</v>
      </c>
      <c r="CC10" s="110">
        <f t="shared" si="32"/>
        <v>0</v>
      </c>
      <c r="CD10" s="535"/>
      <c r="CE10" s="535"/>
      <c r="CF10" s="407"/>
      <c r="CG10" s="323"/>
      <c r="CH10" s="79">
        <f t="shared" si="33"/>
        <v>0</v>
      </c>
      <c r="CI10" s="79">
        <f t="shared" si="34"/>
        <v>0</v>
      </c>
      <c r="CJ10" s="110">
        <f t="shared" si="35"/>
        <v>0</v>
      </c>
      <c r="CK10" s="535"/>
      <c r="CL10" s="535"/>
      <c r="CM10" s="407"/>
      <c r="CN10" s="323"/>
      <c r="CO10" s="79">
        <f t="shared" si="36"/>
        <v>0</v>
      </c>
      <c r="CP10" s="79">
        <f t="shared" si="37"/>
        <v>0</v>
      </c>
      <c r="CQ10" s="110">
        <f t="shared" si="38"/>
        <v>0</v>
      </c>
      <c r="CR10" s="535"/>
      <c r="CS10" s="535"/>
      <c r="CT10" s="407"/>
      <c r="CU10" s="323"/>
      <c r="CV10" s="79">
        <f t="shared" si="39"/>
        <v>0</v>
      </c>
      <c r="CW10" s="79">
        <f t="shared" si="40"/>
        <v>0</v>
      </c>
      <c r="CX10" s="110">
        <f t="shared" si="41"/>
        <v>0</v>
      </c>
      <c r="CY10" s="535"/>
      <c r="CZ10" s="535"/>
      <c r="DA10" s="407"/>
      <c r="DB10" s="323"/>
      <c r="DC10" s="79">
        <f t="shared" si="42"/>
        <v>0</v>
      </c>
      <c r="DD10" s="79">
        <f t="shared" si="43"/>
        <v>0</v>
      </c>
      <c r="DE10" s="110">
        <f t="shared" si="44"/>
        <v>0</v>
      </c>
      <c r="DF10" s="535"/>
      <c r="DG10" s="535"/>
      <c r="DH10" s="407"/>
      <c r="DI10" s="323"/>
      <c r="DJ10" s="79">
        <f t="shared" si="45"/>
        <v>0</v>
      </c>
      <c r="DK10" s="79">
        <f t="shared" si="46"/>
        <v>0</v>
      </c>
      <c r="DL10" s="110">
        <f t="shared" si="47"/>
        <v>0</v>
      </c>
      <c r="DM10" s="535"/>
      <c r="DN10" s="535"/>
      <c r="DO10" s="407"/>
      <c r="DP10" s="323"/>
      <c r="DQ10" s="79">
        <f t="shared" si="48"/>
        <v>0</v>
      </c>
      <c r="DR10" s="79">
        <f t="shared" si="49"/>
        <v>0</v>
      </c>
      <c r="DS10" s="110">
        <f t="shared" si="50"/>
        <v>0</v>
      </c>
      <c r="DT10" s="535"/>
      <c r="DU10" s="535"/>
      <c r="DV10" s="407"/>
    </row>
    <row r="11" spans="1:126" x14ac:dyDescent="0.2">
      <c r="A11" s="100" t="s">
        <v>151</v>
      </c>
      <c r="B11" s="120"/>
      <c r="C11" s="103">
        <f>SUMIF($H4:$H11,MID($H11,3,10),C4:C11)</f>
        <v>0</v>
      </c>
      <c r="D11" s="103">
        <f>SUMIF($H4:$H11,MID($H11,3,10),D4:D11)</f>
        <v>0</v>
      </c>
      <c r="E11" s="103">
        <f t="shared" si="0"/>
        <v>0</v>
      </c>
      <c r="F11" s="147"/>
      <c r="H11" s="322" t="s">
        <v>364</v>
      </c>
      <c r="I11" s="103">
        <f>IF(I$1="","",SUMIF($H5:$H10,MID($H11,3,10),I5:I10))</f>
        <v>0</v>
      </c>
      <c r="J11" s="103">
        <f>IF(I$1="","",SUMIF($H5:$H10,MID($H11,3,10),J5:J10))</f>
        <v>0</v>
      </c>
      <c r="K11" s="103">
        <f>IF(I$1="","",SUM(I11:J11))</f>
        <v>0</v>
      </c>
      <c r="L11" s="488">
        <f>IF(I$1="","",SUMIF($H5:$H11,MID($H11,3,10),L5:L11))</f>
        <v>0</v>
      </c>
      <c r="M11" s="488">
        <f>IF(I$1="","",SUMIF($H4:$H11,MID($H11,3,10),M4:M11))</f>
        <v>0</v>
      </c>
      <c r="N11" s="407"/>
      <c r="O11" s="323"/>
      <c r="P11" s="103">
        <f>IF(P$1="","",SUMIF($H5:$H10,MID($H11,3,10),P5:P10))</f>
        <v>0</v>
      </c>
      <c r="Q11" s="103">
        <f>IF(P$1="","",SUMIF($H5:$H10,MID($H11,3,10),Q5:Q10))</f>
        <v>0</v>
      </c>
      <c r="R11" s="103">
        <f t="shared" si="5"/>
        <v>0</v>
      </c>
      <c r="S11" s="488">
        <f>IF(P$1="","",SUMIF($H4:$H11,MID($H11,3,10),S4:S11))</f>
        <v>0</v>
      </c>
      <c r="T11" s="488">
        <f>IF(P$1="","",SUMIF($H4:$H11,MID($H11,3,10),T4:T11))</f>
        <v>0</v>
      </c>
      <c r="U11" s="407"/>
      <c r="V11" s="323"/>
      <c r="W11" s="103">
        <f>IF(W$1="","",SUMIF($H5:$H10,MID($H11,3,10),W5:W10))</f>
        <v>0</v>
      </c>
      <c r="X11" s="103">
        <f>IF(W$1="","",SUMIF($H5:$H10,MID($H11,3,10),X5:X10))</f>
        <v>0</v>
      </c>
      <c r="Y11" s="103">
        <f t="shared" si="8"/>
        <v>0</v>
      </c>
      <c r="Z11" s="488">
        <f>IF(W$1="","",SUMIF($H4:$H11,MID($H11,3,10),Z4:Z11))</f>
        <v>0</v>
      </c>
      <c r="AA11" s="488">
        <f>IF(W$1="","",SUMIF($H4:$H11,MID($H11,3,10),AA4:AA11))</f>
        <v>0</v>
      </c>
      <c r="AB11" s="407"/>
      <c r="AC11" s="323"/>
      <c r="AD11" s="103">
        <f>IF(AD$1="","",SUMIF($H5:$H10,MID($H11,3,10),AD5:AD10))</f>
        <v>0</v>
      </c>
      <c r="AE11" s="103">
        <f>IF(AD$1="","",SUMIF($H5:$H10,MID($H11,3,10),AE5:AE10))</f>
        <v>0</v>
      </c>
      <c r="AF11" s="103">
        <f t="shared" si="11"/>
        <v>0</v>
      </c>
      <c r="AG11" s="488">
        <f>IF(AD$1="","",SUMIF($H4:$H11,MID($H11,3,10),AG4:AG11))</f>
        <v>0</v>
      </c>
      <c r="AH11" s="488">
        <f>IF(AD$1="","",SUMIF($H4:$H11,MID($H11,3,10),AH4:AH11))</f>
        <v>0</v>
      </c>
      <c r="AI11" s="407"/>
      <c r="AJ11" s="323"/>
      <c r="AK11" s="103">
        <f>IF(AK$1="","",SUMIF($H5:$H10,MID($H11,3,10),AK5:AK10))</f>
        <v>0</v>
      </c>
      <c r="AL11" s="103">
        <f>IF(AK$1="","",SUMIF($H5:$H10,MID($H11,3,10),AL5:AL10))</f>
        <v>0</v>
      </c>
      <c r="AM11" s="103">
        <f t="shared" si="14"/>
        <v>0</v>
      </c>
      <c r="AN11" s="488">
        <f>IF(AK$1="","",SUMIF($H4:$H11,MID($H11,3,10),AN4:AN11))</f>
        <v>0</v>
      </c>
      <c r="AO11" s="488">
        <f>IF(AK$1="","",SUMIF($H4:$H11,MID($H11,3,10),AO4:AO11))</f>
        <v>0</v>
      </c>
      <c r="AP11" s="407"/>
      <c r="AQ11" s="323"/>
      <c r="AR11" s="103">
        <f>IF(AR$1="","",SUMIF($H5:$H10,MID($H11,3,10),AR5:AR10))</f>
        <v>0</v>
      </c>
      <c r="AS11" s="103">
        <f>IF(AR$1="","",SUMIF($H5:$H10,MID($H11,3,10),AS5:AS10))</f>
        <v>0</v>
      </c>
      <c r="AT11" s="103">
        <f t="shared" si="17"/>
        <v>0</v>
      </c>
      <c r="AU11" s="488">
        <f>IF(AR$1="","",SUMIF($H4:$H11,MID($H11,3,10),AU4:AU11))</f>
        <v>0</v>
      </c>
      <c r="AV11" s="488">
        <f>IF(AR$1="","",SUMIF($H4:$H11,MID($H11,3,10),AV4:AV11))</f>
        <v>0</v>
      </c>
      <c r="AW11" s="407"/>
      <c r="AX11" s="323"/>
      <c r="AY11" s="103">
        <f>IF(AY$1="","",SUMIF($H5:$H10,MID($H11,3,10),AY5:AY10))</f>
        <v>0</v>
      </c>
      <c r="AZ11" s="103">
        <f>IF(AY$1="","",SUMIF($H5:$H10,MID($H11,3,10),AZ5:AZ10))</f>
        <v>0</v>
      </c>
      <c r="BA11" s="103">
        <f t="shared" si="20"/>
        <v>0</v>
      </c>
      <c r="BB11" s="488">
        <f>IF(AY$1="","",SUMIF($H4:$H11,MID($H11,3,10),BB4:BB11))</f>
        <v>0</v>
      </c>
      <c r="BC11" s="488">
        <f>IF(AY$1="","",SUMIF($H4:$H11,MID($H11,3,10),BC4:BC11))</f>
        <v>0</v>
      </c>
      <c r="BD11" s="407"/>
      <c r="BE11" s="323"/>
      <c r="BF11" s="103">
        <f>IF(BF$1="","",SUMIF($H5:$H10,MID($H11,3,10),BF5:BF10))</f>
        <v>0</v>
      </c>
      <c r="BG11" s="103">
        <f>IF(BF$1="","",SUMIF($H5:$H10,MID($H11,3,10),BG5:BG10))</f>
        <v>0</v>
      </c>
      <c r="BH11" s="103">
        <f t="shared" si="23"/>
        <v>0</v>
      </c>
      <c r="BI11" s="488">
        <f>IF(BF$1="","",SUMIF($H4:$H11,MID($H11,3,10),BI4:BI11))</f>
        <v>0</v>
      </c>
      <c r="BJ11" s="488">
        <f>IF(BF$1="","",SUMIF($H4:$H11,MID($H11,3,10),BJ4:BJ11))</f>
        <v>0</v>
      </c>
      <c r="BK11" s="407"/>
      <c r="BL11" s="323"/>
      <c r="BM11" s="103">
        <f>IF(BM$1="","",SUMIF($H5:$H10,MID($H11,3,10),BM5:BM10))</f>
        <v>0</v>
      </c>
      <c r="BN11" s="103">
        <f>IF(BM$1="","",SUMIF($H5:$H10,MID($H11,3,10),BN5:BN10))</f>
        <v>0</v>
      </c>
      <c r="BO11" s="103">
        <f t="shared" si="26"/>
        <v>0</v>
      </c>
      <c r="BP11" s="488">
        <f>IF(BM$1="","",SUMIF($H4:$H11,MID($H11,3,10),BP4:BP11))</f>
        <v>0</v>
      </c>
      <c r="BQ11" s="488">
        <f>IF(BM$1="","",SUMIF($H4:$H11,MID($H11,3,10),BQ4:BQ11))</f>
        <v>0</v>
      </c>
      <c r="BR11" s="407"/>
      <c r="BS11" s="323"/>
      <c r="BT11" s="103">
        <f>IF(BT$1="","",SUMIF($H5:$H10,MID($H11,3,10),BT5:BT10))</f>
        <v>0</v>
      </c>
      <c r="BU11" s="103">
        <f>IF(BT$1="","",SUMIF($H5:$H10,MID($H11,3,10),BU5:BU10))</f>
        <v>0</v>
      </c>
      <c r="BV11" s="103">
        <f t="shared" si="29"/>
        <v>0</v>
      </c>
      <c r="BW11" s="488">
        <f>IF(BT$1="","",SUMIF($H4:$H11,MID($H11,3,10),BW4:BW11))</f>
        <v>0</v>
      </c>
      <c r="BX11" s="488">
        <f>IF(BT$1="","",SUMIF($H4:$H11,MID($H11,3,10),BX4:BX11))</f>
        <v>0</v>
      </c>
      <c r="BY11" s="407"/>
      <c r="BZ11" s="323"/>
      <c r="CA11" s="103">
        <f>IF(CA$1="","",SUMIF($H5:$H10,MID($H11,3,10),CA5:CA10))</f>
        <v>0</v>
      </c>
      <c r="CB11" s="103">
        <f>IF(CA$1="","",SUMIF($H5:$H10,MID($H11,3,10),CB5:CB10))</f>
        <v>0</v>
      </c>
      <c r="CC11" s="103">
        <f t="shared" si="32"/>
        <v>0</v>
      </c>
      <c r="CD11" s="488">
        <f>IF(CA$1="","",SUMIF($H4:$H11,MID($H11,3,10),CD4:CD11))</f>
        <v>0</v>
      </c>
      <c r="CE11" s="488">
        <f>IF(CA$1="","",SUMIF($H4:$H11,MID($H11,3,10),CE4:CE11))</f>
        <v>0</v>
      </c>
      <c r="CF11" s="407"/>
      <c r="CG11" s="323"/>
      <c r="CH11" s="103">
        <f>IF(CH$1="","",SUMIF($H5:$H10,MID($H11,3,10),CH5:CH10))</f>
        <v>0</v>
      </c>
      <c r="CI11" s="103">
        <f>IF(CH$1="","",SUMIF($H5:$H10,MID($H11,3,10),CI5:CI10))</f>
        <v>0</v>
      </c>
      <c r="CJ11" s="103">
        <f t="shared" si="35"/>
        <v>0</v>
      </c>
      <c r="CK11" s="488">
        <f>IF(CH$1="","",SUMIF($H4:$H11,MID($H11,3,10),CK4:CK11))</f>
        <v>0</v>
      </c>
      <c r="CL11" s="488">
        <f>IF(CH$1="","",SUMIF($H4:$H11,MID($H11,3,10),CL4:CL11))</f>
        <v>0</v>
      </c>
      <c r="CM11" s="407"/>
      <c r="CN11" s="323"/>
      <c r="CO11" s="103">
        <f>IF(CO$1="","",SUMIF($H5:$H10,MID($H11,3,10),CO5:CO10))</f>
        <v>0</v>
      </c>
      <c r="CP11" s="103">
        <f>IF(CO$1="","",SUMIF($H5:$H10,MID($H11,3,10),CP5:CP10))</f>
        <v>0</v>
      </c>
      <c r="CQ11" s="103">
        <f t="shared" si="38"/>
        <v>0</v>
      </c>
      <c r="CR11" s="488">
        <f>IF(CO$1="","",SUMIF($H4:$H11,MID($H11,3,10),CR4:CR11))</f>
        <v>0</v>
      </c>
      <c r="CS11" s="488">
        <f>IF(CO$1="","",SUMIF($H4:$H11,MID($H11,3,10),CS4:CS11))</f>
        <v>0</v>
      </c>
      <c r="CT11" s="407"/>
      <c r="CU11" s="323"/>
      <c r="CV11" s="103">
        <f>IF(CV$1="","",SUMIF($H5:$H10,MID($H11,3,10),CV5:CV10))</f>
        <v>0</v>
      </c>
      <c r="CW11" s="103">
        <f>IF(CV$1="","",SUMIF($H5:$H10,MID($H11,3,10),CW5:CW10))</f>
        <v>0</v>
      </c>
      <c r="CX11" s="103">
        <f t="shared" si="41"/>
        <v>0</v>
      </c>
      <c r="CY11" s="488">
        <f>IF(CV$1="","",SUMIF($H4:$H11,MID($H11,3,10),CY4:CY11))</f>
        <v>0</v>
      </c>
      <c r="CZ11" s="488">
        <f>IF(CV$1="","",SUMIF($H4:$H11,MID($H11,3,10),CZ4:CZ11))</f>
        <v>0</v>
      </c>
      <c r="DA11" s="407"/>
      <c r="DB11" s="323"/>
      <c r="DC11" s="103">
        <f>IF(DC$1="","",SUMIF($H5:$H10,MID($H11,3,10),DC5:DC10))</f>
        <v>0</v>
      </c>
      <c r="DD11" s="103">
        <f>IF(DC$1="","",SUMIF($H5:$H10,MID($H11,3,10),DD5:DD10))</f>
        <v>0</v>
      </c>
      <c r="DE11" s="103">
        <f t="shared" si="44"/>
        <v>0</v>
      </c>
      <c r="DF11" s="488">
        <f>IF(DC$1="","",SUMIF($H4:$H11,MID($H11,3,10),DF4:DF11))</f>
        <v>0</v>
      </c>
      <c r="DG11" s="488">
        <f>IF(DC$1="","",SUMIF($H4:$H11,MID($H11,3,10),DG4:DG11))</f>
        <v>0</v>
      </c>
      <c r="DH11" s="407"/>
      <c r="DI11" s="323"/>
      <c r="DJ11" s="103">
        <f>IF(DJ$1="","",SUMIF($H5:$H10,MID($H11,3,10),DJ5:DJ10))</f>
        <v>0</v>
      </c>
      <c r="DK11" s="103">
        <f>IF(DJ$1="","",SUMIF($H5:$H10,MID($H11,3,10),DK5:DK10))</f>
        <v>0</v>
      </c>
      <c r="DL11" s="103">
        <f t="shared" si="47"/>
        <v>0</v>
      </c>
      <c r="DM11" s="488">
        <f>IF(DJ$1="","",SUMIF($H4:$H11,MID($H11,3,10),DM4:DM11))</f>
        <v>0</v>
      </c>
      <c r="DN11" s="488">
        <f>IF(DJ$1="","",SUMIF($H4:$H11,MID($H11,3,10),DN4:DN11))</f>
        <v>0</v>
      </c>
      <c r="DO11" s="407"/>
      <c r="DP11" s="323"/>
      <c r="DQ11" s="103">
        <f>IF(DQ$1="","",SUMIF($H5:$H10,MID($H11,3,10),DQ5:DQ10))</f>
        <v>0</v>
      </c>
      <c r="DR11" s="103">
        <f>IF(DQ$1="","",SUMIF($H5:$H10,MID($H11,3,10),DR5:DR10))</f>
        <v>0</v>
      </c>
      <c r="DS11" s="103">
        <f t="shared" si="50"/>
        <v>0</v>
      </c>
      <c r="DT11" s="488">
        <f>IF(DQ$1="","",SUMIF($H4:$H11,MID($H11,3,10),DT4:DT11))</f>
        <v>0</v>
      </c>
      <c r="DU11" s="488">
        <f>IF(DQ$1="","",SUMIF($H4:$H11,MID($H11,3,10),DU4:DU11))</f>
        <v>0</v>
      </c>
      <c r="DV11" s="407"/>
    </row>
    <row r="12" spans="1:126" ht="14.25" customHeight="1" x14ac:dyDescent="0.2">
      <c r="A12" s="125" t="s">
        <v>80</v>
      </c>
      <c r="B12" s="118"/>
      <c r="C12" s="118"/>
      <c r="D12" s="118"/>
      <c r="E12" s="118"/>
      <c r="F12" s="119"/>
      <c r="H12" s="322"/>
      <c r="I12" s="414"/>
      <c r="J12" s="414"/>
      <c r="K12" s="414"/>
      <c r="L12" s="499"/>
      <c r="M12" s="499"/>
      <c r="N12" s="412"/>
      <c r="O12" s="323"/>
      <c r="P12" s="414"/>
      <c r="Q12" s="414"/>
      <c r="R12" s="414"/>
      <c r="S12" s="499"/>
      <c r="T12" s="499"/>
      <c r="U12" s="412"/>
      <c r="V12" s="323"/>
      <c r="W12" s="414"/>
      <c r="X12" s="414"/>
      <c r="Y12" s="414"/>
      <c r="Z12" s="499"/>
      <c r="AA12" s="499"/>
      <c r="AB12" s="412"/>
      <c r="AC12" s="323"/>
      <c r="AD12" s="414"/>
      <c r="AE12" s="414"/>
      <c r="AF12" s="414"/>
      <c r="AG12" s="499"/>
      <c r="AH12" s="499"/>
      <c r="AI12" s="412"/>
      <c r="AJ12" s="323"/>
      <c r="AK12" s="414"/>
      <c r="AL12" s="414"/>
      <c r="AM12" s="414"/>
      <c r="AN12" s="499"/>
      <c r="AO12" s="499"/>
      <c r="AP12" s="412"/>
      <c r="AQ12" s="323"/>
      <c r="AR12" s="414"/>
      <c r="AS12" s="414"/>
      <c r="AT12" s="414"/>
      <c r="AU12" s="499"/>
      <c r="AV12" s="499"/>
      <c r="AW12" s="412"/>
      <c r="AX12" s="323"/>
      <c r="AY12" s="414"/>
      <c r="AZ12" s="414"/>
      <c r="BA12" s="414"/>
      <c r="BB12" s="499"/>
      <c r="BC12" s="499"/>
      <c r="BD12" s="412"/>
      <c r="BE12" s="323"/>
      <c r="BF12" s="414"/>
      <c r="BG12" s="414"/>
      <c r="BH12" s="414"/>
      <c r="BI12" s="499"/>
      <c r="BJ12" s="499"/>
      <c r="BK12" s="412"/>
      <c r="BL12" s="323"/>
      <c r="BM12" s="414"/>
      <c r="BN12" s="414"/>
      <c r="BO12" s="414"/>
      <c r="BP12" s="499"/>
      <c r="BQ12" s="499"/>
      <c r="BR12" s="412"/>
      <c r="BS12" s="323"/>
      <c r="BT12" s="414"/>
      <c r="BU12" s="414"/>
      <c r="BV12" s="414"/>
      <c r="BW12" s="499"/>
      <c r="BX12" s="499"/>
      <c r="BY12" s="412"/>
      <c r="BZ12" s="323"/>
      <c r="CA12" s="414"/>
      <c r="CB12" s="414"/>
      <c r="CC12" s="414"/>
      <c r="CD12" s="499"/>
      <c r="CE12" s="499"/>
      <c r="CF12" s="412"/>
      <c r="CG12" s="323"/>
      <c r="CH12" s="414"/>
      <c r="CI12" s="414"/>
      <c r="CJ12" s="414"/>
      <c r="CK12" s="499"/>
      <c r="CL12" s="499"/>
      <c r="CM12" s="412"/>
      <c r="CN12" s="323"/>
      <c r="CO12" s="414"/>
      <c r="CP12" s="414"/>
      <c r="CQ12" s="414"/>
      <c r="CR12" s="499"/>
      <c r="CS12" s="499"/>
      <c r="CT12" s="412"/>
      <c r="CU12" s="323"/>
      <c r="CV12" s="414"/>
      <c r="CW12" s="414"/>
      <c r="CX12" s="414"/>
      <c r="CY12" s="499"/>
      <c r="CZ12" s="499"/>
      <c r="DA12" s="412"/>
      <c r="DB12" s="323"/>
      <c r="DC12" s="414"/>
      <c r="DD12" s="414"/>
      <c r="DE12" s="414"/>
      <c r="DF12" s="499"/>
      <c r="DG12" s="499"/>
      <c r="DH12" s="412"/>
      <c r="DI12" s="323"/>
      <c r="DJ12" s="414"/>
      <c r="DK12" s="414"/>
      <c r="DL12" s="414"/>
      <c r="DM12" s="499"/>
      <c r="DN12" s="499"/>
      <c r="DO12" s="412"/>
      <c r="DP12" s="323"/>
      <c r="DQ12" s="414"/>
      <c r="DR12" s="414"/>
      <c r="DS12" s="414"/>
      <c r="DT12" s="499"/>
      <c r="DU12" s="499"/>
      <c r="DV12" s="412"/>
    </row>
    <row r="13" spans="1:126" outlineLevel="1" x14ac:dyDescent="0.2">
      <c r="A13" s="336" t="s">
        <v>5</v>
      </c>
      <c r="B13" s="158"/>
      <c r="C13" s="56"/>
      <c r="D13" s="56"/>
      <c r="E13" s="110">
        <f t="shared" ref="E13:E24" si="52">SUM(C13:D13)</f>
        <v>0</v>
      </c>
      <c r="F13" s="147"/>
      <c r="G13" s="18" t="s">
        <v>263</v>
      </c>
      <c r="H13" s="322" t="s">
        <v>361</v>
      </c>
      <c r="I13" s="79">
        <f t="shared" ref="I13:I18" si="53">IF(K$1="Rejected",C13,IF(L13="",C13,SUM(C13,L13)))</f>
        <v>0</v>
      </c>
      <c r="J13" s="79">
        <f t="shared" ref="J13:J18" si="54">IF(K$1="Rejected",D13,IF(M13="",D13,SUM(D13,M13)))</f>
        <v>0</v>
      </c>
      <c r="K13" s="110">
        <f t="shared" si="51"/>
        <v>0</v>
      </c>
      <c r="L13" s="535"/>
      <c r="M13" s="535"/>
      <c r="N13" s="407"/>
      <c r="O13" s="323"/>
      <c r="P13" s="79">
        <f t="shared" ref="P13:P18" si="55">IF(R$1="Rejected",I13,IF(S13="",I13,SUM(I13,S13)))</f>
        <v>0</v>
      </c>
      <c r="Q13" s="79">
        <f t="shared" ref="Q13:Q18" si="56">IF(R$1="Rejected",J13,IF(T13="",J13,SUM(J13,T13)))</f>
        <v>0</v>
      </c>
      <c r="R13" s="110">
        <f t="shared" ref="R13:R18" si="57">IF(P$1="","",SUM(P13:Q13))</f>
        <v>0</v>
      </c>
      <c r="S13" s="535"/>
      <c r="T13" s="535"/>
      <c r="U13" s="407"/>
      <c r="V13" s="323"/>
      <c r="W13" s="79">
        <f t="shared" ref="W13:W18" si="58">IF(Y$1="Rejected",P13,IF(Z13="",P13,SUM(P13,Z13)))</f>
        <v>0</v>
      </c>
      <c r="X13" s="79">
        <f t="shared" ref="X13:X18" si="59">IF(Y$1="Rejected",Q13,IF(AA13="",Q13,SUM(Q13,AA13)))</f>
        <v>0</v>
      </c>
      <c r="Y13" s="110">
        <f t="shared" ref="Y13:Y18" si="60">IF(W$1="","",SUM(W13:X13))</f>
        <v>0</v>
      </c>
      <c r="Z13" s="535"/>
      <c r="AA13" s="535"/>
      <c r="AB13" s="407"/>
      <c r="AC13" s="323"/>
      <c r="AD13" s="79">
        <f t="shared" ref="AD13:AD18" si="61">IF(AF$1="Rejected",W13,IF(AG13="",W13,SUM(W13,AG13)))</f>
        <v>0</v>
      </c>
      <c r="AE13" s="79">
        <f t="shared" ref="AE13:AE18" si="62">IF(AF$1="Rejected",X13,IF(AH13="",X13,SUM(X13,AH13)))</f>
        <v>0</v>
      </c>
      <c r="AF13" s="110">
        <f t="shared" ref="AF13:AF18" si="63">IF(AD$1="","",SUM(AD13:AE13))</f>
        <v>0</v>
      </c>
      <c r="AG13" s="535"/>
      <c r="AH13" s="535"/>
      <c r="AI13" s="407"/>
      <c r="AJ13" s="323"/>
      <c r="AK13" s="79">
        <f t="shared" ref="AK13:AK18" si="64">IF(AM$1="Rejected",AD13,IF(AN13="",AD13,SUM(AD13,AN13)))</f>
        <v>0</v>
      </c>
      <c r="AL13" s="79">
        <f t="shared" ref="AL13:AL18" si="65">IF(AM$1="Rejected",AE13,IF(AO13="",AE13,SUM(AE13,AO13)))</f>
        <v>0</v>
      </c>
      <c r="AM13" s="110">
        <f t="shared" ref="AM13:AM18" si="66">IF(AK$1="","",SUM(AK13:AL13))</f>
        <v>0</v>
      </c>
      <c r="AN13" s="535"/>
      <c r="AO13" s="535"/>
      <c r="AP13" s="407"/>
      <c r="AQ13" s="323"/>
      <c r="AR13" s="79">
        <f t="shared" ref="AR13:AR18" si="67">IF(AT$1="Rejected",AK13,IF(AU13="",AK13,SUM(AK13,AU13)))</f>
        <v>0</v>
      </c>
      <c r="AS13" s="79">
        <f t="shared" ref="AS13:AS18" si="68">IF(AT$1="Rejected",AL13,IF(AV13="",AL13,SUM(AL13,AV13)))</f>
        <v>0</v>
      </c>
      <c r="AT13" s="110">
        <f t="shared" ref="AT13:AT18" si="69">IF(AR$1="","",SUM(AR13:AS13))</f>
        <v>0</v>
      </c>
      <c r="AU13" s="535"/>
      <c r="AV13" s="535"/>
      <c r="AW13" s="407"/>
      <c r="AX13" s="323"/>
      <c r="AY13" s="79">
        <f t="shared" ref="AY13:AY18" si="70">IF(BA$1="Rejected",AR13,IF(BB13="",AR13,SUM(AR13,BB13)))</f>
        <v>0</v>
      </c>
      <c r="AZ13" s="79">
        <f t="shared" ref="AZ13:AZ18" si="71">IF(BA$1="Rejected",AS13,IF(BC13="",AS13,SUM(AS13,BC13)))</f>
        <v>0</v>
      </c>
      <c r="BA13" s="110">
        <f t="shared" ref="BA13:BA18" si="72">IF(AY$1="","",SUM(AY13:AZ13))</f>
        <v>0</v>
      </c>
      <c r="BB13" s="535"/>
      <c r="BC13" s="535"/>
      <c r="BD13" s="407"/>
      <c r="BE13" s="323"/>
      <c r="BF13" s="79">
        <f t="shared" ref="BF13:BF18" si="73">IF(BH$1="Rejected",AY13,IF(BI13="",AY13,SUM(AY13,BI13)))</f>
        <v>0</v>
      </c>
      <c r="BG13" s="79">
        <f t="shared" ref="BG13:BG18" si="74">IF(BH$1="Rejected",AZ13,IF(BJ13="",AZ13,SUM(AZ13,BJ13)))</f>
        <v>0</v>
      </c>
      <c r="BH13" s="110">
        <f t="shared" ref="BH13:BH18" si="75">IF(BF$1="","",SUM(BF13:BG13))</f>
        <v>0</v>
      </c>
      <c r="BI13" s="535"/>
      <c r="BJ13" s="535"/>
      <c r="BK13" s="407"/>
      <c r="BL13" s="323"/>
      <c r="BM13" s="79">
        <f t="shared" ref="BM13:BM18" si="76">IF(BO$1="Rejected",BF13,IF(BP13="",BF13,SUM(BF13,BP13)))</f>
        <v>0</v>
      </c>
      <c r="BN13" s="79">
        <f t="shared" ref="BN13:BN18" si="77">IF(BO$1="Rejected",BG13,IF(BQ13="",BG13,SUM(BG13,BQ13)))</f>
        <v>0</v>
      </c>
      <c r="BO13" s="110">
        <f t="shared" ref="BO13:BO18" si="78">IF(BM$1="","",SUM(BM13:BN13))</f>
        <v>0</v>
      </c>
      <c r="BP13" s="535"/>
      <c r="BQ13" s="535"/>
      <c r="BR13" s="407"/>
      <c r="BS13" s="323"/>
      <c r="BT13" s="79">
        <f t="shared" ref="BT13:BT18" si="79">IF(BV$1="Rejected",BM13,IF(BW13="",BM13,SUM(BM13,BW13)))</f>
        <v>0</v>
      </c>
      <c r="BU13" s="79">
        <f t="shared" ref="BU13:BU18" si="80">IF(BV$1="Rejected",BN13,IF(BX13="",BN13,SUM(BN13,BX13)))</f>
        <v>0</v>
      </c>
      <c r="BV13" s="110">
        <f t="shared" ref="BV13:BV18" si="81">IF(BT$1="","",SUM(BT13:BU13))</f>
        <v>0</v>
      </c>
      <c r="BW13" s="535"/>
      <c r="BX13" s="535"/>
      <c r="BY13" s="407"/>
      <c r="BZ13" s="323"/>
      <c r="CA13" s="79">
        <f t="shared" ref="CA13:CA18" si="82">IF(CC$1="Rejected",BT13,IF(CD13="",BT13,SUM(BT13,CD13)))</f>
        <v>0</v>
      </c>
      <c r="CB13" s="79">
        <f t="shared" ref="CB13:CB18" si="83">IF(CC$1="Rejected",BU13,IF(CE13="",BU13,SUM(BU13,CE13)))</f>
        <v>0</v>
      </c>
      <c r="CC13" s="110">
        <f t="shared" ref="CC13:CC18" si="84">IF(CA$1="","",SUM(CA13:CB13))</f>
        <v>0</v>
      </c>
      <c r="CD13" s="535"/>
      <c r="CE13" s="535"/>
      <c r="CF13" s="407"/>
      <c r="CG13" s="323"/>
      <c r="CH13" s="79">
        <f t="shared" ref="CH13:CH18" si="85">IF(CJ$1="Rejected",CA13,IF(CK13="",CA13,SUM(CA13,CK13)))</f>
        <v>0</v>
      </c>
      <c r="CI13" s="79">
        <f t="shared" ref="CI13:CI18" si="86">IF(CJ$1="Rejected",CB13,IF(CL13="",CB13,SUM(CB13,CL13)))</f>
        <v>0</v>
      </c>
      <c r="CJ13" s="110">
        <f t="shared" ref="CJ13:CJ18" si="87">IF(CH$1="","",SUM(CH13:CI13))</f>
        <v>0</v>
      </c>
      <c r="CK13" s="535"/>
      <c r="CL13" s="535"/>
      <c r="CM13" s="407"/>
      <c r="CN13" s="323"/>
      <c r="CO13" s="79">
        <f t="shared" ref="CO13:CO18" si="88">IF(CQ$1="Rejected",CH13,IF(CR13="",CH13,SUM(CH13,CR13)))</f>
        <v>0</v>
      </c>
      <c r="CP13" s="79">
        <f t="shared" ref="CP13:CP18" si="89">IF(CQ$1="Rejected",CI13,IF(CS13="",CI13,SUM(CI13,CS13)))</f>
        <v>0</v>
      </c>
      <c r="CQ13" s="110">
        <f t="shared" ref="CQ13:CQ18" si="90">IF(CO$1="","",SUM(CO13:CP13))</f>
        <v>0</v>
      </c>
      <c r="CR13" s="535"/>
      <c r="CS13" s="535"/>
      <c r="CT13" s="407"/>
      <c r="CU13" s="323"/>
      <c r="CV13" s="79">
        <f t="shared" ref="CV13:CV18" si="91">IF(CX$1="Rejected",CO13,IF(CY13="",CO13,SUM(CO13,CY13)))</f>
        <v>0</v>
      </c>
      <c r="CW13" s="79">
        <f t="shared" ref="CW13:CW18" si="92">IF(CX$1="Rejected",CP13,IF(CZ13="",CP13,SUM(CP13,CZ13)))</f>
        <v>0</v>
      </c>
      <c r="CX13" s="110">
        <f t="shared" ref="CX13:CX18" si="93">IF(CV$1="","",SUM(CV13:CW13))</f>
        <v>0</v>
      </c>
      <c r="CY13" s="535"/>
      <c r="CZ13" s="535"/>
      <c r="DA13" s="407"/>
      <c r="DB13" s="323"/>
      <c r="DC13" s="79">
        <f t="shared" ref="DC13:DC18" si="94">IF(DE$1="Rejected",CV13,IF(DF13="",CV13,SUM(CV13,DF13)))</f>
        <v>0</v>
      </c>
      <c r="DD13" s="79">
        <f t="shared" ref="DD13:DD18" si="95">IF(DE$1="Rejected",CW13,IF(DG13="",CW13,SUM(CW13,DG13)))</f>
        <v>0</v>
      </c>
      <c r="DE13" s="110">
        <f t="shared" ref="DE13:DE18" si="96">IF(DC$1="","",SUM(DC13:DD13))</f>
        <v>0</v>
      </c>
      <c r="DF13" s="535"/>
      <c r="DG13" s="535"/>
      <c r="DH13" s="407"/>
      <c r="DI13" s="323"/>
      <c r="DJ13" s="79">
        <f t="shared" ref="DJ13:DJ18" si="97">IF(DL$1="Rejected",DC13,IF(DM13="",DC13,SUM(DC13,DM13)))</f>
        <v>0</v>
      </c>
      <c r="DK13" s="79">
        <f t="shared" ref="DK13:DK18" si="98">IF(DL$1="Rejected",DD13,IF(DN13="",DD13,SUM(DD13,DN13)))</f>
        <v>0</v>
      </c>
      <c r="DL13" s="110">
        <f t="shared" ref="DL13:DL18" si="99">IF(DJ$1="","",SUM(DJ13:DK13))</f>
        <v>0</v>
      </c>
      <c r="DM13" s="535"/>
      <c r="DN13" s="535"/>
      <c r="DO13" s="407"/>
      <c r="DP13" s="323"/>
      <c r="DQ13" s="79">
        <f t="shared" ref="DQ13:DQ18" si="100">IF(DS$1="Rejected",DJ13,IF(DT13="",DJ13,SUM(DJ13,DT13)))</f>
        <v>0</v>
      </c>
      <c r="DR13" s="79">
        <f t="shared" ref="DR13:DR18" si="101">IF(DS$1="Rejected",DK13,IF(DU13="",DK13,SUM(DK13,DU13)))</f>
        <v>0</v>
      </c>
      <c r="DS13" s="110">
        <f t="shared" ref="DS13:DS18" si="102">IF(DQ$1="","",SUM(DQ13:DR13))</f>
        <v>0</v>
      </c>
      <c r="DT13" s="535"/>
      <c r="DU13" s="535"/>
      <c r="DV13" s="407"/>
    </row>
    <row r="14" spans="1:126" outlineLevel="1" x14ac:dyDescent="0.2">
      <c r="A14" s="336" t="s">
        <v>262</v>
      </c>
      <c r="B14" s="158"/>
      <c r="C14" s="56"/>
      <c r="D14" s="56"/>
      <c r="E14" s="110">
        <f t="shared" si="52"/>
        <v>0</v>
      </c>
      <c r="F14" s="148"/>
      <c r="G14" s="18" t="s">
        <v>264</v>
      </c>
      <c r="H14" s="322" t="s">
        <v>361</v>
      </c>
      <c r="I14" s="79">
        <f t="shared" si="53"/>
        <v>0</v>
      </c>
      <c r="J14" s="79">
        <f t="shared" si="54"/>
        <v>0</v>
      </c>
      <c r="K14" s="110">
        <f t="shared" si="51"/>
        <v>0</v>
      </c>
      <c r="L14" s="535"/>
      <c r="M14" s="535"/>
      <c r="N14" s="407"/>
      <c r="O14" s="323"/>
      <c r="P14" s="79">
        <f t="shared" si="55"/>
        <v>0</v>
      </c>
      <c r="Q14" s="79">
        <f t="shared" si="56"/>
        <v>0</v>
      </c>
      <c r="R14" s="110">
        <f t="shared" si="57"/>
        <v>0</v>
      </c>
      <c r="S14" s="535"/>
      <c r="T14" s="535"/>
      <c r="U14" s="407"/>
      <c r="V14" s="323"/>
      <c r="W14" s="79">
        <f t="shared" si="58"/>
        <v>0</v>
      </c>
      <c r="X14" s="79">
        <f t="shared" si="59"/>
        <v>0</v>
      </c>
      <c r="Y14" s="110">
        <f t="shared" si="60"/>
        <v>0</v>
      </c>
      <c r="Z14" s="535"/>
      <c r="AA14" s="535"/>
      <c r="AB14" s="407"/>
      <c r="AC14" s="323"/>
      <c r="AD14" s="79">
        <f t="shared" si="61"/>
        <v>0</v>
      </c>
      <c r="AE14" s="79">
        <f t="shared" si="62"/>
        <v>0</v>
      </c>
      <c r="AF14" s="110">
        <f t="shared" si="63"/>
        <v>0</v>
      </c>
      <c r="AG14" s="535"/>
      <c r="AH14" s="535"/>
      <c r="AI14" s="407"/>
      <c r="AJ14" s="323"/>
      <c r="AK14" s="79">
        <f t="shared" si="64"/>
        <v>0</v>
      </c>
      <c r="AL14" s="79">
        <f t="shared" si="65"/>
        <v>0</v>
      </c>
      <c r="AM14" s="110">
        <f t="shared" si="66"/>
        <v>0</v>
      </c>
      <c r="AN14" s="535"/>
      <c r="AO14" s="535"/>
      <c r="AP14" s="407"/>
      <c r="AQ14" s="323"/>
      <c r="AR14" s="79">
        <f t="shared" si="67"/>
        <v>0</v>
      </c>
      <c r="AS14" s="79">
        <f t="shared" si="68"/>
        <v>0</v>
      </c>
      <c r="AT14" s="110">
        <f t="shared" si="69"/>
        <v>0</v>
      </c>
      <c r="AU14" s="535"/>
      <c r="AV14" s="535"/>
      <c r="AW14" s="407"/>
      <c r="AX14" s="323"/>
      <c r="AY14" s="79">
        <f t="shared" si="70"/>
        <v>0</v>
      </c>
      <c r="AZ14" s="79">
        <f t="shared" si="71"/>
        <v>0</v>
      </c>
      <c r="BA14" s="110">
        <f t="shared" si="72"/>
        <v>0</v>
      </c>
      <c r="BB14" s="535"/>
      <c r="BC14" s="535"/>
      <c r="BD14" s="407"/>
      <c r="BE14" s="323"/>
      <c r="BF14" s="79">
        <f t="shared" si="73"/>
        <v>0</v>
      </c>
      <c r="BG14" s="79">
        <f t="shared" si="74"/>
        <v>0</v>
      </c>
      <c r="BH14" s="110">
        <f t="shared" si="75"/>
        <v>0</v>
      </c>
      <c r="BI14" s="535"/>
      <c r="BJ14" s="535"/>
      <c r="BK14" s="407"/>
      <c r="BL14" s="323"/>
      <c r="BM14" s="79">
        <f t="shared" si="76"/>
        <v>0</v>
      </c>
      <c r="BN14" s="79">
        <f t="shared" si="77"/>
        <v>0</v>
      </c>
      <c r="BO14" s="110">
        <f t="shared" si="78"/>
        <v>0</v>
      </c>
      <c r="BP14" s="535"/>
      <c r="BQ14" s="535"/>
      <c r="BR14" s="407"/>
      <c r="BS14" s="323"/>
      <c r="BT14" s="79">
        <f t="shared" si="79"/>
        <v>0</v>
      </c>
      <c r="BU14" s="79">
        <f t="shared" si="80"/>
        <v>0</v>
      </c>
      <c r="BV14" s="110">
        <f t="shared" si="81"/>
        <v>0</v>
      </c>
      <c r="BW14" s="535"/>
      <c r="BX14" s="535"/>
      <c r="BY14" s="407"/>
      <c r="BZ14" s="323"/>
      <c r="CA14" s="79">
        <f t="shared" si="82"/>
        <v>0</v>
      </c>
      <c r="CB14" s="79">
        <f t="shared" si="83"/>
        <v>0</v>
      </c>
      <c r="CC14" s="110">
        <f t="shared" si="84"/>
        <v>0</v>
      </c>
      <c r="CD14" s="535"/>
      <c r="CE14" s="535"/>
      <c r="CF14" s="407"/>
      <c r="CG14" s="323"/>
      <c r="CH14" s="79">
        <f t="shared" si="85"/>
        <v>0</v>
      </c>
      <c r="CI14" s="79">
        <f t="shared" si="86"/>
        <v>0</v>
      </c>
      <c r="CJ14" s="110">
        <f t="shared" si="87"/>
        <v>0</v>
      </c>
      <c r="CK14" s="535"/>
      <c r="CL14" s="535"/>
      <c r="CM14" s="407"/>
      <c r="CN14" s="323"/>
      <c r="CO14" s="79">
        <f t="shared" si="88"/>
        <v>0</v>
      </c>
      <c r="CP14" s="79">
        <f t="shared" si="89"/>
        <v>0</v>
      </c>
      <c r="CQ14" s="110">
        <f t="shared" si="90"/>
        <v>0</v>
      </c>
      <c r="CR14" s="535"/>
      <c r="CS14" s="535"/>
      <c r="CT14" s="407"/>
      <c r="CU14" s="323"/>
      <c r="CV14" s="79">
        <f t="shared" si="91"/>
        <v>0</v>
      </c>
      <c r="CW14" s="79">
        <f t="shared" si="92"/>
        <v>0</v>
      </c>
      <c r="CX14" s="110">
        <f t="shared" si="93"/>
        <v>0</v>
      </c>
      <c r="CY14" s="535"/>
      <c r="CZ14" s="535"/>
      <c r="DA14" s="407"/>
      <c r="DB14" s="323"/>
      <c r="DC14" s="79">
        <f t="shared" si="94"/>
        <v>0</v>
      </c>
      <c r="DD14" s="79">
        <f t="shared" si="95"/>
        <v>0</v>
      </c>
      <c r="DE14" s="110">
        <f t="shared" si="96"/>
        <v>0</v>
      </c>
      <c r="DF14" s="535"/>
      <c r="DG14" s="535"/>
      <c r="DH14" s="407"/>
      <c r="DI14" s="323"/>
      <c r="DJ14" s="79">
        <f t="shared" si="97"/>
        <v>0</v>
      </c>
      <c r="DK14" s="79">
        <f t="shared" si="98"/>
        <v>0</v>
      </c>
      <c r="DL14" s="110">
        <f t="shared" si="99"/>
        <v>0</v>
      </c>
      <c r="DM14" s="535"/>
      <c r="DN14" s="535"/>
      <c r="DO14" s="407"/>
      <c r="DP14" s="323"/>
      <c r="DQ14" s="79">
        <f t="shared" si="100"/>
        <v>0</v>
      </c>
      <c r="DR14" s="79">
        <f t="shared" si="101"/>
        <v>0</v>
      </c>
      <c r="DS14" s="110">
        <f t="shared" si="102"/>
        <v>0</v>
      </c>
      <c r="DT14" s="535"/>
      <c r="DU14" s="535"/>
      <c r="DV14" s="407"/>
    </row>
    <row r="15" spans="1:126" outlineLevel="1" x14ac:dyDescent="0.2">
      <c r="A15" s="336" t="s">
        <v>240</v>
      </c>
      <c r="B15" s="160"/>
      <c r="C15" s="56"/>
      <c r="D15" s="56"/>
      <c r="E15" s="110">
        <f t="shared" si="52"/>
        <v>0</v>
      </c>
      <c r="F15" s="148"/>
      <c r="G15" s="18" t="s">
        <v>265</v>
      </c>
      <c r="H15" s="322" t="s">
        <v>361</v>
      </c>
      <c r="I15" s="79">
        <f t="shared" si="53"/>
        <v>0</v>
      </c>
      <c r="J15" s="79">
        <f t="shared" si="54"/>
        <v>0</v>
      </c>
      <c r="K15" s="110">
        <f t="shared" si="51"/>
        <v>0</v>
      </c>
      <c r="L15" s="535"/>
      <c r="M15" s="535"/>
      <c r="N15" s="407"/>
      <c r="O15" s="323"/>
      <c r="P15" s="79">
        <f t="shared" si="55"/>
        <v>0</v>
      </c>
      <c r="Q15" s="79">
        <f t="shared" si="56"/>
        <v>0</v>
      </c>
      <c r="R15" s="110">
        <f t="shared" si="57"/>
        <v>0</v>
      </c>
      <c r="S15" s="535"/>
      <c r="T15" s="535"/>
      <c r="U15" s="407"/>
      <c r="V15" s="323"/>
      <c r="W15" s="79">
        <f t="shared" si="58"/>
        <v>0</v>
      </c>
      <c r="X15" s="79">
        <f t="shared" si="59"/>
        <v>0</v>
      </c>
      <c r="Y15" s="110">
        <f t="shared" si="60"/>
        <v>0</v>
      </c>
      <c r="Z15" s="535"/>
      <c r="AA15" s="535"/>
      <c r="AB15" s="407"/>
      <c r="AC15" s="323"/>
      <c r="AD15" s="79">
        <f t="shared" si="61"/>
        <v>0</v>
      </c>
      <c r="AE15" s="79">
        <f t="shared" si="62"/>
        <v>0</v>
      </c>
      <c r="AF15" s="110">
        <f t="shared" si="63"/>
        <v>0</v>
      </c>
      <c r="AG15" s="535"/>
      <c r="AH15" s="535"/>
      <c r="AI15" s="407"/>
      <c r="AJ15" s="323"/>
      <c r="AK15" s="79">
        <f t="shared" si="64"/>
        <v>0</v>
      </c>
      <c r="AL15" s="79">
        <f t="shared" si="65"/>
        <v>0</v>
      </c>
      <c r="AM15" s="110">
        <f t="shared" si="66"/>
        <v>0</v>
      </c>
      <c r="AN15" s="535"/>
      <c r="AO15" s="535"/>
      <c r="AP15" s="407"/>
      <c r="AQ15" s="323"/>
      <c r="AR15" s="79">
        <f t="shared" si="67"/>
        <v>0</v>
      </c>
      <c r="AS15" s="79">
        <f t="shared" si="68"/>
        <v>0</v>
      </c>
      <c r="AT15" s="110">
        <f t="shared" si="69"/>
        <v>0</v>
      </c>
      <c r="AU15" s="535"/>
      <c r="AV15" s="535"/>
      <c r="AW15" s="407"/>
      <c r="AX15" s="323"/>
      <c r="AY15" s="79">
        <f t="shared" si="70"/>
        <v>0</v>
      </c>
      <c r="AZ15" s="79">
        <f t="shared" si="71"/>
        <v>0</v>
      </c>
      <c r="BA15" s="110">
        <f t="shared" si="72"/>
        <v>0</v>
      </c>
      <c r="BB15" s="535"/>
      <c r="BC15" s="535"/>
      <c r="BD15" s="407"/>
      <c r="BE15" s="323"/>
      <c r="BF15" s="79">
        <f t="shared" si="73"/>
        <v>0</v>
      </c>
      <c r="BG15" s="79">
        <f t="shared" si="74"/>
        <v>0</v>
      </c>
      <c r="BH15" s="110">
        <f t="shared" si="75"/>
        <v>0</v>
      </c>
      <c r="BI15" s="535"/>
      <c r="BJ15" s="535"/>
      <c r="BK15" s="407"/>
      <c r="BL15" s="323"/>
      <c r="BM15" s="79">
        <f t="shared" si="76"/>
        <v>0</v>
      </c>
      <c r="BN15" s="79">
        <f t="shared" si="77"/>
        <v>0</v>
      </c>
      <c r="BO15" s="110">
        <f t="shared" si="78"/>
        <v>0</v>
      </c>
      <c r="BP15" s="535"/>
      <c r="BQ15" s="535"/>
      <c r="BR15" s="407"/>
      <c r="BS15" s="323"/>
      <c r="BT15" s="79">
        <f t="shared" si="79"/>
        <v>0</v>
      </c>
      <c r="BU15" s="79">
        <f t="shared" si="80"/>
        <v>0</v>
      </c>
      <c r="BV15" s="110">
        <f t="shared" si="81"/>
        <v>0</v>
      </c>
      <c r="BW15" s="535"/>
      <c r="BX15" s="535"/>
      <c r="BY15" s="407"/>
      <c r="BZ15" s="323"/>
      <c r="CA15" s="79">
        <f t="shared" si="82"/>
        <v>0</v>
      </c>
      <c r="CB15" s="79">
        <f t="shared" si="83"/>
        <v>0</v>
      </c>
      <c r="CC15" s="110">
        <f t="shared" si="84"/>
        <v>0</v>
      </c>
      <c r="CD15" s="535"/>
      <c r="CE15" s="535"/>
      <c r="CF15" s="407"/>
      <c r="CG15" s="323"/>
      <c r="CH15" s="79">
        <f t="shared" si="85"/>
        <v>0</v>
      </c>
      <c r="CI15" s="79">
        <f t="shared" si="86"/>
        <v>0</v>
      </c>
      <c r="CJ15" s="110">
        <f t="shared" si="87"/>
        <v>0</v>
      </c>
      <c r="CK15" s="535"/>
      <c r="CL15" s="535"/>
      <c r="CM15" s="407"/>
      <c r="CN15" s="323"/>
      <c r="CO15" s="79">
        <f t="shared" si="88"/>
        <v>0</v>
      </c>
      <c r="CP15" s="79">
        <f t="shared" si="89"/>
        <v>0</v>
      </c>
      <c r="CQ15" s="110">
        <f t="shared" si="90"/>
        <v>0</v>
      </c>
      <c r="CR15" s="535"/>
      <c r="CS15" s="535"/>
      <c r="CT15" s="407"/>
      <c r="CU15" s="323"/>
      <c r="CV15" s="79">
        <f t="shared" si="91"/>
        <v>0</v>
      </c>
      <c r="CW15" s="79">
        <f t="shared" si="92"/>
        <v>0</v>
      </c>
      <c r="CX15" s="110">
        <f t="shared" si="93"/>
        <v>0</v>
      </c>
      <c r="CY15" s="535"/>
      <c r="CZ15" s="535"/>
      <c r="DA15" s="407"/>
      <c r="DB15" s="323"/>
      <c r="DC15" s="79">
        <f t="shared" si="94"/>
        <v>0</v>
      </c>
      <c r="DD15" s="79">
        <f t="shared" si="95"/>
        <v>0</v>
      </c>
      <c r="DE15" s="110">
        <f t="shared" si="96"/>
        <v>0</v>
      </c>
      <c r="DF15" s="535"/>
      <c r="DG15" s="535"/>
      <c r="DH15" s="407"/>
      <c r="DI15" s="323"/>
      <c r="DJ15" s="79">
        <f t="shared" si="97"/>
        <v>0</v>
      </c>
      <c r="DK15" s="79">
        <f t="shared" si="98"/>
        <v>0</v>
      </c>
      <c r="DL15" s="110">
        <f t="shared" si="99"/>
        <v>0</v>
      </c>
      <c r="DM15" s="535"/>
      <c r="DN15" s="535"/>
      <c r="DO15" s="407"/>
      <c r="DP15" s="323"/>
      <c r="DQ15" s="79">
        <f t="shared" si="100"/>
        <v>0</v>
      </c>
      <c r="DR15" s="79">
        <f t="shared" si="101"/>
        <v>0</v>
      </c>
      <c r="DS15" s="110">
        <f t="shared" si="102"/>
        <v>0</v>
      </c>
      <c r="DT15" s="535"/>
      <c r="DU15" s="535"/>
      <c r="DV15" s="407"/>
    </row>
    <row r="16" spans="1:126" outlineLevel="1" x14ac:dyDescent="0.2">
      <c r="A16" s="337" t="s">
        <v>237</v>
      </c>
      <c r="B16" s="160"/>
      <c r="C16" s="56"/>
      <c r="D16" s="56"/>
      <c r="E16" s="110">
        <f t="shared" si="52"/>
        <v>0</v>
      </c>
      <c r="F16" s="148"/>
      <c r="G16" s="18" t="s">
        <v>266</v>
      </c>
      <c r="H16" s="322" t="s">
        <v>361</v>
      </c>
      <c r="I16" s="79">
        <f t="shared" si="53"/>
        <v>0</v>
      </c>
      <c r="J16" s="79">
        <f t="shared" si="54"/>
        <v>0</v>
      </c>
      <c r="K16" s="110">
        <f t="shared" si="51"/>
        <v>0</v>
      </c>
      <c r="L16" s="535"/>
      <c r="M16" s="535"/>
      <c r="N16" s="407"/>
      <c r="O16" s="323"/>
      <c r="P16" s="79">
        <f t="shared" si="55"/>
        <v>0</v>
      </c>
      <c r="Q16" s="79">
        <f t="shared" si="56"/>
        <v>0</v>
      </c>
      <c r="R16" s="110">
        <f t="shared" si="57"/>
        <v>0</v>
      </c>
      <c r="S16" s="535"/>
      <c r="T16" s="535"/>
      <c r="U16" s="407"/>
      <c r="V16" s="323"/>
      <c r="W16" s="79">
        <f t="shared" si="58"/>
        <v>0</v>
      </c>
      <c r="X16" s="79">
        <f t="shared" si="59"/>
        <v>0</v>
      </c>
      <c r="Y16" s="110">
        <f t="shared" si="60"/>
        <v>0</v>
      </c>
      <c r="Z16" s="535"/>
      <c r="AA16" s="535"/>
      <c r="AB16" s="407"/>
      <c r="AC16" s="323"/>
      <c r="AD16" s="79">
        <f t="shared" si="61"/>
        <v>0</v>
      </c>
      <c r="AE16" s="79">
        <f t="shared" si="62"/>
        <v>0</v>
      </c>
      <c r="AF16" s="110">
        <f t="shared" si="63"/>
        <v>0</v>
      </c>
      <c r="AG16" s="535"/>
      <c r="AH16" s="535"/>
      <c r="AI16" s="407"/>
      <c r="AJ16" s="323"/>
      <c r="AK16" s="79">
        <f t="shared" si="64"/>
        <v>0</v>
      </c>
      <c r="AL16" s="79">
        <f t="shared" si="65"/>
        <v>0</v>
      </c>
      <c r="AM16" s="110">
        <f t="shared" si="66"/>
        <v>0</v>
      </c>
      <c r="AN16" s="535"/>
      <c r="AO16" s="535"/>
      <c r="AP16" s="407"/>
      <c r="AQ16" s="323"/>
      <c r="AR16" s="79">
        <f t="shared" si="67"/>
        <v>0</v>
      </c>
      <c r="AS16" s="79">
        <f t="shared" si="68"/>
        <v>0</v>
      </c>
      <c r="AT16" s="110">
        <f t="shared" si="69"/>
        <v>0</v>
      </c>
      <c r="AU16" s="535"/>
      <c r="AV16" s="535"/>
      <c r="AW16" s="407"/>
      <c r="AX16" s="323"/>
      <c r="AY16" s="79">
        <f t="shared" si="70"/>
        <v>0</v>
      </c>
      <c r="AZ16" s="79">
        <f t="shared" si="71"/>
        <v>0</v>
      </c>
      <c r="BA16" s="110">
        <f t="shared" si="72"/>
        <v>0</v>
      </c>
      <c r="BB16" s="535"/>
      <c r="BC16" s="535"/>
      <c r="BD16" s="407"/>
      <c r="BE16" s="323"/>
      <c r="BF16" s="79">
        <f t="shared" si="73"/>
        <v>0</v>
      </c>
      <c r="BG16" s="79">
        <f t="shared" si="74"/>
        <v>0</v>
      </c>
      <c r="BH16" s="110">
        <f t="shared" si="75"/>
        <v>0</v>
      </c>
      <c r="BI16" s="535"/>
      <c r="BJ16" s="535"/>
      <c r="BK16" s="407"/>
      <c r="BL16" s="323"/>
      <c r="BM16" s="79">
        <f t="shared" si="76"/>
        <v>0</v>
      </c>
      <c r="BN16" s="79">
        <f t="shared" si="77"/>
        <v>0</v>
      </c>
      <c r="BO16" s="110">
        <f t="shared" si="78"/>
        <v>0</v>
      </c>
      <c r="BP16" s="535"/>
      <c r="BQ16" s="535"/>
      <c r="BR16" s="407"/>
      <c r="BS16" s="323"/>
      <c r="BT16" s="79">
        <f t="shared" si="79"/>
        <v>0</v>
      </c>
      <c r="BU16" s="79">
        <f t="shared" si="80"/>
        <v>0</v>
      </c>
      <c r="BV16" s="110">
        <f t="shared" si="81"/>
        <v>0</v>
      </c>
      <c r="BW16" s="535"/>
      <c r="BX16" s="535"/>
      <c r="BY16" s="407"/>
      <c r="BZ16" s="323"/>
      <c r="CA16" s="79">
        <f t="shared" si="82"/>
        <v>0</v>
      </c>
      <c r="CB16" s="79">
        <f t="shared" si="83"/>
        <v>0</v>
      </c>
      <c r="CC16" s="110">
        <f t="shared" si="84"/>
        <v>0</v>
      </c>
      <c r="CD16" s="535"/>
      <c r="CE16" s="535"/>
      <c r="CF16" s="407"/>
      <c r="CG16" s="323"/>
      <c r="CH16" s="79">
        <f t="shared" si="85"/>
        <v>0</v>
      </c>
      <c r="CI16" s="79">
        <f t="shared" si="86"/>
        <v>0</v>
      </c>
      <c r="CJ16" s="110">
        <f t="shared" si="87"/>
        <v>0</v>
      </c>
      <c r="CK16" s="535"/>
      <c r="CL16" s="535"/>
      <c r="CM16" s="407"/>
      <c r="CN16" s="323"/>
      <c r="CO16" s="79">
        <f t="shared" si="88"/>
        <v>0</v>
      </c>
      <c r="CP16" s="79">
        <f t="shared" si="89"/>
        <v>0</v>
      </c>
      <c r="CQ16" s="110">
        <f t="shared" si="90"/>
        <v>0</v>
      </c>
      <c r="CR16" s="535"/>
      <c r="CS16" s="535"/>
      <c r="CT16" s="407"/>
      <c r="CU16" s="323"/>
      <c r="CV16" s="79">
        <f t="shared" si="91"/>
        <v>0</v>
      </c>
      <c r="CW16" s="79">
        <f t="shared" si="92"/>
        <v>0</v>
      </c>
      <c r="CX16" s="110">
        <f t="shared" si="93"/>
        <v>0</v>
      </c>
      <c r="CY16" s="535"/>
      <c r="CZ16" s="535"/>
      <c r="DA16" s="407"/>
      <c r="DB16" s="323"/>
      <c r="DC16" s="79">
        <f t="shared" si="94"/>
        <v>0</v>
      </c>
      <c r="DD16" s="79">
        <f t="shared" si="95"/>
        <v>0</v>
      </c>
      <c r="DE16" s="110">
        <f t="shared" si="96"/>
        <v>0</v>
      </c>
      <c r="DF16" s="535"/>
      <c r="DG16" s="535"/>
      <c r="DH16" s="407"/>
      <c r="DI16" s="323"/>
      <c r="DJ16" s="79">
        <f t="shared" si="97"/>
        <v>0</v>
      </c>
      <c r="DK16" s="79">
        <f t="shared" si="98"/>
        <v>0</v>
      </c>
      <c r="DL16" s="110">
        <f t="shared" si="99"/>
        <v>0</v>
      </c>
      <c r="DM16" s="535"/>
      <c r="DN16" s="535"/>
      <c r="DO16" s="407"/>
      <c r="DP16" s="323"/>
      <c r="DQ16" s="79">
        <f t="shared" si="100"/>
        <v>0</v>
      </c>
      <c r="DR16" s="79">
        <f t="shared" si="101"/>
        <v>0</v>
      </c>
      <c r="DS16" s="110">
        <f t="shared" si="102"/>
        <v>0</v>
      </c>
      <c r="DT16" s="535"/>
      <c r="DU16" s="535"/>
      <c r="DV16" s="407"/>
    </row>
    <row r="17" spans="1:126" outlineLevel="1" x14ac:dyDescent="0.2">
      <c r="A17" s="338" t="s">
        <v>237</v>
      </c>
      <c r="B17" s="161"/>
      <c r="C17" s="56"/>
      <c r="D17" s="56"/>
      <c r="E17" s="110">
        <f t="shared" si="52"/>
        <v>0</v>
      </c>
      <c r="F17" s="148"/>
      <c r="G17" s="18"/>
      <c r="H17" s="322" t="s">
        <v>361</v>
      </c>
      <c r="I17" s="79">
        <f t="shared" si="53"/>
        <v>0</v>
      </c>
      <c r="J17" s="79">
        <f t="shared" si="54"/>
        <v>0</v>
      </c>
      <c r="K17" s="110">
        <f t="shared" si="51"/>
        <v>0</v>
      </c>
      <c r="L17" s="535"/>
      <c r="M17" s="535"/>
      <c r="N17" s="407"/>
      <c r="O17" s="323"/>
      <c r="P17" s="79">
        <f t="shared" si="55"/>
        <v>0</v>
      </c>
      <c r="Q17" s="79">
        <f t="shared" si="56"/>
        <v>0</v>
      </c>
      <c r="R17" s="110">
        <f t="shared" si="57"/>
        <v>0</v>
      </c>
      <c r="S17" s="535"/>
      <c r="T17" s="535"/>
      <c r="U17" s="407"/>
      <c r="V17" s="323"/>
      <c r="W17" s="79">
        <f t="shared" si="58"/>
        <v>0</v>
      </c>
      <c r="X17" s="79">
        <f t="shared" si="59"/>
        <v>0</v>
      </c>
      <c r="Y17" s="110">
        <f t="shared" si="60"/>
        <v>0</v>
      </c>
      <c r="Z17" s="535"/>
      <c r="AA17" s="535"/>
      <c r="AB17" s="407"/>
      <c r="AC17" s="323"/>
      <c r="AD17" s="79">
        <f t="shared" si="61"/>
        <v>0</v>
      </c>
      <c r="AE17" s="79">
        <f t="shared" si="62"/>
        <v>0</v>
      </c>
      <c r="AF17" s="110">
        <f t="shared" si="63"/>
        <v>0</v>
      </c>
      <c r="AG17" s="535"/>
      <c r="AH17" s="535"/>
      <c r="AI17" s="407"/>
      <c r="AJ17" s="323"/>
      <c r="AK17" s="79">
        <f t="shared" si="64"/>
        <v>0</v>
      </c>
      <c r="AL17" s="79">
        <f t="shared" si="65"/>
        <v>0</v>
      </c>
      <c r="AM17" s="110">
        <f t="shared" si="66"/>
        <v>0</v>
      </c>
      <c r="AN17" s="535"/>
      <c r="AO17" s="535"/>
      <c r="AP17" s="407"/>
      <c r="AQ17" s="323"/>
      <c r="AR17" s="79">
        <f t="shared" si="67"/>
        <v>0</v>
      </c>
      <c r="AS17" s="79">
        <f t="shared" si="68"/>
        <v>0</v>
      </c>
      <c r="AT17" s="110">
        <f t="shared" si="69"/>
        <v>0</v>
      </c>
      <c r="AU17" s="535"/>
      <c r="AV17" s="535"/>
      <c r="AW17" s="407"/>
      <c r="AX17" s="323"/>
      <c r="AY17" s="79">
        <f t="shared" si="70"/>
        <v>0</v>
      </c>
      <c r="AZ17" s="79">
        <f t="shared" si="71"/>
        <v>0</v>
      </c>
      <c r="BA17" s="110">
        <f t="shared" si="72"/>
        <v>0</v>
      </c>
      <c r="BB17" s="535"/>
      <c r="BC17" s="535"/>
      <c r="BD17" s="407"/>
      <c r="BE17" s="323"/>
      <c r="BF17" s="79">
        <f t="shared" si="73"/>
        <v>0</v>
      </c>
      <c r="BG17" s="79">
        <f t="shared" si="74"/>
        <v>0</v>
      </c>
      <c r="BH17" s="110">
        <f t="shared" si="75"/>
        <v>0</v>
      </c>
      <c r="BI17" s="535"/>
      <c r="BJ17" s="535"/>
      <c r="BK17" s="407"/>
      <c r="BL17" s="323"/>
      <c r="BM17" s="79">
        <f t="shared" si="76"/>
        <v>0</v>
      </c>
      <c r="BN17" s="79">
        <f t="shared" si="77"/>
        <v>0</v>
      </c>
      <c r="BO17" s="110">
        <f t="shared" si="78"/>
        <v>0</v>
      </c>
      <c r="BP17" s="535"/>
      <c r="BQ17" s="535"/>
      <c r="BR17" s="407"/>
      <c r="BS17" s="323"/>
      <c r="BT17" s="79">
        <f t="shared" si="79"/>
        <v>0</v>
      </c>
      <c r="BU17" s="79">
        <f t="shared" si="80"/>
        <v>0</v>
      </c>
      <c r="BV17" s="110">
        <f t="shared" si="81"/>
        <v>0</v>
      </c>
      <c r="BW17" s="535"/>
      <c r="BX17" s="535"/>
      <c r="BY17" s="407"/>
      <c r="BZ17" s="323"/>
      <c r="CA17" s="79">
        <f t="shared" si="82"/>
        <v>0</v>
      </c>
      <c r="CB17" s="79">
        <f t="shared" si="83"/>
        <v>0</v>
      </c>
      <c r="CC17" s="110">
        <f t="shared" si="84"/>
        <v>0</v>
      </c>
      <c r="CD17" s="535"/>
      <c r="CE17" s="535"/>
      <c r="CF17" s="407"/>
      <c r="CG17" s="323"/>
      <c r="CH17" s="79">
        <f t="shared" si="85"/>
        <v>0</v>
      </c>
      <c r="CI17" s="79">
        <f t="shared" si="86"/>
        <v>0</v>
      </c>
      <c r="CJ17" s="110">
        <f t="shared" si="87"/>
        <v>0</v>
      </c>
      <c r="CK17" s="535"/>
      <c r="CL17" s="535"/>
      <c r="CM17" s="407"/>
      <c r="CN17" s="323"/>
      <c r="CO17" s="79">
        <f t="shared" si="88"/>
        <v>0</v>
      </c>
      <c r="CP17" s="79">
        <f t="shared" si="89"/>
        <v>0</v>
      </c>
      <c r="CQ17" s="110">
        <f t="shared" si="90"/>
        <v>0</v>
      </c>
      <c r="CR17" s="535"/>
      <c r="CS17" s="535"/>
      <c r="CT17" s="407"/>
      <c r="CU17" s="323"/>
      <c r="CV17" s="79">
        <f t="shared" si="91"/>
        <v>0</v>
      </c>
      <c r="CW17" s="79">
        <f t="shared" si="92"/>
        <v>0</v>
      </c>
      <c r="CX17" s="110">
        <f t="shared" si="93"/>
        <v>0</v>
      </c>
      <c r="CY17" s="535"/>
      <c r="CZ17" s="535"/>
      <c r="DA17" s="407"/>
      <c r="DB17" s="323"/>
      <c r="DC17" s="79">
        <f t="shared" si="94"/>
        <v>0</v>
      </c>
      <c r="DD17" s="79">
        <f t="shared" si="95"/>
        <v>0</v>
      </c>
      <c r="DE17" s="110">
        <f t="shared" si="96"/>
        <v>0</v>
      </c>
      <c r="DF17" s="535"/>
      <c r="DG17" s="535"/>
      <c r="DH17" s="407"/>
      <c r="DI17" s="323"/>
      <c r="DJ17" s="79">
        <f t="shared" si="97"/>
        <v>0</v>
      </c>
      <c r="DK17" s="79">
        <f t="shared" si="98"/>
        <v>0</v>
      </c>
      <c r="DL17" s="110">
        <f t="shared" si="99"/>
        <v>0</v>
      </c>
      <c r="DM17" s="535"/>
      <c r="DN17" s="535"/>
      <c r="DO17" s="407"/>
      <c r="DP17" s="323"/>
      <c r="DQ17" s="79">
        <f t="shared" si="100"/>
        <v>0</v>
      </c>
      <c r="DR17" s="79">
        <f t="shared" si="101"/>
        <v>0</v>
      </c>
      <c r="DS17" s="110">
        <f t="shared" si="102"/>
        <v>0</v>
      </c>
      <c r="DT17" s="535"/>
      <c r="DU17" s="535"/>
      <c r="DV17" s="407"/>
    </row>
    <row r="18" spans="1:126" outlineLevel="1" x14ac:dyDescent="0.2">
      <c r="A18" s="333" t="s">
        <v>57</v>
      </c>
      <c r="B18" s="159" t="s">
        <v>238</v>
      </c>
      <c r="C18" s="56"/>
      <c r="D18" s="56"/>
      <c r="E18" s="110">
        <f t="shared" si="52"/>
        <v>0</v>
      </c>
      <c r="F18" s="148"/>
      <c r="G18" s="18" t="s">
        <v>239</v>
      </c>
      <c r="H18" s="322" t="s">
        <v>361</v>
      </c>
      <c r="I18" s="79">
        <f t="shared" si="53"/>
        <v>0</v>
      </c>
      <c r="J18" s="79">
        <f t="shared" si="54"/>
        <v>0</v>
      </c>
      <c r="K18" s="110">
        <f t="shared" si="51"/>
        <v>0</v>
      </c>
      <c r="L18" s="535"/>
      <c r="M18" s="535"/>
      <c r="N18" s="407"/>
      <c r="O18" s="323"/>
      <c r="P18" s="79">
        <f t="shared" si="55"/>
        <v>0</v>
      </c>
      <c r="Q18" s="79">
        <f t="shared" si="56"/>
        <v>0</v>
      </c>
      <c r="R18" s="110">
        <f t="shared" si="57"/>
        <v>0</v>
      </c>
      <c r="S18" s="535"/>
      <c r="T18" s="535"/>
      <c r="U18" s="407"/>
      <c r="V18" s="323"/>
      <c r="W18" s="79">
        <f t="shared" si="58"/>
        <v>0</v>
      </c>
      <c r="X18" s="79">
        <f t="shared" si="59"/>
        <v>0</v>
      </c>
      <c r="Y18" s="110">
        <f t="shared" si="60"/>
        <v>0</v>
      </c>
      <c r="Z18" s="535"/>
      <c r="AA18" s="535"/>
      <c r="AB18" s="407"/>
      <c r="AC18" s="323"/>
      <c r="AD18" s="79">
        <f t="shared" si="61"/>
        <v>0</v>
      </c>
      <c r="AE18" s="79">
        <f t="shared" si="62"/>
        <v>0</v>
      </c>
      <c r="AF18" s="110">
        <f t="shared" si="63"/>
        <v>0</v>
      </c>
      <c r="AG18" s="535"/>
      <c r="AH18" s="535"/>
      <c r="AI18" s="407"/>
      <c r="AJ18" s="323"/>
      <c r="AK18" s="79">
        <f t="shared" si="64"/>
        <v>0</v>
      </c>
      <c r="AL18" s="79">
        <f t="shared" si="65"/>
        <v>0</v>
      </c>
      <c r="AM18" s="110">
        <f t="shared" si="66"/>
        <v>0</v>
      </c>
      <c r="AN18" s="535"/>
      <c r="AO18" s="535"/>
      <c r="AP18" s="407"/>
      <c r="AQ18" s="323"/>
      <c r="AR18" s="79">
        <f t="shared" si="67"/>
        <v>0</v>
      </c>
      <c r="AS18" s="79">
        <f t="shared" si="68"/>
        <v>0</v>
      </c>
      <c r="AT18" s="110">
        <f t="shared" si="69"/>
        <v>0</v>
      </c>
      <c r="AU18" s="535"/>
      <c r="AV18" s="535"/>
      <c r="AW18" s="407"/>
      <c r="AX18" s="323"/>
      <c r="AY18" s="79">
        <f t="shared" si="70"/>
        <v>0</v>
      </c>
      <c r="AZ18" s="79">
        <f t="shared" si="71"/>
        <v>0</v>
      </c>
      <c r="BA18" s="110">
        <f t="shared" si="72"/>
        <v>0</v>
      </c>
      <c r="BB18" s="535"/>
      <c r="BC18" s="535"/>
      <c r="BD18" s="407"/>
      <c r="BE18" s="323"/>
      <c r="BF18" s="79">
        <f t="shared" si="73"/>
        <v>0</v>
      </c>
      <c r="BG18" s="79">
        <f t="shared" si="74"/>
        <v>0</v>
      </c>
      <c r="BH18" s="110">
        <f t="shared" si="75"/>
        <v>0</v>
      </c>
      <c r="BI18" s="535"/>
      <c r="BJ18" s="535"/>
      <c r="BK18" s="407"/>
      <c r="BL18" s="323"/>
      <c r="BM18" s="79">
        <f t="shared" si="76"/>
        <v>0</v>
      </c>
      <c r="BN18" s="79">
        <f t="shared" si="77"/>
        <v>0</v>
      </c>
      <c r="BO18" s="110">
        <f t="shared" si="78"/>
        <v>0</v>
      </c>
      <c r="BP18" s="535"/>
      <c r="BQ18" s="535"/>
      <c r="BR18" s="407"/>
      <c r="BS18" s="323"/>
      <c r="BT18" s="79">
        <f t="shared" si="79"/>
        <v>0</v>
      </c>
      <c r="BU18" s="79">
        <f t="shared" si="80"/>
        <v>0</v>
      </c>
      <c r="BV18" s="110">
        <f t="shared" si="81"/>
        <v>0</v>
      </c>
      <c r="BW18" s="535"/>
      <c r="BX18" s="535"/>
      <c r="BY18" s="407"/>
      <c r="BZ18" s="323"/>
      <c r="CA18" s="79">
        <f t="shared" si="82"/>
        <v>0</v>
      </c>
      <c r="CB18" s="79">
        <f t="shared" si="83"/>
        <v>0</v>
      </c>
      <c r="CC18" s="110">
        <f t="shared" si="84"/>
        <v>0</v>
      </c>
      <c r="CD18" s="535"/>
      <c r="CE18" s="535"/>
      <c r="CF18" s="407"/>
      <c r="CG18" s="323"/>
      <c r="CH18" s="79">
        <f t="shared" si="85"/>
        <v>0</v>
      </c>
      <c r="CI18" s="79">
        <f t="shared" si="86"/>
        <v>0</v>
      </c>
      <c r="CJ18" s="110">
        <f t="shared" si="87"/>
        <v>0</v>
      </c>
      <c r="CK18" s="535"/>
      <c r="CL18" s="535"/>
      <c r="CM18" s="407"/>
      <c r="CN18" s="323"/>
      <c r="CO18" s="79">
        <f t="shared" si="88"/>
        <v>0</v>
      </c>
      <c r="CP18" s="79">
        <f t="shared" si="89"/>
        <v>0</v>
      </c>
      <c r="CQ18" s="110">
        <f t="shared" si="90"/>
        <v>0</v>
      </c>
      <c r="CR18" s="535"/>
      <c r="CS18" s="535"/>
      <c r="CT18" s="407"/>
      <c r="CU18" s="323"/>
      <c r="CV18" s="79">
        <f t="shared" si="91"/>
        <v>0</v>
      </c>
      <c r="CW18" s="79">
        <f t="shared" si="92"/>
        <v>0</v>
      </c>
      <c r="CX18" s="110">
        <f t="shared" si="93"/>
        <v>0</v>
      </c>
      <c r="CY18" s="535"/>
      <c r="CZ18" s="535"/>
      <c r="DA18" s="407"/>
      <c r="DB18" s="323"/>
      <c r="DC18" s="79">
        <f t="shared" si="94"/>
        <v>0</v>
      </c>
      <c r="DD18" s="79">
        <f t="shared" si="95"/>
        <v>0</v>
      </c>
      <c r="DE18" s="110">
        <f t="shared" si="96"/>
        <v>0</v>
      </c>
      <c r="DF18" s="535"/>
      <c r="DG18" s="535"/>
      <c r="DH18" s="407"/>
      <c r="DI18" s="323"/>
      <c r="DJ18" s="79">
        <f t="shared" si="97"/>
        <v>0</v>
      </c>
      <c r="DK18" s="79">
        <f t="shared" si="98"/>
        <v>0</v>
      </c>
      <c r="DL18" s="110">
        <f t="shared" si="99"/>
        <v>0</v>
      </c>
      <c r="DM18" s="535"/>
      <c r="DN18" s="535"/>
      <c r="DO18" s="407"/>
      <c r="DP18" s="323"/>
      <c r="DQ18" s="79">
        <f t="shared" si="100"/>
        <v>0</v>
      </c>
      <c r="DR18" s="79">
        <f t="shared" si="101"/>
        <v>0</v>
      </c>
      <c r="DS18" s="110">
        <f t="shared" si="102"/>
        <v>0</v>
      </c>
      <c r="DT18" s="535"/>
      <c r="DU18" s="535"/>
      <c r="DV18" s="407"/>
    </row>
    <row r="19" spans="1:126" x14ac:dyDescent="0.2">
      <c r="A19" s="153" t="s">
        <v>153</v>
      </c>
      <c r="B19" s="120"/>
      <c r="C19" s="103">
        <f>SUMIF($H12:$H19,MID($H19,3,10),C12:C19)</f>
        <v>0</v>
      </c>
      <c r="D19" s="103">
        <f>SUMIF($H12:$H19,MID($H19,3,10),D12:D19)</f>
        <v>0</v>
      </c>
      <c r="E19" s="103">
        <f t="shared" si="52"/>
        <v>0</v>
      </c>
      <c r="F19" s="151"/>
      <c r="H19" s="322" t="s">
        <v>362</v>
      </c>
      <c r="I19" s="103">
        <f>IF(I$1="","",SUMIF($H13:$H18,MID($H19,3,10),I13:I18))</f>
        <v>0</v>
      </c>
      <c r="J19" s="103">
        <f>IF(I$1="","",SUMIF($H13:$H18,MID($H19,3,10),J13:J18))</f>
        <v>0</v>
      </c>
      <c r="K19" s="103">
        <f>IF(I$1="","",SUM(I19:J19))</f>
        <v>0</v>
      </c>
      <c r="L19" s="488">
        <f>IF(I$1="","",SUMIF($H12:$H19,MID($H19,3,10),L12:L19))</f>
        <v>0</v>
      </c>
      <c r="M19" s="488">
        <f>IF(I$1="","",SUMIF($H12:$H19,MID($H19,3,10),M12:M19))</f>
        <v>0</v>
      </c>
      <c r="N19" s="407"/>
      <c r="O19" s="323"/>
      <c r="P19" s="103">
        <f>IF(P$1="","",SUMIF($H13:$H18,MID($H19,3,10),P13:P18))</f>
        <v>0</v>
      </c>
      <c r="Q19" s="103">
        <f>IF(P$1="","",SUMIF($H13:$H18,MID($H19,3,10),Q13:Q18))</f>
        <v>0</v>
      </c>
      <c r="R19" s="103">
        <f>IF(P$1="","",SUM(P19:Q19))</f>
        <v>0</v>
      </c>
      <c r="S19" s="488">
        <f>IF(P$1="","",SUMIF($H12:$H19,MID($H19,3,10),S12:S19))</f>
        <v>0</v>
      </c>
      <c r="T19" s="488">
        <f>IF(P$1="","",SUMIF($H12:$H19,MID($H19,3,10),T12:T19))</f>
        <v>0</v>
      </c>
      <c r="U19" s="407"/>
      <c r="V19" s="323"/>
      <c r="W19" s="103">
        <f>IF(W$1="","",SUMIF($H13:$H18,MID($H19,3,10),W13:W18))</f>
        <v>0</v>
      </c>
      <c r="X19" s="103">
        <f>IF(W$1="","",SUMIF($H13:$H18,MID($H19,3,10),X13:X18))</f>
        <v>0</v>
      </c>
      <c r="Y19" s="103">
        <f>IF(W$1="","",SUM(W19:X19))</f>
        <v>0</v>
      </c>
      <c r="Z19" s="488">
        <f>IF(W$1="","",SUMIF($H12:$H19,MID($H19,3,10),Z12:Z19))</f>
        <v>0</v>
      </c>
      <c r="AA19" s="488">
        <f>IF(W$1="","",SUMIF($H12:$H19,MID($H19,3,10),AA12:AA19))</f>
        <v>0</v>
      </c>
      <c r="AB19" s="407"/>
      <c r="AC19" s="323"/>
      <c r="AD19" s="103">
        <f>IF(AD$1="","",SUMIF($H13:$H18,MID($H19,3,10),AD13:AD18))</f>
        <v>0</v>
      </c>
      <c r="AE19" s="103">
        <f>IF(AD$1="","",SUMIF($H13:$H18,MID($H19,3,10),AE13:AE18))</f>
        <v>0</v>
      </c>
      <c r="AF19" s="103">
        <f>IF(AD$1="","",SUM(AD19:AE19))</f>
        <v>0</v>
      </c>
      <c r="AG19" s="488">
        <f>IF(AD$1="","",SUMIF($H12:$H19,MID($H19,3,10),AG12:AG19))</f>
        <v>0</v>
      </c>
      <c r="AH19" s="488">
        <f>IF(AD$1="","",SUMIF($H12:$H19,MID($H19,3,10),AH12:AH19))</f>
        <v>0</v>
      </c>
      <c r="AI19" s="407"/>
      <c r="AJ19" s="323"/>
      <c r="AK19" s="103">
        <f>IF(AK$1="","",SUMIF($H13:$H18,MID($H19,3,10),AK13:AK18))</f>
        <v>0</v>
      </c>
      <c r="AL19" s="103">
        <f>IF(AK$1="","",SUMIF($H13:$H18,MID($H19,3,10),AL13:AL18))</f>
        <v>0</v>
      </c>
      <c r="AM19" s="103">
        <f>IF(AK$1="","",SUM(AK19:AL19))</f>
        <v>0</v>
      </c>
      <c r="AN19" s="488">
        <f>IF(AK$1="","",SUMIF($H12:$H19,MID($H19,3,10),AN12:AN19))</f>
        <v>0</v>
      </c>
      <c r="AO19" s="488">
        <f>IF(AK$1="","",SUMIF($H12:$H19,MID($H19,3,10),AO12:AO19))</f>
        <v>0</v>
      </c>
      <c r="AP19" s="407"/>
      <c r="AQ19" s="323"/>
      <c r="AR19" s="103">
        <f>IF(AR$1="","",SUMIF($H13:$H18,MID($H19,3,10),AR13:AR18))</f>
        <v>0</v>
      </c>
      <c r="AS19" s="103">
        <f>IF(AR$1="","",SUMIF($H13:$H18,MID($H19,3,10),AS13:AS18))</f>
        <v>0</v>
      </c>
      <c r="AT19" s="103">
        <f>IF(AR$1="","",SUM(AR19:AS19))</f>
        <v>0</v>
      </c>
      <c r="AU19" s="488">
        <f>IF(AR$1="","",SUMIF($H12:$H19,MID($H19,3,10),AU12:AU19))</f>
        <v>0</v>
      </c>
      <c r="AV19" s="488">
        <f>IF(AR$1="","",SUMIF($H12:$H19,MID($H19,3,10),AV12:AV19))</f>
        <v>0</v>
      </c>
      <c r="AW19" s="407"/>
      <c r="AX19" s="323"/>
      <c r="AY19" s="103">
        <f>IF(AY$1="","",SUMIF($H13:$H18,MID($H19,3,10),AY13:AY18))</f>
        <v>0</v>
      </c>
      <c r="AZ19" s="103">
        <f>IF(AY$1="","",SUMIF($H13:$H18,MID($H19,3,10),AZ13:AZ18))</f>
        <v>0</v>
      </c>
      <c r="BA19" s="103">
        <f>IF(AY$1="","",SUM(AY19:AZ19))</f>
        <v>0</v>
      </c>
      <c r="BB19" s="488">
        <f>IF(AY$1="","",SUMIF($H12:$H19,MID($H19,3,10),BB12:BB19))</f>
        <v>0</v>
      </c>
      <c r="BC19" s="488">
        <f>IF(AY$1="","",SUMIF($H12:$H19,MID($H19,3,10),BC12:BC19))</f>
        <v>0</v>
      </c>
      <c r="BD19" s="407"/>
      <c r="BE19" s="323"/>
      <c r="BF19" s="103">
        <f>IF(BF$1="","",SUMIF($H13:$H18,MID($H19,3,10),BF13:BF18))</f>
        <v>0</v>
      </c>
      <c r="BG19" s="103">
        <f>IF(BF$1="","",SUMIF($H13:$H18,MID($H19,3,10),BG13:BG18))</f>
        <v>0</v>
      </c>
      <c r="BH19" s="103">
        <f>IF(BF$1="","",SUM(BF19:BG19))</f>
        <v>0</v>
      </c>
      <c r="BI19" s="488">
        <f>IF(BF$1="","",SUMIF($H12:$H19,MID($H19,3,10),BI12:BI19))</f>
        <v>0</v>
      </c>
      <c r="BJ19" s="488">
        <f>IF(BF$1="","",SUMIF($H12:$H19,MID($H19,3,10),BJ12:BJ19))</f>
        <v>0</v>
      </c>
      <c r="BK19" s="407"/>
      <c r="BL19" s="323"/>
      <c r="BM19" s="103">
        <f>IF(BM$1="","",SUMIF($H13:$H18,MID($H19,3,10),BM13:BM18))</f>
        <v>0</v>
      </c>
      <c r="BN19" s="103">
        <f>IF(BM$1="","",SUMIF($H13:$H18,MID($H19,3,10),BN13:BN18))</f>
        <v>0</v>
      </c>
      <c r="BO19" s="103">
        <f>IF(BM$1="","",SUM(BM19:BN19))</f>
        <v>0</v>
      </c>
      <c r="BP19" s="488">
        <f>IF(BM$1="","",SUMIF($H12:$H19,MID($H19,3,10),BP12:BP19))</f>
        <v>0</v>
      </c>
      <c r="BQ19" s="488">
        <f>IF(BM$1="","",SUMIF($H12:$H19,MID($H19,3,10),BQ12:BQ19))</f>
        <v>0</v>
      </c>
      <c r="BR19" s="407"/>
      <c r="BS19" s="323"/>
      <c r="BT19" s="103">
        <f>IF(BT$1="","",SUMIF($H13:$H18,MID($H19,3,10),BT13:BT18))</f>
        <v>0</v>
      </c>
      <c r="BU19" s="103">
        <f>IF(BT$1="","",SUMIF($H13:$H18,MID($H19,3,10),BU13:BU18))</f>
        <v>0</v>
      </c>
      <c r="BV19" s="103">
        <f>IF(BT$1="","",SUM(BT19:BU19))</f>
        <v>0</v>
      </c>
      <c r="BW19" s="488">
        <f>IF(BT$1="","",SUMIF($H12:$H19,MID($H19,3,10),BW12:BW19))</f>
        <v>0</v>
      </c>
      <c r="BX19" s="488">
        <f>IF(BT$1="","",SUMIF($H12:$H19,MID($H19,3,10),BX12:BX19))</f>
        <v>0</v>
      </c>
      <c r="BY19" s="407"/>
      <c r="BZ19" s="323"/>
      <c r="CA19" s="103">
        <f>IF(CA$1="","",SUMIF($H13:$H18,MID($H19,3,10),CA13:CA18))</f>
        <v>0</v>
      </c>
      <c r="CB19" s="103">
        <f>IF(CA$1="","",SUMIF($H13:$H18,MID($H19,3,10),CB13:CB18))</f>
        <v>0</v>
      </c>
      <c r="CC19" s="103">
        <f>IF(CA$1="","",SUM(CA19:CB19))</f>
        <v>0</v>
      </c>
      <c r="CD19" s="488">
        <f>IF(CA$1="","",SUMIF($H12:$H19,MID($H19,3,10),CD12:CD19))</f>
        <v>0</v>
      </c>
      <c r="CE19" s="488">
        <f>IF(CA$1="","",SUMIF($H12:$H19,MID($H19,3,10),CE12:CE19))</f>
        <v>0</v>
      </c>
      <c r="CF19" s="407"/>
      <c r="CG19" s="323"/>
      <c r="CH19" s="103">
        <f>IF(CH$1="","",SUMIF($H13:$H18,MID($H19,3,10),CH13:CH18))</f>
        <v>0</v>
      </c>
      <c r="CI19" s="103">
        <f>IF(CH$1="","",SUMIF($H13:$H18,MID($H19,3,10),CI13:CI18))</f>
        <v>0</v>
      </c>
      <c r="CJ19" s="103">
        <f>IF(CH$1="","",SUM(CH19:CI19))</f>
        <v>0</v>
      </c>
      <c r="CK19" s="488">
        <f>IF(CH$1="","",SUMIF($H12:$H19,MID($H19,3,10),CK12:CK19))</f>
        <v>0</v>
      </c>
      <c r="CL19" s="488">
        <f>IF(CH$1="","",SUMIF($H12:$H19,MID($H19,3,10),CL12:CL19))</f>
        <v>0</v>
      </c>
      <c r="CM19" s="407"/>
      <c r="CN19" s="323"/>
      <c r="CO19" s="103">
        <f>IF(CO$1="","",SUMIF($H13:$H18,MID($H19,3,10),CO13:CO18))</f>
        <v>0</v>
      </c>
      <c r="CP19" s="103">
        <f>IF(CO$1="","",SUMIF($H13:$H18,MID($H19,3,10),CP13:CP18))</f>
        <v>0</v>
      </c>
      <c r="CQ19" s="103">
        <f>IF(CO$1="","",SUM(CO19:CP19))</f>
        <v>0</v>
      </c>
      <c r="CR19" s="488">
        <f>IF(CO$1="","",SUMIF($H12:$H19,MID($H19,3,10),CR12:CR19))</f>
        <v>0</v>
      </c>
      <c r="CS19" s="488">
        <f>IF(CO$1="","",SUMIF($H12:$H19,MID($H19,3,10),CS12:CS19))</f>
        <v>0</v>
      </c>
      <c r="CT19" s="407"/>
      <c r="CU19" s="323"/>
      <c r="CV19" s="103">
        <f>IF(CV$1="","",SUMIF($H13:$H18,MID($H19,3,10),CV13:CV18))</f>
        <v>0</v>
      </c>
      <c r="CW19" s="103">
        <f>IF(CV$1="","",SUMIF($H13:$H18,MID($H19,3,10),CW13:CW18))</f>
        <v>0</v>
      </c>
      <c r="CX19" s="103">
        <f>IF(CV$1="","",SUM(CV19:CW19))</f>
        <v>0</v>
      </c>
      <c r="CY19" s="488">
        <f>IF(CV$1="","",SUMIF($H12:$H19,MID($H19,3,10),CY12:CY19))</f>
        <v>0</v>
      </c>
      <c r="CZ19" s="488">
        <f>IF(CV$1="","",SUMIF($H12:$H19,MID($H19,3,10),CZ12:CZ19))</f>
        <v>0</v>
      </c>
      <c r="DA19" s="407"/>
      <c r="DB19" s="323"/>
      <c r="DC19" s="103">
        <f>IF(DC$1="","",SUMIF($H13:$H18,MID($H19,3,10),DC13:DC18))</f>
        <v>0</v>
      </c>
      <c r="DD19" s="103">
        <f>IF(DC$1="","",SUMIF($H13:$H18,MID($H19,3,10),DD13:DD18))</f>
        <v>0</v>
      </c>
      <c r="DE19" s="103">
        <f>IF(DC$1="","",SUM(DC19:DD19))</f>
        <v>0</v>
      </c>
      <c r="DF19" s="488">
        <f>IF(DC$1="","",SUMIF($H12:$H19,MID($H19,3,10),DF12:DF19))</f>
        <v>0</v>
      </c>
      <c r="DG19" s="488">
        <f>IF(DC$1="","",SUMIF($H12:$H19,MID($H19,3,10),DG12:DG19))</f>
        <v>0</v>
      </c>
      <c r="DH19" s="407"/>
      <c r="DI19" s="323"/>
      <c r="DJ19" s="103">
        <f>IF(DJ$1="","",SUMIF($H13:$H18,MID($H19,3,10),DJ13:DJ18))</f>
        <v>0</v>
      </c>
      <c r="DK19" s="103">
        <f>IF(DJ$1="","",SUMIF($H13:$H18,MID($H19,3,10),DK13:DK18))</f>
        <v>0</v>
      </c>
      <c r="DL19" s="103">
        <f>IF(DJ$1="","",SUM(DJ19:DK19))</f>
        <v>0</v>
      </c>
      <c r="DM19" s="488">
        <f>IF(DJ$1="","",SUMIF($H12:$H19,MID($H19,3,10),DM12:DM19))</f>
        <v>0</v>
      </c>
      <c r="DN19" s="488">
        <f>IF(DJ$1="","",SUMIF($H12:$H19,MID($H19,3,10),DN12:DN19))</f>
        <v>0</v>
      </c>
      <c r="DO19" s="407"/>
      <c r="DP19" s="323"/>
      <c r="DQ19" s="103">
        <f>IF(DQ$1="","",SUMIF($H13:$H18,MID($H19,3,10),DQ13:DQ18))</f>
        <v>0</v>
      </c>
      <c r="DR19" s="103">
        <f>IF(DQ$1="","",SUMIF($H13:$H18,MID($H19,3,10),DR13:DR18))</f>
        <v>0</v>
      </c>
      <c r="DS19" s="103">
        <f>IF(DQ$1="","",SUM(DQ19:DR19))</f>
        <v>0</v>
      </c>
      <c r="DT19" s="488">
        <f>IF(DQ$1="","",SUMIF($H12:$H19,MID($H19,3,10),DT12:DT19))</f>
        <v>0</v>
      </c>
      <c r="DU19" s="488">
        <f>IF(DQ$1="","",SUMIF($H12:$H19,MID($H19,3,10),DU12:DU19))</f>
        <v>0</v>
      </c>
      <c r="DV19" s="407"/>
    </row>
    <row r="20" spans="1:126" outlineLevel="1" x14ac:dyDescent="0.2">
      <c r="A20" s="152" t="s">
        <v>150</v>
      </c>
      <c r="B20" s="157" t="s">
        <v>61</v>
      </c>
      <c r="C20" s="56"/>
      <c r="D20" s="56"/>
      <c r="E20" s="110">
        <f t="shared" si="52"/>
        <v>0</v>
      </c>
      <c r="F20" s="147"/>
      <c r="H20" s="322" t="s">
        <v>365</v>
      </c>
      <c r="I20" s="79">
        <f>IF(K$1="Rejected",C20,IF(L20="",C20,SUM(C20,L20)))</f>
        <v>0</v>
      </c>
      <c r="J20" s="79">
        <f>IF(K$1="Rejected",D20,IF(M20="",D20,SUM(D20,M20)))</f>
        <v>0</v>
      </c>
      <c r="K20" s="110">
        <f t="shared" si="51"/>
        <v>0</v>
      </c>
      <c r="L20" s="535"/>
      <c r="M20" s="535"/>
      <c r="N20" s="407"/>
      <c r="O20" s="323"/>
      <c r="P20" s="79">
        <f>IF(R$1="Rejected",I20,IF(S20="",I20,SUM(I20,S20)))</f>
        <v>0</v>
      </c>
      <c r="Q20" s="79">
        <f>IF(R$1="Rejected",J20,IF(T20="",J20,SUM(J20,T20)))</f>
        <v>0</v>
      </c>
      <c r="R20" s="110">
        <f>IF(P$1="","",SUM(P20:Q20))</f>
        <v>0</v>
      </c>
      <c r="S20" s="535"/>
      <c r="T20" s="535"/>
      <c r="U20" s="407"/>
      <c r="V20" s="323"/>
      <c r="W20" s="79">
        <f>IF(Y$1="Rejected",P20,IF(Z20="",P20,SUM(P20,Z20)))</f>
        <v>0</v>
      </c>
      <c r="X20" s="79">
        <f>IF(Y$1="Rejected",Q20,IF(AA20="",Q20,SUM(Q20,AA20)))</f>
        <v>0</v>
      </c>
      <c r="Y20" s="110">
        <f>IF(W$1="","",SUM(W20:X20))</f>
        <v>0</v>
      </c>
      <c r="Z20" s="535"/>
      <c r="AA20" s="535"/>
      <c r="AB20" s="407"/>
      <c r="AC20" s="323"/>
      <c r="AD20" s="79">
        <f>IF(AF$1="Rejected",W20,IF(AG20="",W20,SUM(W20,AG20)))</f>
        <v>0</v>
      </c>
      <c r="AE20" s="79">
        <f>IF(AF$1="Rejected",X20,IF(AH20="",X20,SUM(X20,AH20)))</f>
        <v>0</v>
      </c>
      <c r="AF20" s="110">
        <f>IF(AD$1="","",SUM(AD20:AE20))</f>
        <v>0</v>
      </c>
      <c r="AG20" s="535"/>
      <c r="AH20" s="535"/>
      <c r="AI20" s="407"/>
      <c r="AJ20" s="323"/>
      <c r="AK20" s="79">
        <f>IF(AM$1="Rejected",AD20,IF(AN20="",AD20,SUM(AD20,AN20)))</f>
        <v>0</v>
      </c>
      <c r="AL20" s="79">
        <f>IF(AM$1="Rejected",AE20,IF(AO20="",AE20,SUM(AE20,AO20)))</f>
        <v>0</v>
      </c>
      <c r="AM20" s="110">
        <f>IF(AK$1="","",SUM(AK20:AL20))</f>
        <v>0</v>
      </c>
      <c r="AN20" s="535"/>
      <c r="AO20" s="535"/>
      <c r="AP20" s="407"/>
      <c r="AQ20" s="323"/>
      <c r="AR20" s="79">
        <f>IF(AT$1="Rejected",AK20,IF(AU20="",AK20,SUM(AK20,AU20)))</f>
        <v>0</v>
      </c>
      <c r="AS20" s="79">
        <f>IF(AT$1="Rejected",AL20,IF(AV20="",AL20,SUM(AL20,AV20)))</f>
        <v>0</v>
      </c>
      <c r="AT20" s="110">
        <f>IF(AR$1="","",SUM(AR20:AS20))</f>
        <v>0</v>
      </c>
      <c r="AU20" s="535"/>
      <c r="AV20" s="535"/>
      <c r="AW20" s="407"/>
      <c r="AX20" s="323"/>
      <c r="AY20" s="79">
        <f>IF(BA$1="Rejected",AR20,IF(BB20="",AR20,SUM(AR20,BB20)))</f>
        <v>0</v>
      </c>
      <c r="AZ20" s="79">
        <f>IF(BA$1="Rejected",AS20,IF(BC20="",AS20,SUM(AS20,BC20)))</f>
        <v>0</v>
      </c>
      <c r="BA20" s="110">
        <f>IF(AY$1="","",SUM(AY20:AZ20))</f>
        <v>0</v>
      </c>
      <c r="BB20" s="535"/>
      <c r="BC20" s="535"/>
      <c r="BD20" s="407"/>
      <c r="BE20" s="323"/>
      <c r="BF20" s="79">
        <f>IF(BH$1="Rejected",AY20,IF(BI20="",AY20,SUM(AY20,BI20)))</f>
        <v>0</v>
      </c>
      <c r="BG20" s="79">
        <f>IF(BH$1="Rejected",AZ20,IF(BJ20="",AZ20,SUM(AZ20,BJ20)))</f>
        <v>0</v>
      </c>
      <c r="BH20" s="110">
        <f>IF(BF$1="","",SUM(BF20:BG20))</f>
        <v>0</v>
      </c>
      <c r="BI20" s="535"/>
      <c r="BJ20" s="535"/>
      <c r="BK20" s="407"/>
      <c r="BL20" s="323"/>
      <c r="BM20" s="79">
        <f>IF(BO$1="Rejected",BF20,IF(BP20="",BF20,SUM(BF20,BP20)))</f>
        <v>0</v>
      </c>
      <c r="BN20" s="79">
        <f>IF(BO$1="Rejected",BG20,IF(BQ20="",BG20,SUM(BG20,BQ20)))</f>
        <v>0</v>
      </c>
      <c r="BO20" s="110">
        <f>IF(BM$1="","",SUM(BM20:BN20))</f>
        <v>0</v>
      </c>
      <c r="BP20" s="535"/>
      <c r="BQ20" s="535"/>
      <c r="BR20" s="407"/>
      <c r="BS20" s="323"/>
      <c r="BT20" s="79">
        <f>IF(BV$1="Rejected",BM20,IF(BW20="",BM20,SUM(BM20,BW20)))</f>
        <v>0</v>
      </c>
      <c r="BU20" s="79">
        <f>IF(BV$1="Rejected",BN20,IF(BX20="",BN20,SUM(BN20,BX20)))</f>
        <v>0</v>
      </c>
      <c r="BV20" s="110">
        <f>IF(BT$1="","",SUM(BT20:BU20))</f>
        <v>0</v>
      </c>
      <c r="BW20" s="535"/>
      <c r="BX20" s="535"/>
      <c r="BY20" s="407"/>
      <c r="BZ20" s="323"/>
      <c r="CA20" s="79">
        <f>IF(CC$1="Rejected",BT20,IF(CD20="",BT20,SUM(BT20,CD20)))</f>
        <v>0</v>
      </c>
      <c r="CB20" s="79">
        <f>IF(CC$1="Rejected",BU20,IF(CE20="",BU20,SUM(BU20,CE20)))</f>
        <v>0</v>
      </c>
      <c r="CC20" s="110">
        <f>IF(CA$1="","",SUM(CA20:CB20))</f>
        <v>0</v>
      </c>
      <c r="CD20" s="535"/>
      <c r="CE20" s="535"/>
      <c r="CF20" s="407"/>
      <c r="CG20" s="323"/>
      <c r="CH20" s="79">
        <f>IF(CJ$1="Rejected",CA20,IF(CK20="",CA20,SUM(CA20,CK20)))</f>
        <v>0</v>
      </c>
      <c r="CI20" s="79">
        <f>IF(CJ$1="Rejected",CB20,IF(CL20="",CB20,SUM(CB20,CL20)))</f>
        <v>0</v>
      </c>
      <c r="CJ20" s="110">
        <f>IF(CH$1="","",SUM(CH20:CI20))</f>
        <v>0</v>
      </c>
      <c r="CK20" s="535"/>
      <c r="CL20" s="535"/>
      <c r="CM20" s="407"/>
      <c r="CN20" s="323"/>
      <c r="CO20" s="79">
        <f>IF(CQ$1="Rejected",CH20,IF(CR20="",CH20,SUM(CH20,CR20)))</f>
        <v>0</v>
      </c>
      <c r="CP20" s="79">
        <f>IF(CQ$1="Rejected",CI20,IF(CS20="",CI20,SUM(CI20,CS20)))</f>
        <v>0</v>
      </c>
      <c r="CQ20" s="110">
        <f>IF(CO$1="","",SUM(CO20:CP20))</f>
        <v>0</v>
      </c>
      <c r="CR20" s="535"/>
      <c r="CS20" s="535"/>
      <c r="CT20" s="407"/>
      <c r="CU20" s="323"/>
      <c r="CV20" s="79">
        <f>IF(CX$1="Rejected",CO20,IF(CY20="",CO20,SUM(CO20,CY20)))</f>
        <v>0</v>
      </c>
      <c r="CW20" s="79">
        <f>IF(CX$1="Rejected",CP20,IF(CZ20="",CP20,SUM(CP20,CZ20)))</f>
        <v>0</v>
      </c>
      <c r="CX20" s="110">
        <f>IF(CV$1="","",SUM(CV20:CW20))</f>
        <v>0</v>
      </c>
      <c r="CY20" s="535"/>
      <c r="CZ20" s="535"/>
      <c r="DA20" s="407"/>
      <c r="DB20" s="323"/>
      <c r="DC20" s="79">
        <f>IF(DE$1="Rejected",CV20,IF(DF20="",CV20,SUM(CV20,DF20)))</f>
        <v>0</v>
      </c>
      <c r="DD20" s="79">
        <f>IF(DE$1="Rejected",CW20,IF(DG20="",CW20,SUM(CW20,DG20)))</f>
        <v>0</v>
      </c>
      <c r="DE20" s="110">
        <f>IF(DC$1="","",SUM(DC20:DD20))</f>
        <v>0</v>
      </c>
      <c r="DF20" s="535"/>
      <c r="DG20" s="535"/>
      <c r="DH20" s="407"/>
      <c r="DI20" s="323"/>
      <c r="DJ20" s="79">
        <f>IF(DL$1="Rejected",DC20,IF(DM20="",DC20,SUM(DC20,DM20)))</f>
        <v>0</v>
      </c>
      <c r="DK20" s="79">
        <f>IF(DL$1="Rejected",DD20,IF(DN20="",DD20,SUM(DD20,DN20)))</f>
        <v>0</v>
      </c>
      <c r="DL20" s="110">
        <f>IF(DJ$1="","",SUM(DJ20:DK20))</f>
        <v>0</v>
      </c>
      <c r="DM20" s="535"/>
      <c r="DN20" s="535"/>
      <c r="DO20" s="407"/>
      <c r="DP20" s="323"/>
      <c r="DQ20" s="79">
        <f>IF(DS$1="Rejected",DJ20,IF(DT20="",DJ20,SUM(DJ20,DT20)))</f>
        <v>0</v>
      </c>
      <c r="DR20" s="79">
        <f>IF(DS$1="Rejected",DK20,IF(DU20="",DK20,SUM(DK20,DU20)))</f>
        <v>0</v>
      </c>
      <c r="DS20" s="110">
        <f>IF(DQ$1="","",SUM(DQ20:DR20))</f>
        <v>0</v>
      </c>
      <c r="DT20" s="535"/>
      <c r="DU20" s="535"/>
      <c r="DV20" s="407"/>
    </row>
    <row r="21" spans="1:126" outlineLevel="1" x14ac:dyDescent="0.2">
      <c r="A21" s="152" t="s">
        <v>150</v>
      </c>
      <c r="B21" s="157" t="s">
        <v>61</v>
      </c>
      <c r="C21" s="56"/>
      <c r="D21" s="56"/>
      <c r="E21" s="110">
        <f t="shared" si="52"/>
        <v>0</v>
      </c>
      <c r="F21" s="147"/>
      <c r="H21" s="322" t="s">
        <v>365</v>
      </c>
      <c r="I21" s="79">
        <f>IF(K$1="Rejected",C21,IF(L21="",C21,SUM(C21,L21)))</f>
        <v>0</v>
      </c>
      <c r="J21" s="79">
        <f>IF(K$1="Rejected",D21,IF(M21="",D21,SUM(D21,M21)))</f>
        <v>0</v>
      </c>
      <c r="K21" s="110">
        <f t="shared" si="51"/>
        <v>0</v>
      </c>
      <c r="L21" s="535"/>
      <c r="M21" s="535"/>
      <c r="N21" s="407"/>
      <c r="O21" s="323"/>
      <c r="P21" s="79">
        <f>IF(R$1="Rejected",I21,IF(S21="",I21,SUM(I21,S21)))</f>
        <v>0</v>
      </c>
      <c r="Q21" s="79">
        <f>IF(R$1="Rejected",J21,IF(T21="",J21,SUM(J21,T21)))</f>
        <v>0</v>
      </c>
      <c r="R21" s="110">
        <f>IF(P$1="","",SUM(P21:Q21))</f>
        <v>0</v>
      </c>
      <c r="S21" s="535"/>
      <c r="T21" s="535"/>
      <c r="U21" s="407"/>
      <c r="V21" s="323"/>
      <c r="W21" s="79">
        <f>IF(Y$1="Rejected",P21,IF(Z21="",P21,SUM(P21,Z21)))</f>
        <v>0</v>
      </c>
      <c r="X21" s="79">
        <f>IF(Y$1="Rejected",Q21,IF(AA21="",Q21,SUM(Q21,AA21)))</f>
        <v>0</v>
      </c>
      <c r="Y21" s="110">
        <f>IF(W$1="","",SUM(W21:X21))</f>
        <v>0</v>
      </c>
      <c r="Z21" s="535"/>
      <c r="AA21" s="535"/>
      <c r="AB21" s="407"/>
      <c r="AC21" s="323"/>
      <c r="AD21" s="79">
        <f>IF(AF$1="Rejected",W21,IF(AG21="",W21,SUM(W21,AG21)))</f>
        <v>0</v>
      </c>
      <c r="AE21" s="79">
        <f>IF(AF$1="Rejected",X21,IF(AH21="",X21,SUM(X21,AH21)))</f>
        <v>0</v>
      </c>
      <c r="AF21" s="110">
        <f>IF(AD$1="","",SUM(AD21:AE21))</f>
        <v>0</v>
      </c>
      <c r="AG21" s="535"/>
      <c r="AH21" s="535"/>
      <c r="AI21" s="407"/>
      <c r="AJ21" s="323"/>
      <c r="AK21" s="79">
        <f>IF(AM$1="Rejected",AD21,IF(AN21="",AD21,SUM(AD21,AN21)))</f>
        <v>0</v>
      </c>
      <c r="AL21" s="79">
        <f>IF(AM$1="Rejected",AE21,IF(AO21="",AE21,SUM(AE21,AO21)))</f>
        <v>0</v>
      </c>
      <c r="AM21" s="110">
        <f>IF(AK$1="","",SUM(AK21:AL21))</f>
        <v>0</v>
      </c>
      <c r="AN21" s="535"/>
      <c r="AO21" s="535"/>
      <c r="AP21" s="407"/>
      <c r="AQ21" s="323"/>
      <c r="AR21" s="79">
        <f>IF(AT$1="Rejected",AK21,IF(AU21="",AK21,SUM(AK21,AU21)))</f>
        <v>0</v>
      </c>
      <c r="AS21" s="79">
        <f>IF(AT$1="Rejected",AL21,IF(AV21="",AL21,SUM(AL21,AV21)))</f>
        <v>0</v>
      </c>
      <c r="AT21" s="110">
        <f>IF(AR$1="","",SUM(AR21:AS21))</f>
        <v>0</v>
      </c>
      <c r="AU21" s="535"/>
      <c r="AV21" s="535"/>
      <c r="AW21" s="407"/>
      <c r="AX21" s="323"/>
      <c r="AY21" s="79">
        <f>IF(BA$1="Rejected",AR21,IF(BB21="",AR21,SUM(AR21,BB21)))</f>
        <v>0</v>
      </c>
      <c r="AZ21" s="79">
        <f>IF(BA$1="Rejected",AS21,IF(BC21="",AS21,SUM(AS21,BC21)))</f>
        <v>0</v>
      </c>
      <c r="BA21" s="110">
        <f>IF(AY$1="","",SUM(AY21:AZ21))</f>
        <v>0</v>
      </c>
      <c r="BB21" s="535"/>
      <c r="BC21" s="535"/>
      <c r="BD21" s="407"/>
      <c r="BE21" s="323"/>
      <c r="BF21" s="79">
        <f>IF(BH$1="Rejected",AY21,IF(BI21="",AY21,SUM(AY21,BI21)))</f>
        <v>0</v>
      </c>
      <c r="BG21" s="79">
        <f>IF(BH$1="Rejected",AZ21,IF(BJ21="",AZ21,SUM(AZ21,BJ21)))</f>
        <v>0</v>
      </c>
      <c r="BH21" s="110">
        <f>IF(BF$1="","",SUM(BF21:BG21))</f>
        <v>0</v>
      </c>
      <c r="BI21" s="535"/>
      <c r="BJ21" s="535"/>
      <c r="BK21" s="407"/>
      <c r="BL21" s="323"/>
      <c r="BM21" s="79">
        <f>IF(BO$1="Rejected",BF21,IF(BP21="",BF21,SUM(BF21,BP21)))</f>
        <v>0</v>
      </c>
      <c r="BN21" s="79">
        <f>IF(BO$1="Rejected",BG21,IF(BQ21="",BG21,SUM(BG21,BQ21)))</f>
        <v>0</v>
      </c>
      <c r="BO21" s="110">
        <f>IF(BM$1="","",SUM(BM21:BN21))</f>
        <v>0</v>
      </c>
      <c r="BP21" s="535"/>
      <c r="BQ21" s="535"/>
      <c r="BR21" s="407"/>
      <c r="BS21" s="323"/>
      <c r="BT21" s="79">
        <f>IF(BV$1="Rejected",BM21,IF(BW21="",BM21,SUM(BM21,BW21)))</f>
        <v>0</v>
      </c>
      <c r="BU21" s="79">
        <f>IF(BV$1="Rejected",BN21,IF(BX21="",BN21,SUM(BN21,BX21)))</f>
        <v>0</v>
      </c>
      <c r="BV21" s="110">
        <f>IF(BT$1="","",SUM(BT21:BU21))</f>
        <v>0</v>
      </c>
      <c r="BW21" s="535"/>
      <c r="BX21" s="535"/>
      <c r="BY21" s="407"/>
      <c r="BZ21" s="323"/>
      <c r="CA21" s="79">
        <f>IF(CC$1="Rejected",BT21,IF(CD21="",BT21,SUM(BT21,CD21)))</f>
        <v>0</v>
      </c>
      <c r="CB21" s="79">
        <f>IF(CC$1="Rejected",BU21,IF(CE21="",BU21,SUM(BU21,CE21)))</f>
        <v>0</v>
      </c>
      <c r="CC21" s="110">
        <f>IF(CA$1="","",SUM(CA21:CB21))</f>
        <v>0</v>
      </c>
      <c r="CD21" s="535"/>
      <c r="CE21" s="535"/>
      <c r="CF21" s="407"/>
      <c r="CG21" s="323"/>
      <c r="CH21" s="79">
        <f>IF(CJ$1="Rejected",CA21,IF(CK21="",CA21,SUM(CA21,CK21)))</f>
        <v>0</v>
      </c>
      <c r="CI21" s="79">
        <f>IF(CJ$1="Rejected",CB21,IF(CL21="",CB21,SUM(CB21,CL21)))</f>
        <v>0</v>
      </c>
      <c r="CJ21" s="110">
        <f>IF(CH$1="","",SUM(CH21:CI21))</f>
        <v>0</v>
      </c>
      <c r="CK21" s="535"/>
      <c r="CL21" s="535"/>
      <c r="CM21" s="407"/>
      <c r="CN21" s="323"/>
      <c r="CO21" s="79">
        <f>IF(CQ$1="Rejected",CH21,IF(CR21="",CH21,SUM(CH21,CR21)))</f>
        <v>0</v>
      </c>
      <c r="CP21" s="79">
        <f>IF(CQ$1="Rejected",CI21,IF(CS21="",CI21,SUM(CI21,CS21)))</f>
        <v>0</v>
      </c>
      <c r="CQ21" s="110">
        <f>IF(CO$1="","",SUM(CO21:CP21))</f>
        <v>0</v>
      </c>
      <c r="CR21" s="535"/>
      <c r="CS21" s="535"/>
      <c r="CT21" s="407"/>
      <c r="CU21" s="323"/>
      <c r="CV21" s="79">
        <f>IF(CX$1="Rejected",CO21,IF(CY21="",CO21,SUM(CO21,CY21)))</f>
        <v>0</v>
      </c>
      <c r="CW21" s="79">
        <f>IF(CX$1="Rejected",CP21,IF(CZ21="",CP21,SUM(CP21,CZ21)))</f>
        <v>0</v>
      </c>
      <c r="CX21" s="110">
        <f>IF(CV$1="","",SUM(CV21:CW21))</f>
        <v>0</v>
      </c>
      <c r="CY21" s="535"/>
      <c r="CZ21" s="535"/>
      <c r="DA21" s="407"/>
      <c r="DB21" s="323"/>
      <c r="DC21" s="79">
        <f>IF(DE$1="Rejected",CV21,IF(DF21="",CV21,SUM(CV21,DF21)))</f>
        <v>0</v>
      </c>
      <c r="DD21" s="79">
        <f>IF(DE$1="Rejected",CW21,IF(DG21="",CW21,SUM(CW21,DG21)))</f>
        <v>0</v>
      </c>
      <c r="DE21" s="110">
        <f>IF(DC$1="","",SUM(DC21:DD21))</f>
        <v>0</v>
      </c>
      <c r="DF21" s="535"/>
      <c r="DG21" s="535"/>
      <c r="DH21" s="407"/>
      <c r="DI21" s="323"/>
      <c r="DJ21" s="79">
        <f>IF(DL$1="Rejected",DC21,IF(DM21="",DC21,SUM(DC21,DM21)))</f>
        <v>0</v>
      </c>
      <c r="DK21" s="79">
        <f>IF(DL$1="Rejected",DD21,IF(DN21="",DD21,SUM(DD21,DN21)))</f>
        <v>0</v>
      </c>
      <c r="DL21" s="110">
        <f>IF(DJ$1="","",SUM(DJ21:DK21))</f>
        <v>0</v>
      </c>
      <c r="DM21" s="535"/>
      <c r="DN21" s="535"/>
      <c r="DO21" s="407"/>
      <c r="DP21" s="323"/>
      <c r="DQ21" s="79">
        <f>IF(DS$1="Rejected",DJ21,IF(DT21="",DJ21,SUM(DJ21,DT21)))</f>
        <v>0</v>
      </c>
      <c r="DR21" s="79">
        <f>IF(DS$1="Rejected",DK21,IF(DU21="",DK21,SUM(DK21,DU21)))</f>
        <v>0</v>
      </c>
      <c r="DS21" s="110">
        <f>IF(DQ$1="","",SUM(DQ21:DR21))</f>
        <v>0</v>
      </c>
      <c r="DT21" s="535"/>
      <c r="DU21" s="535"/>
      <c r="DV21" s="407"/>
    </row>
    <row r="22" spans="1:126" ht="14.25" customHeight="1" outlineLevel="1" x14ac:dyDescent="0.2">
      <c r="A22" s="152" t="s">
        <v>150</v>
      </c>
      <c r="B22" s="157" t="s">
        <v>61</v>
      </c>
      <c r="C22" s="56"/>
      <c r="D22" s="56"/>
      <c r="E22" s="110">
        <f t="shared" si="52"/>
        <v>0</v>
      </c>
      <c r="F22" s="147"/>
      <c r="H22" s="322" t="s">
        <v>365</v>
      </c>
      <c r="I22" s="79">
        <f>IF(K$1="Rejected",C22,IF(L22="",C22,SUM(C22,L22)))</f>
        <v>0</v>
      </c>
      <c r="J22" s="79">
        <f>IF(K$1="Rejected",D22,IF(M22="",D22,SUM(D22,M22)))</f>
        <v>0</v>
      </c>
      <c r="K22" s="110">
        <f t="shared" si="51"/>
        <v>0</v>
      </c>
      <c r="L22" s="535"/>
      <c r="M22" s="535"/>
      <c r="N22" s="407"/>
      <c r="O22" s="323"/>
      <c r="P22" s="79">
        <f>IF(R$1="Rejected",I22,IF(S22="",I22,SUM(I22,S22)))</f>
        <v>0</v>
      </c>
      <c r="Q22" s="79">
        <f>IF(R$1="Rejected",J22,IF(T22="",J22,SUM(J22,T22)))</f>
        <v>0</v>
      </c>
      <c r="R22" s="110">
        <f>IF(P$1="","",SUM(P22:Q22))</f>
        <v>0</v>
      </c>
      <c r="S22" s="535"/>
      <c r="T22" s="535"/>
      <c r="U22" s="407"/>
      <c r="V22" s="323"/>
      <c r="W22" s="79">
        <f>IF(Y$1="Rejected",P22,IF(Z22="",P22,SUM(P22,Z22)))</f>
        <v>0</v>
      </c>
      <c r="X22" s="79">
        <f>IF(Y$1="Rejected",Q22,IF(AA22="",Q22,SUM(Q22,AA22)))</f>
        <v>0</v>
      </c>
      <c r="Y22" s="110">
        <f>IF(W$1="","",SUM(W22:X22))</f>
        <v>0</v>
      </c>
      <c r="Z22" s="535"/>
      <c r="AA22" s="535"/>
      <c r="AB22" s="407"/>
      <c r="AC22" s="323"/>
      <c r="AD22" s="79">
        <f>IF(AF$1="Rejected",W22,IF(AG22="",W22,SUM(W22,AG22)))</f>
        <v>0</v>
      </c>
      <c r="AE22" s="79">
        <f>IF(AF$1="Rejected",X22,IF(AH22="",X22,SUM(X22,AH22)))</f>
        <v>0</v>
      </c>
      <c r="AF22" s="110">
        <f>IF(AD$1="","",SUM(AD22:AE22))</f>
        <v>0</v>
      </c>
      <c r="AG22" s="535"/>
      <c r="AH22" s="535"/>
      <c r="AI22" s="407"/>
      <c r="AJ22" s="323"/>
      <c r="AK22" s="79">
        <f>IF(AM$1="Rejected",AD22,IF(AN22="",AD22,SUM(AD22,AN22)))</f>
        <v>0</v>
      </c>
      <c r="AL22" s="79">
        <f>IF(AM$1="Rejected",AE22,IF(AO22="",AE22,SUM(AE22,AO22)))</f>
        <v>0</v>
      </c>
      <c r="AM22" s="110">
        <f>IF(AK$1="","",SUM(AK22:AL22))</f>
        <v>0</v>
      </c>
      <c r="AN22" s="535"/>
      <c r="AO22" s="535"/>
      <c r="AP22" s="407"/>
      <c r="AQ22" s="323"/>
      <c r="AR22" s="79">
        <f>IF(AT$1="Rejected",AK22,IF(AU22="",AK22,SUM(AK22,AU22)))</f>
        <v>0</v>
      </c>
      <c r="AS22" s="79">
        <f>IF(AT$1="Rejected",AL22,IF(AV22="",AL22,SUM(AL22,AV22)))</f>
        <v>0</v>
      </c>
      <c r="AT22" s="110">
        <f>IF(AR$1="","",SUM(AR22:AS22))</f>
        <v>0</v>
      </c>
      <c r="AU22" s="535"/>
      <c r="AV22" s="535"/>
      <c r="AW22" s="407"/>
      <c r="AX22" s="323"/>
      <c r="AY22" s="79">
        <f>IF(BA$1="Rejected",AR22,IF(BB22="",AR22,SUM(AR22,BB22)))</f>
        <v>0</v>
      </c>
      <c r="AZ22" s="79">
        <f>IF(BA$1="Rejected",AS22,IF(BC22="",AS22,SUM(AS22,BC22)))</f>
        <v>0</v>
      </c>
      <c r="BA22" s="110">
        <f>IF(AY$1="","",SUM(AY22:AZ22))</f>
        <v>0</v>
      </c>
      <c r="BB22" s="535"/>
      <c r="BC22" s="535"/>
      <c r="BD22" s="407"/>
      <c r="BE22" s="323"/>
      <c r="BF22" s="79">
        <f>IF(BH$1="Rejected",AY22,IF(BI22="",AY22,SUM(AY22,BI22)))</f>
        <v>0</v>
      </c>
      <c r="BG22" s="79">
        <f>IF(BH$1="Rejected",AZ22,IF(BJ22="",AZ22,SUM(AZ22,BJ22)))</f>
        <v>0</v>
      </c>
      <c r="BH22" s="110">
        <f>IF(BF$1="","",SUM(BF22:BG22))</f>
        <v>0</v>
      </c>
      <c r="BI22" s="535"/>
      <c r="BJ22" s="535"/>
      <c r="BK22" s="407"/>
      <c r="BL22" s="323"/>
      <c r="BM22" s="79">
        <f>IF(BO$1="Rejected",BF22,IF(BP22="",BF22,SUM(BF22,BP22)))</f>
        <v>0</v>
      </c>
      <c r="BN22" s="79">
        <f>IF(BO$1="Rejected",BG22,IF(BQ22="",BG22,SUM(BG22,BQ22)))</f>
        <v>0</v>
      </c>
      <c r="BO22" s="110">
        <f>IF(BM$1="","",SUM(BM22:BN22))</f>
        <v>0</v>
      </c>
      <c r="BP22" s="535"/>
      <c r="BQ22" s="535"/>
      <c r="BR22" s="407"/>
      <c r="BS22" s="323"/>
      <c r="BT22" s="79">
        <f>IF(BV$1="Rejected",BM22,IF(BW22="",BM22,SUM(BM22,BW22)))</f>
        <v>0</v>
      </c>
      <c r="BU22" s="79">
        <f>IF(BV$1="Rejected",BN22,IF(BX22="",BN22,SUM(BN22,BX22)))</f>
        <v>0</v>
      </c>
      <c r="BV22" s="110">
        <f>IF(BT$1="","",SUM(BT22:BU22))</f>
        <v>0</v>
      </c>
      <c r="BW22" s="535"/>
      <c r="BX22" s="535"/>
      <c r="BY22" s="407"/>
      <c r="BZ22" s="323"/>
      <c r="CA22" s="79">
        <f>IF(CC$1="Rejected",BT22,IF(CD22="",BT22,SUM(BT22,CD22)))</f>
        <v>0</v>
      </c>
      <c r="CB22" s="79">
        <f>IF(CC$1="Rejected",BU22,IF(CE22="",BU22,SUM(BU22,CE22)))</f>
        <v>0</v>
      </c>
      <c r="CC22" s="110">
        <f>IF(CA$1="","",SUM(CA22:CB22))</f>
        <v>0</v>
      </c>
      <c r="CD22" s="535"/>
      <c r="CE22" s="535"/>
      <c r="CF22" s="407"/>
      <c r="CG22" s="323"/>
      <c r="CH22" s="79">
        <f>IF(CJ$1="Rejected",CA22,IF(CK22="",CA22,SUM(CA22,CK22)))</f>
        <v>0</v>
      </c>
      <c r="CI22" s="79">
        <f>IF(CJ$1="Rejected",CB22,IF(CL22="",CB22,SUM(CB22,CL22)))</f>
        <v>0</v>
      </c>
      <c r="CJ22" s="110">
        <f>IF(CH$1="","",SUM(CH22:CI22))</f>
        <v>0</v>
      </c>
      <c r="CK22" s="535"/>
      <c r="CL22" s="535"/>
      <c r="CM22" s="407"/>
      <c r="CN22" s="323"/>
      <c r="CO22" s="79">
        <f>IF(CQ$1="Rejected",CH22,IF(CR22="",CH22,SUM(CH22,CR22)))</f>
        <v>0</v>
      </c>
      <c r="CP22" s="79">
        <f>IF(CQ$1="Rejected",CI22,IF(CS22="",CI22,SUM(CI22,CS22)))</f>
        <v>0</v>
      </c>
      <c r="CQ22" s="110">
        <f>IF(CO$1="","",SUM(CO22:CP22))</f>
        <v>0</v>
      </c>
      <c r="CR22" s="535"/>
      <c r="CS22" s="535"/>
      <c r="CT22" s="407"/>
      <c r="CU22" s="323"/>
      <c r="CV22" s="79">
        <f>IF(CX$1="Rejected",CO22,IF(CY22="",CO22,SUM(CO22,CY22)))</f>
        <v>0</v>
      </c>
      <c r="CW22" s="79">
        <f>IF(CX$1="Rejected",CP22,IF(CZ22="",CP22,SUM(CP22,CZ22)))</f>
        <v>0</v>
      </c>
      <c r="CX22" s="110">
        <f>IF(CV$1="","",SUM(CV22:CW22))</f>
        <v>0</v>
      </c>
      <c r="CY22" s="535"/>
      <c r="CZ22" s="535"/>
      <c r="DA22" s="407"/>
      <c r="DB22" s="323"/>
      <c r="DC22" s="79">
        <f>IF(DE$1="Rejected",CV22,IF(DF22="",CV22,SUM(CV22,DF22)))</f>
        <v>0</v>
      </c>
      <c r="DD22" s="79">
        <f>IF(DE$1="Rejected",CW22,IF(DG22="",CW22,SUM(CW22,DG22)))</f>
        <v>0</v>
      </c>
      <c r="DE22" s="110">
        <f>IF(DC$1="","",SUM(DC22:DD22))</f>
        <v>0</v>
      </c>
      <c r="DF22" s="535"/>
      <c r="DG22" s="535"/>
      <c r="DH22" s="407"/>
      <c r="DI22" s="323"/>
      <c r="DJ22" s="79">
        <f>IF(DL$1="Rejected",DC22,IF(DM22="",DC22,SUM(DC22,DM22)))</f>
        <v>0</v>
      </c>
      <c r="DK22" s="79">
        <f>IF(DL$1="Rejected",DD22,IF(DN22="",DD22,SUM(DD22,DN22)))</f>
        <v>0</v>
      </c>
      <c r="DL22" s="110">
        <f>IF(DJ$1="","",SUM(DJ22:DK22))</f>
        <v>0</v>
      </c>
      <c r="DM22" s="535"/>
      <c r="DN22" s="535"/>
      <c r="DO22" s="407"/>
      <c r="DP22" s="323"/>
      <c r="DQ22" s="79">
        <f>IF(DS$1="Rejected",DJ22,IF(DT22="",DJ22,SUM(DJ22,DT22)))</f>
        <v>0</v>
      </c>
      <c r="DR22" s="79">
        <f>IF(DS$1="Rejected",DK22,IF(DU22="",DK22,SUM(DK22,DU22)))</f>
        <v>0</v>
      </c>
      <c r="DS22" s="110">
        <f>IF(DQ$1="","",SUM(DQ22:DR22))</f>
        <v>0</v>
      </c>
      <c r="DT22" s="535"/>
      <c r="DU22" s="535"/>
      <c r="DV22" s="407"/>
    </row>
    <row r="23" spans="1:126" x14ac:dyDescent="0.2">
      <c r="A23" s="100" t="s">
        <v>154</v>
      </c>
      <c r="B23" s="59"/>
      <c r="C23" s="103">
        <f>SUMIF($H19:$H23,MID($H23,3,10),C19:C23)</f>
        <v>0</v>
      </c>
      <c r="D23" s="103">
        <f>SUMIF($H19:$H23,MID($H23,3,10),D19:D23)</f>
        <v>0</v>
      </c>
      <c r="E23" s="103">
        <f t="shared" si="52"/>
        <v>0</v>
      </c>
      <c r="F23" s="147"/>
      <c r="H23" s="322" t="s">
        <v>367</v>
      </c>
      <c r="I23" s="103">
        <f>IF(I$1="","",SUMIF($H20:$H22,MID($H23,3,10),I20:I22))</f>
        <v>0</v>
      </c>
      <c r="J23" s="103">
        <f>IF(I$1="","",SUMIF($H20:$H22,MID($H23,3,10),J20:J22))</f>
        <v>0</v>
      </c>
      <c r="K23" s="103">
        <f>IF(I$1="","",SUM(I23:J23))</f>
        <v>0</v>
      </c>
      <c r="L23" s="488">
        <f>IF(I$1="","",SUMIF($H19:$H23,MID($H23,3,10),L19:L23))</f>
        <v>0</v>
      </c>
      <c r="M23" s="488">
        <f>IF(I$1="","",SUMIF($H19:$H23,MID($H23,3,10),M19:M23))</f>
        <v>0</v>
      </c>
      <c r="N23" s="407"/>
      <c r="O23" s="323"/>
      <c r="P23" s="103">
        <f>IF(P$1="","",SUMIF($H20:$H22,MID($H23,3,10),P20:P22))</f>
        <v>0</v>
      </c>
      <c r="Q23" s="103">
        <f>IF(Q$1="","",SUMIF($H20:$H22,MID($H23,3,10),Q20:Q22))</f>
        <v>0</v>
      </c>
      <c r="R23" s="103">
        <f>IF(P$1="","",SUM(P23:Q23))</f>
        <v>0</v>
      </c>
      <c r="S23" s="488">
        <f>IF(P$1="","",SUMIF($H19:$H23,MID($H23,3,10),S19:S23))</f>
        <v>0</v>
      </c>
      <c r="T23" s="488">
        <f>IF(P$1="","",SUMIF($H19:$H23,MID($H23,3,10),T19:T23))</f>
        <v>0</v>
      </c>
      <c r="U23" s="407"/>
      <c r="V23" s="323"/>
      <c r="W23" s="103">
        <f>IF(W$1="","",SUMIF($H20:$H22,MID($H23,3,10),W20:W22))</f>
        <v>0</v>
      </c>
      <c r="X23" s="103">
        <f>IF(X$1="","",SUMIF($H20:$H22,MID($H23,3,10),X20:X22))</f>
        <v>0</v>
      </c>
      <c r="Y23" s="103">
        <f>IF(W$1="","",SUM(W23:X23))</f>
        <v>0</v>
      </c>
      <c r="Z23" s="489">
        <f>IF(W$1="","",SUMIF($H19:$H23,MID($H23,3,10),Z19:Z23))</f>
        <v>0</v>
      </c>
      <c r="AA23" s="489">
        <f>IF(W$1="","",SUMIF($H19:$H23,MID($H23,3,10),AA19:AA23))</f>
        <v>0</v>
      </c>
      <c r="AB23" s="407"/>
      <c r="AC23" s="323"/>
      <c r="AD23" s="103">
        <f>IF(AD$1="","",SUMIF($H20:$H22,MID($H23,3,10),AD20:AD22))</f>
        <v>0</v>
      </c>
      <c r="AE23" s="103">
        <f>IF(AE$1="","",SUMIF($H20:$H22,MID($H23,3,10),AE20:AE22))</f>
        <v>0</v>
      </c>
      <c r="AF23" s="103">
        <f>IF(AD$1="","",SUM(AD23:AE23))</f>
        <v>0</v>
      </c>
      <c r="AG23" s="489">
        <f>IF(AD$1="","",SUMIF($H19:$H23,MID($H23,3,10),AG19:AG23))</f>
        <v>0</v>
      </c>
      <c r="AH23" s="489">
        <f>IF(AD$1="","",SUMIF($H19:$H23,MID($H23,3,10),AH19:AH23))</f>
        <v>0</v>
      </c>
      <c r="AI23" s="407"/>
      <c r="AJ23" s="323"/>
      <c r="AK23" s="103">
        <f>IF(AK$1="","",SUMIF($H20:$H22,MID($H23,3,10),AK20:AK22))</f>
        <v>0</v>
      </c>
      <c r="AL23" s="103">
        <f>IF(AL$1="","",SUMIF($H20:$H22,MID($H23,3,10),AL20:AL22))</f>
        <v>0</v>
      </c>
      <c r="AM23" s="103">
        <f>IF(AK$1="","",SUM(AK23:AL23))</f>
        <v>0</v>
      </c>
      <c r="AN23" s="489">
        <f>IF(AK$1="","",SUMIF($H19:$H23,MID($H23,3,10),AN19:AN23))</f>
        <v>0</v>
      </c>
      <c r="AO23" s="489">
        <f>IF(AK$1="","",SUMIF($H19:$H23,MID($H23,3,10),AO19:AO23))</f>
        <v>0</v>
      </c>
      <c r="AP23" s="407"/>
      <c r="AQ23" s="323"/>
      <c r="AR23" s="103">
        <f>IF(AR$1="","",SUMIF($H20:$H22,MID($H23,3,10),AR20:AR22))</f>
        <v>0</v>
      </c>
      <c r="AS23" s="103">
        <f>IF(AS$1="","",SUMIF($H20:$H22,MID($H23,3,10),AS20:AS22))</f>
        <v>0</v>
      </c>
      <c r="AT23" s="103">
        <f>IF(AR$1="","",SUM(AR23:AS23))</f>
        <v>0</v>
      </c>
      <c r="AU23" s="489">
        <f>IF(AR$1="","",SUMIF($H19:$H23,MID($H23,3,10),AU19:AU23))</f>
        <v>0</v>
      </c>
      <c r="AV23" s="489">
        <f>IF(AR$1="","",SUMIF($H19:$H23,MID($H23,3,10),AV19:AV23))</f>
        <v>0</v>
      </c>
      <c r="AW23" s="407"/>
      <c r="AX23" s="323"/>
      <c r="AY23" s="103">
        <f>IF(AY$1="","",SUMIF($H20:$H22,MID($H23,3,10),AY20:AY22))</f>
        <v>0</v>
      </c>
      <c r="AZ23" s="103">
        <f>IF(AZ$1="","",SUMIF($H20:$H22,MID($H23,3,10),AZ20:AZ22))</f>
        <v>0</v>
      </c>
      <c r="BA23" s="103">
        <f>IF(AY$1="","",SUM(AY23:AZ23))</f>
        <v>0</v>
      </c>
      <c r="BB23" s="489">
        <f>IF(AY$1="","",SUMIF($H19:$H23,MID($H23,3,10),BB19:BB23))</f>
        <v>0</v>
      </c>
      <c r="BC23" s="489">
        <f>IF(AY$1="","",SUMIF($H19:$H23,MID($H23,3,10),BC19:BC23))</f>
        <v>0</v>
      </c>
      <c r="BD23" s="407"/>
      <c r="BE23" s="323"/>
      <c r="BF23" s="103">
        <f>IF(BF$1="","",SUMIF($H20:$H22,MID($H23,3,10),BF20:BF22))</f>
        <v>0</v>
      </c>
      <c r="BG23" s="103">
        <f>IF(BG$1="","",SUMIF($H20:$H22,MID($H23,3,10),BG20:BG22))</f>
        <v>0</v>
      </c>
      <c r="BH23" s="103">
        <f>IF(BF$1="","",SUM(BF23:BG23))</f>
        <v>0</v>
      </c>
      <c r="BI23" s="489">
        <f>IF(BF$1="","",SUMIF($H19:$H23,MID($H23,3,10),BI19:BI23))</f>
        <v>0</v>
      </c>
      <c r="BJ23" s="489">
        <f>IF(BF$1="","",SUMIF($H19:$H23,MID($H23,3,10),BJ19:BJ23))</f>
        <v>0</v>
      </c>
      <c r="BK23" s="407"/>
      <c r="BL23" s="323"/>
      <c r="BM23" s="103">
        <f>IF(BM$1="","",SUMIF($H20:$H22,MID($H23,3,10),BM20:BM22))</f>
        <v>0</v>
      </c>
      <c r="BN23" s="103">
        <f>IF(BN$1="","",SUMIF($H20:$H22,MID($H23,3,10),BN20:BN22))</f>
        <v>0</v>
      </c>
      <c r="BO23" s="103">
        <f>IF(BM$1="","",SUM(BM23:BN23))</f>
        <v>0</v>
      </c>
      <c r="BP23" s="489">
        <f>IF(BM$1="","",SUMIF($H19:$H23,MID($H23,3,10),BP19:BP23))</f>
        <v>0</v>
      </c>
      <c r="BQ23" s="489">
        <f>IF(BM$1="","",SUMIF($H19:$H23,MID($H23,3,10),BQ19:BQ23))</f>
        <v>0</v>
      </c>
      <c r="BR23" s="407"/>
      <c r="BS23" s="323"/>
      <c r="BT23" s="103">
        <f>IF(BT$1="","",SUMIF($H20:$H22,MID($H23,3,10),BT20:BT22))</f>
        <v>0</v>
      </c>
      <c r="BU23" s="103">
        <f>IF(BU$1="","",SUMIF($H20:$H22,MID($H23,3,10),BU20:BU22))</f>
        <v>0</v>
      </c>
      <c r="BV23" s="103">
        <f>IF(BT$1="","",SUM(BT23:BU23))</f>
        <v>0</v>
      </c>
      <c r="BW23" s="489">
        <f>IF(BT$1="","",SUMIF($H19:$H23,MID($H23,3,10),BW19:BW23))</f>
        <v>0</v>
      </c>
      <c r="BX23" s="489">
        <f>IF(BT$1="","",SUMIF($H19:$H23,MID($H23,3,10),BX19:BX23))</f>
        <v>0</v>
      </c>
      <c r="BY23" s="407"/>
      <c r="BZ23" s="323"/>
      <c r="CA23" s="103">
        <f>IF(CA$1="","",SUMIF($H20:$H22,MID($H23,3,10),CA20:CA22))</f>
        <v>0</v>
      </c>
      <c r="CB23" s="103">
        <f>IF(CB$1="","",SUMIF($H20:$H22,MID($H23,3,10),CB20:CB22))</f>
        <v>0</v>
      </c>
      <c r="CC23" s="103">
        <f>IF(CA$1="","",SUM(CA23:CB23))</f>
        <v>0</v>
      </c>
      <c r="CD23" s="489">
        <f>IF(CA$1="","",SUMIF($H19:$H23,MID($H23,3,10),CD19:CD23))</f>
        <v>0</v>
      </c>
      <c r="CE23" s="489">
        <f>IF(CA$1="","",SUMIF($H19:$H23,MID($H23,3,10),CE19:CE23))</f>
        <v>0</v>
      </c>
      <c r="CF23" s="407"/>
      <c r="CG23" s="323"/>
      <c r="CH23" s="103">
        <f>IF(CH$1="","",SUMIF($H20:$H22,MID($H23,3,10),CH20:CH22))</f>
        <v>0</v>
      </c>
      <c r="CI23" s="103">
        <f>IF(CI$1="","",SUMIF($H20:$H22,MID($H23,3,10),CI20:CI22))</f>
        <v>0</v>
      </c>
      <c r="CJ23" s="103">
        <f>IF(CH$1="","",SUM(CH23:CI23))</f>
        <v>0</v>
      </c>
      <c r="CK23" s="489">
        <f>IF(CH$1="","",SUMIF($H19:$H23,MID($H23,3,10),CK19:CK23))</f>
        <v>0</v>
      </c>
      <c r="CL23" s="489">
        <f>IF(CH$1="","",SUMIF($H19:$H23,MID($H23,3,10),CL19:CL23))</f>
        <v>0</v>
      </c>
      <c r="CM23" s="407"/>
      <c r="CN23" s="323"/>
      <c r="CO23" s="103">
        <f>IF(CO$1="","",SUMIF($H20:$H22,MID($H23,3,10),CO20:CO22))</f>
        <v>0</v>
      </c>
      <c r="CP23" s="103">
        <f>IF(CP$1="","",SUMIF($H20:$H22,MID($H23,3,10),CP20:CP22))</f>
        <v>0</v>
      </c>
      <c r="CQ23" s="103">
        <f>IF(CO$1="","",SUM(CO23:CP23))</f>
        <v>0</v>
      </c>
      <c r="CR23" s="489">
        <f>IF(CO$1="","",SUMIF($H19:$H23,MID($H23,3,10),CR19:CR23))</f>
        <v>0</v>
      </c>
      <c r="CS23" s="489">
        <f>IF(CO$1="","",SUMIF($H19:$H23,MID($H23,3,10),CS19:CS23))</f>
        <v>0</v>
      </c>
      <c r="CT23" s="407"/>
      <c r="CU23" s="323"/>
      <c r="CV23" s="103">
        <f>IF(CV$1="","",SUMIF($H20:$H22,MID($H23,3,10),CV20:CV22))</f>
        <v>0</v>
      </c>
      <c r="CW23" s="103">
        <f>IF(CW$1="","",SUMIF($H20:$H22,MID($H23,3,10),CW20:CW22))</f>
        <v>0</v>
      </c>
      <c r="CX23" s="103">
        <f>IF(CV$1="","",SUM(CV23:CW23))</f>
        <v>0</v>
      </c>
      <c r="CY23" s="489">
        <f>IF(CV$1="","",SUMIF($H19:$H23,MID($H23,3,10),CY19:CY23))</f>
        <v>0</v>
      </c>
      <c r="CZ23" s="489">
        <f>IF(CV$1="","",SUMIF($H19:$H23,MID($H23,3,10),CZ19:CZ23))</f>
        <v>0</v>
      </c>
      <c r="DA23" s="407"/>
      <c r="DB23" s="323"/>
      <c r="DC23" s="103">
        <f>IF(DC$1="","",SUMIF($H20:$H22,MID($H23,3,10),DC20:DC22))</f>
        <v>0</v>
      </c>
      <c r="DD23" s="103">
        <f>IF(DD$1="","",SUMIF($H20:$H22,MID($H23,3,10),DD20:DD22))</f>
        <v>0</v>
      </c>
      <c r="DE23" s="103">
        <f>IF(DC$1="","",SUM(DC23:DD23))</f>
        <v>0</v>
      </c>
      <c r="DF23" s="489">
        <f>IF(DC$1="","",SUMIF($H19:$H23,MID($H23,3,10),DF19:DF23))</f>
        <v>0</v>
      </c>
      <c r="DG23" s="489">
        <f>IF(DC$1="","",SUMIF($H19:$H23,MID($H23,3,10),DG19:DG23))</f>
        <v>0</v>
      </c>
      <c r="DH23" s="407"/>
      <c r="DI23" s="323"/>
      <c r="DJ23" s="103">
        <f>IF(DJ$1="","",SUMIF($H20:$H22,MID($H23,3,10),DJ20:DJ22))</f>
        <v>0</v>
      </c>
      <c r="DK23" s="103">
        <f>IF(DK$1="","",SUMIF($H20:$H22,MID($H23,3,10),DK20:DK22))</f>
        <v>0</v>
      </c>
      <c r="DL23" s="103">
        <f>IF(DJ$1="","",SUM(DJ23:DK23))</f>
        <v>0</v>
      </c>
      <c r="DM23" s="489">
        <f>IF(DJ$1="","",SUMIF($H19:$H23,MID($H23,3,10),DM19:DM23))</f>
        <v>0</v>
      </c>
      <c r="DN23" s="489">
        <f>IF(DJ$1="","",SUMIF($H19:$H23,MID($H23,3,10),DN19:DN23))</f>
        <v>0</v>
      </c>
      <c r="DO23" s="407"/>
      <c r="DP23" s="323"/>
      <c r="DQ23" s="103">
        <f>IF(DQ$1="","",SUMIF($H20:$H22,MID($H23,3,10),DQ20:DQ22))</f>
        <v>0</v>
      </c>
      <c r="DR23" s="103">
        <f>IF(DR$1="","",SUMIF($H20:$H22,MID($H23,3,10),DR20:DR22))</f>
        <v>0</v>
      </c>
      <c r="DS23" s="103">
        <f>IF(DQ$1="","",SUM(DQ23:DR23))</f>
        <v>0</v>
      </c>
      <c r="DT23" s="489">
        <f>IF(DQ$1="","",SUMIF($H19:$H23,MID($H23,3,10),DT19:DT23))</f>
        <v>0</v>
      </c>
      <c r="DU23" s="489">
        <f>IF(DQ$1="","",SUMIF($H19:$H23,MID($H23,3,10),DU19:DU23))</f>
        <v>0</v>
      </c>
      <c r="DV23" s="407"/>
    </row>
    <row r="24" spans="1:126" s="2" customFormat="1" ht="13.5" thickBot="1" x14ac:dyDescent="0.25">
      <c r="A24" s="94" t="s">
        <v>164</v>
      </c>
      <c r="B24" s="122"/>
      <c r="C24" s="126">
        <f>SUM(C11,C19,C23)</f>
        <v>0</v>
      </c>
      <c r="D24" s="126">
        <f>SUM(D11,D19,D23)</f>
        <v>0</v>
      </c>
      <c r="E24" s="126">
        <f t="shared" si="52"/>
        <v>0</v>
      </c>
      <c r="F24" s="122"/>
      <c r="H24" s="491" t="s">
        <v>366</v>
      </c>
      <c r="I24" s="126">
        <f>IF(I$1="","",SUM(I11,I19,I23))</f>
        <v>0</v>
      </c>
      <c r="J24" s="126">
        <f>IF(I$1="","",SUM(J11,J19,J23))</f>
        <v>0</v>
      </c>
      <c r="K24" s="126">
        <f>IF(I$1="","",SUM(K11,K19,K23))</f>
        <v>0</v>
      </c>
      <c r="L24" s="525">
        <f>IF(I$1="","",SUM(L11,L19,L23))</f>
        <v>0</v>
      </c>
      <c r="M24" s="525">
        <f>IF(I$1="","",SUM(M11,M19,M23))</f>
        <v>0</v>
      </c>
      <c r="N24" s="122"/>
      <c r="O24" s="416"/>
      <c r="P24" s="126">
        <f>IF(P$1="","",SUM(P11,P19,P23))</f>
        <v>0</v>
      </c>
      <c r="Q24" s="126">
        <f>IF(P$1="","",SUM(Q11,Q19,Q23))</f>
        <v>0</v>
      </c>
      <c r="R24" s="126">
        <f>IF(P$1="","",SUM(R11,R19,R23))</f>
        <v>0</v>
      </c>
      <c r="S24" s="126">
        <f>IF(P$1="","",SUM(S11,S19,S23))</f>
        <v>0</v>
      </c>
      <c r="T24" s="126">
        <f>IF(P$1="","",SUM(T11,T19,T23))</f>
        <v>0</v>
      </c>
      <c r="U24" s="122"/>
      <c r="V24" s="416"/>
      <c r="W24" s="126">
        <f>IF(W$1="","",SUM(W11,W19,W23))</f>
        <v>0</v>
      </c>
      <c r="X24" s="126">
        <f>IF(W$1="","",SUM(X11,X19,X23))</f>
        <v>0</v>
      </c>
      <c r="Y24" s="126">
        <f>IF(W$1="","",SUM(Y11,Y19,Y23))</f>
        <v>0</v>
      </c>
      <c r="Z24" s="126">
        <f>IF(W$1="","",SUM(Z11,Z19,Z23))</f>
        <v>0</v>
      </c>
      <c r="AA24" s="126">
        <f>IF(W$1="","",SUM(AA11,AA19,AA23))</f>
        <v>0</v>
      </c>
      <c r="AB24" s="122"/>
      <c r="AC24" s="416"/>
      <c r="AD24" s="126">
        <f>IF(AD$1="","",SUM(AD11,AD19,AD23))</f>
        <v>0</v>
      </c>
      <c r="AE24" s="126">
        <f>IF(AD$1="","",SUM(AE11,AE19,AE23))</f>
        <v>0</v>
      </c>
      <c r="AF24" s="126">
        <f>IF(AD$1="","",SUM(AF11,AF19,AF23))</f>
        <v>0</v>
      </c>
      <c r="AG24" s="126">
        <f>IF(AD$1="","",SUM(AG11,AG19,AG23))</f>
        <v>0</v>
      </c>
      <c r="AH24" s="126">
        <f>IF(AD$1="","",SUM(AH11,AH19,AH23))</f>
        <v>0</v>
      </c>
      <c r="AI24" s="122"/>
      <c r="AJ24" s="416"/>
      <c r="AK24" s="126">
        <f>IF(AK$1="","",SUM(AK11,AK19,AK23))</f>
        <v>0</v>
      </c>
      <c r="AL24" s="126">
        <f>IF(AK$1="","",SUM(AL11,AL19,AL23))</f>
        <v>0</v>
      </c>
      <c r="AM24" s="126">
        <f>IF(AK$1="","",SUM(AM11,AM19,AM23))</f>
        <v>0</v>
      </c>
      <c r="AN24" s="126">
        <f>IF(AK$1="","",SUM(AN11,AN19,AN23))</f>
        <v>0</v>
      </c>
      <c r="AO24" s="126">
        <f>IF(AK$1="","",SUM(AO11,AO19,AO23))</f>
        <v>0</v>
      </c>
      <c r="AP24" s="122"/>
      <c r="AQ24" s="416"/>
      <c r="AR24" s="126">
        <f>IF(AR$1="","",SUM(AR11,AR19,AR23))</f>
        <v>0</v>
      </c>
      <c r="AS24" s="126">
        <f>IF(AR$1="","",SUM(AS11,AS19,AS23))</f>
        <v>0</v>
      </c>
      <c r="AT24" s="126">
        <f>IF(AR$1="","",SUM(AT11,AT19,AT23))</f>
        <v>0</v>
      </c>
      <c r="AU24" s="126">
        <f>IF(AR$1="","",SUM(AU11,AU19,AU23))</f>
        <v>0</v>
      </c>
      <c r="AV24" s="126">
        <f>IF(AR$1="","",SUM(AV11,AV19,AV23))</f>
        <v>0</v>
      </c>
      <c r="AW24" s="122"/>
      <c r="AX24" s="416"/>
      <c r="AY24" s="126">
        <f>IF(AY$1="","",SUM(AY11,AY19,AY23))</f>
        <v>0</v>
      </c>
      <c r="AZ24" s="126">
        <f>IF(AY$1="","",SUM(AZ11,AZ19,AZ23))</f>
        <v>0</v>
      </c>
      <c r="BA24" s="126">
        <f>IF(AY$1="","",SUM(BA11,BA19,BA23))</f>
        <v>0</v>
      </c>
      <c r="BB24" s="126">
        <f>IF(AY$1="","",SUM(BB11,BB19,BB23))</f>
        <v>0</v>
      </c>
      <c r="BC24" s="126">
        <f>IF(AY$1="","",SUM(BC11,BC19,BC23))</f>
        <v>0</v>
      </c>
      <c r="BD24" s="122"/>
      <c r="BE24" s="416"/>
      <c r="BF24" s="126">
        <f>IF(BF$1="","",SUM(BF11,BF19,BF23))</f>
        <v>0</v>
      </c>
      <c r="BG24" s="126">
        <f>IF(BF$1="","",SUM(BG11,BG19,BG23))</f>
        <v>0</v>
      </c>
      <c r="BH24" s="126">
        <f>IF(BF$1="","",SUM(BH11,BH19,BH23))</f>
        <v>0</v>
      </c>
      <c r="BI24" s="126">
        <f>IF(BF$1="","",SUM(BI11,BI19,BI23))</f>
        <v>0</v>
      </c>
      <c r="BJ24" s="126">
        <f>IF(BF$1="","",SUM(BJ11,BJ19,BJ23))</f>
        <v>0</v>
      </c>
      <c r="BK24" s="122"/>
      <c r="BL24" s="416"/>
      <c r="BM24" s="126">
        <f>IF(BM$1="","",SUM(BM11,BM19,BM23))</f>
        <v>0</v>
      </c>
      <c r="BN24" s="126">
        <f>IF(BM$1="","",SUM(BN11,BN19,BN23))</f>
        <v>0</v>
      </c>
      <c r="BO24" s="126">
        <f>IF(BM$1="","",SUM(BO11,BO19,BO23))</f>
        <v>0</v>
      </c>
      <c r="BP24" s="126">
        <f>IF(BM$1="","",SUM(BP11,BP19,BP23))</f>
        <v>0</v>
      </c>
      <c r="BQ24" s="126">
        <f>IF(BM$1="","",SUM(BQ11,BQ19,BQ23))</f>
        <v>0</v>
      </c>
      <c r="BR24" s="122"/>
      <c r="BS24" s="416"/>
      <c r="BT24" s="126">
        <f>IF(BT$1="","",SUM(BT11,BT19,BT23))</f>
        <v>0</v>
      </c>
      <c r="BU24" s="126">
        <f>IF(BT$1="","",SUM(BU11,BU19,BU23))</f>
        <v>0</v>
      </c>
      <c r="BV24" s="126">
        <f>IF(BT$1="","",SUM(BV11,BV19,BV23))</f>
        <v>0</v>
      </c>
      <c r="BW24" s="126">
        <f>IF(BT$1="","",SUM(BW11,BW19,BW23))</f>
        <v>0</v>
      </c>
      <c r="BX24" s="126">
        <f>IF(BT$1="","",SUM(BX11,BX19,BX23))</f>
        <v>0</v>
      </c>
      <c r="BY24" s="122"/>
      <c r="BZ24" s="416"/>
      <c r="CA24" s="126">
        <f>IF(CA$1="","",SUM(CA11,CA19,CA23))</f>
        <v>0</v>
      </c>
      <c r="CB24" s="126">
        <f>IF(CA$1="","",SUM(CB11,CB19,CB23))</f>
        <v>0</v>
      </c>
      <c r="CC24" s="126">
        <f>IF(CA$1="","",SUM(CC11,CC19,CC23))</f>
        <v>0</v>
      </c>
      <c r="CD24" s="126">
        <f>IF(CA$1="","",SUM(CD11,CD19,CD23))</f>
        <v>0</v>
      </c>
      <c r="CE24" s="126">
        <f>IF(CA$1="","",SUM(CE11,CE19,CE23))</f>
        <v>0</v>
      </c>
      <c r="CF24" s="122"/>
      <c r="CG24" s="416"/>
      <c r="CH24" s="126">
        <f>IF(CH$1="","",SUM(CH11,CH19,CH23))</f>
        <v>0</v>
      </c>
      <c r="CI24" s="126">
        <f>IF(CH$1="","",SUM(CI11,CI19,CI23))</f>
        <v>0</v>
      </c>
      <c r="CJ24" s="126">
        <f>IF(CH$1="","",SUM(CJ11,CJ19,CJ23))</f>
        <v>0</v>
      </c>
      <c r="CK24" s="126">
        <f>IF(CH$1="","",SUM(CK11,CK19,CK23))</f>
        <v>0</v>
      </c>
      <c r="CL24" s="126">
        <f>IF(CH$1="","",SUM(CL11,CL19,CL23))</f>
        <v>0</v>
      </c>
      <c r="CM24" s="122"/>
      <c r="CN24" s="416"/>
      <c r="CO24" s="126">
        <f>IF(CO$1="","",SUM(CO11,CO19,CO23))</f>
        <v>0</v>
      </c>
      <c r="CP24" s="126">
        <f>IF(CO$1="","",SUM(CP11,CP19,CP23))</f>
        <v>0</v>
      </c>
      <c r="CQ24" s="126">
        <f>IF(CO$1="","",SUM(CQ11,CQ19,CQ23))</f>
        <v>0</v>
      </c>
      <c r="CR24" s="126">
        <f>IF(CO$1="","",SUM(CR11,CR19,CR23))</f>
        <v>0</v>
      </c>
      <c r="CS24" s="126">
        <f>IF(CO$1="","",SUM(CS11,CS19,CS23))</f>
        <v>0</v>
      </c>
      <c r="CT24" s="122"/>
      <c r="CU24" s="416"/>
      <c r="CV24" s="126">
        <f>IF(CV$1="","",SUM(CV11,CV19,CV23))</f>
        <v>0</v>
      </c>
      <c r="CW24" s="126">
        <f>IF(CV$1="","",SUM(CW11,CW19,CW23))</f>
        <v>0</v>
      </c>
      <c r="CX24" s="126">
        <f>IF(CV$1="","",SUM(CX11,CX19,CX23))</f>
        <v>0</v>
      </c>
      <c r="CY24" s="126">
        <f>IF(CV$1="","",SUM(CY11,CY19,CY23))</f>
        <v>0</v>
      </c>
      <c r="CZ24" s="126">
        <f>IF(CV$1="","",SUM(CZ11,CZ19,CZ23))</f>
        <v>0</v>
      </c>
      <c r="DA24" s="122"/>
      <c r="DB24" s="416"/>
      <c r="DC24" s="126">
        <f>IF(DC$1="","",SUM(DC11,DC19,DC23))</f>
        <v>0</v>
      </c>
      <c r="DD24" s="126">
        <f>IF(DC$1="","",SUM(DD11,DD19,DD23))</f>
        <v>0</v>
      </c>
      <c r="DE24" s="126">
        <f>IF(DC$1="","",SUM(DE11,DE19,DE23))</f>
        <v>0</v>
      </c>
      <c r="DF24" s="126">
        <f>IF(DC$1="","",SUM(DF11,DF19,DF23))</f>
        <v>0</v>
      </c>
      <c r="DG24" s="126">
        <f>IF(DC$1="","",SUM(DG11,DG19,DG23))</f>
        <v>0</v>
      </c>
      <c r="DH24" s="122"/>
      <c r="DI24" s="416"/>
      <c r="DJ24" s="126">
        <f>IF(DJ$1="","",SUM(DJ11,DJ19,DJ23))</f>
        <v>0</v>
      </c>
      <c r="DK24" s="126">
        <f>IF(DJ$1="","",SUM(DK11,DK19,DK23))</f>
        <v>0</v>
      </c>
      <c r="DL24" s="126">
        <f>IF(DJ$1="","",SUM(DL11,DL19,DL23))</f>
        <v>0</v>
      </c>
      <c r="DM24" s="126">
        <f>IF(DJ$1="","",SUM(DM11,DM19,DM23))</f>
        <v>0</v>
      </c>
      <c r="DN24" s="126">
        <f>IF(DJ$1="","",SUM(DN11,DN19,DN23))</f>
        <v>0</v>
      </c>
      <c r="DO24" s="122"/>
      <c r="DP24" s="416"/>
      <c r="DQ24" s="126">
        <f>IF(DQ$1="","",SUM(DQ11,DQ19,DQ23))</f>
        <v>0</v>
      </c>
      <c r="DR24" s="126">
        <f>IF(DQ$1="","",SUM(DR11,DR19,DR23))</f>
        <v>0</v>
      </c>
      <c r="DS24" s="126">
        <f>IF(DQ$1="","",SUM(DS11,DS19,DS23))</f>
        <v>0</v>
      </c>
      <c r="DT24" s="126">
        <f>IF(DQ$1="","",SUM(DT11,DT19,DT23))</f>
        <v>0</v>
      </c>
      <c r="DU24" s="126">
        <f>IF(DQ$1="","",SUM(DU11,DU19,DU23))</f>
        <v>0</v>
      </c>
      <c r="DV24" s="122"/>
    </row>
    <row r="25" spans="1:126" ht="18" customHeight="1" x14ac:dyDescent="0.25">
      <c r="A25" s="721" t="s">
        <v>190</v>
      </c>
      <c r="B25" s="722"/>
      <c r="C25" s="722"/>
      <c r="D25" s="722"/>
      <c r="E25" s="722"/>
      <c r="F25" s="723"/>
      <c r="H25" s="322"/>
      <c r="I25" s="492"/>
      <c r="J25" s="492"/>
      <c r="K25" s="492"/>
      <c r="L25" s="711" t="str">
        <f>$A25</f>
        <v>Telecommunication Site &lt; Name, Location &gt;</v>
      </c>
      <c r="M25" s="712"/>
      <c r="N25" s="712"/>
      <c r="O25" s="323"/>
      <c r="P25" s="492"/>
      <c r="Q25" s="492"/>
      <c r="R25" s="492"/>
      <c r="S25" s="711" t="str">
        <f>$A25</f>
        <v>Telecommunication Site &lt; Name, Location &gt;</v>
      </c>
      <c r="T25" s="712"/>
      <c r="U25" s="712"/>
      <c r="V25" s="323"/>
      <c r="W25" s="492"/>
      <c r="X25" s="492"/>
      <c r="Y25" s="492"/>
      <c r="Z25" s="711" t="str">
        <f>$A25</f>
        <v>Telecommunication Site &lt; Name, Location &gt;</v>
      </c>
      <c r="AA25" s="712"/>
      <c r="AB25" s="712"/>
      <c r="AC25" s="323"/>
      <c r="AD25" s="492"/>
      <c r="AE25" s="492"/>
      <c r="AF25" s="492"/>
      <c r="AG25" s="711" t="str">
        <f>$A25</f>
        <v>Telecommunication Site &lt; Name, Location &gt;</v>
      </c>
      <c r="AH25" s="712"/>
      <c r="AI25" s="712"/>
      <c r="AJ25" s="323"/>
      <c r="AK25" s="492"/>
      <c r="AL25" s="492"/>
      <c r="AM25" s="492"/>
      <c r="AN25" s="711" t="str">
        <f>$A25</f>
        <v>Telecommunication Site &lt; Name, Location &gt;</v>
      </c>
      <c r="AO25" s="712"/>
      <c r="AP25" s="712"/>
      <c r="AQ25" s="323"/>
      <c r="AR25" s="492"/>
      <c r="AS25" s="492"/>
      <c r="AT25" s="492"/>
      <c r="AU25" s="711" t="str">
        <f>$A25</f>
        <v>Telecommunication Site &lt; Name, Location &gt;</v>
      </c>
      <c r="AV25" s="712"/>
      <c r="AW25" s="712"/>
      <c r="AX25" s="323"/>
      <c r="AY25" s="492"/>
      <c r="AZ25" s="492"/>
      <c r="BA25" s="492"/>
      <c r="BB25" s="711" t="str">
        <f>$A25</f>
        <v>Telecommunication Site &lt; Name, Location &gt;</v>
      </c>
      <c r="BC25" s="712"/>
      <c r="BD25" s="712"/>
      <c r="BE25" s="323"/>
      <c r="BF25" s="492"/>
      <c r="BG25" s="492"/>
      <c r="BH25" s="492"/>
      <c r="BI25" s="711" t="str">
        <f>$A25</f>
        <v>Telecommunication Site &lt; Name, Location &gt;</v>
      </c>
      <c r="BJ25" s="712"/>
      <c r="BK25" s="712"/>
      <c r="BL25" s="323"/>
      <c r="BM25" s="492"/>
      <c r="BN25" s="492"/>
      <c r="BO25" s="492"/>
      <c r="BP25" s="711" t="str">
        <f>$A25</f>
        <v>Telecommunication Site &lt; Name, Location &gt;</v>
      </c>
      <c r="BQ25" s="712"/>
      <c r="BR25" s="712"/>
      <c r="BS25" s="323"/>
      <c r="BT25" s="492"/>
      <c r="BU25" s="492"/>
      <c r="BV25" s="492"/>
      <c r="BW25" s="711" t="str">
        <f>$A25</f>
        <v>Telecommunication Site &lt; Name, Location &gt;</v>
      </c>
      <c r="BX25" s="712"/>
      <c r="BY25" s="712"/>
      <c r="BZ25" s="323"/>
      <c r="CA25" s="492"/>
      <c r="CB25" s="492"/>
      <c r="CC25" s="492"/>
      <c r="CD25" s="711" t="str">
        <f>$A25</f>
        <v>Telecommunication Site &lt; Name, Location &gt;</v>
      </c>
      <c r="CE25" s="712"/>
      <c r="CF25" s="712"/>
      <c r="CG25" s="323"/>
      <c r="CH25" s="492"/>
      <c r="CI25" s="492"/>
      <c r="CJ25" s="492"/>
      <c r="CK25" s="492"/>
      <c r="CL25" s="492"/>
      <c r="CM25" s="413"/>
      <c r="CN25" s="323"/>
      <c r="CO25" s="492"/>
      <c r="CP25" s="492"/>
      <c r="CQ25" s="492"/>
      <c r="CR25" s="492"/>
      <c r="CS25" s="492"/>
      <c r="CT25" s="413"/>
      <c r="CU25" s="323"/>
      <c r="CV25" s="492"/>
      <c r="CW25" s="492"/>
      <c r="CX25" s="492"/>
      <c r="CY25" s="711" t="str">
        <f>$A25</f>
        <v>Telecommunication Site &lt; Name, Location &gt;</v>
      </c>
      <c r="CZ25" s="712"/>
      <c r="DA25" s="712"/>
      <c r="DB25" s="323"/>
      <c r="DC25" s="492"/>
      <c r="DD25" s="492"/>
      <c r="DE25" s="492"/>
      <c r="DF25" s="711" t="str">
        <f>$A25</f>
        <v>Telecommunication Site &lt; Name, Location &gt;</v>
      </c>
      <c r="DG25" s="712"/>
      <c r="DH25" s="712"/>
      <c r="DI25" s="323"/>
      <c r="DJ25" s="492"/>
      <c r="DK25" s="492"/>
      <c r="DL25" s="492"/>
      <c r="DM25" s="711" t="str">
        <f>$A25</f>
        <v>Telecommunication Site &lt; Name, Location &gt;</v>
      </c>
      <c r="DN25" s="712"/>
      <c r="DO25" s="712"/>
      <c r="DP25" s="323"/>
      <c r="DQ25" s="492"/>
      <c r="DR25" s="492"/>
      <c r="DS25" s="492"/>
      <c r="DT25" s="711" t="str">
        <f>$A25</f>
        <v>Telecommunication Site &lt; Name, Location &gt;</v>
      </c>
      <c r="DU25" s="712"/>
      <c r="DV25" s="712"/>
    </row>
    <row r="26" spans="1:126" ht="14.25" customHeight="1" x14ac:dyDescent="0.2">
      <c r="A26" s="125" t="s">
        <v>79</v>
      </c>
      <c r="B26" s="118"/>
      <c r="C26" s="118"/>
      <c r="D26" s="118"/>
      <c r="E26" s="118"/>
      <c r="F26" s="119"/>
      <c r="G26" s="18" t="s">
        <v>221</v>
      </c>
      <c r="H26" s="320"/>
      <c r="I26" s="460"/>
      <c r="J26" s="461"/>
      <c r="K26" s="461"/>
      <c r="L26" s="477"/>
      <c r="M26" s="477"/>
      <c r="N26" s="404"/>
      <c r="O26" s="323"/>
      <c r="P26" s="460"/>
      <c r="Q26" s="461"/>
      <c r="R26" s="461"/>
      <c r="S26" s="477"/>
      <c r="T26" s="477"/>
      <c r="U26" s="404"/>
      <c r="V26" s="323"/>
      <c r="W26" s="460"/>
      <c r="X26" s="461"/>
      <c r="Y26" s="461"/>
      <c r="Z26" s="477"/>
      <c r="AA26" s="477"/>
      <c r="AB26" s="404"/>
      <c r="AC26" s="323"/>
      <c r="AD26" s="460"/>
      <c r="AE26" s="461"/>
      <c r="AF26" s="461"/>
      <c r="AG26" s="477"/>
      <c r="AH26" s="477"/>
      <c r="AI26" s="404"/>
      <c r="AJ26" s="323"/>
      <c r="AK26" s="460"/>
      <c r="AL26" s="461"/>
      <c r="AM26" s="461"/>
      <c r="AN26" s="477"/>
      <c r="AO26" s="477"/>
      <c r="AP26" s="404"/>
      <c r="AQ26" s="323"/>
      <c r="AR26" s="460"/>
      <c r="AS26" s="461"/>
      <c r="AT26" s="461"/>
      <c r="AU26" s="477"/>
      <c r="AV26" s="477"/>
      <c r="AW26" s="404"/>
      <c r="AX26" s="323"/>
      <c r="AY26" s="460"/>
      <c r="AZ26" s="461"/>
      <c r="BA26" s="461"/>
      <c r="BB26" s="477"/>
      <c r="BC26" s="477"/>
      <c r="BD26" s="404"/>
      <c r="BE26" s="323"/>
      <c r="BF26" s="460"/>
      <c r="BG26" s="461"/>
      <c r="BH26" s="461"/>
      <c r="BI26" s="477"/>
      <c r="BJ26" s="477"/>
      <c r="BK26" s="404"/>
      <c r="BL26" s="323"/>
      <c r="BM26" s="460"/>
      <c r="BN26" s="461"/>
      <c r="BO26" s="461"/>
      <c r="BP26" s="477"/>
      <c r="BQ26" s="477"/>
      <c r="BR26" s="404"/>
      <c r="BS26" s="323"/>
      <c r="BT26" s="460"/>
      <c r="BU26" s="461"/>
      <c r="BV26" s="461"/>
      <c r="BW26" s="477"/>
      <c r="BX26" s="477"/>
      <c r="BY26" s="404"/>
      <c r="BZ26" s="323"/>
      <c r="CA26" s="460"/>
      <c r="CB26" s="461"/>
      <c r="CC26" s="461"/>
      <c r="CD26" s="477"/>
      <c r="CE26" s="477"/>
      <c r="CF26" s="404"/>
      <c r="CG26" s="323"/>
      <c r="CH26" s="460"/>
      <c r="CI26" s="461"/>
      <c r="CJ26" s="461"/>
      <c r="CK26" s="477"/>
      <c r="CL26" s="477"/>
      <c r="CM26" s="404"/>
      <c r="CN26" s="323"/>
      <c r="CO26" s="460"/>
      <c r="CP26" s="461"/>
      <c r="CQ26" s="461"/>
      <c r="CR26" s="477"/>
      <c r="CS26" s="477"/>
      <c r="CT26" s="404"/>
      <c r="CU26" s="323"/>
      <c r="CV26" s="460"/>
      <c r="CW26" s="461"/>
      <c r="CX26" s="461"/>
      <c r="CY26" s="477"/>
      <c r="CZ26" s="477"/>
      <c r="DA26" s="404"/>
      <c r="DB26" s="323"/>
      <c r="DC26" s="460"/>
      <c r="DD26" s="461"/>
      <c r="DE26" s="461"/>
      <c r="DF26" s="477"/>
      <c r="DG26" s="477"/>
      <c r="DH26" s="404"/>
      <c r="DI26" s="323"/>
      <c r="DJ26" s="460"/>
      <c r="DK26" s="461"/>
      <c r="DL26" s="461"/>
      <c r="DM26" s="477"/>
      <c r="DN26" s="477"/>
      <c r="DO26" s="404"/>
      <c r="DP26" s="323"/>
      <c r="DQ26" s="460"/>
      <c r="DR26" s="461"/>
      <c r="DS26" s="461"/>
      <c r="DT26" s="477"/>
      <c r="DU26" s="477"/>
      <c r="DV26" s="404"/>
    </row>
    <row r="27" spans="1:126" outlineLevel="1" x14ac:dyDescent="0.2">
      <c r="A27" s="335" t="s">
        <v>267</v>
      </c>
      <c r="B27" s="157" t="s">
        <v>30</v>
      </c>
      <c r="C27" s="56"/>
      <c r="D27" s="56"/>
      <c r="E27" s="110">
        <f t="shared" ref="E27:E33" si="103">SUM(C27:D27)</f>
        <v>0</v>
      </c>
      <c r="F27" s="208"/>
      <c r="G27" s="18" t="s">
        <v>268</v>
      </c>
      <c r="H27" s="320" t="s">
        <v>363</v>
      </c>
      <c r="I27" s="79">
        <f t="shared" ref="I27:I32" si="104">IF(K$1="Rejected",C27,IF(L27="",C27,SUM(C27,L27)))</f>
        <v>0</v>
      </c>
      <c r="J27" s="79">
        <f t="shared" ref="J27:J32" si="105">IF(K$1="Rejected",D27,IF(M27="",D27,SUM(D27,M27)))</f>
        <v>0</v>
      </c>
      <c r="K27" s="110">
        <f t="shared" ref="K27:K33" si="106">IF(I$1="","",SUM(I27:J27))</f>
        <v>0</v>
      </c>
      <c r="L27" s="534"/>
      <c r="M27" s="534"/>
      <c r="N27" s="382"/>
      <c r="O27" s="323"/>
      <c r="P27" s="79">
        <f t="shared" ref="P27:P32" si="107">IF(R$1="Rejected",I27,IF(S27="",I27,SUM(I27,S27)))</f>
        <v>0</v>
      </c>
      <c r="Q27" s="79">
        <f t="shared" ref="Q27:Q32" si="108">IF(R$1="Rejected",J27,IF(T27="",J27,SUM(J27,T27)))</f>
        <v>0</v>
      </c>
      <c r="R27" s="110">
        <f t="shared" ref="R27:R33" si="109">IF(P$1="","",SUM(P27:Q27))</f>
        <v>0</v>
      </c>
      <c r="S27" s="534"/>
      <c r="T27" s="534"/>
      <c r="U27" s="382"/>
      <c r="V27" s="323"/>
      <c r="W27" s="79">
        <f t="shared" ref="W27:W32" si="110">IF(Y$1="Rejected",P27,IF(Z27="",P27,SUM(P27,Z27)))</f>
        <v>0</v>
      </c>
      <c r="X27" s="79">
        <f t="shared" ref="X27:X32" si="111">IF(Y$1="Rejected",Q27,IF(AA27="",Q27,SUM(Q27,AA27)))</f>
        <v>0</v>
      </c>
      <c r="Y27" s="110">
        <f t="shared" ref="Y27:Y33" si="112">IF(W$1="","",SUM(W27:X27))</f>
        <v>0</v>
      </c>
      <c r="Z27" s="534"/>
      <c r="AA27" s="534"/>
      <c r="AB27" s="382"/>
      <c r="AC27" s="323"/>
      <c r="AD27" s="79">
        <f t="shared" ref="AD27:AD32" si="113">IF(AF$1="Rejected",W27,IF(AG27="",W27,SUM(W27,AG27)))</f>
        <v>0</v>
      </c>
      <c r="AE27" s="79">
        <f t="shared" ref="AE27:AE32" si="114">IF(AF$1="Rejected",X27,IF(AH27="",X27,SUM(X27,AH27)))</f>
        <v>0</v>
      </c>
      <c r="AF27" s="110">
        <f t="shared" ref="AF27:AF33" si="115">IF(AD$1="","",SUM(AD27:AE27))</f>
        <v>0</v>
      </c>
      <c r="AG27" s="534"/>
      <c r="AH27" s="534"/>
      <c r="AI27" s="382"/>
      <c r="AJ27" s="323"/>
      <c r="AK27" s="79">
        <f t="shared" ref="AK27:AK32" si="116">IF(AM$1="Rejected",AD27,IF(AN27="",AD27,SUM(AD27,AN27)))</f>
        <v>0</v>
      </c>
      <c r="AL27" s="79">
        <f t="shared" ref="AL27:AL32" si="117">IF(AM$1="Rejected",AE27,IF(AO27="",AE27,SUM(AE27,AO27)))</f>
        <v>0</v>
      </c>
      <c r="AM27" s="110">
        <f t="shared" ref="AM27:AM33" si="118">IF(AK$1="","",SUM(AK27:AL27))</f>
        <v>0</v>
      </c>
      <c r="AN27" s="534"/>
      <c r="AO27" s="534"/>
      <c r="AP27" s="382"/>
      <c r="AQ27" s="323"/>
      <c r="AR27" s="79">
        <f t="shared" ref="AR27:AR32" si="119">IF(AT$1="Rejected",AK27,IF(AU27="",AK27,SUM(AK27,AU27)))</f>
        <v>0</v>
      </c>
      <c r="AS27" s="79">
        <f t="shared" ref="AS27:AS32" si="120">IF(AT$1="Rejected",AL27,IF(AV27="",AL27,SUM(AL27,AV27)))</f>
        <v>0</v>
      </c>
      <c r="AT27" s="110">
        <f t="shared" ref="AT27:AT33" si="121">IF(AR$1="","",SUM(AR27:AS27))</f>
        <v>0</v>
      </c>
      <c r="AU27" s="534"/>
      <c r="AV27" s="534"/>
      <c r="AW27" s="382"/>
      <c r="AX27" s="323"/>
      <c r="AY27" s="79">
        <f t="shared" ref="AY27:AY32" si="122">IF(BA$1="Rejected",AR27,IF(BB27="",AR27,SUM(AR27,BB27)))</f>
        <v>0</v>
      </c>
      <c r="AZ27" s="79">
        <f t="shared" ref="AZ27:AZ32" si="123">IF(BA$1="Rejected",AS27,IF(BC27="",AS27,SUM(AS27,BC27)))</f>
        <v>0</v>
      </c>
      <c r="BA27" s="110">
        <f t="shared" ref="BA27:BA33" si="124">IF(AY$1="","",SUM(AY27:AZ27))</f>
        <v>0</v>
      </c>
      <c r="BB27" s="534"/>
      <c r="BC27" s="534"/>
      <c r="BD27" s="382"/>
      <c r="BE27" s="323"/>
      <c r="BF27" s="79">
        <f t="shared" ref="BF27:BF32" si="125">IF(BH$1="Rejected",AY27,IF(BI27="",AY27,SUM(AY27,BI27)))</f>
        <v>0</v>
      </c>
      <c r="BG27" s="79">
        <f t="shared" ref="BG27:BG32" si="126">IF(BH$1="Rejected",AZ27,IF(BJ27="",AZ27,SUM(AZ27,BJ27)))</f>
        <v>0</v>
      </c>
      <c r="BH27" s="110">
        <f t="shared" ref="BH27:BH33" si="127">IF(BF$1="","",SUM(BF27:BG27))</f>
        <v>0</v>
      </c>
      <c r="BI27" s="534"/>
      <c r="BJ27" s="534"/>
      <c r="BK27" s="382"/>
      <c r="BL27" s="323"/>
      <c r="BM27" s="79">
        <f t="shared" ref="BM27:BM32" si="128">IF(BO$1="Rejected",BF27,IF(BP27="",BF27,SUM(BF27,BP27)))</f>
        <v>0</v>
      </c>
      <c r="BN27" s="79">
        <f t="shared" ref="BN27:BN32" si="129">IF(BO$1="Rejected",BG27,IF(BQ27="",BG27,SUM(BG27,BQ27)))</f>
        <v>0</v>
      </c>
      <c r="BO27" s="110">
        <f t="shared" ref="BO27:BO33" si="130">IF(BM$1="","",SUM(BM27:BN27))</f>
        <v>0</v>
      </c>
      <c r="BP27" s="534"/>
      <c r="BQ27" s="534"/>
      <c r="BR27" s="382"/>
      <c r="BS27" s="323"/>
      <c r="BT27" s="79">
        <f t="shared" ref="BT27:BT32" si="131">IF(BV$1="Rejected",BM27,IF(BW27="",BM27,SUM(BM27,BW27)))</f>
        <v>0</v>
      </c>
      <c r="BU27" s="79">
        <f t="shared" ref="BU27:BU32" si="132">IF(BV$1="Rejected",BN27,IF(BX27="",BN27,SUM(BN27,BX27)))</f>
        <v>0</v>
      </c>
      <c r="BV27" s="110">
        <f t="shared" ref="BV27:BV33" si="133">IF(BT$1="","",SUM(BT27:BU27))</f>
        <v>0</v>
      </c>
      <c r="BW27" s="534"/>
      <c r="BX27" s="534"/>
      <c r="BY27" s="382"/>
      <c r="BZ27" s="323"/>
      <c r="CA27" s="79">
        <f t="shared" ref="CA27:CA32" si="134">IF(CC$1="Rejected",BT27,IF(CD27="",BT27,SUM(BT27,CD27)))</f>
        <v>0</v>
      </c>
      <c r="CB27" s="79">
        <f t="shared" ref="CB27:CB32" si="135">IF(CC$1="Rejected",BU27,IF(CE27="",BU27,SUM(BU27,CE27)))</f>
        <v>0</v>
      </c>
      <c r="CC27" s="110">
        <f t="shared" ref="CC27:CC33" si="136">IF(CA$1="","",SUM(CA27:CB27))</f>
        <v>0</v>
      </c>
      <c r="CD27" s="534"/>
      <c r="CE27" s="534"/>
      <c r="CF27" s="382"/>
      <c r="CG27" s="323"/>
      <c r="CH27" s="79">
        <f t="shared" ref="CH27:CH32" si="137">IF(CJ$1="Rejected",CA27,IF(CK27="",CA27,SUM(CA27,CK27)))</f>
        <v>0</v>
      </c>
      <c r="CI27" s="79">
        <f t="shared" ref="CI27:CI32" si="138">IF(CJ$1="Rejected",CB27,IF(CL27="",CB27,SUM(CB27,CL27)))</f>
        <v>0</v>
      </c>
      <c r="CJ27" s="110">
        <f t="shared" ref="CJ27:CJ33" si="139">IF(CH$1="","",SUM(CH27:CI27))</f>
        <v>0</v>
      </c>
      <c r="CK27" s="534"/>
      <c r="CL27" s="534"/>
      <c r="CM27" s="382"/>
      <c r="CN27" s="323"/>
      <c r="CO27" s="79">
        <f t="shared" ref="CO27:CO32" si="140">IF(CQ$1="Rejected",CH27,IF(CR27="",CH27,SUM(CH27,CR27)))</f>
        <v>0</v>
      </c>
      <c r="CP27" s="79">
        <f t="shared" ref="CP27:CP32" si="141">IF(CQ$1="Rejected",CI27,IF(CS27="",CI27,SUM(CI27,CS27)))</f>
        <v>0</v>
      </c>
      <c r="CQ27" s="110">
        <f t="shared" ref="CQ27:CQ33" si="142">IF(CO$1="","",SUM(CO27:CP27))</f>
        <v>0</v>
      </c>
      <c r="CR27" s="534"/>
      <c r="CS27" s="534"/>
      <c r="CT27" s="382"/>
      <c r="CU27" s="323"/>
      <c r="CV27" s="79">
        <f t="shared" ref="CV27:CV32" si="143">IF(CX$1="Rejected",CO27,IF(CY27="",CO27,SUM(CO27,CY27)))</f>
        <v>0</v>
      </c>
      <c r="CW27" s="79">
        <f t="shared" ref="CW27:CW32" si="144">IF(CX$1="Rejected",CP27,IF(CZ27="",CP27,SUM(CP27,CZ27)))</f>
        <v>0</v>
      </c>
      <c r="CX27" s="110">
        <f t="shared" ref="CX27:CX33" si="145">IF(CV$1="","",SUM(CV27:CW27))</f>
        <v>0</v>
      </c>
      <c r="CY27" s="534"/>
      <c r="CZ27" s="534"/>
      <c r="DA27" s="382"/>
      <c r="DB27" s="323"/>
      <c r="DC27" s="79">
        <f t="shared" ref="DC27:DC32" si="146">IF(DE$1="Rejected",CV27,IF(DF27="",CV27,SUM(CV27,DF27)))</f>
        <v>0</v>
      </c>
      <c r="DD27" s="79">
        <f t="shared" ref="DD27:DD32" si="147">IF(DE$1="Rejected",CW27,IF(DG27="",CW27,SUM(CW27,DG27)))</f>
        <v>0</v>
      </c>
      <c r="DE27" s="110">
        <f t="shared" ref="DE27:DE33" si="148">IF(DC$1="","",SUM(DC27:DD27))</f>
        <v>0</v>
      </c>
      <c r="DF27" s="534"/>
      <c r="DG27" s="534"/>
      <c r="DH27" s="382"/>
      <c r="DI27" s="323"/>
      <c r="DJ27" s="79">
        <f t="shared" ref="DJ27:DJ32" si="149">IF(DL$1="Rejected",DC27,IF(DM27="",DC27,SUM(DC27,DM27)))</f>
        <v>0</v>
      </c>
      <c r="DK27" s="79">
        <f t="shared" ref="DK27:DK32" si="150">IF(DL$1="Rejected",DD27,IF(DN27="",DD27,SUM(DD27,DN27)))</f>
        <v>0</v>
      </c>
      <c r="DL27" s="110">
        <f t="shared" ref="DL27:DL33" si="151">IF(DJ$1="","",SUM(DJ27:DK27))</f>
        <v>0</v>
      </c>
      <c r="DM27" s="534"/>
      <c r="DN27" s="534"/>
      <c r="DO27" s="382"/>
      <c r="DP27" s="323"/>
      <c r="DQ27" s="79">
        <f t="shared" ref="DQ27:DQ32" si="152">IF(DS$1="Rejected",DJ27,IF(DT27="",DJ27,SUM(DJ27,DT27)))</f>
        <v>0</v>
      </c>
      <c r="DR27" s="79">
        <f t="shared" ref="DR27:DR32" si="153">IF(DS$1="Rejected",DK27,IF(DU27="",DK27,SUM(DK27,DU27)))</f>
        <v>0</v>
      </c>
      <c r="DS27" s="110">
        <f t="shared" ref="DS27:DS33" si="154">IF(DQ$1="","",SUM(DQ27:DR27))</f>
        <v>0</v>
      </c>
      <c r="DT27" s="534"/>
      <c r="DU27" s="534"/>
      <c r="DV27" s="382"/>
    </row>
    <row r="28" spans="1:126" outlineLevel="1" x14ac:dyDescent="0.2">
      <c r="A28" s="333" t="s">
        <v>14</v>
      </c>
      <c r="B28" s="157"/>
      <c r="C28" s="56"/>
      <c r="D28" s="56"/>
      <c r="E28" s="110">
        <f t="shared" si="103"/>
        <v>0</v>
      </c>
      <c r="F28" s="147"/>
      <c r="G28" s="18"/>
      <c r="H28" s="322" t="s">
        <v>363</v>
      </c>
      <c r="I28" s="79">
        <f t="shared" si="104"/>
        <v>0</v>
      </c>
      <c r="J28" s="79">
        <f t="shared" si="105"/>
        <v>0</v>
      </c>
      <c r="K28" s="110">
        <f t="shared" si="106"/>
        <v>0</v>
      </c>
      <c r="L28" s="535"/>
      <c r="M28" s="535"/>
      <c r="N28" s="407"/>
      <c r="O28" s="323"/>
      <c r="P28" s="79">
        <f t="shared" si="107"/>
        <v>0</v>
      </c>
      <c r="Q28" s="79">
        <f t="shared" si="108"/>
        <v>0</v>
      </c>
      <c r="R28" s="110">
        <f t="shared" si="109"/>
        <v>0</v>
      </c>
      <c r="S28" s="535"/>
      <c r="T28" s="535"/>
      <c r="U28" s="407"/>
      <c r="V28" s="323"/>
      <c r="W28" s="79">
        <f t="shared" si="110"/>
        <v>0</v>
      </c>
      <c r="X28" s="79">
        <f t="shared" si="111"/>
        <v>0</v>
      </c>
      <c r="Y28" s="110">
        <f t="shared" si="112"/>
        <v>0</v>
      </c>
      <c r="Z28" s="535"/>
      <c r="AA28" s="535"/>
      <c r="AB28" s="407"/>
      <c r="AC28" s="323"/>
      <c r="AD28" s="79">
        <f t="shared" si="113"/>
        <v>0</v>
      </c>
      <c r="AE28" s="79">
        <f t="shared" si="114"/>
        <v>0</v>
      </c>
      <c r="AF28" s="110">
        <f t="shared" si="115"/>
        <v>0</v>
      </c>
      <c r="AG28" s="535"/>
      <c r="AH28" s="535"/>
      <c r="AI28" s="407"/>
      <c r="AJ28" s="323"/>
      <c r="AK28" s="79">
        <f t="shared" si="116"/>
        <v>0</v>
      </c>
      <c r="AL28" s="79">
        <f t="shared" si="117"/>
        <v>0</v>
      </c>
      <c r="AM28" s="110">
        <f t="shared" si="118"/>
        <v>0</v>
      </c>
      <c r="AN28" s="535"/>
      <c r="AO28" s="535"/>
      <c r="AP28" s="407"/>
      <c r="AQ28" s="323"/>
      <c r="AR28" s="79">
        <f t="shared" si="119"/>
        <v>0</v>
      </c>
      <c r="AS28" s="79">
        <f t="shared" si="120"/>
        <v>0</v>
      </c>
      <c r="AT28" s="110">
        <f t="shared" si="121"/>
        <v>0</v>
      </c>
      <c r="AU28" s="535"/>
      <c r="AV28" s="535"/>
      <c r="AW28" s="407"/>
      <c r="AX28" s="323"/>
      <c r="AY28" s="79">
        <f t="shared" si="122"/>
        <v>0</v>
      </c>
      <c r="AZ28" s="79">
        <f t="shared" si="123"/>
        <v>0</v>
      </c>
      <c r="BA28" s="110">
        <f t="shared" si="124"/>
        <v>0</v>
      </c>
      <c r="BB28" s="535"/>
      <c r="BC28" s="535"/>
      <c r="BD28" s="407"/>
      <c r="BE28" s="323"/>
      <c r="BF28" s="79">
        <f t="shared" si="125"/>
        <v>0</v>
      </c>
      <c r="BG28" s="79">
        <f t="shared" si="126"/>
        <v>0</v>
      </c>
      <c r="BH28" s="110">
        <f t="shared" si="127"/>
        <v>0</v>
      </c>
      <c r="BI28" s="535"/>
      <c r="BJ28" s="535"/>
      <c r="BK28" s="407"/>
      <c r="BL28" s="323"/>
      <c r="BM28" s="79">
        <f t="shared" si="128"/>
        <v>0</v>
      </c>
      <c r="BN28" s="79">
        <f t="shared" si="129"/>
        <v>0</v>
      </c>
      <c r="BO28" s="110">
        <f t="shared" si="130"/>
        <v>0</v>
      </c>
      <c r="BP28" s="535"/>
      <c r="BQ28" s="535"/>
      <c r="BR28" s="407"/>
      <c r="BS28" s="323"/>
      <c r="BT28" s="79">
        <f t="shared" si="131"/>
        <v>0</v>
      </c>
      <c r="BU28" s="79">
        <f t="shared" si="132"/>
        <v>0</v>
      </c>
      <c r="BV28" s="110">
        <f t="shared" si="133"/>
        <v>0</v>
      </c>
      <c r="BW28" s="535"/>
      <c r="BX28" s="535"/>
      <c r="BY28" s="407"/>
      <c r="BZ28" s="323"/>
      <c r="CA28" s="79">
        <f t="shared" si="134"/>
        <v>0</v>
      </c>
      <c r="CB28" s="79">
        <f t="shared" si="135"/>
        <v>0</v>
      </c>
      <c r="CC28" s="110">
        <f t="shared" si="136"/>
        <v>0</v>
      </c>
      <c r="CD28" s="535"/>
      <c r="CE28" s="535"/>
      <c r="CF28" s="407"/>
      <c r="CG28" s="323"/>
      <c r="CH28" s="79">
        <f t="shared" si="137"/>
        <v>0</v>
      </c>
      <c r="CI28" s="79">
        <f t="shared" si="138"/>
        <v>0</v>
      </c>
      <c r="CJ28" s="110">
        <f t="shared" si="139"/>
        <v>0</v>
      </c>
      <c r="CK28" s="535"/>
      <c r="CL28" s="535"/>
      <c r="CM28" s="407"/>
      <c r="CN28" s="323"/>
      <c r="CO28" s="79">
        <f t="shared" si="140"/>
        <v>0</v>
      </c>
      <c r="CP28" s="79">
        <f t="shared" si="141"/>
        <v>0</v>
      </c>
      <c r="CQ28" s="110">
        <f t="shared" si="142"/>
        <v>0</v>
      </c>
      <c r="CR28" s="535"/>
      <c r="CS28" s="535"/>
      <c r="CT28" s="407"/>
      <c r="CU28" s="323"/>
      <c r="CV28" s="79">
        <f t="shared" si="143"/>
        <v>0</v>
      </c>
      <c r="CW28" s="79">
        <f t="shared" si="144"/>
        <v>0</v>
      </c>
      <c r="CX28" s="110">
        <f t="shared" si="145"/>
        <v>0</v>
      </c>
      <c r="CY28" s="535"/>
      <c r="CZ28" s="535"/>
      <c r="DA28" s="407"/>
      <c r="DB28" s="323"/>
      <c r="DC28" s="79">
        <f t="shared" si="146"/>
        <v>0</v>
      </c>
      <c r="DD28" s="79">
        <f t="shared" si="147"/>
        <v>0</v>
      </c>
      <c r="DE28" s="110">
        <f t="shared" si="148"/>
        <v>0</v>
      </c>
      <c r="DF28" s="535"/>
      <c r="DG28" s="535"/>
      <c r="DH28" s="407"/>
      <c r="DI28" s="323"/>
      <c r="DJ28" s="79">
        <f t="shared" si="149"/>
        <v>0</v>
      </c>
      <c r="DK28" s="79">
        <f t="shared" si="150"/>
        <v>0</v>
      </c>
      <c r="DL28" s="110">
        <f t="shared" si="151"/>
        <v>0</v>
      </c>
      <c r="DM28" s="535"/>
      <c r="DN28" s="535"/>
      <c r="DO28" s="407"/>
      <c r="DP28" s="323"/>
      <c r="DQ28" s="79">
        <f t="shared" si="152"/>
        <v>0</v>
      </c>
      <c r="DR28" s="79">
        <f t="shared" si="153"/>
        <v>0</v>
      </c>
      <c r="DS28" s="110">
        <f t="shared" si="154"/>
        <v>0</v>
      </c>
      <c r="DT28" s="535"/>
      <c r="DU28" s="535"/>
      <c r="DV28" s="407"/>
    </row>
    <row r="29" spans="1:126" outlineLevel="1" x14ac:dyDescent="0.2">
      <c r="A29" s="334" t="s">
        <v>163</v>
      </c>
      <c r="B29" s="157" t="s">
        <v>29</v>
      </c>
      <c r="C29" s="56"/>
      <c r="D29" s="56"/>
      <c r="E29" s="110">
        <f t="shared" si="103"/>
        <v>0</v>
      </c>
      <c r="F29" s="147"/>
      <c r="G29" s="18" t="s">
        <v>162</v>
      </c>
      <c r="H29" s="322" t="s">
        <v>363</v>
      </c>
      <c r="I29" s="79">
        <f t="shared" si="104"/>
        <v>0</v>
      </c>
      <c r="J29" s="79">
        <f t="shared" si="105"/>
        <v>0</v>
      </c>
      <c r="K29" s="110">
        <f t="shared" si="106"/>
        <v>0</v>
      </c>
      <c r="L29" s="535"/>
      <c r="M29" s="535"/>
      <c r="N29" s="407"/>
      <c r="O29" s="323"/>
      <c r="P29" s="79">
        <f t="shared" si="107"/>
        <v>0</v>
      </c>
      <c r="Q29" s="79">
        <f t="shared" si="108"/>
        <v>0</v>
      </c>
      <c r="R29" s="110">
        <f t="shared" si="109"/>
        <v>0</v>
      </c>
      <c r="S29" s="535"/>
      <c r="T29" s="535"/>
      <c r="U29" s="407"/>
      <c r="V29" s="323"/>
      <c r="W29" s="79">
        <f t="shared" si="110"/>
        <v>0</v>
      </c>
      <c r="X29" s="79">
        <f t="shared" si="111"/>
        <v>0</v>
      </c>
      <c r="Y29" s="110">
        <f t="shared" si="112"/>
        <v>0</v>
      </c>
      <c r="Z29" s="535"/>
      <c r="AA29" s="535"/>
      <c r="AB29" s="407"/>
      <c r="AC29" s="323"/>
      <c r="AD29" s="79">
        <f t="shared" si="113"/>
        <v>0</v>
      </c>
      <c r="AE29" s="79">
        <f t="shared" si="114"/>
        <v>0</v>
      </c>
      <c r="AF29" s="110">
        <f t="shared" si="115"/>
        <v>0</v>
      </c>
      <c r="AG29" s="535"/>
      <c r="AH29" s="535"/>
      <c r="AI29" s="407"/>
      <c r="AJ29" s="323"/>
      <c r="AK29" s="79">
        <f t="shared" si="116"/>
        <v>0</v>
      </c>
      <c r="AL29" s="79">
        <f t="shared" si="117"/>
        <v>0</v>
      </c>
      <c r="AM29" s="110">
        <f t="shared" si="118"/>
        <v>0</v>
      </c>
      <c r="AN29" s="535"/>
      <c r="AO29" s="535"/>
      <c r="AP29" s="407"/>
      <c r="AQ29" s="323"/>
      <c r="AR29" s="79">
        <f t="shared" si="119"/>
        <v>0</v>
      </c>
      <c r="AS29" s="79">
        <f t="shared" si="120"/>
        <v>0</v>
      </c>
      <c r="AT29" s="110">
        <f t="shared" si="121"/>
        <v>0</v>
      </c>
      <c r="AU29" s="535"/>
      <c r="AV29" s="535"/>
      <c r="AW29" s="407"/>
      <c r="AX29" s="323"/>
      <c r="AY29" s="79">
        <f t="shared" si="122"/>
        <v>0</v>
      </c>
      <c r="AZ29" s="79">
        <f t="shared" si="123"/>
        <v>0</v>
      </c>
      <c r="BA29" s="110">
        <f t="shared" si="124"/>
        <v>0</v>
      </c>
      <c r="BB29" s="535"/>
      <c r="BC29" s="535"/>
      <c r="BD29" s="407"/>
      <c r="BE29" s="323"/>
      <c r="BF29" s="79">
        <f t="shared" si="125"/>
        <v>0</v>
      </c>
      <c r="BG29" s="79">
        <f t="shared" si="126"/>
        <v>0</v>
      </c>
      <c r="BH29" s="110">
        <f t="shared" si="127"/>
        <v>0</v>
      </c>
      <c r="BI29" s="535"/>
      <c r="BJ29" s="535"/>
      <c r="BK29" s="407"/>
      <c r="BL29" s="323"/>
      <c r="BM29" s="79">
        <f t="shared" si="128"/>
        <v>0</v>
      </c>
      <c r="BN29" s="79">
        <f t="shared" si="129"/>
        <v>0</v>
      </c>
      <c r="BO29" s="110">
        <f t="shared" si="130"/>
        <v>0</v>
      </c>
      <c r="BP29" s="535"/>
      <c r="BQ29" s="535"/>
      <c r="BR29" s="407"/>
      <c r="BS29" s="323"/>
      <c r="BT29" s="79">
        <f t="shared" si="131"/>
        <v>0</v>
      </c>
      <c r="BU29" s="79">
        <f t="shared" si="132"/>
        <v>0</v>
      </c>
      <c r="BV29" s="110">
        <f t="shared" si="133"/>
        <v>0</v>
      </c>
      <c r="BW29" s="535"/>
      <c r="BX29" s="535"/>
      <c r="BY29" s="407"/>
      <c r="BZ29" s="323"/>
      <c r="CA29" s="79">
        <f t="shared" si="134"/>
        <v>0</v>
      </c>
      <c r="CB29" s="79">
        <f t="shared" si="135"/>
        <v>0</v>
      </c>
      <c r="CC29" s="110">
        <f t="shared" si="136"/>
        <v>0</v>
      </c>
      <c r="CD29" s="535"/>
      <c r="CE29" s="535"/>
      <c r="CF29" s="407"/>
      <c r="CG29" s="323"/>
      <c r="CH29" s="79">
        <f t="shared" si="137"/>
        <v>0</v>
      </c>
      <c r="CI29" s="79">
        <f t="shared" si="138"/>
        <v>0</v>
      </c>
      <c r="CJ29" s="110">
        <f t="shared" si="139"/>
        <v>0</v>
      </c>
      <c r="CK29" s="535"/>
      <c r="CL29" s="535"/>
      <c r="CM29" s="407"/>
      <c r="CN29" s="323"/>
      <c r="CO29" s="79">
        <f t="shared" si="140"/>
        <v>0</v>
      </c>
      <c r="CP29" s="79">
        <f t="shared" si="141"/>
        <v>0</v>
      </c>
      <c r="CQ29" s="110">
        <f t="shared" si="142"/>
        <v>0</v>
      </c>
      <c r="CR29" s="535"/>
      <c r="CS29" s="535"/>
      <c r="CT29" s="407"/>
      <c r="CU29" s="323"/>
      <c r="CV29" s="79">
        <f t="shared" si="143"/>
        <v>0</v>
      </c>
      <c r="CW29" s="79">
        <f t="shared" si="144"/>
        <v>0</v>
      </c>
      <c r="CX29" s="110">
        <f t="shared" si="145"/>
        <v>0</v>
      </c>
      <c r="CY29" s="535"/>
      <c r="CZ29" s="535"/>
      <c r="DA29" s="407"/>
      <c r="DB29" s="323"/>
      <c r="DC29" s="79">
        <f t="shared" si="146"/>
        <v>0</v>
      </c>
      <c r="DD29" s="79">
        <f t="shared" si="147"/>
        <v>0</v>
      </c>
      <c r="DE29" s="110">
        <f t="shared" si="148"/>
        <v>0</v>
      </c>
      <c r="DF29" s="535"/>
      <c r="DG29" s="535"/>
      <c r="DH29" s="407"/>
      <c r="DI29" s="323"/>
      <c r="DJ29" s="79">
        <f t="shared" si="149"/>
        <v>0</v>
      </c>
      <c r="DK29" s="79">
        <f t="shared" si="150"/>
        <v>0</v>
      </c>
      <c r="DL29" s="110">
        <f t="shared" si="151"/>
        <v>0</v>
      </c>
      <c r="DM29" s="535"/>
      <c r="DN29" s="535"/>
      <c r="DO29" s="407"/>
      <c r="DP29" s="323"/>
      <c r="DQ29" s="79">
        <f t="shared" si="152"/>
        <v>0</v>
      </c>
      <c r="DR29" s="79">
        <f t="shared" si="153"/>
        <v>0</v>
      </c>
      <c r="DS29" s="110">
        <f t="shared" si="154"/>
        <v>0</v>
      </c>
      <c r="DT29" s="535"/>
      <c r="DU29" s="535"/>
      <c r="DV29" s="407"/>
    </row>
    <row r="30" spans="1:126" outlineLevel="1" x14ac:dyDescent="0.2">
      <c r="A30" s="333" t="s">
        <v>32</v>
      </c>
      <c r="B30" s="157" t="s">
        <v>31</v>
      </c>
      <c r="C30" s="56"/>
      <c r="D30" s="56"/>
      <c r="E30" s="110">
        <f t="shared" si="103"/>
        <v>0</v>
      </c>
      <c r="F30" s="147"/>
      <c r="H30" s="322" t="s">
        <v>363</v>
      </c>
      <c r="I30" s="79">
        <f t="shared" si="104"/>
        <v>0</v>
      </c>
      <c r="J30" s="79">
        <f t="shared" si="105"/>
        <v>0</v>
      </c>
      <c r="K30" s="110">
        <f t="shared" si="106"/>
        <v>0</v>
      </c>
      <c r="L30" s="535"/>
      <c r="M30" s="535"/>
      <c r="N30" s="407"/>
      <c r="O30" s="323"/>
      <c r="P30" s="79">
        <f t="shared" si="107"/>
        <v>0</v>
      </c>
      <c r="Q30" s="79">
        <f t="shared" si="108"/>
        <v>0</v>
      </c>
      <c r="R30" s="110">
        <f t="shared" si="109"/>
        <v>0</v>
      </c>
      <c r="S30" s="535"/>
      <c r="T30" s="535"/>
      <c r="U30" s="407"/>
      <c r="V30" s="323"/>
      <c r="W30" s="79">
        <f t="shared" si="110"/>
        <v>0</v>
      </c>
      <c r="X30" s="79">
        <f t="shared" si="111"/>
        <v>0</v>
      </c>
      <c r="Y30" s="110">
        <f t="shared" si="112"/>
        <v>0</v>
      </c>
      <c r="Z30" s="535"/>
      <c r="AA30" s="535"/>
      <c r="AB30" s="407"/>
      <c r="AC30" s="323"/>
      <c r="AD30" s="79">
        <f t="shared" si="113"/>
        <v>0</v>
      </c>
      <c r="AE30" s="79">
        <f t="shared" si="114"/>
        <v>0</v>
      </c>
      <c r="AF30" s="110">
        <f t="shared" si="115"/>
        <v>0</v>
      </c>
      <c r="AG30" s="535"/>
      <c r="AH30" s="535"/>
      <c r="AI30" s="407"/>
      <c r="AJ30" s="323"/>
      <c r="AK30" s="79">
        <f t="shared" si="116"/>
        <v>0</v>
      </c>
      <c r="AL30" s="79">
        <f t="shared" si="117"/>
        <v>0</v>
      </c>
      <c r="AM30" s="110">
        <f t="shared" si="118"/>
        <v>0</v>
      </c>
      <c r="AN30" s="535"/>
      <c r="AO30" s="535"/>
      <c r="AP30" s="407"/>
      <c r="AQ30" s="323"/>
      <c r="AR30" s="79">
        <f t="shared" si="119"/>
        <v>0</v>
      </c>
      <c r="AS30" s="79">
        <f t="shared" si="120"/>
        <v>0</v>
      </c>
      <c r="AT30" s="110">
        <f t="shared" si="121"/>
        <v>0</v>
      </c>
      <c r="AU30" s="535"/>
      <c r="AV30" s="535"/>
      <c r="AW30" s="407"/>
      <c r="AX30" s="323"/>
      <c r="AY30" s="79">
        <f t="shared" si="122"/>
        <v>0</v>
      </c>
      <c r="AZ30" s="79">
        <f t="shared" si="123"/>
        <v>0</v>
      </c>
      <c r="BA30" s="110">
        <f t="shared" si="124"/>
        <v>0</v>
      </c>
      <c r="BB30" s="535"/>
      <c r="BC30" s="535"/>
      <c r="BD30" s="407"/>
      <c r="BE30" s="323"/>
      <c r="BF30" s="79">
        <f t="shared" si="125"/>
        <v>0</v>
      </c>
      <c r="BG30" s="79">
        <f t="shared" si="126"/>
        <v>0</v>
      </c>
      <c r="BH30" s="110">
        <f t="shared" si="127"/>
        <v>0</v>
      </c>
      <c r="BI30" s="535"/>
      <c r="BJ30" s="535"/>
      <c r="BK30" s="407"/>
      <c r="BL30" s="323"/>
      <c r="BM30" s="79">
        <f t="shared" si="128"/>
        <v>0</v>
      </c>
      <c r="BN30" s="79">
        <f t="shared" si="129"/>
        <v>0</v>
      </c>
      <c r="BO30" s="110">
        <f t="shared" si="130"/>
        <v>0</v>
      </c>
      <c r="BP30" s="535"/>
      <c r="BQ30" s="535"/>
      <c r="BR30" s="407"/>
      <c r="BS30" s="323"/>
      <c r="BT30" s="79">
        <f t="shared" si="131"/>
        <v>0</v>
      </c>
      <c r="BU30" s="79">
        <f t="shared" si="132"/>
        <v>0</v>
      </c>
      <c r="BV30" s="110">
        <f t="shared" si="133"/>
        <v>0</v>
      </c>
      <c r="BW30" s="535"/>
      <c r="BX30" s="535"/>
      <c r="BY30" s="407"/>
      <c r="BZ30" s="323"/>
      <c r="CA30" s="79">
        <f t="shared" si="134"/>
        <v>0</v>
      </c>
      <c r="CB30" s="79">
        <f t="shared" si="135"/>
        <v>0</v>
      </c>
      <c r="CC30" s="110">
        <f t="shared" si="136"/>
        <v>0</v>
      </c>
      <c r="CD30" s="535"/>
      <c r="CE30" s="535"/>
      <c r="CF30" s="407"/>
      <c r="CG30" s="323"/>
      <c r="CH30" s="79">
        <f t="shared" si="137"/>
        <v>0</v>
      </c>
      <c r="CI30" s="79">
        <f t="shared" si="138"/>
        <v>0</v>
      </c>
      <c r="CJ30" s="110">
        <f t="shared" si="139"/>
        <v>0</v>
      </c>
      <c r="CK30" s="535"/>
      <c r="CL30" s="535"/>
      <c r="CM30" s="407"/>
      <c r="CN30" s="323"/>
      <c r="CO30" s="79">
        <f t="shared" si="140"/>
        <v>0</v>
      </c>
      <c r="CP30" s="79">
        <f t="shared" si="141"/>
        <v>0</v>
      </c>
      <c r="CQ30" s="110">
        <f t="shared" si="142"/>
        <v>0</v>
      </c>
      <c r="CR30" s="535"/>
      <c r="CS30" s="535"/>
      <c r="CT30" s="407"/>
      <c r="CU30" s="323"/>
      <c r="CV30" s="79">
        <f t="shared" si="143"/>
        <v>0</v>
      </c>
      <c r="CW30" s="79">
        <f t="shared" si="144"/>
        <v>0</v>
      </c>
      <c r="CX30" s="110">
        <f t="shared" si="145"/>
        <v>0</v>
      </c>
      <c r="CY30" s="535"/>
      <c r="CZ30" s="535"/>
      <c r="DA30" s="407"/>
      <c r="DB30" s="323"/>
      <c r="DC30" s="79">
        <f t="shared" si="146"/>
        <v>0</v>
      </c>
      <c r="DD30" s="79">
        <f t="shared" si="147"/>
        <v>0</v>
      </c>
      <c r="DE30" s="110">
        <f t="shared" si="148"/>
        <v>0</v>
      </c>
      <c r="DF30" s="535"/>
      <c r="DG30" s="535"/>
      <c r="DH30" s="407"/>
      <c r="DI30" s="323"/>
      <c r="DJ30" s="79">
        <f t="shared" si="149"/>
        <v>0</v>
      </c>
      <c r="DK30" s="79">
        <f t="shared" si="150"/>
        <v>0</v>
      </c>
      <c r="DL30" s="110">
        <f t="shared" si="151"/>
        <v>0</v>
      </c>
      <c r="DM30" s="535"/>
      <c r="DN30" s="535"/>
      <c r="DO30" s="407"/>
      <c r="DP30" s="323"/>
      <c r="DQ30" s="79">
        <f t="shared" si="152"/>
        <v>0</v>
      </c>
      <c r="DR30" s="79">
        <f t="shared" si="153"/>
        <v>0</v>
      </c>
      <c r="DS30" s="110">
        <f t="shared" si="154"/>
        <v>0</v>
      </c>
      <c r="DT30" s="535"/>
      <c r="DU30" s="535"/>
      <c r="DV30" s="407"/>
    </row>
    <row r="31" spans="1:126" outlineLevel="1" x14ac:dyDescent="0.2">
      <c r="A31" s="333" t="s">
        <v>224</v>
      </c>
      <c r="B31" s="157" t="s">
        <v>118</v>
      </c>
      <c r="C31" s="56"/>
      <c r="D31" s="56"/>
      <c r="E31" s="110">
        <f t="shared" si="103"/>
        <v>0</v>
      </c>
      <c r="F31" s="147"/>
      <c r="H31" s="322" t="s">
        <v>363</v>
      </c>
      <c r="I31" s="79">
        <f t="shared" si="104"/>
        <v>0</v>
      </c>
      <c r="J31" s="79">
        <f t="shared" si="105"/>
        <v>0</v>
      </c>
      <c r="K31" s="110">
        <f t="shared" si="106"/>
        <v>0</v>
      </c>
      <c r="L31" s="535"/>
      <c r="M31" s="535"/>
      <c r="N31" s="407"/>
      <c r="O31" s="323"/>
      <c r="P31" s="79">
        <f t="shared" si="107"/>
        <v>0</v>
      </c>
      <c r="Q31" s="79">
        <f t="shared" si="108"/>
        <v>0</v>
      </c>
      <c r="R31" s="110">
        <f t="shared" si="109"/>
        <v>0</v>
      </c>
      <c r="S31" s="535"/>
      <c r="T31" s="535"/>
      <c r="U31" s="407"/>
      <c r="V31" s="323"/>
      <c r="W31" s="79">
        <f t="shared" si="110"/>
        <v>0</v>
      </c>
      <c r="X31" s="79">
        <f t="shared" si="111"/>
        <v>0</v>
      </c>
      <c r="Y31" s="110">
        <f t="shared" si="112"/>
        <v>0</v>
      </c>
      <c r="Z31" s="535"/>
      <c r="AA31" s="535"/>
      <c r="AB31" s="407"/>
      <c r="AC31" s="323"/>
      <c r="AD31" s="79">
        <f t="shared" si="113"/>
        <v>0</v>
      </c>
      <c r="AE31" s="79">
        <f t="shared" si="114"/>
        <v>0</v>
      </c>
      <c r="AF31" s="110">
        <f t="shared" si="115"/>
        <v>0</v>
      </c>
      <c r="AG31" s="535"/>
      <c r="AH31" s="535"/>
      <c r="AI31" s="407"/>
      <c r="AJ31" s="323"/>
      <c r="AK31" s="79">
        <f t="shared" si="116"/>
        <v>0</v>
      </c>
      <c r="AL31" s="79">
        <f t="shared" si="117"/>
        <v>0</v>
      </c>
      <c r="AM31" s="110">
        <f t="shared" si="118"/>
        <v>0</v>
      </c>
      <c r="AN31" s="535"/>
      <c r="AO31" s="535"/>
      <c r="AP31" s="407"/>
      <c r="AQ31" s="323"/>
      <c r="AR31" s="79">
        <f t="shared" si="119"/>
        <v>0</v>
      </c>
      <c r="AS31" s="79">
        <f t="shared" si="120"/>
        <v>0</v>
      </c>
      <c r="AT31" s="110">
        <f t="shared" si="121"/>
        <v>0</v>
      </c>
      <c r="AU31" s="535"/>
      <c r="AV31" s="535"/>
      <c r="AW31" s="407"/>
      <c r="AX31" s="323"/>
      <c r="AY31" s="79">
        <f t="shared" si="122"/>
        <v>0</v>
      </c>
      <c r="AZ31" s="79">
        <f t="shared" si="123"/>
        <v>0</v>
      </c>
      <c r="BA31" s="110">
        <f t="shared" si="124"/>
        <v>0</v>
      </c>
      <c r="BB31" s="535"/>
      <c r="BC31" s="535"/>
      <c r="BD31" s="407"/>
      <c r="BE31" s="323"/>
      <c r="BF31" s="79">
        <f t="shared" si="125"/>
        <v>0</v>
      </c>
      <c r="BG31" s="79">
        <f t="shared" si="126"/>
        <v>0</v>
      </c>
      <c r="BH31" s="110">
        <f t="shared" si="127"/>
        <v>0</v>
      </c>
      <c r="BI31" s="535"/>
      <c r="BJ31" s="535"/>
      <c r="BK31" s="407"/>
      <c r="BL31" s="323"/>
      <c r="BM31" s="79">
        <f t="shared" si="128"/>
        <v>0</v>
      </c>
      <c r="BN31" s="79">
        <f t="shared" si="129"/>
        <v>0</v>
      </c>
      <c r="BO31" s="110">
        <f t="shared" si="130"/>
        <v>0</v>
      </c>
      <c r="BP31" s="535"/>
      <c r="BQ31" s="535"/>
      <c r="BR31" s="407"/>
      <c r="BS31" s="323"/>
      <c r="BT31" s="79">
        <f t="shared" si="131"/>
        <v>0</v>
      </c>
      <c r="BU31" s="79">
        <f t="shared" si="132"/>
        <v>0</v>
      </c>
      <c r="BV31" s="110">
        <f t="shared" si="133"/>
        <v>0</v>
      </c>
      <c r="BW31" s="535"/>
      <c r="BX31" s="535"/>
      <c r="BY31" s="407"/>
      <c r="BZ31" s="323"/>
      <c r="CA31" s="79">
        <f t="shared" si="134"/>
        <v>0</v>
      </c>
      <c r="CB31" s="79">
        <f t="shared" si="135"/>
        <v>0</v>
      </c>
      <c r="CC31" s="110">
        <f t="shared" si="136"/>
        <v>0</v>
      </c>
      <c r="CD31" s="535"/>
      <c r="CE31" s="535"/>
      <c r="CF31" s="407"/>
      <c r="CG31" s="323"/>
      <c r="CH31" s="79">
        <f t="shared" si="137"/>
        <v>0</v>
      </c>
      <c r="CI31" s="79">
        <f t="shared" si="138"/>
        <v>0</v>
      </c>
      <c r="CJ31" s="110">
        <f t="shared" si="139"/>
        <v>0</v>
      </c>
      <c r="CK31" s="535"/>
      <c r="CL31" s="535"/>
      <c r="CM31" s="407"/>
      <c r="CN31" s="323"/>
      <c r="CO31" s="79">
        <f t="shared" si="140"/>
        <v>0</v>
      </c>
      <c r="CP31" s="79">
        <f t="shared" si="141"/>
        <v>0</v>
      </c>
      <c r="CQ31" s="110">
        <f t="shared" si="142"/>
        <v>0</v>
      </c>
      <c r="CR31" s="535"/>
      <c r="CS31" s="535"/>
      <c r="CT31" s="407"/>
      <c r="CU31" s="323"/>
      <c r="CV31" s="79">
        <f t="shared" si="143"/>
        <v>0</v>
      </c>
      <c r="CW31" s="79">
        <f t="shared" si="144"/>
        <v>0</v>
      </c>
      <c r="CX31" s="110">
        <f t="shared" si="145"/>
        <v>0</v>
      </c>
      <c r="CY31" s="535"/>
      <c r="CZ31" s="535"/>
      <c r="DA31" s="407"/>
      <c r="DB31" s="323"/>
      <c r="DC31" s="79">
        <f t="shared" si="146"/>
        <v>0</v>
      </c>
      <c r="DD31" s="79">
        <f t="shared" si="147"/>
        <v>0</v>
      </c>
      <c r="DE31" s="110">
        <f t="shared" si="148"/>
        <v>0</v>
      </c>
      <c r="DF31" s="535"/>
      <c r="DG31" s="535"/>
      <c r="DH31" s="407"/>
      <c r="DI31" s="323"/>
      <c r="DJ31" s="79">
        <f t="shared" si="149"/>
        <v>0</v>
      </c>
      <c r="DK31" s="79">
        <f t="shared" si="150"/>
        <v>0</v>
      </c>
      <c r="DL31" s="110">
        <f t="shared" si="151"/>
        <v>0</v>
      </c>
      <c r="DM31" s="535"/>
      <c r="DN31" s="535"/>
      <c r="DO31" s="407"/>
      <c r="DP31" s="323"/>
      <c r="DQ31" s="79">
        <f t="shared" si="152"/>
        <v>0</v>
      </c>
      <c r="DR31" s="79">
        <f t="shared" si="153"/>
        <v>0</v>
      </c>
      <c r="DS31" s="110">
        <f t="shared" si="154"/>
        <v>0</v>
      </c>
      <c r="DT31" s="535"/>
      <c r="DU31" s="535"/>
      <c r="DV31" s="407"/>
    </row>
    <row r="32" spans="1:126" outlineLevel="1" x14ac:dyDescent="0.2">
      <c r="A32" s="333" t="s">
        <v>57</v>
      </c>
      <c r="B32" s="157" t="s">
        <v>60</v>
      </c>
      <c r="C32" s="56"/>
      <c r="D32" s="56"/>
      <c r="E32" s="110">
        <f t="shared" si="103"/>
        <v>0</v>
      </c>
      <c r="F32" s="147"/>
      <c r="H32" s="322" t="s">
        <v>363</v>
      </c>
      <c r="I32" s="79">
        <f t="shared" si="104"/>
        <v>0</v>
      </c>
      <c r="J32" s="79">
        <f t="shared" si="105"/>
        <v>0</v>
      </c>
      <c r="K32" s="110">
        <f t="shared" si="106"/>
        <v>0</v>
      </c>
      <c r="L32" s="535"/>
      <c r="M32" s="535"/>
      <c r="N32" s="407"/>
      <c r="O32" s="323"/>
      <c r="P32" s="79">
        <f t="shared" si="107"/>
        <v>0</v>
      </c>
      <c r="Q32" s="79">
        <f t="shared" si="108"/>
        <v>0</v>
      </c>
      <c r="R32" s="110">
        <f t="shared" si="109"/>
        <v>0</v>
      </c>
      <c r="S32" s="535"/>
      <c r="T32" s="535"/>
      <c r="U32" s="407"/>
      <c r="V32" s="323"/>
      <c r="W32" s="79">
        <f t="shared" si="110"/>
        <v>0</v>
      </c>
      <c r="X32" s="79">
        <f t="shared" si="111"/>
        <v>0</v>
      </c>
      <c r="Y32" s="110">
        <f t="shared" si="112"/>
        <v>0</v>
      </c>
      <c r="Z32" s="535"/>
      <c r="AA32" s="535"/>
      <c r="AB32" s="407"/>
      <c r="AC32" s="323"/>
      <c r="AD32" s="79">
        <f t="shared" si="113"/>
        <v>0</v>
      </c>
      <c r="AE32" s="79">
        <f t="shared" si="114"/>
        <v>0</v>
      </c>
      <c r="AF32" s="110">
        <f t="shared" si="115"/>
        <v>0</v>
      </c>
      <c r="AG32" s="535"/>
      <c r="AH32" s="535"/>
      <c r="AI32" s="407"/>
      <c r="AJ32" s="323"/>
      <c r="AK32" s="79">
        <f t="shared" si="116"/>
        <v>0</v>
      </c>
      <c r="AL32" s="79">
        <f t="shared" si="117"/>
        <v>0</v>
      </c>
      <c r="AM32" s="110">
        <f t="shared" si="118"/>
        <v>0</v>
      </c>
      <c r="AN32" s="535"/>
      <c r="AO32" s="535"/>
      <c r="AP32" s="407"/>
      <c r="AQ32" s="323"/>
      <c r="AR32" s="79">
        <f t="shared" si="119"/>
        <v>0</v>
      </c>
      <c r="AS32" s="79">
        <f t="shared" si="120"/>
        <v>0</v>
      </c>
      <c r="AT32" s="110">
        <f t="shared" si="121"/>
        <v>0</v>
      </c>
      <c r="AU32" s="535"/>
      <c r="AV32" s="535"/>
      <c r="AW32" s="407"/>
      <c r="AX32" s="323"/>
      <c r="AY32" s="79">
        <f t="shared" si="122"/>
        <v>0</v>
      </c>
      <c r="AZ32" s="79">
        <f t="shared" si="123"/>
        <v>0</v>
      </c>
      <c r="BA32" s="110">
        <f t="shared" si="124"/>
        <v>0</v>
      </c>
      <c r="BB32" s="535"/>
      <c r="BC32" s="535"/>
      <c r="BD32" s="407"/>
      <c r="BE32" s="323"/>
      <c r="BF32" s="79">
        <f t="shared" si="125"/>
        <v>0</v>
      </c>
      <c r="BG32" s="79">
        <f t="shared" si="126"/>
        <v>0</v>
      </c>
      <c r="BH32" s="110">
        <f t="shared" si="127"/>
        <v>0</v>
      </c>
      <c r="BI32" s="535"/>
      <c r="BJ32" s="535"/>
      <c r="BK32" s="407"/>
      <c r="BL32" s="323"/>
      <c r="BM32" s="79">
        <f t="shared" si="128"/>
        <v>0</v>
      </c>
      <c r="BN32" s="79">
        <f t="shared" si="129"/>
        <v>0</v>
      </c>
      <c r="BO32" s="110">
        <f t="shared" si="130"/>
        <v>0</v>
      </c>
      <c r="BP32" s="535"/>
      <c r="BQ32" s="535"/>
      <c r="BR32" s="407"/>
      <c r="BS32" s="323"/>
      <c r="BT32" s="79">
        <f t="shared" si="131"/>
        <v>0</v>
      </c>
      <c r="BU32" s="79">
        <f t="shared" si="132"/>
        <v>0</v>
      </c>
      <c r="BV32" s="110">
        <f t="shared" si="133"/>
        <v>0</v>
      </c>
      <c r="BW32" s="535"/>
      <c r="BX32" s="535"/>
      <c r="BY32" s="407"/>
      <c r="BZ32" s="323"/>
      <c r="CA32" s="79">
        <f t="shared" si="134"/>
        <v>0</v>
      </c>
      <c r="CB32" s="79">
        <f t="shared" si="135"/>
        <v>0</v>
      </c>
      <c r="CC32" s="110">
        <f t="shared" si="136"/>
        <v>0</v>
      </c>
      <c r="CD32" s="535"/>
      <c r="CE32" s="535"/>
      <c r="CF32" s="407"/>
      <c r="CG32" s="323"/>
      <c r="CH32" s="79">
        <f t="shared" si="137"/>
        <v>0</v>
      </c>
      <c r="CI32" s="79">
        <f t="shared" si="138"/>
        <v>0</v>
      </c>
      <c r="CJ32" s="110">
        <f t="shared" si="139"/>
        <v>0</v>
      </c>
      <c r="CK32" s="535"/>
      <c r="CL32" s="535"/>
      <c r="CM32" s="407"/>
      <c r="CN32" s="323"/>
      <c r="CO32" s="79">
        <f t="shared" si="140"/>
        <v>0</v>
      </c>
      <c r="CP32" s="79">
        <f t="shared" si="141"/>
        <v>0</v>
      </c>
      <c r="CQ32" s="110">
        <f t="shared" si="142"/>
        <v>0</v>
      </c>
      <c r="CR32" s="535"/>
      <c r="CS32" s="535"/>
      <c r="CT32" s="407"/>
      <c r="CU32" s="323"/>
      <c r="CV32" s="79">
        <f t="shared" si="143"/>
        <v>0</v>
      </c>
      <c r="CW32" s="79">
        <f t="shared" si="144"/>
        <v>0</v>
      </c>
      <c r="CX32" s="110">
        <f t="shared" si="145"/>
        <v>0</v>
      </c>
      <c r="CY32" s="535"/>
      <c r="CZ32" s="535"/>
      <c r="DA32" s="407"/>
      <c r="DB32" s="323"/>
      <c r="DC32" s="79">
        <f t="shared" si="146"/>
        <v>0</v>
      </c>
      <c r="DD32" s="79">
        <f t="shared" si="147"/>
        <v>0</v>
      </c>
      <c r="DE32" s="110">
        <f t="shared" si="148"/>
        <v>0</v>
      </c>
      <c r="DF32" s="535"/>
      <c r="DG32" s="535"/>
      <c r="DH32" s="407"/>
      <c r="DI32" s="323"/>
      <c r="DJ32" s="79">
        <f t="shared" si="149"/>
        <v>0</v>
      </c>
      <c r="DK32" s="79">
        <f t="shared" si="150"/>
        <v>0</v>
      </c>
      <c r="DL32" s="110">
        <f t="shared" si="151"/>
        <v>0</v>
      </c>
      <c r="DM32" s="535"/>
      <c r="DN32" s="535"/>
      <c r="DO32" s="407"/>
      <c r="DP32" s="323"/>
      <c r="DQ32" s="79">
        <f t="shared" si="152"/>
        <v>0</v>
      </c>
      <c r="DR32" s="79">
        <f t="shared" si="153"/>
        <v>0</v>
      </c>
      <c r="DS32" s="110">
        <f t="shared" si="154"/>
        <v>0</v>
      </c>
      <c r="DT32" s="535"/>
      <c r="DU32" s="535"/>
      <c r="DV32" s="407"/>
    </row>
    <row r="33" spans="1:126" x14ac:dyDescent="0.2">
      <c r="A33" s="100" t="s">
        <v>151</v>
      </c>
      <c r="B33" s="120"/>
      <c r="C33" s="103">
        <f>SUMIF($H26:$H33,MID($H33,3,10),C26:C33)</f>
        <v>0</v>
      </c>
      <c r="D33" s="103">
        <f>SUMIF($H26:$H33,MID($H33,3,10),D26:D33)</f>
        <v>0</v>
      </c>
      <c r="E33" s="103">
        <f t="shared" si="103"/>
        <v>0</v>
      </c>
      <c r="F33" s="147"/>
      <c r="H33" s="322" t="s">
        <v>364</v>
      </c>
      <c r="I33" s="103">
        <f>IF(I$1="","",SUMIF($H27:$H32,MID($H33,3,10),I27:I32))</f>
        <v>0</v>
      </c>
      <c r="J33" s="103">
        <f>IF(I$1="","",SUMIF($H27:$H32,MID($H33,3,10),J27:J32))</f>
        <v>0</v>
      </c>
      <c r="K33" s="103">
        <f t="shared" si="106"/>
        <v>0</v>
      </c>
      <c r="L33" s="488">
        <f>IF(I$1="","",SUMIF($H26:$H33,MID($H33,3,10),L26:L33))</f>
        <v>0</v>
      </c>
      <c r="M33" s="488">
        <f>IF(I$1="","",SUMIF($H26:$H33,MID($H33,3,10),M26:M33))</f>
        <v>0</v>
      </c>
      <c r="N33" s="407"/>
      <c r="O33" s="323"/>
      <c r="P33" s="103">
        <f>IF(P$1="","",SUMIF($H27:$H32,MID($H33,3,10),P27:P32))</f>
        <v>0</v>
      </c>
      <c r="Q33" s="103">
        <f>IF(P$1="","",SUMIF($H27:$H32,MID($H33,3,10),Q27:Q32))</f>
        <v>0</v>
      </c>
      <c r="R33" s="103">
        <f t="shared" si="109"/>
        <v>0</v>
      </c>
      <c r="S33" s="488">
        <f>IF(P$1="","",SUMIF($H26:$H33,MID($H33,3,10),S26:S33))</f>
        <v>0</v>
      </c>
      <c r="T33" s="488">
        <f>IF(P$1="","",SUMIF($H26:$H33,MID($H33,3,10),T26:T33))</f>
        <v>0</v>
      </c>
      <c r="U33" s="407"/>
      <c r="V33" s="323"/>
      <c r="W33" s="103">
        <f>IF(W$1="","",SUMIF($H27:$H32,MID($H33,3,10),W27:W32))</f>
        <v>0</v>
      </c>
      <c r="X33" s="103">
        <f>IF(W$1="","",SUMIF($H27:$H32,MID($H33,3,10),X27:X32))</f>
        <v>0</v>
      </c>
      <c r="Y33" s="103">
        <f t="shared" si="112"/>
        <v>0</v>
      </c>
      <c r="Z33" s="488">
        <f>IF(W$1="","",SUMIF($H26:$H33,MID($H33,3,10),Z26:Z33))</f>
        <v>0</v>
      </c>
      <c r="AA33" s="488">
        <f>IF(W$1="","",SUMIF($H26:$H33,MID($H33,3,10),AA26:AA33))</f>
        <v>0</v>
      </c>
      <c r="AB33" s="407"/>
      <c r="AC33" s="323"/>
      <c r="AD33" s="103">
        <f>IF(AD$1="","",SUMIF($H27:$H32,MID($H33,3,10),AD27:AD32))</f>
        <v>0</v>
      </c>
      <c r="AE33" s="103">
        <f>IF(AD$1="","",SUMIF($H27:$H32,MID($H33,3,10),AE27:AE32))</f>
        <v>0</v>
      </c>
      <c r="AF33" s="103">
        <f t="shared" si="115"/>
        <v>0</v>
      </c>
      <c r="AG33" s="488">
        <f>IF(AD$1="","",SUMIF($H26:$H33,MID($H33,3,10),AG26:AG33))</f>
        <v>0</v>
      </c>
      <c r="AH33" s="488">
        <f>IF(AD$1="","",SUMIF($H26:$H33,MID($H33,3,10),AH26:AH33))</f>
        <v>0</v>
      </c>
      <c r="AI33" s="407"/>
      <c r="AJ33" s="323"/>
      <c r="AK33" s="103">
        <f>IF(AK$1="","",SUMIF($H27:$H32,MID($H33,3,10),AK27:AK32))</f>
        <v>0</v>
      </c>
      <c r="AL33" s="103">
        <f>IF(AK$1="","",SUMIF($H27:$H32,MID($H33,3,10),AL27:AL32))</f>
        <v>0</v>
      </c>
      <c r="AM33" s="103">
        <f t="shared" si="118"/>
        <v>0</v>
      </c>
      <c r="AN33" s="488">
        <f>IF(AK$1="","",SUMIF($H26:$H33,MID($H33,3,10),AN26:AN33))</f>
        <v>0</v>
      </c>
      <c r="AO33" s="488">
        <f>IF(AK$1="","",SUMIF($H26:$H33,MID($H33,3,10),AO26:AO33))</f>
        <v>0</v>
      </c>
      <c r="AP33" s="407"/>
      <c r="AQ33" s="323"/>
      <c r="AR33" s="103">
        <f>IF(AR$1="","",SUMIF($H27:$H32,MID($H33,3,10),AR27:AR32))</f>
        <v>0</v>
      </c>
      <c r="AS33" s="103">
        <f>IF(AR$1="","",SUMIF($H27:$H32,MID($H33,3,10),AS27:AS32))</f>
        <v>0</v>
      </c>
      <c r="AT33" s="103">
        <f t="shared" si="121"/>
        <v>0</v>
      </c>
      <c r="AU33" s="488">
        <f>IF(AR$1="","",SUMIF($H26:$H33,MID($H33,3,10),AU26:AU33))</f>
        <v>0</v>
      </c>
      <c r="AV33" s="488">
        <f>IF(AR$1="","",SUMIF($H26:$H33,MID($H33,3,10),AV26:AV33))</f>
        <v>0</v>
      </c>
      <c r="AW33" s="407"/>
      <c r="AX33" s="323"/>
      <c r="AY33" s="103">
        <f>IF(AY$1="","",SUMIF($H27:$H32,MID($H33,3,10),AY27:AY32))</f>
        <v>0</v>
      </c>
      <c r="AZ33" s="103">
        <f>IF(AY$1="","",SUMIF($H27:$H32,MID($H33,3,10),AZ27:AZ32))</f>
        <v>0</v>
      </c>
      <c r="BA33" s="103">
        <f t="shared" si="124"/>
        <v>0</v>
      </c>
      <c r="BB33" s="488">
        <f>IF(AY$1="","",SUMIF($H26:$H33,MID($H33,3,10),BB26:BB33))</f>
        <v>0</v>
      </c>
      <c r="BC33" s="488">
        <f>IF(AY$1="","",SUMIF($H26:$H33,MID($H33,3,10),BC26:BC33))</f>
        <v>0</v>
      </c>
      <c r="BD33" s="407"/>
      <c r="BE33" s="323"/>
      <c r="BF33" s="103">
        <f>IF(BF$1="","",SUMIF($H27:$H32,MID($H33,3,10),BF27:BF32))</f>
        <v>0</v>
      </c>
      <c r="BG33" s="103">
        <f>IF(BF$1="","",SUMIF($H27:$H32,MID($H33,3,10),BG27:BG32))</f>
        <v>0</v>
      </c>
      <c r="BH33" s="103">
        <f t="shared" si="127"/>
        <v>0</v>
      </c>
      <c r="BI33" s="488">
        <f>IF(BF$1="","",SUMIF($H26:$H33,MID($H33,3,10),BI26:BI33))</f>
        <v>0</v>
      </c>
      <c r="BJ33" s="488">
        <f>IF(BF$1="","",SUMIF($H26:$H33,MID($H33,3,10),BJ26:BJ33))</f>
        <v>0</v>
      </c>
      <c r="BK33" s="407"/>
      <c r="BL33" s="323"/>
      <c r="BM33" s="103">
        <f>IF(BM$1="","",SUMIF($H27:$H32,MID($H33,3,10),BM27:BM32))</f>
        <v>0</v>
      </c>
      <c r="BN33" s="103">
        <f>IF(BM$1="","",SUMIF($H27:$H32,MID($H33,3,10),BN27:BN32))</f>
        <v>0</v>
      </c>
      <c r="BO33" s="103">
        <f t="shared" si="130"/>
        <v>0</v>
      </c>
      <c r="BP33" s="488">
        <f>IF(BM$1="","",SUMIF($H26:$H33,MID($H33,3,10),BP26:BP33))</f>
        <v>0</v>
      </c>
      <c r="BQ33" s="488">
        <f>IF(BM$1="","",SUMIF($H26:$H33,MID($H33,3,10),BQ26:BQ33))</f>
        <v>0</v>
      </c>
      <c r="BR33" s="407"/>
      <c r="BS33" s="323"/>
      <c r="BT33" s="103">
        <f>IF(BT$1="","",SUMIF($H27:$H32,MID($H33,3,10),BT27:BT32))</f>
        <v>0</v>
      </c>
      <c r="BU33" s="103">
        <f>IF(BT$1="","",SUMIF($H27:$H32,MID($H33,3,10),BU27:BU32))</f>
        <v>0</v>
      </c>
      <c r="BV33" s="103">
        <f t="shared" si="133"/>
        <v>0</v>
      </c>
      <c r="BW33" s="488">
        <f>IF(BT$1="","",SUMIF($H26:$H33,MID($H33,3,10),BW26:BW33))</f>
        <v>0</v>
      </c>
      <c r="BX33" s="488">
        <f>IF(BT$1="","",SUMIF($H26:$H33,MID($H33,3,10),BX26:BX33))</f>
        <v>0</v>
      </c>
      <c r="BY33" s="407"/>
      <c r="BZ33" s="323"/>
      <c r="CA33" s="103">
        <f>IF(CA$1="","",SUMIF($H27:$H32,MID($H33,3,10),CA27:CA32))</f>
        <v>0</v>
      </c>
      <c r="CB33" s="103">
        <f>IF(CA$1="","",SUMIF($H27:$H32,MID($H33,3,10),CB27:CB32))</f>
        <v>0</v>
      </c>
      <c r="CC33" s="103">
        <f t="shared" si="136"/>
        <v>0</v>
      </c>
      <c r="CD33" s="488">
        <f>IF(CA$1="","",SUMIF($H26:$H33,MID($H33,3,10),CD26:CD33))</f>
        <v>0</v>
      </c>
      <c r="CE33" s="488">
        <f>IF(CA$1="","",SUMIF($H26:$H33,MID($H33,3,10),CE26:CE33))</f>
        <v>0</v>
      </c>
      <c r="CF33" s="407"/>
      <c r="CG33" s="323"/>
      <c r="CH33" s="103">
        <f>IF(CH$1="","",SUMIF($H27:$H32,MID($H33,3,10),CH27:CH32))</f>
        <v>0</v>
      </c>
      <c r="CI33" s="103">
        <f>IF(CH$1="","",SUMIF($H27:$H32,MID($H33,3,10),CI27:CI32))</f>
        <v>0</v>
      </c>
      <c r="CJ33" s="103">
        <f t="shared" si="139"/>
        <v>0</v>
      </c>
      <c r="CK33" s="488">
        <f>IF(CH$1="","",SUMIF($H26:$H33,MID($H33,3,10),CK26:CK33))</f>
        <v>0</v>
      </c>
      <c r="CL33" s="488">
        <f>IF(CH$1="","",SUMIF($H26:$H33,MID($H33,3,10),CL26:CL33))</f>
        <v>0</v>
      </c>
      <c r="CM33" s="407"/>
      <c r="CN33" s="323"/>
      <c r="CO33" s="103">
        <f>IF(CO$1="","",SUMIF($H27:$H32,MID($H33,3,10),CO27:CO32))</f>
        <v>0</v>
      </c>
      <c r="CP33" s="103">
        <f>IF(CO$1="","",SUMIF($H27:$H32,MID($H33,3,10),CP27:CP32))</f>
        <v>0</v>
      </c>
      <c r="CQ33" s="103">
        <f t="shared" si="142"/>
        <v>0</v>
      </c>
      <c r="CR33" s="488">
        <f>IF(CO$1="","",SUMIF($H26:$H33,MID($H33,3,10),CR26:CR33))</f>
        <v>0</v>
      </c>
      <c r="CS33" s="488">
        <f>IF(CO$1="","",SUMIF($H26:$H33,MID($H33,3,10),CS26:CS33))</f>
        <v>0</v>
      </c>
      <c r="CT33" s="407"/>
      <c r="CU33" s="323"/>
      <c r="CV33" s="103">
        <f>IF(CV$1="","",SUMIF($H27:$H32,MID($H33,3,10),CV27:CV32))</f>
        <v>0</v>
      </c>
      <c r="CW33" s="103">
        <f>IF(CV$1="","",SUMIF($H27:$H32,MID($H33,3,10),CW27:CW32))</f>
        <v>0</v>
      </c>
      <c r="CX33" s="103">
        <f t="shared" si="145"/>
        <v>0</v>
      </c>
      <c r="CY33" s="488">
        <f>IF(CV$1="","",SUMIF($H26:$H33,MID($H33,3,10),CY26:CY33))</f>
        <v>0</v>
      </c>
      <c r="CZ33" s="488">
        <f>IF(CV$1="","",SUMIF($H26:$H33,MID($H33,3,10),CZ26:CZ33))</f>
        <v>0</v>
      </c>
      <c r="DA33" s="407"/>
      <c r="DB33" s="323"/>
      <c r="DC33" s="103">
        <f>IF(DC$1="","",SUMIF($H27:$H32,MID($H33,3,10),DC27:DC32))</f>
        <v>0</v>
      </c>
      <c r="DD33" s="103">
        <f>IF(DC$1="","",SUMIF($H27:$H32,MID($H33,3,10),DD27:DD32))</f>
        <v>0</v>
      </c>
      <c r="DE33" s="103">
        <f t="shared" si="148"/>
        <v>0</v>
      </c>
      <c r="DF33" s="488">
        <f>IF(DC$1="","",SUMIF($H26:$H33,MID($H33,3,10),DF26:DF33))</f>
        <v>0</v>
      </c>
      <c r="DG33" s="488">
        <f>IF(DC$1="","",SUMIF($H26:$H33,MID($H33,3,10),DG26:DG33))</f>
        <v>0</v>
      </c>
      <c r="DH33" s="407"/>
      <c r="DI33" s="323"/>
      <c r="DJ33" s="103">
        <f>IF(DJ$1="","",SUMIF($H27:$H32,MID($H33,3,10),DJ27:DJ32))</f>
        <v>0</v>
      </c>
      <c r="DK33" s="103">
        <f>IF(DJ$1="","",SUMIF($H27:$H32,MID($H33,3,10),DK27:DK32))</f>
        <v>0</v>
      </c>
      <c r="DL33" s="103">
        <f t="shared" si="151"/>
        <v>0</v>
      </c>
      <c r="DM33" s="488">
        <f>IF(DJ$1="","",SUMIF($H26:$H33,MID($H33,3,10),DM26:DM33))</f>
        <v>0</v>
      </c>
      <c r="DN33" s="488">
        <f>IF(DJ$1="","",SUMIF($H26:$H33,MID($H33,3,10),DN26:DN33))</f>
        <v>0</v>
      </c>
      <c r="DO33" s="407"/>
      <c r="DP33" s="323"/>
      <c r="DQ33" s="103">
        <f>IF(DQ$1="","",SUMIF($H27:$H32,MID($H33,3,10),DQ27:DQ32))</f>
        <v>0</v>
      </c>
      <c r="DR33" s="103">
        <f>IF(DQ$1="","",SUMIF($H27:$H32,MID($H33,3,10),DR27:DR32))</f>
        <v>0</v>
      </c>
      <c r="DS33" s="103">
        <f t="shared" si="154"/>
        <v>0</v>
      </c>
      <c r="DT33" s="488">
        <f>IF(DQ$1="","",SUMIF($H26:$H33,MID($H33,3,10),DT26:DT33))</f>
        <v>0</v>
      </c>
      <c r="DU33" s="488">
        <f>IF(DQ$1="","",SUMIF($H26:$H33,MID($H33,3,10),DU26:DU33))</f>
        <v>0</v>
      </c>
      <c r="DV33" s="407"/>
    </row>
    <row r="34" spans="1:126" ht="14.25" customHeight="1" x14ac:dyDescent="0.2">
      <c r="A34" s="125" t="s">
        <v>80</v>
      </c>
      <c r="B34" s="118"/>
      <c r="C34" s="118"/>
      <c r="D34" s="118"/>
      <c r="E34" s="118"/>
      <c r="F34" s="119"/>
      <c r="H34" s="322"/>
      <c r="I34" s="414"/>
      <c r="J34" s="414"/>
      <c r="K34" s="414"/>
      <c r="L34" s="499"/>
      <c r="M34" s="499"/>
      <c r="N34" s="412"/>
      <c r="O34" s="323"/>
      <c r="P34" s="414"/>
      <c r="Q34" s="414"/>
      <c r="R34" s="414"/>
      <c r="S34" s="499"/>
      <c r="T34" s="499"/>
      <c r="U34" s="412"/>
      <c r="V34" s="323"/>
      <c r="W34" s="414"/>
      <c r="X34" s="414"/>
      <c r="Y34" s="414"/>
      <c r="Z34" s="499"/>
      <c r="AA34" s="499"/>
      <c r="AB34" s="412"/>
      <c r="AC34" s="323"/>
      <c r="AD34" s="414"/>
      <c r="AE34" s="414"/>
      <c r="AF34" s="414"/>
      <c r="AG34" s="499"/>
      <c r="AH34" s="499"/>
      <c r="AI34" s="412"/>
      <c r="AJ34" s="323"/>
      <c r="AK34" s="414"/>
      <c r="AL34" s="414"/>
      <c r="AM34" s="414"/>
      <c r="AN34" s="499"/>
      <c r="AO34" s="499"/>
      <c r="AP34" s="412"/>
      <c r="AQ34" s="323"/>
      <c r="AR34" s="414"/>
      <c r="AS34" s="414"/>
      <c r="AT34" s="414"/>
      <c r="AU34" s="499"/>
      <c r="AV34" s="499"/>
      <c r="AW34" s="412"/>
      <c r="AX34" s="323"/>
      <c r="AY34" s="414"/>
      <c r="AZ34" s="414"/>
      <c r="BA34" s="414"/>
      <c r="BB34" s="499"/>
      <c r="BC34" s="499"/>
      <c r="BD34" s="412"/>
      <c r="BE34" s="323"/>
      <c r="BF34" s="414"/>
      <c r="BG34" s="414"/>
      <c r="BH34" s="414"/>
      <c r="BI34" s="499"/>
      <c r="BJ34" s="499"/>
      <c r="BK34" s="412"/>
      <c r="BL34" s="323"/>
      <c r="BM34" s="414"/>
      <c r="BN34" s="414"/>
      <c r="BO34" s="414"/>
      <c r="BP34" s="499"/>
      <c r="BQ34" s="499"/>
      <c r="BR34" s="412"/>
      <c r="BS34" s="323"/>
      <c r="BT34" s="414"/>
      <c r="BU34" s="414"/>
      <c r="BV34" s="414"/>
      <c r="BW34" s="499"/>
      <c r="BX34" s="499"/>
      <c r="BY34" s="412"/>
      <c r="BZ34" s="323"/>
      <c r="CA34" s="414"/>
      <c r="CB34" s="414"/>
      <c r="CC34" s="414"/>
      <c r="CD34" s="499"/>
      <c r="CE34" s="499"/>
      <c r="CF34" s="412"/>
      <c r="CG34" s="323"/>
      <c r="CH34" s="414"/>
      <c r="CI34" s="414"/>
      <c r="CJ34" s="414"/>
      <c r="CK34" s="499"/>
      <c r="CL34" s="499"/>
      <c r="CM34" s="412"/>
      <c r="CN34" s="323"/>
      <c r="CO34" s="414"/>
      <c r="CP34" s="414"/>
      <c r="CQ34" s="414"/>
      <c r="CR34" s="499"/>
      <c r="CS34" s="499"/>
      <c r="CT34" s="412"/>
      <c r="CU34" s="323"/>
      <c r="CV34" s="414"/>
      <c r="CW34" s="414"/>
      <c r="CX34" s="414"/>
      <c r="CY34" s="499"/>
      <c r="CZ34" s="499"/>
      <c r="DA34" s="412"/>
      <c r="DB34" s="323"/>
      <c r="DC34" s="414"/>
      <c r="DD34" s="414"/>
      <c r="DE34" s="414"/>
      <c r="DF34" s="499"/>
      <c r="DG34" s="499"/>
      <c r="DH34" s="412"/>
      <c r="DI34" s="323"/>
      <c r="DJ34" s="414"/>
      <c r="DK34" s="414"/>
      <c r="DL34" s="414"/>
      <c r="DM34" s="499"/>
      <c r="DN34" s="499"/>
      <c r="DO34" s="412"/>
      <c r="DP34" s="323"/>
      <c r="DQ34" s="414"/>
      <c r="DR34" s="414"/>
      <c r="DS34" s="414"/>
      <c r="DT34" s="499"/>
      <c r="DU34" s="499"/>
      <c r="DV34" s="412"/>
    </row>
    <row r="35" spans="1:126" outlineLevel="1" x14ac:dyDescent="0.2">
      <c r="A35" s="336" t="s">
        <v>5</v>
      </c>
      <c r="B35" s="158"/>
      <c r="C35" s="56"/>
      <c r="D35" s="56"/>
      <c r="E35" s="110">
        <f t="shared" ref="E35:E46" si="155">SUM(C35:D35)</f>
        <v>0</v>
      </c>
      <c r="F35" s="147"/>
      <c r="G35" s="18" t="s">
        <v>263</v>
      </c>
      <c r="H35" s="322" t="s">
        <v>361</v>
      </c>
      <c r="I35" s="79">
        <f t="shared" ref="I35:I40" si="156">IF(K$1="Rejected",C35,IF(L35="",C35,SUM(C35,L35)))</f>
        <v>0</v>
      </c>
      <c r="J35" s="79">
        <f t="shared" ref="J35:J40" si="157">IF(K$1="Rejected",D35,IF(M35="",D35,SUM(D35,M35)))</f>
        <v>0</v>
      </c>
      <c r="K35" s="110">
        <f t="shared" ref="K35:K40" si="158">IF(I$1="","",SUM(I35:J35))</f>
        <v>0</v>
      </c>
      <c r="L35" s="535"/>
      <c r="M35" s="535"/>
      <c r="N35" s="407"/>
      <c r="O35" s="323"/>
      <c r="P35" s="79">
        <f t="shared" ref="P35:P40" si="159">IF(R$1="Rejected",I35,IF(S35="",I35,SUM(I35,S35)))</f>
        <v>0</v>
      </c>
      <c r="Q35" s="79">
        <f t="shared" ref="Q35:Q40" si="160">IF(R$1="Rejected",J35,IF(T35="",J35,SUM(J35,T35)))</f>
        <v>0</v>
      </c>
      <c r="R35" s="110">
        <f t="shared" ref="R35:R40" si="161">IF(P$1="","",SUM(P35:Q35))</f>
        <v>0</v>
      </c>
      <c r="S35" s="535"/>
      <c r="T35" s="535"/>
      <c r="U35" s="407"/>
      <c r="V35" s="323"/>
      <c r="W35" s="79">
        <f t="shared" ref="W35:W40" si="162">IF(Y$1="Rejected",P35,IF(Z35="",P35,SUM(P35,Z35)))</f>
        <v>0</v>
      </c>
      <c r="X35" s="79">
        <f t="shared" ref="X35:X40" si="163">IF(Y$1="Rejected",Q35,IF(AA35="",Q35,SUM(Q35,AA35)))</f>
        <v>0</v>
      </c>
      <c r="Y35" s="110">
        <f t="shared" ref="Y35:Y40" si="164">IF(W$1="","",SUM(W35:X35))</f>
        <v>0</v>
      </c>
      <c r="Z35" s="535"/>
      <c r="AA35" s="535"/>
      <c r="AB35" s="407"/>
      <c r="AC35" s="323"/>
      <c r="AD35" s="79">
        <f t="shared" ref="AD35:AD40" si="165">IF(AF$1="Rejected",W35,IF(AG35="",W35,SUM(W35,AG35)))</f>
        <v>0</v>
      </c>
      <c r="AE35" s="79">
        <f t="shared" ref="AE35:AE40" si="166">IF(AF$1="Rejected",X35,IF(AH35="",X35,SUM(X35,AH35)))</f>
        <v>0</v>
      </c>
      <c r="AF35" s="110">
        <f t="shared" ref="AF35:AF40" si="167">IF(AD$1="","",SUM(AD35:AE35))</f>
        <v>0</v>
      </c>
      <c r="AG35" s="535"/>
      <c r="AH35" s="535"/>
      <c r="AI35" s="407"/>
      <c r="AJ35" s="323"/>
      <c r="AK35" s="79">
        <f t="shared" ref="AK35:AK40" si="168">IF(AM$1="Rejected",AD35,IF(AN35="",AD35,SUM(AD35,AN35)))</f>
        <v>0</v>
      </c>
      <c r="AL35" s="79">
        <f t="shared" ref="AL35:AL40" si="169">IF(AM$1="Rejected",AE35,IF(AO35="",AE35,SUM(AE35,AO35)))</f>
        <v>0</v>
      </c>
      <c r="AM35" s="110">
        <f t="shared" ref="AM35:AM40" si="170">IF(AK$1="","",SUM(AK35:AL35))</f>
        <v>0</v>
      </c>
      <c r="AN35" s="535"/>
      <c r="AO35" s="535"/>
      <c r="AP35" s="407"/>
      <c r="AQ35" s="323"/>
      <c r="AR35" s="79">
        <f t="shared" ref="AR35:AR40" si="171">IF(AT$1="Rejected",AK35,IF(AU35="",AK35,SUM(AK35,AU35)))</f>
        <v>0</v>
      </c>
      <c r="AS35" s="79">
        <f t="shared" ref="AS35:AS40" si="172">IF(AT$1="Rejected",AL35,IF(AV35="",AL35,SUM(AL35,AV35)))</f>
        <v>0</v>
      </c>
      <c r="AT35" s="110">
        <f t="shared" ref="AT35:AT40" si="173">IF(AR$1="","",SUM(AR35:AS35))</f>
        <v>0</v>
      </c>
      <c r="AU35" s="535"/>
      <c r="AV35" s="535"/>
      <c r="AW35" s="407"/>
      <c r="AX35" s="323"/>
      <c r="AY35" s="79">
        <f t="shared" ref="AY35:AY40" si="174">IF(BA$1="Rejected",AR35,IF(BB35="",AR35,SUM(AR35,BB35)))</f>
        <v>0</v>
      </c>
      <c r="AZ35" s="79">
        <f t="shared" ref="AZ35:AZ40" si="175">IF(BA$1="Rejected",AS35,IF(BC35="",AS35,SUM(AS35,BC35)))</f>
        <v>0</v>
      </c>
      <c r="BA35" s="110">
        <f t="shared" ref="BA35:BA40" si="176">IF(AY$1="","",SUM(AY35:AZ35))</f>
        <v>0</v>
      </c>
      <c r="BB35" s="535"/>
      <c r="BC35" s="535"/>
      <c r="BD35" s="407"/>
      <c r="BE35" s="323"/>
      <c r="BF35" s="79">
        <f t="shared" ref="BF35:BF40" si="177">IF(BH$1="Rejected",AY35,IF(BI35="",AY35,SUM(AY35,BI35)))</f>
        <v>0</v>
      </c>
      <c r="BG35" s="79">
        <f t="shared" ref="BG35:BG40" si="178">IF(BH$1="Rejected",AZ35,IF(BJ35="",AZ35,SUM(AZ35,BJ35)))</f>
        <v>0</v>
      </c>
      <c r="BH35" s="110">
        <f t="shared" ref="BH35:BH40" si="179">IF(BF$1="","",SUM(BF35:BG35))</f>
        <v>0</v>
      </c>
      <c r="BI35" s="535"/>
      <c r="BJ35" s="535"/>
      <c r="BK35" s="407"/>
      <c r="BL35" s="323"/>
      <c r="BM35" s="79">
        <f t="shared" ref="BM35:BM40" si="180">IF(BO$1="Rejected",BF35,IF(BP35="",BF35,SUM(BF35,BP35)))</f>
        <v>0</v>
      </c>
      <c r="BN35" s="79">
        <f t="shared" ref="BN35:BN40" si="181">IF(BO$1="Rejected",BG35,IF(BQ35="",BG35,SUM(BG35,BQ35)))</f>
        <v>0</v>
      </c>
      <c r="BO35" s="110">
        <f t="shared" ref="BO35:BO40" si="182">IF(BM$1="","",SUM(BM35:BN35))</f>
        <v>0</v>
      </c>
      <c r="BP35" s="535"/>
      <c r="BQ35" s="535"/>
      <c r="BR35" s="407"/>
      <c r="BS35" s="323"/>
      <c r="BT35" s="79">
        <f t="shared" ref="BT35:BT40" si="183">IF(BV$1="Rejected",BM35,IF(BW35="",BM35,SUM(BM35,BW35)))</f>
        <v>0</v>
      </c>
      <c r="BU35" s="79">
        <f t="shared" ref="BU35:BU40" si="184">IF(BV$1="Rejected",BN35,IF(BX35="",BN35,SUM(BN35,BX35)))</f>
        <v>0</v>
      </c>
      <c r="BV35" s="110">
        <f t="shared" ref="BV35:BV40" si="185">IF(BT$1="","",SUM(BT35:BU35))</f>
        <v>0</v>
      </c>
      <c r="BW35" s="535"/>
      <c r="BX35" s="535"/>
      <c r="BY35" s="407"/>
      <c r="BZ35" s="323"/>
      <c r="CA35" s="79">
        <f t="shared" ref="CA35:CA40" si="186">IF(CC$1="Rejected",BT35,IF(CD35="",BT35,SUM(BT35,CD35)))</f>
        <v>0</v>
      </c>
      <c r="CB35" s="79">
        <f t="shared" ref="CB35:CB40" si="187">IF(CC$1="Rejected",BU35,IF(CE35="",BU35,SUM(BU35,CE35)))</f>
        <v>0</v>
      </c>
      <c r="CC35" s="110">
        <f t="shared" ref="CC35:CC40" si="188">IF(CA$1="","",SUM(CA35:CB35))</f>
        <v>0</v>
      </c>
      <c r="CD35" s="535"/>
      <c r="CE35" s="535"/>
      <c r="CF35" s="407"/>
      <c r="CG35" s="323"/>
      <c r="CH35" s="79">
        <f t="shared" ref="CH35:CH40" si="189">IF(CJ$1="Rejected",CA35,IF(CK35="",CA35,SUM(CA35,CK35)))</f>
        <v>0</v>
      </c>
      <c r="CI35" s="79">
        <f t="shared" ref="CI35:CI40" si="190">IF(CJ$1="Rejected",CB35,IF(CL35="",CB35,SUM(CB35,CL35)))</f>
        <v>0</v>
      </c>
      <c r="CJ35" s="110">
        <f t="shared" ref="CJ35:CJ40" si="191">IF(CH$1="","",SUM(CH35:CI35))</f>
        <v>0</v>
      </c>
      <c r="CK35" s="535"/>
      <c r="CL35" s="535"/>
      <c r="CM35" s="407"/>
      <c r="CN35" s="323"/>
      <c r="CO35" s="79">
        <f t="shared" ref="CO35:CO40" si="192">IF(CQ$1="Rejected",CH35,IF(CR35="",CH35,SUM(CH35,CR35)))</f>
        <v>0</v>
      </c>
      <c r="CP35" s="79">
        <f t="shared" ref="CP35:CP40" si="193">IF(CQ$1="Rejected",CI35,IF(CS35="",CI35,SUM(CI35,CS35)))</f>
        <v>0</v>
      </c>
      <c r="CQ35" s="110">
        <f t="shared" ref="CQ35:CQ40" si="194">IF(CO$1="","",SUM(CO35:CP35))</f>
        <v>0</v>
      </c>
      <c r="CR35" s="535"/>
      <c r="CS35" s="535"/>
      <c r="CT35" s="407"/>
      <c r="CU35" s="323"/>
      <c r="CV35" s="79">
        <f t="shared" ref="CV35:CV40" si="195">IF(CX$1="Rejected",CO35,IF(CY35="",CO35,SUM(CO35,CY35)))</f>
        <v>0</v>
      </c>
      <c r="CW35" s="79">
        <f t="shared" ref="CW35:CW40" si="196">IF(CX$1="Rejected",CP35,IF(CZ35="",CP35,SUM(CP35,CZ35)))</f>
        <v>0</v>
      </c>
      <c r="CX35" s="110">
        <f t="shared" ref="CX35:CX40" si="197">IF(CV$1="","",SUM(CV35:CW35))</f>
        <v>0</v>
      </c>
      <c r="CY35" s="535"/>
      <c r="CZ35" s="535"/>
      <c r="DA35" s="407"/>
      <c r="DB35" s="323"/>
      <c r="DC35" s="79">
        <f t="shared" ref="DC35:DC40" si="198">IF(DE$1="Rejected",CV35,IF(DF35="",CV35,SUM(CV35,DF35)))</f>
        <v>0</v>
      </c>
      <c r="DD35" s="79">
        <f t="shared" ref="DD35:DD40" si="199">IF(DE$1="Rejected",CW35,IF(DG35="",CW35,SUM(CW35,DG35)))</f>
        <v>0</v>
      </c>
      <c r="DE35" s="110">
        <f t="shared" ref="DE35:DE40" si="200">IF(DC$1="","",SUM(DC35:DD35))</f>
        <v>0</v>
      </c>
      <c r="DF35" s="535"/>
      <c r="DG35" s="535"/>
      <c r="DH35" s="407"/>
      <c r="DI35" s="323"/>
      <c r="DJ35" s="79">
        <f t="shared" ref="DJ35:DJ40" si="201">IF(DL$1="Rejected",DC35,IF(DM35="",DC35,SUM(DC35,DM35)))</f>
        <v>0</v>
      </c>
      <c r="DK35" s="79">
        <f t="shared" ref="DK35:DK40" si="202">IF(DL$1="Rejected",DD35,IF(DN35="",DD35,SUM(DD35,DN35)))</f>
        <v>0</v>
      </c>
      <c r="DL35" s="110">
        <f t="shared" ref="DL35:DL40" si="203">IF(DJ$1="","",SUM(DJ35:DK35))</f>
        <v>0</v>
      </c>
      <c r="DM35" s="535"/>
      <c r="DN35" s="535"/>
      <c r="DO35" s="407"/>
      <c r="DP35" s="323"/>
      <c r="DQ35" s="79">
        <f t="shared" ref="DQ35:DQ40" si="204">IF(DS$1="Rejected",DJ35,IF(DT35="",DJ35,SUM(DJ35,DT35)))</f>
        <v>0</v>
      </c>
      <c r="DR35" s="79">
        <f t="shared" ref="DR35:DR40" si="205">IF(DS$1="Rejected",DK35,IF(DU35="",DK35,SUM(DK35,DU35)))</f>
        <v>0</v>
      </c>
      <c r="DS35" s="110">
        <f t="shared" ref="DS35:DS40" si="206">IF(DQ$1="","",SUM(DQ35:DR35))</f>
        <v>0</v>
      </c>
      <c r="DT35" s="535"/>
      <c r="DU35" s="535"/>
      <c r="DV35" s="407"/>
    </row>
    <row r="36" spans="1:126" outlineLevel="1" x14ac:dyDescent="0.2">
      <c r="A36" s="336" t="s">
        <v>262</v>
      </c>
      <c r="B36" s="158"/>
      <c r="C36" s="56"/>
      <c r="D36" s="56"/>
      <c r="E36" s="110">
        <f t="shared" si="155"/>
        <v>0</v>
      </c>
      <c r="F36" s="148"/>
      <c r="G36" s="18" t="s">
        <v>264</v>
      </c>
      <c r="H36" s="322" t="s">
        <v>361</v>
      </c>
      <c r="I36" s="79">
        <f t="shared" si="156"/>
        <v>0</v>
      </c>
      <c r="J36" s="79">
        <f t="shared" si="157"/>
        <v>0</v>
      </c>
      <c r="K36" s="110">
        <f t="shared" si="158"/>
        <v>0</v>
      </c>
      <c r="L36" s="535"/>
      <c r="M36" s="535"/>
      <c r="N36" s="407"/>
      <c r="O36" s="323"/>
      <c r="P36" s="79">
        <f t="shared" si="159"/>
        <v>0</v>
      </c>
      <c r="Q36" s="79">
        <f t="shared" si="160"/>
        <v>0</v>
      </c>
      <c r="R36" s="110">
        <f t="shared" si="161"/>
        <v>0</v>
      </c>
      <c r="S36" s="535"/>
      <c r="T36" s="535"/>
      <c r="U36" s="407"/>
      <c r="V36" s="323"/>
      <c r="W36" s="79">
        <f t="shared" si="162"/>
        <v>0</v>
      </c>
      <c r="X36" s="79">
        <f t="shared" si="163"/>
        <v>0</v>
      </c>
      <c r="Y36" s="110">
        <f t="shared" si="164"/>
        <v>0</v>
      </c>
      <c r="Z36" s="535"/>
      <c r="AA36" s="535"/>
      <c r="AB36" s="407"/>
      <c r="AC36" s="323"/>
      <c r="AD36" s="79">
        <f t="shared" si="165"/>
        <v>0</v>
      </c>
      <c r="AE36" s="79">
        <f t="shared" si="166"/>
        <v>0</v>
      </c>
      <c r="AF36" s="110">
        <f t="shared" si="167"/>
        <v>0</v>
      </c>
      <c r="AG36" s="535"/>
      <c r="AH36" s="535"/>
      <c r="AI36" s="407"/>
      <c r="AJ36" s="323"/>
      <c r="AK36" s="79">
        <f t="shared" si="168"/>
        <v>0</v>
      </c>
      <c r="AL36" s="79">
        <f t="shared" si="169"/>
        <v>0</v>
      </c>
      <c r="AM36" s="110">
        <f t="shared" si="170"/>
        <v>0</v>
      </c>
      <c r="AN36" s="535"/>
      <c r="AO36" s="535"/>
      <c r="AP36" s="407"/>
      <c r="AQ36" s="323"/>
      <c r="AR36" s="79">
        <f t="shared" si="171"/>
        <v>0</v>
      </c>
      <c r="AS36" s="79">
        <f t="shared" si="172"/>
        <v>0</v>
      </c>
      <c r="AT36" s="110">
        <f t="shared" si="173"/>
        <v>0</v>
      </c>
      <c r="AU36" s="535"/>
      <c r="AV36" s="535"/>
      <c r="AW36" s="407"/>
      <c r="AX36" s="323"/>
      <c r="AY36" s="79">
        <f t="shared" si="174"/>
        <v>0</v>
      </c>
      <c r="AZ36" s="79">
        <f t="shared" si="175"/>
        <v>0</v>
      </c>
      <c r="BA36" s="110">
        <f t="shared" si="176"/>
        <v>0</v>
      </c>
      <c r="BB36" s="535"/>
      <c r="BC36" s="535"/>
      <c r="BD36" s="407"/>
      <c r="BE36" s="323"/>
      <c r="BF36" s="79">
        <f t="shared" si="177"/>
        <v>0</v>
      </c>
      <c r="BG36" s="79">
        <f t="shared" si="178"/>
        <v>0</v>
      </c>
      <c r="BH36" s="110">
        <f t="shared" si="179"/>
        <v>0</v>
      </c>
      <c r="BI36" s="535"/>
      <c r="BJ36" s="535"/>
      <c r="BK36" s="407"/>
      <c r="BL36" s="323"/>
      <c r="BM36" s="79">
        <f t="shared" si="180"/>
        <v>0</v>
      </c>
      <c r="BN36" s="79">
        <f t="shared" si="181"/>
        <v>0</v>
      </c>
      <c r="BO36" s="110">
        <f t="shared" si="182"/>
        <v>0</v>
      </c>
      <c r="BP36" s="535"/>
      <c r="BQ36" s="535"/>
      <c r="BR36" s="407"/>
      <c r="BS36" s="323"/>
      <c r="BT36" s="79">
        <f t="shared" si="183"/>
        <v>0</v>
      </c>
      <c r="BU36" s="79">
        <f t="shared" si="184"/>
        <v>0</v>
      </c>
      <c r="BV36" s="110">
        <f t="shared" si="185"/>
        <v>0</v>
      </c>
      <c r="BW36" s="535"/>
      <c r="BX36" s="535"/>
      <c r="BY36" s="407"/>
      <c r="BZ36" s="323"/>
      <c r="CA36" s="79">
        <f t="shared" si="186"/>
        <v>0</v>
      </c>
      <c r="CB36" s="79">
        <f t="shared" si="187"/>
        <v>0</v>
      </c>
      <c r="CC36" s="110">
        <f t="shared" si="188"/>
        <v>0</v>
      </c>
      <c r="CD36" s="535"/>
      <c r="CE36" s="535"/>
      <c r="CF36" s="407"/>
      <c r="CG36" s="323"/>
      <c r="CH36" s="79">
        <f t="shared" si="189"/>
        <v>0</v>
      </c>
      <c r="CI36" s="79">
        <f t="shared" si="190"/>
        <v>0</v>
      </c>
      <c r="CJ36" s="110">
        <f t="shared" si="191"/>
        <v>0</v>
      </c>
      <c r="CK36" s="535"/>
      <c r="CL36" s="535"/>
      <c r="CM36" s="407"/>
      <c r="CN36" s="323"/>
      <c r="CO36" s="79">
        <f t="shared" si="192"/>
        <v>0</v>
      </c>
      <c r="CP36" s="79">
        <f t="shared" si="193"/>
        <v>0</v>
      </c>
      <c r="CQ36" s="110">
        <f t="shared" si="194"/>
        <v>0</v>
      </c>
      <c r="CR36" s="535"/>
      <c r="CS36" s="535"/>
      <c r="CT36" s="407"/>
      <c r="CU36" s="323"/>
      <c r="CV36" s="79">
        <f t="shared" si="195"/>
        <v>0</v>
      </c>
      <c r="CW36" s="79">
        <f t="shared" si="196"/>
        <v>0</v>
      </c>
      <c r="CX36" s="110">
        <f t="shared" si="197"/>
        <v>0</v>
      </c>
      <c r="CY36" s="535"/>
      <c r="CZ36" s="535"/>
      <c r="DA36" s="407"/>
      <c r="DB36" s="323"/>
      <c r="DC36" s="79">
        <f t="shared" si="198"/>
        <v>0</v>
      </c>
      <c r="DD36" s="79">
        <f t="shared" si="199"/>
        <v>0</v>
      </c>
      <c r="DE36" s="110">
        <f t="shared" si="200"/>
        <v>0</v>
      </c>
      <c r="DF36" s="535"/>
      <c r="DG36" s="535"/>
      <c r="DH36" s="407"/>
      <c r="DI36" s="323"/>
      <c r="DJ36" s="79">
        <f t="shared" si="201"/>
        <v>0</v>
      </c>
      <c r="DK36" s="79">
        <f t="shared" si="202"/>
        <v>0</v>
      </c>
      <c r="DL36" s="110">
        <f t="shared" si="203"/>
        <v>0</v>
      </c>
      <c r="DM36" s="535"/>
      <c r="DN36" s="535"/>
      <c r="DO36" s="407"/>
      <c r="DP36" s="323"/>
      <c r="DQ36" s="79">
        <f t="shared" si="204"/>
        <v>0</v>
      </c>
      <c r="DR36" s="79">
        <f t="shared" si="205"/>
        <v>0</v>
      </c>
      <c r="DS36" s="110">
        <f t="shared" si="206"/>
        <v>0</v>
      </c>
      <c r="DT36" s="535"/>
      <c r="DU36" s="535"/>
      <c r="DV36" s="407"/>
    </row>
    <row r="37" spans="1:126" outlineLevel="1" x14ac:dyDescent="0.2">
      <c r="A37" s="336" t="s">
        <v>240</v>
      </c>
      <c r="B37" s="160"/>
      <c r="C37" s="56"/>
      <c r="D37" s="56"/>
      <c r="E37" s="110">
        <f t="shared" si="155"/>
        <v>0</v>
      </c>
      <c r="F37" s="148"/>
      <c r="G37" s="18" t="s">
        <v>265</v>
      </c>
      <c r="H37" s="322" t="s">
        <v>361</v>
      </c>
      <c r="I37" s="79">
        <f t="shared" si="156"/>
        <v>0</v>
      </c>
      <c r="J37" s="79">
        <f t="shared" si="157"/>
        <v>0</v>
      </c>
      <c r="K37" s="110">
        <f t="shared" si="158"/>
        <v>0</v>
      </c>
      <c r="L37" s="535"/>
      <c r="M37" s="535"/>
      <c r="N37" s="407"/>
      <c r="O37" s="323"/>
      <c r="P37" s="79">
        <f t="shared" si="159"/>
        <v>0</v>
      </c>
      <c r="Q37" s="79">
        <f t="shared" si="160"/>
        <v>0</v>
      </c>
      <c r="R37" s="110">
        <f t="shared" si="161"/>
        <v>0</v>
      </c>
      <c r="S37" s="535"/>
      <c r="T37" s="535"/>
      <c r="U37" s="407"/>
      <c r="V37" s="323"/>
      <c r="W37" s="79">
        <f t="shared" si="162"/>
        <v>0</v>
      </c>
      <c r="X37" s="79">
        <f t="shared" si="163"/>
        <v>0</v>
      </c>
      <c r="Y37" s="110">
        <f t="shared" si="164"/>
        <v>0</v>
      </c>
      <c r="Z37" s="535"/>
      <c r="AA37" s="535"/>
      <c r="AB37" s="407"/>
      <c r="AC37" s="323"/>
      <c r="AD37" s="79">
        <f t="shared" si="165"/>
        <v>0</v>
      </c>
      <c r="AE37" s="79">
        <f t="shared" si="166"/>
        <v>0</v>
      </c>
      <c r="AF37" s="110">
        <f t="shared" si="167"/>
        <v>0</v>
      </c>
      <c r="AG37" s="535"/>
      <c r="AH37" s="535"/>
      <c r="AI37" s="407"/>
      <c r="AJ37" s="323"/>
      <c r="AK37" s="79">
        <f t="shared" si="168"/>
        <v>0</v>
      </c>
      <c r="AL37" s="79">
        <f t="shared" si="169"/>
        <v>0</v>
      </c>
      <c r="AM37" s="110">
        <f t="shared" si="170"/>
        <v>0</v>
      </c>
      <c r="AN37" s="535"/>
      <c r="AO37" s="535"/>
      <c r="AP37" s="407"/>
      <c r="AQ37" s="323"/>
      <c r="AR37" s="79">
        <f t="shared" si="171"/>
        <v>0</v>
      </c>
      <c r="AS37" s="79">
        <f t="shared" si="172"/>
        <v>0</v>
      </c>
      <c r="AT37" s="110">
        <f t="shared" si="173"/>
        <v>0</v>
      </c>
      <c r="AU37" s="535"/>
      <c r="AV37" s="535"/>
      <c r="AW37" s="407"/>
      <c r="AX37" s="323"/>
      <c r="AY37" s="79">
        <f t="shared" si="174"/>
        <v>0</v>
      </c>
      <c r="AZ37" s="79">
        <f t="shared" si="175"/>
        <v>0</v>
      </c>
      <c r="BA37" s="110">
        <f t="shared" si="176"/>
        <v>0</v>
      </c>
      <c r="BB37" s="535"/>
      <c r="BC37" s="535"/>
      <c r="BD37" s="407"/>
      <c r="BE37" s="323"/>
      <c r="BF37" s="79">
        <f t="shared" si="177"/>
        <v>0</v>
      </c>
      <c r="BG37" s="79">
        <f t="shared" si="178"/>
        <v>0</v>
      </c>
      <c r="BH37" s="110">
        <f t="shared" si="179"/>
        <v>0</v>
      </c>
      <c r="BI37" s="535"/>
      <c r="BJ37" s="535"/>
      <c r="BK37" s="407"/>
      <c r="BL37" s="323"/>
      <c r="BM37" s="79">
        <f t="shared" si="180"/>
        <v>0</v>
      </c>
      <c r="BN37" s="79">
        <f t="shared" si="181"/>
        <v>0</v>
      </c>
      <c r="BO37" s="110">
        <f t="shared" si="182"/>
        <v>0</v>
      </c>
      <c r="BP37" s="535"/>
      <c r="BQ37" s="535"/>
      <c r="BR37" s="407"/>
      <c r="BS37" s="323"/>
      <c r="BT37" s="79">
        <f t="shared" si="183"/>
        <v>0</v>
      </c>
      <c r="BU37" s="79">
        <f t="shared" si="184"/>
        <v>0</v>
      </c>
      <c r="BV37" s="110">
        <f t="shared" si="185"/>
        <v>0</v>
      </c>
      <c r="BW37" s="535"/>
      <c r="BX37" s="535"/>
      <c r="BY37" s="407"/>
      <c r="BZ37" s="323"/>
      <c r="CA37" s="79">
        <f t="shared" si="186"/>
        <v>0</v>
      </c>
      <c r="CB37" s="79">
        <f t="shared" si="187"/>
        <v>0</v>
      </c>
      <c r="CC37" s="110">
        <f t="shared" si="188"/>
        <v>0</v>
      </c>
      <c r="CD37" s="535"/>
      <c r="CE37" s="535"/>
      <c r="CF37" s="407"/>
      <c r="CG37" s="323"/>
      <c r="CH37" s="79">
        <f t="shared" si="189"/>
        <v>0</v>
      </c>
      <c r="CI37" s="79">
        <f t="shared" si="190"/>
        <v>0</v>
      </c>
      <c r="CJ37" s="110">
        <f t="shared" si="191"/>
        <v>0</v>
      </c>
      <c r="CK37" s="535"/>
      <c r="CL37" s="535"/>
      <c r="CM37" s="407"/>
      <c r="CN37" s="323"/>
      <c r="CO37" s="79">
        <f t="shared" si="192"/>
        <v>0</v>
      </c>
      <c r="CP37" s="79">
        <f t="shared" si="193"/>
        <v>0</v>
      </c>
      <c r="CQ37" s="110">
        <f t="shared" si="194"/>
        <v>0</v>
      </c>
      <c r="CR37" s="535"/>
      <c r="CS37" s="535"/>
      <c r="CT37" s="407"/>
      <c r="CU37" s="323"/>
      <c r="CV37" s="79">
        <f t="shared" si="195"/>
        <v>0</v>
      </c>
      <c r="CW37" s="79">
        <f t="shared" si="196"/>
        <v>0</v>
      </c>
      <c r="CX37" s="110">
        <f t="shared" si="197"/>
        <v>0</v>
      </c>
      <c r="CY37" s="535"/>
      <c r="CZ37" s="535"/>
      <c r="DA37" s="407"/>
      <c r="DB37" s="323"/>
      <c r="DC37" s="79">
        <f t="shared" si="198"/>
        <v>0</v>
      </c>
      <c r="DD37" s="79">
        <f t="shared" si="199"/>
        <v>0</v>
      </c>
      <c r="DE37" s="110">
        <f t="shared" si="200"/>
        <v>0</v>
      </c>
      <c r="DF37" s="535"/>
      <c r="DG37" s="535"/>
      <c r="DH37" s="407"/>
      <c r="DI37" s="323"/>
      <c r="DJ37" s="79">
        <f t="shared" si="201"/>
        <v>0</v>
      </c>
      <c r="DK37" s="79">
        <f t="shared" si="202"/>
        <v>0</v>
      </c>
      <c r="DL37" s="110">
        <f t="shared" si="203"/>
        <v>0</v>
      </c>
      <c r="DM37" s="535"/>
      <c r="DN37" s="535"/>
      <c r="DO37" s="407"/>
      <c r="DP37" s="323"/>
      <c r="DQ37" s="79">
        <f t="shared" si="204"/>
        <v>0</v>
      </c>
      <c r="DR37" s="79">
        <f t="shared" si="205"/>
        <v>0</v>
      </c>
      <c r="DS37" s="110">
        <f t="shared" si="206"/>
        <v>0</v>
      </c>
      <c r="DT37" s="535"/>
      <c r="DU37" s="535"/>
      <c r="DV37" s="407"/>
    </row>
    <row r="38" spans="1:126" outlineLevel="1" x14ac:dyDescent="0.2">
      <c r="A38" s="337" t="s">
        <v>237</v>
      </c>
      <c r="B38" s="160"/>
      <c r="C38" s="56"/>
      <c r="D38" s="56"/>
      <c r="E38" s="110">
        <f t="shared" si="155"/>
        <v>0</v>
      </c>
      <c r="F38" s="148"/>
      <c r="G38" s="18" t="s">
        <v>266</v>
      </c>
      <c r="H38" s="322" t="s">
        <v>361</v>
      </c>
      <c r="I38" s="79">
        <f t="shared" si="156"/>
        <v>0</v>
      </c>
      <c r="J38" s="79">
        <f t="shared" si="157"/>
        <v>0</v>
      </c>
      <c r="K38" s="110">
        <f t="shared" si="158"/>
        <v>0</v>
      </c>
      <c r="L38" s="535"/>
      <c r="M38" s="535"/>
      <c r="N38" s="407"/>
      <c r="O38" s="323"/>
      <c r="P38" s="79">
        <f t="shared" si="159"/>
        <v>0</v>
      </c>
      <c r="Q38" s="79">
        <f t="shared" si="160"/>
        <v>0</v>
      </c>
      <c r="R38" s="110">
        <f t="shared" si="161"/>
        <v>0</v>
      </c>
      <c r="S38" s="535"/>
      <c r="T38" s="535"/>
      <c r="U38" s="407"/>
      <c r="V38" s="323"/>
      <c r="W38" s="79">
        <f t="shared" si="162"/>
        <v>0</v>
      </c>
      <c r="X38" s="79">
        <f t="shared" si="163"/>
        <v>0</v>
      </c>
      <c r="Y38" s="110">
        <f t="shared" si="164"/>
        <v>0</v>
      </c>
      <c r="Z38" s="535"/>
      <c r="AA38" s="535"/>
      <c r="AB38" s="407"/>
      <c r="AC38" s="323"/>
      <c r="AD38" s="79">
        <f t="shared" si="165"/>
        <v>0</v>
      </c>
      <c r="AE38" s="79">
        <f t="shared" si="166"/>
        <v>0</v>
      </c>
      <c r="AF38" s="110">
        <f t="shared" si="167"/>
        <v>0</v>
      </c>
      <c r="AG38" s="535"/>
      <c r="AH38" s="535"/>
      <c r="AI38" s="407"/>
      <c r="AJ38" s="323"/>
      <c r="AK38" s="79">
        <f t="shared" si="168"/>
        <v>0</v>
      </c>
      <c r="AL38" s="79">
        <f t="shared" si="169"/>
        <v>0</v>
      </c>
      <c r="AM38" s="110">
        <f t="shared" si="170"/>
        <v>0</v>
      </c>
      <c r="AN38" s="535"/>
      <c r="AO38" s="535"/>
      <c r="AP38" s="407"/>
      <c r="AQ38" s="323"/>
      <c r="AR38" s="79">
        <f t="shared" si="171"/>
        <v>0</v>
      </c>
      <c r="AS38" s="79">
        <f t="shared" si="172"/>
        <v>0</v>
      </c>
      <c r="AT38" s="110">
        <f t="shared" si="173"/>
        <v>0</v>
      </c>
      <c r="AU38" s="535"/>
      <c r="AV38" s="535"/>
      <c r="AW38" s="407"/>
      <c r="AX38" s="323"/>
      <c r="AY38" s="79">
        <f t="shared" si="174"/>
        <v>0</v>
      </c>
      <c r="AZ38" s="79">
        <f t="shared" si="175"/>
        <v>0</v>
      </c>
      <c r="BA38" s="110">
        <f t="shared" si="176"/>
        <v>0</v>
      </c>
      <c r="BB38" s="535"/>
      <c r="BC38" s="535"/>
      <c r="BD38" s="407"/>
      <c r="BE38" s="323"/>
      <c r="BF38" s="79">
        <f t="shared" si="177"/>
        <v>0</v>
      </c>
      <c r="BG38" s="79">
        <f t="shared" si="178"/>
        <v>0</v>
      </c>
      <c r="BH38" s="110">
        <f t="shared" si="179"/>
        <v>0</v>
      </c>
      <c r="BI38" s="535"/>
      <c r="BJ38" s="535"/>
      <c r="BK38" s="407"/>
      <c r="BL38" s="323"/>
      <c r="BM38" s="79">
        <f t="shared" si="180"/>
        <v>0</v>
      </c>
      <c r="BN38" s="79">
        <f t="shared" si="181"/>
        <v>0</v>
      </c>
      <c r="BO38" s="110">
        <f t="shared" si="182"/>
        <v>0</v>
      </c>
      <c r="BP38" s="535"/>
      <c r="BQ38" s="535"/>
      <c r="BR38" s="407"/>
      <c r="BS38" s="323"/>
      <c r="BT38" s="79">
        <f t="shared" si="183"/>
        <v>0</v>
      </c>
      <c r="BU38" s="79">
        <f t="shared" si="184"/>
        <v>0</v>
      </c>
      <c r="BV38" s="110">
        <f t="shared" si="185"/>
        <v>0</v>
      </c>
      <c r="BW38" s="535"/>
      <c r="BX38" s="535"/>
      <c r="BY38" s="407"/>
      <c r="BZ38" s="323"/>
      <c r="CA38" s="79">
        <f t="shared" si="186"/>
        <v>0</v>
      </c>
      <c r="CB38" s="79">
        <f t="shared" si="187"/>
        <v>0</v>
      </c>
      <c r="CC38" s="110">
        <f t="shared" si="188"/>
        <v>0</v>
      </c>
      <c r="CD38" s="535"/>
      <c r="CE38" s="535"/>
      <c r="CF38" s="407"/>
      <c r="CG38" s="323"/>
      <c r="CH38" s="79">
        <f t="shared" si="189"/>
        <v>0</v>
      </c>
      <c r="CI38" s="79">
        <f t="shared" si="190"/>
        <v>0</v>
      </c>
      <c r="CJ38" s="110">
        <f t="shared" si="191"/>
        <v>0</v>
      </c>
      <c r="CK38" s="535"/>
      <c r="CL38" s="535"/>
      <c r="CM38" s="407"/>
      <c r="CN38" s="323"/>
      <c r="CO38" s="79">
        <f t="shared" si="192"/>
        <v>0</v>
      </c>
      <c r="CP38" s="79">
        <f t="shared" si="193"/>
        <v>0</v>
      </c>
      <c r="CQ38" s="110">
        <f t="shared" si="194"/>
        <v>0</v>
      </c>
      <c r="CR38" s="535"/>
      <c r="CS38" s="535"/>
      <c r="CT38" s="407"/>
      <c r="CU38" s="323"/>
      <c r="CV38" s="79">
        <f t="shared" si="195"/>
        <v>0</v>
      </c>
      <c r="CW38" s="79">
        <f t="shared" si="196"/>
        <v>0</v>
      </c>
      <c r="CX38" s="110">
        <f t="shared" si="197"/>
        <v>0</v>
      </c>
      <c r="CY38" s="535"/>
      <c r="CZ38" s="535"/>
      <c r="DA38" s="407"/>
      <c r="DB38" s="323"/>
      <c r="DC38" s="79">
        <f t="shared" si="198"/>
        <v>0</v>
      </c>
      <c r="DD38" s="79">
        <f t="shared" si="199"/>
        <v>0</v>
      </c>
      <c r="DE38" s="110">
        <f t="shared" si="200"/>
        <v>0</v>
      </c>
      <c r="DF38" s="535"/>
      <c r="DG38" s="535"/>
      <c r="DH38" s="407"/>
      <c r="DI38" s="323"/>
      <c r="DJ38" s="79">
        <f t="shared" si="201"/>
        <v>0</v>
      </c>
      <c r="DK38" s="79">
        <f t="shared" si="202"/>
        <v>0</v>
      </c>
      <c r="DL38" s="110">
        <f t="shared" si="203"/>
        <v>0</v>
      </c>
      <c r="DM38" s="535"/>
      <c r="DN38" s="535"/>
      <c r="DO38" s="407"/>
      <c r="DP38" s="323"/>
      <c r="DQ38" s="79">
        <f t="shared" si="204"/>
        <v>0</v>
      </c>
      <c r="DR38" s="79">
        <f t="shared" si="205"/>
        <v>0</v>
      </c>
      <c r="DS38" s="110">
        <f t="shared" si="206"/>
        <v>0</v>
      </c>
      <c r="DT38" s="535"/>
      <c r="DU38" s="535"/>
      <c r="DV38" s="407"/>
    </row>
    <row r="39" spans="1:126" outlineLevel="1" x14ac:dyDescent="0.2">
      <c r="A39" s="334" t="s">
        <v>8</v>
      </c>
      <c r="B39" s="161"/>
      <c r="C39" s="56"/>
      <c r="D39" s="56"/>
      <c r="E39" s="110">
        <f t="shared" si="155"/>
        <v>0</v>
      </c>
      <c r="F39" s="148"/>
      <c r="H39" s="322" t="s">
        <v>361</v>
      </c>
      <c r="I39" s="79">
        <f t="shared" si="156"/>
        <v>0</v>
      </c>
      <c r="J39" s="79">
        <f t="shared" si="157"/>
        <v>0</v>
      </c>
      <c r="K39" s="110">
        <f t="shared" si="158"/>
        <v>0</v>
      </c>
      <c r="L39" s="535"/>
      <c r="M39" s="535"/>
      <c r="N39" s="407"/>
      <c r="O39" s="323"/>
      <c r="P39" s="79">
        <f t="shared" si="159"/>
        <v>0</v>
      </c>
      <c r="Q39" s="79">
        <f t="shared" si="160"/>
        <v>0</v>
      </c>
      <c r="R39" s="110">
        <f t="shared" si="161"/>
        <v>0</v>
      </c>
      <c r="S39" s="535"/>
      <c r="T39" s="535"/>
      <c r="U39" s="407"/>
      <c r="V39" s="323"/>
      <c r="W39" s="79">
        <f t="shared" si="162"/>
        <v>0</v>
      </c>
      <c r="X39" s="79">
        <f t="shared" si="163"/>
        <v>0</v>
      </c>
      <c r="Y39" s="110">
        <f t="shared" si="164"/>
        <v>0</v>
      </c>
      <c r="Z39" s="535"/>
      <c r="AA39" s="535"/>
      <c r="AB39" s="407"/>
      <c r="AC39" s="323"/>
      <c r="AD39" s="79">
        <f t="shared" si="165"/>
        <v>0</v>
      </c>
      <c r="AE39" s="79">
        <f t="shared" si="166"/>
        <v>0</v>
      </c>
      <c r="AF39" s="110">
        <f t="shared" si="167"/>
        <v>0</v>
      </c>
      <c r="AG39" s="535"/>
      <c r="AH39" s="535"/>
      <c r="AI39" s="407"/>
      <c r="AJ39" s="323"/>
      <c r="AK39" s="79">
        <f t="shared" si="168"/>
        <v>0</v>
      </c>
      <c r="AL39" s="79">
        <f t="shared" si="169"/>
        <v>0</v>
      </c>
      <c r="AM39" s="110">
        <f t="shared" si="170"/>
        <v>0</v>
      </c>
      <c r="AN39" s="535"/>
      <c r="AO39" s="535"/>
      <c r="AP39" s="407"/>
      <c r="AQ39" s="323"/>
      <c r="AR39" s="79">
        <f t="shared" si="171"/>
        <v>0</v>
      </c>
      <c r="AS39" s="79">
        <f t="shared" si="172"/>
        <v>0</v>
      </c>
      <c r="AT39" s="110">
        <f t="shared" si="173"/>
        <v>0</v>
      </c>
      <c r="AU39" s="535"/>
      <c r="AV39" s="535"/>
      <c r="AW39" s="407"/>
      <c r="AX39" s="323"/>
      <c r="AY39" s="79">
        <f t="shared" si="174"/>
        <v>0</v>
      </c>
      <c r="AZ39" s="79">
        <f t="shared" si="175"/>
        <v>0</v>
      </c>
      <c r="BA39" s="110">
        <f t="shared" si="176"/>
        <v>0</v>
      </c>
      <c r="BB39" s="535"/>
      <c r="BC39" s="535"/>
      <c r="BD39" s="407"/>
      <c r="BE39" s="323"/>
      <c r="BF39" s="79">
        <f t="shared" si="177"/>
        <v>0</v>
      </c>
      <c r="BG39" s="79">
        <f t="shared" si="178"/>
        <v>0</v>
      </c>
      <c r="BH39" s="110">
        <f t="shared" si="179"/>
        <v>0</v>
      </c>
      <c r="BI39" s="535"/>
      <c r="BJ39" s="535"/>
      <c r="BK39" s="407"/>
      <c r="BL39" s="323"/>
      <c r="BM39" s="79">
        <f t="shared" si="180"/>
        <v>0</v>
      </c>
      <c r="BN39" s="79">
        <f t="shared" si="181"/>
        <v>0</v>
      </c>
      <c r="BO39" s="110">
        <f t="shared" si="182"/>
        <v>0</v>
      </c>
      <c r="BP39" s="535"/>
      <c r="BQ39" s="535"/>
      <c r="BR39" s="407"/>
      <c r="BS39" s="323"/>
      <c r="BT39" s="79">
        <f t="shared" si="183"/>
        <v>0</v>
      </c>
      <c r="BU39" s="79">
        <f t="shared" si="184"/>
        <v>0</v>
      </c>
      <c r="BV39" s="110">
        <f t="shared" si="185"/>
        <v>0</v>
      </c>
      <c r="BW39" s="535"/>
      <c r="BX39" s="535"/>
      <c r="BY39" s="407"/>
      <c r="BZ39" s="323"/>
      <c r="CA39" s="79">
        <f t="shared" si="186"/>
        <v>0</v>
      </c>
      <c r="CB39" s="79">
        <f t="shared" si="187"/>
        <v>0</v>
      </c>
      <c r="CC39" s="110">
        <f t="shared" si="188"/>
        <v>0</v>
      </c>
      <c r="CD39" s="535"/>
      <c r="CE39" s="535"/>
      <c r="CF39" s="407"/>
      <c r="CG39" s="323"/>
      <c r="CH39" s="79">
        <f t="shared" si="189"/>
        <v>0</v>
      </c>
      <c r="CI39" s="79">
        <f t="shared" si="190"/>
        <v>0</v>
      </c>
      <c r="CJ39" s="110">
        <f t="shared" si="191"/>
        <v>0</v>
      </c>
      <c r="CK39" s="535"/>
      <c r="CL39" s="535"/>
      <c r="CM39" s="407"/>
      <c r="CN39" s="323"/>
      <c r="CO39" s="79">
        <f t="shared" si="192"/>
        <v>0</v>
      </c>
      <c r="CP39" s="79">
        <f t="shared" si="193"/>
        <v>0</v>
      </c>
      <c r="CQ39" s="110">
        <f t="shared" si="194"/>
        <v>0</v>
      </c>
      <c r="CR39" s="535"/>
      <c r="CS39" s="535"/>
      <c r="CT39" s="407"/>
      <c r="CU39" s="323"/>
      <c r="CV39" s="79">
        <f t="shared" si="195"/>
        <v>0</v>
      </c>
      <c r="CW39" s="79">
        <f t="shared" si="196"/>
        <v>0</v>
      </c>
      <c r="CX39" s="110">
        <f t="shared" si="197"/>
        <v>0</v>
      </c>
      <c r="CY39" s="535"/>
      <c r="CZ39" s="535"/>
      <c r="DA39" s="407"/>
      <c r="DB39" s="323"/>
      <c r="DC39" s="79">
        <f t="shared" si="198"/>
        <v>0</v>
      </c>
      <c r="DD39" s="79">
        <f t="shared" si="199"/>
        <v>0</v>
      </c>
      <c r="DE39" s="110">
        <f t="shared" si="200"/>
        <v>0</v>
      </c>
      <c r="DF39" s="535"/>
      <c r="DG39" s="535"/>
      <c r="DH39" s="407"/>
      <c r="DI39" s="323"/>
      <c r="DJ39" s="79">
        <f t="shared" si="201"/>
        <v>0</v>
      </c>
      <c r="DK39" s="79">
        <f t="shared" si="202"/>
        <v>0</v>
      </c>
      <c r="DL39" s="110">
        <f t="shared" si="203"/>
        <v>0</v>
      </c>
      <c r="DM39" s="535"/>
      <c r="DN39" s="535"/>
      <c r="DO39" s="407"/>
      <c r="DP39" s="323"/>
      <c r="DQ39" s="79">
        <f t="shared" si="204"/>
        <v>0</v>
      </c>
      <c r="DR39" s="79">
        <f t="shared" si="205"/>
        <v>0</v>
      </c>
      <c r="DS39" s="110">
        <f t="shared" si="206"/>
        <v>0</v>
      </c>
      <c r="DT39" s="535"/>
      <c r="DU39" s="535"/>
      <c r="DV39" s="407"/>
    </row>
    <row r="40" spans="1:126" outlineLevel="1" x14ac:dyDescent="0.2">
      <c r="A40" s="333" t="s">
        <v>57</v>
      </c>
      <c r="B40" s="159" t="s">
        <v>238</v>
      </c>
      <c r="C40" s="56"/>
      <c r="D40" s="56"/>
      <c r="E40" s="110">
        <f t="shared" si="155"/>
        <v>0</v>
      </c>
      <c r="F40" s="148"/>
      <c r="G40" s="18" t="s">
        <v>239</v>
      </c>
      <c r="H40" s="322" t="s">
        <v>361</v>
      </c>
      <c r="I40" s="79">
        <f t="shared" si="156"/>
        <v>0</v>
      </c>
      <c r="J40" s="79">
        <f t="shared" si="157"/>
        <v>0</v>
      </c>
      <c r="K40" s="110">
        <f t="shared" si="158"/>
        <v>0</v>
      </c>
      <c r="L40" s="535"/>
      <c r="M40" s="535"/>
      <c r="N40" s="407"/>
      <c r="O40" s="323"/>
      <c r="P40" s="79">
        <f t="shared" si="159"/>
        <v>0</v>
      </c>
      <c r="Q40" s="79">
        <f t="shared" si="160"/>
        <v>0</v>
      </c>
      <c r="R40" s="110">
        <f t="shared" si="161"/>
        <v>0</v>
      </c>
      <c r="S40" s="535"/>
      <c r="T40" s="535"/>
      <c r="U40" s="407"/>
      <c r="V40" s="323"/>
      <c r="W40" s="79">
        <f t="shared" si="162"/>
        <v>0</v>
      </c>
      <c r="X40" s="79">
        <f t="shared" si="163"/>
        <v>0</v>
      </c>
      <c r="Y40" s="110">
        <f t="shared" si="164"/>
        <v>0</v>
      </c>
      <c r="Z40" s="535"/>
      <c r="AA40" s="535"/>
      <c r="AB40" s="407"/>
      <c r="AC40" s="323"/>
      <c r="AD40" s="79">
        <f t="shared" si="165"/>
        <v>0</v>
      </c>
      <c r="AE40" s="79">
        <f t="shared" si="166"/>
        <v>0</v>
      </c>
      <c r="AF40" s="110">
        <f t="shared" si="167"/>
        <v>0</v>
      </c>
      <c r="AG40" s="535"/>
      <c r="AH40" s="535"/>
      <c r="AI40" s="407"/>
      <c r="AJ40" s="323"/>
      <c r="AK40" s="79">
        <f t="shared" si="168"/>
        <v>0</v>
      </c>
      <c r="AL40" s="79">
        <f t="shared" si="169"/>
        <v>0</v>
      </c>
      <c r="AM40" s="110">
        <f t="shared" si="170"/>
        <v>0</v>
      </c>
      <c r="AN40" s="535"/>
      <c r="AO40" s="535"/>
      <c r="AP40" s="407"/>
      <c r="AQ40" s="323"/>
      <c r="AR40" s="79">
        <f t="shared" si="171"/>
        <v>0</v>
      </c>
      <c r="AS40" s="79">
        <f t="shared" si="172"/>
        <v>0</v>
      </c>
      <c r="AT40" s="110">
        <f t="shared" si="173"/>
        <v>0</v>
      </c>
      <c r="AU40" s="535"/>
      <c r="AV40" s="535"/>
      <c r="AW40" s="407"/>
      <c r="AX40" s="323"/>
      <c r="AY40" s="79">
        <f t="shared" si="174"/>
        <v>0</v>
      </c>
      <c r="AZ40" s="79">
        <f t="shared" si="175"/>
        <v>0</v>
      </c>
      <c r="BA40" s="110">
        <f t="shared" si="176"/>
        <v>0</v>
      </c>
      <c r="BB40" s="535"/>
      <c r="BC40" s="535"/>
      <c r="BD40" s="407"/>
      <c r="BE40" s="323"/>
      <c r="BF40" s="79">
        <f t="shared" si="177"/>
        <v>0</v>
      </c>
      <c r="BG40" s="79">
        <f t="shared" si="178"/>
        <v>0</v>
      </c>
      <c r="BH40" s="110">
        <f t="shared" si="179"/>
        <v>0</v>
      </c>
      <c r="BI40" s="535"/>
      <c r="BJ40" s="535"/>
      <c r="BK40" s="407"/>
      <c r="BL40" s="323"/>
      <c r="BM40" s="79">
        <f t="shared" si="180"/>
        <v>0</v>
      </c>
      <c r="BN40" s="79">
        <f t="shared" si="181"/>
        <v>0</v>
      </c>
      <c r="BO40" s="110">
        <f t="shared" si="182"/>
        <v>0</v>
      </c>
      <c r="BP40" s="535"/>
      <c r="BQ40" s="535"/>
      <c r="BR40" s="407"/>
      <c r="BS40" s="323"/>
      <c r="BT40" s="79">
        <f t="shared" si="183"/>
        <v>0</v>
      </c>
      <c r="BU40" s="79">
        <f t="shared" si="184"/>
        <v>0</v>
      </c>
      <c r="BV40" s="110">
        <f t="shared" si="185"/>
        <v>0</v>
      </c>
      <c r="BW40" s="535"/>
      <c r="BX40" s="535"/>
      <c r="BY40" s="407"/>
      <c r="BZ40" s="323"/>
      <c r="CA40" s="79">
        <f t="shared" si="186"/>
        <v>0</v>
      </c>
      <c r="CB40" s="79">
        <f t="shared" si="187"/>
        <v>0</v>
      </c>
      <c r="CC40" s="110">
        <f t="shared" si="188"/>
        <v>0</v>
      </c>
      <c r="CD40" s="535"/>
      <c r="CE40" s="535"/>
      <c r="CF40" s="407"/>
      <c r="CG40" s="323"/>
      <c r="CH40" s="79">
        <f t="shared" si="189"/>
        <v>0</v>
      </c>
      <c r="CI40" s="79">
        <f t="shared" si="190"/>
        <v>0</v>
      </c>
      <c r="CJ40" s="110">
        <f t="shared" si="191"/>
        <v>0</v>
      </c>
      <c r="CK40" s="535"/>
      <c r="CL40" s="535"/>
      <c r="CM40" s="407"/>
      <c r="CN40" s="323"/>
      <c r="CO40" s="79">
        <f t="shared" si="192"/>
        <v>0</v>
      </c>
      <c r="CP40" s="79">
        <f t="shared" si="193"/>
        <v>0</v>
      </c>
      <c r="CQ40" s="110">
        <f t="shared" si="194"/>
        <v>0</v>
      </c>
      <c r="CR40" s="535"/>
      <c r="CS40" s="535"/>
      <c r="CT40" s="407"/>
      <c r="CU40" s="323"/>
      <c r="CV40" s="79">
        <f t="shared" si="195"/>
        <v>0</v>
      </c>
      <c r="CW40" s="79">
        <f t="shared" si="196"/>
        <v>0</v>
      </c>
      <c r="CX40" s="110">
        <f t="shared" si="197"/>
        <v>0</v>
      </c>
      <c r="CY40" s="535"/>
      <c r="CZ40" s="535"/>
      <c r="DA40" s="407"/>
      <c r="DB40" s="323"/>
      <c r="DC40" s="79">
        <f t="shared" si="198"/>
        <v>0</v>
      </c>
      <c r="DD40" s="79">
        <f t="shared" si="199"/>
        <v>0</v>
      </c>
      <c r="DE40" s="110">
        <f t="shared" si="200"/>
        <v>0</v>
      </c>
      <c r="DF40" s="535"/>
      <c r="DG40" s="535"/>
      <c r="DH40" s="407"/>
      <c r="DI40" s="323"/>
      <c r="DJ40" s="79">
        <f t="shared" si="201"/>
        <v>0</v>
      </c>
      <c r="DK40" s="79">
        <f t="shared" si="202"/>
        <v>0</v>
      </c>
      <c r="DL40" s="110">
        <f t="shared" si="203"/>
        <v>0</v>
      </c>
      <c r="DM40" s="535"/>
      <c r="DN40" s="535"/>
      <c r="DO40" s="407"/>
      <c r="DP40" s="323"/>
      <c r="DQ40" s="79">
        <f t="shared" si="204"/>
        <v>0</v>
      </c>
      <c r="DR40" s="79">
        <f t="shared" si="205"/>
        <v>0</v>
      </c>
      <c r="DS40" s="110">
        <f t="shared" si="206"/>
        <v>0</v>
      </c>
      <c r="DT40" s="535"/>
      <c r="DU40" s="535"/>
      <c r="DV40" s="407"/>
    </row>
    <row r="41" spans="1:126" ht="14.25" customHeight="1" x14ac:dyDescent="0.2">
      <c r="A41" s="153" t="s">
        <v>153</v>
      </c>
      <c r="B41" s="120"/>
      <c r="C41" s="103">
        <f>SUMIF($H34:$H41,MID($H41,3,10),C34:C41)</f>
        <v>0</v>
      </c>
      <c r="D41" s="103">
        <f>SUMIF($H34:$H41,MID($H41,3,10),D34:D41)</f>
        <v>0</v>
      </c>
      <c r="E41" s="103">
        <f t="shared" si="155"/>
        <v>0</v>
      </c>
      <c r="F41" s="151"/>
      <c r="H41" s="322" t="s">
        <v>362</v>
      </c>
      <c r="I41" s="103">
        <f>IF(I$1="","",SUMIF($H35:$H40,MID($H41,3,10),I35:I40))</f>
        <v>0</v>
      </c>
      <c r="J41" s="103">
        <f>IF(I$1="","",SUMIF($H35:$H40,MID($H41,3,10),J35:J40))</f>
        <v>0</v>
      </c>
      <c r="K41" s="103">
        <f>IF(I$1="","",SUM(I41:J41))</f>
        <v>0</v>
      </c>
      <c r="L41" s="488">
        <f>IF(I$1="","",SUMIF($H34:$H41,MID($H41,3,10),L34:L41))</f>
        <v>0</v>
      </c>
      <c r="M41" s="488">
        <f>IF(I$1="","",SUMIF($H34:$H41,MID($H41,3,10),M34:M41))</f>
        <v>0</v>
      </c>
      <c r="N41" s="407"/>
      <c r="O41" s="323"/>
      <c r="P41" s="103">
        <f>IF(P$1="","",SUMIF($H35:$H40,MID($H41,3,10),P35:P40))</f>
        <v>0</v>
      </c>
      <c r="Q41" s="103">
        <f>IF(P$1="","",SUMIF($H35:$H40,MID($H41,3,10),Q35:Q40))</f>
        <v>0</v>
      </c>
      <c r="R41" s="103">
        <f>IF(P$1="","",SUM(P41:Q41))</f>
        <v>0</v>
      </c>
      <c r="S41" s="488">
        <f>IF(P$1="","",SUMIF($H34:$H41,MID($H41,3,10),S34:S41))</f>
        <v>0</v>
      </c>
      <c r="T41" s="488">
        <f>IF(P$1="","",SUMIF($H34:$H41,MID($H41,3,10),T34:T41))</f>
        <v>0</v>
      </c>
      <c r="U41" s="407"/>
      <c r="V41" s="323"/>
      <c r="W41" s="103">
        <f>IF(W$1="","",SUMIF($H35:$H40,MID($H41,3,10),W35:W40))</f>
        <v>0</v>
      </c>
      <c r="X41" s="103">
        <f>IF(W$1="","",SUMIF($H35:$H40,MID($H41,3,10),X35:X40))</f>
        <v>0</v>
      </c>
      <c r="Y41" s="103">
        <f>IF(W$1="","",SUM(W41:X41))</f>
        <v>0</v>
      </c>
      <c r="Z41" s="488">
        <f>IF(W$1="","",SUMIF($H34:$H41,MID($H41,3,10),Z34:Z41))</f>
        <v>0</v>
      </c>
      <c r="AA41" s="488">
        <f>IF(W$1="","",SUMIF($H34:$H41,MID($H41,3,10),AA34:AA41))</f>
        <v>0</v>
      </c>
      <c r="AB41" s="407"/>
      <c r="AC41" s="323"/>
      <c r="AD41" s="103">
        <f>IF(AD$1="","",SUMIF($H35:$H40,MID($H41,3,10),AD35:AD40))</f>
        <v>0</v>
      </c>
      <c r="AE41" s="103">
        <f>IF(AD$1="","",SUMIF($H35:$H40,MID($H41,3,10),AE35:AE40))</f>
        <v>0</v>
      </c>
      <c r="AF41" s="103">
        <f>IF(AD$1="","",SUM(AD41:AE41))</f>
        <v>0</v>
      </c>
      <c r="AG41" s="488">
        <f>IF(AD$1="","",SUMIF($H34:$H41,MID($H41,3,10),AG34:AG41))</f>
        <v>0</v>
      </c>
      <c r="AH41" s="488">
        <f>IF(AD$1="","",SUMIF($H34:$H41,MID($H41,3,10),AH34:AH41))</f>
        <v>0</v>
      </c>
      <c r="AI41" s="407"/>
      <c r="AJ41" s="323"/>
      <c r="AK41" s="103">
        <f>IF(AK$1="","",SUMIF($H35:$H40,MID($H41,3,10),AK35:AK40))</f>
        <v>0</v>
      </c>
      <c r="AL41" s="103">
        <f>IF(AK$1="","",SUMIF($H35:$H40,MID($H41,3,10),AL35:AL40))</f>
        <v>0</v>
      </c>
      <c r="AM41" s="103">
        <f>IF(AK$1="","",SUM(AK41:AL41))</f>
        <v>0</v>
      </c>
      <c r="AN41" s="488">
        <f>IF(AK$1="","",SUMIF($H34:$H41,MID($H41,3,10),AN34:AN41))</f>
        <v>0</v>
      </c>
      <c r="AO41" s="488">
        <f>IF(AK$1="","",SUMIF($H34:$H41,MID($H41,3,10),AO34:AO41))</f>
        <v>0</v>
      </c>
      <c r="AP41" s="407"/>
      <c r="AQ41" s="323"/>
      <c r="AR41" s="103">
        <f>IF(AR$1="","",SUMIF($H35:$H40,MID($H41,3,10),AR35:AR40))</f>
        <v>0</v>
      </c>
      <c r="AS41" s="103">
        <f>IF(AR$1="","",SUMIF($H35:$H40,MID($H41,3,10),AS35:AS40))</f>
        <v>0</v>
      </c>
      <c r="AT41" s="103">
        <f>IF(AR$1="","",SUM(AR41:AS41))</f>
        <v>0</v>
      </c>
      <c r="AU41" s="488">
        <f>IF(AR$1="","",SUMIF($H34:$H41,MID($H41,3,10),AU34:AU41))</f>
        <v>0</v>
      </c>
      <c r="AV41" s="488">
        <f>IF(AR$1="","",SUMIF($H34:$H41,MID($H41,3,10),AV34:AV41))</f>
        <v>0</v>
      </c>
      <c r="AW41" s="407"/>
      <c r="AX41" s="323"/>
      <c r="AY41" s="103">
        <f>IF(AY$1="","",SUMIF($H35:$H40,MID($H41,3,10),AY35:AY40))</f>
        <v>0</v>
      </c>
      <c r="AZ41" s="103">
        <f>IF(AY$1="","",SUMIF($H35:$H40,MID($H41,3,10),AZ35:AZ40))</f>
        <v>0</v>
      </c>
      <c r="BA41" s="103">
        <f>IF(AY$1="","",SUM(AY41:AZ41))</f>
        <v>0</v>
      </c>
      <c r="BB41" s="488">
        <f>IF(AY$1="","",SUMIF($H34:$H41,MID($H41,3,10),BB34:BB41))</f>
        <v>0</v>
      </c>
      <c r="BC41" s="488">
        <f>IF(AY$1="","",SUMIF($H34:$H41,MID($H41,3,10),BC34:BC41))</f>
        <v>0</v>
      </c>
      <c r="BD41" s="407"/>
      <c r="BE41" s="323"/>
      <c r="BF41" s="103">
        <f>IF(BF$1="","",SUMIF($H35:$H40,MID($H41,3,10),BF35:BF40))</f>
        <v>0</v>
      </c>
      <c r="BG41" s="103">
        <f>IF(BF$1="","",SUMIF($H35:$H40,MID($H41,3,10),BG35:BG40))</f>
        <v>0</v>
      </c>
      <c r="BH41" s="103">
        <f>IF(BF$1="","",SUM(BF41:BG41))</f>
        <v>0</v>
      </c>
      <c r="BI41" s="488">
        <f>IF(BF$1="","",SUMIF($H34:$H41,MID($H41,3,10),BI34:BI41))</f>
        <v>0</v>
      </c>
      <c r="BJ41" s="488">
        <f>IF(BF$1="","",SUMIF($H34:$H41,MID($H41,3,10),BJ34:BJ41))</f>
        <v>0</v>
      </c>
      <c r="BK41" s="407"/>
      <c r="BL41" s="323"/>
      <c r="BM41" s="103">
        <f>IF(BM$1="","",SUMIF($H35:$H40,MID($H41,3,10),BM35:BM40))</f>
        <v>0</v>
      </c>
      <c r="BN41" s="103">
        <f>IF(BM$1="","",SUMIF($H35:$H40,MID($H41,3,10),BN35:BN40))</f>
        <v>0</v>
      </c>
      <c r="BO41" s="103">
        <f>IF(BM$1="","",SUM(BM41:BN41))</f>
        <v>0</v>
      </c>
      <c r="BP41" s="488">
        <f>IF(BM$1="","",SUMIF($H34:$H41,MID($H41,3,10),BP34:BP41))</f>
        <v>0</v>
      </c>
      <c r="BQ41" s="488">
        <f>IF(BM$1="","",SUMIF($H34:$H41,MID($H41,3,10),BQ34:BQ41))</f>
        <v>0</v>
      </c>
      <c r="BR41" s="407"/>
      <c r="BS41" s="323"/>
      <c r="BT41" s="103">
        <f>IF(BT$1="","",SUMIF($H35:$H40,MID($H41,3,10),BT35:BT40))</f>
        <v>0</v>
      </c>
      <c r="BU41" s="103">
        <f>IF(BT$1="","",SUMIF($H35:$H40,MID($H41,3,10),BU35:BU40))</f>
        <v>0</v>
      </c>
      <c r="BV41" s="103">
        <f>IF(BT$1="","",SUM(BT41:BU41))</f>
        <v>0</v>
      </c>
      <c r="BW41" s="488">
        <f>IF(BT$1="","",SUMIF($H34:$H41,MID($H41,3,10),BW34:BW41))</f>
        <v>0</v>
      </c>
      <c r="BX41" s="488">
        <f>IF(BT$1="","",SUMIF($H34:$H41,MID($H41,3,10),BX34:BX41))</f>
        <v>0</v>
      </c>
      <c r="BY41" s="407"/>
      <c r="BZ41" s="323"/>
      <c r="CA41" s="103">
        <f>IF(CA$1="","",SUMIF($H35:$H40,MID($H41,3,10),CA35:CA40))</f>
        <v>0</v>
      </c>
      <c r="CB41" s="103">
        <f>IF(CA$1="","",SUMIF($H35:$H40,MID($H41,3,10),CB35:CB40))</f>
        <v>0</v>
      </c>
      <c r="CC41" s="103">
        <f>IF(CA$1="","",SUM(CA41:CB41))</f>
        <v>0</v>
      </c>
      <c r="CD41" s="488">
        <f>IF(CA$1="","",SUMIF($H34:$H41,MID($H41,3,10),CD34:CD41))</f>
        <v>0</v>
      </c>
      <c r="CE41" s="488">
        <f>IF(CA$1="","",SUMIF($H34:$H41,MID($H41,3,10),CE34:CE41))</f>
        <v>0</v>
      </c>
      <c r="CF41" s="407"/>
      <c r="CG41" s="323"/>
      <c r="CH41" s="103">
        <f>IF(CH$1="","",SUMIF($H35:$H40,MID($H41,3,10),CH35:CH40))</f>
        <v>0</v>
      </c>
      <c r="CI41" s="103">
        <f>IF(CH$1="","",SUMIF($H35:$H40,MID($H41,3,10),CI35:CI40))</f>
        <v>0</v>
      </c>
      <c r="CJ41" s="103">
        <f>IF(CH$1="","",SUM(CH41:CI41))</f>
        <v>0</v>
      </c>
      <c r="CK41" s="488">
        <f>IF(CH$1="","",SUMIF($H34:$H41,MID($H41,3,10),CK34:CK41))</f>
        <v>0</v>
      </c>
      <c r="CL41" s="488">
        <f>IF(CH$1="","",SUMIF($H34:$H41,MID($H41,3,10),CL34:CL41))</f>
        <v>0</v>
      </c>
      <c r="CM41" s="407"/>
      <c r="CN41" s="323"/>
      <c r="CO41" s="103">
        <f>IF(CO$1="","",SUMIF($H35:$H40,MID($H41,3,10),CO35:CO40))</f>
        <v>0</v>
      </c>
      <c r="CP41" s="103">
        <f>IF(CO$1="","",SUMIF($H35:$H40,MID($H41,3,10),CP35:CP40))</f>
        <v>0</v>
      </c>
      <c r="CQ41" s="103">
        <f>IF(CO$1="","",SUM(CO41:CP41))</f>
        <v>0</v>
      </c>
      <c r="CR41" s="488">
        <f>IF(CO$1="","",SUMIF($H34:$H41,MID($H41,3,10),CR34:CR41))</f>
        <v>0</v>
      </c>
      <c r="CS41" s="488">
        <f>IF(CO$1="","",SUMIF($H34:$H41,MID($H41,3,10),CS34:CS41))</f>
        <v>0</v>
      </c>
      <c r="CT41" s="407"/>
      <c r="CU41" s="323"/>
      <c r="CV41" s="103">
        <f>IF(CV$1="","",SUMIF($H35:$H40,MID($H41,3,10),CV35:CV40))</f>
        <v>0</v>
      </c>
      <c r="CW41" s="103">
        <f>IF(CV$1="","",SUMIF($H35:$H40,MID($H41,3,10),CW35:CW40))</f>
        <v>0</v>
      </c>
      <c r="CX41" s="103">
        <f>IF(CV$1="","",SUM(CV41:CW41))</f>
        <v>0</v>
      </c>
      <c r="CY41" s="488">
        <f>IF(CV$1="","",SUMIF($H34:$H41,MID($H41,3,10),CY34:CY41))</f>
        <v>0</v>
      </c>
      <c r="CZ41" s="488">
        <f>IF(CV$1="","",SUMIF($H34:$H41,MID($H41,3,10),CZ34:CZ41))</f>
        <v>0</v>
      </c>
      <c r="DA41" s="407"/>
      <c r="DB41" s="323"/>
      <c r="DC41" s="103">
        <f>IF(DC$1="","",SUMIF($H35:$H40,MID($H41,3,10),DC35:DC40))</f>
        <v>0</v>
      </c>
      <c r="DD41" s="103">
        <f>IF(DC$1="","",SUMIF($H35:$H40,MID($H41,3,10),DD35:DD40))</f>
        <v>0</v>
      </c>
      <c r="DE41" s="103">
        <f>IF(DC$1="","",SUM(DC41:DD41))</f>
        <v>0</v>
      </c>
      <c r="DF41" s="488">
        <f>IF(DC$1="","",SUMIF($H34:$H41,MID($H41,3,10),DF34:DF41))</f>
        <v>0</v>
      </c>
      <c r="DG41" s="488">
        <f>IF(DC$1="","",SUMIF($H34:$H41,MID($H41,3,10),DG34:DG41))</f>
        <v>0</v>
      </c>
      <c r="DH41" s="407"/>
      <c r="DI41" s="323"/>
      <c r="DJ41" s="103">
        <f>IF(DJ$1="","",SUMIF($H35:$H40,MID($H41,3,10),DJ35:DJ40))</f>
        <v>0</v>
      </c>
      <c r="DK41" s="103">
        <f>IF(DJ$1="","",SUMIF($H35:$H40,MID($H41,3,10),DK35:DK40))</f>
        <v>0</v>
      </c>
      <c r="DL41" s="103">
        <f>IF(DJ$1="","",SUM(DJ41:DK41))</f>
        <v>0</v>
      </c>
      <c r="DM41" s="488">
        <f>IF(DJ$1="","",SUMIF($H34:$H41,MID($H41,3,10),DM34:DM41))</f>
        <v>0</v>
      </c>
      <c r="DN41" s="488">
        <f>IF(DJ$1="","",SUMIF($H34:$H41,MID($H41,3,10),DN34:DN41))</f>
        <v>0</v>
      </c>
      <c r="DO41" s="407"/>
      <c r="DP41" s="323"/>
      <c r="DQ41" s="103">
        <f>IF(DQ$1="","",SUMIF($H35:$H40,MID($H41,3,10),DQ35:DQ40))</f>
        <v>0</v>
      </c>
      <c r="DR41" s="103">
        <f>IF(DQ$1="","",SUMIF($H35:$H40,MID($H41,3,10),DR35:DR40))</f>
        <v>0</v>
      </c>
      <c r="DS41" s="103">
        <f>IF(DQ$1="","",SUM(DQ41:DR41))</f>
        <v>0</v>
      </c>
      <c r="DT41" s="488">
        <f>IF(DQ$1="","",SUMIF($H34:$H41,MID($H41,3,10),DT34:DT41))</f>
        <v>0</v>
      </c>
      <c r="DU41" s="488">
        <f>IF(DQ$1="","",SUMIF($H34:$H41,MID($H41,3,10),DU34:DU41))</f>
        <v>0</v>
      </c>
      <c r="DV41" s="407"/>
    </row>
    <row r="42" spans="1:126" outlineLevel="1" x14ac:dyDescent="0.2">
      <c r="A42" s="152" t="s">
        <v>150</v>
      </c>
      <c r="B42" s="157" t="s">
        <v>61</v>
      </c>
      <c r="C42" s="56"/>
      <c r="D42" s="56"/>
      <c r="E42" s="110">
        <f t="shared" si="155"/>
        <v>0</v>
      </c>
      <c r="F42" s="147"/>
      <c r="H42" s="322" t="s">
        <v>365</v>
      </c>
      <c r="I42" s="79">
        <f>IF(K$1="Rejected",C42,IF(L42="",C42,SUM(C42,L42)))</f>
        <v>0</v>
      </c>
      <c r="J42" s="79">
        <f>IF(K$1="Rejected",D42,IF(M42="",D42,SUM(D42,M42)))</f>
        <v>0</v>
      </c>
      <c r="K42" s="110">
        <f>IF(I$1="","",SUM(I42:J42))</f>
        <v>0</v>
      </c>
      <c r="L42" s="535"/>
      <c r="M42" s="535"/>
      <c r="N42" s="407"/>
      <c r="O42" s="323"/>
      <c r="P42" s="79">
        <f>IF(R$1="Rejected",I42,IF(S42="",I42,SUM(I42,S42)))</f>
        <v>0</v>
      </c>
      <c r="Q42" s="79">
        <f>IF(R$1="Rejected",J42,IF(T42="",J42,SUM(J42,T42)))</f>
        <v>0</v>
      </c>
      <c r="R42" s="110">
        <f>IF(P$1="","",SUM(P42:Q42))</f>
        <v>0</v>
      </c>
      <c r="S42" s="535"/>
      <c r="T42" s="535"/>
      <c r="U42" s="407"/>
      <c r="V42" s="323"/>
      <c r="W42" s="79">
        <f>IF(Y$1="Rejected",P42,IF(Z42="",P42,SUM(P42,Z42)))</f>
        <v>0</v>
      </c>
      <c r="X42" s="79">
        <f>IF(Y$1="Rejected",Q42,IF(AA42="",Q42,SUM(Q42,AA42)))</f>
        <v>0</v>
      </c>
      <c r="Y42" s="110">
        <f>IF(W$1="","",SUM(W42:X42))</f>
        <v>0</v>
      </c>
      <c r="Z42" s="535"/>
      <c r="AA42" s="535"/>
      <c r="AB42" s="407"/>
      <c r="AC42" s="323"/>
      <c r="AD42" s="79">
        <f>IF(AF$1="Rejected",W42,IF(AG42="",W42,SUM(W42,AG42)))</f>
        <v>0</v>
      </c>
      <c r="AE42" s="79">
        <f>IF(AF$1="Rejected",X42,IF(AH42="",X42,SUM(X42,AH42)))</f>
        <v>0</v>
      </c>
      <c r="AF42" s="110">
        <f>IF(AD$1="","",SUM(AD42:AE42))</f>
        <v>0</v>
      </c>
      <c r="AG42" s="535"/>
      <c r="AH42" s="535"/>
      <c r="AI42" s="407"/>
      <c r="AJ42" s="323"/>
      <c r="AK42" s="79">
        <f>IF(AM$1="Rejected",AD42,IF(AN42="",AD42,SUM(AD42,AN42)))</f>
        <v>0</v>
      </c>
      <c r="AL42" s="79">
        <f>IF(AM$1="Rejected",AE42,IF(AO42="",AE42,SUM(AE42,AO42)))</f>
        <v>0</v>
      </c>
      <c r="AM42" s="110">
        <f>IF(AK$1="","",SUM(AK42:AL42))</f>
        <v>0</v>
      </c>
      <c r="AN42" s="535"/>
      <c r="AO42" s="535"/>
      <c r="AP42" s="407"/>
      <c r="AQ42" s="323"/>
      <c r="AR42" s="79">
        <f>IF(AT$1="Rejected",AK42,IF(AU42="",AK42,SUM(AK42,AU42)))</f>
        <v>0</v>
      </c>
      <c r="AS42" s="79">
        <f>IF(AT$1="Rejected",AL42,IF(AV42="",AL42,SUM(AL42,AV42)))</f>
        <v>0</v>
      </c>
      <c r="AT42" s="110">
        <f>IF(AR$1="","",SUM(AR42:AS42))</f>
        <v>0</v>
      </c>
      <c r="AU42" s="535"/>
      <c r="AV42" s="535"/>
      <c r="AW42" s="407"/>
      <c r="AX42" s="323"/>
      <c r="AY42" s="79">
        <f>IF(BA$1="Rejected",AR42,IF(BB42="",AR42,SUM(AR42,BB42)))</f>
        <v>0</v>
      </c>
      <c r="AZ42" s="79">
        <f>IF(BA$1="Rejected",AS42,IF(BC42="",AS42,SUM(AS42,BC42)))</f>
        <v>0</v>
      </c>
      <c r="BA42" s="110">
        <f>IF(AY$1="","",SUM(AY42:AZ42))</f>
        <v>0</v>
      </c>
      <c r="BB42" s="535"/>
      <c r="BC42" s="535"/>
      <c r="BD42" s="407"/>
      <c r="BE42" s="323"/>
      <c r="BF42" s="79">
        <f>IF(BH$1="Rejected",AY42,IF(BI42="",AY42,SUM(AY42,BI42)))</f>
        <v>0</v>
      </c>
      <c r="BG42" s="79">
        <f>IF(BH$1="Rejected",AZ42,IF(BJ42="",AZ42,SUM(AZ42,BJ42)))</f>
        <v>0</v>
      </c>
      <c r="BH42" s="110">
        <f>IF(BF$1="","",SUM(BF42:BG42))</f>
        <v>0</v>
      </c>
      <c r="BI42" s="535"/>
      <c r="BJ42" s="535"/>
      <c r="BK42" s="407"/>
      <c r="BL42" s="323"/>
      <c r="BM42" s="79">
        <f>IF(BO$1="Rejected",BF42,IF(BP42="",BF42,SUM(BF42,BP42)))</f>
        <v>0</v>
      </c>
      <c r="BN42" s="79">
        <f>IF(BO$1="Rejected",BG42,IF(BQ42="",BG42,SUM(BG42,BQ42)))</f>
        <v>0</v>
      </c>
      <c r="BO42" s="110">
        <f>IF(BM$1="","",SUM(BM42:BN42))</f>
        <v>0</v>
      </c>
      <c r="BP42" s="535"/>
      <c r="BQ42" s="535"/>
      <c r="BR42" s="407"/>
      <c r="BS42" s="323"/>
      <c r="BT42" s="79">
        <f>IF(BV$1="Rejected",BM42,IF(BW42="",BM42,SUM(BM42,BW42)))</f>
        <v>0</v>
      </c>
      <c r="BU42" s="79">
        <f>IF(BV$1="Rejected",BN42,IF(BX42="",BN42,SUM(BN42,BX42)))</f>
        <v>0</v>
      </c>
      <c r="BV42" s="110">
        <f>IF(BT$1="","",SUM(BT42:BU42))</f>
        <v>0</v>
      </c>
      <c r="BW42" s="535"/>
      <c r="BX42" s="535"/>
      <c r="BY42" s="407"/>
      <c r="BZ42" s="323"/>
      <c r="CA42" s="79">
        <f>IF(CC$1="Rejected",BT42,IF(CD42="",BT42,SUM(BT42,CD42)))</f>
        <v>0</v>
      </c>
      <c r="CB42" s="79">
        <f>IF(CC$1="Rejected",BU42,IF(CE42="",BU42,SUM(BU42,CE42)))</f>
        <v>0</v>
      </c>
      <c r="CC42" s="110">
        <f>IF(CA$1="","",SUM(CA42:CB42))</f>
        <v>0</v>
      </c>
      <c r="CD42" s="535"/>
      <c r="CE42" s="535"/>
      <c r="CF42" s="407"/>
      <c r="CG42" s="323"/>
      <c r="CH42" s="79">
        <f>IF(CJ$1="Rejected",CA42,IF(CK42="",CA42,SUM(CA42,CK42)))</f>
        <v>0</v>
      </c>
      <c r="CI42" s="79">
        <f>IF(CJ$1="Rejected",CB42,IF(CL42="",CB42,SUM(CB42,CL42)))</f>
        <v>0</v>
      </c>
      <c r="CJ42" s="110">
        <f>IF(CH$1="","",SUM(CH42:CI42))</f>
        <v>0</v>
      </c>
      <c r="CK42" s="535"/>
      <c r="CL42" s="535"/>
      <c r="CM42" s="407"/>
      <c r="CN42" s="323"/>
      <c r="CO42" s="79">
        <f>IF(CQ$1="Rejected",CH42,IF(CR42="",CH42,SUM(CH42,CR42)))</f>
        <v>0</v>
      </c>
      <c r="CP42" s="79">
        <f>IF(CQ$1="Rejected",CI42,IF(CS42="",CI42,SUM(CI42,CS42)))</f>
        <v>0</v>
      </c>
      <c r="CQ42" s="110">
        <f>IF(CO$1="","",SUM(CO42:CP42))</f>
        <v>0</v>
      </c>
      <c r="CR42" s="535"/>
      <c r="CS42" s="535"/>
      <c r="CT42" s="407"/>
      <c r="CU42" s="323"/>
      <c r="CV42" s="79">
        <f>IF(CX$1="Rejected",CO42,IF(CY42="",CO42,SUM(CO42,CY42)))</f>
        <v>0</v>
      </c>
      <c r="CW42" s="79">
        <f>IF(CX$1="Rejected",CP42,IF(CZ42="",CP42,SUM(CP42,CZ42)))</f>
        <v>0</v>
      </c>
      <c r="CX42" s="110">
        <f>IF(CV$1="","",SUM(CV42:CW42))</f>
        <v>0</v>
      </c>
      <c r="CY42" s="535"/>
      <c r="CZ42" s="535"/>
      <c r="DA42" s="407"/>
      <c r="DB42" s="323"/>
      <c r="DC42" s="79">
        <f>IF(DE$1="Rejected",CV42,IF(DF42="",CV42,SUM(CV42,DF42)))</f>
        <v>0</v>
      </c>
      <c r="DD42" s="79">
        <f>IF(DE$1="Rejected",CW42,IF(DG42="",CW42,SUM(CW42,DG42)))</f>
        <v>0</v>
      </c>
      <c r="DE42" s="110">
        <f>IF(DC$1="","",SUM(DC42:DD42))</f>
        <v>0</v>
      </c>
      <c r="DF42" s="535"/>
      <c r="DG42" s="535"/>
      <c r="DH42" s="407"/>
      <c r="DI42" s="323"/>
      <c r="DJ42" s="79">
        <f>IF(DL$1="Rejected",DC42,IF(DM42="",DC42,SUM(DC42,DM42)))</f>
        <v>0</v>
      </c>
      <c r="DK42" s="79">
        <f>IF(DL$1="Rejected",DD42,IF(DN42="",DD42,SUM(DD42,DN42)))</f>
        <v>0</v>
      </c>
      <c r="DL42" s="110">
        <f>IF(DJ$1="","",SUM(DJ42:DK42))</f>
        <v>0</v>
      </c>
      <c r="DM42" s="535"/>
      <c r="DN42" s="535"/>
      <c r="DO42" s="407"/>
      <c r="DP42" s="323"/>
      <c r="DQ42" s="79">
        <f>IF(DS$1="Rejected",DJ42,IF(DT42="",DJ42,SUM(DJ42,DT42)))</f>
        <v>0</v>
      </c>
      <c r="DR42" s="79">
        <f>IF(DS$1="Rejected",DK42,IF(DU42="",DK42,SUM(DK42,DU42)))</f>
        <v>0</v>
      </c>
      <c r="DS42" s="110">
        <f>IF(DQ$1="","",SUM(DQ42:DR42))</f>
        <v>0</v>
      </c>
      <c r="DT42" s="535"/>
      <c r="DU42" s="535"/>
      <c r="DV42" s="407"/>
    </row>
    <row r="43" spans="1:126" outlineLevel="1" x14ac:dyDescent="0.2">
      <c r="A43" s="152" t="s">
        <v>150</v>
      </c>
      <c r="B43" s="157" t="s">
        <v>61</v>
      </c>
      <c r="C43" s="56"/>
      <c r="D43" s="56"/>
      <c r="E43" s="110">
        <f t="shared" si="155"/>
        <v>0</v>
      </c>
      <c r="F43" s="147"/>
      <c r="H43" s="322" t="s">
        <v>365</v>
      </c>
      <c r="I43" s="79">
        <f>IF(K$1="Rejected",C43,IF(L43="",C43,SUM(C43,L43)))</f>
        <v>0</v>
      </c>
      <c r="J43" s="79">
        <f>IF(K$1="Rejected",D43,IF(M43="",D43,SUM(D43,M43)))</f>
        <v>0</v>
      </c>
      <c r="K43" s="110">
        <f>IF(I$1="","",SUM(I43:J43))</f>
        <v>0</v>
      </c>
      <c r="L43" s="535"/>
      <c r="M43" s="535"/>
      <c r="N43" s="407"/>
      <c r="O43" s="323"/>
      <c r="P43" s="79">
        <f>IF(R$1="Rejected",I43,IF(S43="",I43,SUM(I43,S43)))</f>
        <v>0</v>
      </c>
      <c r="Q43" s="79">
        <f>IF(R$1="Rejected",J43,IF(T43="",J43,SUM(J43,T43)))</f>
        <v>0</v>
      </c>
      <c r="R43" s="110">
        <f>IF(P$1="","",SUM(P43:Q43))</f>
        <v>0</v>
      </c>
      <c r="S43" s="535"/>
      <c r="T43" s="535"/>
      <c r="U43" s="407"/>
      <c r="V43" s="323"/>
      <c r="W43" s="79">
        <f>IF(Y$1="Rejected",P43,IF(Z43="",P43,SUM(P43,Z43)))</f>
        <v>0</v>
      </c>
      <c r="X43" s="79">
        <f>IF(Y$1="Rejected",Q43,IF(AA43="",Q43,SUM(Q43,AA43)))</f>
        <v>0</v>
      </c>
      <c r="Y43" s="110">
        <f>IF(W$1="","",SUM(W43:X43))</f>
        <v>0</v>
      </c>
      <c r="Z43" s="535"/>
      <c r="AA43" s="535"/>
      <c r="AB43" s="407"/>
      <c r="AC43" s="323"/>
      <c r="AD43" s="79">
        <f>IF(AF$1="Rejected",W43,IF(AG43="",W43,SUM(W43,AG43)))</f>
        <v>0</v>
      </c>
      <c r="AE43" s="79">
        <f>IF(AF$1="Rejected",X43,IF(AH43="",X43,SUM(X43,AH43)))</f>
        <v>0</v>
      </c>
      <c r="AF43" s="110">
        <f>IF(AD$1="","",SUM(AD43:AE43))</f>
        <v>0</v>
      </c>
      <c r="AG43" s="535"/>
      <c r="AH43" s="535"/>
      <c r="AI43" s="407"/>
      <c r="AJ43" s="323"/>
      <c r="AK43" s="79">
        <f>IF(AM$1="Rejected",AD43,IF(AN43="",AD43,SUM(AD43,AN43)))</f>
        <v>0</v>
      </c>
      <c r="AL43" s="79">
        <f>IF(AM$1="Rejected",AE43,IF(AO43="",AE43,SUM(AE43,AO43)))</f>
        <v>0</v>
      </c>
      <c r="AM43" s="110">
        <f>IF(AK$1="","",SUM(AK43:AL43))</f>
        <v>0</v>
      </c>
      <c r="AN43" s="535"/>
      <c r="AO43" s="535"/>
      <c r="AP43" s="407"/>
      <c r="AQ43" s="323"/>
      <c r="AR43" s="79">
        <f>IF(AT$1="Rejected",AK43,IF(AU43="",AK43,SUM(AK43,AU43)))</f>
        <v>0</v>
      </c>
      <c r="AS43" s="79">
        <f>IF(AT$1="Rejected",AL43,IF(AV43="",AL43,SUM(AL43,AV43)))</f>
        <v>0</v>
      </c>
      <c r="AT43" s="110">
        <f>IF(AR$1="","",SUM(AR43:AS43))</f>
        <v>0</v>
      </c>
      <c r="AU43" s="535"/>
      <c r="AV43" s="535"/>
      <c r="AW43" s="407"/>
      <c r="AX43" s="323"/>
      <c r="AY43" s="79">
        <f>IF(BA$1="Rejected",AR43,IF(BB43="",AR43,SUM(AR43,BB43)))</f>
        <v>0</v>
      </c>
      <c r="AZ43" s="79">
        <f>IF(BA$1="Rejected",AS43,IF(BC43="",AS43,SUM(AS43,BC43)))</f>
        <v>0</v>
      </c>
      <c r="BA43" s="110">
        <f>IF(AY$1="","",SUM(AY43:AZ43))</f>
        <v>0</v>
      </c>
      <c r="BB43" s="535"/>
      <c r="BC43" s="535"/>
      <c r="BD43" s="407"/>
      <c r="BE43" s="323"/>
      <c r="BF43" s="79">
        <f>IF(BH$1="Rejected",AY43,IF(BI43="",AY43,SUM(AY43,BI43)))</f>
        <v>0</v>
      </c>
      <c r="BG43" s="79">
        <f>IF(BH$1="Rejected",AZ43,IF(BJ43="",AZ43,SUM(AZ43,BJ43)))</f>
        <v>0</v>
      </c>
      <c r="BH43" s="110">
        <f>IF(BF$1="","",SUM(BF43:BG43))</f>
        <v>0</v>
      </c>
      <c r="BI43" s="535"/>
      <c r="BJ43" s="535"/>
      <c r="BK43" s="407"/>
      <c r="BL43" s="323"/>
      <c r="BM43" s="79">
        <f>IF(BO$1="Rejected",BF43,IF(BP43="",BF43,SUM(BF43,BP43)))</f>
        <v>0</v>
      </c>
      <c r="BN43" s="79">
        <f>IF(BO$1="Rejected",BG43,IF(BQ43="",BG43,SUM(BG43,BQ43)))</f>
        <v>0</v>
      </c>
      <c r="BO43" s="110">
        <f>IF(BM$1="","",SUM(BM43:BN43))</f>
        <v>0</v>
      </c>
      <c r="BP43" s="535"/>
      <c r="BQ43" s="535"/>
      <c r="BR43" s="407"/>
      <c r="BS43" s="323"/>
      <c r="BT43" s="79">
        <f>IF(BV$1="Rejected",BM43,IF(BW43="",BM43,SUM(BM43,BW43)))</f>
        <v>0</v>
      </c>
      <c r="BU43" s="79">
        <f>IF(BV$1="Rejected",BN43,IF(BX43="",BN43,SUM(BN43,BX43)))</f>
        <v>0</v>
      </c>
      <c r="BV43" s="110">
        <f>IF(BT$1="","",SUM(BT43:BU43))</f>
        <v>0</v>
      </c>
      <c r="BW43" s="535"/>
      <c r="BX43" s="535"/>
      <c r="BY43" s="407"/>
      <c r="BZ43" s="323"/>
      <c r="CA43" s="79">
        <f>IF(CC$1="Rejected",BT43,IF(CD43="",BT43,SUM(BT43,CD43)))</f>
        <v>0</v>
      </c>
      <c r="CB43" s="79">
        <f>IF(CC$1="Rejected",BU43,IF(CE43="",BU43,SUM(BU43,CE43)))</f>
        <v>0</v>
      </c>
      <c r="CC43" s="110">
        <f>IF(CA$1="","",SUM(CA43:CB43))</f>
        <v>0</v>
      </c>
      <c r="CD43" s="535"/>
      <c r="CE43" s="535"/>
      <c r="CF43" s="407"/>
      <c r="CG43" s="323"/>
      <c r="CH43" s="79">
        <f>IF(CJ$1="Rejected",CA43,IF(CK43="",CA43,SUM(CA43,CK43)))</f>
        <v>0</v>
      </c>
      <c r="CI43" s="79">
        <f>IF(CJ$1="Rejected",CB43,IF(CL43="",CB43,SUM(CB43,CL43)))</f>
        <v>0</v>
      </c>
      <c r="CJ43" s="110">
        <f>IF(CH$1="","",SUM(CH43:CI43))</f>
        <v>0</v>
      </c>
      <c r="CK43" s="535"/>
      <c r="CL43" s="535"/>
      <c r="CM43" s="407"/>
      <c r="CN43" s="323"/>
      <c r="CO43" s="79">
        <f>IF(CQ$1="Rejected",CH43,IF(CR43="",CH43,SUM(CH43,CR43)))</f>
        <v>0</v>
      </c>
      <c r="CP43" s="79">
        <f>IF(CQ$1="Rejected",CI43,IF(CS43="",CI43,SUM(CI43,CS43)))</f>
        <v>0</v>
      </c>
      <c r="CQ43" s="110">
        <f>IF(CO$1="","",SUM(CO43:CP43))</f>
        <v>0</v>
      </c>
      <c r="CR43" s="535"/>
      <c r="CS43" s="535"/>
      <c r="CT43" s="407"/>
      <c r="CU43" s="323"/>
      <c r="CV43" s="79">
        <f>IF(CX$1="Rejected",CO43,IF(CY43="",CO43,SUM(CO43,CY43)))</f>
        <v>0</v>
      </c>
      <c r="CW43" s="79">
        <f>IF(CX$1="Rejected",CP43,IF(CZ43="",CP43,SUM(CP43,CZ43)))</f>
        <v>0</v>
      </c>
      <c r="CX43" s="110">
        <f>IF(CV$1="","",SUM(CV43:CW43))</f>
        <v>0</v>
      </c>
      <c r="CY43" s="535"/>
      <c r="CZ43" s="535"/>
      <c r="DA43" s="407"/>
      <c r="DB43" s="323"/>
      <c r="DC43" s="79">
        <f>IF(DE$1="Rejected",CV43,IF(DF43="",CV43,SUM(CV43,DF43)))</f>
        <v>0</v>
      </c>
      <c r="DD43" s="79">
        <f>IF(DE$1="Rejected",CW43,IF(DG43="",CW43,SUM(CW43,DG43)))</f>
        <v>0</v>
      </c>
      <c r="DE43" s="110">
        <f>IF(DC$1="","",SUM(DC43:DD43))</f>
        <v>0</v>
      </c>
      <c r="DF43" s="535"/>
      <c r="DG43" s="535"/>
      <c r="DH43" s="407"/>
      <c r="DI43" s="323"/>
      <c r="DJ43" s="79">
        <f>IF(DL$1="Rejected",DC43,IF(DM43="",DC43,SUM(DC43,DM43)))</f>
        <v>0</v>
      </c>
      <c r="DK43" s="79">
        <f>IF(DL$1="Rejected",DD43,IF(DN43="",DD43,SUM(DD43,DN43)))</f>
        <v>0</v>
      </c>
      <c r="DL43" s="110">
        <f>IF(DJ$1="","",SUM(DJ43:DK43))</f>
        <v>0</v>
      </c>
      <c r="DM43" s="535"/>
      <c r="DN43" s="535"/>
      <c r="DO43" s="407"/>
      <c r="DP43" s="323"/>
      <c r="DQ43" s="79">
        <f>IF(DS$1="Rejected",DJ43,IF(DT43="",DJ43,SUM(DJ43,DT43)))</f>
        <v>0</v>
      </c>
      <c r="DR43" s="79">
        <f>IF(DS$1="Rejected",DK43,IF(DU43="",DK43,SUM(DK43,DU43)))</f>
        <v>0</v>
      </c>
      <c r="DS43" s="110">
        <f>IF(DQ$1="","",SUM(DQ43:DR43))</f>
        <v>0</v>
      </c>
      <c r="DT43" s="535"/>
      <c r="DU43" s="535"/>
      <c r="DV43" s="407"/>
    </row>
    <row r="44" spans="1:126" outlineLevel="1" x14ac:dyDescent="0.2">
      <c r="A44" s="152" t="s">
        <v>150</v>
      </c>
      <c r="B44" s="157" t="s">
        <v>61</v>
      </c>
      <c r="C44" s="56"/>
      <c r="D44" s="56"/>
      <c r="E44" s="110">
        <f t="shared" si="155"/>
        <v>0</v>
      </c>
      <c r="F44" s="147"/>
      <c r="H44" s="322" t="s">
        <v>365</v>
      </c>
      <c r="I44" s="79">
        <f>IF(K$1="Rejected",C44,IF(L44="",C44,SUM(C44,L44)))</f>
        <v>0</v>
      </c>
      <c r="J44" s="79">
        <f>IF(K$1="Rejected",D44,IF(M44="",D44,SUM(D44,M44)))</f>
        <v>0</v>
      </c>
      <c r="K44" s="110">
        <f>IF(I$1="","",SUM(I44:J44))</f>
        <v>0</v>
      </c>
      <c r="L44" s="535"/>
      <c r="M44" s="535"/>
      <c r="N44" s="407"/>
      <c r="O44" s="323"/>
      <c r="P44" s="79">
        <f>IF(R$1="Rejected",I44,IF(S44="",I44,SUM(I44,S44)))</f>
        <v>0</v>
      </c>
      <c r="Q44" s="79">
        <f>IF(R$1="Rejected",J44,IF(T44="",J44,SUM(J44,T44)))</f>
        <v>0</v>
      </c>
      <c r="R44" s="110">
        <f>IF(P$1="","",SUM(P44:Q44))</f>
        <v>0</v>
      </c>
      <c r="S44" s="535"/>
      <c r="T44" s="535"/>
      <c r="U44" s="407"/>
      <c r="V44" s="323"/>
      <c r="W44" s="79">
        <f>IF(Y$1="Rejected",P44,IF(Z44="",P44,SUM(P44,Z44)))</f>
        <v>0</v>
      </c>
      <c r="X44" s="79">
        <f>IF(Y$1="Rejected",Q44,IF(AA44="",Q44,SUM(Q44,AA44)))</f>
        <v>0</v>
      </c>
      <c r="Y44" s="110">
        <f>IF(W$1="","",SUM(W44:X44))</f>
        <v>0</v>
      </c>
      <c r="Z44" s="535"/>
      <c r="AA44" s="535"/>
      <c r="AB44" s="407"/>
      <c r="AC44" s="323"/>
      <c r="AD44" s="79">
        <f>IF(AF$1="Rejected",W44,IF(AG44="",W44,SUM(W44,AG44)))</f>
        <v>0</v>
      </c>
      <c r="AE44" s="79">
        <f>IF(AF$1="Rejected",X44,IF(AH44="",X44,SUM(X44,AH44)))</f>
        <v>0</v>
      </c>
      <c r="AF44" s="110">
        <f>IF(AD$1="","",SUM(AD44:AE44))</f>
        <v>0</v>
      </c>
      <c r="AG44" s="535"/>
      <c r="AH44" s="535"/>
      <c r="AI44" s="407"/>
      <c r="AJ44" s="323"/>
      <c r="AK44" s="79">
        <f>IF(AM$1="Rejected",AD44,IF(AN44="",AD44,SUM(AD44,AN44)))</f>
        <v>0</v>
      </c>
      <c r="AL44" s="79">
        <f>IF(AM$1="Rejected",AE44,IF(AO44="",AE44,SUM(AE44,AO44)))</f>
        <v>0</v>
      </c>
      <c r="AM44" s="110">
        <f>IF(AK$1="","",SUM(AK44:AL44))</f>
        <v>0</v>
      </c>
      <c r="AN44" s="535"/>
      <c r="AO44" s="535"/>
      <c r="AP44" s="407"/>
      <c r="AQ44" s="323"/>
      <c r="AR44" s="79">
        <f>IF(AT$1="Rejected",AK44,IF(AU44="",AK44,SUM(AK44,AU44)))</f>
        <v>0</v>
      </c>
      <c r="AS44" s="79">
        <f>IF(AT$1="Rejected",AL44,IF(AV44="",AL44,SUM(AL44,AV44)))</f>
        <v>0</v>
      </c>
      <c r="AT44" s="110">
        <f>IF(AR$1="","",SUM(AR44:AS44))</f>
        <v>0</v>
      </c>
      <c r="AU44" s="535"/>
      <c r="AV44" s="535"/>
      <c r="AW44" s="407"/>
      <c r="AX44" s="323"/>
      <c r="AY44" s="79">
        <f>IF(BA$1="Rejected",AR44,IF(BB44="",AR44,SUM(AR44,BB44)))</f>
        <v>0</v>
      </c>
      <c r="AZ44" s="79">
        <f>IF(BA$1="Rejected",AS44,IF(BC44="",AS44,SUM(AS44,BC44)))</f>
        <v>0</v>
      </c>
      <c r="BA44" s="110">
        <f>IF(AY$1="","",SUM(AY44:AZ44))</f>
        <v>0</v>
      </c>
      <c r="BB44" s="535"/>
      <c r="BC44" s="535"/>
      <c r="BD44" s="407"/>
      <c r="BE44" s="323"/>
      <c r="BF44" s="79">
        <f>IF(BH$1="Rejected",AY44,IF(BI44="",AY44,SUM(AY44,BI44)))</f>
        <v>0</v>
      </c>
      <c r="BG44" s="79">
        <f>IF(BH$1="Rejected",AZ44,IF(BJ44="",AZ44,SUM(AZ44,BJ44)))</f>
        <v>0</v>
      </c>
      <c r="BH44" s="110">
        <f>IF(BF$1="","",SUM(BF44:BG44))</f>
        <v>0</v>
      </c>
      <c r="BI44" s="535"/>
      <c r="BJ44" s="535"/>
      <c r="BK44" s="407"/>
      <c r="BL44" s="323"/>
      <c r="BM44" s="79">
        <f>IF(BO$1="Rejected",BF44,IF(BP44="",BF44,SUM(BF44,BP44)))</f>
        <v>0</v>
      </c>
      <c r="BN44" s="79">
        <f>IF(BO$1="Rejected",BG44,IF(BQ44="",BG44,SUM(BG44,BQ44)))</f>
        <v>0</v>
      </c>
      <c r="BO44" s="110">
        <f>IF(BM$1="","",SUM(BM44:BN44))</f>
        <v>0</v>
      </c>
      <c r="BP44" s="535"/>
      <c r="BQ44" s="535"/>
      <c r="BR44" s="407"/>
      <c r="BS44" s="323"/>
      <c r="BT44" s="79">
        <f>IF(BV$1="Rejected",BM44,IF(BW44="",BM44,SUM(BM44,BW44)))</f>
        <v>0</v>
      </c>
      <c r="BU44" s="79">
        <f>IF(BV$1="Rejected",BN44,IF(BX44="",BN44,SUM(BN44,BX44)))</f>
        <v>0</v>
      </c>
      <c r="BV44" s="110">
        <f>IF(BT$1="","",SUM(BT44:BU44))</f>
        <v>0</v>
      </c>
      <c r="BW44" s="535"/>
      <c r="BX44" s="535"/>
      <c r="BY44" s="407"/>
      <c r="BZ44" s="323"/>
      <c r="CA44" s="79">
        <f>IF(CC$1="Rejected",BT44,IF(CD44="",BT44,SUM(BT44,CD44)))</f>
        <v>0</v>
      </c>
      <c r="CB44" s="79">
        <f>IF(CC$1="Rejected",BU44,IF(CE44="",BU44,SUM(BU44,CE44)))</f>
        <v>0</v>
      </c>
      <c r="CC44" s="110">
        <f>IF(CA$1="","",SUM(CA44:CB44))</f>
        <v>0</v>
      </c>
      <c r="CD44" s="535"/>
      <c r="CE44" s="535"/>
      <c r="CF44" s="407"/>
      <c r="CG44" s="323"/>
      <c r="CH44" s="79">
        <f>IF(CJ$1="Rejected",CA44,IF(CK44="",CA44,SUM(CA44,CK44)))</f>
        <v>0</v>
      </c>
      <c r="CI44" s="79">
        <f>IF(CJ$1="Rejected",CB44,IF(CL44="",CB44,SUM(CB44,CL44)))</f>
        <v>0</v>
      </c>
      <c r="CJ44" s="110">
        <f>IF(CH$1="","",SUM(CH44:CI44))</f>
        <v>0</v>
      </c>
      <c r="CK44" s="535"/>
      <c r="CL44" s="535"/>
      <c r="CM44" s="407"/>
      <c r="CN44" s="323"/>
      <c r="CO44" s="79">
        <f>IF(CQ$1="Rejected",CH44,IF(CR44="",CH44,SUM(CH44,CR44)))</f>
        <v>0</v>
      </c>
      <c r="CP44" s="79">
        <f>IF(CQ$1="Rejected",CI44,IF(CS44="",CI44,SUM(CI44,CS44)))</f>
        <v>0</v>
      </c>
      <c r="CQ44" s="110">
        <f>IF(CO$1="","",SUM(CO44:CP44))</f>
        <v>0</v>
      </c>
      <c r="CR44" s="535"/>
      <c r="CS44" s="535"/>
      <c r="CT44" s="407"/>
      <c r="CU44" s="323"/>
      <c r="CV44" s="79">
        <f>IF(CX$1="Rejected",CO44,IF(CY44="",CO44,SUM(CO44,CY44)))</f>
        <v>0</v>
      </c>
      <c r="CW44" s="79">
        <f>IF(CX$1="Rejected",CP44,IF(CZ44="",CP44,SUM(CP44,CZ44)))</f>
        <v>0</v>
      </c>
      <c r="CX44" s="110">
        <f>IF(CV$1="","",SUM(CV44:CW44))</f>
        <v>0</v>
      </c>
      <c r="CY44" s="535"/>
      <c r="CZ44" s="535"/>
      <c r="DA44" s="407"/>
      <c r="DB44" s="323"/>
      <c r="DC44" s="79">
        <f>IF(DE$1="Rejected",CV44,IF(DF44="",CV44,SUM(CV44,DF44)))</f>
        <v>0</v>
      </c>
      <c r="DD44" s="79">
        <f>IF(DE$1="Rejected",CW44,IF(DG44="",CW44,SUM(CW44,DG44)))</f>
        <v>0</v>
      </c>
      <c r="DE44" s="110">
        <f>IF(DC$1="","",SUM(DC44:DD44))</f>
        <v>0</v>
      </c>
      <c r="DF44" s="535"/>
      <c r="DG44" s="535"/>
      <c r="DH44" s="407"/>
      <c r="DI44" s="323"/>
      <c r="DJ44" s="79">
        <f>IF(DL$1="Rejected",DC44,IF(DM44="",DC44,SUM(DC44,DM44)))</f>
        <v>0</v>
      </c>
      <c r="DK44" s="79">
        <f>IF(DL$1="Rejected",DD44,IF(DN44="",DD44,SUM(DD44,DN44)))</f>
        <v>0</v>
      </c>
      <c r="DL44" s="110">
        <f>IF(DJ$1="","",SUM(DJ44:DK44))</f>
        <v>0</v>
      </c>
      <c r="DM44" s="535"/>
      <c r="DN44" s="535"/>
      <c r="DO44" s="407"/>
      <c r="DP44" s="323"/>
      <c r="DQ44" s="79">
        <f>IF(DS$1="Rejected",DJ44,IF(DT44="",DJ44,SUM(DJ44,DT44)))</f>
        <v>0</v>
      </c>
      <c r="DR44" s="79">
        <f>IF(DS$1="Rejected",DK44,IF(DU44="",DK44,SUM(DK44,DU44)))</f>
        <v>0</v>
      </c>
      <c r="DS44" s="110">
        <f>IF(DQ$1="","",SUM(DQ44:DR44))</f>
        <v>0</v>
      </c>
      <c r="DT44" s="535"/>
      <c r="DU44" s="535"/>
      <c r="DV44" s="407"/>
    </row>
    <row r="45" spans="1:126" x14ac:dyDescent="0.2">
      <c r="A45" s="100" t="s">
        <v>154</v>
      </c>
      <c r="B45" s="59"/>
      <c r="C45" s="103">
        <f>SUMIF($H41:$H45,MID($H45,3,10),C41:C45)</f>
        <v>0</v>
      </c>
      <c r="D45" s="103">
        <f>SUMIF($H41:$H45,MID($H45,3,10),D41:D45)</f>
        <v>0</v>
      </c>
      <c r="E45" s="103">
        <f t="shared" si="155"/>
        <v>0</v>
      </c>
      <c r="F45" s="147"/>
      <c r="H45" s="322" t="s">
        <v>367</v>
      </c>
      <c r="I45" s="103">
        <f>IF(I$1="","",SUMIF($H42:$H44,MID($H45,3,10),I42:I44))</f>
        <v>0</v>
      </c>
      <c r="J45" s="103">
        <f>IF(I$1="","",SUMIF($H42:$H44,MID($H45,3,10),J42:J44))</f>
        <v>0</v>
      </c>
      <c r="K45" s="103">
        <f>IF(I$1="","",SUM(I45:J45))</f>
        <v>0</v>
      </c>
      <c r="L45" s="488">
        <f>IF(I$1="","",SUMIF($H41:$H45,MID($H45,3,10),L41:L45))</f>
        <v>0</v>
      </c>
      <c r="M45" s="488">
        <f>IF(I$1="","",SUMIF($H41:$H45,MID($H45,3,10),M41:M45))</f>
        <v>0</v>
      </c>
      <c r="N45" s="407"/>
      <c r="O45" s="323"/>
      <c r="P45" s="103">
        <f>IF(P$1="","",SUMIF($H42:$H44,MID($H45,3,10),P42:P44))</f>
        <v>0</v>
      </c>
      <c r="Q45" s="103">
        <f>IF(Q$1="","",SUMIF($H42:$H44,MID($H45,3,10),Q42:Q44))</f>
        <v>0</v>
      </c>
      <c r="R45" s="103">
        <f>IF(P$1="","",SUM(P45:Q45))</f>
        <v>0</v>
      </c>
      <c r="S45" s="489">
        <f>IF(P$1="","",SUMIF($H41:$H45,MID($H45,3,10),S41:S45))</f>
        <v>0</v>
      </c>
      <c r="T45" s="489">
        <f>IF(P$1="","",SUMIF($H41:$H45,MID($H45,3,10),T41:T45))</f>
        <v>0</v>
      </c>
      <c r="U45" s="407"/>
      <c r="V45" s="323"/>
      <c r="W45" s="103">
        <f>IF(W$1="","",SUMIF($H42:$H44,MID($H45,3,10),W42:W44))</f>
        <v>0</v>
      </c>
      <c r="X45" s="103">
        <f>IF(X$1="","",SUMIF($H42:$H44,MID($H45,3,10),X42:X44))</f>
        <v>0</v>
      </c>
      <c r="Y45" s="103">
        <f>IF(W$1="","",SUM(W45:X45))</f>
        <v>0</v>
      </c>
      <c r="Z45" s="489">
        <f>IF(W$1="","",SUMIF($H41:$H45,MID($H45,3,10),Z41:Z45))</f>
        <v>0</v>
      </c>
      <c r="AA45" s="489">
        <f>IF(W$1="","",SUMIF($H41:$H45,MID($H45,3,10),AA41:AA45))</f>
        <v>0</v>
      </c>
      <c r="AB45" s="407"/>
      <c r="AC45" s="323"/>
      <c r="AD45" s="103">
        <f>IF(AD$1="","",SUMIF($H42:$H44,MID($H45,3,10),AD42:AD44))</f>
        <v>0</v>
      </c>
      <c r="AE45" s="103">
        <f>IF(AE$1="","",SUMIF($H42:$H44,MID($H45,3,10),AE42:AE44))</f>
        <v>0</v>
      </c>
      <c r="AF45" s="103">
        <f>IF(AD$1="","",SUM(AD45:AE45))</f>
        <v>0</v>
      </c>
      <c r="AG45" s="489">
        <f>IF(AD$1="","",SUMIF($H41:$H45,MID($H45,3,10),AG41:AG45))</f>
        <v>0</v>
      </c>
      <c r="AH45" s="489">
        <f>IF(AD$1="","",SUMIF($H41:$H45,MID($H45,3,10),AH41:AH45))</f>
        <v>0</v>
      </c>
      <c r="AI45" s="407"/>
      <c r="AJ45" s="323"/>
      <c r="AK45" s="103">
        <f>IF(AK$1="","",SUMIF($H42:$H44,MID($H45,3,10),AK42:AK44))</f>
        <v>0</v>
      </c>
      <c r="AL45" s="103">
        <f>IF(AL$1="","",SUMIF($H42:$H44,MID($H45,3,10),AL42:AL44))</f>
        <v>0</v>
      </c>
      <c r="AM45" s="103">
        <f>IF(AK$1="","",SUM(AK45:AL45))</f>
        <v>0</v>
      </c>
      <c r="AN45" s="489">
        <f>IF(AK$1="","",SUMIF($H41:$H45,MID($H45,3,10),AN41:AN45))</f>
        <v>0</v>
      </c>
      <c r="AO45" s="489">
        <f>IF(AK$1="","",SUMIF($H41:$H45,MID($H45,3,10),AO41:AO45))</f>
        <v>0</v>
      </c>
      <c r="AP45" s="407"/>
      <c r="AQ45" s="323"/>
      <c r="AR45" s="103">
        <f>IF(AR$1="","",SUMIF($H42:$H44,MID($H45,3,10),AR42:AR44))</f>
        <v>0</v>
      </c>
      <c r="AS45" s="103">
        <f>IF(AS$1="","",SUMIF($H42:$H44,MID($H45,3,10),AS42:AS44))</f>
        <v>0</v>
      </c>
      <c r="AT45" s="103">
        <f>IF(AR$1="","",SUM(AR45:AS45))</f>
        <v>0</v>
      </c>
      <c r="AU45" s="489">
        <f>IF(AR$1="","",SUMIF($H41:$H45,MID($H45,3,10),AU41:AU45))</f>
        <v>0</v>
      </c>
      <c r="AV45" s="489">
        <f>IF(AR$1="","",SUMIF($H41:$H45,MID($H45,3,10),AV41:AV45))</f>
        <v>0</v>
      </c>
      <c r="AW45" s="407"/>
      <c r="AX45" s="323"/>
      <c r="AY45" s="103">
        <f>IF(AY$1="","",SUMIF($H42:$H44,MID($H45,3,10),AY42:AY44))</f>
        <v>0</v>
      </c>
      <c r="AZ45" s="103">
        <f>IF(AZ$1="","",SUMIF($H42:$H44,MID($H45,3,10),AZ42:AZ44))</f>
        <v>0</v>
      </c>
      <c r="BA45" s="103">
        <f>IF(AY$1="","",SUM(AY45:AZ45))</f>
        <v>0</v>
      </c>
      <c r="BB45" s="489">
        <f>IF(AY$1="","",SUMIF($H41:$H45,MID($H45,3,10),BB41:BB45))</f>
        <v>0</v>
      </c>
      <c r="BC45" s="489">
        <f>IF(AY$1="","",SUMIF($H41:$H45,MID($H45,3,10),BC41:BC45))</f>
        <v>0</v>
      </c>
      <c r="BD45" s="407"/>
      <c r="BE45" s="323"/>
      <c r="BF45" s="103">
        <f>IF(BF$1="","",SUMIF($H42:$H44,MID($H45,3,10),BF42:BF44))</f>
        <v>0</v>
      </c>
      <c r="BG45" s="103">
        <f>IF(BG$1="","",SUMIF($H42:$H44,MID($H45,3,10),BG42:BG44))</f>
        <v>0</v>
      </c>
      <c r="BH45" s="103">
        <f>IF(BF$1="","",SUM(BF45:BG45))</f>
        <v>0</v>
      </c>
      <c r="BI45" s="489">
        <f>IF(BF$1="","",SUMIF($H41:$H45,MID($H45,3,10),BI41:BI45))</f>
        <v>0</v>
      </c>
      <c r="BJ45" s="489">
        <f>IF(BF$1="","",SUMIF($H41:$H45,MID($H45,3,10),BJ41:BJ45))</f>
        <v>0</v>
      </c>
      <c r="BK45" s="407"/>
      <c r="BL45" s="323"/>
      <c r="BM45" s="103">
        <f>IF(BM$1="","",SUMIF($H42:$H44,MID($H45,3,10),BM42:BM44))</f>
        <v>0</v>
      </c>
      <c r="BN45" s="103">
        <f>IF(BN$1="","",SUMIF($H42:$H44,MID($H45,3,10),BN42:BN44))</f>
        <v>0</v>
      </c>
      <c r="BO45" s="103">
        <f>IF(BM$1="","",SUM(BM45:BN45))</f>
        <v>0</v>
      </c>
      <c r="BP45" s="489">
        <f>IF(BM$1="","",SUMIF($H41:$H45,MID($H45,3,10),BP41:BP45))</f>
        <v>0</v>
      </c>
      <c r="BQ45" s="489">
        <f>IF(BM$1="","",SUMIF($H41:$H45,MID($H45,3,10),BQ41:BQ45))</f>
        <v>0</v>
      </c>
      <c r="BR45" s="407"/>
      <c r="BS45" s="323"/>
      <c r="BT45" s="103">
        <f>IF(BT$1="","",SUMIF($H42:$H44,MID($H45,3,10),BT42:BT44))</f>
        <v>0</v>
      </c>
      <c r="BU45" s="103">
        <f>IF(BU$1="","",SUMIF($H42:$H44,MID($H45,3,10),BU42:BU44))</f>
        <v>0</v>
      </c>
      <c r="BV45" s="103">
        <f>IF(BT$1="","",SUM(BT45:BU45))</f>
        <v>0</v>
      </c>
      <c r="BW45" s="489">
        <f>IF(BT$1="","",SUMIF($H41:$H45,MID($H45,3,10),BW41:BW45))</f>
        <v>0</v>
      </c>
      <c r="BX45" s="489">
        <f>IF(BT$1="","",SUMIF($H41:$H45,MID($H45,3,10),BX41:BX45))</f>
        <v>0</v>
      </c>
      <c r="BY45" s="407"/>
      <c r="BZ45" s="323"/>
      <c r="CA45" s="103">
        <f>IF(CA$1="","",SUMIF($H42:$H44,MID($H45,3,10),CA42:CA44))</f>
        <v>0</v>
      </c>
      <c r="CB45" s="103">
        <f>IF(CB$1="","",SUMIF($H42:$H44,MID($H45,3,10),CB42:CB44))</f>
        <v>0</v>
      </c>
      <c r="CC45" s="103">
        <f>IF(CA$1="","",SUM(CA45:CB45))</f>
        <v>0</v>
      </c>
      <c r="CD45" s="489">
        <f>IF(CA$1="","",SUMIF($H41:$H45,MID($H45,3,10),CD41:CD45))</f>
        <v>0</v>
      </c>
      <c r="CE45" s="489">
        <f>IF(CA$1="","",SUMIF($H41:$H45,MID($H45,3,10),CE41:CE45))</f>
        <v>0</v>
      </c>
      <c r="CF45" s="407"/>
      <c r="CG45" s="323"/>
      <c r="CH45" s="103">
        <f>IF(CH$1="","",SUMIF($H42:$H44,MID($H45,3,10),CH42:CH44))</f>
        <v>0</v>
      </c>
      <c r="CI45" s="103">
        <f>IF(CI$1="","",SUMIF($H42:$H44,MID($H45,3,10),CI42:CI44))</f>
        <v>0</v>
      </c>
      <c r="CJ45" s="103">
        <f>IF(CH$1="","",SUM(CH45:CI45))</f>
        <v>0</v>
      </c>
      <c r="CK45" s="489">
        <f>IF(CH$1="","",SUMIF($H41:$H45,MID($H45,3,10),CK41:CK45))</f>
        <v>0</v>
      </c>
      <c r="CL45" s="489">
        <f>IF(CH$1="","",SUMIF($H41:$H45,MID($H45,3,10),CL41:CL45))</f>
        <v>0</v>
      </c>
      <c r="CM45" s="407"/>
      <c r="CN45" s="323"/>
      <c r="CO45" s="103">
        <f>IF(CO$1="","",SUMIF($H42:$H44,MID($H45,3,10),CO42:CO44))</f>
        <v>0</v>
      </c>
      <c r="CP45" s="103">
        <f>IF(CP$1="","",SUMIF($H42:$H44,MID($H45,3,10),CP42:CP44))</f>
        <v>0</v>
      </c>
      <c r="CQ45" s="103">
        <f>IF(CO$1="","",SUM(CO45:CP45))</f>
        <v>0</v>
      </c>
      <c r="CR45" s="489">
        <f>IF(CO$1="","",SUMIF($H41:$H45,MID($H45,3,10),CR41:CR45))</f>
        <v>0</v>
      </c>
      <c r="CS45" s="489">
        <f>IF(CO$1="","",SUMIF($H41:$H45,MID($H45,3,10),CS41:CS45))</f>
        <v>0</v>
      </c>
      <c r="CT45" s="407"/>
      <c r="CU45" s="323"/>
      <c r="CV45" s="103">
        <f>IF(CV$1="","",SUMIF($H42:$H44,MID($H45,3,10),CV42:CV44))</f>
        <v>0</v>
      </c>
      <c r="CW45" s="103">
        <f>IF(CW$1="","",SUMIF($H42:$H44,MID($H45,3,10),CW42:CW44))</f>
        <v>0</v>
      </c>
      <c r="CX45" s="103">
        <f>IF(CV$1="","",SUM(CV45:CW45))</f>
        <v>0</v>
      </c>
      <c r="CY45" s="489">
        <f>IF(CV$1="","",SUMIF($H41:$H45,MID($H45,3,10),CY41:CY45))</f>
        <v>0</v>
      </c>
      <c r="CZ45" s="489">
        <f>IF(CV$1="","",SUMIF($H41:$H45,MID($H45,3,10),CZ41:CZ45))</f>
        <v>0</v>
      </c>
      <c r="DA45" s="407"/>
      <c r="DB45" s="323"/>
      <c r="DC45" s="103">
        <f>IF(DC$1="","",SUMIF($H42:$H44,MID($H45,3,10),DC42:DC44))</f>
        <v>0</v>
      </c>
      <c r="DD45" s="103">
        <f>IF(DD$1="","",SUMIF($H42:$H44,MID($H45,3,10),DD42:DD44))</f>
        <v>0</v>
      </c>
      <c r="DE45" s="103">
        <f>IF(DC$1="","",SUM(DC45:DD45))</f>
        <v>0</v>
      </c>
      <c r="DF45" s="489">
        <f>IF(DC$1="","",SUMIF($H41:$H45,MID($H45,3,10),DF41:DF45))</f>
        <v>0</v>
      </c>
      <c r="DG45" s="489">
        <f>IF(DC$1="","",SUMIF($H41:$H45,MID($H45,3,10),DG41:DG45))</f>
        <v>0</v>
      </c>
      <c r="DH45" s="407"/>
      <c r="DI45" s="323"/>
      <c r="DJ45" s="103">
        <f>IF(DJ$1="","",SUMIF($H42:$H44,MID($H45,3,10),DJ42:DJ44))</f>
        <v>0</v>
      </c>
      <c r="DK45" s="103">
        <f>IF(DK$1="","",SUMIF($H42:$H44,MID($H45,3,10),DK42:DK44))</f>
        <v>0</v>
      </c>
      <c r="DL45" s="103">
        <f>IF(DJ$1="","",SUM(DJ45:DK45))</f>
        <v>0</v>
      </c>
      <c r="DM45" s="489">
        <f>IF(DJ$1="","",SUMIF($H41:$H45,MID($H45,3,10),DM41:DM45))</f>
        <v>0</v>
      </c>
      <c r="DN45" s="489">
        <f>IF(DJ$1="","",SUMIF($H41:$H45,MID($H45,3,10),DN41:DN45))</f>
        <v>0</v>
      </c>
      <c r="DO45" s="407"/>
      <c r="DP45" s="323"/>
      <c r="DQ45" s="103">
        <f>IF(DQ$1="","",SUMIF($H42:$H44,MID($H45,3,10),DQ42:DQ44))</f>
        <v>0</v>
      </c>
      <c r="DR45" s="103">
        <f>IF(DR$1="","",SUMIF($H42:$H44,MID($H45,3,10),DR42:DR44))</f>
        <v>0</v>
      </c>
      <c r="DS45" s="103">
        <f>IF(DQ$1="","",SUM(DQ45:DR45))</f>
        <v>0</v>
      </c>
      <c r="DT45" s="489">
        <f>IF(DQ$1="","",SUMIF($H41:$H45,MID($H45,3,10),DT41:DT45))</f>
        <v>0</v>
      </c>
      <c r="DU45" s="489">
        <f>IF(DQ$1="","",SUMIF($H41:$H45,MID($H45,3,10),DU41:DU45))</f>
        <v>0</v>
      </c>
      <c r="DV45" s="407"/>
    </row>
    <row r="46" spans="1:126" s="417" customFormat="1" ht="14.25" customHeight="1" thickBot="1" x14ac:dyDescent="0.25">
      <c r="A46" s="332" t="s">
        <v>165</v>
      </c>
      <c r="B46" s="380"/>
      <c r="C46" s="345">
        <f>SUM(C33,C41,C45)</f>
        <v>0</v>
      </c>
      <c r="D46" s="345">
        <f>SUM(D33,D41,D45)</f>
        <v>0</v>
      </c>
      <c r="E46" s="345">
        <f t="shared" si="155"/>
        <v>0</v>
      </c>
      <c r="F46" s="381"/>
      <c r="H46" s="493" t="s">
        <v>366</v>
      </c>
      <c r="I46" s="126">
        <f>IF(I$1="","",SUM(I33,I41,I45))</f>
        <v>0</v>
      </c>
      <c r="J46" s="126">
        <f>IF(I$1="","",SUM(J33,J41,J45))</f>
        <v>0</v>
      </c>
      <c r="K46" s="345">
        <f>IF(I$1="","",SUM(K33,K41,K45))</f>
        <v>0</v>
      </c>
      <c r="L46" s="526">
        <f>IF(I$1="","",SUM(L33,L41,L45))</f>
        <v>0</v>
      </c>
      <c r="M46" s="526">
        <f>IF(I$1="","",SUM(M33,M41,M45))</f>
        <v>0</v>
      </c>
      <c r="N46" s="381"/>
      <c r="O46" s="418"/>
      <c r="P46" s="126">
        <f>IF(P$1="","",SUM(P33,P41,P45))</f>
        <v>0</v>
      </c>
      <c r="Q46" s="126">
        <f>IF(P$1="","",SUM(Q33,Q41,Q45))</f>
        <v>0</v>
      </c>
      <c r="R46" s="345">
        <f>IF(P$1="","",SUM(R33,R41,R45))</f>
        <v>0</v>
      </c>
      <c r="S46" s="345">
        <f>IF(P$1="","",SUM(S33,S41,S45))</f>
        <v>0</v>
      </c>
      <c r="T46" s="345">
        <f>IF(P$1="","",SUM(T33,T41,T45))</f>
        <v>0</v>
      </c>
      <c r="U46" s="381"/>
      <c r="V46" s="418"/>
      <c r="W46" s="126">
        <f>IF(W$1="","",SUM(W33,W41,W45))</f>
        <v>0</v>
      </c>
      <c r="X46" s="126">
        <f>IF(W$1="","",SUM(X33,X41,X45))</f>
        <v>0</v>
      </c>
      <c r="Y46" s="345">
        <f>IF(W$1="","",SUM(Y33,Y41,Y45))</f>
        <v>0</v>
      </c>
      <c r="Z46" s="345">
        <f>IF(W$1="","",SUM(Z33,Z41,Z45))</f>
        <v>0</v>
      </c>
      <c r="AA46" s="345">
        <f>IF(W$1="","",SUM(AA33,AA41,AA45))</f>
        <v>0</v>
      </c>
      <c r="AB46" s="381"/>
      <c r="AC46" s="418"/>
      <c r="AD46" s="126">
        <f>IF(AD$1="","",SUM(AD33,AD41,AD45))</f>
        <v>0</v>
      </c>
      <c r="AE46" s="126">
        <f>IF(AD$1="","",SUM(AE33,AE41,AE45))</f>
        <v>0</v>
      </c>
      <c r="AF46" s="345">
        <f>IF(AD$1="","",SUM(AF33,AF41,AF45))</f>
        <v>0</v>
      </c>
      <c r="AG46" s="345">
        <f>IF(AD$1="","",SUM(AG33,AG41,AG45))</f>
        <v>0</v>
      </c>
      <c r="AH46" s="345">
        <f>IF(AD$1="","",SUM(AH33,AH41,AH45))</f>
        <v>0</v>
      </c>
      <c r="AI46" s="381"/>
      <c r="AJ46" s="418"/>
      <c r="AK46" s="126">
        <f>IF(AK$1="","",SUM(AK33,AK41,AK45))</f>
        <v>0</v>
      </c>
      <c r="AL46" s="126">
        <f>IF(AK$1="","",SUM(AL33,AL41,AL45))</f>
        <v>0</v>
      </c>
      <c r="AM46" s="345">
        <f>IF(AK$1="","",SUM(AM33,AM41,AM45))</f>
        <v>0</v>
      </c>
      <c r="AN46" s="345">
        <f>IF(AK$1="","",SUM(AN33,AN41,AN45))</f>
        <v>0</v>
      </c>
      <c r="AO46" s="345">
        <f>IF(AK$1="","",SUM(AO33,AO41,AO45))</f>
        <v>0</v>
      </c>
      <c r="AP46" s="381"/>
      <c r="AQ46" s="418"/>
      <c r="AR46" s="126">
        <f>IF(AR$1="","",SUM(AR33,AR41,AR45))</f>
        <v>0</v>
      </c>
      <c r="AS46" s="126">
        <f>IF(AR$1="","",SUM(AS33,AS41,AS45))</f>
        <v>0</v>
      </c>
      <c r="AT46" s="345">
        <f>IF(AR$1="","",SUM(AT33,AT41,AT45))</f>
        <v>0</v>
      </c>
      <c r="AU46" s="345">
        <f>IF(AR$1="","",SUM(AU33,AU41,AU45))</f>
        <v>0</v>
      </c>
      <c r="AV46" s="345">
        <f>IF(AR$1="","",SUM(AV33,AV41,AV45))</f>
        <v>0</v>
      </c>
      <c r="AW46" s="381"/>
      <c r="AX46" s="418"/>
      <c r="AY46" s="126">
        <f>IF(AY$1="","",SUM(AY33,AY41,AY45))</f>
        <v>0</v>
      </c>
      <c r="AZ46" s="126">
        <f>IF(AY$1="","",SUM(AZ33,AZ41,AZ45))</f>
        <v>0</v>
      </c>
      <c r="BA46" s="345">
        <f>IF(AY$1="","",SUM(BA33,BA41,BA45))</f>
        <v>0</v>
      </c>
      <c r="BB46" s="345">
        <f>IF(AY$1="","",SUM(BB33,BB41,BB45))</f>
        <v>0</v>
      </c>
      <c r="BC46" s="345">
        <f>IF(AY$1="","",SUM(BC33,BC41,BC45))</f>
        <v>0</v>
      </c>
      <c r="BD46" s="381"/>
      <c r="BE46" s="418"/>
      <c r="BF46" s="126">
        <f>IF(BF$1="","",SUM(BF33,BF41,BF45))</f>
        <v>0</v>
      </c>
      <c r="BG46" s="126">
        <f>IF(BF$1="","",SUM(BG33,BG41,BG45))</f>
        <v>0</v>
      </c>
      <c r="BH46" s="345">
        <f>IF(BF$1="","",SUM(BH33,BH41,BH45))</f>
        <v>0</v>
      </c>
      <c r="BI46" s="345">
        <f>IF(BF$1="","",SUM(BI33,BI41,BI45))</f>
        <v>0</v>
      </c>
      <c r="BJ46" s="345">
        <f>IF(BF$1="","",SUM(BJ33,BJ41,BJ45))</f>
        <v>0</v>
      </c>
      <c r="BK46" s="381"/>
      <c r="BL46" s="418"/>
      <c r="BM46" s="126">
        <f>IF(BM$1="","",SUM(BM33,BM41,BM45))</f>
        <v>0</v>
      </c>
      <c r="BN46" s="126">
        <f>IF(BM$1="","",SUM(BN33,BN41,BN45))</f>
        <v>0</v>
      </c>
      <c r="BO46" s="345">
        <f>IF(BM$1="","",SUM(BO33,BO41,BO45))</f>
        <v>0</v>
      </c>
      <c r="BP46" s="345">
        <f>IF(BM$1="","",SUM(BP33,BP41,BP45))</f>
        <v>0</v>
      </c>
      <c r="BQ46" s="345">
        <f>IF(BM$1="","",SUM(BQ33,BQ41,BQ45))</f>
        <v>0</v>
      </c>
      <c r="BR46" s="381"/>
      <c r="BS46" s="418"/>
      <c r="BT46" s="126">
        <f>IF(BT$1="","",SUM(BT33,BT41,BT45))</f>
        <v>0</v>
      </c>
      <c r="BU46" s="126">
        <f>IF(BT$1="","",SUM(BU33,BU41,BU45))</f>
        <v>0</v>
      </c>
      <c r="BV46" s="345">
        <f>IF(BT$1="","",SUM(BV33,BV41,BV45))</f>
        <v>0</v>
      </c>
      <c r="BW46" s="345">
        <f>IF(BT$1="","",SUM(BW33,BW41,BW45))</f>
        <v>0</v>
      </c>
      <c r="BX46" s="345">
        <f>IF(BT$1="","",SUM(BX33,BX41,BX45))</f>
        <v>0</v>
      </c>
      <c r="BY46" s="381"/>
      <c r="BZ46" s="418"/>
      <c r="CA46" s="126">
        <f>IF(CA$1="","",SUM(CA33,CA41,CA45))</f>
        <v>0</v>
      </c>
      <c r="CB46" s="126">
        <f>IF(CA$1="","",SUM(CB33,CB41,CB45))</f>
        <v>0</v>
      </c>
      <c r="CC46" s="345">
        <f>IF(CA$1="","",SUM(CC33,CC41,CC45))</f>
        <v>0</v>
      </c>
      <c r="CD46" s="345">
        <f>IF(CA$1="","",SUM(CD33,CD41,CD45))</f>
        <v>0</v>
      </c>
      <c r="CE46" s="345">
        <f>IF(CA$1="","",SUM(CE33,CE41,CE45))</f>
        <v>0</v>
      </c>
      <c r="CF46" s="381"/>
      <c r="CG46" s="418"/>
      <c r="CH46" s="126">
        <f>IF(CH$1="","",SUM(CH33,CH41,CH45))</f>
        <v>0</v>
      </c>
      <c r="CI46" s="126">
        <f>IF(CH$1="","",SUM(CI33,CI41,CI45))</f>
        <v>0</v>
      </c>
      <c r="CJ46" s="345">
        <f>IF(CH$1="","",SUM(CJ33,CJ41,CJ45))</f>
        <v>0</v>
      </c>
      <c r="CK46" s="345">
        <f>IF(CH$1="","",SUM(CK33,CK41,CK45))</f>
        <v>0</v>
      </c>
      <c r="CL46" s="345">
        <f>IF(CH$1="","",SUM(CL33,CL41,CL45))</f>
        <v>0</v>
      </c>
      <c r="CM46" s="381"/>
      <c r="CN46" s="418"/>
      <c r="CO46" s="126">
        <f>IF(CO$1="","",SUM(CO33,CO41,CO45))</f>
        <v>0</v>
      </c>
      <c r="CP46" s="126">
        <f>IF(CO$1="","",SUM(CP33,CP41,CP45))</f>
        <v>0</v>
      </c>
      <c r="CQ46" s="345">
        <f>IF(CO$1="","",SUM(CQ33,CQ41,CQ45))</f>
        <v>0</v>
      </c>
      <c r="CR46" s="345">
        <f>IF(CO$1="","",SUM(CR33,CR41,CR45))</f>
        <v>0</v>
      </c>
      <c r="CS46" s="345">
        <f>IF(CO$1="","",SUM(CS33,CS41,CS45))</f>
        <v>0</v>
      </c>
      <c r="CT46" s="381"/>
      <c r="CU46" s="418"/>
      <c r="CV46" s="126">
        <f>IF(CV$1="","",SUM(CV33,CV41,CV45))</f>
        <v>0</v>
      </c>
      <c r="CW46" s="126">
        <f>IF(CV$1="","",SUM(CW33,CW41,CW45))</f>
        <v>0</v>
      </c>
      <c r="CX46" s="345">
        <f>IF(CV$1="","",SUM(CX33,CX41,CX45))</f>
        <v>0</v>
      </c>
      <c r="CY46" s="345">
        <f>IF(CV$1="","",SUM(CY33,CY41,CY45))</f>
        <v>0</v>
      </c>
      <c r="CZ46" s="345">
        <f>IF(CV$1="","",SUM(CZ33,CZ41,CZ45))</f>
        <v>0</v>
      </c>
      <c r="DA46" s="381"/>
      <c r="DB46" s="418"/>
      <c r="DC46" s="126">
        <f>IF(DC$1="","",SUM(DC33,DC41,DC45))</f>
        <v>0</v>
      </c>
      <c r="DD46" s="126">
        <f>IF(DC$1="","",SUM(DD33,DD41,DD45))</f>
        <v>0</v>
      </c>
      <c r="DE46" s="345">
        <f>IF(DC$1="","",SUM(DE33,DE41,DE45))</f>
        <v>0</v>
      </c>
      <c r="DF46" s="345">
        <f>IF(DC$1="","",SUM(DF33,DF41,DF45))</f>
        <v>0</v>
      </c>
      <c r="DG46" s="345">
        <f>IF(DC$1="","",SUM(DG33,DG41,DG45))</f>
        <v>0</v>
      </c>
      <c r="DH46" s="381"/>
      <c r="DI46" s="418"/>
      <c r="DJ46" s="126">
        <f>IF(DJ$1="","",SUM(DJ33,DJ41,DJ45))</f>
        <v>0</v>
      </c>
      <c r="DK46" s="126">
        <f>IF(DJ$1="","",SUM(DK33,DK41,DK45))</f>
        <v>0</v>
      </c>
      <c r="DL46" s="345">
        <f>IF(DJ$1="","",SUM(DL33,DL41,DL45))</f>
        <v>0</v>
      </c>
      <c r="DM46" s="345">
        <f>IF(DJ$1="","",SUM(DM33,DM41,DM45))</f>
        <v>0</v>
      </c>
      <c r="DN46" s="345">
        <f>IF(DJ$1="","",SUM(DN33,DN41,DN45))</f>
        <v>0</v>
      </c>
      <c r="DO46" s="381"/>
      <c r="DP46" s="418"/>
      <c r="DQ46" s="126">
        <f>IF(DQ$1="","",SUM(DQ33,DQ41,DQ45))</f>
        <v>0</v>
      </c>
      <c r="DR46" s="126">
        <f>IF(DQ$1="","",SUM(DR33,DR41,DR45))</f>
        <v>0</v>
      </c>
      <c r="DS46" s="345">
        <f>IF(DQ$1="","",SUM(DS33,DS41,DS45))</f>
        <v>0</v>
      </c>
      <c r="DT46" s="345">
        <f>IF(DQ$1="","",SUM(DT33,DT41,DT45))</f>
        <v>0</v>
      </c>
      <c r="DU46" s="345">
        <f>IF(DQ$1="","",SUM(DU33,DU41,DU45))</f>
        <v>0</v>
      </c>
      <c r="DV46" s="381"/>
    </row>
    <row r="47" spans="1:126" ht="18" customHeight="1" x14ac:dyDescent="0.25">
      <c r="A47" s="721" t="s">
        <v>190</v>
      </c>
      <c r="B47" s="722"/>
      <c r="C47" s="722"/>
      <c r="D47" s="722"/>
      <c r="E47" s="722"/>
      <c r="F47" s="723"/>
      <c r="H47" s="322"/>
      <c r="I47" s="492"/>
      <c r="J47" s="492"/>
      <c r="K47" s="492"/>
      <c r="L47" s="711" t="str">
        <f>$A47</f>
        <v>Telecommunication Site &lt; Name, Location &gt;</v>
      </c>
      <c r="M47" s="712"/>
      <c r="N47" s="712"/>
      <c r="O47" s="323"/>
      <c r="P47" s="492"/>
      <c r="Q47" s="492"/>
      <c r="R47" s="492"/>
      <c r="S47" s="711" t="str">
        <f>$A47</f>
        <v>Telecommunication Site &lt; Name, Location &gt;</v>
      </c>
      <c r="T47" s="712"/>
      <c r="U47" s="712"/>
      <c r="V47" s="323"/>
      <c r="W47" s="492"/>
      <c r="X47" s="492"/>
      <c r="Y47" s="492"/>
      <c r="Z47" s="711" t="str">
        <f>$A47</f>
        <v>Telecommunication Site &lt; Name, Location &gt;</v>
      </c>
      <c r="AA47" s="712"/>
      <c r="AB47" s="712"/>
      <c r="AC47" s="323"/>
      <c r="AD47" s="492"/>
      <c r="AE47" s="492"/>
      <c r="AF47" s="492"/>
      <c r="AG47" s="711" t="str">
        <f>$A47</f>
        <v>Telecommunication Site &lt; Name, Location &gt;</v>
      </c>
      <c r="AH47" s="712"/>
      <c r="AI47" s="712"/>
      <c r="AJ47" s="323"/>
      <c r="AK47" s="492"/>
      <c r="AL47" s="492"/>
      <c r="AM47" s="492"/>
      <c r="AN47" s="711" t="str">
        <f>$A47</f>
        <v>Telecommunication Site &lt; Name, Location &gt;</v>
      </c>
      <c r="AO47" s="712"/>
      <c r="AP47" s="712"/>
      <c r="AQ47" s="323"/>
      <c r="AR47" s="492"/>
      <c r="AS47" s="492"/>
      <c r="AT47" s="492"/>
      <c r="AU47" s="711" t="str">
        <f>$A47</f>
        <v>Telecommunication Site &lt; Name, Location &gt;</v>
      </c>
      <c r="AV47" s="712"/>
      <c r="AW47" s="712"/>
      <c r="AX47" s="323"/>
      <c r="AY47" s="492"/>
      <c r="AZ47" s="492"/>
      <c r="BA47" s="492"/>
      <c r="BB47" s="711" t="str">
        <f>$A47</f>
        <v>Telecommunication Site &lt; Name, Location &gt;</v>
      </c>
      <c r="BC47" s="712"/>
      <c r="BD47" s="712"/>
      <c r="BE47" s="323"/>
      <c r="BF47" s="492"/>
      <c r="BG47" s="492"/>
      <c r="BH47" s="492"/>
      <c r="BI47" s="711" t="str">
        <f>$A47</f>
        <v>Telecommunication Site &lt; Name, Location &gt;</v>
      </c>
      <c r="BJ47" s="712"/>
      <c r="BK47" s="712"/>
      <c r="BL47" s="323"/>
      <c r="BM47" s="492"/>
      <c r="BN47" s="492"/>
      <c r="BO47" s="492"/>
      <c r="BP47" s="711" t="str">
        <f>$A47</f>
        <v>Telecommunication Site &lt; Name, Location &gt;</v>
      </c>
      <c r="BQ47" s="712"/>
      <c r="BR47" s="712"/>
      <c r="BS47" s="323"/>
      <c r="BT47" s="492"/>
      <c r="BU47" s="492"/>
      <c r="BV47" s="492"/>
      <c r="BW47" s="711" t="str">
        <f>$A47</f>
        <v>Telecommunication Site &lt; Name, Location &gt;</v>
      </c>
      <c r="BX47" s="712"/>
      <c r="BY47" s="712"/>
      <c r="BZ47" s="323"/>
      <c r="CA47" s="492"/>
      <c r="CB47" s="492"/>
      <c r="CC47" s="492"/>
      <c r="CD47" s="711" t="str">
        <f>$A47</f>
        <v>Telecommunication Site &lt; Name, Location &gt;</v>
      </c>
      <c r="CE47" s="712"/>
      <c r="CF47" s="712"/>
      <c r="CG47" s="323"/>
      <c r="CH47" s="492"/>
      <c r="CI47" s="492"/>
      <c r="CJ47" s="492"/>
      <c r="CK47" s="492"/>
      <c r="CL47" s="492"/>
      <c r="CM47" s="413"/>
      <c r="CN47" s="323"/>
      <c r="CO47" s="492"/>
      <c r="CP47" s="492"/>
      <c r="CQ47" s="492"/>
      <c r="CR47" s="492"/>
      <c r="CS47" s="492"/>
      <c r="CT47" s="413"/>
      <c r="CU47" s="323"/>
      <c r="CV47" s="492"/>
      <c r="CW47" s="492"/>
      <c r="CX47" s="492"/>
      <c r="CY47" s="711" t="str">
        <f>$A47</f>
        <v>Telecommunication Site &lt; Name, Location &gt;</v>
      </c>
      <c r="CZ47" s="712"/>
      <c r="DA47" s="712"/>
      <c r="DB47" s="323"/>
      <c r="DC47" s="492"/>
      <c r="DD47" s="492"/>
      <c r="DE47" s="492"/>
      <c r="DF47" s="711" t="str">
        <f>$A47</f>
        <v>Telecommunication Site &lt; Name, Location &gt;</v>
      </c>
      <c r="DG47" s="712"/>
      <c r="DH47" s="712"/>
      <c r="DI47" s="323"/>
      <c r="DJ47" s="492"/>
      <c r="DK47" s="492"/>
      <c r="DL47" s="492"/>
      <c r="DM47" s="711" t="str">
        <f>$A47</f>
        <v>Telecommunication Site &lt; Name, Location &gt;</v>
      </c>
      <c r="DN47" s="712"/>
      <c r="DO47" s="712"/>
      <c r="DP47" s="323"/>
      <c r="DQ47" s="492"/>
      <c r="DR47" s="492"/>
      <c r="DS47" s="492"/>
      <c r="DT47" s="711" t="str">
        <f>$A47</f>
        <v>Telecommunication Site &lt; Name, Location &gt;</v>
      </c>
      <c r="DU47" s="712"/>
      <c r="DV47" s="712"/>
    </row>
    <row r="48" spans="1:126" ht="14.25" customHeight="1" x14ac:dyDescent="0.2">
      <c r="A48" s="125" t="s">
        <v>79</v>
      </c>
      <c r="B48" s="118"/>
      <c r="C48" s="118"/>
      <c r="D48" s="118"/>
      <c r="E48" s="118"/>
      <c r="F48" s="119"/>
      <c r="G48" s="18" t="s">
        <v>221</v>
      </c>
      <c r="H48" s="320"/>
      <c r="I48" s="460"/>
      <c r="J48" s="461"/>
      <c r="K48" s="461"/>
      <c r="L48" s="477"/>
      <c r="M48" s="477"/>
      <c r="N48" s="404"/>
      <c r="O48" s="323"/>
      <c r="P48" s="460"/>
      <c r="Q48" s="461"/>
      <c r="R48" s="461"/>
      <c r="S48" s="477"/>
      <c r="T48" s="477"/>
      <c r="U48" s="404"/>
      <c r="V48" s="323"/>
      <c r="W48" s="460"/>
      <c r="X48" s="461"/>
      <c r="Y48" s="461"/>
      <c r="Z48" s="477"/>
      <c r="AA48" s="477"/>
      <c r="AB48" s="404"/>
      <c r="AC48" s="323"/>
      <c r="AD48" s="460"/>
      <c r="AE48" s="461"/>
      <c r="AF48" s="461"/>
      <c r="AG48" s="477"/>
      <c r="AH48" s="477"/>
      <c r="AI48" s="404"/>
      <c r="AJ48" s="323"/>
      <c r="AK48" s="460"/>
      <c r="AL48" s="461"/>
      <c r="AM48" s="461"/>
      <c r="AN48" s="477"/>
      <c r="AO48" s="477"/>
      <c r="AP48" s="404"/>
      <c r="AQ48" s="323"/>
      <c r="AR48" s="460"/>
      <c r="AS48" s="461"/>
      <c r="AT48" s="461"/>
      <c r="AU48" s="477"/>
      <c r="AV48" s="477"/>
      <c r="AW48" s="404"/>
      <c r="AX48" s="323"/>
      <c r="AY48" s="460"/>
      <c r="AZ48" s="461"/>
      <c r="BA48" s="461"/>
      <c r="BB48" s="477"/>
      <c r="BC48" s="477"/>
      <c r="BD48" s="404"/>
      <c r="BE48" s="323"/>
      <c r="BF48" s="460"/>
      <c r="BG48" s="461"/>
      <c r="BH48" s="461"/>
      <c r="BI48" s="477"/>
      <c r="BJ48" s="477"/>
      <c r="BK48" s="404"/>
      <c r="BL48" s="323"/>
      <c r="BM48" s="460"/>
      <c r="BN48" s="461"/>
      <c r="BO48" s="461"/>
      <c r="BP48" s="477"/>
      <c r="BQ48" s="477"/>
      <c r="BR48" s="404"/>
      <c r="BS48" s="323"/>
      <c r="BT48" s="460"/>
      <c r="BU48" s="461"/>
      <c r="BV48" s="461"/>
      <c r="BW48" s="477"/>
      <c r="BX48" s="477"/>
      <c r="BY48" s="404"/>
      <c r="BZ48" s="323"/>
      <c r="CA48" s="460"/>
      <c r="CB48" s="461"/>
      <c r="CC48" s="461"/>
      <c r="CD48" s="477"/>
      <c r="CE48" s="477"/>
      <c r="CF48" s="404"/>
      <c r="CG48" s="323"/>
      <c r="CH48" s="460"/>
      <c r="CI48" s="461"/>
      <c r="CJ48" s="461"/>
      <c r="CK48" s="477"/>
      <c r="CL48" s="477"/>
      <c r="CM48" s="404"/>
      <c r="CN48" s="323"/>
      <c r="CO48" s="460"/>
      <c r="CP48" s="461"/>
      <c r="CQ48" s="461"/>
      <c r="CR48" s="477"/>
      <c r="CS48" s="477"/>
      <c r="CT48" s="404"/>
      <c r="CU48" s="323"/>
      <c r="CV48" s="460"/>
      <c r="CW48" s="461"/>
      <c r="CX48" s="461"/>
      <c r="CY48" s="477"/>
      <c r="CZ48" s="477"/>
      <c r="DA48" s="404"/>
      <c r="DB48" s="323"/>
      <c r="DC48" s="460"/>
      <c r="DD48" s="461"/>
      <c r="DE48" s="461"/>
      <c r="DF48" s="477"/>
      <c r="DG48" s="477"/>
      <c r="DH48" s="404"/>
      <c r="DI48" s="323"/>
      <c r="DJ48" s="460"/>
      <c r="DK48" s="461"/>
      <c r="DL48" s="461"/>
      <c r="DM48" s="477"/>
      <c r="DN48" s="477"/>
      <c r="DO48" s="404"/>
      <c r="DP48" s="323"/>
      <c r="DQ48" s="460"/>
      <c r="DR48" s="461"/>
      <c r="DS48" s="461"/>
      <c r="DT48" s="477"/>
      <c r="DU48" s="477"/>
      <c r="DV48" s="404"/>
    </row>
    <row r="49" spans="1:126" outlineLevel="1" x14ac:dyDescent="0.2">
      <c r="A49" s="335" t="s">
        <v>267</v>
      </c>
      <c r="B49" s="157" t="s">
        <v>30</v>
      </c>
      <c r="C49" s="56"/>
      <c r="D49" s="56"/>
      <c r="E49" s="110">
        <f t="shared" ref="E49:E55" si="207">SUM(C49:D49)</f>
        <v>0</v>
      </c>
      <c r="F49" s="208"/>
      <c r="G49" s="18" t="s">
        <v>268</v>
      </c>
      <c r="H49" s="320" t="s">
        <v>363</v>
      </c>
      <c r="I49" s="79">
        <f t="shared" ref="I49:I54" si="208">IF(K$1="Rejected",C49,IF(L49="",C49,SUM(C49,L49)))</f>
        <v>0</v>
      </c>
      <c r="J49" s="79">
        <f t="shared" ref="J49:J54" si="209">IF(K$1="Rejected",D49,IF(M49="",D49,SUM(D49,M49)))</f>
        <v>0</v>
      </c>
      <c r="K49" s="110">
        <f t="shared" ref="K49:K55" si="210">IF(I$1="","",SUM(I49:J49))</f>
        <v>0</v>
      </c>
      <c r="L49" s="534"/>
      <c r="M49" s="534"/>
      <c r="N49" s="382"/>
      <c r="O49" s="323"/>
      <c r="P49" s="79">
        <f t="shared" ref="P49:P54" si="211">IF(R$1="Rejected",I49,IF(S49="",I49,SUM(I49,S49)))</f>
        <v>0</v>
      </c>
      <c r="Q49" s="79">
        <f t="shared" ref="Q49:Q54" si="212">IF(R$1="Rejected",J49,IF(T49="",J49,SUM(J49,T49)))</f>
        <v>0</v>
      </c>
      <c r="R49" s="110">
        <f t="shared" ref="R49:R55" si="213">IF(P$1="","",SUM(P49:Q49))</f>
        <v>0</v>
      </c>
      <c r="S49" s="534"/>
      <c r="T49" s="534"/>
      <c r="U49" s="382"/>
      <c r="V49" s="323"/>
      <c r="W49" s="79">
        <f t="shared" ref="W49:W54" si="214">IF(Y$1="Rejected",P49,IF(Z49="",P49,SUM(P49,Z49)))</f>
        <v>0</v>
      </c>
      <c r="X49" s="79">
        <f t="shared" ref="X49:X54" si="215">IF(Y$1="Rejected",Q49,IF(AA49="",Q49,SUM(Q49,AA49)))</f>
        <v>0</v>
      </c>
      <c r="Y49" s="110">
        <f t="shared" ref="Y49:Y55" si="216">IF(W$1="","",SUM(W49:X49))</f>
        <v>0</v>
      </c>
      <c r="Z49" s="534"/>
      <c r="AA49" s="534"/>
      <c r="AB49" s="382"/>
      <c r="AC49" s="323"/>
      <c r="AD49" s="79">
        <f t="shared" ref="AD49:AD54" si="217">IF(AF$1="Rejected",W49,IF(AG49="",W49,SUM(W49,AG49)))</f>
        <v>0</v>
      </c>
      <c r="AE49" s="79">
        <f t="shared" ref="AE49:AE54" si="218">IF(AF$1="Rejected",X49,IF(AH49="",X49,SUM(X49,AH49)))</f>
        <v>0</v>
      </c>
      <c r="AF49" s="110">
        <f t="shared" ref="AF49:AF55" si="219">IF(AD$1="","",SUM(AD49:AE49))</f>
        <v>0</v>
      </c>
      <c r="AG49" s="534"/>
      <c r="AH49" s="534"/>
      <c r="AI49" s="382"/>
      <c r="AJ49" s="323"/>
      <c r="AK49" s="79">
        <f t="shared" ref="AK49:AK54" si="220">IF(AM$1="Rejected",AD49,IF(AN49="",AD49,SUM(AD49,AN49)))</f>
        <v>0</v>
      </c>
      <c r="AL49" s="79">
        <f t="shared" ref="AL49:AL54" si="221">IF(AM$1="Rejected",AE49,IF(AO49="",AE49,SUM(AE49,AO49)))</f>
        <v>0</v>
      </c>
      <c r="AM49" s="110">
        <f t="shared" ref="AM49:AM55" si="222">IF(AK$1="","",SUM(AK49:AL49))</f>
        <v>0</v>
      </c>
      <c r="AN49" s="534"/>
      <c r="AO49" s="534"/>
      <c r="AP49" s="382"/>
      <c r="AQ49" s="323"/>
      <c r="AR49" s="79">
        <f t="shared" ref="AR49:AR54" si="223">IF(AT$1="Rejected",AK49,IF(AU49="",AK49,SUM(AK49,AU49)))</f>
        <v>0</v>
      </c>
      <c r="AS49" s="79">
        <f t="shared" ref="AS49:AS54" si="224">IF(AT$1="Rejected",AL49,IF(AV49="",AL49,SUM(AL49,AV49)))</f>
        <v>0</v>
      </c>
      <c r="AT49" s="110">
        <f t="shared" ref="AT49:AT55" si="225">IF(AR$1="","",SUM(AR49:AS49))</f>
        <v>0</v>
      </c>
      <c r="AU49" s="534"/>
      <c r="AV49" s="534"/>
      <c r="AW49" s="382"/>
      <c r="AX49" s="323"/>
      <c r="AY49" s="79">
        <f t="shared" ref="AY49:AY54" si="226">IF(BA$1="Rejected",AR49,IF(BB49="",AR49,SUM(AR49,BB49)))</f>
        <v>0</v>
      </c>
      <c r="AZ49" s="79">
        <f t="shared" ref="AZ49:AZ54" si="227">IF(BA$1="Rejected",AS49,IF(BC49="",AS49,SUM(AS49,BC49)))</f>
        <v>0</v>
      </c>
      <c r="BA49" s="110">
        <f t="shared" ref="BA49:BA55" si="228">IF(AY$1="","",SUM(AY49:AZ49))</f>
        <v>0</v>
      </c>
      <c r="BB49" s="534"/>
      <c r="BC49" s="534"/>
      <c r="BD49" s="382"/>
      <c r="BE49" s="323"/>
      <c r="BF49" s="79">
        <f t="shared" ref="BF49:BF54" si="229">IF(BH$1="Rejected",AY49,IF(BI49="",AY49,SUM(AY49,BI49)))</f>
        <v>0</v>
      </c>
      <c r="BG49" s="79">
        <f t="shared" ref="BG49:BG54" si="230">IF(BH$1="Rejected",AZ49,IF(BJ49="",AZ49,SUM(AZ49,BJ49)))</f>
        <v>0</v>
      </c>
      <c r="BH49" s="110">
        <f t="shared" ref="BH49:BH55" si="231">IF(BF$1="","",SUM(BF49:BG49))</f>
        <v>0</v>
      </c>
      <c r="BI49" s="534"/>
      <c r="BJ49" s="534"/>
      <c r="BK49" s="382"/>
      <c r="BL49" s="323"/>
      <c r="BM49" s="79">
        <f t="shared" ref="BM49:BM54" si="232">IF(BO$1="Rejected",BF49,IF(BP49="",BF49,SUM(BF49,BP49)))</f>
        <v>0</v>
      </c>
      <c r="BN49" s="79">
        <f t="shared" ref="BN49:BN54" si="233">IF(BO$1="Rejected",BG49,IF(BQ49="",BG49,SUM(BG49,BQ49)))</f>
        <v>0</v>
      </c>
      <c r="BO49" s="110">
        <f t="shared" ref="BO49:BO55" si="234">IF(BM$1="","",SUM(BM49:BN49))</f>
        <v>0</v>
      </c>
      <c r="BP49" s="534"/>
      <c r="BQ49" s="534"/>
      <c r="BR49" s="382"/>
      <c r="BS49" s="323"/>
      <c r="BT49" s="79">
        <f t="shared" ref="BT49:BT54" si="235">IF(BV$1="Rejected",BM49,IF(BW49="",BM49,SUM(BM49,BW49)))</f>
        <v>0</v>
      </c>
      <c r="BU49" s="79">
        <f t="shared" ref="BU49:BU54" si="236">IF(BV$1="Rejected",BN49,IF(BX49="",BN49,SUM(BN49,BX49)))</f>
        <v>0</v>
      </c>
      <c r="BV49" s="110">
        <f t="shared" ref="BV49:BV55" si="237">IF(BT$1="","",SUM(BT49:BU49))</f>
        <v>0</v>
      </c>
      <c r="BW49" s="534"/>
      <c r="BX49" s="534"/>
      <c r="BY49" s="382"/>
      <c r="BZ49" s="323"/>
      <c r="CA49" s="79">
        <f t="shared" ref="CA49:CA54" si="238">IF(CC$1="Rejected",BT49,IF(CD49="",BT49,SUM(BT49,CD49)))</f>
        <v>0</v>
      </c>
      <c r="CB49" s="79">
        <f t="shared" ref="CB49:CB54" si="239">IF(CC$1="Rejected",BU49,IF(CE49="",BU49,SUM(BU49,CE49)))</f>
        <v>0</v>
      </c>
      <c r="CC49" s="110">
        <f t="shared" ref="CC49:CC55" si="240">IF(CA$1="","",SUM(CA49:CB49))</f>
        <v>0</v>
      </c>
      <c r="CD49" s="534"/>
      <c r="CE49" s="534"/>
      <c r="CF49" s="382"/>
      <c r="CG49" s="323"/>
      <c r="CH49" s="79">
        <f t="shared" ref="CH49:CH54" si="241">IF(CJ$1="Rejected",CA49,IF(CK49="",CA49,SUM(CA49,CK49)))</f>
        <v>0</v>
      </c>
      <c r="CI49" s="79">
        <f t="shared" ref="CI49:CI54" si="242">IF(CJ$1="Rejected",CB49,IF(CL49="",CB49,SUM(CB49,CL49)))</f>
        <v>0</v>
      </c>
      <c r="CJ49" s="110">
        <f t="shared" ref="CJ49:CJ55" si="243">IF(CH$1="","",SUM(CH49:CI49))</f>
        <v>0</v>
      </c>
      <c r="CK49" s="534"/>
      <c r="CL49" s="534"/>
      <c r="CM49" s="382"/>
      <c r="CN49" s="323"/>
      <c r="CO49" s="79">
        <f t="shared" ref="CO49:CO54" si="244">IF(CQ$1="Rejected",CH49,IF(CR49="",CH49,SUM(CH49,CR49)))</f>
        <v>0</v>
      </c>
      <c r="CP49" s="79">
        <f t="shared" ref="CP49:CP54" si="245">IF(CQ$1="Rejected",CI49,IF(CS49="",CI49,SUM(CI49,CS49)))</f>
        <v>0</v>
      </c>
      <c r="CQ49" s="110">
        <f t="shared" ref="CQ49:CQ55" si="246">IF(CO$1="","",SUM(CO49:CP49))</f>
        <v>0</v>
      </c>
      <c r="CR49" s="534"/>
      <c r="CS49" s="534"/>
      <c r="CT49" s="382"/>
      <c r="CU49" s="323"/>
      <c r="CV49" s="79">
        <f t="shared" ref="CV49:CV54" si="247">IF(CX$1="Rejected",CO49,IF(CY49="",CO49,SUM(CO49,CY49)))</f>
        <v>0</v>
      </c>
      <c r="CW49" s="79">
        <f t="shared" ref="CW49:CW54" si="248">IF(CX$1="Rejected",CP49,IF(CZ49="",CP49,SUM(CP49,CZ49)))</f>
        <v>0</v>
      </c>
      <c r="CX49" s="110">
        <f t="shared" ref="CX49:CX55" si="249">IF(CV$1="","",SUM(CV49:CW49))</f>
        <v>0</v>
      </c>
      <c r="CY49" s="534"/>
      <c r="CZ49" s="534"/>
      <c r="DA49" s="382"/>
      <c r="DB49" s="323"/>
      <c r="DC49" s="79">
        <f t="shared" ref="DC49:DC54" si="250">IF(DE$1="Rejected",CV49,IF(DF49="",CV49,SUM(CV49,DF49)))</f>
        <v>0</v>
      </c>
      <c r="DD49" s="79">
        <f t="shared" ref="DD49:DD54" si="251">IF(DE$1="Rejected",CW49,IF(DG49="",CW49,SUM(CW49,DG49)))</f>
        <v>0</v>
      </c>
      <c r="DE49" s="110">
        <f t="shared" ref="DE49:DE55" si="252">IF(DC$1="","",SUM(DC49:DD49))</f>
        <v>0</v>
      </c>
      <c r="DF49" s="534"/>
      <c r="DG49" s="534"/>
      <c r="DH49" s="382"/>
      <c r="DI49" s="323"/>
      <c r="DJ49" s="79">
        <f t="shared" ref="DJ49:DJ54" si="253">IF(DL$1="Rejected",DC49,IF(DM49="",DC49,SUM(DC49,DM49)))</f>
        <v>0</v>
      </c>
      <c r="DK49" s="79">
        <f t="shared" ref="DK49:DK54" si="254">IF(DL$1="Rejected",DD49,IF(DN49="",DD49,SUM(DD49,DN49)))</f>
        <v>0</v>
      </c>
      <c r="DL49" s="110">
        <f t="shared" ref="DL49:DL55" si="255">IF(DJ$1="","",SUM(DJ49:DK49))</f>
        <v>0</v>
      </c>
      <c r="DM49" s="534"/>
      <c r="DN49" s="534"/>
      <c r="DO49" s="382"/>
      <c r="DP49" s="323"/>
      <c r="DQ49" s="79">
        <f t="shared" ref="DQ49:DQ54" si="256">IF(DS$1="Rejected",DJ49,IF(DT49="",DJ49,SUM(DJ49,DT49)))</f>
        <v>0</v>
      </c>
      <c r="DR49" s="79">
        <f t="shared" ref="DR49:DR54" si="257">IF(DS$1="Rejected",DK49,IF(DU49="",DK49,SUM(DK49,DU49)))</f>
        <v>0</v>
      </c>
      <c r="DS49" s="110">
        <f t="shared" ref="DS49:DS55" si="258">IF(DQ$1="","",SUM(DQ49:DR49))</f>
        <v>0</v>
      </c>
      <c r="DT49" s="534"/>
      <c r="DU49" s="534"/>
      <c r="DV49" s="382"/>
    </row>
    <row r="50" spans="1:126" outlineLevel="1" x14ac:dyDescent="0.2">
      <c r="A50" s="333" t="s">
        <v>14</v>
      </c>
      <c r="B50" s="157"/>
      <c r="C50" s="56"/>
      <c r="D50" s="56"/>
      <c r="E50" s="110">
        <f t="shared" si="207"/>
        <v>0</v>
      </c>
      <c r="F50" s="147"/>
      <c r="G50" s="18"/>
      <c r="H50" s="322" t="s">
        <v>363</v>
      </c>
      <c r="I50" s="79">
        <f t="shared" si="208"/>
        <v>0</v>
      </c>
      <c r="J50" s="79">
        <f t="shared" si="209"/>
        <v>0</v>
      </c>
      <c r="K50" s="110">
        <f t="shared" si="210"/>
        <v>0</v>
      </c>
      <c r="L50" s="535"/>
      <c r="M50" s="535"/>
      <c r="N50" s="407"/>
      <c r="O50" s="323"/>
      <c r="P50" s="79">
        <f t="shared" si="211"/>
        <v>0</v>
      </c>
      <c r="Q50" s="79">
        <f t="shared" si="212"/>
        <v>0</v>
      </c>
      <c r="R50" s="110">
        <f t="shared" si="213"/>
        <v>0</v>
      </c>
      <c r="S50" s="535"/>
      <c r="T50" s="535"/>
      <c r="U50" s="407"/>
      <c r="V50" s="323"/>
      <c r="W50" s="79">
        <f t="shared" si="214"/>
        <v>0</v>
      </c>
      <c r="X50" s="79">
        <f t="shared" si="215"/>
        <v>0</v>
      </c>
      <c r="Y50" s="110">
        <f t="shared" si="216"/>
        <v>0</v>
      </c>
      <c r="Z50" s="535"/>
      <c r="AA50" s="535"/>
      <c r="AB50" s="407"/>
      <c r="AC50" s="323"/>
      <c r="AD50" s="79">
        <f t="shared" si="217"/>
        <v>0</v>
      </c>
      <c r="AE50" s="79">
        <f t="shared" si="218"/>
        <v>0</v>
      </c>
      <c r="AF50" s="110">
        <f t="shared" si="219"/>
        <v>0</v>
      </c>
      <c r="AG50" s="535"/>
      <c r="AH50" s="535"/>
      <c r="AI50" s="407"/>
      <c r="AJ50" s="323"/>
      <c r="AK50" s="79">
        <f t="shared" si="220"/>
        <v>0</v>
      </c>
      <c r="AL50" s="79">
        <f t="shared" si="221"/>
        <v>0</v>
      </c>
      <c r="AM50" s="110">
        <f t="shared" si="222"/>
        <v>0</v>
      </c>
      <c r="AN50" s="535"/>
      <c r="AO50" s="535"/>
      <c r="AP50" s="407"/>
      <c r="AQ50" s="323"/>
      <c r="AR50" s="79">
        <f t="shared" si="223"/>
        <v>0</v>
      </c>
      <c r="AS50" s="79">
        <f t="shared" si="224"/>
        <v>0</v>
      </c>
      <c r="AT50" s="110">
        <f t="shared" si="225"/>
        <v>0</v>
      </c>
      <c r="AU50" s="535"/>
      <c r="AV50" s="535"/>
      <c r="AW50" s="407"/>
      <c r="AX50" s="323"/>
      <c r="AY50" s="79">
        <f t="shared" si="226"/>
        <v>0</v>
      </c>
      <c r="AZ50" s="79">
        <f t="shared" si="227"/>
        <v>0</v>
      </c>
      <c r="BA50" s="110">
        <f t="shared" si="228"/>
        <v>0</v>
      </c>
      <c r="BB50" s="535"/>
      <c r="BC50" s="535"/>
      <c r="BD50" s="407"/>
      <c r="BE50" s="323"/>
      <c r="BF50" s="79">
        <f t="shared" si="229"/>
        <v>0</v>
      </c>
      <c r="BG50" s="79">
        <f t="shared" si="230"/>
        <v>0</v>
      </c>
      <c r="BH50" s="110">
        <f t="shared" si="231"/>
        <v>0</v>
      </c>
      <c r="BI50" s="535"/>
      <c r="BJ50" s="535"/>
      <c r="BK50" s="407"/>
      <c r="BL50" s="323"/>
      <c r="BM50" s="79">
        <f t="shared" si="232"/>
        <v>0</v>
      </c>
      <c r="BN50" s="79">
        <f t="shared" si="233"/>
        <v>0</v>
      </c>
      <c r="BO50" s="110">
        <f t="shared" si="234"/>
        <v>0</v>
      </c>
      <c r="BP50" s="535"/>
      <c r="BQ50" s="535"/>
      <c r="BR50" s="407"/>
      <c r="BS50" s="323"/>
      <c r="BT50" s="79">
        <f t="shared" si="235"/>
        <v>0</v>
      </c>
      <c r="BU50" s="79">
        <f t="shared" si="236"/>
        <v>0</v>
      </c>
      <c r="BV50" s="110">
        <f t="shared" si="237"/>
        <v>0</v>
      </c>
      <c r="BW50" s="535"/>
      <c r="BX50" s="535"/>
      <c r="BY50" s="407"/>
      <c r="BZ50" s="323"/>
      <c r="CA50" s="79">
        <f t="shared" si="238"/>
        <v>0</v>
      </c>
      <c r="CB50" s="79">
        <f t="shared" si="239"/>
        <v>0</v>
      </c>
      <c r="CC50" s="110">
        <f t="shared" si="240"/>
        <v>0</v>
      </c>
      <c r="CD50" s="535"/>
      <c r="CE50" s="535"/>
      <c r="CF50" s="407"/>
      <c r="CG50" s="323"/>
      <c r="CH50" s="79">
        <f t="shared" si="241"/>
        <v>0</v>
      </c>
      <c r="CI50" s="79">
        <f t="shared" si="242"/>
        <v>0</v>
      </c>
      <c r="CJ50" s="110">
        <f t="shared" si="243"/>
        <v>0</v>
      </c>
      <c r="CK50" s="535"/>
      <c r="CL50" s="535"/>
      <c r="CM50" s="407"/>
      <c r="CN50" s="323"/>
      <c r="CO50" s="79">
        <f t="shared" si="244"/>
        <v>0</v>
      </c>
      <c r="CP50" s="79">
        <f t="shared" si="245"/>
        <v>0</v>
      </c>
      <c r="CQ50" s="110">
        <f t="shared" si="246"/>
        <v>0</v>
      </c>
      <c r="CR50" s="535"/>
      <c r="CS50" s="535"/>
      <c r="CT50" s="407"/>
      <c r="CU50" s="323"/>
      <c r="CV50" s="79">
        <f t="shared" si="247"/>
        <v>0</v>
      </c>
      <c r="CW50" s="79">
        <f t="shared" si="248"/>
        <v>0</v>
      </c>
      <c r="CX50" s="110">
        <f t="shared" si="249"/>
        <v>0</v>
      </c>
      <c r="CY50" s="535"/>
      <c r="CZ50" s="535"/>
      <c r="DA50" s="407"/>
      <c r="DB50" s="323"/>
      <c r="DC50" s="79">
        <f t="shared" si="250"/>
        <v>0</v>
      </c>
      <c r="DD50" s="79">
        <f t="shared" si="251"/>
        <v>0</v>
      </c>
      <c r="DE50" s="110">
        <f t="shared" si="252"/>
        <v>0</v>
      </c>
      <c r="DF50" s="535"/>
      <c r="DG50" s="535"/>
      <c r="DH50" s="407"/>
      <c r="DI50" s="323"/>
      <c r="DJ50" s="79">
        <f t="shared" si="253"/>
        <v>0</v>
      </c>
      <c r="DK50" s="79">
        <f t="shared" si="254"/>
        <v>0</v>
      </c>
      <c r="DL50" s="110">
        <f t="shared" si="255"/>
        <v>0</v>
      </c>
      <c r="DM50" s="535"/>
      <c r="DN50" s="535"/>
      <c r="DO50" s="407"/>
      <c r="DP50" s="323"/>
      <c r="DQ50" s="79">
        <f t="shared" si="256"/>
        <v>0</v>
      </c>
      <c r="DR50" s="79">
        <f t="shared" si="257"/>
        <v>0</v>
      </c>
      <c r="DS50" s="110">
        <f t="shared" si="258"/>
        <v>0</v>
      </c>
      <c r="DT50" s="535"/>
      <c r="DU50" s="535"/>
      <c r="DV50" s="407"/>
    </row>
    <row r="51" spans="1:126" outlineLevel="1" x14ac:dyDescent="0.2">
      <c r="A51" s="334" t="s">
        <v>163</v>
      </c>
      <c r="B51" s="157" t="s">
        <v>29</v>
      </c>
      <c r="C51" s="56"/>
      <c r="D51" s="56"/>
      <c r="E51" s="110">
        <f t="shared" si="207"/>
        <v>0</v>
      </c>
      <c r="F51" s="147"/>
      <c r="G51" s="18" t="s">
        <v>162</v>
      </c>
      <c r="H51" s="322" t="s">
        <v>363</v>
      </c>
      <c r="I51" s="79">
        <f t="shared" si="208"/>
        <v>0</v>
      </c>
      <c r="J51" s="79">
        <f t="shared" si="209"/>
        <v>0</v>
      </c>
      <c r="K51" s="110">
        <f t="shared" si="210"/>
        <v>0</v>
      </c>
      <c r="L51" s="535"/>
      <c r="M51" s="535"/>
      <c r="N51" s="407"/>
      <c r="O51" s="323"/>
      <c r="P51" s="79">
        <f t="shared" si="211"/>
        <v>0</v>
      </c>
      <c r="Q51" s="79">
        <f t="shared" si="212"/>
        <v>0</v>
      </c>
      <c r="R51" s="110">
        <f t="shared" si="213"/>
        <v>0</v>
      </c>
      <c r="S51" s="535"/>
      <c r="T51" s="535"/>
      <c r="U51" s="407"/>
      <c r="V51" s="323"/>
      <c r="W51" s="79">
        <f t="shared" si="214"/>
        <v>0</v>
      </c>
      <c r="X51" s="79">
        <f t="shared" si="215"/>
        <v>0</v>
      </c>
      <c r="Y51" s="110">
        <f t="shared" si="216"/>
        <v>0</v>
      </c>
      <c r="Z51" s="535"/>
      <c r="AA51" s="535"/>
      <c r="AB51" s="407"/>
      <c r="AC51" s="323"/>
      <c r="AD51" s="79">
        <f t="shared" si="217"/>
        <v>0</v>
      </c>
      <c r="AE51" s="79">
        <f t="shared" si="218"/>
        <v>0</v>
      </c>
      <c r="AF51" s="110">
        <f t="shared" si="219"/>
        <v>0</v>
      </c>
      <c r="AG51" s="535"/>
      <c r="AH51" s="535"/>
      <c r="AI51" s="407"/>
      <c r="AJ51" s="323"/>
      <c r="AK51" s="79">
        <f t="shared" si="220"/>
        <v>0</v>
      </c>
      <c r="AL51" s="79">
        <f t="shared" si="221"/>
        <v>0</v>
      </c>
      <c r="AM51" s="110">
        <f t="shared" si="222"/>
        <v>0</v>
      </c>
      <c r="AN51" s="535"/>
      <c r="AO51" s="535"/>
      <c r="AP51" s="407"/>
      <c r="AQ51" s="323"/>
      <c r="AR51" s="79">
        <f t="shared" si="223"/>
        <v>0</v>
      </c>
      <c r="AS51" s="79">
        <f t="shared" si="224"/>
        <v>0</v>
      </c>
      <c r="AT51" s="110">
        <f t="shared" si="225"/>
        <v>0</v>
      </c>
      <c r="AU51" s="535"/>
      <c r="AV51" s="535"/>
      <c r="AW51" s="407"/>
      <c r="AX51" s="323"/>
      <c r="AY51" s="79">
        <f t="shared" si="226"/>
        <v>0</v>
      </c>
      <c r="AZ51" s="79">
        <f t="shared" si="227"/>
        <v>0</v>
      </c>
      <c r="BA51" s="110">
        <f t="shared" si="228"/>
        <v>0</v>
      </c>
      <c r="BB51" s="535"/>
      <c r="BC51" s="535"/>
      <c r="BD51" s="407"/>
      <c r="BE51" s="323"/>
      <c r="BF51" s="79">
        <f t="shared" si="229"/>
        <v>0</v>
      </c>
      <c r="BG51" s="79">
        <f t="shared" si="230"/>
        <v>0</v>
      </c>
      <c r="BH51" s="110">
        <f t="shared" si="231"/>
        <v>0</v>
      </c>
      <c r="BI51" s="535"/>
      <c r="BJ51" s="535"/>
      <c r="BK51" s="407"/>
      <c r="BL51" s="323"/>
      <c r="BM51" s="79">
        <f t="shared" si="232"/>
        <v>0</v>
      </c>
      <c r="BN51" s="79">
        <f t="shared" si="233"/>
        <v>0</v>
      </c>
      <c r="BO51" s="110">
        <f t="shared" si="234"/>
        <v>0</v>
      </c>
      <c r="BP51" s="535"/>
      <c r="BQ51" s="535"/>
      <c r="BR51" s="407"/>
      <c r="BS51" s="323"/>
      <c r="BT51" s="79">
        <f t="shared" si="235"/>
        <v>0</v>
      </c>
      <c r="BU51" s="79">
        <f t="shared" si="236"/>
        <v>0</v>
      </c>
      <c r="BV51" s="110">
        <f t="shared" si="237"/>
        <v>0</v>
      </c>
      <c r="BW51" s="535"/>
      <c r="BX51" s="535"/>
      <c r="BY51" s="407"/>
      <c r="BZ51" s="323"/>
      <c r="CA51" s="79">
        <f t="shared" si="238"/>
        <v>0</v>
      </c>
      <c r="CB51" s="79">
        <f t="shared" si="239"/>
        <v>0</v>
      </c>
      <c r="CC51" s="110">
        <f t="shared" si="240"/>
        <v>0</v>
      </c>
      <c r="CD51" s="535"/>
      <c r="CE51" s="535"/>
      <c r="CF51" s="407"/>
      <c r="CG51" s="323"/>
      <c r="CH51" s="79">
        <f t="shared" si="241"/>
        <v>0</v>
      </c>
      <c r="CI51" s="79">
        <f t="shared" si="242"/>
        <v>0</v>
      </c>
      <c r="CJ51" s="110">
        <f t="shared" si="243"/>
        <v>0</v>
      </c>
      <c r="CK51" s="535"/>
      <c r="CL51" s="535"/>
      <c r="CM51" s="407"/>
      <c r="CN51" s="323"/>
      <c r="CO51" s="79">
        <f t="shared" si="244"/>
        <v>0</v>
      </c>
      <c r="CP51" s="79">
        <f t="shared" si="245"/>
        <v>0</v>
      </c>
      <c r="CQ51" s="110">
        <f t="shared" si="246"/>
        <v>0</v>
      </c>
      <c r="CR51" s="535"/>
      <c r="CS51" s="535"/>
      <c r="CT51" s="407"/>
      <c r="CU51" s="323"/>
      <c r="CV51" s="79">
        <f t="shared" si="247"/>
        <v>0</v>
      </c>
      <c r="CW51" s="79">
        <f t="shared" si="248"/>
        <v>0</v>
      </c>
      <c r="CX51" s="110">
        <f t="shared" si="249"/>
        <v>0</v>
      </c>
      <c r="CY51" s="535"/>
      <c r="CZ51" s="535"/>
      <c r="DA51" s="407"/>
      <c r="DB51" s="323"/>
      <c r="DC51" s="79">
        <f t="shared" si="250"/>
        <v>0</v>
      </c>
      <c r="DD51" s="79">
        <f t="shared" si="251"/>
        <v>0</v>
      </c>
      <c r="DE51" s="110">
        <f t="shared" si="252"/>
        <v>0</v>
      </c>
      <c r="DF51" s="535"/>
      <c r="DG51" s="535"/>
      <c r="DH51" s="407"/>
      <c r="DI51" s="323"/>
      <c r="DJ51" s="79">
        <f t="shared" si="253"/>
        <v>0</v>
      </c>
      <c r="DK51" s="79">
        <f t="shared" si="254"/>
        <v>0</v>
      </c>
      <c r="DL51" s="110">
        <f t="shared" si="255"/>
        <v>0</v>
      </c>
      <c r="DM51" s="535"/>
      <c r="DN51" s="535"/>
      <c r="DO51" s="407"/>
      <c r="DP51" s="323"/>
      <c r="DQ51" s="79">
        <f t="shared" si="256"/>
        <v>0</v>
      </c>
      <c r="DR51" s="79">
        <f t="shared" si="257"/>
        <v>0</v>
      </c>
      <c r="DS51" s="110">
        <f t="shared" si="258"/>
        <v>0</v>
      </c>
      <c r="DT51" s="535"/>
      <c r="DU51" s="535"/>
      <c r="DV51" s="407"/>
    </row>
    <row r="52" spans="1:126" outlineLevel="1" x14ac:dyDescent="0.2">
      <c r="A52" s="333" t="s">
        <v>32</v>
      </c>
      <c r="B52" s="157" t="s">
        <v>31</v>
      </c>
      <c r="C52" s="56"/>
      <c r="D52" s="56"/>
      <c r="E52" s="110">
        <f t="shared" si="207"/>
        <v>0</v>
      </c>
      <c r="F52" s="147"/>
      <c r="H52" s="322" t="s">
        <v>363</v>
      </c>
      <c r="I52" s="79">
        <f t="shared" si="208"/>
        <v>0</v>
      </c>
      <c r="J52" s="79">
        <f t="shared" si="209"/>
        <v>0</v>
      </c>
      <c r="K52" s="110">
        <f t="shared" si="210"/>
        <v>0</v>
      </c>
      <c r="L52" s="535"/>
      <c r="M52" s="535"/>
      <c r="N52" s="407"/>
      <c r="O52" s="323"/>
      <c r="P52" s="79">
        <f t="shared" si="211"/>
        <v>0</v>
      </c>
      <c r="Q52" s="79">
        <f t="shared" si="212"/>
        <v>0</v>
      </c>
      <c r="R52" s="110">
        <f t="shared" si="213"/>
        <v>0</v>
      </c>
      <c r="S52" s="535"/>
      <c r="T52" s="535"/>
      <c r="U52" s="407"/>
      <c r="V52" s="323"/>
      <c r="W52" s="79">
        <f t="shared" si="214"/>
        <v>0</v>
      </c>
      <c r="X52" s="79">
        <f t="shared" si="215"/>
        <v>0</v>
      </c>
      <c r="Y52" s="110">
        <f t="shared" si="216"/>
        <v>0</v>
      </c>
      <c r="Z52" s="535"/>
      <c r="AA52" s="535"/>
      <c r="AB52" s="407"/>
      <c r="AC52" s="323"/>
      <c r="AD52" s="79">
        <f t="shared" si="217"/>
        <v>0</v>
      </c>
      <c r="AE52" s="79">
        <f t="shared" si="218"/>
        <v>0</v>
      </c>
      <c r="AF52" s="110">
        <f t="shared" si="219"/>
        <v>0</v>
      </c>
      <c r="AG52" s="535"/>
      <c r="AH52" s="535"/>
      <c r="AI52" s="407"/>
      <c r="AJ52" s="323"/>
      <c r="AK52" s="79">
        <f t="shared" si="220"/>
        <v>0</v>
      </c>
      <c r="AL52" s="79">
        <f t="shared" si="221"/>
        <v>0</v>
      </c>
      <c r="AM52" s="110">
        <f t="shared" si="222"/>
        <v>0</v>
      </c>
      <c r="AN52" s="535"/>
      <c r="AO52" s="535"/>
      <c r="AP52" s="407"/>
      <c r="AQ52" s="323"/>
      <c r="AR52" s="79">
        <f t="shared" si="223"/>
        <v>0</v>
      </c>
      <c r="AS52" s="79">
        <f t="shared" si="224"/>
        <v>0</v>
      </c>
      <c r="AT52" s="110">
        <f t="shared" si="225"/>
        <v>0</v>
      </c>
      <c r="AU52" s="535"/>
      <c r="AV52" s="535"/>
      <c r="AW52" s="407"/>
      <c r="AX52" s="323"/>
      <c r="AY52" s="79">
        <f t="shared" si="226"/>
        <v>0</v>
      </c>
      <c r="AZ52" s="79">
        <f t="shared" si="227"/>
        <v>0</v>
      </c>
      <c r="BA52" s="110">
        <f t="shared" si="228"/>
        <v>0</v>
      </c>
      <c r="BB52" s="535"/>
      <c r="BC52" s="535"/>
      <c r="BD52" s="407"/>
      <c r="BE52" s="323"/>
      <c r="BF52" s="79">
        <f t="shared" si="229"/>
        <v>0</v>
      </c>
      <c r="BG52" s="79">
        <f t="shared" si="230"/>
        <v>0</v>
      </c>
      <c r="BH52" s="110">
        <f t="shared" si="231"/>
        <v>0</v>
      </c>
      <c r="BI52" s="535"/>
      <c r="BJ52" s="535"/>
      <c r="BK52" s="407"/>
      <c r="BL52" s="323"/>
      <c r="BM52" s="79">
        <f t="shared" si="232"/>
        <v>0</v>
      </c>
      <c r="BN52" s="79">
        <f t="shared" si="233"/>
        <v>0</v>
      </c>
      <c r="BO52" s="110">
        <f t="shared" si="234"/>
        <v>0</v>
      </c>
      <c r="BP52" s="535"/>
      <c r="BQ52" s="535"/>
      <c r="BR52" s="407"/>
      <c r="BS52" s="323"/>
      <c r="BT52" s="79">
        <f t="shared" si="235"/>
        <v>0</v>
      </c>
      <c r="BU52" s="79">
        <f t="shared" si="236"/>
        <v>0</v>
      </c>
      <c r="BV52" s="110">
        <f t="shared" si="237"/>
        <v>0</v>
      </c>
      <c r="BW52" s="535"/>
      <c r="BX52" s="535"/>
      <c r="BY52" s="407"/>
      <c r="BZ52" s="323"/>
      <c r="CA52" s="79">
        <f t="shared" si="238"/>
        <v>0</v>
      </c>
      <c r="CB52" s="79">
        <f t="shared" si="239"/>
        <v>0</v>
      </c>
      <c r="CC52" s="110">
        <f t="shared" si="240"/>
        <v>0</v>
      </c>
      <c r="CD52" s="535"/>
      <c r="CE52" s="535"/>
      <c r="CF52" s="407"/>
      <c r="CG52" s="323"/>
      <c r="CH52" s="79">
        <f t="shared" si="241"/>
        <v>0</v>
      </c>
      <c r="CI52" s="79">
        <f t="shared" si="242"/>
        <v>0</v>
      </c>
      <c r="CJ52" s="110">
        <f t="shared" si="243"/>
        <v>0</v>
      </c>
      <c r="CK52" s="535"/>
      <c r="CL52" s="535"/>
      <c r="CM52" s="407"/>
      <c r="CN52" s="323"/>
      <c r="CO52" s="79">
        <f t="shared" si="244"/>
        <v>0</v>
      </c>
      <c r="CP52" s="79">
        <f t="shared" si="245"/>
        <v>0</v>
      </c>
      <c r="CQ52" s="110">
        <f t="shared" si="246"/>
        <v>0</v>
      </c>
      <c r="CR52" s="535"/>
      <c r="CS52" s="535"/>
      <c r="CT52" s="407"/>
      <c r="CU52" s="323"/>
      <c r="CV52" s="79">
        <f t="shared" si="247"/>
        <v>0</v>
      </c>
      <c r="CW52" s="79">
        <f t="shared" si="248"/>
        <v>0</v>
      </c>
      <c r="CX52" s="110">
        <f t="shared" si="249"/>
        <v>0</v>
      </c>
      <c r="CY52" s="535"/>
      <c r="CZ52" s="535"/>
      <c r="DA52" s="407"/>
      <c r="DB52" s="323"/>
      <c r="DC52" s="79">
        <f t="shared" si="250"/>
        <v>0</v>
      </c>
      <c r="DD52" s="79">
        <f t="shared" si="251"/>
        <v>0</v>
      </c>
      <c r="DE52" s="110">
        <f t="shared" si="252"/>
        <v>0</v>
      </c>
      <c r="DF52" s="535"/>
      <c r="DG52" s="535"/>
      <c r="DH52" s="407"/>
      <c r="DI52" s="323"/>
      <c r="DJ52" s="79">
        <f t="shared" si="253"/>
        <v>0</v>
      </c>
      <c r="DK52" s="79">
        <f t="shared" si="254"/>
        <v>0</v>
      </c>
      <c r="DL52" s="110">
        <f t="shared" si="255"/>
        <v>0</v>
      </c>
      <c r="DM52" s="535"/>
      <c r="DN52" s="535"/>
      <c r="DO52" s="407"/>
      <c r="DP52" s="323"/>
      <c r="DQ52" s="79">
        <f t="shared" si="256"/>
        <v>0</v>
      </c>
      <c r="DR52" s="79">
        <f t="shared" si="257"/>
        <v>0</v>
      </c>
      <c r="DS52" s="110">
        <f t="shared" si="258"/>
        <v>0</v>
      </c>
      <c r="DT52" s="535"/>
      <c r="DU52" s="535"/>
      <c r="DV52" s="407"/>
    </row>
    <row r="53" spans="1:126" outlineLevel="1" x14ac:dyDescent="0.2">
      <c r="A53" s="333" t="s">
        <v>224</v>
      </c>
      <c r="B53" s="157" t="s">
        <v>118</v>
      </c>
      <c r="C53" s="56"/>
      <c r="D53" s="56"/>
      <c r="E53" s="110">
        <f t="shared" si="207"/>
        <v>0</v>
      </c>
      <c r="F53" s="147"/>
      <c r="H53" s="322" t="s">
        <v>363</v>
      </c>
      <c r="I53" s="79">
        <f t="shared" si="208"/>
        <v>0</v>
      </c>
      <c r="J53" s="79">
        <f t="shared" si="209"/>
        <v>0</v>
      </c>
      <c r="K53" s="110">
        <f t="shared" si="210"/>
        <v>0</v>
      </c>
      <c r="L53" s="535"/>
      <c r="M53" s="535"/>
      <c r="N53" s="407"/>
      <c r="O53" s="323"/>
      <c r="P53" s="79">
        <f t="shared" si="211"/>
        <v>0</v>
      </c>
      <c r="Q53" s="79">
        <f t="shared" si="212"/>
        <v>0</v>
      </c>
      <c r="R53" s="110">
        <f t="shared" si="213"/>
        <v>0</v>
      </c>
      <c r="S53" s="535"/>
      <c r="T53" s="535"/>
      <c r="U53" s="407"/>
      <c r="V53" s="323"/>
      <c r="W53" s="79">
        <f t="shared" si="214"/>
        <v>0</v>
      </c>
      <c r="X53" s="79">
        <f t="shared" si="215"/>
        <v>0</v>
      </c>
      <c r="Y53" s="110">
        <f t="shared" si="216"/>
        <v>0</v>
      </c>
      <c r="Z53" s="535"/>
      <c r="AA53" s="535"/>
      <c r="AB53" s="407"/>
      <c r="AC53" s="323"/>
      <c r="AD53" s="79">
        <f t="shared" si="217"/>
        <v>0</v>
      </c>
      <c r="AE53" s="79">
        <f t="shared" si="218"/>
        <v>0</v>
      </c>
      <c r="AF53" s="110">
        <f t="shared" si="219"/>
        <v>0</v>
      </c>
      <c r="AG53" s="535"/>
      <c r="AH53" s="535"/>
      <c r="AI53" s="407"/>
      <c r="AJ53" s="323"/>
      <c r="AK53" s="79">
        <f t="shared" si="220"/>
        <v>0</v>
      </c>
      <c r="AL53" s="79">
        <f t="shared" si="221"/>
        <v>0</v>
      </c>
      <c r="AM53" s="110">
        <f t="shared" si="222"/>
        <v>0</v>
      </c>
      <c r="AN53" s="535"/>
      <c r="AO53" s="535"/>
      <c r="AP53" s="407"/>
      <c r="AQ53" s="323"/>
      <c r="AR53" s="79">
        <f t="shared" si="223"/>
        <v>0</v>
      </c>
      <c r="AS53" s="79">
        <f t="shared" si="224"/>
        <v>0</v>
      </c>
      <c r="AT53" s="110">
        <f t="shared" si="225"/>
        <v>0</v>
      </c>
      <c r="AU53" s="535"/>
      <c r="AV53" s="535"/>
      <c r="AW53" s="407"/>
      <c r="AX53" s="323"/>
      <c r="AY53" s="79">
        <f t="shared" si="226"/>
        <v>0</v>
      </c>
      <c r="AZ53" s="79">
        <f t="shared" si="227"/>
        <v>0</v>
      </c>
      <c r="BA53" s="110">
        <f t="shared" si="228"/>
        <v>0</v>
      </c>
      <c r="BB53" s="535"/>
      <c r="BC53" s="535"/>
      <c r="BD53" s="407"/>
      <c r="BE53" s="323"/>
      <c r="BF53" s="79">
        <f t="shared" si="229"/>
        <v>0</v>
      </c>
      <c r="BG53" s="79">
        <f t="shared" si="230"/>
        <v>0</v>
      </c>
      <c r="BH53" s="110">
        <f t="shared" si="231"/>
        <v>0</v>
      </c>
      <c r="BI53" s="535"/>
      <c r="BJ53" s="535"/>
      <c r="BK53" s="407"/>
      <c r="BL53" s="323"/>
      <c r="BM53" s="79">
        <f t="shared" si="232"/>
        <v>0</v>
      </c>
      <c r="BN53" s="79">
        <f t="shared" si="233"/>
        <v>0</v>
      </c>
      <c r="BO53" s="110">
        <f t="shared" si="234"/>
        <v>0</v>
      </c>
      <c r="BP53" s="535"/>
      <c r="BQ53" s="535"/>
      <c r="BR53" s="407"/>
      <c r="BS53" s="323"/>
      <c r="BT53" s="79">
        <f t="shared" si="235"/>
        <v>0</v>
      </c>
      <c r="BU53" s="79">
        <f t="shared" si="236"/>
        <v>0</v>
      </c>
      <c r="BV53" s="110">
        <f t="shared" si="237"/>
        <v>0</v>
      </c>
      <c r="BW53" s="535"/>
      <c r="BX53" s="535"/>
      <c r="BY53" s="407"/>
      <c r="BZ53" s="323"/>
      <c r="CA53" s="79">
        <f t="shared" si="238"/>
        <v>0</v>
      </c>
      <c r="CB53" s="79">
        <f t="shared" si="239"/>
        <v>0</v>
      </c>
      <c r="CC53" s="110">
        <f t="shared" si="240"/>
        <v>0</v>
      </c>
      <c r="CD53" s="535"/>
      <c r="CE53" s="535"/>
      <c r="CF53" s="407"/>
      <c r="CG53" s="323"/>
      <c r="CH53" s="79">
        <f t="shared" si="241"/>
        <v>0</v>
      </c>
      <c r="CI53" s="79">
        <f t="shared" si="242"/>
        <v>0</v>
      </c>
      <c r="CJ53" s="110">
        <f t="shared" si="243"/>
        <v>0</v>
      </c>
      <c r="CK53" s="535"/>
      <c r="CL53" s="535"/>
      <c r="CM53" s="407"/>
      <c r="CN53" s="323"/>
      <c r="CO53" s="79">
        <f t="shared" si="244"/>
        <v>0</v>
      </c>
      <c r="CP53" s="79">
        <f t="shared" si="245"/>
        <v>0</v>
      </c>
      <c r="CQ53" s="110">
        <f t="shared" si="246"/>
        <v>0</v>
      </c>
      <c r="CR53" s="535"/>
      <c r="CS53" s="535"/>
      <c r="CT53" s="407"/>
      <c r="CU53" s="323"/>
      <c r="CV53" s="79">
        <f t="shared" si="247"/>
        <v>0</v>
      </c>
      <c r="CW53" s="79">
        <f t="shared" si="248"/>
        <v>0</v>
      </c>
      <c r="CX53" s="110">
        <f t="shared" si="249"/>
        <v>0</v>
      </c>
      <c r="CY53" s="535"/>
      <c r="CZ53" s="535"/>
      <c r="DA53" s="407"/>
      <c r="DB53" s="323"/>
      <c r="DC53" s="79">
        <f t="shared" si="250"/>
        <v>0</v>
      </c>
      <c r="DD53" s="79">
        <f t="shared" si="251"/>
        <v>0</v>
      </c>
      <c r="DE53" s="110">
        <f t="shared" si="252"/>
        <v>0</v>
      </c>
      <c r="DF53" s="535"/>
      <c r="DG53" s="535"/>
      <c r="DH53" s="407"/>
      <c r="DI53" s="323"/>
      <c r="DJ53" s="79">
        <f t="shared" si="253"/>
        <v>0</v>
      </c>
      <c r="DK53" s="79">
        <f t="shared" si="254"/>
        <v>0</v>
      </c>
      <c r="DL53" s="110">
        <f t="shared" si="255"/>
        <v>0</v>
      </c>
      <c r="DM53" s="535"/>
      <c r="DN53" s="535"/>
      <c r="DO53" s="407"/>
      <c r="DP53" s="323"/>
      <c r="DQ53" s="79">
        <f t="shared" si="256"/>
        <v>0</v>
      </c>
      <c r="DR53" s="79">
        <f t="shared" si="257"/>
        <v>0</v>
      </c>
      <c r="DS53" s="110">
        <f t="shared" si="258"/>
        <v>0</v>
      </c>
      <c r="DT53" s="535"/>
      <c r="DU53" s="535"/>
      <c r="DV53" s="407"/>
    </row>
    <row r="54" spans="1:126" outlineLevel="1" x14ac:dyDescent="0.2">
      <c r="A54" s="333" t="s">
        <v>57</v>
      </c>
      <c r="B54" s="157" t="s">
        <v>60</v>
      </c>
      <c r="C54" s="56"/>
      <c r="D54" s="56"/>
      <c r="E54" s="110">
        <f t="shared" si="207"/>
        <v>0</v>
      </c>
      <c r="F54" s="147"/>
      <c r="H54" s="322" t="s">
        <v>363</v>
      </c>
      <c r="I54" s="79">
        <f t="shared" si="208"/>
        <v>0</v>
      </c>
      <c r="J54" s="79">
        <f t="shared" si="209"/>
        <v>0</v>
      </c>
      <c r="K54" s="110">
        <f t="shared" si="210"/>
        <v>0</v>
      </c>
      <c r="L54" s="535"/>
      <c r="M54" s="535"/>
      <c r="N54" s="407"/>
      <c r="O54" s="323"/>
      <c r="P54" s="79">
        <f t="shared" si="211"/>
        <v>0</v>
      </c>
      <c r="Q54" s="79">
        <f t="shared" si="212"/>
        <v>0</v>
      </c>
      <c r="R54" s="110">
        <f t="shared" si="213"/>
        <v>0</v>
      </c>
      <c r="S54" s="535"/>
      <c r="T54" s="535"/>
      <c r="U54" s="407"/>
      <c r="V54" s="323"/>
      <c r="W54" s="79">
        <f t="shared" si="214"/>
        <v>0</v>
      </c>
      <c r="X54" s="79">
        <f t="shared" si="215"/>
        <v>0</v>
      </c>
      <c r="Y54" s="110">
        <f t="shared" si="216"/>
        <v>0</v>
      </c>
      <c r="Z54" s="535"/>
      <c r="AA54" s="535"/>
      <c r="AB54" s="407"/>
      <c r="AC54" s="323"/>
      <c r="AD54" s="79">
        <f t="shared" si="217"/>
        <v>0</v>
      </c>
      <c r="AE54" s="79">
        <f t="shared" si="218"/>
        <v>0</v>
      </c>
      <c r="AF54" s="110">
        <f t="shared" si="219"/>
        <v>0</v>
      </c>
      <c r="AG54" s="535"/>
      <c r="AH54" s="535"/>
      <c r="AI54" s="407"/>
      <c r="AJ54" s="323"/>
      <c r="AK54" s="79">
        <f t="shared" si="220"/>
        <v>0</v>
      </c>
      <c r="AL54" s="79">
        <f t="shared" si="221"/>
        <v>0</v>
      </c>
      <c r="AM54" s="110">
        <f t="shared" si="222"/>
        <v>0</v>
      </c>
      <c r="AN54" s="535"/>
      <c r="AO54" s="535"/>
      <c r="AP54" s="407"/>
      <c r="AQ54" s="323"/>
      <c r="AR54" s="79">
        <f t="shared" si="223"/>
        <v>0</v>
      </c>
      <c r="AS54" s="79">
        <f t="shared" si="224"/>
        <v>0</v>
      </c>
      <c r="AT54" s="110">
        <f t="shared" si="225"/>
        <v>0</v>
      </c>
      <c r="AU54" s="535"/>
      <c r="AV54" s="535"/>
      <c r="AW54" s="407"/>
      <c r="AX54" s="323"/>
      <c r="AY54" s="79">
        <f t="shared" si="226"/>
        <v>0</v>
      </c>
      <c r="AZ54" s="79">
        <f t="shared" si="227"/>
        <v>0</v>
      </c>
      <c r="BA54" s="110">
        <f t="shared" si="228"/>
        <v>0</v>
      </c>
      <c r="BB54" s="535"/>
      <c r="BC54" s="535"/>
      <c r="BD54" s="407"/>
      <c r="BE54" s="323"/>
      <c r="BF54" s="79">
        <f t="shared" si="229"/>
        <v>0</v>
      </c>
      <c r="BG54" s="79">
        <f t="shared" si="230"/>
        <v>0</v>
      </c>
      <c r="BH54" s="110">
        <f t="shared" si="231"/>
        <v>0</v>
      </c>
      <c r="BI54" s="535"/>
      <c r="BJ54" s="535"/>
      <c r="BK54" s="407"/>
      <c r="BL54" s="323"/>
      <c r="BM54" s="79">
        <f t="shared" si="232"/>
        <v>0</v>
      </c>
      <c r="BN54" s="79">
        <f t="shared" si="233"/>
        <v>0</v>
      </c>
      <c r="BO54" s="110">
        <f t="shared" si="234"/>
        <v>0</v>
      </c>
      <c r="BP54" s="535"/>
      <c r="BQ54" s="535"/>
      <c r="BR54" s="407"/>
      <c r="BS54" s="323"/>
      <c r="BT54" s="79">
        <f t="shared" si="235"/>
        <v>0</v>
      </c>
      <c r="BU54" s="79">
        <f t="shared" si="236"/>
        <v>0</v>
      </c>
      <c r="BV54" s="110">
        <f t="shared" si="237"/>
        <v>0</v>
      </c>
      <c r="BW54" s="535"/>
      <c r="BX54" s="535"/>
      <c r="BY54" s="407"/>
      <c r="BZ54" s="323"/>
      <c r="CA54" s="79">
        <f t="shared" si="238"/>
        <v>0</v>
      </c>
      <c r="CB54" s="79">
        <f t="shared" si="239"/>
        <v>0</v>
      </c>
      <c r="CC54" s="110">
        <f t="shared" si="240"/>
        <v>0</v>
      </c>
      <c r="CD54" s="535"/>
      <c r="CE54" s="535"/>
      <c r="CF54" s="407"/>
      <c r="CG54" s="323"/>
      <c r="CH54" s="79">
        <f t="shared" si="241"/>
        <v>0</v>
      </c>
      <c r="CI54" s="79">
        <f t="shared" si="242"/>
        <v>0</v>
      </c>
      <c r="CJ54" s="110">
        <f t="shared" si="243"/>
        <v>0</v>
      </c>
      <c r="CK54" s="535"/>
      <c r="CL54" s="535"/>
      <c r="CM54" s="407"/>
      <c r="CN54" s="323"/>
      <c r="CO54" s="79">
        <f t="shared" si="244"/>
        <v>0</v>
      </c>
      <c r="CP54" s="79">
        <f t="shared" si="245"/>
        <v>0</v>
      </c>
      <c r="CQ54" s="110">
        <f t="shared" si="246"/>
        <v>0</v>
      </c>
      <c r="CR54" s="535"/>
      <c r="CS54" s="535"/>
      <c r="CT54" s="407"/>
      <c r="CU54" s="323"/>
      <c r="CV54" s="79">
        <f t="shared" si="247"/>
        <v>0</v>
      </c>
      <c r="CW54" s="79">
        <f t="shared" si="248"/>
        <v>0</v>
      </c>
      <c r="CX54" s="110">
        <f t="shared" si="249"/>
        <v>0</v>
      </c>
      <c r="CY54" s="535"/>
      <c r="CZ54" s="535"/>
      <c r="DA54" s="407"/>
      <c r="DB54" s="323"/>
      <c r="DC54" s="79">
        <f t="shared" si="250"/>
        <v>0</v>
      </c>
      <c r="DD54" s="79">
        <f t="shared" si="251"/>
        <v>0</v>
      </c>
      <c r="DE54" s="110">
        <f t="shared" si="252"/>
        <v>0</v>
      </c>
      <c r="DF54" s="535"/>
      <c r="DG54" s="535"/>
      <c r="DH54" s="407"/>
      <c r="DI54" s="323"/>
      <c r="DJ54" s="79">
        <f t="shared" si="253"/>
        <v>0</v>
      </c>
      <c r="DK54" s="79">
        <f t="shared" si="254"/>
        <v>0</v>
      </c>
      <c r="DL54" s="110">
        <f t="shared" si="255"/>
        <v>0</v>
      </c>
      <c r="DM54" s="535"/>
      <c r="DN54" s="535"/>
      <c r="DO54" s="407"/>
      <c r="DP54" s="323"/>
      <c r="DQ54" s="79">
        <f t="shared" si="256"/>
        <v>0</v>
      </c>
      <c r="DR54" s="79">
        <f t="shared" si="257"/>
        <v>0</v>
      </c>
      <c r="DS54" s="110">
        <f t="shared" si="258"/>
        <v>0</v>
      </c>
      <c r="DT54" s="535"/>
      <c r="DU54" s="535"/>
      <c r="DV54" s="407"/>
    </row>
    <row r="55" spans="1:126" x14ac:dyDescent="0.2">
      <c r="A55" s="100" t="s">
        <v>151</v>
      </c>
      <c r="B55" s="120"/>
      <c r="C55" s="103">
        <f>SUMIF($H48:$H55,MID($H55,3,10),C48:C55)</f>
        <v>0</v>
      </c>
      <c r="D55" s="103">
        <f>SUMIF($H48:$H55,MID($H55,3,10),D48:D55)</f>
        <v>0</v>
      </c>
      <c r="E55" s="103">
        <f t="shared" si="207"/>
        <v>0</v>
      </c>
      <c r="F55" s="147"/>
      <c r="H55" s="322" t="s">
        <v>364</v>
      </c>
      <c r="I55" s="103">
        <f>IF(I$1="","",SUMIF($H49:$H54,MID($H55,3,10),I49:I54))</f>
        <v>0</v>
      </c>
      <c r="J55" s="103">
        <f>IF(I$1="","",SUMIF($H49:$H54,MID($H55,3,10),J49:J54))</f>
        <v>0</v>
      </c>
      <c r="K55" s="103">
        <f t="shared" si="210"/>
        <v>0</v>
      </c>
      <c r="L55" s="488">
        <f>IF(I$1="","",SUMIF($H48:$H55,MID($H55,3,10),L48:L55))</f>
        <v>0</v>
      </c>
      <c r="M55" s="488">
        <f>IF(I$1="","",SUMIF($H48:$H55,MID($H55,3,10),M48:M55))</f>
        <v>0</v>
      </c>
      <c r="N55" s="407"/>
      <c r="O55" s="323"/>
      <c r="P55" s="103">
        <f>IF(P$1="","",SUMIF($H49:$H54,MID($H55,3,10),P49:P54))</f>
        <v>0</v>
      </c>
      <c r="Q55" s="103">
        <f>IF(P$1="","",SUMIF($H49:$H54,MID($H55,3,10),Q49:Q54))</f>
        <v>0</v>
      </c>
      <c r="R55" s="103">
        <f t="shared" si="213"/>
        <v>0</v>
      </c>
      <c r="S55" s="488">
        <f>IF(P$1="","",SUMIF($H48:$H55,MID($H55,3,10),S48:S55))</f>
        <v>0</v>
      </c>
      <c r="T55" s="488">
        <f>IF(P$1="","",SUMIF($H48:$H55,MID($H55,3,10),T48:T55))</f>
        <v>0</v>
      </c>
      <c r="U55" s="407"/>
      <c r="V55" s="323"/>
      <c r="W55" s="103">
        <f>IF(W$1="","",SUMIF($H49:$H54,MID($H55,3,10),W49:W54))</f>
        <v>0</v>
      </c>
      <c r="X55" s="103">
        <f>IF(W$1="","",SUMIF($H49:$H54,MID($H55,3,10),X49:X54))</f>
        <v>0</v>
      </c>
      <c r="Y55" s="103">
        <f t="shared" si="216"/>
        <v>0</v>
      </c>
      <c r="Z55" s="488">
        <f>IF(W$1="","",SUMIF($H48:$H55,MID($H55,3,10),Z48:Z55))</f>
        <v>0</v>
      </c>
      <c r="AA55" s="488">
        <f>IF(W$1="","",SUMIF($H48:$H55,MID($H55,3,10),AA48:AA55))</f>
        <v>0</v>
      </c>
      <c r="AB55" s="407"/>
      <c r="AC55" s="323"/>
      <c r="AD55" s="103">
        <f>IF(AD$1="","",SUMIF($H49:$H54,MID($H55,3,10),AD49:AD54))</f>
        <v>0</v>
      </c>
      <c r="AE55" s="103">
        <f>IF(AD$1="","",SUMIF($H49:$H54,MID($H55,3,10),AE49:AE54))</f>
        <v>0</v>
      </c>
      <c r="AF55" s="103">
        <f t="shared" si="219"/>
        <v>0</v>
      </c>
      <c r="AG55" s="488">
        <f>IF(AD$1="","",SUMIF($H48:$H55,MID($H55,3,10),AG48:AG55))</f>
        <v>0</v>
      </c>
      <c r="AH55" s="488">
        <f>IF(AD$1="","",SUMIF($H48:$H55,MID($H55,3,10),AH48:AH55))</f>
        <v>0</v>
      </c>
      <c r="AI55" s="407"/>
      <c r="AJ55" s="323"/>
      <c r="AK55" s="103">
        <f>IF(AK$1="","",SUMIF($H49:$H54,MID($H55,3,10),AK49:AK54))</f>
        <v>0</v>
      </c>
      <c r="AL55" s="103">
        <f>IF(AK$1="","",SUMIF($H49:$H54,MID($H55,3,10),AL49:AL54))</f>
        <v>0</v>
      </c>
      <c r="AM55" s="103">
        <f t="shared" si="222"/>
        <v>0</v>
      </c>
      <c r="AN55" s="488">
        <f>IF(AK$1="","",SUMIF($H48:$H55,MID($H55,3,10),AN48:AN55))</f>
        <v>0</v>
      </c>
      <c r="AO55" s="488">
        <f>IF(AK$1="","",SUMIF($H48:$H55,MID($H55,3,10),AO48:AO55))</f>
        <v>0</v>
      </c>
      <c r="AP55" s="407"/>
      <c r="AQ55" s="323"/>
      <c r="AR55" s="103">
        <f>IF(AR$1="","",SUMIF($H49:$H54,MID($H55,3,10),AR49:AR54))</f>
        <v>0</v>
      </c>
      <c r="AS55" s="103">
        <f>IF(AR$1="","",SUMIF($H49:$H54,MID($H55,3,10),AS49:AS54))</f>
        <v>0</v>
      </c>
      <c r="AT55" s="103">
        <f t="shared" si="225"/>
        <v>0</v>
      </c>
      <c r="AU55" s="488">
        <f>IF(AR$1="","",SUMIF($H48:$H55,MID($H55,3,10),AU48:AU55))</f>
        <v>0</v>
      </c>
      <c r="AV55" s="488">
        <f>IF(AR$1="","",SUMIF($H48:$H55,MID($H55,3,10),AV48:AV55))</f>
        <v>0</v>
      </c>
      <c r="AW55" s="407"/>
      <c r="AX55" s="323"/>
      <c r="AY55" s="103">
        <f>IF(AY$1="","",SUMIF($H49:$H54,MID($H55,3,10),AY49:AY54))</f>
        <v>0</v>
      </c>
      <c r="AZ55" s="103">
        <f>IF(AY$1="","",SUMIF($H49:$H54,MID($H55,3,10),AZ49:AZ54))</f>
        <v>0</v>
      </c>
      <c r="BA55" s="103">
        <f t="shared" si="228"/>
        <v>0</v>
      </c>
      <c r="BB55" s="488">
        <f>IF(AY$1="","",SUMIF($H48:$H55,MID($H55,3,10),BB48:BB55))</f>
        <v>0</v>
      </c>
      <c r="BC55" s="488">
        <f>IF(AY$1="","",SUMIF($H48:$H55,MID($H55,3,10),BC48:BC55))</f>
        <v>0</v>
      </c>
      <c r="BD55" s="407"/>
      <c r="BE55" s="323"/>
      <c r="BF55" s="103">
        <f>IF(BF$1="","",SUMIF($H49:$H54,MID($H55,3,10),BF49:BF54))</f>
        <v>0</v>
      </c>
      <c r="BG55" s="103">
        <f>IF(BF$1="","",SUMIF($H49:$H54,MID($H55,3,10),BG49:BG54))</f>
        <v>0</v>
      </c>
      <c r="BH55" s="103">
        <f t="shared" si="231"/>
        <v>0</v>
      </c>
      <c r="BI55" s="488">
        <f>IF(BF$1="","",SUMIF($H48:$H55,MID($H55,3,10),BI48:BI55))</f>
        <v>0</v>
      </c>
      <c r="BJ55" s="488">
        <f>IF(BF$1="","",SUMIF($H48:$H55,MID($H55,3,10),BJ48:BJ55))</f>
        <v>0</v>
      </c>
      <c r="BK55" s="407"/>
      <c r="BL55" s="323"/>
      <c r="BM55" s="103">
        <f>IF(BM$1="","",SUMIF($H49:$H54,MID($H55,3,10),BM49:BM54))</f>
        <v>0</v>
      </c>
      <c r="BN55" s="103">
        <f>IF(BM$1="","",SUMIF($H49:$H54,MID($H55,3,10),BN49:BN54))</f>
        <v>0</v>
      </c>
      <c r="BO55" s="103">
        <f t="shared" si="234"/>
        <v>0</v>
      </c>
      <c r="BP55" s="488">
        <f>IF(BM$1="","",SUMIF($H48:$H55,MID($H55,3,10),BP48:BP55))</f>
        <v>0</v>
      </c>
      <c r="BQ55" s="488">
        <f>IF(BM$1="","",SUMIF($H48:$H55,MID($H55,3,10),BQ48:BQ55))</f>
        <v>0</v>
      </c>
      <c r="BR55" s="407"/>
      <c r="BS55" s="323"/>
      <c r="BT55" s="103">
        <f>IF(BT$1="","",SUMIF($H49:$H54,MID($H55,3,10),BT49:BT54))</f>
        <v>0</v>
      </c>
      <c r="BU55" s="103">
        <f>IF(BT$1="","",SUMIF($H49:$H54,MID($H55,3,10),BU49:BU54))</f>
        <v>0</v>
      </c>
      <c r="BV55" s="103">
        <f t="shared" si="237"/>
        <v>0</v>
      </c>
      <c r="BW55" s="488">
        <f>IF(BT$1="","",SUMIF($H48:$H55,MID($H55,3,10),BW48:BW55))</f>
        <v>0</v>
      </c>
      <c r="BX55" s="488">
        <f>IF(BT$1="","",SUMIF($H48:$H55,MID($H55,3,10),BX48:BX55))</f>
        <v>0</v>
      </c>
      <c r="BY55" s="407"/>
      <c r="BZ55" s="323"/>
      <c r="CA55" s="103">
        <f>IF(CA$1="","",SUMIF($H49:$H54,MID($H55,3,10),CA49:CA54))</f>
        <v>0</v>
      </c>
      <c r="CB55" s="103">
        <f>IF(CA$1="","",SUMIF($H49:$H54,MID($H55,3,10),CB49:CB54))</f>
        <v>0</v>
      </c>
      <c r="CC55" s="103">
        <f t="shared" si="240"/>
        <v>0</v>
      </c>
      <c r="CD55" s="488">
        <f>IF(CA$1="","",SUMIF($H48:$H55,MID($H55,3,10),CD48:CD55))</f>
        <v>0</v>
      </c>
      <c r="CE55" s="488">
        <f>IF(CA$1="","",SUMIF($H48:$H55,MID($H55,3,10),CE48:CE55))</f>
        <v>0</v>
      </c>
      <c r="CF55" s="407"/>
      <c r="CG55" s="323"/>
      <c r="CH55" s="103">
        <f>IF(CH$1="","",SUMIF($H49:$H54,MID($H55,3,10),CH49:CH54))</f>
        <v>0</v>
      </c>
      <c r="CI55" s="103">
        <f>IF(CH$1="","",SUMIF($H49:$H54,MID($H55,3,10),CI49:CI54))</f>
        <v>0</v>
      </c>
      <c r="CJ55" s="103">
        <f t="shared" si="243"/>
        <v>0</v>
      </c>
      <c r="CK55" s="488">
        <f>IF(CH$1="","",SUMIF($H48:$H55,MID($H55,3,10),CK48:CK55))</f>
        <v>0</v>
      </c>
      <c r="CL55" s="488">
        <f>IF(CH$1="","",SUMIF($H48:$H55,MID($H55,3,10),CL48:CL55))</f>
        <v>0</v>
      </c>
      <c r="CM55" s="407"/>
      <c r="CN55" s="323"/>
      <c r="CO55" s="103">
        <f>IF(CO$1="","",SUMIF($H49:$H54,MID($H55,3,10),CO49:CO54))</f>
        <v>0</v>
      </c>
      <c r="CP55" s="103">
        <f>IF(CO$1="","",SUMIF($H49:$H54,MID($H55,3,10),CP49:CP54))</f>
        <v>0</v>
      </c>
      <c r="CQ55" s="103">
        <f t="shared" si="246"/>
        <v>0</v>
      </c>
      <c r="CR55" s="488">
        <f>IF(CO$1="","",SUMIF($H48:$H55,MID($H55,3,10),CR48:CR55))</f>
        <v>0</v>
      </c>
      <c r="CS55" s="488">
        <f>IF(CO$1="","",SUMIF($H48:$H55,MID($H55,3,10),CS48:CS55))</f>
        <v>0</v>
      </c>
      <c r="CT55" s="407"/>
      <c r="CU55" s="323"/>
      <c r="CV55" s="103">
        <f>IF(CV$1="","",SUMIF($H49:$H54,MID($H55,3,10),CV49:CV54))</f>
        <v>0</v>
      </c>
      <c r="CW55" s="103">
        <f>IF(CV$1="","",SUMIF($H49:$H54,MID($H55,3,10),CW49:CW54))</f>
        <v>0</v>
      </c>
      <c r="CX55" s="103">
        <f t="shared" si="249"/>
        <v>0</v>
      </c>
      <c r="CY55" s="488">
        <f>IF(CV$1="","",SUMIF($H48:$H55,MID($H55,3,10),CY48:CY55))</f>
        <v>0</v>
      </c>
      <c r="CZ55" s="488">
        <f>IF(CV$1="","",SUMIF($H48:$H55,MID($H55,3,10),CZ48:CZ55))</f>
        <v>0</v>
      </c>
      <c r="DA55" s="407"/>
      <c r="DB55" s="323"/>
      <c r="DC55" s="103">
        <f>IF(DC$1="","",SUMIF($H49:$H54,MID($H55,3,10),DC49:DC54))</f>
        <v>0</v>
      </c>
      <c r="DD55" s="103">
        <f>IF(DC$1="","",SUMIF($H49:$H54,MID($H55,3,10),DD49:DD54))</f>
        <v>0</v>
      </c>
      <c r="DE55" s="103">
        <f t="shared" si="252"/>
        <v>0</v>
      </c>
      <c r="DF55" s="488">
        <f>IF(DC$1="","",SUMIF($H48:$H55,MID($H55,3,10),DF48:DF55))</f>
        <v>0</v>
      </c>
      <c r="DG55" s="488">
        <f>IF(DC$1="","",SUMIF($H48:$H55,MID($H55,3,10),DG48:DG55))</f>
        <v>0</v>
      </c>
      <c r="DH55" s="407"/>
      <c r="DI55" s="323"/>
      <c r="DJ55" s="103">
        <f>IF(DJ$1="","",SUMIF($H49:$H54,MID($H55,3,10),DJ49:DJ54))</f>
        <v>0</v>
      </c>
      <c r="DK55" s="103">
        <f>IF(DJ$1="","",SUMIF($H49:$H54,MID($H55,3,10),DK49:DK54))</f>
        <v>0</v>
      </c>
      <c r="DL55" s="103">
        <f t="shared" si="255"/>
        <v>0</v>
      </c>
      <c r="DM55" s="488">
        <f>IF(DJ$1="","",SUMIF($H48:$H55,MID($H55,3,10),DM48:DM55))</f>
        <v>0</v>
      </c>
      <c r="DN55" s="488">
        <f>IF(DJ$1="","",SUMIF($H48:$H55,MID($H55,3,10),DN48:DN55))</f>
        <v>0</v>
      </c>
      <c r="DO55" s="407"/>
      <c r="DP55" s="323"/>
      <c r="DQ55" s="103">
        <f>IF(DQ$1="","",SUMIF($H49:$H54,MID($H55,3,10),DQ49:DQ54))</f>
        <v>0</v>
      </c>
      <c r="DR55" s="103">
        <f>IF(DQ$1="","",SUMIF($H49:$H54,MID($H55,3,10),DR49:DR54))</f>
        <v>0</v>
      </c>
      <c r="DS55" s="103">
        <f t="shared" si="258"/>
        <v>0</v>
      </c>
      <c r="DT55" s="488">
        <f>IF(DQ$1="","",SUMIF($H48:$H55,MID($H55,3,10),DT48:DT55))</f>
        <v>0</v>
      </c>
      <c r="DU55" s="488">
        <f>IF(DQ$1="","",SUMIF($H48:$H55,MID($H55,3,10),DU48:DU55))</f>
        <v>0</v>
      </c>
      <c r="DV55" s="407"/>
    </row>
    <row r="56" spans="1:126" ht="14.25" customHeight="1" x14ac:dyDescent="0.2">
      <c r="A56" s="125" t="s">
        <v>80</v>
      </c>
      <c r="B56" s="118"/>
      <c r="C56" s="118"/>
      <c r="D56" s="118"/>
      <c r="E56" s="118"/>
      <c r="F56" s="119"/>
      <c r="H56" s="322"/>
      <c r="I56" s="414"/>
      <c r="J56" s="414"/>
      <c r="K56" s="414"/>
      <c r="L56" s="499"/>
      <c r="M56" s="499"/>
      <c r="N56" s="412"/>
      <c r="O56" s="323"/>
      <c r="P56" s="414"/>
      <c r="Q56" s="414"/>
      <c r="R56" s="414"/>
      <c r="S56" s="499"/>
      <c r="T56" s="499"/>
      <c r="U56" s="412"/>
      <c r="V56" s="323"/>
      <c r="W56" s="414"/>
      <c r="X56" s="414"/>
      <c r="Y56" s="414"/>
      <c r="Z56" s="499"/>
      <c r="AA56" s="499"/>
      <c r="AB56" s="412"/>
      <c r="AC56" s="323"/>
      <c r="AD56" s="414"/>
      <c r="AE56" s="414"/>
      <c r="AF56" s="414"/>
      <c r="AG56" s="499"/>
      <c r="AH56" s="499"/>
      <c r="AI56" s="412"/>
      <c r="AJ56" s="323"/>
      <c r="AK56" s="414"/>
      <c r="AL56" s="414"/>
      <c r="AM56" s="414"/>
      <c r="AN56" s="499"/>
      <c r="AO56" s="499"/>
      <c r="AP56" s="412"/>
      <c r="AQ56" s="323"/>
      <c r="AR56" s="414"/>
      <c r="AS56" s="414"/>
      <c r="AT56" s="414"/>
      <c r="AU56" s="499"/>
      <c r="AV56" s="499"/>
      <c r="AW56" s="412"/>
      <c r="AX56" s="323"/>
      <c r="AY56" s="414"/>
      <c r="AZ56" s="414"/>
      <c r="BA56" s="414"/>
      <c r="BB56" s="499"/>
      <c r="BC56" s="499"/>
      <c r="BD56" s="412"/>
      <c r="BE56" s="323"/>
      <c r="BF56" s="414"/>
      <c r="BG56" s="414"/>
      <c r="BH56" s="414"/>
      <c r="BI56" s="499"/>
      <c r="BJ56" s="499"/>
      <c r="BK56" s="412"/>
      <c r="BL56" s="323"/>
      <c r="BM56" s="414"/>
      <c r="BN56" s="414"/>
      <c r="BO56" s="414"/>
      <c r="BP56" s="499"/>
      <c r="BQ56" s="499"/>
      <c r="BR56" s="412"/>
      <c r="BS56" s="323"/>
      <c r="BT56" s="414"/>
      <c r="BU56" s="414"/>
      <c r="BV56" s="414"/>
      <c r="BW56" s="499"/>
      <c r="BX56" s="499"/>
      <c r="BY56" s="412"/>
      <c r="BZ56" s="323"/>
      <c r="CA56" s="414"/>
      <c r="CB56" s="414"/>
      <c r="CC56" s="414"/>
      <c r="CD56" s="499"/>
      <c r="CE56" s="499"/>
      <c r="CF56" s="412"/>
      <c r="CG56" s="323"/>
      <c r="CH56" s="414"/>
      <c r="CI56" s="414"/>
      <c r="CJ56" s="414"/>
      <c r="CK56" s="499"/>
      <c r="CL56" s="499"/>
      <c r="CM56" s="412"/>
      <c r="CN56" s="323"/>
      <c r="CO56" s="414"/>
      <c r="CP56" s="414"/>
      <c r="CQ56" s="414"/>
      <c r="CR56" s="499"/>
      <c r="CS56" s="499"/>
      <c r="CT56" s="412"/>
      <c r="CU56" s="323"/>
      <c r="CV56" s="414"/>
      <c r="CW56" s="414"/>
      <c r="CX56" s="414"/>
      <c r="CY56" s="499"/>
      <c r="CZ56" s="499"/>
      <c r="DA56" s="412"/>
      <c r="DB56" s="323"/>
      <c r="DC56" s="414"/>
      <c r="DD56" s="414"/>
      <c r="DE56" s="414"/>
      <c r="DF56" s="499"/>
      <c r="DG56" s="499"/>
      <c r="DH56" s="412"/>
      <c r="DI56" s="323"/>
      <c r="DJ56" s="414"/>
      <c r="DK56" s="414"/>
      <c r="DL56" s="414"/>
      <c r="DM56" s="499"/>
      <c r="DN56" s="499"/>
      <c r="DO56" s="412"/>
      <c r="DP56" s="323"/>
      <c r="DQ56" s="414"/>
      <c r="DR56" s="414"/>
      <c r="DS56" s="414"/>
      <c r="DT56" s="499"/>
      <c r="DU56" s="499"/>
      <c r="DV56" s="412"/>
    </row>
    <row r="57" spans="1:126" outlineLevel="1" x14ac:dyDescent="0.2">
      <c r="A57" s="336" t="s">
        <v>5</v>
      </c>
      <c r="B57" s="158"/>
      <c r="C57" s="56"/>
      <c r="D57" s="56"/>
      <c r="E57" s="110">
        <f t="shared" ref="E57:E68" si="259">SUM(C57:D57)</f>
        <v>0</v>
      </c>
      <c r="F57" s="147"/>
      <c r="G57" s="18" t="s">
        <v>263</v>
      </c>
      <c r="H57" s="322" t="s">
        <v>361</v>
      </c>
      <c r="I57" s="79">
        <f t="shared" ref="I57:I62" si="260">IF(K$1="Rejected",C57,IF(L57="",C57,SUM(C57,L57)))</f>
        <v>0</v>
      </c>
      <c r="J57" s="79">
        <f t="shared" ref="J57:J62" si="261">IF(K$1="Rejected",D57,IF(M57="",D57,SUM(D57,M57)))</f>
        <v>0</v>
      </c>
      <c r="K57" s="110">
        <f t="shared" ref="K57:K62" si="262">IF(I$1="","",SUM(I57:J57))</f>
        <v>0</v>
      </c>
      <c r="L57" s="535"/>
      <c r="M57" s="535"/>
      <c r="N57" s="407"/>
      <c r="O57" s="323"/>
      <c r="P57" s="79">
        <f t="shared" ref="P57:P62" si="263">IF(R$1="Rejected",I57,IF(S57="",I57,SUM(I57,S57)))</f>
        <v>0</v>
      </c>
      <c r="Q57" s="79">
        <f t="shared" ref="Q57:Q62" si="264">IF(R$1="Rejected",J57,IF(T57="",J57,SUM(J57,T57)))</f>
        <v>0</v>
      </c>
      <c r="R57" s="110">
        <f t="shared" ref="R57:R62" si="265">IF(P$1="","",SUM(P57:Q57))</f>
        <v>0</v>
      </c>
      <c r="S57" s="535"/>
      <c r="T57" s="535"/>
      <c r="U57" s="407"/>
      <c r="V57" s="323"/>
      <c r="W57" s="79">
        <f t="shared" ref="W57:W62" si="266">IF(Y$1="Rejected",P57,IF(Z57="",P57,SUM(P57,Z57)))</f>
        <v>0</v>
      </c>
      <c r="X57" s="79">
        <f t="shared" ref="X57:X62" si="267">IF(Y$1="Rejected",Q57,IF(AA57="",Q57,SUM(Q57,AA57)))</f>
        <v>0</v>
      </c>
      <c r="Y57" s="110">
        <f t="shared" ref="Y57:Y62" si="268">IF(W$1="","",SUM(W57:X57))</f>
        <v>0</v>
      </c>
      <c r="Z57" s="535"/>
      <c r="AA57" s="535"/>
      <c r="AB57" s="407"/>
      <c r="AC57" s="323"/>
      <c r="AD57" s="79">
        <f t="shared" ref="AD57:AD62" si="269">IF(AF$1="Rejected",W57,IF(AG57="",W57,SUM(W57,AG57)))</f>
        <v>0</v>
      </c>
      <c r="AE57" s="79">
        <f t="shared" ref="AE57:AE62" si="270">IF(AF$1="Rejected",X57,IF(AH57="",X57,SUM(X57,AH57)))</f>
        <v>0</v>
      </c>
      <c r="AF57" s="110">
        <f t="shared" ref="AF57:AF62" si="271">IF(AD$1="","",SUM(AD57:AE57))</f>
        <v>0</v>
      </c>
      <c r="AG57" s="535"/>
      <c r="AH57" s="535"/>
      <c r="AI57" s="407"/>
      <c r="AJ57" s="323"/>
      <c r="AK57" s="79">
        <f t="shared" ref="AK57:AK62" si="272">IF(AM$1="Rejected",AD57,IF(AN57="",AD57,SUM(AD57,AN57)))</f>
        <v>0</v>
      </c>
      <c r="AL57" s="79">
        <f t="shared" ref="AL57:AL62" si="273">IF(AM$1="Rejected",AE57,IF(AO57="",AE57,SUM(AE57,AO57)))</f>
        <v>0</v>
      </c>
      <c r="AM57" s="110">
        <f t="shared" ref="AM57:AM62" si="274">IF(AK$1="","",SUM(AK57:AL57))</f>
        <v>0</v>
      </c>
      <c r="AN57" s="535"/>
      <c r="AO57" s="535"/>
      <c r="AP57" s="407"/>
      <c r="AQ57" s="323"/>
      <c r="AR57" s="79">
        <f t="shared" ref="AR57:AR62" si="275">IF(AT$1="Rejected",AK57,IF(AU57="",AK57,SUM(AK57,AU57)))</f>
        <v>0</v>
      </c>
      <c r="AS57" s="79">
        <f t="shared" ref="AS57:AS62" si="276">IF(AT$1="Rejected",AL57,IF(AV57="",AL57,SUM(AL57,AV57)))</f>
        <v>0</v>
      </c>
      <c r="AT57" s="110">
        <f t="shared" ref="AT57:AT62" si="277">IF(AR$1="","",SUM(AR57:AS57))</f>
        <v>0</v>
      </c>
      <c r="AU57" s="535"/>
      <c r="AV57" s="535"/>
      <c r="AW57" s="407"/>
      <c r="AX57" s="323"/>
      <c r="AY57" s="79">
        <f t="shared" ref="AY57:AY62" si="278">IF(BA$1="Rejected",AR57,IF(BB57="",AR57,SUM(AR57,BB57)))</f>
        <v>0</v>
      </c>
      <c r="AZ57" s="79">
        <f t="shared" ref="AZ57:AZ62" si="279">IF(BA$1="Rejected",AS57,IF(BC57="",AS57,SUM(AS57,BC57)))</f>
        <v>0</v>
      </c>
      <c r="BA57" s="110">
        <f t="shared" ref="BA57:BA62" si="280">IF(AY$1="","",SUM(AY57:AZ57))</f>
        <v>0</v>
      </c>
      <c r="BB57" s="535"/>
      <c r="BC57" s="535"/>
      <c r="BD57" s="407"/>
      <c r="BE57" s="323"/>
      <c r="BF57" s="79">
        <f t="shared" ref="BF57:BF62" si="281">IF(BH$1="Rejected",AY57,IF(BI57="",AY57,SUM(AY57,BI57)))</f>
        <v>0</v>
      </c>
      <c r="BG57" s="79">
        <f t="shared" ref="BG57:BG62" si="282">IF(BH$1="Rejected",AZ57,IF(BJ57="",AZ57,SUM(AZ57,BJ57)))</f>
        <v>0</v>
      </c>
      <c r="BH57" s="110">
        <f t="shared" ref="BH57:BH62" si="283">IF(BF$1="","",SUM(BF57:BG57))</f>
        <v>0</v>
      </c>
      <c r="BI57" s="535"/>
      <c r="BJ57" s="535"/>
      <c r="BK57" s="407"/>
      <c r="BL57" s="323"/>
      <c r="BM57" s="79">
        <f t="shared" ref="BM57:BM62" si="284">IF(BO$1="Rejected",BF57,IF(BP57="",BF57,SUM(BF57,BP57)))</f>
        <v>0</v>
      </c>
      <c r="BN57" s="79">
        <f t="shared" ref="BN57:BN62" si="285">IF(BO$1="Rejected",BG57,IF(BQ57="",BG57,SUM(BG57,BQ57)))</f>
        <v>0</v>
      </c>
      <c r="BO57" s="110">
        <f t="shared" ref="BO57:BO62" si="286">IF(BM$1="","",SUM(BM57:BN57))</f>
        <v>0</v>
      </c>
      <c r="BP57" s="535"/>
      <c r="BQ57" s="535"/>
      <c r="BR57" s="407"/>
      <c r="BS57" s="323"/>
      <c r="BT57" s="79">
        <f t="shared" ref="BT57:BT62" si="287">IF(BV$1="Rejected",BM57,IF(BW57="",BM57,SUM(BM57,BW57)))</f>
        <v>0</v>
      </c>
      <c r="BU57" s="79">
        <f t="shared" ref="BU57:BU62" si="288">IF(BV$1="Rejected",BN57,IF(BX57="",BN57,SUM(BN57,BX57)))</f>
        <v>0</v>
      </c>
      <c r="BV57" s="110">
        <f t="shared" ref="BV57:BV62" si="289">IF(BT$1="","",SUM(BT57:BU57))</f>
        <v>0</v>
      </c>
      <c r="BW57" s="535"/>
      <c r="BX57" s="535"/>
      <c r="BY57" s="407"/>
      <c r="BZ57" s="323"/>
      <c r="CA57" s="79">
        <f t="shared" ref="CA57:CA62" si="290">IF(CC$1="Rejected",BT57,IF(CD57="",BT57,SUM(BT57,CD57)))</f>
        <v>0</v>
      </c>
      <c r="CB57" s="79">
        <f t="shared" ref="CB57:CB62" si="291">IF(CC$1="Rejected",BU57,IF(CE57="",BU57,SUM(BU57,CE57)))</f>
        <v>0</v>
      </c>
      <c r="CC57" s="110">
        <f t="shared" ref="CC57:CC62" si="292">IF(CA$1="","",SUM(CA57:CB57))</f>
        <v>0</v>
      </c>
      <c r="CD57" s="535"/>
      <c r="CE57" s="535"/>
      <c r="CF57" s="407"/>
      <c r="CG57" s="323"/>
      <c r="CH57" s="79">
        <f t="shared" ref="CH57:CH62" si="293">IF(CJ$1="Rejected",CA57,IF(CK57="",CA57,SUM(CA57,CK57)))</f>
        <v>0</v>
      </c>
      <c r="CI57" s="79">
        <f t="shared" ref="CI57:CI62" si="294">IF(CJ$1="Rejected",CB57,IF(CL57="",CB57,SUM(CB57,CL57)))</f>
        <v>0</v>
      </c>
      <c r="CJ57" s="110">
        <f t="shared" ref="CJ57:CJ62" si="295">IF(CH$1="","",SUM(CH57:CI57))</f>
        <v>0</v>
      </c>
      <c r="CK57" s="535"/>
      <c r="CL57" s="535"/>
      <c r="CM57" s="407"/>
      <c r="CN57" s="323"/>
      <c r="CO57" s="79">
        <f t="shared" ref="CO57:CO62" si="296">IF(CQ$1="Rejected",CH57,IF(CR57="",CH57,SUM(CH57,CR57)))</f>
        <v>0</v>
      </c>
      <c r="CP57" s="79">
        <f t="shared" ref="CP57:CP62" si="297">IF(CQ$1="Rejected",CI57,IF(CS57="",CI57,SUM(CI57,CS57)))</f>
        <v>0</v>
      </c>
      <c r="CQ57" s="110">
        <f t="shared" ref="CQ57:CQ62" si="298">IF(CO$1="","",SUM(CO57:CP57))</f>
        <v>0</v>
      </c>
      <c r="CR57" s="535"/>
      <c r="CS57" s="535"/>
      <c r="CT57" s="407"/>
      <c r="CU57" s="323"/>
      <c r="CV57" s="79">
        <f t="shared" ref="CV57:CV62" si="299">IF(CX$1="Rejected",CO57,IF(CY57="",CO57,SUM(CO57,CY57)))</f>
        <v>0</v>
      </c>
      <c r="CW57" s="79">
        <f t="shared" ref="CW57:CW62" si="300">IF(CX$1="Rejected",CP57,IF(CZ57="",CP57,SUM(CP57,CZ57)))</f>
        <v>0</v>
      </c>
      <c r="CX57" s="110">
        <f t="shared" ref="CX57:CX62" si="301">IF(CV$1="","",SUM(CV57:CW57))</f>
        <v>0</v>
      </c>
      <c r="CY57" s="535"/>
      <c r="CZ57" s="535"/>
      <c r="DA57" s="407"/>
      <c r="DB57" s="323"/>
      <c r="DC57" s="79">
        <f t="shared" ref="DC57:DC62" si="302">IF(DE$1="Rejected",CV57,IF(DF57="",CV57,SUM(CV57,DF57)))</f>
        <v>0</v>
      </c>
      <c r="DD57" s="79">
        <f t="shared" ref="DD57:DD62" si="303">IF(DE$1="Rejected",CW57,IF(DG57="",CW57,SUM(CW57,DG57)))</f>
        <v>0</v>
      </c>
      <c r="DE57" s="110">
        <f t="shared" ref="DE57:DE62" si="304">IF(DC$1="","",SUM(DC57:DD57))</f>
        <v>0</v>
      </c>
      <c r="DF57" s="535"/>
      <c r="DG57" s="535"/>
      <c r="DH57" s="407"/>
      <c r="DI57" s="323"/>
      <c r="DJ57" s="79">
        <f t="shared" ref="DJ57:DJ62" si="305">IF(DL$1="Rejected",DC57,IF(DM57="",DC57,SUM(DC57,DM57)))</f>
        <v>0</v>
      </c>
      <c r="DK57" s="79">
        <f t="shared" ref="DK57:DK62" si="306">IF(DL$1="Rejected",DD57,IF(DN57="",DD57,SUM(DD57,DN57)))</f>
        <v>0</v>
      </c>
      <c r="DL57" s="110">
        <f t="shared" ref="DL57:DL62" si="307">IF(DJ$1="","",SUM(DJ57:DK57))</f>
        <v>0</v>
      </c>
      <c r="DM57" s="535"/>
      <c r="DN57" s="535"/>
      <c r="DO57" s="407"/>
      <c r="DP57" s="323"/>
      <c r="DQ57" s="79">
        <f t="shared" ref="DQ57:DQ62" si="308">IF(DS$1="Rejected",DJ57,IF(DT57="",DJ57,SUM(DJ57,DT57)))</f>
        <v>0</v>
      </c>
      <c r="DR57" s="79">
        <f t="shared" ref="DR57:DR62" si="309">IF(DS$1="Rejected",DK57,IF(DU57="",DK57,SUM(DK57,DU57)))</f>
        <v>0</v>
      </c>
      <c r="DS57" s="110">
        <f t="shared" ref="DS57:DS62" si="310">IF(DQ$1="","",SUM(DQ57:DR57))</f>
        <v>0</v>
      </c>
      <c r="DT57" s="535"/>
      <c r="DU57" s="535"/>
      <c r="DV57" s="407"/>
    </row>
    <row r="58" spans="1:126" outlineLevel="1" x14ac:dyDescent="0.2">
      <c r="A58" s="336" t="s">
        <v>262</v>
      </c>
      <c r="B58" s="158"/>
      <c r="C58" s="56"/>
      <c r="D58" s="56"/>
      <c r="E58" s="110">
        <f t="shared" si="259"/>
        <v>0</v>
      </c>
      <c r="F58" s="148"/>
      <c r="G58" s="18" t="s">
        <v>264</v>
      </c>
      <c r="H58" s="322" t="s">
        <v>361</v>
      </c>
      <c r="I58" s="79">
        <f t="shared" si="260"/>
        <v>0</v>
      </c>
      <c r="J58" s="79">
        <f t="shared" si="261"/>
        <v>0</v>
      </c>
      <c r="K58" s="110">
        <f t="shared" si="262"/>
        <v>0</v>
      </c>
      <c r="L58" s="535"/>
      <c r="M58" s="535"/>
      <c r="N58" s="407"/>
      <c r="O58" s="323"/>
      <c r="P58" s="79">
        <f t="shared" si="263"/>
        <v>0</v>
      </c>
      <c r="Q58" s="79">
        <f t="shared" si="264"/>
        <v>0</v>
      </c>
      <c r="R58" s="110">
        <f t="shared" si="265"/>
        <v>0</v>
      </c>
      <c r="S58" s="535"/>
      <c r="T58" s="535"/>
      <c r="U58" s="407"/>
      <c r="V58" s="323"/>
      <c r="W58" s="79">
        <f t="shared" si="266"/>
        <v>0</v>
      </c>
      <c r="X58" s="79">
        <f t="shared" si="267"/>
        <v>0</v>
      </c>
      <c r="Y58" s="110">
        <f t="shared" si="268"/>
        <v>0</v>
      </c>
      <c r="Z58" s="535"/>
      <c r="AA58" s="535"/>
      <c r="AB58" s="407"/>
      <c r="AC58" s="323"/>
      <c r="AD58" s="79">
        <f t="shared" si="269"/>
        <v>0</v>
      </c>
      <c r="AE58" s="79">
        <f t="shared" si="270"/>
        <v>0</v>
      </c>
      <c r="AF58" s="110">
        <f t="shared" si="271"/>
        <v>0</v>
      </c>
      <c r="AG58" s="535"/>
      <c r="AH58" s="535"/>
      <c r="AI58" s="407"/>
      <c r="AJ58" s="323"/>
      <c r="AK58" s="79">
        <f t="shared" si="272"/>
        <v>0</v>
      </c>
      <c r="AL58" s="79">
        <f t="shared" si="273"/>
        <v>0</v>
      </c>
      <c r="AM58" s="110">
        <f t="shared" si="274"/>
        <v>0</v>
      </c>
      <c r="AN58" s="535"/>
      <c r="AO58" s="535"/>
      <c r="AP58" s="407"/>
      <c r="AQ58" s="323"/>
      <c r="AR58" s="79">
        <f t="shared" si="275"/>
        <v>0</v>
      </c>
      <c r="AS58" s="79">
        <f t="shared" si="276"/>
        <v>0</v>
      </c>
      <c r="AT58" s="110">
        <f t="shared" si="277"/>
        <v>0</v>
      </c>
      <c r="AU58" s="535"/>
      <c r="AV58" s="535"/>
      <c r="AW58" s="407"/>
      <c r="AX58" s="323"/>
      <c r="AY58" s="79">
        <f t="shared" si="278"/>
        <v>0</v>
      </c>
      <c r="AZ58" s="79">
        <f t="shared" si="279"/>
        <v>0</v>
      </c>
      <c r="BA58" s="110">
        <f t="shared" si="280"/>
        <v>0</v>
      </c>
      <c r="BB58" s="535"/>
      <c r="BC58" s="535"/>
      <c r="BD58" s="407"/>
      <c r="BE58" s="323"/>
      <c r="BF58" s="79">
        <f t="shared" si="281"/>
        <v>0</v>
      </c>
      <c r="BG58" s="79">
        <f t="shared" si="282"/>
        <v>0</v>
      </c>
      <c r="BH58" s="110">
        <f t="shared" si="283"/>
        <v>0</v>
      </c>
      <c r="BI58" s="535"/>
      <c r="BJ58" s="535"/>
      <c r="BK58" s="407"/>
      <c r="BL58" s="323"/>
      <c r="BM58" s="79">
        <f t="shared" si="284"/>
        <v>0</v>
      </c>
      <c r="BN58" s="79">
        <f t="shared" si="285"/>
        <v>0</v>
      </c>
      <c r="BO58" s="110">
        <f t="shared" si="286"/>
        <v>0</v>
      </c>
      <c r="BP58" s="535"/>
      <c r="BQ58" s="535"/>
      <c r="BR58" s="407"/>
      <c r="BS58" s="323"/>
      <c r="BT58" s="79">
        <f t="shared" si="287"/>
        <v>0</v>
      </c>
      <c r="BU58" s="79">
        <f t="shared" si="288"/>
        <v>0</v>
      </c>
      <c r="BV58" s="110">
        <f t="shared" si="289"/>
        <v>0</v>
      </c>
      <c r="BW58" s="535"/>
      <c r="BX58" s="535"/>
      <c r="BY58" s="407"/>
      <c r="BZ58" s="323"/>
      <c r="CA58" s="79">
        <f t="shared" si="290"/>
        <v>0</v>
      </c>
      <c r="CB58" s="79">
        <f t="shared" si="291"/>
        <v>0</v>
      </c>
      <c r="CC58" s="110">
        <f t="shared" si="292"/>
        <v>0</v>
      </c>
      <c r="CD58" s="535"/>
      <c r="CE58" s="535"/>
      <c r="CF58" s="407"/>
      <c r="CG58" s="323"/>
      <c r="CH58" s="79">
        <f t="shared" si="293"/>
        <v>0</v>
      </c>
      <c r="CI58" s="79">
        <f t="shared" si="294"/>
        <v>0</v>
      </c>
      <c r="CJ58" s="110">
        <f t="shared" si="295"/>
        <v>0</v>
      </c>
      <c r="CK58" s="535"/>
      <c r="CL58" s="535"/>
      <c r="CM58" s="407"/>
      <c r="CN58" s="323"/>
      <c r="CO58" s="79">
        <f t="shared" si="296"/>
        <v>0</v>
      </c>
      <c r="CP58" s="79">
        <f t="shared" si="297"/>
        <v>0</v>
      </c>
      <c r="CQ58" s="110">
        <f t="shared" si="298"/>
        <v>0</v>
      </c>
      <c r="CR58" s="535"/>
      <c r="CS58" s="535"/>
      <c r="CT58" s="407"/>
      <c r="CU58" s="323"/>
      <c r="CV58" s="79">
        <f t="shared" si="299"/>
        <v>0</v>
      </c>
      <c r="CW58" s="79">
        <f t="shared" si="300"/>
        <v>0</v>
      </c>
      <c r="CX58" s="110">
        <f t="shared" si="301"/>
        <v>0</v>
      </c>
      <c r="CY58" s="535"/>
      <c r="CZ58" s="535"/>
      <c r="DA58" s="407"/>
      <c r="DB58" s="323"/>
      <c r="DC58" s="79">
        <f t="shared" si="302"/>
        <v>0</v>
      </c>
      <c r="DD58" s="79">
        <f t="shared" si="303"/>
        <v>0</v>
      </c>
      <c r="DE58" s="110">
        <f t="shared" si="304"/>
        <v>0</v>
      </c>
      <c r="DF58" s="535"/>
      <c r="DG58" s="535"/>
      <c r="DH58" s="407"/>
      <c r="DI58" s="323"/>
      <c r="DJ58" s="79">
        <f t="shared" si="305"/>
        <v>0</v>
      </c>
      <c r="DK58" s="79">
        <f t="shared" si="306"/>
        <v>0</v>
      </c>
      <c r="DL58" s="110">
        <f t="shared" si="307"/>
        <v>0</v>
      </c>
      <c r="DM58" s="535"/>
      <c r="DN58" s="535"/>
      <c r="DO58" s="407"/>
      <c r="DP58" s="323"/>
      <c r="DQ58" s="79">
        <f t="shared" si="308"/>
        <v>0</v>
      </c>
      <c r="DR58" s="79">
        <f t="shared" si="309"/>
        <v>0</v>
      </c>
      <c r="DS58" s="110">
        <f t="shared" si="310"/>
        <v>0</v>
      </c>
      <c r="DT58" s="535"/>
      <c r="DU58" s="535"/>
      <c r="DV58" s="407"/>
    </row>
    <row r="59" spans="1:126" outlineLevel="1" x14ac:dyDescent="0.2">
      <c r="A59" s="336" t="s">
        <v>240</v>
      </c>
      <c r="B59" s="160"/>
      <c r="C59" s="56"/>
      <c r="D59" s="56"/>
      <c r="E59" s="110">
        <f t="shared" si="259"/>
        <v>0</v>
      </c>
      <c r="F59" s="148"/>
      <c r="G59" s="18" t="s">
        <v>265</v>
      </c>
      <c r="H59" s="322" t="s">
        <v>361</v>
      </c>
      <c r="I59" s="79">
        <f t="shared" si="260"/>
        <v>0</v>
      </c>
      <c r="J59" s="79">
        <f t="shared" si="261"/>
        <v>0</v>
      </c>
      <c r="K59" s="110">
        <f t="shared" si="262"/>
        <v>0</v>
      </c>
      <c r="L59" s="535"/>
      <c r="M59" s="535"/>
      <c r="N59" s="407"/>
      <c r="O59" s="323"/>
      <c r="P59" s="79">
        <f t="shared" si="263"/>
        <v>0</v>
      </c>
      <c r="Q59" s="79">
        <f t="shared" si="264"/>
        <v>0</v>
      </c>
      <c r="R59" s="110">
        <f t="shared" si="265"/>
        <v>0</v>
      </c>
      <c r="S59" s="535"/>
      <c r="T59" s="535"/>
      <c r="U59" s="407"/>
      <c r="V59" s="323"/>
      <c r="W59" s="79">
        <f t="shared" si="266"/>
        <v>0</v>
      </c>
      <c r="X59" s="79">
        <f t="shared" si="267"/>
        <v>0</v>
      </c>
      <c r="Y59" s="110">
        <f t="shared" si="268"/>
        <v>0</v>
      </c>
      <c r="Z59" s="535"/>
      <c r="AA59" s="535"/>
      <c r="AB59" s="407"/>
      <c r="AC59" s="323"/>
      <c r="AD59" s="79">
        <f t="shared" si="269"/>
        <v>0</v>
      </c>
      <c r="AE59" s="79">
        <f t="shared" si="270"/>
        <v>0</v>
      </c>
      <c r="AF59" s="110">
        <f t="shared" si="271"/>
        <v>0</v>
      </c>
      <c r="AG59" s="535"/>
      <c r="AH59" s="535"/>
      <c r="AI59" s="407"/>
      <c r="AJ59" s="323"/>
      <c r="AK59" s="79">
        <f t="shared" si="272"/>
        <v>0</v>
      </c>
      <c r="AL59" s="79">
        <f t="shared" si="273"/>
        <v>0</v>
      </c>
      <c r="AM59" s="110">
        <f t="shared" si="274"/>
        <v>0</v>
      </c>
      <c r="AN59" s="535"/>
      <c r="AO59" s="535"/>
      <c r="AP59" s="407"/>
      <c r="AQ59" s="323"/>
      <c r="AR59" s="79">
        <f t="shared" si="275"/>
        <v>0</v>
      </c>
      <c r="AS59" s="79">
        <f t="shared" si="276"/>
        <v>0</v>
      </c>
      <c r="AT59" s="110">
        <f t="shared" si="277"/>
        <v>0</v>
      </c>
      <c r="AU59" s="535"/>
      <c r="AV59" s="535"/>
      <c r="AW59" s="407"/>
      <c r="AX59" s="323"/>
      <c r="AY59" s="79">
        <f t="shared" si="278"/>
        <v>0</v>
      </c>
      <c r="AZ59" s="79">
        <f t="shared" si="279"/>
        <v>0</v>
      </c>
      <c r="BA59" s="110">
        <f t="shared" si="280"/>
        <v>0</v>
      </c>
      <c r="BB59" s="535"/>
      <c r="BC59" s="535"/>
      <c r="BD59" s="407"/>
      <c r="BE59" s="323"/>
      <c r="BF59" s="79">
        <f t="shared" si="281"/>
        <v>0</v>
      </c>
      <c r="BG59" s="79">
        <f t="shared" si="282"/>
        <v>0</v>
      </c>
      <c r="BH59" s="110">
        <f t="shared" si="283"/>
        <v>0</v>
      </c>
      <c r="BI59" s="535"/>
      <c r="BJ59" s="535"/>
      <c r="BK59" s="407"/>
      <c r="BL59" s="323"/>
      <c r="BM59" s="79">
        <f t="shared" si="284"/>
        <v>0</v>
      </c>
      <c r="BN59" s="79">
        <f t="shared" si="285"/>
        <v>0</v>
      </c>
      <c r="BO59" s="110">
        <f t="shared" si="286"/>
        <v>0</v>
      </c>
      <c r="BP59" s="535"/>
      <c r="BQ59" s="535"/>
      <c r="BR59" s="407"/>
      <c r="BS59" s="323"/>
      <c r="BT59" s="79">
        <f t="shared" si="287"/>
        <v>0</v>
      </c>
      <c r="BU59" s="79">
        <f t="shared" si="288"/>
        <v>0</v>
      </c>
      <c r="BV59" s="110">
        <f t="shared" si="289"/>
        <v>0</v>
      </c>
      <c r="BW59" s="535"/>
      <c r="BX59" s="535"/>
      <c r="BY59" s="407"/>
      <c r="BZ59" s="323"/>
      <c r="CA59" s="79">
        <f t="shared" si="290"/>
        <v>0</v>
      </c>
      <c r="CB59" s="79">
        <f t="shared" si="291"/>
        <v>0</v>
      </c>
      <c r="CC59" s="110">
        <f t="shared" si="292"/>
        <v>0</v>
      </c>
      <c r="CD59" s="535"/>
      <c r="CE59" s="535"/>
      <c r="CF59" s="407"/>
      <c r="CG59" s="323"/>
      <c r="CH59" s="79">
        <f t="shared" si="293"/>
        <v>0</v>
      </c>
      <c r="CI59" s="79">
        <f t="shared" si="294"/>
        <v>0</v>
      </c>
      <c r="CJ59" s="110">
        <f t="shared" si="295"/>
        <v>0</v>
      </c>
      <c r="CK59" s="535"/>
      <c r="CL59" s="535"/>
      <c r="CM59" s="407"/>
      <c r="CN59" s="323"/>
      <c r="CO59" s="79">
        <f t="shared" si="296"/>
        <v>0</v>
      </c>
      <c r="CP59" s="79">
        <f t="shared" si="297"/>
        <v>0</v>
      </c>
      <c r="CQ59" s="110">
        <f t="shared" si="298"/>
        <v>0</v>
      </c>
      <c r="CR59" s="535"/>
      <c r="CS59" s="535"/>
      <c r="CT59" s="407"/>
      <c r="CU59" s="323"/>
      <c r="CV59" s="79">
        <f t="shared" si="299"/>
        <v>0</v>
      </c>
      <c r="CW59" s="79">
        <f t="shared" si="300"/>
        <v>0</v>
      </c>
      <c r="CX59" s="110">
        <f t="shared" si="301"/>
        <v>0</v>
      </c>
      <c r="CY59" s="535"/>
      <c r="CZ59" s="535"/>
      <c r="DA59" s="407"/>
      <c r="DB59" s="323"/>
      <c r="DC59" s="79">
        <f t="shared" si="302"/>
        <v>0</v>
      </c>
      <c r="DD59" s="79">
        <f t="shared" si="303"/>
        <v>0</v>
      </c>
      <c r="DE59" s="110">
        <f t="shared" si="304"/>
        <v>0</v>
      </c>
      <c r="DF59" s="535"/>
      <c r="DG59" s="535"/>
      <c r="DH59" s="407"/>
      <c r="DI59" s="323"/>
      <c r="DJ59" s="79">
        <f t="shared" si="305"/>
        <v>0</v>
      </c>
      <c r="DK59" s="79">
        <f t="shared" si="306"/>
        <v>0</v>
      </c>
      <c r="DL59" s="110">
        <f t="shared" si="307"/>
        <v>0</v>
      </c>
      <c r="DM59" s="535"/>
      <c r="DN59" s="535"/>
      <c r="DO59" s="407"/>
      <c r="DP59" s="323"/>
      <c r="DQ59" s="79">
        <f t="shared" si="308"/>
        <v>0</v>
      </c>
      <c r="DR59" s="79">
        <f t="shared" si="309"/>
        <v>0</v>
      </c>
      <c r="DS59" s="110">
        <f t="shared" si="310"/>
        <v>0</v>
      </c>
      <c r="DT59" s="535"/>
      <c r="DU59" s="535"/>
      <c r="DV59" s="407"/>
    </row>
    <row r="60" spans="1:126" outlineLevel="1" x14ac:dyDescent="0.2">
      <c r="A60" s="337" t="s">
        <v>237</v>
      </c>
      <c r="B60" s="160"/>
      <c r="C60" s="56"/>
      <c r="D60" s="56"/>
      <c r="E60" s="110">
        <f t="shared" si="259"/>
        <v>0</v>
      </c>
      <c r="F60" s="148"/>
      <c r="G60" s="18" t="s">
        <v>266</v>
      </c>
      <c r="H60" s="322" t="s">
        <v>361</v>
      </c>
      <c r="I60" s="79">
        <f t="shared" si="260"/>
        <v>0</v>
      </c>
      <c r="J60" s="79">
        <f t="shared" si="261"/>
        <v>0</v>
      </c>
      <c r="K60" s="110">
        <f t="shared" si="262"/>
        <v>0</v>
      </c>
      <c r="L60" s="535"/>
      <c r="M60" s="535"/>
      <c r="N60" s="407"/>
      <c r="O60" s="323"/>
      <c r="P60" s="79">
        <f t="shared" si="263"/>
        <v>0</v>
      </c>
      <c r="Q60" s="79">
        <f t="shared" si="264"/>
        <v>0</v>
      </c>
      <c r="R60" s="110">
        <f t="shared" si="265"/>
        <v>0</v>
      </c>
      <c r="S60" s="535"/>
      <c r="T60" s="535"/>
      <c r="U60" s="407"/>
      <c r="V60" s="323"/>
      <c r="W60" s="79">
        <f t="shared" si="266"/>
        <v>0</v>
      </c>
      <c r="X60" s="79">
        <f t="shared" si="267"/>
        <v>0</v>
      </c>
      <c r="Y60" s="110">
        <f t="shared" si="268"/>
        <v>0</v>
      </c>
      <c r="Z60" s="535"/>
      <c r="AA60" s="535"/>
      <c r="AB60" s="407"/>
      <c r="AC60" s="323"/>
      <c r="AD60" s="79">
        <f t="shared" si="269"/>
        <v>0</v>
      </c>
      <c r="AE60" s="79">
        <f t="shared" si="270"/>
        <v>0</v>
      </c>
      <c r="AF60" s="110">
        <f t="shared" si="271"/>
        <v>0</v>
      </c>
      <c r="AG60" s="535"/>
      <c r="AH60" s="535"/>
      <c r="AI60" s="407"/>
      <c r="AJ60" s="323"/>
      <c r="AK60" s="79">
        <f t="shared" si="272"/>
        <v>0</v>
      </c>
      <c r="AL60" s="79">
        <f t="shared" si="273"/>
        <v>0</v>
      </c>
      <c r="AM60" s="110">
        <f t="shared" si="274"/>
        <v>0</v>
      </c>
      <c r="AN60" s="535"/>
      <c r="AO60" s="535"/>
      <c r="AP60" s="407"/>
      <c r="AQ60" s="323"/>
      <c r="AR60" s="79">
        <f t="shared" si="275"/>
        <v>0</v>
      </c>
      <c r="AS60" s="79">
        <f t="shared" si="276"/>
        <v>0</v>
      </c>
      <c r="AT60" s="110">
        <f t="shared" si="277"/>
        <v>0</v>
      </c>
      <c r="AU60" s="535"/>
      <c r="AV60" s="535"/>
      <c r="AW60" s="407"/>
      <c r="AX60" s="323"/>
      <c r="AY60" s="79">
        <f t="shared" si="278"/>
        <v>0</v>
      </c>
      <c r="AZ60" s="79">
        <f t="shared" si="279"/>
        <v>0</v>
      </c>
      <c r="BA60" s="110">
        <f t="shared" si="280"/>
        <v>0</v>
      </c>
      <c r="BB60" s="535"/>
      <c r="BC60" s="535"/>
      <c r="BD60" s="407"/>
      <c r="BE60" s="323"/>
      <c r="BF60" s="79">
        <f t="shared" si="281"/>
        <v>0</v>
      </c>
      <c r="BG60" s="79">
        <f t="shared" si="282"/>
        <v>0</v>
      </c>
      <c r="BH60" s="110">
        <f t="shared" si="283"/>
        <v>0</v>
      </c>
      <c r="BI60" s="535"/>
      <c r="BJ60" s="535"/>
      <c r="BK60" s="407"/>
      <c r="BL60" s="323"/>
      <c r="BM60" s="79">
        <f t="shared" si="284"/>
        <v>0</v>
      </c>
      <c r="BN60" s="79">
        <f t="shared" si="285"/>
        <v>0</v>
      </c>
      <c r="BO60" s="110">
        <f t="shared" si="286"/>
        <v>0</v>
      </c>
      <c r="BP60" s="535"/>
      <c r="BQ60" s="535"/>
      <c r="BR60" s="407"/>
      <c r="BS60" s="323"/>
      <c r="BT60" s="79">
        <f t="shared" si="287"/>
        <v>0</v>
      </c>
      <c r="BU60" s="79">
        <f t="shared" si="288"/>
        <v>0</v>
      </c>
      <c r="BV60" s="110">
        <f t="shared" si="289"/>
        <v>0</v>
      </c>
      <c r="BW60" s="535"/>
      <c r="BX60" s="535"/>
      <c r="BY60" s="407"/>
      <c r="BZ60" s="323"/>
      <c r="CA60" s="79">
        <f t="shared" si="290"/>
        <v>0</v>
      </c>
      <c r="CB60" s="79">
        <f t="shared" si="291"/>
        <v>0</v>
      </c>
      <c r="CC60" s="110">
        <f t="shared" si="292"/>
        <v>0</v>
      </c>
      <c r="CD60" s="535"/>
      <c r="CE60" s="535"/>
      <c r="CF60" s="407"/>
      <c r="CG60" s="323"/>
      <c r="CH60" s="79">
        <f t="shared" si="293"/>
        <v>0</v>
      </c>
      <c r="CI60" s="79">
        <f t="shared" si="294"/>
        <v>0</v>
      </c>
      <c r="CJ60" s="110">
        <f t="shared" si="295"/>
        <v>0</v>
      </c>
      <c r="CK60" s="535"/>
      <c r="CL60" s="535"/>
      <c r="CM60" s="407"/>
      <c r="CN60" s="323"/>
      <c r="CO60" s="79">
        <f t="shared" si="296"/>
        <v>0</v>
      </c>
      <c r="CP60" s="79">
        <f t="shared" si="297"/>
        <v>0</v>
      </c>
      <c r="CQ60" s="110">
        <f t="shared" si="298"/>
        <v>0</v>
      </c>
      <c r="CR60" s="535"/>
      <c r="CS60" s="535"/>
      <c r="CT60" s="407"/>
      <c r="CU60" s="323"/>
      <c r="CV60" s="79">
        <f t="shared" si="299"/>
        <v>0</v>
      </c>
      <c r="CW60" s="79">
        <f t="shared" si="300"/>
        <v>0</v>
      </c>
      <c r="CX60" s="110">
        <f t="shared" si="301"/>
        <v>0</v>
      </c>
      <c r="CY60" s="535"/>
      <c r="CZ60" s="535"/>
      <c r="DA60" s="407"/>
      <c r="DB60" s="323"/>
      <c r="DC60" s="79">
        <f t="shared" si="302"/>
        <v>0</v>
      </c>
      <c r="DD60" s="79">
        <f t="shared" si="303"/>
        <v>0</v>
      </c>
      <c r="DE60" s="110">
        <f t="shared" si="304"/>
        <v>0</v>
      </c>
      <c r="DF60" s="535"/>
      <c r="DG60" s="535"/>
      <c r="DH60" s="407"/>
      <c r="DI60" s="323"/>
      <c r="DJ60" s="79">
        <f t="shared" si="305"/>
        <v>0</v>
      </c>
      <c r="DK60" s="79">
        <f t="shared" si="306"/>
        <v>0</v>
      </c>
      <c r="DL60" s="110">
        <f t="shared" si="307"/>
        <v>0</v>
      </c>
      <c r="DM60" s="535"/>
      <c r="DN60" s="535"/>
      <c r="DO60" s="407"/>
      <c r="DP60" s="323"/>
      <c r="DQ60" s="79">
        <f t="shared" si="308"/>
        <v>0</v>
      </c>
      <c r="DR60" s="79">
        <f t="shared" si="309"/>
        <v>0</v>
      </c>
      <c r="DS60" s="110">
        <f t="shared" si="310"/>
        <v>0</v>
      </c>
      <c r="DT60" s="535"/>
      <c r="DU60" s="535"/>
      <c r="DV60" s="407"/>
    </row>
    <row r="61" spans="1:126" outlineLevel="1" x14ac:dyDescent="0.2">
      <c r="A61" s="334" t="s">
        <v>8</v>
      </c>
      <c r="B61" s="161"/>
      <c r="C61" s="56"/>
      <c r="D61" s="56"/>
      <c r="E61" s="110">
        <f t="shared" si="259"/>
        <v>0</v>
      </c>
      <c r="F61" s="148"/>
      <c r="H61" s="322" t="s">
        <v>361</v>
      </c>
      <c r="I61" s="79">
        <f t="shared" si="260"/>
        <v>0</v>
      </c>
      <c r="J61" s="79">
        <f t="shared" si="261"/>
        <v>0</v>
      </c>
      <c r="K61" s="110">
        <f t="shared" si="262"/>
        <v>0</v>
      </c>
      <c r="L61" s="535"/>
      <c r="M61" s="535"/>
      <c r="N61" s="407"/>
      <c r="O61" s="323"/>
      <c r="P61" s="79">
        <f t="shared" si="263"/>
        <v>0</v>
      </c>
      <c r="Q61" s="79">
        <f t="shared" si="264"/>
        <v>0</v>
      </c>
      <c r="R61" s="110">
        <f t="shared" si="265"/>
        <v>0</v>
      </c>
      <c r="S61" s="535"/>
      <c r="T61" s="535"/>
      <c r="U61" s="407"/>
      <c r="V61" s="323"/>
      <c r="W61" s="79">
        <f t="shared" si="266"/>
        <v>0</v>
      </c>
      <c r="X61" s="79">
        <f t="shared" si="267"/>
        <v>0</v>
      </c>
      <c r="Y61" s="110">
        <f t="shared" si="268"/>
        <v>0</v>
      </c>
      <c r="Z61" s="535"/>
      <c r="AA61" s="535"/>
      <c r="AB61" s="407"/>
      <c r="AC61" s="323"/>
      <c r="AD61" s="79">
        <f t="shared" si="269"/>
        <v>0</v>
      </c>
      <c r="AE61" s="79">
        <f t="shared" si="270"/>
        <v>0</v>
      </c>
      <c r="AF61" s="110">
        <f t="shared" si="271"/>
        <v>0</v>
      </c>
      <c r="AG61" s="535"/>
      <c r="AH61" s="535"/>
      <c r="AI61" s="407"/>
      <c r="AJ61" s="323"/>
      <c r="AK61" s="79">
        <f t="shared" si="272"/>
        <v>0</v>
      </c>
      <c r="AL61" s="79">
        <f t="shared" si="273"/>
        <v>0</v>
      </c>
      <c r="AM61" s="110">
        <f t="shared" si="274"/>
        <v>0</v>
      </c>
      <c r="AN61" s="535"/>
      <c r="AO61" s="535"/>
      <c r="AP61" s="407"/>
      <c r="AQ61" s="323"/>
      <c r="AR61" s="79">
        <f t="shared" si="275"/>
        <v>0</v>
      </c>
      <c r="AS61" s="79">
        <f t="shared" si="276"/>
        <v>0</v>
      </c>
      <c r="AT61" s="110">
        <f t="shared" si="277"/>
        <v>0</v>
      </c>
      <c r="AU61" s="535"/>
      <c r="AV61" s="535"/>
      <c r="AW61" s="407"/>
      <c r="AX61" s="323"/>
      <c r="AY61" s="79">
        <f t="shared" si="278"/>
        <v>0</v>
      </c>
      <c r="AZ61" s="79">
        <f t="shared" si="279"/>
        <v>0</v>
      </c>
      <c r="BA61" s="110">
        <f t="shared" si="280"/>
        <v>0</v>
      </c>
      <c r="BB61" s="535"/>
      <c r="BC61" s="535"/>
      <c r="BD61" s="407"/>
      <c r="BE61" s="323"/>
      <c r="BF61" s="79">
        <f t="shared" si="281"/>
        <v>0</v>
      </c>
      <c r="BG61" s="79">
        <f t="shared" si="282"/>
        <v>0</v>
      </c>
      <c r="BH61" s="110">
        <f t="shared" si="283"/>
        <v>0</v>
      </c>
      <c r="BI61" s="535"/>
      <c r="BJ61" s="535"/>
      <c r="BK61" s="407"/>
      <c r="BL61" s="323"/>
      <c r="BM61" s="79">
        <f t="shared" si="284"/>
        <v>0</v>
      </c>
      <c r="BN61" s="79">
        <f t="shared" si="285"/>
        <v>0</v>
      </c>
      <c r="BO61" s="110">
        <f t="shared" si="286"/>
        <v>0</v>
      </c>
      <c r="BP61" s="535"/>
      <c r="BQ61" s="535"/>
      <c r="BR61" s="407"/>
      <c r="BS61" s="323"/>
      <c r="BT61" s="79">
        <f t="shared" si="287"/>
        <v>0</v>
      </c>
      <c r="BU61" s="79">
        <f t="shared" si="288"/>
        <v>0</v>
      </c>
      <c r="BV61" s="110">
        <f t="shared" si="289"/>
        <v>0</v>
      </c>
      <c r="BW61" s="535"/>
      <c r="BX61" s="535"/>
      <c r="BY61" s="407"/>
      <c r="BZ61" s="323"/>
      <c r="CA61" s="79">
        <f t="shared" si="290"/>
        <v>0</v>
      </c>
      <c r="CB61" s="79">
        <f t="shared" si="291"/>
        <v>0</v>
      </c>
      <c r="CC61" s="110">
        <f t="shared" si="292"/>
        <v>0</v>
      </c>
      <c r="CD61" s="535"/>
      <c r="CE61" s="535"/>
      <c r="CF61" s="407"/>
      <c r="CG61" s="323"/>
      <c r="CH61" s="79">
        <f t="shared" si="293"/>
        <v>0</v>
      </c>
      <c r="CI61" s="79">
        <f t="shared" si="294"/>
        <v>0</v>
      </c>
      <c r="CJ61" s="110">
        <f t="shared" si="295"/>
        <v>0</v>
      </c>
      <c r="CK61" s="535"/>
      <c r="CL61" s="535"/>
      <c r="CM61" s="407"/>
      <c r="CN61" s="323"/>
      <c r="CO61" s="79">
        <f t="shared" si="296"/>
        <v>0</v>
      </c>
      <c r="CP61" s="79">
        <f t="shared" si="297"/>
        <v>0</v>
      </c>
      <c r="CQ61" s="110">
        <f t="shared" si="298"/>
        <v>0</v>
      </c>
      <c r="CR61" s="535"/>
      <c r="CS61" s="535"/>
      <c r="CT61" s="407"/>
      <c r="CU61" s="323"/>
      <c r="CV61" s="79">
        <f t="shared" si="299"/>
        <v>0</v>
      </c>
      <c r="CW61" s="79">
        <f t="shared" si="300"/>
        <v>0</v>
      </c>
      <c r="CX61" s="110">
        <f t="shared" si="301"/>
        <v>0</v>
      </c>
      <c r="CY61" s="535"/>
      <c r="CZ61" s="535"/>
      <c r="DA61" s="407"/>
      <c r="DB61" s="323"/>
      <c r="DC61" s="79">
        <f t="shared" si="302"/>
        <v>0</v>
      </c>
      <c r="DD61" s="79">
        <f t="shared" si="303"/>
        <v>0</v>
      </c>
      <c r="DE61" s="110">
        <f t="shared" si="304"/>
        <v>0</v>
      </c>
      <c r="DF61" s="535"/>
      <c r="DG61" s="535"/>
      <c r="DH61" s="407"/>
      <c r="DI61" s="323"/>
      <c r="DJ61" s="79">
        <f t="shared" si="305"/>
        <v>0</v>
      </c>
      <c r="DK61" s="79">
        <f t="shared" si="306"/>
        <v>0</v>
      </c>
      <c r="DL61" s="110">
        <f t="shared" si="307"/>
        <v>0</v>
      </c>
      <c r="DM61" s="535"/>
      <c r="DN61" s="535"/>
      <c r="DO61" s="407"/>
      <c r="DP61" s="323"/>
      <c r="DQ61" s="79">
        <f t="shared" si="308"/>
        <v>0</v>
      </c>
      <c r="DR61" s="79">
        <f t="shared" si="309"/>
        <v>0</v>
      </c>
      <c r="DS61" s="110">
        <f t="shared" si="310"/>
        <v>0</v>
      </c>
      <c r="DT61" s="535"/>
      <c r="DU61" s="535"/>
      <c r="DV61" s="407"/>
    </row>
    <row r="62" spans="1:126" outlineLevel="1" x14ac:dyDescent="0.2">
      <c r="A62" s="333" t="s">
        <v>57</v>
      </c>
      <c r="B62" s="159" t="s">
        <v>238</v>
      </c>
      <c r="C62" s="56"/>
      <c r="D62" s="56"/>
      <c r="E62" s="110">
        <f t="shared" si="259"/>
        <v>0</v>
      </c>
      <c r="F62" s="148"/>
      <c r="G62" s="18" t="s">
        <v>239</v>
      </c>
      <c r="H62" s="322" t="s">
        <v>361</v>
      </c>
      <c r="I62" s="79">
        <f t="shared" si="260"/>
        <v>0</v>
      </c>
      <c r="J62" s="79">
        <f t="shared" si="261"/>
        <v>0</v>
      </c>
      <c r="K62" s="110">
        <f t="shared" si="262"/>
        <v>0</v>
      </c>
      <c r="L62" s="535"/>
      <c r="M62" s="535"/>
      <c r="N62" s="407"/>
      <c r="O62" s="323"/>
      <c r="P62" s="79">
        <f t="shared" si="263"/>
        <v>0</v>
      </c>
      <c r="Q62" s="79">
        <f t="shared" si="264"/>
        <v>0</v>
      </c>
      <c r="R62" s="110">
        <f t="shared" si="265"/>
        <v>0</v>
      </c>
      <c r="S62" s="535"/>
      <c r="T62" s="535"/>
      <c r="U62" s="407"/>
      <c r="V62" s="323"/>
      <c r="W62" s="79">
        <f t="shared" si="266"/>
        <v>0</v>
      </c>
      <c r="X62" s="79">
        <f t="shared" si="267"/>
        <v>0</v>
      </c>
      <c r="Y62" s="110">
        <f t="shared" si="268"/>
        <v>0</v>
      </c>
      <c r="Z62" s="535"/>
      <c r="AA62" s="535"/>
      <c r="AB62" s="407"/>
      <c r="AC62" s="323"/>
      <c r="AD62" s="79">
        <f t="shared" si="269"/>
        <v>0</v>
      </c>
      <c r="AE62" s="79">
        <f t="shared" si="270"/>
        <v>0</v>
      </c>
      <c r="AF62" s="110">
        <f t="shared" si="271"/>
        <v>0</v>
      </c>
      <c r="AG62" s="535"/>
      <c r="AH62" s="535"/>
      <c r="AI62" s="407"/>
      <c r="AJ62" s="323"/>
      <c r="AK62" s="79">
        <f t="shared" si="272"/>
        <v>0</v>
      </c>
      <c r="AL62" s="79">
        <f t="shared" si="273"/>
        <v>0</v>
      </c>
      <c r="AM62" s="110">
        <f t="shared" si="274"/>
        <v>0</v>
      </c>
      <c r="AN62" s="535"/>
      <c r="AO62" s="535"/>
      <c r="AP62" s="407"/>
      <c r="AQ62" s="323"/>
      <c r="AR62" s="79">
        <f t="shared" si="275"/>
        <v>0</v>
      </c>
      <c r="AS62" s="79">
        <f t="shared" si="276"/>
        <v>0</v>
      </c>
      <c r="AT62" s="110">
        <f t="shared" si="277"/>
        <v>0</v>
      </c>
      <c r="AU62" s="535"/>
      <c r="AV62" s="535"/>
      <c r="AW62" s="407"/>
      <c r="AX62" s="323"/>
      <c r="AY62" s="79">
        <f t="shared" si="278"/>
        <v>0</v>
      </c>
      <c r="AZ62" s="79">
        <f t="shared" si="279"/>
        <v>0</v>
      </c>
      <c r="BA62" s="110">
        <f t="shared" si="280"/>
        <v>0</v>
      </c>
      <c r="BB62" s="535"/>
      <c r="BC62" s="535"/>
      <c r="BD62" s="407"/>
      <c r="BE62" s="323"/>
      <c r="BF62" s="79">
        <f t="shared" si="281"/>
        <v>0</v>
      </c>
      <c r="BG62" s="79">
        <f t="shared" si="282"/>
        <v>0</v>
      </c>
      <c r="BH62" s="110">
        <f t="shared" si="283"/>
        <v>0</v>
      </c>
      <c r="BI62" s="535"/>
      <c r="BJ62" s="535"/>
      <c r="BK62" s="407"/>
      <c r="BL62" s="323"/>
      <c r="BM62" s="79">
        <f t="shared" si="284"/>
        <v>0</v>
      </c>
      <c r="BN62" s="79">
        <f t="shared" si="285"/>
        <v>0</v>
      </c>
      <c r="BO62" s="110">
        <f t="shared" si="286"/>
        <v>0</v>
      </c>
      <c r="BP62" s="535"/>
      <c r="BQ62" s="535"/>
      <c r="BR62" s="407"/>
      <c r="BS62" s="323"/>
      <c r="BT62" s="79">
        <f t="shared" si="287"/>
        <v>0</v>
      </c>
      <c r="BU62" s="79">
        <f t="shared" si="288"/>
        <v>0</v>
      </c>
      <c r="BV62" s="110">
        <f t="shared" si="289"/>
        <v>0</v>
      </c>
      <c r="BW62" s="535"/>
      <c r="BX62" s="535"/>
      <c r="BY62" s="407"/>
      <c r="BZ62" s="323"/>
      <c r="CA62" s="79">
        <f t="shared" si="290"/>
        <v>0</v>
      </c>
      <c r="CB62" s="79">
        <f t="shared" si="291"/>
        <v>0</v>
      </c>
      <c r="CC62" s="110">
        <f t="shared" si="292"/>
        <v>0</v>
      </c>
      <c r="CD62" s="535"/>
      <c r="CE62" s="535"/>
      <c r="CF62" s="407"/>
      <c r="CG62" s="323"/>
      <c r="CH62" s="79">
        <f t="shared" si="293"/>
        <v>0</v>
      </c>
      <c r="CI62" s="79">
        <f t="shared" si="294"/>
        <v>0</v>
      </c>
      <c r="CJ62" s="110">
        <f t="shared" si="295"/>
        <v>0</v>
      </c>
      <c r="CK62" s="535"/>
      <c r="CL62" s="535"/>
      <c r="CM62" s="407"/>
      <c r="CN62" s="323"/>
      <c r="CO62" s="79">
        <f t="shared" si="296"/>
        <v>0</v>
      </c>
      <c r="CP62" s="79">
        <f t="shared" si="297"/>
        <v>0</v>
      </c>
      <c r="CQ62" s="110">
        <f t="shared" si="298"/>
        <v>0</v>
      </c>
      <c r="CR62" s="535"/>
      <c r="CS62" s="535"/>
      <c r="CT62" s="407"/>
      <c r="CU62" s="323"/>
      <c r="CV62" s="79">
        <f t="shared" si="299"/>
        <v>0</v>
      </c>
      <c r="CW62" s="79">
        <f t="shared" si="300"/>
        <v>0</v>
      </c>
      <c r="CX62" s="110">
        <f t="shared" si="301"/>
        <v>0</v>
      </c>
      <c r="CY62" s="535"/>
      <c r="CZ62" s="535"/>
      <c r="DA62" s="407"/>
      <c r="DB62" s="323"/>
      <c r="DC62" s="79">
        <f t="shared" si="302"/>
        <v>0</v>
      </c>
      <c r="DD62" s="79">
        <f t="shared" si="303"/>
        <v>0</v>
      </c>
      <c r="DE62" s="110">
        <f t="shared" si="304"/>
        <v>0</v>
      </c>
      <c r="DF62" s="535"/>
      <c r="DG62" s="535"/>
      <c r="DH62" s="407"/>
      <c r="DI62" s="323"/>
      <c r="DJ62" s="79">
        <f t="shared" si="305"/>
        <v>0</v>
      </c>
      <c r="DK62" s="79">
        <f t="shared" si="306"/>
        <v>0</v>
      </c>
      <c r="DL62" s="110">
        <f t="shared" si="307"/>
        <v>0</v>
      </c>
      <c r="DM62" s="535"/>
      <c r="DN62" s="535"/>
      <c r="DO62" s="407"/>
      <c r="DP62" s="323"/>
      <c r="DQ62" s="79">
        <f t="shared" si="308"/>
        <v>0</v>
      </c>
      <c r="DR62" s="79">
        <f t="shared" si="309"/>
        <v>0</v>
      </c>
      <c r="DS62" s="110">
        <f t="shared" si="310"/>
        <v>0</v>
      </c>
      <c r="DT62" s="535"/>
      <c r="DU62" s="535"/>
      <c r="DV62" s="407"/>
    </row>
    <row r="63" spans="1:126" ht="14.25" customHeight="1" x14ac:dyDescent="0.2">
      <c r="A63" s="153" t="s">
        <v>153</v>
      </c>
      <c r="B63" s="120"/>
      <c r="C63" s="103">
        <f>SUMIF($H56:$H63,MID($H63,3,10),C56:C63)</f>
        <v>0</v>
      </c>
      <c r="D63" s="103">
        <f>SUMIF($H56:$H63,MID($H63,3,10),D56:D63)</f>
        <v>0</v>
      </c>
      <c r="E63" s="103">
        <f t="shared" si="259"/>
        <v>0</v>
      </c>
      <c r="F63" s="151"/>
      <c r="H63" s="322" t="s">
        <v>362</v>
      </c>
      <c r="I63" s="103">
        <f>IF(I$1="","",SUMIF($H57:$H62,MID($H63,3,10),I57:I62))</f>
        <v>0</v>
      </c>
      <c r="J63" s="103">
        <f>IF(I$1="","",SUMIF($H57:$H62,MID($H63,3,10),J57:J62))</f>
        <v>0</v>
      </c>
      <c r="K63" s="103">
        <f>IF(I$1="","",SUM(I63:J63))</f>
        <v>0</v>
      </c>
      <c r="L63" s="488">
        <f>IF(I$1="","",SUMIF($H56:$H63,MID($H63,3,10),L56:L63))</f>
        <v>0</v>
      </c>
      <c r="M63" s="488">
        <f>IF(I$1="","",SUMIF($H56:$H63,MID($H63,3,10),M56:M63))</f>
        <v>0</v>
      </c>
      <c r="N63" s="407"/>
      <c r="O63" s="323"/>
      <c r="P63" s="103">
        <f>IF(P$1="","",SUMIF($H57:$H62,MID($H63,3,10),P57:P62))</f>
        <v>0</v>
      </c>
      <c r="Q63" s="103">
        <f>IF(P$1="","",SUMIF($H57:$H62,MID($H63,3,10),Q57:Q62))</f>
        <v>0</v>
      </c>
      <c r="R63" s="103">
        <f>IF(P$1="","",SUM(P63:Q63))</f>
        <v>0</v>
      </c>
      <c r="S63" s="488">
        <f>IF(P$1="","",SUMIF($H56:$H63,MID($H63,3,10),S56:S63))</f>
        <v>0</v>
      </c>
      <c r="T63" s="488">
        <f>IF(P$1="","",SUMIF($H56:$H63,MID($H63,3,10),T56:T63))</f>
        <v>0</v>
      </c>
      <c r="U63" s="407"/>
      <c r="V63" s="323"/>
      <c r="W63" s="103">
        <f>IF(W$1="","",SUMIF($H57:$H62,MID($H63,3,10),W57:W62))</f>
        <v>0</v>
      </c>
      <c r="X63" s="103">
        <f>IF(W$1="","",SUMIF($H57:$H62,MID($H63,3,10),X57:X62))</f>
        <v>0</v>
      </c>
      <c r="Y63" s="103">
        <f>IF(W$1="","",SUM(W63:X63))</f>
        <v>0</v>
      </c>
      <c r="Z63" s="488">
        <f>IF(W$1="","",SUMIF($H56:$H63,MID($H63,3,10),Z56:Z63))</f>
        <v>0</v>
      </c>
      <c r="AA63" s="488">
        <f>IF(W$1="","",SUMIF($H56:$H63,MID($H63,3,10),AA56:AA63))</f>
        <v>0</v>
      </c>
      <c r="AB63" s="407"/>
      <c r="AC63" s="323"/>
      <c r="AD63" s="103">
        <f>IF(AD$1="","",SUMIF($H57:$H62,MID($H63,3,10),AD57:AD62))</f>
        <v>0</v>
      </c>
      <c r="AE63" s="103">
        <f>IF(AD$1="","",SUMIF($H57:$H62,MID($H63,3,10),AE57:AE62))</f>
        <v>0</v>
      </c>
      <c r="AF63" s="103">
        <f>IF(AD$1="","",SUM(AD63:AE63))</f>
        <v>0</v>
      </c>
      <c r="AG63" s="488">
        <f>IF(AD$1="","",SUMIF($H56:$H63,MID($H63,3,10),AG56:AG63))</f>
        <v>0</v>
      </c>
      <c r="AH63" s="488">
        <f>IF(AD$1="","",SUMIF($H56:$H63,MID($H63,3,10),AH56:AH63))</f>
        <v>0</v>
      </c>
      <c r="AI63" s="407"/>
      <c r="AJ63" s="323"/>
      <c r="AK63" s="103">
        <f>IF(AK$1="","",SUMIF($H57:$H62,MID($H63,3,10),AK57:AK62))</f>
        <v>0</v>
      </c>
      <c r="AL63" s="103">
        <f>IF(AK$1="","",SUMIF($H57:$H62,MID($H63,3,10),AL57:AL62))</f>
        <v>0</v>
      </c>
      <c r="AM63" s="103">
        <f>IF(AK$1="","",SUM(AK63:AL63))</f>
        <v>0</v>
      </c>
      <c r="AN63" s="488">
        <f>IF(AK$1="","",SUMIF($H56:$H63,MID($H63,3,10),AN56:AN63))</f>
        <v>0</v>
      </c>
      <c r="AO63" s="488">
        <f>IF(AK$1="","",SUMIF($H56:$H63,MID($H63,3,10),AO56:AO63))</f>
        <v>0</v>
      </c>
      <c r="AP63" s="407"/>
      <c r="AQ63" s="323"/>
      <c r="AR63" s="103">
        <f>IF(AR$1="","",SUMIF($H57:$H62,MID($H63,3,10),AR57:AR62))</f>
        <v>0</v>
      </c>
      <c r="AS63" s="103">
        <f>IF(AR$1="","",SUMIF($H57:$H62,MID($H63,3,10),AS57:AS62))</f>
        <v>0</v>
      </c>
      <c r="AT63" s="103">
        <f>IF(AR$1="","",SUM(AR63:AS63))</f>
        <v>0</v>
      </c>
      <c r="AU63" s="488">
        <f>IF(AR$1="","",SUMIF($H56:$H63,MID($H63,3,10),AU56:AU63))</f>
        <v>0</v>
      </c>
      <c r="AV63" s="488">
        <f>IF(AR$1="","",SUMIF($H56:$H63,MID($H63,3,10),AV56:AV63))</f>
        <v>0</v>
      </c>
      <c r="AW63" s="407"/>
      <c r="AX63" s="323"/>
      <c r="AY63" s="103">
        <f>IF(AY$1="","",SUMIF($H57:$H62,MID($H63,3,10),AY57:AY62))</f>
        <v>0</v>
      </c>
      <c r="AZ63" s="103">
        <f>IF(AY$1="","",SUMIF($H57:$H62,MID($H63,3,10),AZ57:AZ62))</f>
        <v>0</v>
      </c>
      <c r="BA63" s="103">
        <f>IF(AY$1="","",SUM(AY63:AZ63))</f>
        <v>0</v>
      </c>
      <c r="BB63" s="488">
        <f>IF(AY$1="","",SUMIF($H56:$H63,MID($H63,3,10),BB56:BB63))</f>
        <v>0</v>
      </c>
      <c r="BC63" s="488">
        <f>IF(AY$1="","",SUMIF($H56:$H63,MID($H63,3,10),BC56:BC63))</f>
        <v>0</v>
      </c>
      <c r="BD63" s="407"/>
      <c r="BE63" s="323"/>
      <c r="BF63" s="103">
        <f>IF(BF$1="","",SUMIF($H57:$H62,MID($H63,3,10),BF57:BF62))</f>
        <v>0</v>
      </c>
      <c r="BG63" s="103">
        <f>IF(BF$1="","",SUMIF($H57:$H62,MID($H63,3,10),BG57:BG62))</f>
        <v>0</v>
      </c>
      <c r="BH63" s="103">
        <f>IF(BF$1="","",SUM(BF63:BG63))</f>
        <v>0</v>
      </c>
      <c r="BI63" s="488">
        <f>IF(BF$1="","",SUMIF($H56:$H63,MID($H63,3,10),BI56:BI63))</f>
        <v>0</v>
      </c>
      <c r="BJ63" s="488">
        <f>IF(BF$1="","",SUMIF($H56:$H63,MID($H63,3,10),BJ56:BJ63))</f>
        <v>0</v>
      </c>
      <c r="BK63" s="407"/>
      <c r="BL63" s="323"/>
      <c r="BM63" s="103">
        <f>IF(BM$1="","",SUMIF($H57:$H62,MID($H63,3,10),BM57:BM62))</f>
        <v>0</v>
      </c>
      <c r="BN63" s="103">
        <f>IF(BM$1="","",SUMIF($H57:$H62,MID($H63,3,10),BN57:BN62))</f>
        <v>0</v>
      </c>
      <c r="BO63" s="103">
        <f>IF(BM$1="","",SUM(BM63:BN63))</f>
        <v>0</v>
      </c>
      <c r="BP63" s="488">
        <f>IF(BM$1="","",SUMIF($H56:$H63,MID($H63,3,10),BP56:BP63))</f>
        <v>0</v>
      </c>
      <c r="BQ63" s="488">
        <f>IF(BM$1="","",SUMIF($H56:$H63,MID($H63,3,10),BQ56:BQ63))</f>
        <v>0</v>
      </c>
      <c r="BR63" s="407"/>
      <c r="BS63" s="323"/>
      <c r="BT63" s="103">
        <f>IF(BT$1="","",SUMIF($H57:$H62,MID($H63,3,10),BT57:BT62))</f>
        <v>0</v>
      </c>
      <c r="BU63" s="103">
        <f>IF(BT$1="","",SUMIF($H57:$H62,MID($H63,3,10),BU57:BU62))</f>
        <v>0</v>
      </c>
      <c r="BV63" s="103">
        <f>IF(BT$1="","",SUM(BT63:BU63))</f>
        <v>0</v>
      </c>
      <c r="BW63" s="488">
        <f>IF(BT$1="","",SUMIF($H56:$H63,MID($H63,3,10),BW56:BW63))</f>
        <v>0</v>
      </c>
      <c r="BX63" s="488">
        <f>IF(BT$1="","",SUMIF($H56:$H63,MID($H63,3,10),BX56:BX63))</f>
        <v>0</v>
      </c>
      <c r="BY63" s="407"/>
      <c r="BZ63" s="323"/>
      <c r="CA63" s="103">
        <f>IF(CA$1="","",SUMIF($H57:$H62,MID($H63,3,10),CA57:CA62))</f>
        <v>0</v>
      </c>
      <c r="CB63" s="103">
        <f>IF(CA$1="","",SUMIF($H57:$H62,MID($H63,3,10),CB57:CB62))</f>
        <v>0</v>
      </c>
      <c r="CC63" s="103">
        <f>IF(CA$1="","",SUM(CA63:CB63))</f>
        <v>0</v>
      </c>
      <c r="CD63" s="488">
        <f>IF(CA$1="","",SUMIF($H56:$H63,MID($H63,3,10),CD56:CD63))</f>
        <v>0</v>
      </c>
      <c r="CE63" s="488">
        <f>IF(CA$1="","",SUMIF($H56:$H63,MID($H63,3,10),CE56:CE63))</f>
        <v>0</v>
      </c>
      <c r="CF63" s="407"/>
      <c r="CG63" s="323"/>
      <c r="CH63" s="103">
        <f>IF(CH$1="","",SUMIF($H57:$H62,MID($H63,3,10),CH57:CH62))</f>
        <v>0</v>
      </c>
      <c r="CI63" s="103">
        <f>IF(CH$1="","",SUMIF($H57:$H62,MID($H63,3,10),CI57:CI62))</f>
        <v>0</v>
      </c>
      <c r="CJ63" s="103">
        <f>IF(CH$1="","",SUM(CH63:CI63))</f>
        <v>0</v>
      </c>
      <c r="CK63" s="488">
        <f>IF(CH$1="","",SUMIF($H56:$H63,MID($H63,3,10),CK56:CK63))</f>
        <v>0</v>
      </c>
      <c r="CL63" s="488">
        <f>IF(CH$1="","",SUMIF($H56:$H63,MID($H63,3,10),CL56:CL63))</f>
        <v>0</v>
      </c>
      <c r="CM63" s="407"/>
      <c r="CN63" s="323"/>
      <c r="CO63" s="103">
        <f>IF(CO$1="","",SUMIF($H57:$H62,MID($H63,3,10),CO57:CO62))</f>
        <v>0</v>
      </c>
      <c r="CP63" s="103">
        <f>IF(CO$1="","",SUMIF($H57:$H62,MID($H63,3,10),CP57:CP62))</f>
        <v>0</v>
      </c>
      <c r="CQ63" s="103">
        <f>IF(CO$1="","",SUM(CO63:CP63))</f>
        <v>0</v>
      </c>
      <c r="CR63" s="488">
        <f>IF(CO$1="","",SUMIF($H56:$H63,MID($H63,3,10),CR56:CR63))</f>
        <v>0</v>
      </c>
      <c r="CS63" s="488">
        <f>IF(CO$1="","",SUMIF($H56:$H63,MID($H63,3,10),CS56:CS63))</f>
        <v>0</v>
      </c>
      <c r="CT63" s="407"/>
      <c r="CU63" s="323"/>
      <c r="CV63" s="103">
        <f>IF(CV$1="","",SUMIF($H57:$H62,MID($H63,3,10),CV57:CV62))</f>
        <v>0</v>
      </c>
      <c r="CW63" s="103">
        <f>IF(CV$1="","",SUMIF($H57:$H62,MID($H63,3,10),CW57:CW62))</f>
        <v>0</v>
      </c>
      <c r="CX63" s="103">
        <f>IF(CV$1="","",SUM(CV63:CW63))</f>
        <v>0</v>
      </c>
      <c r="CY63" s="488">
        <f>IF(CV$1="","",SUMIF($H56:$H63,MID($H63,3,10),CY56:CY63))</f>
        <v>0</v>
      </c>
      <c r="CZ63" s="488">
        <f>IF(CV$1="","",SUMIF($H56:$H63,MID($H63,3,10),CZ56:CZ63))</f>
        <v>0</v>
      </c>
      <c r="DA63" s="407"/>
      <c r="DB63" s="323"/>
      <c r="DC63" s="103">
        <f>IF(DC$1="","",SUMIF($H57:$H62,MID($H63,3,10),DC57:DC62))</f>
        <v>0</v>
      </c>
      <c r="DD63" s="103">
        <f>IF(DC$1="","",SUMIF($H57:$H62,MID($H63,3,10),DD57:DD62))</f>
        <v>0</v>
      </c>
      <c r="DE63" s="103">
        <f>IF(DC$1="","",SUM(DC63:DD63))</f>
        <v>0</v>
      </c>
      <c r="DF63" s="488">
        <f>IF(DC$1="","",SUMIF($H56:$H63,MID($H63,3,10),DF56:DF63))</f>
        <v>0</v>
      </c>
      <c r="DG63" s="488">
        <f>IF(DC$1="","",SUMIF($H56:$H63,MID($H63,3,10),DG56:DG63))</f>
        <v>0</v>
      </c>
      <c r="DH63" s="407"/>
      <c r="DI63" s="323"/>
      <c r="DJ63" s="103">
        <f>IF(DJ$1="","",SUMIF($H57:$H62,MID($H63,3,10),DJ57:DJ62))</f>
        <v>0</v>
      </c>
      <c r="DK63" s="103">
        <f>IF(DJ$1="","",SUMIF($H57:$H62,MID($H63,3,10),DK57:DK62))</f>
        <v>0</v>
      </c>
      <c r="DL63" s="103">
        <f>IF(DJ$1="","",SUM(DJ63:DK63))</f>
        <v>0</v>
      </c>
      <c r="DM63" s="488">
        <f>IF(DJ$1="","",SUMIF($H56:$H63,MID($H63,3,10),DM56:DM63))</f>
        <v>0</v>
      </c>
      <c r="DN63" s="488">
        <f>IF(DJ$1="","",SUMIF($H56:$H63,MID($H63,3,10),DN56:DN63))</f>
        <v>0</v>
      </c>
      <c r="DO63" s="407"/>
      <c r="DP63" s="323"/>
      <c r="DQ63" s="103">
        <f>IF(DQ$1="","",SUMIF($H57:$H62,MID($H63,3,10),DQ57:DQ62))</f>
        <v>0</v>
      </c>
      <c r="DR63" s="103">
        <f>IF(DQ$1="","",SUMIF($H57:$H62,MID($H63,3,10),DR57:DR62))</f>
        <v>0</v>
      </c>
      <c r="DS63" s="103">
        <f>IF(DQ$1="","",SUM(DQ63:DR63))</f>
        <v>0</v>
      </c>
      <c r="DT63" s="488">
        <f>IF(DQ$1="","",SUMIF($H56:$H63,MID($H63,3,10),DT56:DT63))</f>
        <v>0</v>
      </c>
      <c r="DU63" s="488">
        <f>IF(DQ$1="","",SUMIF($H56:$H63,MID($H63,3,10),DU56:DU63))</f>
        <v>0</v>
      </c>
      <c r="DV63" s="407"/>
    </row>
    <row r="64" spans="1:126" outlineLevel="1" x14ac:dyDescent="0.2">
      <c r="A64" s="152" t="s">
        <v>150</v>
      </c>
      <c r="B64" s="157" t="s">
        <v>61</v>
      </c>
      <c r="C64" s="56"/>
      <c r="D64" s="56"/>
      <c r="E64" s="110">
        <f t="shared" si="259"/>
        <v>0</v>
      </c>
      <c r="F64" s="147"/>
      <c r="H64" s="322" t="s">
        <v>365</v>
      </c>
      <c r="I64" s="79">
        <f>IF(K$1="Rejected",C64,IF(L64="",C64,SUM(C64,L64)))</f>
        <v>0</v>
      </c>
      <c r="J64" s="79">
        <f>IF(K$1="Rejected",D64,IF(M64="",D64,SUM(D64,M64)))</f>
        <v>0</v>
      </c>
      <c r="K64" s="110">
        <f>IF(I$1="","",SUM(I64:J64))</f>
        <v>0</v>
      </c>
      <c r="L64" s="535"/>
      <c r="M64" s="535"/>
      <c r="N64" s="407"/>
      <c r="O64" s="323"/>
      <c r="P64" s="79">
        <f>IF(R$1="Rejected",I64,IF(S64="",I64,SUM(I64,S64)))</f>
        <v>0</v>
      </c>
      <c r="Q64" s="79">
        <f>IF(R$1="Rejected",J64,IF(T64="",J64,SUM(J64,T64)))</f>
        <v>0</v>
      </c>
      <c r="R64" s="110">
        <f>IF(P$1="","",SUM(P64:Q64))</f>
        <v>0</v>
      </c>
      <c r="S64" s="535"/>
      <c r="T64" s="535"/>
      <c r="U64" s="407"/>
      <c r="V64" s="323"/>
      <c r="W64" s="79">
        <f>IF(Y$1="Rejected",P64,IF(Z64="",P64,SUM(P64,Z64)))</f>
        <v>0</v>
      </c>
      <c r="X64" s="79">
        <f>IF(Y$1="Rejected",Q64,IF(AA64="",Q64,SUM(Q64,AA64)))</f>
        <v>0</v>
      </c>
      <c r="Y64" s="110">
        <f>IF(W$1="","",SUM(W64:X64))</f>
        <v>0</v>
      </c>
      <c r="Z64" s="535"/>
      <c r="AA64" s="535"/>
      <c r="AB64" s="407"/>
      <c r="AC64" s="323"/>
      <c r="AD64" s="79">
        <f>IF(AF$1="Rejected",W64,IF(AG64="",W64,SUM(W64,AG64)))</f>
        <v>0</v>
      </c>
      <c r="AE64" s="79">
        <f>IF(AF$1="Rejected",X64,IF(AH64="",X64,SUM(X64,AH64)))</f>
        <v>0</v>
      </c>
      <c r="AF64" s="110">
        <f>IF(AD$1="","",SUM(AD64:AE64))</f>
        <v>0</v>
      </c>
      <c r="AG64" s="535"/>
      <c r="AH64" s="535"/>
      <c r="AI64" s="407"/>
      <c r="AJ64" s="323"/>
      <c r="AK64" s="79">
        <f>IF(AM$1="Rejected",AD64,IF(AN64="",AD64,SUM(AD64,AN64)))</f>
        <v>0</v>
      </c>
      <c r="AL64" s="79">
        <f>IF(AM$1="Rejected",AE64,IF(AO64="",AE64,SUM(AE64,AO64)))</f>
        <v>0</v>
      </c>
      <c r="AM64" s="110">
        <f>IF(AK$1="","",SUM(AK64:AL64))</f>
        <v>0</v>
      </c>
      <c r="AN64" s="535"/>
      <c r="AO64" s="535"/>
      <c r="AP64" s="407"/>
      <c r="AQ64" s="323"/>
      <c r="AR64" s="79">
        <f>IF(AT$1="Rejected",AK64,IF(AU64="",AK64,SUM(AK64,AU64)))</f>
        <v>0</v>
      </c>
      <c r="AS64" s="79">
        <f>IF(AT$1="Rejected",AL64,IF(AV64="",AL64,SUM(AL64,AV64)))</f>
        <v>0</v>
      </c>
      <c r="AT64" s="110">
        <f>IF(AR$1="","",SUM(AR64:AS64))</f>
        <v>0</v>
      </c>
      <c r="AU64" s="535"/>
      <c r="AV64" s="535"/>
      <c r="AW64" s="407"/>
      <c r="AX64" s="323"/>
      <c r="AY64" s="79">
        <f>IF(BA$1="Rejected",AR64,IF(BB64="",AR64,SUM(AR64,BB64)))</f>
        <v>0</v>
      </c>
      <c r="AZ64" s="79">
        <f>IF(BA$1="Rejected",AS64,IF(BC64="",AS64,SUM(AS64,BC64)))</f>
        <v>0</v>
      </c>
      <c r="BA64" s="110">
        <f>IF(AY$1="","",SUM(AY64:AZ64))</f>
        <v>0</v>
      </c>
      <c r="BB64" s="535"/>
      <c r="BC64" s="535"/>
      <c r="BD64" s="407"/>
      <c r="BE64" s="323"/>
      <c r="BF64" s="79">
        <f>IF(BH$1="Rejected",AY64,IF(BI64="",AY64,SUM(AY64,BI64)))</f>
        <v>0</v>
      </c>
      <c r="BG64" s="79">
        <f>IF(BH$1="Rejected",AZ64,IF(BJ64="",AZ64,SUM(AZ64,BJ64)))</f>
        <v>0</v>
      </c>
      <c r="BH64" s="110">
        <f>IF(BF$1="","",SUM(BF64:BG64))</f>
        <v>0</v>
      </c>
      <c r="BI64" s="535"/>
      <c r="BJ64" s="535"/>
      <c r="BK64" s="407"/>
      <c r="BL64" s="323"/>
      <c r="BM64" s="79">
        <f>IF(BO$1="Rejected",BF64,IF(BP64="",BF64,SUM(BF64,BP64)))</f>
        <v>0</v>
      </c>
      <c r="BN64" s="79">
        <f>IF(BO$1="Rejected",BG64,IF(BQ64="",BG64,SUM(BG64,BQ64)))</f>
        <v>0</v>
      </c>
      <c r="BO64" s="110">
        <f>IF(BM$1="","",SUM(BM64:BN64))</f>
        <v>0</v>
      </c>
      <c r="BP64" s="535"/>
      <c r="BQ64" s="535"/>
      <c r="BR64" s="407"/>
      <c r="BS64" s="323"/>
      <c r="BT64" s="79">
        <f>IF(BV$1="Rejected",BM64,IF(BW64="",BM64,SUM(BM64,BW64)))</f>
        <v>0</v>
      </c>
      <c r="BU64" s="79">
        <f>IF(BV$1="Rejected",BN64,IF(BX64="",BN64,SUM(BN64,BX64)))</f>
        <v>0</v>
      </c>
      <c r="BV64" s="110">
        <f>IF(BT$1="","",SUM(BT64:BU64))</f>
        <v>0</v>
      </c>
      <c r="BW64" s="535"/>
      <c r="BX64" s="535"/>
      <c r="BY64" s="407"/>
      <c r="BZ64" s="323"/>
      <c r="CA64" s="79">
        <f>IF(CC$1="Rejected",BT64,IF(CD64="",BT64,SUM(BT64,CD64)))</f>
        <v>0</v>
      </c>
      <c r="CB64" s="79">
        <f>IF(CC$1="Rejected",BU64,IF(CE64="",BU64,SUM(BU64,CE64)))</f>
        <v>0</v>
      </c>
      <c r="CC64" s="110">
        <f>IF(CA$1="","",SUM(CA64:CB64))</f>
        <v>0</v>
      </c>
      <c r="CD64" s="535"/>
      <c r="CE64" s="535"/>
      <c r="CF64" s="407"/>
      <c r="CG64" s="323"/>
      <c r="CH64" s="79">
        <f>IF(CJ$1="Rejected",CA64,IF(CK64="",CA64,SUM(CA64,CK64)))</f>
        <v>0</v>
      </c>
      <c r="CI64" s="79">
        <f>IF(CJ$1="Rejected",CB64,IF(CL64="",CB64,SUM(CB64,CL64)))</f>
        <v>0</v>
      </c>
      <c r="CJ64" s="110">
        <f>IF(CH$1="","",SUM(CH64:CI64))</f>
        <v>0</v>
      </c>
      <c r="CK64" s="535"/>
      <c r="CL64" s="535"/>
      <c r="CM64" s="407"/>
      <c r="CN64" s="323"/>
      <c r="CO64" s="79">
        <f>IF(CQ$1="Rejected",CH64,IF(CR64="",CH64,SUM(CH64,CR64)))</f>
        <v>0</v>
      </c>
      <c r="CP64" s="79">
        <f>IF(CQ$1="Rejected",CI64,IF(CS64="",CI64,SUM(CI64,CS64)))</f>
        <v>0</v>
      </c>
      <c r="CQ64" s="110">
        <f>IF(CO$1="","",SUM(CO64:CP64))</f>
        <v>0</v>
      </c>
      <c r="CR64" s="535"/>
      <c r="CS64" s="535"/>
      <c r="CT64" s="407"/>
      <c r="CU64" s="323"/>
      <c r="CV64" s="79">
        <f>IF(CX$1="Rejected",CO64,IF(CY64="",CO64,SUM(CO64,CY64)))</f>
        <v>0</v>
      </c>
      <c r="CW64" s="79">
        <f>IF(CX$1="Rejected",CP64,IF(CZ64="",CP64,SUM(CP64,CZ64)))</f>
        <v>0</v>
      </c>
      <c r="CX64" s="110">
        <f>IF(CV$1="","",SUM(CV64:CW64))</f>
        <v>0</v>
      </c>
      <c r="CY64" s="535"/>
      <c r="CZ64" s="535"/>
      <c r="DA64" s="407"/>
      <c r="DB64" s="323"/>
      <c r="DC64" s="79">
        <f>IF(DE$1="Rejected",CV64,IF(DF64="",CV64,SUM(CV64,DF64)))</f>
        <v>0</v>
      </c>
      <c r="DD64" s="79">
        <f>IF(DE$1="Rejected",CW64,IF(DG64="",CW64,SUM(CW64,DG64)))</f>
        <v>0</v>
      </c>
      <c r="DE64" s="110">
        <f>IF(DC$1="","",SUM(DC64:DD64))</f>
        <v>0</v>
      </c>
      <c r="DF64" s="535"/>
      <c r="DG64" s="535"/>
      <c r="DH64" s="407"/>
      <c r="DI64" s="323"/>
      <c r="DJ64" s="79">
        <f>IF(DL$1="Rejected",DC64,IF(DM64="",DC64,SUM(DC64,DM64)))</f>
        <v>0</v>
      </c>
      <c r="DK64" s="79">
        <f>IF(DL$1="Rejected",DD64,IF(DN64="",DD64,SUM(DD64,DN64)))</f>
        <v>0</v>
      </c>
      <c r="DL64" s="110">
        <f>IF(DJ$1="","",SUM(DJ64:DK64))</f>
        <v>0</v>
      </c>
      <c r="DM64" s="535"/>
      <c r="DN64" s="535"/>
      <c r="DO64" s="407"/>
      <c r="DP64" s="323"/>
      <c r="DQ64" s="79">
        <f>IF(DS$1="Rejected",DJ64,IF(DT64="",DJ64,SUM(DJ64,DT64)))</f>
        <v>0</v>
      </c>
      <c r="DR64" s="79">
        <f>IF(DS$1="Rejected",DK64,IF(DU64="",DK64,SUM(DK64,DU64)))</f>
        <v>0</v>
      </c>
      <c r="DS64" s="110">
        <f>IF(DQ$1="","",SUM(DQ64:DR64))</f>
        <v>0</v>
      </c>
      <c r="DT64" s="535"/>
      <c r="DU64" s="535"/>
      <c r="DV64" s="407"/>
    </row>
    <row r="65" spans="1:126" outlineLevel="1" x14ac:dyDescent="0.2">
      <c r="A65" s="152" t="s">
        <v>150</v>
      </c>
      <c r="B65" s="157" t="s">
        <v>61</v>
      </c>
      <c r="C65" s="56"/>
      <c r="D65" s="56"/>
      <c r="E65" s="110">
        <f t="shared" si="259"/>
        <v>0</v>
      </c>
      <c r="F65" s="147"/>
      <c r="H65" s="322" t="s">
        <v>365</v>
      </c>
      <c r="I65" s="79">
        <f>IF(K$1="Rejected",C65,IF(L65="",C65,SUM(C65,L65)))</f>
        <v>0</v>
      </c>
      <c r="J65" s="79">
        <f>IF(K$1="Rejected",D65,IF(M65="",D65,SUM(D65,M65)))</f>
        <v>0</v>
      </c>
      <c r="K65" s="110">
        <f>IF(I$1="","",SUM(I65:J65))</f>
        <v>0</v>
      </c>
      <c r="L65" s="535"/>
      <c r="M65" s="535"/>
      <c r="N65" s="407"/>
      <c r="O65" s="323"/>
      <c r="P65" s="79">
        <f>IF(R$1="Rejected",I65,IF(S65="",I65,SUM(I65,S65)))</f>
        <v>0</v>
      </c>
      <c r="Q65" s="79">
        <f>IF(R$1="Rejected",J65,IF(T65="",J65,SUM(J65,T65)))</f>
        <v>0</v>
      </c>
      <c r="R65" s="110">
        <f>IF(P$1="","",SUM(P65:Q65))</f>
        <v>0</v>
      </c>
      <c r="S65" s="535"/>
      <c r="T65" s="535"/>
      <c r="U65" s="407"/>
      <c r="V65" s="323"/>
      <c r="W65" s="79">
        <f>IF(Y$1="Rejected",P65,IF(Z65="",P65,SUM(P65,Z65)))</f>
        <v>0</v>
      </c>
      <c r="X65" s="79">
        <f>IF(Y$1="Rejected",Q65,IF(AA65="",Q65,SUM(Q65,AA65)))</f>
        <v>0</v>
      </c>
      <c r="Y65" s="110">
        <f>IF(W$1="","",SUM(W65:X65))</f>
        <v>0</v>
      </c>
      <c r="Z65" s="535"/>
      <c r="AA65" s="535"/>
      <c r="AB65" s="407"/>
      <c r="AC65" s="323"/>
      <c r="AD65" s="79">
        <f>IF(AF$1="Rejected",W65,IF(AG65="",W65,SUM(W65,AG65)))</f>
        <v>0</v>
      </c>
      <c r="AE65" s="79">
        <f>IF(AF$1="Rejected",X65,IF(AH65="",X65,SUM(X65,AH65)))</f>
        <v>0</v>
      </c>
      <c r="AF65" s="110">
        <f>IF(AD$1="","",SUM(AD65:AE65))</f>
        <v>0</v>
      </c>
      <c r="AG65" s="535"/>
      <c r="AH65" s="535"/>
      <c r="AI65" s="407"/>
      <c r="AJ65" s="323"/>
      <c r="AK65" s="79">
        <f>IF(AM$1="Rejected",AD65,IF(AN65="",AD65,SUM(AD65,AN65)))</f>
        <v>0</v>
      </c>
      <c r="AL65" s="79">
        <f>IF(AM$1="Rejected",AE65,IF(AO65="",AE65,SUM(AE65,AO65)))</f>
        <v>0</v>
      </c>
      <c r="AM65" s="110">
        <f>IF(AK$1="","",SUM(AK65:AL65))</f>
        <v>0</v>
      </c>
      <c r="AN65" s="535"/>
      <c r="AO65" s="535"/>
      <c r="AP65" s="407"/>
      <c r="AQ65" s="323"/>
      <c r="AR65" s="79">
        <f>IF(AT$1="Rejected",AK65,IF(AU65="",AK65,SUM(AK65,AU65)))</f>
        <v>0</v>
      </c>
      <c r="AS65" s="79">
        <f>IF(AT$1="Rejected",AL65,IF(AV65="",AL65,SUM(AL65,AV65)))</f>
        <v>0</v>
      </c>
      <c r="AT65" s="110">
        <f>IF(AR$1="","",SUM(AR65:AS65))</f>
        <v>0</v>
      </c>
      <c r="AU65" s="535"/>
      <c r="AV65" s="535"/>
      <c r="AW65" s="407"/>
      <c r="AX65" s="323"/>
      <c r="AY65" s="79">
        <f>IF(BA$1="Rejected",AR65,IF(BB65="",AR65,SUM(AR65,BB65)))</f>
        <v>0</v>
      </c>
      <c r="AZ65" s="79">
        <f>IF(BA$1="Rejected",AS65,IF(BC65="",AS65,SUM(AS65,BC65)))</f>
        <v>0</v>
      </c>
      <c r="BA65" s="110">
        <f>IF(AY$1="","",SUM(AY65:AZ65))</f>
        <v>0</v>
      </c>
      <c r="BB65" s="535"/>
      <c r="BC65" s="535"/>
      <c r="BD65" s="407"/>
      <c r="BE65" s="323"/>
      <c r="BF65" s="79">
        <f>IF(BH$1="Rejected",AY65,IF(BI65="",AY65,SUM(AY65,BI65)))</f>
        <v>0</v>
      </c>
      <c r="BG65" s="79">
        <f>IF(BH$1="Rejected",AZ65,IF(BJ65="",AZ65,SUM(AZ65,BJ65)))</f>
        <v>0</v>
      </c>
      <c r="BH65" s="110">
        <f>IF(BF$1="","",SUM(BF65:BG65))</f>
        <v>0</v>
      </c>
      <c r="BI65" s="535"/>
      <c r="BJ65" s="535"/>
      <c r="BK65" s="407"/>
      <c r="BL65" s="323"/>
      <c r="BM65" s="79">
        <f>IF(BO$1="Rejected",BF65,IF(BP65="",BF65,SUM(BF65,BP65)))</f>
        <v>0</v>
      </c>
      <c r="BN65" s="79">
        <f>IF(BO$1="Rejected",BG65,IF(BQ65="",BG65,SUM(BG65,BQ65)))</f>
        <v>0</v>
      </c>
      <c r="BO65" s="110">
        <f>IF(BM$1="","",SUM(BM65:BN65))</f>
        <v>0</v>
      </c>
      <c r="BP65" s="535"/>
      <c r="BQ65" s="535"/>
      <c r="BR65" s="407"/>
      <c r="BS65" s="323"/>
      <c r="BT65" s="79">
        <f>IF(BV$1="Rejected",BM65,IF(BW65="",BM65,SUM(BM65,BW65)))</f>
        <v>0</v>
      </c>
      <c r="BU65" s="79">
        <f>IF(BV$1="Rejected",BN65,IF(BX65="",BN65,SUM(BN65,BX65)))</f>
        <v>0</v>
      </c>
      <c r="BV65" s="110">
        <f>IF(BT$1="","",SUM(BT65:BU65))</f>
        <v>0</v>
      </c>
      <c r="BW65" s="535"/>
      <c r="BX65" s="535"/>
      <c r="BY65" s="407"/>
      <c r="BZ65" s="323"/>
      <c r="CA65" s="79">
        <f>IF(CC$1="Rejected",BT65,IF(CD65="",BT65,SUM(BT65,CD65)))</f>
        <v>0</v>
      </c>
      <c r="CB65" s="79">
        <f>IF(CC$1="Rejected",BU65,IF(CE65="",BU65,SUM(BU65,CE65)))</f>
        <v>0</v>
      </c>
      <c r="CC65" s="110">
        <f>IF(CA$1="","",SUM(CA65:CB65))</f>
        <v>0</v>
      </c>
      <c r="CD65" s="535"/>
      <c r="CE65" s="535"/>
      <c r="CF65" s="407"/>
      <c r="CG65" s="323"/>
      <c r="CH65" s="79">
        <f>IF(CJ$1="Rejected",CA65,IF(CK65="",CA65,SUM(CA65,CK65)))</f>
        <v>0</v>
      </c>
      <c r="CI65" s="79">
        <f>IF(CJ$1="Rejected",CB65,IF(CL65="",CB65,SUM(CB65,CL65)))</f>
        <v>0</v>
      </c>
      <c r="CJ65" s="110">
        <f>IF(CH$1="","",SUM(CH65:CI65))</f>
        <v>0</v>
      </c>
      <c r="CK65" s="535"/>
      <c r="CL65" s="535"/>
      <c r="CM65" s="407"/>
      <c r="CN65" s="323"/>
      <c r="CO65" s="79">
        <f>IF(CQ$1="Rejected",CH65,IF(CR65="",CH65,SUM(CH65,CR65)))</f>
        <v>0</v>
      </c>
      <c r="CP65" s="79">
        <f>IF(CQ$1="Rejected",CI65,IF(CS65="",CI65,SUM(CI65,CS65)))</f>
        <v>0</v>
      </c>
      <c r="CQ65" s="110">
        <f>IF(CO$1="","",SUM(CO65:CP65))</f>
        <v>0</v>
      </c>
      <c r="CR65" s="535"/>
      <c r="CS65" s="535"/>
      <c r="CT65" s="407"/>
      <c r="CU65" s="323"/>
      <c r="CV65" s="79">
        <f>IF(CX$1="Rejected",CO65,IF(CY65="",CO65,SUM(CO65,CY65)))</f>
        <v>0</v>
      </c>
      <c r="CW65" s="79">
        <f>IF(CX$1="Rejected",CP65,IF(CZ65="",CP65,SUM(CP65,CZ65)))</f>
        <v>0</v>
      </c>
      <c r="CX65" s="110">
        <f>IF(CV$1="","",SUM(CV65:CW65))</f>
        <v>0</v>
      </c>
      <c r="CY65" s="535"/>
      <c r="CZ65" s="535"/>
      <c r="DA65" s="407"/>
      <c r="DB65" s="323"/>
      <c r="DC65" s="79">
        <f>IF(DE$1="Rejected",CV65,IF(DF65="",CV65,SUM(CV65,DF65)))</f>
        <v>0</v>
      </c>
      <c r="DD65" s="79">
        <f>IF(DE$1="Rejected",CW65,IF(DG65="",CW65,SUM(CW65,DG65)))</f>
        <v>0</v>
      </c>
      <c r="DE65" s="110">
        <f>IF(DC$1="","",SUM(DC65:DD65))</f>
        <v>0</v>
      </c>
      <c r="DF65" s="535"/>
      <c r="DG65" s="535"/>
      <c r="DH65" s="407"/>
      <c r="DI65" s="323"/>
      <c r="DJ65" s="79">
        <f>IF(DL$1="Rejected",DC65,IF(DM65="",DC65,SUM(DC65,DM65)))</f>
        <v>0</v>
      </c>
      <c r="DK65" s="79">
        <f>IF(DL$1="Rejected",DD65,IF(DN65="",DD65,SUM(DD65,DN65)))</f>
        <v>0</v>
      </c>
      <c r="DL65" s="110">
        <f>IF(DJ$1="","",SUM(DJ65:DK65))</f>
        <v>0</v>
      </c>
      <c r="DM65" s="535"/>
      <c r="DN65" s="535"/>
      <c r="DO65" s="407"/>
      <c r="DP65" s="323"/>
      <c r="DQ65" s="79">
        <f>IF(DS$1="Rejected",DJ65,IF(DT65="",DJ65,SUM(DJ65,DT65)))</f>
        <v>0</v>
      </c>
      <c r="DR65" s="79">
        <f>IF(DS$1="Rejected",DK65,IF(DU65="",DK65,SUM(DK65,DU65)))</f>
        <v>0</v>
      </c>
      <c r="DS65" s="110">
        <f>IF(DQ$1="","",SUM(DQ65:DR65))</f>
        <v>0</v>
      </c>
      <c r="DT65" s="535"/>
      <c r="DU65" s="535"/>
      <c r="DV65" s="407"/>
    </row>
    <row r="66" spans="1:126" outlineLevel="1" x14ac:dyDescent="0.2">
      <c r="A66" s="152" t="s">
        <v>150</v>
      </c>
      <c r="B66" s="157" t="s">
        <v>61</v>
      </c>
      <c r="C66" s="56"/>
      <c r="D66" s="56"/>
      <c r="E66" s="110">
        <f t="shared" si="259"/>
        <v>0</v>
      </c>
      <c r="F66" s="147"/>
      <c r="H66" s="322" t="s">
        <v>365</v>
      </c>
      <c r="I66" s="79">
        <f>IF(K$1="Rejected",C66,IF(L66="",C66,SUM(C66,L66)))</f>
        <v>0</v>
      </c>
      <c r="J66" s="79">
        <f>IF(K$1="Rejected",D66,IF(M66="",D66,SUM(D66,M66)))</f>
        <v>0</v>
      </c>
      <c r="K66" s="110">
        <f>IF(I$1="","",SUM(I66:J66))</f>
        <v>0</v>
      </c>
      <c r="L66" s="535"/>
      <c r="M66" s="535"/>
      <c r="N66" s="407"/>
      <c r="O66" s="323"/>
      <c r="P66" s="79">
        <f>IF(R$1="Rejected",I66,IF(S66="",I66,SUM(I66,S66)))</f>
        <v>0</v>
      </c>
      <c r="Q66" s="79">
        <f>IF(R$1="Rejected",J66,IF(T66="",J66,SUM(J66,T66)))</f>
        <v>0</v>
      </c>
      <c r="R66" s="110">
        <f>IF(P$1="","",SUM(P66:Q66))</f>
        <v>0</v>
      </c>
      <c r="S66" s="535"/>
      <c r="T66" s="535"/>
      <c r="U66" s="407"/>
      <c r="V66" s="323"/>
      <c r="W66" s="79">
        <f>IF(Y$1="Rejected",P66,IF(Z66="",P66,SUM(P66,Z66)))</f>
        <v>0</v>
      </c>
      <c r="X66" s="79">
        <f>IF(Y$1="Rejected",Q66,IF(AA66="",Q66,SUM(Q66,AA66)))</f>
        <v>0</v>
      </c>
      <c r="Y66" s="110">
        <f>IF(W$1="","",SUM(W66:X66))</f>
        <v>0</v>
      </c>
      <c r="Z66" s="535"/>
      <c r="AA66" s="535"/>
      <c r="AB66" s="407"/>
      <c r="AC66" s="323"/>
      <c r="AD66" s="79">
        <f>IF(AF$1="Rejected",W66,IF(AG66="",W66,SUM(W66,AG66)))</f>
        <v>0</v>
      </c>
      <c r="AE66" s="79">
        <f>IF(AF$1="Rejected",X66,IF(AH66="",X66,SUM(X66,AH66)))</f>
        <v>0</v>
      </c>
      <c r="AF66" s="110">
        <f>IF(AD$1="","",SUM(AD66:AE66))</f>
        <v>0</v>
      </c>
      <c r="AG66" s="535"/>
      <c r="AH66" s="535"/>
      <c r="AI66" s="407"/>
      <c r="AJ66" s="323"/>
      <c r="AK66" s="79">
        <f>IF(AM$1="Rejected",AD66,IF(AN66="",AD66,SUM(AD66,AN66)))</f>
        <v>0</v>
      </c>
      <c r="AL66" s="79">
        <f>IF(AM$1="Rejected",AE66,IF(AO66="",AE66,SUM(AE66,AO66)))</f>
        <v>0</v>
      </c>
      <c r="AM66" s="110">
        <f>IF(AK$1="","",SUM(AK66:AL66))</f>
        <v>0</v>
      </c>
      <c r="AN66" s="535"/>
      <c r="AO66" s="535"/>
      <c r="AP66" s="407"/>
      <c r="AQ66" s="323"/>
      <c r="AR66" s="79">
        <f>IF(AT$1="Rejected",AK66,IF(AU66="",AK66,SUM(AK66,AU66)))</f>
        <v>0</v>
      </c>
      <c r="AS66" s="79">
        <f>IF(AT$1="Rejected",AL66,IF(AV66="",AL66,SUM(AL66,AV66)))</f>
        <v>0</v>
      </c>
      <c r="AT66" s="110">
        <f>IF(AR$1="","",SUM(AR66:AS66))</f>
        <v>0</v>
      </c>
      <c r="AU66" s="535"/>
      <c r="AV66" s="535"/>
      <c r="AW66" s="407"/>
      <c r="AX66" s="323"/>
      <c r="AY66" s="79">
        <f>IF(BA$1="Rejected",AR66,IF(BB66="",AR66,SUM(AR66,BB66)))</f>
        <v>0</v>
      </c>
      <c r="AZ66" s="79">
        <f>IF(BA$1="Rejected",AS66,IF(BC66="",AS66,SUM(AS66,BC66)))</f>
        <v>0</v>
      </c>
      <c r="BA66" s="110">
        <f>IF(AY$1="","",SUM(AY66:AZ66))</f>
        <v>0</v>
      </c>
      <c r="BB66" s="535"/>
      <c r="BC66" s="535"/>
      <c r="BD66" s="407"/>
      <c r="BE66" s="323"/>
      <c r="BF66" s="79">
        <f>IF(BH$1="Rejected",AY66,IF(BI66="",AY66,SUM(AY66,BI66)))</f>
        <v>0</v>
      </c>
      <c r="BG66" s="79">
        <f>IF(BH$1="Rejected",AZ66,IF(BJ66="",AZ66,SUM(AZ66,BJ66)))</f>
        <v>0</v>
      </c>
      <c r="BH66" s="110">
        <f>IF(BF$1="","",SUM(BF66:BG66))</f>
        <v>0</v>
      </c>
      <c r="BI66" s="535"/>
      <c r="BJ66" s="535"/>
      <c r="BK66" s="407"/>
      <c r="BL66" s="323"/>
      <c r="BM66" s="79">
        <f>IF(BO$1="Rejected",BF66,IF(BP66="",BF66,SUM(BF66,BP66)))</f>
        <v>0</v>
      </c>
      <c r="BN66" s="79">
        <f>IF(BO$1="Rejected",BG66,IF(BQ66="",BG66,SUM(BG66,BQ66)))</f>
        <v>0</v>
      </c>
      <c r="BO66" s="110">
        <f>IF(BM$1="","",SUM(BM66:BN66))</f>
        <v>0</v>
      </c>
      <c r="BP66" s="535"/>
      <c r="BQ66" s="535"/>
      <c r="BR66" s="407"/>
      <c r="BS66" s="323"/>
      <c r="BT66" s="79">
        <f>IF(BV$1="Rejected",BM66,IF(BW66="",BM66,SUM(BM66,BW66)))</f>
        <v>0</v>
      </c>
      <c r="BU66" s="79">
        <f>IF(BV$1="Rejected",BN66,IF(BX66="",BN66,SUM(BN66,BX66)))</f>
        <v>0</v>
      </c>
      <c r="BV66" s="110">
        <f>IF(BT$1="","",SUM(BT66:BU66))</f>
        <v>0</v>
      </c>
      <c r="BW66" s="535"/>
      <c r="BX66" s="535"/>
      <c r="BY66" s="407"/>
      <c r="BZ66" s="323"/>
      <c r="CA66" s="79">
        <f>IF(CC$1="Rejected",BT66,IF(CD66="",BT66,SUM(BT66,CD66)))</f>
        <v>0</v>
      </c>
      <c r="CB66" s="79">
        <f>IF(CC$1="Rejected",BU66,IF(CE66="",BU66,SUM(BU66,CE66)))</f>
        <v>0</v>
      </c>
      <c r="CC66" s="110">
        <f>IF(CA$1="","",SUM(CA66:CB66))</f>
        <v>0</v>
      </c>
      <c r="CD66" s="535"/>
      <c r="CE66" s="535"/>
      <c r="CF66" s="407"/>
      <c r="CG66" s="323"/>
      <c r="CH66" s="79">
        <f>IF(CJ$1="Rejected",CA66,IF(CK66="",CA66,SUM(CA66,CK66)))</f>
        <v>0</v>
      </c>
      <c r="CI66" s="79">
        <f>IF(CJ$1="Rejected",CB66,IF(CL66="",CB66,SUM(CB66,CL66)))</f>
        <v>0</v>
      </c>
      <c r="CJ66" s="110">
        <f>IF(CH$1="","",SUM(CH66:CI66))</f>
        <v>0</v>
      </c>
      <c r="CK66" s="535"/>
      <c r="CL66" s="535"/>
      <c r="CM66" s="407"/>
      <c r="CN66" s="323"/>
      <c r="CO66" s="79">
        <f>IF(CQ$1="Rejected",CH66,IF(CR66="",CH66,SUM(CH66,CR66)))</f>
        <v>0</v>
      </c>
      <c r="CP66" s="79">
        <f>IF(CQ$1="Rejected",CI66,IF(CS66="",CI66,SUM(CI66,CS66)))</f>
        <v>0</v>
      </c>
      <c r="CQ66" s="110">
        <f>IF(CO$1="","",SUM(CO66:CP66))</f>
        <v>0</v>
      </c>
      <c r="CR66" s="535"/>
      <c r="CS66" s="535"/>
      <c r="CT66" s="407"/>
      <c r="CU66" s="323"/>
      <c r="CV66" s="79">
        <f>IF(CX$1="Rejected",CO66,IF(CY66="",CO66,SUM(CO66,CY66)))</f>
        <v>0</v>
      </c>
      <c r="CW66" s="79">
        <f>IF(CX$1="Rejected",CP66,IF(CZ66="",CP66,SUM(CP66,CZ66)))</f>
        <v>0</v>
      </c>
      <c r="CX66" s="110">
        <f>IF(CV$1="","",SUM(CV66:CW66))</f>
        <v>0</v>
      </c>
      <c r="CY66" s="535"/>
      <c r="CZ66" s="535"/>
      <c r="DA66" s="407"/>
      <c r="DB66" s="323"/>
      <c r="DC66" s="79">
        <f>IF(DE$1="Rejected",CV66,IF(DF66="",CV66,SUM(CV66,DF66)))</f>
        <v>0</v>
      </c>
      <c r="DD66" s="79">
        <f>IF(DE$1="Rejected",CW66,IF(DG66="",CW66,SUM(CW66,DG66)))</f>
        <v>0</v>
      </c>
      <c r="DE66" s="110">
        <f>IF(DC$1="","",SUM(DC66:DD66))</f>
        <v>0</v>
      </c>
      <c r="DF66" s="535"/>
      <c r="DG66" s="535"/>
      <c r="DH66" s="407"/>
      <c r="DI66" s="323"/>
      <c r="DJ66" s="79">
        <f>IF(DL$1="Rejected",DC66,IF(DM66="",DC66,SUM(DC66,DM66)))</f>
        <v>0</v>
      </c>
      <c r="DK66" s="79">
        <f>IF(DL$1="Rejected",DD66,IF(DN66="",DD66,SUM(DD66,DN66)))</f>
        <v>0</v>
      </c>
      <c r="DL66" s="110">
        <f>IF(DJ$1="","",SUM(DJ66:DK66))</f>
        <v>0</v>
      </c>
      <c r="DM66" s="535"/>
      <c r="DN66" s="535"/>
      <c r="DO66" s="407"/>
      <c r="DP66" s="323"/>
      <c r="DQ66" s="79">
        <f>IF(DS$1="Rejected",DJ66,IF(DT66="",DJ66,SUM(DJ66,DT66)))</f>
        <v>0</v>
      </c>
      <c r="DR66" s="79">
        <f>IF(DS$1="Rejected",DK66,IF(DU66="",DK66,SUM(DK66,DU66)))</f>
        <v>0</v>
      </c>
      <c r="DS66" s="110">
        <f>IF(DQ$1="","",SUM(DQ66:DR66))</f>
        <v>0</v>
      </c>
      <c r="DT66" s="535"/>
      <c r="DU66" s="535"/>
      <c r="DV66" s="407"/>
    </row>
    <row r="67" spans="1:126" x14ac:dyDescent="0.2">
      <c r="A67" s="100" t="s">
        <v>154</v>
      </c>
      <c r="B67" s="59"/>
      <c r="C67" s="103">
        <f>SUMIF($H63:$H67,MID($H67,3,10),C63:C67)</f>
        <v>0</v>
      </c>
      <c r="D67" s="103">
        <f>SUMIF($H63:$H67,MID($H67,3,10),D63:D67)</f>
        <v>0</v>
      </c>
      <c r="E67" s="103">
        <f t="shared" si="259"/>
        <v>0</v>
      </c>
      <c r="F67" s="147"/>
      <c r="H67" s="322" t="s">
        <v>367</v>
      </c>
      <c r="I67" s="103">
        <f>IF(I$1="","",SUMIF($H64:$H66,MID($H67,3,10),I64:I66))</f>
        <v>0</v>
      </c>
      <c r="J67" s="103">
        <f>IF(I$1="","",SUMIF($H64:$H66,MID($H67,3,10),J64:J66))</f>
        <v>0</v>
      </c>
      <c r="K67" s="103">
        <f>IF(I$1="","",SUM(I67:J67))</f>
        <v>0</v>
      </c>
      <c r="L67" s="488">
        <f>IF(I$1="","",SUMIF($H63:$H67,MID($H67,3,10),L63:L67))</f>
        <v>0</v>
      </c>
      <c r="M67" s="488">
        <f>IF(I$1="","",SUMIF($H63:$H67,MID($H67,3,10),M63:M67))</f>
        <v>0</v>
      </c>
      <c r="N67" s="407"/>
      <c r="O67" s="323"/>
      <c r="P67" s="103">
        <f>IF(P$1="","",SUMIF($H64:$H66,MID($H67,3,10),P64:P66))</f>
        <v>0</v>
      </c>
      <c r="Q67" s="103">
        <f>IF(Q$1="","",SUMIF($H64:$H66,MID($H67,3,10),Q64:Q66))</f>
        <v>0</v>
      </c>
      <c r="R67" s="103">
        <f>IF(P$1="","",SUM(P67:Q67))</f>
        <v>0</v>
      </c>
      <c r="S67" s="489">
        <f>IF(P$1="","",SUMIF($H63:$H67,MID($H67,3,10),S63:S67))</f>
        <v>0</v>
      </c>
      <c r="T67" s="489">
        <f>IF(P$1="","",SUMIF($H63:$H67,MID($H67,3,10),T63:T67))</f>
        <v>0</v>
      </c>
      <c r="U67" s="407"/>
      <c r="V67" s="323"/>
      <c r="W67" s="103">
        <f>IF(W$1="","",SUMIF($H64:$H66,MID($H67,3,10),W64:W66))</f>
        <v>0</v>
      </c>
      <c r="X67" s="103">
        <f>IF(X$1="","",SUMIF($H64:$H66,MID($H67,3,10),X64:X66))</f>
        <v>0</v>
      </c>
      <c r="Y67" s="103">
        <f>IF(W$1="","",SUM(W67:X67))</f>
        <v>0</v>
      </c>
      <c r="Z67" s="489">
        <f>IF(W$1="","",SUMIF($H63:$H67,MID($H67,3,10),Z63:Z67))</f>
        <v>0</v>
      </c>
      <c r="AA67" s="489">
        <f>IF(W$1="","",SUMIF($H63:$H67,MID($H67,3,10),AA63:AA67))</f>
        <v>0</v>
      </c>
      <c r="AB67" s="407"/>
      <c r="AC67" s="323"/>
      <c r="AD67" s="103">
        <f>IF(AD$1="","",SUMIF($H64:$H66,MID($H67,3,10),AD64:AD66))</f>
        <v>0</v>
      </c>
      <c r="AE67" s="103">
        <f>IF(AE$1="","",SUMIF($H64:$H66,MID($H67,3,10),AE64:AE66))</f>
        <v>0</v>
      </c>
      <c r="AF67" s="103">
        <f>IF(AD$1="","",SUM(AD67:AE67))</f>
        <v>0</v>
      </c>
      <c r="AG67" s="489">
        <f>IF(AD$1="","",SUMIF($H63:$H67,MID($H67,3,10),AG63:AG67))</f>
        <v>0</v>
      </c>
      <c r="AH67" s="489">
        <f>IF(AD$1="","",SUMIF($H63:$H67,MID($H67,3,10),AH63:AH67))</f>
        <v>0</v>
      </c>
      <c r="AI67" s="407"/>
      <c r="AJ67" s="323"/>
      <c r="AK67" s="103">
        <f>IF(AK$1="","",SUMIF($H64:$H66,MID($H67,3,10),AK64:AK66))</f>
        <v>0</v>
      </c>
      <c r="AL67" s="103">
        <f>IF(AL$1="","",SUMIF($H64:$H66,MID($H67,3,10),AL64:AL66))</f>
        <v>0</v>
      </c>
      <c r="AM67" s="103">
        <f>IF(AK$1="","",SUM(AK67:AL67))</f>
        <v>0</v>
      </c>
      <c r="AN67" s="489">
        <f>IF(AK$1="","",SUMIF($H63:$H67,MID($H67,3,10),AN63:AN67))</f>
        <v>0</v>
      </c>
      <c r="AO67" s="489">
        <f>IF(AK$1="","",SUMIF($H63:$H67,MID($H67,3,10),AO63:AO67))</f>
        <v>0</v>
      </c>
      <c r="AP67" s="407"/>
      <c r="AQ67" s="323"/>
      <c r="AR67" s="103">
        <f>IF(AR$1="","",SUMIF($H64:$H66,MID($H67,3,10),AR64:AR66))</f>
        <v>0</v>
      </c>
      <c r="AS67" s="103">
        <f>IF(AS$1="","",SUMIF($H64:$H66,MID($H67,3,10),AS64:AS66))</f>
        <v>0</v>
      </c>
      <c r="AT67" s="103">
        <f>IF(AR$1="","",SUM(AR67:AS67))</f>
        <v>0</v>
      </c>
      <c r="AU67" s="489">
        <f>IF(AR$1="","",SUMIF($H63:$H67,MID($H67,3,10),AU63:AU67))</f>
        <v>0</v>
      </c>
      <c r="AV67" s="489">
        <f>IF(AR$1="","",SUMIF($H63:$H67,MID($H67,3,10),AV63:AV67))</f>
        <v>0</v>
      </c>
      <c r="AW67" s="407"/>
      <c r="AX67" s="323"/>
      <c r="AY67" s="103">
        <f>IF(AY$1="","",SUMIF($H64:$H66,MID($H67,3,10),AY64:AY66))</f>
        <v>0</v>
      </c>
      <c r="AZ67" s="103">
        <f>IF(AZ$1="","",SUMIF($H64:$H66,MID($H67,3,10),AZ64:AZ66))</f>
        <v>0</v>
      </c>
      <c r="BA67" s="103">
        <f>IF(AY$1="","",SUM(AY67:AZ67))</f>
        <v>0</v>
      </c>
      <c r="BB67" s="489">
        <f>IF(AY$1="","",SUMIF($H63:$H67,MID($H67,3,10),BB63:BB67))</f>
        <v>0</v>
      </c>
      <c r="BC67" s="489">
        <f>IF(AY$1="","",SUMIF($H63:$H67,MID($H67,3,10),BC63:BC67))</f>
        <v>0</v>
      </c>
      <c r="BD67" s="407"/>
      <c r="BE67" s="323"/>
      <c r="BF67" s="103">
        <f>IF(BF$1="","",SUMIF($H64:$H66,MID($H67,3,10),BF64:BF66))</f>
        <v>0</v>
      </c>
      <c r="BG67" s="103">
        <f>IF(BG$1="","",SUMIF($H64:$H66,MID($H67,3,10),BG64:BG66))</f>
        <v>0</v>
      </c>
      <c r="BH67" s="103">
        <f>IF(BF$1="","",SUM(BF67:BG67))</f>
        <v>0</v>
      </c>
      <c r="BI67" s="489">
        <f>IF(BF$1="","",SUMIF($H63:$H67,MID($H67,3,10),BI63:BI67))</f>
        <v>0</v>
      </c>
      <c r="BJ67" s="489">
        <f>IF(BF$1="","",SUMIF($H63:$H67,MID($H67,3,10),BJ63:BJ67))</f>
        <v>0</v>
      </c>
      <c r="BK67" s="407"/>
      <c r="BL67" s="323"/>
      <c r="BM67" s="103">
        <f>IF(BM$1="","",SUMIF($H64:$H66,MID($H67,3,10),BM64:BM66))</f>
        <v>0</v>
      </c>
      <c r="BN67" s="103">
        <f>IF(BN$1="","",SUMIF($H64:$H66,MID($H67,3,10),BN64:BN66))</f>
        <v>0</v>
      </c>
      <c r="BO67" s="103">
        <f>IF(BM$1="","",SUM(BM67:BN67))</f>
        <v>0</v>
      </c>
      <c r="BP67" s="489">
        <f>IF(BM$1="","",SUMIF($H63:$H67,MID($H67,3,10),BP63:BP67))</f>
        <v>0</v>
      </c>
      <c r="BQ67" s="489">
        <f>IF(BM$1="","",SUMIF($H63:$H67,MID($H67,3,10),BQ63:BQ67))</f>
        <v>0</v>
      </c>
      <c r="BR67" s="407"/>
      <c r="BS67" s="323"/>
      <c r="BT67" s="103">
        <f>IF(BT$1="","",SUMIF($H64:$H66,MID($H67,3,10),BT64:BT66))</f>
        <v>0</v>
      </c>
      <c r="BU67" s="103">
        <f>IF(BU$1="","",SUMIF($H64:$H66,MID($H67,3,10),BU64:BU66))</f>
        <v>0</v>
      </c>
      <c r="BV67" s="103">
        <f>IF(BT$1="","",SUM(BT67:BU67))</f>
        <v>0</v>
      </c>
      <c r="BW67" s="489">
        <f>IF(BT$1="","",SUMIF($H63:$H67,MID($H67,3,10),BW63:BW67))</f>
        <v>0</v>
      </c>
      <c r="BX67" s="489">
        <f>IF(BT$1="","",SUMIF($H63:$H67,MID($H67,3,10),BX63:BX67))</f>
        <v>0</v>
      </c>
      <c r="BY67" s="407"/>
      <c r="BZ67" s="323"/>
      <c r="CA67" s="103">
        <f>IF(CA$1="","",SUMIF($H64:$H66,MID($H67,3,10),CA64:CA66))</f>
        <v>0</v>
      </c>
      <c r="CB67" s="103">
        <f>IF(CB$1="","",SUMIF($H64:$H66,MID($H67,3,10),CB64:CB66))</f>
        <v>0</v>
      </c>
      <c r="CC67" s="103">
        <f>IF(CA$1="","",SUM(CA67:CB67))</f>
        <v>0</v>
      </c>
      <c r="CD67" s="489">
        <f>IF(CA$1="","",SUMIF($H63:$H67,MID($H67,3,10),CD63:CD67))</f>
        <v>0</v>
      </c>
      <c r="CE67" s="489">
        <f>IF(CA$1="","",SUMIF($H63:$H67,MID($H67,3,10),CE63:CE67))</f>
        <v>0</v>
      </c>
      <c r="CF67" s="407"/>
      <c r="CG67" s="323"/>
      <c r="CH67" s="103">
        <f>IF(CH$1="","",SUMIF($H64:$H66,MID($H67,3,10),CH64:CH66))</f>
        <v>0</v>
      </c>
      <c r="CI67" s="103">
        <f>IF(CI$1="","",SUMIF($H64:$H66,MID($H67,3,10),CI64:CI66))</f>
        <v>0</v>
      </c>
      <c r="CJ67" s="103">
        <f>IF(CH$1="","",SUM(CH67:CI67))</f>
        <v>0</v>
      </c>
      <c r="CK67" s="489">
        <f>IF(CH$1="","",SUMIF($H63:$H67,MID($H67,3,10),CK63:CK67))</f>
        <v>0</v>
      </c>
      <c r="CL67" s="489">
        <f>IF(CH$1="","",SUMIF($H63:$H67,MID($H67,3,10),CL63:CL67))</f>
        <v>0</v>
      </c>
      <c r="CM67" s="407"/>
      <c r="CN67" s="323"/>
      <c r="CO67" s="103">
        <f>IF(CO$1="","",SUMIF($H64:$H66,MID($H67,3,10),CO64:CO66))</f>
        <v>0</v>
      </c>
      <c r="CP67" s="103">
        <f>IF(CP$1="","",SUMIF($H64:$H66,MID($H67,3,10),CP64:CP66))</f>
        <v>0</v>
      </c>
      <c r="CQ67" s="103">
        <f>IF(CO$1="","",SUM(CO67:CP67))</f>
        <v>0</v>
      </c>
      <c r="CR67" s="489">
        <f>IF(CO$1="","",SUMIF($H63:$H67,MID($H67,3,10),CR63:CR67))</f>
        <v>0</v>
      </c>
      <c r="CS67" s="489">
        <f>IF(CO$1="","",SUMIF($H63:$H67,MID($H67,3,10),CS63:CS67))</f>
        <v>0</v>
      </c>
      <c r="CT67" s="407"/>
      <c r="CU67" s="323"/>
      <c r="CV67" s="103">
        <f>IF(CV$1="","",SUMIF($H64:$H66,MID($H67,3,10),CV64:CV66))</f>
        <v>0</v>
      </c>
      <c r="CW67" s="103">
        <f>IF(CW$1="","",SUMIF($H64:$H66,MID($H67,3,10),CW64:CW66))</f>
        <v>0</v>
      </c>
      <c r="CX67" s="103">
        <f>IF(CV$1="","",SUM(CV67:CW67))</f>
        <v>0</v>
      </c>
      <c r="CY67" s="489">
        <f>IF(CV$1="","",SUMIF($H63:$H67,MID($H67,3,10),CY63:CY67))</f>
        <v>0</v>
      </c>
      <c r="CZ67" s="489">
        <f>IF(CV$1="","",SUMIF($H63:$H67,MID($H67,3,10),CZ63:CZ67))</f>
        <v>0</v>
      </c>
      <c r="DA67" s="407"/>
      <c r="DB67" s="323"/>
      <c r="DC67" s="103">
        <f>IF(DC$1="","",SUMIF($H64:$H66,MID($H67,3,10),DC64:DC66))</f>
        <v>0</v>
      </c>
      <c r="DD67" s="103">
        <f>IF(DD$1="","",SUMIF($H64:$H66,MID($H67,3,10),DD64:DD66))</f>
        <v>0</v>
      </c>
      <c r="DE67" s="103">
        <f>IF(DC$1="","",SUM(DC67:DD67))</f>
        <v>0</v>
      </c>
      <c r="DF67" s="489">
        <f>IF(DC$1="","",SUMIF($H63:$H67,MID($H67,3,10),DF63:DF67))</f>
        <v>0</v>
      </c>
      <c r="DG67" s="489">
        <f>IF(DC$1="","",SUMIF($H63:$H67,MID($H67,3,10),DG63:DG67))</f>
        <v>0</v>
      </c>
      <c r="DH67" s="407"/>
      <c r="DI67" s="323"/>
      <c r="DJ67" s="103">
        <f>IF(DJ$1="","",SUMIF($H64:$H66,MID($H67,3,10),DJ64:DJ66))</f>
        <v>0</v>
      </c>
      <c r="DK67" s="103">
        <f>IF(DK$1="","",SUMIF($H64:$H66,MID($H67,3,10),DK64:DK66))</f>
        <v>0</v>
      </c>
      <c r="DL67" s="103">
        <f>IF(DJ$1="","",SUM(DJ67:DK67))</f>
        <v>0</v>
      </c>
      <c r="DM67" s="489">
        <f>IF(DJ$1="","",SUMIF($H63:$H67,MID($H67,3,10),DM63:DM67))</f>
        <v>0</v>
      </c>
      <c r="DN67" s="489">
        <f>IF(DJ$1="","",SUMIF($H63:$H67,MID($H67,3,10),DN63:DN67))</f>
        <v>0</v>
      </c>
      <c r="DO67" s="407"/>
      <c r="DP67" s="323"/>
      <c r="DQ67" s="103">
        <f>IF(DQ$1="","",SUMIF($H64:$H66,MID($H67,3,10),DQ64:DQ66))</f>
        <v>0</v>
      </c>
      <c r="DR67" s="103">
        <f>IF(DR$1="","",SUMIF($H64:$H66,MID($H67,3,10),DR64:DR66))</f>
        <v>0</v>
      </c>
      <c r="DS67" s="103">
        <f>IF(DQ$1="","",SUM(DQ67:DR67))</f>
        <v>0</v>
      </c>
      <c r="DT67" s="489">
        <f>IF(DQ$1="","",SUMIF($H63:$H67,MID($H67,3,10),DT63:DT67))</f>
        <v>0</v>
      </c>
      <c r="DU67" s="489">
        <f>IF(DQ$1="","",SUMIF($H63:$H67,MID($H67,3,10),DU63:DU67))</f>
        <v>0</v>
      </c>
      <c r="DV67" s="407"/>
    </row>
    <row r="68" spans="1:126" s="417" customFormat="1" ht="14.25" customHeight="1" thickBot="1" x14ac:dyDescent="0.25">
      <c r="A68" s="332" t="s">
        <v>434</v>
      </c>
      <c r="B68" s="380"/>
      <c r="C68" s="345">
        <f>SUM(C55,C63,C67)</f>
        <v>0</v>
      </c>
      <c r="D68" s="345">
        <f>SUM(D55,D63,D67)</f>
        <v>0</v>
      </c>
      <c r="E68" s="345">
        <f t="shared" si="259"/>
        <v>0</v>
      </c>
      <c r="F68" s="381"/>
      <c r="H68" s="493" t="s">
        <v>366</v>
      </c>
      <c r="I68" s="126">
        <f>IF(I$1="","",SUM(I55,I63,I67))</f>
        <v>0</v>
      </c>
      <c r="J68" s="126">
        <f>IF(I$1="","",SUM(J55,J63,J67))</f>
        <v>0</v>
      </c>
      <c r="K68" s="345">
        <f>IF(I$1="","",SUM(K55,K63,K67))</f>
        <v>0</v>
      </c>
      <c r="L68" s="526">
        <f>IF(I$1="","",SUM(L55,L63,L67))</f>
        <v>0</v>
      </c>
      <c r="M68" s="526">
        <f>IF(I$1="","",SUM(M55,M63,M67))</f>
        <v>0</v>
      </c>
      <c r="N68" s="381"/>
      <c r="O68" s="418"/>
      <c r="P68" s="126">
        <f>IF(P$1="","",SUM(P55,P63,P67))</f>
        <v>0</v>
      </c>
      <c r="Q68" s="126">
        <f>IF(P$1="","",SUM(Q55,Q63,Q67))</f>
        <v>0</v>
      </c>
      <c r="R68" s="345">
        <f>IF(P$1="","",SUM(R55,R63,R67))</f>
        <v>0</v>
      </c>
      <c r="S68" s="345">
        <f>IF(P$1="","",SUM(S55,S63,S67))</f>
        <v>0</v>
      </c>
      <c r="T68" s="345">
        <f>IF(P$1="","",SUM(T55,T63,T67))</f>
        <v>0</v>
      </c>
      <c r="U68" s="381"/>
      <c r="V68" s="418"/>
      <c r="W68" s="126">
        <f>IF(W$1="","",SUM(W55,W63,W67))</f>
        <v>0</v>
      </c>
      <c r="X68" s="126">
        <f>IF(W$1="","",SUM(X55,X63,X67))</f>
        <v>0</v>
      </c>
      <c r="Y68" s="345">
        <f>IF(W$1="","",SUM(Y55,Y63,Y67))</f>
        <v>0</v>
      </c>
      <c r="Z68" s="345">
        <f>IF(W$1="","",SUM(Z55,Z63,Z67))</f>
        <v>0</v>
      </c>
      <c r="AA68" s="345">
        <f>IF(W$1="","",SUM(AA55,AA63,AA67))</f>
        <v>0</v>
      </c>
      <c r="AB68" s="381"/>
      <c r="AC68" s="418"/>
      <c r="AD68" s="126">
        <f>IF(AD$1="","",SUM(AD55,AD63,AD67))</f>
        <v>0</v>
      </c>
      <c r="AE68" s="126">
        <f>IF(AD$1="","",SUM(AE55,AE63,AE67))</f>
        <v>0</v>
      </c>
      <c r="AF68" s="345">
        <f>IF(AD$1="","",SUM(AF55,AF63,AF67))</f>
        <v>0</v>
      </c>
      <c r="AG68" s="345">
        <f>IF(AD$1="","",SUM(AG55,AG63,AG67))</f>
        <v>0</v>
      </c>
      <c r="AH68" s="345">
        <f>IF(AD$1="","",SUM(AH55,AH63,AH67))</f>
        <v>0</v>
      </c>
      <c r="AI68" s="381"/>
      <c r="AJ68" s="418"/>
      <c r="AK68" s="126">
        <f>IF(AK$1="","",SUM(AK55,AK63,AK67))</f>
        <v>0</v>
      </c>
      <c r="AL68" s="126">
        <f>IF(AK$1="","",SUM(AL55,AL63,AL67))</f>
        <v>0</v>
      </c>
      <c r="AM68" s="345">
        <f>IF(AK$1="","",SUM(AM55,AM63,AM67))</f>
        <v>0</v>
      </c>
      <c r="AN68" s="345">
        <f>IF(AK$1="","",SUM(AN55,AN63,AN67))</f>
        <v>0</v>
      </c>
      <c r="AO68" s="345">
        <f>IF(AK$1="","",SUM(AO55,AO63,AO67))</f>
        <v>0</v>
      </c>
      <c r="AP68" s="381"/>
      <c r="AQ68" s="418"/>
      <c r="AR68" s="126">
        <f>IF(AR$1="","",SUM(AR55,AR63,AR67))</f>
        <v>0</v>
      </c>
      <c r="AS68" s="126">
        <f>IF(AR$1="","",SUM(AS55,AS63,AS67))</f>
        <v>0</v>
      </c>
      <c r="AT68" s="345">
        <f>IF(AR$1="","",SUM(AT55,AT63,AT67))</f>
        <v>0</v>
      </c>
      <c r="AU68" s="345">
        <f>IF(AR$1="","",SUM(AU55,AU63,AU67))</f>
        <v>0</v>
      </c>
      <c r="AV68" s="345">
        <f>IF(AR$1="","",SUM(AV55,AV63,AV67))</f>
        <v>0</v>
      </c>
      <c r="AW68" s="381"/>
      <c r="AX68" s="418"/>
      <c r="AY68" s="126">
        <f>IF(AY$1="","",SUM(AY55,AY63,AY67))</f>
        <v>0</v>
      </c>
      <c r="AZ68" s="126">
        <f>IF(AY$1="","",SUM(AZ55,AZ63,AZ67))</f>
        <v>0</v>
      </c>
      <c r="BA68" s="345">
        <f>IF(AY$1="","",SUM(BA55,BA63,BA67))</f>
        <v>0</v>
      </c>
      <c r="BB68" s="345">
        <f>IF(AY$1="","",SUM(BB55,BB63,BB67))</f>
        <v>0</v>
      </c>
      <c r="BC68" s="345">
        <f>IF(AY$1="","",SUM(BC55,BC63,BC67))</f>
        <v>0</v>
      </c>
      <c r="BD68" s="381"/>
      <c r="BE68" s="418"/>
      <c r="BF68" s="126">
        <f>IF(BF$1="","",SUM(BF55,BF63,BF67))</f>
        <v>0</v>
      </c>
      <c r="BG68" s="126">
        <f>IF(BF$1="","",SUM(BG55,BG63,BG67))</f>
        <v>0</v>
      </c>
      <c r="BH68" s="345">
        <f>IF(BF$1="","",SUM(BH55,BH63,BH67))</f>
        <v>0</v>
      </c>
      <c r="BI68" s="345">
        <f>IF(BF$1="","",SUM(BI55,BI63,BI67))</f>
        <v>0</v>
      </c>
      <c r="BJ68" s="345">
        <f>IF(BF$1="","",SUM(BJ55,BJ63,BJ67))</f>
        <v>0</v>
      </c>
      <c r="BK68" s="381"/>
      <c r="BL68" s="418"/>
      <c r="BM68" s="126">
        <f>IF(BM$1="","",SUM(BM55,BM63,BM67))</f>
        <v>0</v>
      </c>
      <c r="BN68" s="126">
        <f>IF(BM$1="","",SUM(BN55,BN63,BN67))</f>
        <v>0</v>
      </c>
      <c r="BO68" s="345">
        <f>IF(BM$1="","",SUM(BO55,BO63,BO67))</f>
        <v>0</v>
      </c>
      <c r="BP68" s="345">
        <f>IF(BM$1="","",SUM(BP55,BP63,BP67))</f>
        <v>0</v>
      </c>
      <c r="BQ68" s="345">
        <f>IF(BM$1="","",SUM(BQ55,BQ63,BQ67))</f>
        <v>0</v>
      </c>
      <c r="BR68" s="381"/>
      <c r="BS68" s="418"/>
      <c r="BT68" s="126">
        <f>IF(BT$1="","",SUM(BT55,BT63,BT67))</f>
        <v>0</v>
      </c>
      <c r="BU68" s="126">
        <f>IF(BT$1="","",SUM(BU55,BU63,BU67))</f>
        <v>0</v>
      </c>
      <c r="BV68" s="345">
        <f>IF(BT$1="","",SUM(BV55,BV63,BV67))</f>
        <v>0</v>
      </c>
      <c r="BW68" s="345">
        <f>IF(BT$1="","",SUM(BW55,BW63,BW67))</f>
        <v>0</v>
      </c>
      <c r="BX68" s="345">
        <f>IF(BT$1="","",SUM(BX55,BX63,BX67))</f>
        <v>0</v>
      </c>
      <c r="BY68" s="381"/>
      <c r="BZ68" s="418"/>
      <c r="CA68" s="126">
        <f>IF(CA$1="","",SUM(CA55,CA63,CA67))</f>
        <v>0</v>
      </c>
      <c r="CB68" s="126">
        <f>IF(CA$1="","",SUM(CB55,CB63,CB67))</f>
        <v>0</v>
      </c>
      <c r="CC68" s="345">
        <f>IF(CA$1="","",SUM(CC55,CC63,CC67))</f>
        <v>0</v>
      </c>
      <c r="CD68" s="345">
        <f>IF(CA$1="","",SUM(CD55,CD63,CD67))</f>
        <v>0</v>
      </c>
      <c r="CE68" s="345">
        <f>IF(CA$1="","",SUM(CE55,CE63,CE67))</f>
        <v>0</v>
      </c>
      <c r="CF68" s="381"/>
      <c r="CG68" s="418"/>
      <c r="CH68" s="126">
        <f>IF(CH$1="","",SUM(CH55,CH63,CH67))</f>
        <v>0</v>
      </c>
      <c r="CI68" s="126">
        <f>IF(CH$1="","",SUM(CI55,CI63,CI67))</f>
        <v>0</v>
      </c>
      <c r="CJ68" s="345">
        <f>IF(CH$1="","",SUM(CJ55,CJ63,CJ67))</f>
        <v>0</v>
      </c>
      <c r="CK68" s="345">
        <f>IF(CH$1="","",SUM(CK55,CK63,CK67))</f>
        <v>0</v>
      </c>
      <c r="CL68" s="345">
        <f>IF(CH$1="","",SUM(CL55,CL63,CL67))</f>
        <v>0</v>
      </c>
      <c r="CM68" s="381"/>
      <c r="CN68" s="418"/>
      <c r="CO68" s="126">
        <f>IF(CO$1="","",SUM(CO55,CO63,CO67))</f>
        <v>0</v>
      </c>
      <c r="CP68" s="126">
        <f>IF(CO$1="","",SUM(CP55,CP63,CP67))</f>
        <v>0</v>
      </c>
      <c r="CQ68" s="345">
        <f>IF(CO$1="","",SUM(CQ55,CQ63,CQ67))</f>
        <v>0</v>
      </c>
      <c r="CR68" s="345">
        <f>IF(CO$1="","",SUM(CR55,CR63,CR67))</f>
        <v>0</v>
      </c>
      <c r="CS68" s="345">
        <f>IF(CO$1="","",SUM(CS55,CS63,CS67))</f>
        <v>0</v>
      </c>
      <c r="CT68" s="381"/>
      <c r="CU68" s="418"/>
      <c r="CV68" s="126">
        <f>IF(CV$1="","",SUM(CV55,CV63,CV67))</f>
        <v>0</v>
      </c>
      <c r="CW68" s="126">
        <f>IF(CV$1="","",SUM(CW55,CW63,CW67))</f>
        <v>0</v>
      </c>
      <c r="CX68" s="345">
        <f>IF(CV$1="","",SUM(CX55,CX63,CX67))</f>
        <v>0</v>
      </c>
      <c r="CY68" s="345">
        <f>IF(CV$1="","",SUM(CY55,CY63,CY67))</f>
        <v>0</v>
      </c>
      <c r="CZ68" s="345">
        <f>IF(CV$1="","",SUM(CZ55,CZ63,CZ67))</f>
        <v>0</v>
      </c>
      <c r="DA68" s="381"/>
      <c r="DB68" s="418"/>
      <c r="DC68" s="126">
        <f>IF(DC$1="","",SUM(DC55,DC63,DC67))</f>
        <v>0</v>
      </c>
      <c r="DD68" s="126">
        <f>IF(DC$1="","",SUM(DD55,DD63,DD67))</f>
        <v>0</v>
      </c>
      <c r="DE68" s="345">
        <f>IF(DC$1="","",SUM(DE55,DE63,DE67))</f>
        <v>0</v>
      </c>
      <c r="DF68" s="345">
        <f>IF(DC$1="","",SUM(DF55,DF63,DF67))</f>
        <v>0</v>
      </c>
      <c r="DG68" s="345">
        <f>IF(DC$1="","",SUM(DG55,DG63,DG67))</f>
        <v>0</v>
      </c>
      <c r="DH68" s="381"/>
      <c r="DI68" s="418"/>
      <c r="DJ68" s="126">
        <f>IF(DJ$1="","",SUM(DJ55,DJ63,DJ67))</f>
        <v>0</v>
      </c>
      <c r="DK68" s="126">
        <f>IF(DJ$1="","",SUM(DK55,DK63,DK67))</f>
        <v>0</v>
      </c>
      <c r="DL68" s="345">
        <f>IF(DJ$1="","",SUM(DL55,DL63,DL67))</f>
        <v>0</v>
      </c>
      <c r="DM68" s="345">
        <f>IF(DJ$1="","",SUM(DM55,DM63,DM67))</f>
        <v>0</v>
      </c>
      <c r="DN68" s="345">
        <f>IF(DJ$1="","",SUM(DN55,DN63,DN67))</f>
        <v>0</v>
      </c>
      <c r="DO68" s="381"/>
      <c r="DP68" s="418"/>
      <c r="DQ68" s="126">
        <f>IF(DQ$1="","",SUM(DQ55,DQ63,DQ67))</f>
        <v>0</v>
      </c>
      <c r="DR68" s="126">
        <f>IF(DQ$1="","",SUM(DR55,DR63,DR67))</f>
        <v>0</v>
      </c>
      <c r="DS68" s="345">
        <f>IF(DQ$1="","",SUM(DS55,DS63,DS67))</f>
        <v>0</v>
      </c>
      <c r="DT68" s="345">
        <f>IF(DQ$1="","",SUM(DT55,DT63,DT67))</f>
        <v>0</v>
      </c>
      <c r="DU68" s="345">
        <f>IF(DQ$1="","",SUM(DU55,DU63,DU67))</f>
        <v>0</v>
      </c>
      <c r="DV68" s="381"/>
    </row>
    <row r="69" spans="1:126" ht="18" customHeight="1" x14ac:dyDescent="0.25">
      <c r="A69" s="721" t="s">
        <v>190</v>
      </c>
      <c r="B69" s="722"/>
      <c r="C69" s="722"/>
      <c r="D69" s="722"/>
      <c r="E69" s="722"/>
      <c r="F69" s="723"/>
      <c r="H69" s="322"/>
      <c r="I69" s="492"/>
      <c r="J69" s="492"/>
      <c r="K69" s="492"/>
      <c r="L69" s="711" t="str">
        <f>$A69</f>
        <v>Telecommunication Site &lt; Name, Location &gt;</v>
      </c>
      <c r="M69" s="712"/>
      <c r="N69" s="712"/>
      <c r="O69" s="323"/>
      <c r="P69" s="492"/>
      <c r="Q69" s="492"/>
      <c r="R69" s="492"/>
      <c r="S69" s="711" t="str">
        <f>$A69</f>
        <v>Telecommunication Site &lt; Name, Location &gt;</v>
      </c>
      <c r="T69" s="712"/>
      <c r="U69" s="712"/>
      <c r="V69" s="323"/>
      <c r="W69" s="492"/>
      <c r="X69" s="492"/>
      <c r="Y69" s="492"/>
      <c r="Z69" s="711" t="str">
        <f>$A69</f>
        <v>Telecommunication Site &lt; Name, Location &gt;</v>
      </c>
      <c r="AA69" s="712"/>
      <c r="AB69" s="712"/>
      <c r="AC69" s="323"/>
      <c r="AD69" s="492"/>
      <c r="AE69" s="492"/>
      <c r="AF69" s="492"/>
      <c r="AG69" s="711" t="str">
        <f>$A69</f>
        <v>Telecommunication Site &lt; Name, Location &gt;</v>
      </c>
      <c r="AH69" s="712"/>
      <c r="AI69" s="712"/>
      <c r="AJ69" s="323"/>
      <c r="AK69" s="492"/>
      <c r="AL69" s="492"/>
      <c r="AM69" s="492"/>
      <c r="AN69" s="711" t="str">
        <f>$A69</f>
        <v>Telecommunication Site &lt; Name, Location &gt;</v>
      </c>
      <c r="AO69" s="712"/>
      <c r="AP69" s="712"/>
      <c r="AQ69" s="323"/>
      <c r="AR69" s="492"/>
      <c r="AS69" s="492"/>
      <c r="AT69" s="492"/>
      <c r="AU69" s="711" t="str">
        <f>$A69</f>
        <v>Telecommunication Site &lt; Name, Location &gt;</v>
      </c>
      <c r="AV69" s="712"/>
      <c r="AW69" s="712"/>
      <c r="AX69" s="323"/>
      <c r="AY69" s="492"/>
      <c r="AZ69" s="492"/>
      <c r="BA69" s="492"/>
      <c r="BB69" s="711" t="str">
        <f>$A69</f>
        <v>Telecommunication Site &lt; Name, Location &gt;</v>
      </c>
      <c r="BC69" s="712"/>
      <c r="BD69" s="712"/>
      <c r="BE69" s="323"/>
      <c r="BF69" s="492"/>
      <c r="BG69" s="492"/>
      <c r="BH69" s="492"/>
      <c r="BI69" s="711" t="str">
        <f>$A69</f>
        <v>Telecommunication Site &lt; Name, Location &gt;</v>
      </c>
      <c r="BJ69" s="712"/>
      <c r="BK69" s="712"/>
      <c r="BL69" s="323"/>
      <c r="BM69" s="492"/>
      <c r="BN69" s="492"/>
      <c r="BO69" s="492"/>
      <c r="BP69" s="711" t="str">
        <f>$A69</f>
        <v>Telecommunication Site &lt; Name, Location &gt;</v>
      </c>
      <c r="BQ69" s="712"/>
      <c r="BR69" s="712"/>
      <c r="BS69" s="323"/>
      <c r="BT69" s="492"/>
      <c r="BU69" s="492"/>
      <c r="BV69" s="492"/>
      <c r="BW69" s="711" t="str">
        <f>$A69</f>
        <v>Telecommunication Site &lt; Name, Location &gt;</v>
      </c>
      <c r="BX69" s="712"/>
      <c r="BY69" s="712"/>
      <c r="BZ69" s="323"/>
      <c r="CA69" s="492"/>
      <c r="CB69" s="492"/>
      <c r="CC69" s="492"/>
      <c r="CD69" s="711" t="str">
        <f>$A69</f>
        <v>Telecommunication Site &lt; Name, Location &gt;</v>
      </c>
      <c r="CE69" s="712"/>
      <c r="CF69" s="712"/>
      <c r="CG69" s="323"/>
      <c r="CH69" s="492"/>
      <c r="CI69" s="492"/>
      <c r="CJ69" s="492"/>
      <c r="CK69" s="492"/>
      <c r="CL69" s="492"/>
      <c r="CM69" s="413"/>
      <c r="CN69" s="323"/>
      <c r="CO69" s="492"/>
      <c r="CP69" s="492"/>
      <c r="CQ69" s="492"/>
      <c r="CR69" s="492"/>
      <c r="CS69" s="492"/>
      <c r="CT69" s="413"/>
      <c r="CU69" s="323"/>
      <c r="CV69" s="492"/>
      <c r="CW69" s="492"/>
      <c r="CX69" s="492"/>
      <c r="CY69" s="711" t="str">
        <f>$A69</f>
        <v>Telecommunication Site &lt; Name, Location &gt;</v>
      </c>
      <c r="CZ69" s="712"/>
      <c r="DA69" s="712"/>
      <c r="DB69" s="323"/>
      <c r="DC69" s="492"/>
      <c r="DD69" s="492"/>
      <c r="DE69" s="492"/>
      <c r="DF69" s="711" t="str">
        <f>$A69</f>
        <v>Telecommunication Site &lt; Name, Location &gt;</v>
      </c>
      <c r="DG69" s="712"/>
      <c r="DH69" s="712"/>
      <c r="DI69" s="323"/>
      <c r="DJ69" s="492"/>
      <c r="DK69" s="492"/>
      <c r="DL69" s="492"/>
      <c r="DM69" s="711" t="str">
        <f>$A69</f>
        <v>Telecommunication Site &lt; Name, Location &gt;</v>
      </c>
      <c r="DN69" s="712"/>
      <c r="DO69" s="712"/>
      <c r="DP69" s="323"/>
      <c r="DQ69" s="492"/>
      <c r="DR69" s="492"/>
      <c r="DS69" s="492"/>
      <c r="DT69" s="711" t="str">
        <f>$A69</f>
        <v>Telecommunication Site &lt; Name, Location &gt;</v>
      </c>
      <c r="DU69" s="712"/>
      <c r="DV69" s="712"/>
    </row>
    <row r="70" spans="1:126" ht="14.25" customHeight="1" x14ac:dyDescent="0.2">
      <c r="A70" s="125" t="s">
        <v>79</v>
      </c>
      <c r="B70" s="118"/>
      <c r="C70" s="118"/>
      <c r="D70" s="118"/>
      <c r="E70" s="118"/>
      <c r="F70" s="119"/>
      <c r="G70" s="18" t="s">
        <v>221</v>
      </c>
      <c r="H70" s="320"/>
      <c r="I70" s="460"/>
      <c r="J70" s="461"/>
      <c r="K70" s="461"/>
      <c r="L70" s="477"/>
      <c r="M70" s="477"/>
      <c r="N70" s="404"/>
      <c r="O70" s="323"/>
      <c r="P70" s="460"/>
      <c r="Q70" s="461"/>
      <c r="R70" s="461"/>
      <c r="S70" s="477"/>
      <c r="T70" s="477"/>
      <c r="U70" s="404"/>
      <c r="V70" s="323"/>
      <c r="W70" s="460"/>
      <c r="X70" s="461"/>
      <c r="Y70" s="461"/>
      <c r="Z70" s="477"/>
      <c r="AA70" s="477"/>
      <c r="AB70" s="404"/>
      <c r="AC70" s="323"/>
      <c r="AD70" s="460"/>
      <c r="AE70" s="461"/>
      <c r="AF70" s="461"/>
      <c r="AG70" s="477"/>
      <c r="AH70" s="477"/>
      <c r="AI70" s="404"/>
      <c r="AJ70" s="323"/>
      <c r="AK70" s="460"/>
      <c r="AL70" s="461"/>
      <c r="AM70" s="461"/>
      <c r="AN70" s="477"/>
      <c r="AO70" s="477"/>
      <c r="AP70" s="404"/>
      <c r="AQ70" s="323"/>
      <c r="AR70" s="460"/>
      <c r="AS70" s="461"/>
      <c r="AT70" s="461"/>
      <c r="AU70" s="477"/>
      <c r="AV70" s="477"/>
      <c r="AW70" s="404"/>
      <c r="AX70" s="323"/>
      <c r="AY70" s="460"/>
      <c r="AZ70" s="461"/>
      <c r="BA70" s="461"/>
      <c r="BB70" s="477"/>
      <c r="BC70" s="477"/>
      <c r="BD70" s="404"/>
      <c r="BE70" s="323"/>
      <c r="BF70" s="460"/>
      <c r="BG70" s="461"/>
      <c r="BH70" s="461"/>
      <c r="BI70" s="477"/>
      <c r="BJ70" s="477"/>
      <c r="BK70" s="404"/>
      <c r="BL70" s="323"/>
      <c r="BM70" s="460"/>
      <c r="BN70" s="461"/>
      <c r="BO70" s="461"/>
      <c r="BP70" s="477"/>
      <c r="BQ70" s="477"/>
      <c r="BR70" s="404"/>
      <c r="BS70" s="323"/>
      <c r="BT70" s="460"/>
      <c r="BU70" s="461"/>
      <c r="BV70" s="461"/>
      <c r="BW70" s="477"/>
      <c r="BX70" s="477"/>
      <c r="BY70" s="404"/>
      <c r="BZ70" s="323"/>
      <c r="CA70" s="460"/>
      <c r="CB70" s="461"/>
      <c r="CC70" s="461"/>
      <c r="CD70" s="477"/>
      <c r="CE70" s="477"/>
      <c r="CF70" s="404"/>
      <c r="CG70" s="323"/>
      <c r="CH70" s="460"/>
      <c r="CI70" s="461"/>
      <c r="CJ70" s="461"/>
      <c r="CK70" s="477"/>
      <c r="CL70" s="477"/>
      <c r="CM70" s="404"/>
      <c r="CN70" s="323"/>
      <c r="CO70" s="460"/>
      <c r="CP70" s="461"/>
      <c r="CQ70" s="461"/>
      <c r="CR70" s="477"/>
      <c r="CS70" s="477"/>
      <c r="CT70" s="404"/>
      <c r="CU70" s="323"/>
      <c r="CV70" s="460"/>
      <c r="CW70" s="461"/>
      <c r="CX70" s="461"/>
      <c r="CY70" s="477"/>
      <c r="CZ70" s="477"/>
      <c r="DA70" s="404"/>
      <c r="DB70" s="323"/>
      <c r="DC70" s="460"/>
      <c r="DD70" s="461"/>
      <c r="DE70" s="461"/>
      <c r="DF70" s="477"/>
      <c r="DG70" s="477"/>
      <c r="DH70" s="404"/>
      <c r="DI70" s="323"/>
      <c r="DJ70" s="460"/>
      <c r="DK70" s="461"/>
      <c r="DL70" s="461"/>
      <c r="DM70" s="477"/>
      <c r="DN70" s="477"/>
      <c r="DO70" s="404"/>
      <c r="DP70" s="323"/>
      <c r="DQ70" s="460"/>
      <c r="DR70" s="461"/>
      <c r="DS70" s="461"/>
      <c r="DT70" s="477"/>
      <c r="DU70" s="477"/>
      <c r="DV70" s="404"/>
    </row>
    <row r="71" spans="1:126" outlineLevel="1" x14ac:dyDescent="0.2">
      <c r="A71" s="335" t="s">
        <v>267</v>
      </c>
      <c r="B71" s="157" t="s">
        <v>30</v>
      </c>
      <c r="C71" s="56"/>
      <c r="D71" s="56"/>
      <c r="E71" s="110">
        <f t="shared" ref="E71:E77" si="311">SUM(C71:D71)</f>
        <v>0</v>
      </c>
      <c r="F71" s="208"/>
      <c r="G71" s="18" t="s">
        <v>268</v>
      </c>
      <c r="H71" s="320" t="s">
        <v>363</v>
      </c>
      <c r="I71" s="79">
        <f t="shared" ref="I71:I76" si="312">IF(K$1="Rejected",C71,IF(L71="",C71,SUM(C71,L71)))</f>
        <v>0</v>
      </c>
      <c r="J71" s="79">
        <f t="shared" ref="J71:J76" si="313">IF(K$1="Rejected",D71,IF(M71="",D71,SUM(D71,M71)))</f>
        <v>0</v>
      </c>
      <c r="K71" s="110">
        <f t="shared" ref="K71:K77" si="314">IF(I$1="","",SUM(I71:J71))</f>
        <v>0</v>
      </c>
      <c r="L71" s="534"/>
      <c r="M71" s="534"/>
      <c r="N71" s="382"/>
      <c r="O71" s="323"/>
      <c r="P71" s="79">
        <f t="shared" ref="P71:P76" si="315">IF(R$1="Rejected",I71,IF(S71="",I71,SUM(I71,S71)))</f>
        <v>0</v>
      </c>
      <c r="Q71" s="79">
        <f t="shared" ref="Q71:Q76" si="316">IF(R$1="Rejected",J71,IF(T71="",J71,SUM(J71,T71)))</f>
        <v>0</v>
      </c>
      <c r="R71" s="110">
        <f t="shared" ref="R71:R77" si="317">IF(P$1="","",SUM(P71:Q71))</f>
        <v>0</v>
      </c>
      <c r="S71" s="534"/>
      <c r="T71" s="534"/>
      <c r="U71" s="382"/>
      <c r="V71" s="323"/>
      <c r="W71" s="79">
        <f t="shared" ref="W71:W76" si="318">IF(Y$1="Rejected",P71,IF(Z71="",P71,SUM(P71,Z71)))</f>
        <v>0</v>
      </c>
      <c r="X71" s="79">
        <f t="shared" ref="X71:X76" si="319">IF(Y$1="Rejected",Q71,IF(AA71="",Q71,SUM(Q71,AA71)))</f>
        <v>0</v>
      </c>
      <c r="Y71" s="110">
        <f t="shared" ref="Y71:Y77" si="320">IF(W$1="","",SUM(W71:X71))</f>
        <v>0</v>
      </c>
      <c r="Z71" s="534"/>
      <c r="AA71" s="534"/>
      <c r="AB71" s="382"/>
      <c r="AC71" s="323"/>
      <c r="AD71" s="79">
        <f t="shared" ref="AD71:AD76" si="321">IF(AF$1="Rejected",W71,IF(AG71="",W71,SUM(W71,AG71)))</f>
        <v>0</v>
      </c>
      <c r="AE71" s="79">
        <f t="shared" ref="AE71:AE76" si="322">IF(AF$1="Rejected",X71,IF(AH71="",X71,SUM(X71,AH71)))</f>
        <v>0</v>
      </c>
      <c r="AF71" s="110">
        <f t="shared" ref="AF71:AF77" si="323">IF(AD$1="","",SUM(AD71:AE71))</f>
        <v>0</v>
      </c>
      <c r="AG71" s="534"/>
      <c r="AH71" s="534"/>
      <c r="AI71" s="382"/>
      <c r="AJ71" s="323"/>
      <c r="AK71" s="79">
        <f t="shared" ref="AK71:AK76" si="324">IF(AM$1="Rejected",AD71,IF(AN71="",AD71,SUM(AD71,AN71)))</f>
        <v>0</v>
      </c>
      <c r="AL71" s="79">
        <f t="shared" ref="AL71:AL76" si="325">IF(AM$1="Rejected",AE71,IF(AO71="",AE71,SUM(AE71,AO71)))</f>
        <v>0</v>
      </c>
      <c r="AM71" s="110">
        <f t="shared" ref="AM71:AM77" si="326">IF(AK$1="","",SUM(AK71:AL71))</f>
        <v>0</v>
      </c>
      <c r="AN71" s="534"/>
      <c r="AO71" s="534"/>
      <c r="AP71" s="382"/>
      <c r="AQ71" s="323"/>
      <c r="AR71" s="79">
        <f t="shared" ref="AR71:AR76" si="327">IF(AT$1="Rejected",AK71,IF(AU71="",AK71,SUM(AK71,AU71)))</f>
        <v>0</v>
      </c>
      <c r="AS71" s="79">
        <f t="shared" ref="AS71:AS76" si="328">IF(AT$1="Rejected",AL71,IF(AV71="",AL71,SUM(AL71,AV71)))</f>
        <v>0</v>
      </c>
      <c r="AT71" s="110">
        <f t="shared" ref="AT71:AT77" si="329">IF(AR$1="","",SUM(AR71:AS71))</f>
        <v>0</v>
      </c>
      <c r="AU71" s="534"/>
      <c r="AV71" s="534"/>
      <c r="AW71" s="382"/>
      <c r="AX71" s="323"/>
      <c r="AY71" s="79">
        <f t="shared" ref="AY71:AY76" si="330">IF(BA$1="Rejected",AR71,IF(BB71="",AR71,SUM(AR71,BB71)))</f>
        <v>0</v>
      </c>
      <c r="AZ71" s="79">
        <f t="shared" ref="AZ71:AZ76" si="331">IF(BA$1="Rejected",AS71,IF(BC71="",AS71,SUM(AS71,BC71)))</f>
        <v>0</v>
      </c>
      <c r="BA71" s="110">
        <f t="shared" ref="BA71:BA77" si="332">IF(AY$1="","",SUM(AY71:AZ71))</f>
        <v>0</v>
      </c>
      <c r="BB71" s="534"/>
      <c r="BC71" s="534"/>
      <c r="BD71" s="382"/>
      <c r="BE71" s="323"/>
      <c r="BF71" s="79">
        <f t="shared" ref="BF71:BF76" si="333">IF(BH$1="Rejected",AY71,IF(BI71="",AY71,SUM(AY71,BI71)))</f>
        <v>0</v>
      </c>
      <c r="BG71" s="79">
        <f t="shared" ref="BG71:BG76" si="334">IF(BH$1="Rejected",AZ71,IF(BJ71="",AZ71,SUM(AZ71,BJ71)))</f>
        <v>0</v>
      </c>
      <c r="BH71" s="110">
        <f t="shared" ref="BH71:BH77" si="335">IF(BF$1="","",SUM(BF71:BG71))</f>
        <v>0</v>
      </c>
      <c r="BI71" s="534"/>
      <c r="BJ71" s="534"/>
      <c r="BK71" s="382"/>
      <c r="BL71" s="323"/>
      <c r="BM71" s="79">
        <f t="shared" ref="BM71:BM76" si="336">IF(BO$1="Rejected",BF71,IF(BP71="",BF71,SUM(BF71,BP71)))</f>
        <v>0</v>
      </c>
      <c r="BN71" s="79">
        <f t="shared" ref="BN71:BN76" si="337">IF(BO$1="Rejected",BG71,IF(BQ71="",BG71,SUM(BG71,BQ71)))</f>
        <v>0</v>
      </c>
      <c r="BO71" s="110">
        <f t="shared" ref="BO71:BO77" si="338">IF(BM$1="","",SUM(BM71:BN71))</f>
        <v>0</v>
      </c>
      <c r="BP71" s="534"/>
      <c r="BQ71" s="534"/>
      <c r="BR71" s="382"/>
      <c r="BS71" s="323"/>
      <c r="BT71" s="79">
        <f t="shared" ref="BT71:BT76" si="339">IF(BV$1="Rejected",BM71,IF(BW71="",BM71,SUM(BM71,BW71)))</f>
        <v>0</v>
      </c>
      <c r="BU71" s="79">
        <f t="shared" ref="BU71:BU76" si="340">IF(BV$1="Rejected",BN71,IF(BX71="",BN71,SUM(BN71,BX71)))</f>
        <v>0</v>
      </c>
      <c r="BV71" s="110">
        <f t="shared" ref="BV71:BV77" si="341">IF(BT$1="","",SUM(BT71:BU71))</f>
        <v>0</v>
      </c>
      <c r="BW71" s="534"/>
      <c r="BX71" s="534"/>
      <c r="BY71" s="382"/>
      <c r="BZ71" s="323"/>
      <c r="CA71" s="79">
        <f t="shared" ref="CA71:CA76" si="342">IF(CC$1="Rejected",BT71,IF(CD71="",BT71,SUM(BT71,CD71)))</f>
        <v>0</v>
      </c>
      <c r="CB71" s="79">
        <f t="shared" ref="CB71:CB76" si="343">IF(CC$1="Rejected",BU71,IF(CE71="",BU71,SUM(BU71,CE71)))</f>
        <v>0</v>
      </c>
      <c r="CC71" s="110">
        <f t="shared" ref="CC71:CC77" si="344">IF(CA$1="","",SUM(CA71:CB71))</f>
        <v>0</v>
      </c>
      <c r="CD71" s="534"/>
      <c r="CE71" s="534"/>
      <c r="CF71" s="382"/>
      <c r="CG71" s="323"/>
      <c r="CH71" s="79">
        <f t="shared" ref="CH71:CH76" si="345">IF(CJ$1="Rejected",CA71,IF(CK71="",CA71,SUM(CA71,CK71)))</f>
        <v>0</v>
      </c>
      <c r="CI71" s="79">
        <f t="shared" ref="CI71:CI76" si="346">IF(CJ$1="Rejected",CB71,IF(CL71="",CB71,SUM(CB71,CL71)))</f>
        <v>0</v>
      </c>
      <c r="CJ71" s="110">
        <f t="shared" ref="CJ71:CJ77" si="347">IF(CH$1="","",SUM(CH71:CI71))</f>
        <v>0</v>
      </c>
      <c r="CK71" s="534"/>
      <c r="CL71" s="534"/>
      <c r="CM71" s="382"/>
      <c r="CN71" s="323"/>
      <c r="CO71" s="79">
        <f t="shared" ref="CO71:CO76" si="348">IF(CQ$1="Rejected",CH71,IF(CR71="",CH71,SUM(CH71,CR71)))</f>
        <v>0</v>
      </c>
      <c r="CP71" s="79">
        <f t="shared" ref="CP71:CP76" si="349">IF(CQ$1="Rejected",CI71,IF(CS71="",CI71,SUM(CI71,CS71)))</f>
        <v>0</v>
      </c>
      <c r="CQ71" s="110">
        <f t="shared" ref="CQ71:CQ77" si="350">IF(CO$1="","",SUM(CO71:CP71))</f>
        <v>0</v>
      </c>
      <c r="CR71" s="534"/>
      <c r="CS71" s="534"/>
      <c r="CT71" s="382"/>
      <c r="CU71" s="323"/>
      <c r="CV71" s="79">
        <f t="shared" ref="CV71:CV76" si="351">IF(CX$1="Rejected",CO71,IF(CY71="",CO71,SUM(CO71,CY71)))</f>
        <v>0</v>
      </c>
      <c r="CW71" s="79">
        <f t="shared" ref="CW71:CW76" si="352">IF(CX$1="Rejected",CP71,IF(CZ71="",CP71,SUM(CP71,CZ71)))</f>
        <v>0</v>
      </c>
      <c r="CX71" s="110">
        <f t="shared" ref="CX71:CX77" si="353">IF(CV$1="","",SUM(CV71:CW71))</f>
        <v>0</v>
      </c>
      <c r="CY71" s="534"/>
      <c r="CZ71" s="534"/>
      <c r="DA71" s="382"/>
      <c r="DB71" s="323"/>
      <c r="DC71" s="79">
        <f t="shared" ref="DC71:DC76" si="354">IF(DE$1="Rejected",CV71,IF(DF71="",CV71,SUM(CV71,DF71)))</f>
        <v>0</v>
      </c>
      <c r="DD71" s="79">
        <f t="shared" ref="DD71:DD76" si="355">IF(DE$1="Rejected",CW71,IF(DG71="",CW71,SUM(CW71,DG71)))</f>
        <v>0</v>
      </c>
      <c r="DE71" s="110">
        <f t="shared" ref="DE71:DE77" si="356">IF(DC$1="","",SUM(DC71:DD71))</f>
        <v>0</v>
      </c>
      <c r="DF71" s="534"/>
      <c r="DG71" s="534"/>
      <c r="DH71" s="382"/>
      <c r="DI71" s="323"/>
      <c r="DJ71" s="79">
        <f t="shared" ref="DJ71:DJ76" si="357">IF(DL$1="Rejected",DC71,IF(DM71="",DC71,SUM(DC71,DM71)))</f>
        <v>0</v>
      </c>
      <c r="DK71" s="79">
        <f t="shared" ref="DK71:DK76" si="358">IF(DL$1="Rejected",DD71,IF(DN71="",DD71,SUM(DD71,DN71)))</f>
        <v>0</v>
      </c>
      <c r="DL71" s="110">
        <f t="shared" ref="DL71:DL77" si="359">IF(DJ$1="","",SUM(DJ71:DK71))</f>
        <v>0</v>
      </c>
      <c r="DM71" s="534"/>
      <c r="DN71" s="534"/>
      <c r="DO71" s="382"/>
      <c r="DP71" s="323"/>
      <c r="DQ71" s="79">
        <f t="shared" ref="DQ71:DQ76" si="360">IF(DS$1="Rejected",DJ71,IF(DT71="",DJ71,SUM(DJ71,DT71)))</f>
        <v>0</v>
      </c>
      <c r="DR71" s="79">
        <f t="shared" ref="DR71:DR76" si="361">IF(DS$1="Rejected",DK71,IF(DU71="",DK71,SUM(DK71,DU71)))</f>
        <v>0</v>
      </c>
      <c r="DS71" s="110">
        <f t="shared" ref="DS71:DS77" si="362">IF(DQ$1="","",SUM(DQ71:DR71))</f>
        <v>0</v>
      </c>
      <c r="DT71" s="534"/>
      <c r="DU71" s="534"/>
      <c r="DV71" s="382"/>
    </row>
    <row r="72" spans="1:126" outlineLevel="1" x14ac:dyDescent="0.2">
      <c r="A72" s="333" t="s">
        <v>14</v>
      </c>
      <c r="B72" s="157"/>
      <c r="C72" s="56"/>
      <c r="D72" s="56"/>
      <c r="E72" s="110">
        <f t="shared" si="311"/>
        <v>0</v>
      </c>
      <c r="F72" s="147"/>
      <c r="G72" s="18"/>
      <c r="H72" s="322" t="s">
        <v>363</v>
      </c>
      <c r="I72" s="79">
        <f t="shared" si="312"/>
        <v>0</v>
      </c>
      <c r="J72" s="79">
        <f t="shared" si="313"/>
        <v>0</v>
      </c>
      <c r="K72" s="110">
        <f t="shared" si="314"/>
        <v>0</v>
      </c>
      <c r="L72" s="535"/>
      <c r="M72" s="535"/>
      <c r="N72" s="407"/>
      <c r="O72" s="323"/>
      <c r="P72" s="79">
        <f t="shared" si="315"/>
        <v>0</v>
      </c>
      <c r="Q72" s="79">
        <f t="shared" si="316"/>
        <v>0</v>
      </c>
      <c r="R72" s="110">
        <f t="shared" si="317"/>
        <v>0</v>
      </c>
      <c r="S72" s="535"/>
      <c r="T72" s="535"/>
      <c r="U72" s="407"/>
      <c r="V72" s="323"/>
      <c r="W72" s="79">
        <f t="shared" si="318"/>
        <v>0</v>
      </c>
      <c r="X72" s="79">
        <f t="shared" si="319"/>
        <v>0</v>
      </c>
      <c r="Y72" s="110">
        <f t="shared" si="320"/>
        <v>0</v>
      </c>
      <c r="Z72" s="535"/>
      <c r="AA72" s="535"/>
      <c r="AB72" s="407"/>
      <c r="AC72" s="323"/>
      <c r="AD72" s="79">
        <f t="shared" si="321"/>
        <v>0</v>
      </c>
      <c r="AE72" s="79">
        <f t="shared" si="322"/>
        <v>0</v>
      </c>
      <c r="AF72" s="110">
        <f t="shared" si="323"/>
        <v>0</v>
      </c>
      <c r="AG72" s="535"/>
      <c r="AH72" s="535"/>
      <c r="AI72" s="407"/>
      <c r="AJ72" s="323"/>
      <c r="AK72" s="79">
        <f t="shared" si="324"/>
        <v>0</v>
      </c>
      <c r="AL72" s="79">
        <f t="shared" si="325"/>
        <v>0</v>
      </c>
      <c r="AM72" s="110">
        <f t="shared" si="326"/>
        <v>0</v>
      </c>
      <c r="AN72" s="535"/>
      <c r="AO72" s="535"/>
      <c r="AP72" s="407"/>
      <c r="AQ72" s="323"/>
      <c r="AR72" s="79">
        <f t="shared" si="327"/>
        <v>0</v>
      </c>
      <c r="AS72" s="79">
        <f t="shared" si="328"/>
        <v>0</v>
      </c>
      <c r="AT72" s="110">
        <f t="shared" si="329"/>
        <v>0</v>
      </c>
      <c r="AU72" s="535"/>
      <c r="AV72" s="535"/>
      <c r="AW72" s="407"/>
      <c r="AX72" s="323"/>
      <c r="AY72" s="79">
        <f t="shared" si="330"/>
        <v>0</v>
      </c>
      <c r="AZ72" s="79">
        <f t="shared" si="331"/>
        <v>0</v>
      </c>
      <c r="BA72" s="110">
        <f t="shared" si="332"/>
        <v>0</v>
      </c>
      <c r="BB72" s="535"/>
      <c r="BC72" s="535"/>
      <c r="BD72" s="407"/>
      <c r="BE72" s="323"/>
      <c r="BF72" s="79">
        <f t="shared" si="333"/>
        <v>0</v>
      </c>
      <c r="BG72" s="79">
        <f t="shared" si="334"/>
        <v>0</v>
      </c>
      <c r="BH72" s="110">
        <f t="shared" si="335"/>
        <v>0</v>
      </c>
      <c r="BI72" s="535"/>
      <c r="BJ72" s="535"/>
      <c r="BK72" s="407"/>
      <c r="BL72" s="323"/>
      <c r="BM72" s="79">
        <f t="shared" si="336"/>
        <v>0</v>
      </c>
      <c r="BN72" s="79">
        <f t="shared" si="337"/>
        <v>0</v>
      </c>
      <c r="BO72" s="110">
        <f t="shared" si="338"/>
        <v>0</v>
      </c>
      <c r="BP72" s="535"/>
      <c r="BQ72" s="535"/>
      <c r="BR72" s="407"/>
      <c r="BS72" s="323"/>
      <c r="BT72" s="79">
        <f t="shared" si="339"/>
        <v>0</v>
      </c>
      <c r="BU72" s="79">
        <f t="shared" si="340"/>
        <v>0</v>
      </c>
      <c r="BV72" s="110">
        <f t="shared" si="341"/>
        <v>0</v>
      </c>
      <c r="BW72" s="535"/>
      <c r="BX72" s="535"/>
      <c r="BY72" s="407"/>
      <c r="BZ72" s="323"/>
      <c r="CA72" s="79">
        <f t="shared" si="342"/>
        <v>0</v>
      </c>
      <c r="CB72" s="79">
        <f t="shared" si="343"/>
        <v>0</v>
      </c>
      <c r="CC72" s="110">
        <f t="shared" si="344"/>
        <v>0</v>
      </c>
      <c r="CD72" s="535"/>
      <c r="CE72" s="535"/>
      <c r="CF72" s="407"/>
      <c r="CG72" s="323"/>
      <c r="CH72" s="79">
        <f t="shared" si="345"/>
        <v>0</v>
      </c>
      <c r="CI72" s="79">
        <f t="shared" si="346"/>
        <v>0</v>
      </c>
      <c r="CJ72" s="110">
        <f t="shared" si="347"/>
        <v>0</v>
      </c>
      <c r="CK72" s="535"/>
      <c r="CL72" s="535"/>
      <c r="CM72" s="407"/>
      <c r="CN72" s="323"/>
      <c r="CO72" s="79">
        <f t="shared" si="348"/>
        <v>0</v>
      </c>
      <c r="CP72" s="79">
        <f t="shared" si="349"/>
        <v>0</v>
      </c>
      <c r="CQ72" s="110">
        <f t="shared" si="350"/>
        <v>0</v>
      </c>
      <c r="CR72" s="535"/>
      <c r="CS72" s="535"/>
      <c r="CT72" s="407"/>
      <c r="CU72" s="323"/>
      <c r="CV72" s="79">
        <f t="shared" si="351"/>
        <v>0</v>
      </c>
      <c r="CW72" s="79">
        <f t="shared" si="352"/>
        <v>0</v>
      </c>
      <c r="CX72" s="110">
        <f t="shared" si="353"/>
        <v>0</v>
      </c>
      <c r="CY72" s="535"/>
      <c r="CZ72" s="535"/>
      <c r="DA72" s="407"/>
      <c r="DB72" s="323"/>
      <c r="DC72" s="79">
        <f t="shared" si="354"/>
        <v>0</v>
      </c>
      <c r="DD72" s="79">
        <f t="shared" si="355"/>
        <v>0</v>
      </c>
      <c r="DE72" s="110">
        <f t="shared" si="356"/>
        <v>0</v>
      </c>
      <c r="DF72" s="535"/>
      <c r="DG72" s="535"/>
      <c r="DH72" s="407"/>
      <c r="DI72" s="323"/>
      <c r="DJ72" s="79">
        <f t="shared" si="357"/>
        <v>0</v>
      </c>
      <c r="DK72" s="79">
        <f t="shared" si="358"/>
        <v>0</v>
      </c>
      <c r="DL72" s="110">
        <f t="shared" si="359"/>
        <v>0</v>
      </c>
      <c r="DM72" s="535"/>
      <c r="DN72" s="535"/>
      <c r="DO72" s="407"/>
      <c r="DP72" s="323"/>
      <c r="DQ72" s="79">
        <f t="shared" si="360"/>
        <v>0</v>
      </c>
      <c r="DR72" s="79">
        <f t="shared" si="361"/>
        <v>0</v>
      </c>
      <c r="DS72" s="110">
        <f t="shared" si="362"/>
        <v>0</v>
      </c>
      <c r="DT72" s="535"/>
      <c r="DU72" s="535"/>
      <c r="DV72" s="407"/>
    </row>
    <row r="73" spans="1:126" outlineLevel="1" x14ac:dyDescent="0.2">
      <c r="A73" s="334" t="s">
        <v>163</v>
      </c>
      <c r="B73" s="157" t="s">
        <v>29</v>
      </c>
      <c r="C73" s="56"/>
      <c r="D73" s="56"/>
      <c r="E73" s="110">
        <f t="shared" si="311"/>
        <v>0</v>
      </c>
      <c r="F73" s="147"/>
      <c r="G73" s="18" t="s">
        <v>162</v>
      </c>
      <c r="H73" s="322" t="s">
        <v>363</v>
      </c>
      <c r="I73" s="79">
        <f t="shared" si="312"/>
        <v>0</v>
      </c>
      <c r="J73" s="79">
        <f t="shared" si="313"/>
        <v>0</v>
      </c>
      <c r="K73" s="110">
        <f t="shared" si="314"/>
        <v>0</v>
      </c>
      <c r="L73" s="535"/>
      <c r="M73" s="535"/>
      <c r="N73" s="407"/>
      <c r="O73" s="323"/>
      <c r="P73" s="79">
        <f t="shared" si="315"/>
        <v>0</v>
      </c>
      <c r="Q73" s="79">
        <f t="shared" si="316"/>
        <v>0</v>
      </c>
      <c r="R73" s="110">
        <f t="shared" si="317"/>
        <v>0</v>
      </c>
      <c r="S73" s="535"/>
      <c r="T73" s="535"/>
      <c r="U73" s="407"/>
      <c r="V73" s="323"/>
      <c r="W73" s="79">
        <f t="shared" si="318"/>
        <v>0</v>
      </c>
      <c r="X73" s="79">
        <f t="shared" si="319"/>
        <v>0</v>
      </c>
      <c r="Y73" s="110">
        <f t="shared" si="320"/>
        <v>0</v>
      </c>
      <c r="Z73" s="535"/>
      <c r="AA73" s="535"/>
      <c r="AB73" s="407"/>
      <c r="AC73" s="323"/>
      <c r="AD73" s="79">
        <f t="shared" si="321"/>
        <v>0</v>
      </c>
      <c r="AE73" s="79">
        <f t="shared" si="322"/>
        <v>0</v>
      </c>
      <c r="AF73" s="110">
        <f t="shared" si="323"/>
        <v>0</v>
      </c>
      <c r="AG73" s="535"/>
      <c r="AH73" s="535"/>
      <c r="AI73" s="407"/>
      <c r="AJ73" s="323"/>
      <c r="AK73" s="79">
        <f t="shared" si="324"/>
        <v>0</v>
      </c>
      <c r="AL73" s="79">
        <f t="shared" si="325"/>
        <v>0</v>
      </c>
      <c r="AM73" s="110">
        <f t="shared" si="326"/>
        <v>0</v>
      </c>
      <c r="AN73" s="535"/>
      <c r="AO73" s="535"/>
      <c r="AP73" s="407"/>
      <c r="AQ73" s="323"/>
      <c r="AR73" s="79">
        <f t="shared" si="327"/>
        <v>0</v>
      </c>
      <c r="AS73" s="79">
        <f t="shared" si="328"/>
        <v>0</v>
      </c>
      <c r="AT73" s="110">
        <f t="shared" si="329"/>
        <v>0</v>
      </c>
      <c r="AU73" s="535"/>
      <c r="AV73" s="535"/>
      <c r="AW73" s="407"/>
      <c r="AX73" s="323"/>
      <c r="AY73" s="79">
        <f t="shared" si="330"/>
        <v>0</v>
      </c>
      <c r="AZ73" s="79">
        <f t="shared" si="331"/>
        <v>0</v>
      </c>
      <c r="BA73" s="110">
        <f t="shared" si="332"/>
        <v>0</v>
      </c>
      <c r="BB73" s="535"/>
      <c r="BC73" s="535"/>
      <c r="BD73" s="407"/>
      <c r="BE73" s="323"/>
      <c r="BF73" s="79">
        <f t="shared" si="333"/>
        <v>0</v>
      </c>
      <c r="BG73" s="79">
        <f t="shared" si="334"/>
        <v>0</v>
      </c>
      <c r="BH73" s="110">
        <f t="shared" si="335"/>
        <v>0</v>
      </c>
      <c r="BI73" s="535"/>
      <c r="BJ73" s="535"/>
      <c r="BK73" s="407"/>
      <c r="BL73" s="323"/>
      <c r="BM73" s="79">
        <f t="shared" si="336"/>
        <v>0</v>
      </c>
      <c r="BN73" s="79">
        <f t="shared" si="337"/>
        <v>0</v>
      </c>
      <c r="BO73" s="110">
        <f t="shared" si="338"/>
        <v>0</v>
      </c>
      <c r="BP73" s="535"/>
      <c r="BQ73" s="535"/>
      <c r="BR73" s="407"/>
      <c r="BS73" s="323"/>
      <c r="BT73" s="79">
        <f t="shared" si="339"/>
        <v>0</v>
      </c>
      <c r="BU73" s="79">
        <f t="shared" si="340"/>
        <v>0</v>
      </c>
      <c r="BV73" s="110">
        <f t="shared" si="341"/>
        <v>0</v>
      </c>
      <c r="BW73" s="535"/>
      <c r="BX73" s="535"/>
      <c r="BY73" s="407"/>
      <c r="BZ73" s="323"/>
      <c r="CA73" s="79">
        <f t="shared" si="342"/>
        <v>0</v>
      </c>
      <c r="CB73" s="79">
        <f t="shared" si="343"/>
        <v>0</v>
      </c>
      <c r="CC73" s="110">
        <f t="shared" si="344"/>
        <v>0</v>
      </c>
      <c r="CD73" s="535"/>
      <c r="CE73" s="535"/>
      <c r="CF73" s="407"/>
      <c r="CG73" s="323"/>
      <c r="CH73" s="79">
        <f t="shared" si="345"/>
        <v>0</v>
      </c>
      <c r="CI73" s="79">
        <f t="shared" si="346"/>
        <v>0</v>
      </c>
      <c r="CJ73" s="110">
        <f t="shared" si="347"/>
        <v>0</v>
      </c>
      <c r="CK73" s="535"/>
      <c r="CL73" s="535"/>
      <c r="CM73" s="407"/>
      <c r="CN73" s="323"/>
      <c r="CO73" s="79">
        <f t="shared" si="348"/>
        <v>0</v>
      </c>
      <c r="CP73" s="79">
        <f t="shared" si="349"/>
        <v>0</v>
      </c>
      <c r="CQ73" s="110">
        <f t="shared" si="350"/>
        <v>0</v>
      </c>
      <c r="CR73" s="535"/>
      <c r="CS73" s="535"/>
      <c r="CT73" s="407"/>
      <c r="CU73" s="323"/>
      <c r="CV73" s="79">
        <f t="shared" si="351"/>
        <v>0</v>
      </c>
      <c r="CW73" s="79">
        <f t="shared" si="352"/>
        <v>0</v>
      </c>
      <c r="CX73" s="110">
        <f t="shared" si="353"/>
        <v>0</v>
      </c>
      <c r="CY73" s="535"/>
      <c r="CZ73" s="535"/>
      <c r="DA73" s="407"/>
      <c r="DB73" s="323"/>
      <c r="DC73" s="79">
        <f t="shared" si="354"/>
        <v>0</v>
      </c>
      <c r="DD73" s="79">
        <f t="shared" si="355"/>
        <v>0</v>
      </c>
      <c r="DE73" s="110">
        <f t="shared" si="356"/>
        <v>0</v>
      </c>
      <c r="DF73" s="535"/>
      <c r="DG73" s="535"/>
      <c r="DH73" s="407"/>
      <c r="DI73" s="323"/>
      <c r="DJ73" s="79">
        <f t="shared" si="357"/>
        <v>0</v>
      </c>
      <c r="DK73" s="79">
        <f t="shared" si="358"/>
        <v>0</v>
      </c>
      <c r="DL73" s="110">
        <f t="shared" si="359"/>
        <v>0</v>
      </c>
      <c r="DM73" s="535"/>
      <c r="DN73" s="535"/>
      <c r="DO73" s="407"/>
      <c r="DP73" s="323"/>
      <c r="DQ73" s="79">
        <f t="shared" si="360"/>
        <v>0</v>
      </c>
      <c r="DR73" s="79">
        <f t="shared" si="361"/>
        <v>0</v>
      </c>
      <c r="DS73" s="110">
        <f t="shared" si="362"/>
        <v>0</v>
      </c>
      <c r="DT73" s="535"/>
      <c r="DU73" s="535"/>
      <c r="DV73" s="407"/>
    </row>
    <row r="74" spans="1:126" outlineLevel="1" x14ac:dyDescent="0.2">
      <c r="A74" s="333" t="s">
        <v>32</v>
      </c>
      <c r="B74" s="157" t="s">
        <v>31</v>
      </c>
      <c r="C74" s="56"/>
      <c r="D74" s="56"/>
      <c r="E74" s="110">
        <f t="shared" si="311"/>
        <v>0</v>
      </c>
      <c r="F74" s="147"/>
      <c r="H74" s="322" t="s">
        <v>363</v>
      </c>
      <c r="I74" s="79">
        <f t="shared" si="312"/>
        <v>0</v>
      </c>
      <c r="J74" s="79">
        <f t="shared" si="313"/>
        <v>0</v>
      </c>
      <c r="K74" s="110">
        <f t="shared" si="314"/>
        <v>0</v>
      </c>
      <c r="L74" s="535"/>
      <c r="M74" s="535"/>
      <c r="N74" s="407"/>
      <c r="O74" s="323"/>
      <c r="P74" s="79">
        <f t="shared" si="315"/>
        <v>0</v>
      </c>
      <c r="Q74" s="79">
        <f t="shared" si="316"/>
        <v>0</v>
      </c>
      <c r="R74" s="110">
        <f t="shared" si="317"/>
        <v>0</v>
      </c>
      <c r="S74" s="535"/>
      <c r="T74" s="535"/>
      <c r="U74" s="407"/>
      <c r="V74" s="323"/>
      <c r="W74" s="79">
        <f t="shared" si="318"/>
        <v>0</v>
      </c>
      <c r="X74" s="79">
        <f t="shared" si="319"/>
        <v>0</v>
      </c>
      <c r="Y74" s="110">
        <f t="shared" si="320"/>
        <v>0</v>
      </c>
      <c r="Z74" s="535"/>
      <c r="AA74" s="535"/>
      <c r="AB74" s="407"/>
      <c r="AC74" s="323"/>
      <c r="AD74" s="79">
        <f t="shared" si="321"/>
        <v>0</v>
      </c>
      <c r="AE74" s="79">
        <f t="shared" si="322"/>
        <v>0</v>
      </c>
      <c r="AF74" s="110">
        <f t="shared" si="323"/>
        <v>0</v>
      </c>
      <c r="AG74" s="535"/>
      <c r="AH74" s="535"/>
      <c r="AI74" s="407"/>
      <c r="AJ74" s="323"/>
      <c r="AK74" s="79">
        <f t="shared" si="324"/>
        <v>0</v>
      </c>
      <c r="AL74" s="79">
        <f t="shared" si="325"/>
        <v>0</v>
      </c>
      <c r="AM74" s="110">
        <f t="shared" si="326"/>
        <v>0</v>
      </c>
      <c r="AN74" s="535"/>
      <c r="AO74" s="535"/>
      <c r="AP74" s="407"/>
      <c r="AQ74" s="323"/>
      <c r="AR74" s="79">
        <f t="shared" si="327"/>
        <v>0</v>
      </c>
      <c r="AS74" s="79">
        <f t="shared" si="328"/>
        <v>0</v>
      </c>
      <c r="AT74" s="110">
        <f t="shared" si="329"/>
        <v>0</v>
      </c>
      <c r="AU74" s="535"/>
      <c r="AV74" s="535"/>
      <c r="AW74" s="407"/>
      <c r="AX74" s="323"/>
      <c r="AY74" s="79">
        <f t="shared" si="330"/>
        <v>0</v>
      </c>
      <c r="AZ74" s="79">
        <f t="shared" si="331"/>
        <v>0</v>
      </c>
      <c r="BA74" s="110">
        <f t="shared" si="332"/>
        <v>0</v>
      </c>
      <c r="BB74" s="535"/>
      <c r="BC74" s="535"/>
      <c r="BD74" s="407"/>
      <c r="BE74" s="323"/>
      <c r="BF74" s="79">
        <f t="shared" si="333"/>
        <v>0</v>
      </c>
      <c r="BG74" s="79">
        <f t="shared" si="334"/>
        <v>0</v>
      </c>
      <c r="BH74" s="110">
        <f t="shared" si="335"/>
        <v>0</v>
      </c>
      <c r="BI74" s="535"/>
      <c r="BJ74" s="535"/>
      <c r="BK74" s="407"/>
      <c r="BL74" s="323"/>
      <c r="BM74" s="79">
        <f t="shared" si="336"/>
        <v>0</v>
      </c>
      <c r="BN74" s="79">
        <f t="shared" si="337"/>
        <v>0</v>
      </c>
      <c r="BO74" s="110">
        <f t="shared" si="338"/>
        <v>0</v>
      </c>
      <c r="BP74" s="535"/>
      <c r="BQ74" s="535"/>
      <c r="BR74" s="407"/>
      <c r="BS74" s="323"/>
      <c r="BT74" s="79">
        <f t="shared" si="339"/>
        <v>0</v>
      </c>
      <c r="BU74" s="79">
        <f t="shared" si="340"/>
        <v>0</v>
      </c>
      <c r="BV74" s="110">
        <f t="shared" si="341"/>
        <v>0</v>
      </c>
      <c r="BW74" s="535"/>
      <c r="BX74" s="535"/>
      <c r="BY74" s="407"/>
      <c r="BZ74" s="323"/>
      <c r="CA74" s="79">
        <f t="shared" si="342"/>
        <v>0</v>
      </c>
      <c r="CB74" s="79">
        <f t="shared" si="343"/>
        <v>0</v>
      </c>
      <c r="CC74" s="110">
        <f t="shared" si="344"/>
        <v>0</v>
      </c>
      <c r="CD74" s="535"/>
      <c r="CE74" s="535"/>
      <c r="CF74" s="407"/>
      <c r="CG74" s="323"/>
      <c r="CH74" s="79">
        <f t="shared" si="345"/>
        <v>0</v>
      </c>
      <c r="CI74" s="79">
        <f t="shared" si="346"/>
        <v>0</v>
      </c>
      <c r="CJ74" s="110">
        <f t="shared" si="347"/>
        <v>0</v>
      </c>
      <c r="CK74" s="535"/>
      <c r="CL74" s="535"/>
      <c r="CM74" s="407"/>
      <c r="CN74" s="323"/>
      <c r="CO74" s="79">
        <f t="shared" si="348"/>
        <v>0</v>
      </c>
      <c r="CP74" s="79">
        <f t="shared" si="349"/>
        <v>0</v>
      </c>
      <c r="CQ74" s="110">
        <f t="shared" si="350"/>
        <v>0</v>
      </c>
      <c r="CR74" s="535"/>
      <c r="CS74" s="535"/>
      <c r="CT74" s="407"/>
      <c r="CU74" s="323"/>
      <c r="CV74" s="79">
        <f t="shared" si="351"/>
        <v>0</v>
      </c>
      <c r="CW74" s="79">
        <f t="shared" si="352"/>
        <v>0</v>
      </c>
      <c r="CX74" s="110">
        <f t="shared" si="353"/>
        <v>0</v>
      </c>
      <c r="CY74" s="535"/>
      <c r="CZ74" s="535"/>
      <c r="DA74" s="407"/>
      <c r="DB74" s="323"/>
      <c r="DC74" s="79">
        <f t="shared" si="354"/>
        <v>0</v>
      </c>
      <c r="DD74" s="79">
        <f t="shared" si="355"/>
        <v>0</v>
      </c>
      <c r="DE74" s="110">
        <f t="shared" si="356"/>
        <v>0</v>
      </c>
      <c r="DF74" s="535"/>
      <c r="DG74" s="535"/>
      <c r="DH74" s="407"/>
      <c r="DI74" s="323"/>
      <c r="DJ74" s="79">
        <f t="shared" si="357"/>
        <v>0</v>
      </c>
      <c r="DK74" s="79">
        <f t="shared" si="358"/>
        <v>0</v>
      </c>
      <c r="DL74" s="110">
        <f t="shared" si="359"/>
        <v>0</v>
      </c>
      <c r="DM74" s="535"/>
      <c r="DN74" s="535"/>
      <c r="DO74" s="407"/>
      <c r="DP74" s="323"/>
      <c r="DQ74" s="79">
        <f t="shared" si="360"/>
        <v>0</v>
      </c>
      <c r="DR74" s="79">
        <f t="shared" si="361"/>
        <v>0</v>
      </c>
      <c r="DS74" s="110">
        <f t="shared" si="362"/>
        <v>0</v>
      </c>
      <c r="DT74" s="535"/>
      <c r="DU74" s="535"/>
      <c r="DV74" s="407"/>
    </row>
    <row r="75" spans="1:126" outlineLevel="1" x14ac:dyDescent="0.2">
      <c r="A75" s="333" t="s">
        <v>224</v>
      </c>
      <c r="B75" s="157" t="s">
        <v>118</v>
      </c>
      <c r="C75" s="56"/>
      <c r="D75" s="56"/>
      <c r="E75" s="110">
        <f t="shared" si="311"/>
        <v>0</v>
      </c>
      <c r="F75" s="147"/>
      <c r="H75" s="322" t="s">
        <v>363</v>
      </c>
      <c r="I75" s="79">
        <f t="shared" si="312"/>
        <v>0</v>
      </c>
      <c r="J75" s="79">
        <f t="shared" si="313"/>
        <v>0</v>
      </c>
      <c r="K75" s="110">
        <f t="shared" si="314"/>
        <v>0</v>
      </c>
      <c r="L75" s="535"/>
      <c r="M75" s="535"/>
      <c r="N75" s="407"/>
      <c r="O75" s="323"/>
      <c r="P75" s="79">
        <f t="shared" si="315"/>
        <v>0</v>
      </c>
      <c r="Q75" s="79">
        <f t="shared" si="316"/>
        <v>0</v>
      </c>
      <c r="R75" s="110">
        <f t="shared" si="317"/>
        <v>0</v>
      </c>
      <c r="S75" s="535"/>
      <c r="T75" s="535"/>
      <c r="U75" s="407"/>
      <c r="V75" s="323"/>
      <c r="W75" s="79">
        <f t="shared" si="318"/>
        <v>0</v>
      </c>
      <c r="X75" s="79">
        <f t="shared" si="319"/>
        <v>0</v>
      </c>
      <c r="Y75" s="110">
        <f t="shared" si="320"/>
        <v>0</v>
      </c>
      <c r="Z75" s="535"/>
      <c r="AA75" s="535"/>
      <c r="AB75" s="407"/>
      <c r="AC75" s="323"/>
      <c r="AD75" s="79">
        <f t="shared" si="321"/>
        <v>0</v>
      </c>
      <c r="AE75" s="79">
        <f t="shared" si="322"/>
        <v>0</v>
      </c>
      <c r="AF75" s="110">
        <f t="shared" si="323"/>
        <v>0</v>
      </c>
      <c r="AG75" s="535"/>
      <c r="AH75" s="535"/>
      <c r="AI75" s="407"/>
      <c r="AJ75" s="323"/>
      <c r="AK75" s="79">
        <f t="shared" si="324"/>
        <v>0</v>
      </c>
      <c r="AL75" s="79">
        <f t="shared" si="325"/>
        <v>0</v>
      </c>
      <c r="AM75" s="110">
        <f t="shared" si="326"/>
        <v>0</v>
      </c>
      <c r="AN75" s="535"/>
      <c r="AO75" s="535"/>
      <c r="AP75" s="407"/>
      <c r="AQ75" s="323"/>
      <c r="AR75" s="79">
        <f t="shared" si="327"/>
        <v>0</v>
      </c>
      <c r="AS75" s="79">
        <f t="shared" si="328"/>
        <v>0</v>
      </c>
      <c r="AT75" s="110">
        <f t="shared" si="329"/>
        <v>0</v>
      </c>
      <c r="AU75" s="535"/>
      <c r="AV75" s="535"/>
      <c r="AW75" s="407"/>
      <c r="AX75" s="323"/>
      <c r="AY75" s="79">
        <f t="shared" si="330"/>
        <v>0</v>
      </c>
      <c r="AZ75" s="79">
        <f t="shared" si="331"/>
        <v>0</v>
      </c>
      <c r="BA75" s="110">
        <f t="shared" si="332"/>
        <v>0</v>
      </c>
      <c r="BB75" s="535"/>
      <c r="BC75" s="535"/>
      <c r="BD75" s="407"/>
      <c r="BE75" s="323"/>
      <c r="BF75" s="79">
        <f t="shared" si="333"/>
        <v>0</v>
      </c>
      <c r="BG75" s="79">
        <f t="shared" si="334"/>
        <v>0</v>
      </c>
      <c r="BH75" s="110">
        <f t="shared" si="335"/>
        <v>0</v>
      </c>
      <c r="BI75" s="535"/>
      <c r="BJ75" s="535"/>
      <c r="BK75" s="407"/>
      <c r="BL75" s="323"/>
      <c r="BM75" s="79">
        <f t="shared" si="336"/>
        <v>0</v>
      </c>
      <c r="BN75" s="79">
        <f t="shared" si="337"/>
        <v>0</v>
      </c>
      <c r="BO75" s="110">
        <f t="shared" si="338"/>
        <v>0</v>
      </c>
      <c r="BP75" s="535"/>
      <c r="BQ75" s="535"/>
      <c r="BR75" s="407"/>
      <c r="BS75" s="323"/>
      <c r="BT75" s="79">
        <f t="shared" si="339"/>
        <v>0</v>
      </c>
      <c r="BU75" s="79">
        <f t="shared" si="340"/>
        <v>0</v>
      </c>
      <c r="BV75" s="110">
        <f t="shared" si="341"/>
        <v>0</v>
      </c>
      <c r="BW75" s="535"/>
      <c r="BX75" s="535"/>
      <c r="BY75" s="407"/>
      <c r="BZ75" s="323"/>
      <c r="CA75" s="79">
        <f t="shared" si="342"/>
        <v>0</v>
      </c>
      <c r="CB75" s="79">
        <f t="shared" si="343"/>
        <v>0</v>
      </c>
      <c r="CC75" s="110">
        <f t="shared" si="344"/>
        <v>0</v>
      </c>
      <c r="CD75" s="535"/>
      <c r="CE75" s="535"/>
      <c r="CF75" s="407"/>
      <c r="CG75" s="323"/>
      <c r="CH75" s="79">
        <f t="shared" si="345"/>
        <v>0</v>
      </c>
      <c r="CI75" s="79">
        <f t="shared" si="346"/>
        <v>0</v>
      </c>
      <c r="CJ75" s="110">
        <f t="shared" si="347"/>
        <v>0</v>
      </c>
      <c r="CK75" s="535"/>
      <c r="CL75" s="535"/>
      <c r="CM75" s="407"/>
      <c r="CN75" s="323"/>
      <c r="CO75" s="79">
        <f t="shared" si="348"/>
        <v>0</v>
      </c>
      <c r="CP75" s="79">
        <f t="shared" si="349"/>
        <v>0</v>
      </c>
      <c r="CQ75" s="110">
        <f t="shared" si="350"/>
        <v>0</v>
      </c>
      <c r="CR75" s="535"/>
      <c r="CS75" s="535"/>
      <c r="CT75" s="407"/>
      <c r="CU75" s="323"/>
      <c r="CV75" s="79">
        <f t="shared" si="351"/>
        <v>0</v>
      </c>
      <c r="CW75" s="79">
        <f t="shared" si="352"/>
        <v>0</v>
      </c>
      <c r="CX75" s="110">
        <f t="shared" si="353"/>
        <v>0</v>
      </c>
      <c r="CY75" s="535"/>
      <c r="CZ75" s="535"/>
      <c r="DA75" s="407"/>
      <c r="DB75" s="323"/>
      <c r="DC75" s="79">
        <f t="shared" si="354"/>
        <v>0</v>
      </c>
      <c r="DD75" s="79">
        <f t="shared" si="355"/>
        <v>0</v>
      </c>
      <c r="DE75" s="110">
        <f t="shared" si="356"/>
        <v>0</v>
      </c>
      <c r="DF75" s="535"/>
      <c r="DG75" s="535"/>
      <c r="DH75" s="407"/>
      <c r="DI75" s="323"/>
      <c r="DJ75" s="79">
        <f t="shared" si="357"/>
        <v>0</v>
      </c>
      <c r="DK75" s="79">
        <f t="shared" si="358"/>
        <v>0</v>
      </c>
      <c r="DL75" s="110">
        <f t="shared" si="359"/>
        <v>0</v>
      </c>
      <c r="DM75" s="535"/>
      <c r="DN75" s="535"/>
      <c r="DO75" s="407"/>
      <c r="DP75" s="323"/>
      <c r="DQ75" s="79">
        <f t="shared" si="360"/>
        <v>0</v>
      </c>
      <c r="DR75" s="79">
        <f t="shared" si="361"/>
        <v>0</v>
      </c>
      <c r="DS75" s="110">
        <f t="shared" si="362"/>
        <v>0</v>
      </c>
      <c r="DT75" s="535"/>
      <c r="DU75" s="535"/>
      <c r="DV75" s="407"/>
    </row>
    <row r="76" spans="1:126" outlineLevel="1" x14ac:dyDescent="0.2">
      <c r="A76" s="333" t="s">
        <v>57</v>
      </c>
      <c r="B76" s="157" t="s">
        <v>60</v>
      </c>
      <c r="C76" s="56"/>
      <c r="D76" s="56"/>
      <c r="E76" s="110">
        <f t="shared" si="311"/>
        <v>0</v>
      </c>
      <c r="F76" s="147"/>
      <c r="H76" s="322" t="s">
        <v>363</v>
      </c>
      <c r="I76" s="79">
        <f t="shared" si="312"/>
        <v>0</v>
      </c>
      <c r="J76" s="79">
        <f t="shared" si="313"/>
        <v>0</v>
      </c>
      <c r="K76" s="110">
        <f t="shared" si="314"/>
        <v>0</v>
      </c>
      <c r="L76" s="535"/>
      <c r="M76" s="535"/>
      <c r="N76" s="407"/>
      <c r="O76" s="323"/>
      <c r="P76" s="79">
        <f t="shared" si="315"/>
        <v>0</v>
      </c>
      <c r="Q76" s="79">
        <f t="shared" si="316"/>
        <v>0</v>
      </c>
      <c r="R76" s="110">
        <f t="shared" si="317"/>
        <v>0</v>
      </c>
      <c r="S76" s="535"/>
      <c r="T76" s="535"/>
      <c r="U76" s="407"/>
      <c r="V76" s="323"/>
      <c r="W76" s="79">
        <f t="shared" si="318"/>
        <v>0</v>
      </c>
      <c r="X76" s="79">
        <f t="shared" si="319"/>
        <v>0</v>
      </c>
      <c r="Y76" s="110">
        <f t="shared" si="320"/>
        <v>0</v>
      </c>
      <c r="Z76" s="535"/>
      <c r="AA76" s="535"/>
      <c r="AB76" s="407"/>
      <c r="AC76" s="323"/>
      <c r="AD76" s="79">
        <f t="shared" si="321"/>
        <v>0</v>
      </c>
      <c r="AE76" s="79">
        <f t="shared" si="322"/>
        <v>0</v>
      </c>
      <c r="AF76" s="110">
        <f t="shared" si="323"/>
        <v>0</v>
      </c>
      <c r="AG76" s="535"/>
      <c r="AH76" s="535"/>
      <c r="AI76" s="407"/>
      <c r="AJ76" s="323"/>
      <c r="AK76" s="79">
        <f t="shared" si="324"/>
        <v>0</v>
      </c>
      <c r="AL76" s="79">
        <f t="shared" si="325"/>
        <v>0</v>
      </c>
      <c r="AM76" s="110">
        <f t="shared" si="326"/>
        <v>0</v>
      </c>
      <c r="AN76" s="535"/>
      <c r="AO76" s="535"/>
      <c r="AP76" s="407"/>
      <c r="AQ76" s="323"/>
      <c r="AR76" s="79">
        <f t="shared" si="327"/>
        <v>0</v>
      </c>
      <c r="AS76" s="79">
        <f t="shared" si="328"/>
        <v>0</v>
      </c>
      <c r="AT76" s="110">
        <f t="shared" si="329"/>
        <v>0</v>
      </c>
      <c r="AU76" s="535"/>
      <c r="AV76" s="535"/>
      <c r="AW76" s="407"/>
      <c r="AX76" s="323"/>
      <c r="AY76" s="79">
        <f t="shared" si="330"/>
        <v>0</v>
      </c>
      <c r="AZ76" s="79">
        <f t="shared" si="331"/>
        <v>0</v>
      </c>
      <c r="BA76" s="110">
        <f t="shared" si="332"/>
        <v>0</v>
      </c>
      <c r="BB76" s="535"/>
      <c r="BC76" s="535"/>
      <c r="BD76" s="407"/>
      <c r="BE76" s="323"/>
      <c r="BF76" s="79">
        <f t="shared" si="333"/>
        <v>0</v>
      </c>
      <c r="BG76" s="79">
        <f t="shared" si="334"/>
        <v>0</v>
      </c>
      <c r="BH76" s="110">
        <f t="shared" si="335"/>
        <v>0</v>
      </c>
      <c r="BI76" s="535"/>
      <c r="BJ76" s="535"/>
      <c r="BK76" s="407"/>
      <c r="BL76" s="323"/>
      <c r="BM76" s="79">
        <f t="shared" si="336"/>
        <v>0</v>
      </c>
      <c r="BN76" s="79">
        <f t="shared" si="337"/>
        <v>0</v>
      </c>
      <c r="BO76" s="110">
        <f t="shared" si="338"/>
        <v>0</v>
      </c>
      <c r="BP76" s="535"/>
      <c r="BQ76" s="535"/>
      <c r="BR76" s="407"/>
      <c r="BS76" s="323"/>
      <c r="BT76" s="79">
        <f t="shared" si="339"/>
        <v>0</v>
      </c>
      <c r="BU76" s="79">
        <f t="shared" si="340"/>
        <v>0</v>
      </c>
      <c r="BV76" s="110">
        <f t="shared" si="341"/>
        <v>0</v>
      </c>
      <c r="BW76" s="535"/>
      <c r="BX76" s="535"/>
      <c r="BY76" s="407"/>
      <c r="BZ76" s="323"/>
      <c r="CA76" s="79">
        <f t="shared" si="342"/>
        <v>0</v>
      </c>
      <c r="CB76" s="79">
        <f t="shared" si="343"/>
        <v>0</v>
      </c>
      <c r="CC76" s="110">
        <f t="shared" si="344"/>
        <v>0</v>
      </c>
      <c r="CD76" s="535"/>
      <c r="CE76" s="535"/>
      <c r="CF76" s="407"/>
      <c r="CG76" s="323"/>
      <c r="CH76" s="79">
        <f t="shared" si="345"/>
        <v>0</v>
      </c>
      <c r="CI76" s="79">
        <f t="shared" si="346"/>
        <v>0</v>
      </c>
      <c r="CJ76" s="110">
        <f t="shared" si="347"/>
        <v>0</v>
      </c>
      <c r="CK76" s="535"/>
      <c r="CL76" s="535"/>
      <c r="CM76" s="407"/>
      <c r="CN76" s="323"/>
      <c r="CO76" s="79">
        <f t="shared" si="348"/>
        <v>0</v>
      </c>
      <c r="CP76" s="79">
        <f t="shared" si="349"/>
        <v>0</v>
      </c>
      <c r="CQ76" s="110">
        <f t="shared" si="350"/>
        <v>0</v>
      </c>
      <c r="CR76" s="535"/>
      <c r="CS76" s="535"/>
      <c r="CT76" s="407"/>
      <c r="CU76" s="323"/>
      <c r="CV76" s="79">
        <f t="shared" si="351"/>
        <v>0</v>
      </c>
      <c r="CW76" s="79">
        <f t="shared" si="352"/>
        <v>0</v>
      </c>
      <c r="CX76" s="110">
        <f t="shared" si="353"/>
        <v>0</v>
      </c>
      <c r="CY76" s="535"/>
      <c r="CZ76" s="535"/>
      <c r="DA76" s="407"/>
      <c r="DB76" s="323"/>
      <c r="DC76" s="79">
        <f t="shared" si="354"/>
        <v>0</v>
      </c>
      <c r="DD76" s="79">
        <f t="shared" si="355"/>
        <v>0</v>
      </c>
      <c r="DE76" s="110">
        <f t="shared" si="356"/>
        <v>0</v>
      </c>
      <c r="DF76" s="535"/>
      <c r="DG76" s="535"/>
      <c r="DH76" s="407"/>
      <c r="DI76" s="323"/>
      <c r="DJ76" s="79">
        <f t="shared" si="357"/>
        <v>0</v>
      </c>
      <c r="DK76" s="79">
        <f t="shared" si="358"/>
        <v>0</v>
      </c>
      <c r="DL76" s="110">
        <f t="shared" si="359"/>
        <v>0</v>
      </c>
      <c r="DM76" s="535"/>
      <c r="DN76" s="535"/>
      <c r="DO76" s="407"/>
      <c r="DP76" s="323"/>
      <c r="DQ76" s="79">
        <f t="shared" si="360"/>
        <v>0</v>
      </c>
      <c r="DR76" s="79">
        <f t="shared" si="361"/>
        <v>0</v>
      </c>
      <c r="DS76" s="110">
        <f t="shared" si="362"/>
        <v>0</v>
      </c>
      <c r="DT76" s="535"/>
      <c r="DU76" s="535"/>
      <c r="DV76" s="407"/>
    </row>
    <row r="77" spans="1:126" x14ac:dyDescent="0.2">
      <c r="A77" s="100" t="s">
        <v>151</v>
      </c>
      <c r="B77" s="120"/>
      <c r="C77" s="103">
        <f>SUMIF($H70:$H77,MID($H77,3,10),C70:C77)</f>
        <v>0</v>
      </c>
      <c r="D77" s="103">
        <f>SUMIF($H70:$H77,MID($H77,3,10),D70:D77)</f>
        <v>0</v>
      </c>
      <c r="E77" s="103">
        <f t="shared" si="311"/>
        <v>0</v>
      </c>
      <c r="F77" s="147"/>
      <c r="H77" s="322" t="s">
        <v>364</v>
      </c>
      <c r="I77" s="103">
        <f>IF(I$1="","",SUMIF($H71:$H76,MID($H77,3,10),I71:I76))</f>
        <v>0</v>
      </c>
      <c r="J77" s="103">
        <f>IF(I$1="","",SUMIF($H71:$H76,MID($H77,3,10),J71:J76))</f>
        <v>0</v>
      </c>
      <c r="K77" s="103">
        <f t="shared" si="314"/>
        <v>0</v>
      </c>
      <c r="L77" s="488">
        <f>IF(I$1="","",SUMIF($H70:$H77,MID($H77,3,10),L70:L77))</f>
        <v>0</v>
      </c>
      <c r="M77" s="488">
        <f>IF(I$1="","",SUMIF($H70:$H77,MID($H77,3,10),M70:M77))</f>
        <v>0</v>
      </c>
      <c r="N77" s="407"/>
      <c r="O77" s="323"/>
      <c r="P77" s="103">
        <f>IF(P$1="","",SUMIF($H71:$H76,MID($H77,3,10),P71:P76))</f>
        <v>0</v>
      </c>
      <c r="Q77" s="103">
        <f>IF(P$1="","",SUMIF($H71:$H76,MID($H77,3,10),Q71:Q76))</f>
        <v>0</v>
      </c>
      <c r="R77" s="103">
        <f t="shared" si="317"/>
        <v>0</v>
      </c>
      <c r="S77" s="488">
        <f>IF(P$1="","",SUMIF($H70:$H77,MID($H77,3,10),S70:S77))</f>
        <v>0</v>
      </c>
      <c r="T77" s="488">
        <f>IF(P$1="","",SUMIF($H70:$H77,MID($H77,3,10),T70:T77))</f>
        <v>0</v>
      </c>
      <c r="U77" s="407"/>
      <c r="V77" s="323"/>
      <c r="W77" s="103">
        <f>IF(W$1="","",SUMIF($H71:$H76,MID($H77,3,10),W71:W76))</f>
        <v>0</v>
      </c>
      <c r="X77" s="103">
        <f>IF(W$1="","",SUMIF($H71:$H76,MID($H77,3,10),X71:X76))</f>
        <v>0</v>
      </c>
      <c r="Y77" s="103">
        <f t="shared" si="320"/>
        <v>0</v>
      </c>
      <c r="Z77" s="488">
        <f>IF(W$1="","",SUMIF($H70:$H77,MID($H77,3,10),Z70:Z77))</f>
        <v>0</v>
      </c>
      <c r="AA77" s="488">
        <f>IF(W$1="","",SUMIF($H70:$H77,MID($H77,3,10),AA70:AA77))</f>
        <v>0</v>
      </c>
      <c r="AB77" s="407"/>
      <c r="AC77" s="323"/>
      <c r="AD77" s="103">
        <f>IF(AD$1="","",SUMIF($H71:$H76,MID($H77,3,10),AD71:AD76))</f>
        <v>0</v>
      </c>
      <c r="AE77" s="103">
        <f>IF(AD$1="","",SUMIF($H71:$H76,MID($H77,3,10),AE71:AE76))</f>
        <v>0</v>
      </c>
      <c r="AF77" s="103">
        <f t="shared" si="323"/>
        <v>0</v>
      </c>
      <c r="AG77" s="488">
        <f>IF(AD$1="","",SUMIF($H70:$H77,MID($H77,3,10),AG70:AG77))</f>
        <v>0</v>
      </c>
      <c r="AH77" s="488">
        <f>IF(AD$1="","",SUMIF($H70:$H77,MID($H77,3,10),AH70:AH77))</f>
        <v>0</v>
      </c>
      <c r="AI77" s="407"/>
      <c r="AJ77" s="323"/>
      <c r="AK77" s="103">
        <f>IF(AK$1="","",SUMIF($H71:$H76,MID($H77,3,10),AK71:AK76))</f>
        <v>0</v>
      </c>
      <c r="AL77" s="103">
        <f>IF(AK$1="","",SUMIF($H71:$H76,MID($H77,3,10),AL71:AL76))</f>
        <v>0</v>
      </c>
      <c r="AM77" s="103">
        <f t="shared" si="326"/>
        <v>0</v>
      </c>
      <c r="AN77" s="488">
        <f>IF(AK$1="","",SUMIF($H70:$H77,MID($H77,3,10),AN70:AN77))</f>
        <v>0</v>
      </c>
      <c r="AO77" s="488">
        <f>IF(AK$1="","",SUMIF($H70:$H77,MID($H77,3,10),AO70:AO77))</f>
        <v>0</v>
      </c>
      <c r="AP77" s="407"/>
      <c r="AQ77" s="323"/>
      <c r="AR77" s="103">
        <f>IF(AR$1="","",SUMIF($H71:$H76,MID($H77,3,10),AR71:AR76))</f>
        <v>0</v>
      </c>
      <c r="AS77" s="103">
        <f>IF(AR$1="","",SUMIF($H71:$H76,MID($H77,3,10),AS71:AS76))</f>
        <v>0</v>
      </c>
      <c r="AT77" s="103">
        <f t="shared" si="329"/>
        <v>0</v>
      </c>
      <c r="AU77" s="488">
        <f>IF(AR$1="","",SUMIF($H70:$H77,MID($H77,3,10),AU70:AU77))</f>
        <v>0</v>
      </c>
      <c r="AV77" s="488">
        <f>IF(AR$1="","",SUMIF($H70:$H77,MID($H77,3,10),AV70:AV77))</f>
        <v>0</v>
      </c>
      <c r="AW77" s="407"/>
      <c r="AX77" s="323"/>
      <c r="AY77" s="103">
        <f>IF(AY$1="","",SUMIF($H71:$H76,MID($H77,3,10),AY71:AY76))</f>
        <v>0</v>
      </c>
      <c r="AZ77" s="103">
        <f>IF(AY$1="","",SUMIF($H71:$H76,MID($H77,3,10),AZ71:AZ76))</f>
        <v>0</v>
      </c>
      <c r="BA77" s="103">
        <f t="shared" si="332"/>
        <v>0</v>
      </c>
      <c r="BB77" s="488">
        <f>IF(AY$1="","",SUMIF($H70:$H77,MID($H77,3,10),BB70:BB77))</f>
        <v>0</v>
      </c>
      <c r="BC77" s="488">
        <f>IF(AY$1="","",SUMIF($H70:$H77,MID($H77,3,10),BC70:BC77))</f>
        <v>0</v>
      </c>
      <c r="BD77" s="407"/>
      <c r="BE77" s="323"/>
      <c r="BF77" s="103">
        <f>IF(BF$1="","",SUMIF($H71:$H76,MID($H77,3,10),BF71:BF76))</f>
        <v>0</v>
      </c>
      <c r="BG77" s="103">
        <f>IF(BF$1="","",SUMIF($H71:$H76,MID($H77,3,10),BG71:BG76))</f>
        <v>0</v>
      </c>
      <c r="BH77" s="103">
        <f t="shared" si="335"/>
        <v>0</v>
      </c>
      <c r="BI77" s="488">
        <f>IF(BF$1="","",SUMIF($H70:$H77,MID($H77,3,10),BI70:BI77))</f>
        <v>0</v>
      </c>
      <c r="BJ77" s="488">
        <f>IF(BF$1="","",SUMIF($H70:$H77,MID($H77,3,10),BJ70:BJ77))</f>
        <v>0</v>
      </c>
      <c r="BK77" s="407"/>
      <c r="BL77" s="323"/>
      <c r="BM77" s="103">
        <f>IF(BM$1="","",SUMIF($H71:$H76,MID($H77,3,10),BM71:BM76))</f>
        <v>0</v>
      </c>
      <c r="BN77" s="103">
        <f>IF(BM$1="","",SUMIF($H71:$H76,MID($H77,3,10),BN71:BN76))</f>
        <v>0</v>
      </c>
      <c r="BO77" s="103">
        <f t="shared" si="338"/>
        <v>0</v>
      </c>
      <c r="BP77" s="488">
        <f>IF(BM$1="","",SUMIF($H70:$H77,MID($H77,3,10),BP70:BP77))</f>
        <v>0</v>
      </c>
      <c r="BQ77" s="488">
        <f>IF(BM$1="","",SUMIF($H70:$H77,MID($H77,3,10),BQ70:BQ77))</f>
        <v>0</v>
      </c>
      <c r="BR77" s="407"/>
      <c r="BS77" s="323"/>
      <c r="BT77" s="103">
        <f>IF(BT$1="","",SUMIF($H71:$H76,MID($H77,3,10),BT71:BT76))</f>
        <v>0</v>
      </c>
      <c r="BU77" s="103">
        <f>IF(BT$1="","",SUMIF($H71:$H76,MID($H77,3,10),BU71:BU76))</f>
        <v>0</v>
      </c>
      <c r="BV77" s="103">
        <f t="shared" si="341"/>
        <v>0</v>
      </c>
      <c r="BW77" s="488">
        <f>IF(BT$1="","",SUMIF($H70:$H77,MID($H77,3,10),BW70:BW77))</f>
        <v>0</v>
      </c>
      <c r="BX77" s="488">
        <f>IF(BT$1="","",SUMIF($H70:$H77,MID($H77,3,10),BX70:BX77))</f>
        <v>0</v>
      </c>
      <c r="BY77" s="407"/>
      <c r="BZ77" s="323"/>
      <c r="CA77" s="103">
        <f>IF(CA$1="","",SUMIF($H71:$H76,MID($H77,3,10),CA71:CA76))</f>
        <v>0</v>
      </c>
      <c r="CB77" s="103">
        <f>IF(CA$1="","",SUMIF($H71:$H76,MID($H77,3,10),CB71:CB76))</f>
        <v>0</v>
      </c>
      <c r="CC77" s="103">
        <f t="shared" si="344"/>
        <v>0</v>
      </c>
      <c r="CD77" s="488">
        <f>IF(CA$1="","",SUMIF($H70:$H77,MID($H77,3,10),CD70:CD77))</f>
        <v>0</v>
      </c>
      <c r="CE77" s="488">
        <f>IF(CA$1="","",SUMIF($H70:$H77,MID($H77,3,10),CE70:CE77))</f>
        <v>0</v>
      </c>
      <c r="CF77" s="407"/>
      <c r="CG77" s="323"/>
      <c r="CH77" s="103">
        <f>IF(CH$1="","",SUMIF($H71:$H76,MID($H77,3,10),CH71:CH76))</f>
        <v>0</v>
      </c>
      <c r="CI77" s="103">
        <f>IF(CH$1="","",SUMIF($H71:$H76,MID($H77,3,10),CI71:CI76))</f>
        <v>0</v>
      </c>
      <c r="CJ77" s="103">
        <f t="shared" si="347"/>
        <v>0</v>
      </c>
      <c r="CK77" s="488">
        <f>IF(CH$1="","",SUMIF($H70:$H77,MID($H77,3,10),CK70:CK77))</f>
        <v>0</v>
      </c>
      <c r="CL77" s="488">
        <f>IF(CH$1="","",SUMIF($H70:$H77,MID($H77,3,10),CL70:CL77))</f>
        <v>0</v>
      </c>
      <c r="CM77" s="407"/>
      <c r="CN77" s="323"/>
      <c r="CO77" s="103">
        <f>IF(CO$1="","",SUMIF($H71:$H76,MID($H77,3,10),CO71:CO76))</f>
        <v>0</v>
      </c>
      <c r="CP77" s="103">
        <f>IF(CO$1="","",SUMIF($H71:$H76,MID($H77,3,10),CP71:CP76))</f>
        <v>0</v>
      </c>
      <c r="CQ77" s="103">
        <f t="shared" si="350"/>
        <v>0</v>
      </c>
      <c r="CR77" s="488">
        <f>IF(CO$1="","",SUMIF($H70:$H77,MID($H77,3,10),CR70:CR77))</f>
        <v>0</v>
      </c>
      <c r="CS77" s="488">
        <f>IF(CO$1="","",SUMIF($H70:$H77,MID($H77,3,10),CS70:CS77))</f>
        <v>0</v>
      </c>
      <c r="CT77" s="407"/>
      <c r="CU77" s="323"/>
      <c r="CV77" s="103">
        <f>IF(CV$1="","",SUMIF($H71:$H76,MID($H77,3,10),CV71:CV76))</f>
        <v>0</v>
      </c>
      <c r="CW77" s="103">
        <f>IF(CV$1="","",SUMIF($H71:$H76,MID($H77,3,10),CW71:CW76))</f>
        <v>0</v>
      </c>
      <c r="CX77" s="103">
        <f t="shared" si="353"/>
        <v>0</v>
      </c>
      <c r="CY77" s="488">
        <f>IF(CV$1="","",SUMIF($H70:$H77,MID($H77,3,10),CY70:CY77))</f>
        <v>0</v>
      </c>
      <c r="CZ77" s="488">
        <f>IF(CV$1="","",SUMIF($H70:$H77,MID($H77,3,10),CZ70:CZ77))</f>
        <v>0</v>
      </c>
      <c r="DA77" s="407"/>
      <c r="DB77" s="323"/>
      <c r="DC77" s="103">
        <f>IF(DC$1="","",SUMIF($H71:$H76,MID($H77,3,10),DC71:DC76))</f>
        <v>0</v>
      </c>
      <c r="DD77" s="103">
        <f>IF(DC$1="","",SUMIF($H71:$H76,MID($H77,3,10),DD71:DD76))</f>
        <v>0</v>
      </c>
      <c r="DE77" s="103">
        <f t="shared" si="356"/>
        <v>0</v>
      </c>
      <c r="DF77" s="488">
        <f>IF(DC$1="","",SUMIF($H70:$H77,MID($H77,3,10),DF70:DF77))</f>
        <v>0</v>
      </c>
      <c r="DG77" s="488">
        <f>IF(DC$1="","",SUMIF($H70:$H77,MID($H77,3,10),DG70:DG77))</f>
        <v>0</v>
      </c>
      <c r="DH77" s="407"/>
      <c r="DI77" s="323"/>
      <c r="DJ77" s="103">
        <f>IF(DJ$1="","",SUMIF($H71:$H76,MID($H77,3,10),DJ71:DJ76))</f>
        <v>0</v>
      </c>
      <c r="DK77" s="103">
        <f>IF(DJ$1="","",SUMIF($H71:$H76,MID($H77,3,10),DK71:DK76))</f>
        <v>0</v>
      </c>
      <c r="DL77" s="103">
        <f t="shared" si="359"/>
        <v>0</v>
      </c>
      <c r="DM77" s="488">
        <f>IF(DJ$1="","",SUMIF($H70:$H77,MID($H77,3,10),DM70:DM77))</f>
        <v>0</v>
      </c>
      <c r="DN77" s="488">
        <f>IF(DJ$1="","",SUMIF($H70:$H77,MID($H77,3,10),DN70:DN77))</f>
        <v>0</v>
      </c>
      <c r="DO77" s="407"/>
      <c r="DP77" s="323"/>
      <c r="DQ77" s="103">
        <f>IF(DQ$1="","",SUMIF($H71:$H76,MID($H77,3,10),DQ71:DQ76))</f>
        <v>0</v>
      </c>
      <c r="DR77" s="103">
        <f>IF(DQ$1="","",SUMIF($H71:$H76,MID($H77,3,10),DR71:DR76))</f>
        <v>0</v>
      </c>
      <c r="DS77" s="103">
        <f t="shared" si="362"/>
        <v>0</v>
      </c>
      <c r="DT77" s="488">
        <f>IF(DQ$1="","",SUMIF($H70:$H77,MID($H77,3,10),DT70:DT77))</f>
        <v>0</v>
      </c>
      <c r="DU77" s="488">
        <f>IF(DQ$1="","",SUMIF($H70:$H77,MID($H77,3,10),DU70:DU77))</f>
        <v>0</v>
      </c>
      <c r="DV77" s="407"/>
    </row>
    <row r="78" spans="1:126" ht="14.25" customHeight="1" x14ac:dyDescent="0.2">
      <c r="A78" s="125" t="s">
        <v>80</v>
      </c>
      <c r="B78" s="118"/>
      <c r="C78" s="118"/>
      <c r="D78" s="118"/>
      <c r="E78" s="118"/>
      <c r="F78" s="119"/>
      <c r="H78" s="322"/>
      <c r="I78" s="414"/>
      <c r="J78" s="414"/>
      <c r="K78" s="414"/>
      <c r="L78" s="499"/>
      <c r="M78" s="499"/>
      <c r="N78" s="412"/>
      <c r="O78" s="323"/>
      <c r="P78" s="414"/>
      <c r="Q78" s="414"/>
      <c r="R78" s="414"/>
      <c r="S78" s="499"/>
      <c r="T78" s="499"/>
      <c r="U78" s="412"/>
      <c r="V78" s="323"/>
      <c r="W78" s="414"/>
      <c r="X78" s="414"/>
      <c r="Y78" s="414"/>
      <c r="Z78" s="499"/>
      <c r="AA78" s="499"/>
      <c r="AB78" s="412"/>
      <c r="AC78" s="323"/>
      <c r="AD78" s="414"/>
      <c r="AE78" s="414"/>
      <c r="AF78" s="414"/>
      <c r="AG78" s="499"/>
      <c r="AH78" s="499"/>
      <c r="AI78" s="412"/>
      <c r="AJ78" s="323"/>
      <c r="AK78" s="414"/>
      <c r="AL78" s="414"/>
      <c r="AM78" s="414"/>
      <c r="AN78" s="499"/>
      <c r="AO78" s="499"/>
      <c r="AP78" s="412"/>
      <c r="AQ78" s="323"/>
      <c r="AR78" s="414"/>
      <c r="AS78" s="414"/>
      <c r="AT78" s="414"/>
      <c r="AU78" s="499"/>
      <c r="AV78" s="499"/>
      <c r="AW78" s="412"/>
      <c r="AX78" s="323"/>
      <c r="AY78" s="414"/>
      <c r="AZ78" s="414"/>
      <c r="BA78" s="414"/>
      <c r="BB78" s="499"/>
      <c r="BC78" s="499"/>
      <c r="BD78" s="412"/>
      <c r="BE78" s="323"/>
      <c r="BF78" s="414"/>
      <c r="BG78" s="414"/>
      <c r="BH78" s="414"/>
      <c r="BI78" s="499"/>
      <c r="BJ78" s="499"/>
      <c r="BK78" s="412"/>
      <c r="BL78" s="323"/>
      <c r="BM78" s="414"/>
      <c r="BN78" s="414"/>
      <c r="BO78" s="414"/>
      <c r="BP78" s="499"/>
      <c r="BQ78" s="499"/>
      <c r="BR78" s="412"/>
      <c r="BS78" s="323"/>
      <c r="BT78" s="414"/>
      <c r="BU78" s="414"/>
      <c r="BV78" s="414"/>
      <c r="BW78" s="499"/>
      <c r="BX78" s="499"/>
      <c r="BY78" s="412"/>
      <c r="BZ78" s="323"/>
      <c r="CA78" s="414"/>
      <c r="CB78" s="414"/>
      <c r="CC78" s="414"/>
      <c r="CD78" s="499"/>
      <c r="CE78" s="499"/>
      <c r="CF78" s="412"/>
      <c r="CG78" s="323"/>
      <c r="CH78" s="414"/>
      <c r="CI78" s="414"/>
      <c r="CJ78" s="414"/>
      <c r="CK78" s="499"/>
      <c r="CL78" s="499"/>
      <c r="CM78" s="412"/>
      <c r="CN78" s="323"/>
      <c r="CO78" s="414"/>
      <c r="CP78" s="414"/>
      <c r="CQ78" s="414"/>
      <c r="CR78" s="499"/>
      <c r="CS78" s="499"/>
      <c r="CT78" s="412"/>
      <c r="CU78" s="323"/>
      <c r="CV78" s="414"/>
      <c r="CW78" s="414"/>
      <c r="CX78" s="414"/>
      <c r="CY78" s="499"/>
      <c r="CZ78" s="499"/>
      <c r="DA78" s="412"/>
      <c r="DB78" s="323"/>
      <c r="DC78" s="414"/>
      <c r="DD78" s="414"/>
      <c r="DE78" s="414"/>
      <c r="DF78" s="499"/>
      <c r="DG78" s="499"/>
      <c r="DH78" s="412"/>
      <c r="DI78" s="323"/>
      <c r="DJ78" s="414"/>
      <c r="DK78" s="414"/>
      <c r="DL78" s="414"/>
      <c r="DM78" s="499"/>
      <c r="DN78" s="499"/>
      <c r="DO78" s="412"/>
      <c r="DP78" s="323"/>
      <c r="DQ78" s="414"/>
      <c r="DR78" s="414"/>
      <c r="DS78" s="414"/>
      <c r="DT78" s="499"/>
      <c r="DU78" s="499"/>
      <c r="DV78" s="412"/>
    </row>
    <row r="79" spans="1:126" outlineLevel="1" x14ac:dyDescent="0.2">
      <c r="A79" s="336" t="s">
        <v>5</v>
      </c>
      <c r="B79" s="158"/>
      <c r="C79" s="56"/>
      <c r="D79" s="56"/>
      <c r="E79" s="110">
        <f t="shared" ref="E79:E90" si="363">SUM(C79:D79)</f>
        <v>0</v>
      </c>
      <c r="F79" s="147"/>
      <c r="G79" s="18" t="s">
        <v>263</v>
      </c>
      <c r="H79" s="322" t="s">
        <v>361</v>
      </c>
      <c r="I79" s="79">
        <f t="shared" ref="I79:I84" si="364">IF(K$1="Rejected",C79,IF(L79="",C79,SUM(C79,L79)))</f>
        <v>0</v>
      </c>
      <c r="J79" s="79">
        <f t="shared" ref="J79:J84" si="365">IF(K$1="Rejected",D79,IF(M79="",D79,SUM(D79,M79)))</f>
        <v>0</v>
      </c>
      <c r="K79" s="110">
        <f t="shared" ref="K79:K84" si="366">IF(I$1="","",SUM(I79:J79))</f>
        <v>0</v>
      </c>
      <c r="L79" s="535"/>
      <c r="M79" s="535"/>
      <c r="N79" s="407"/>
      <c r="O79" s="323"/>
      <c r="P79" s="79">
        <f t="shared" ref="P79:P84" si="367">IF(R$1="Rejected",I79,IF(S79="",I79,SUM(I79,S79)))</f>
        <v>0</v>
      </c>
      <c r="Q79" s="79">
        <f t="shared" ref="Q79:Q84" si="368">IF(R$1="Rejected",J79,IF(T79="",J79,SUM(J79,T79)))</f>
        <v>0</v>
      </c>
      <c r="R79" s="110">
        <f t="shared" ref="R79:R84" si="369">IF(P$1="","",SUM(P79:Q79))</f>
        <v>0</v>
      </c>
      <c r="S79" s="535"/>
      <c r="T79" s="535"/>
      <c r="U79" s="407"/>
      <c r="V79" s="323"/>
      <c r="W79" s="79">
        <f t="shared" ref="W79:W84" si="370">IF(Y$1="Rejected",P79,IF(Z79="",P79,SUM(P79,Z79)))</f>
        <v>0</v>
      </c>
      <c r="X79" s="79">
        <f t="shared" ref="X79:X84" si="371">IF(Y$1="Rejected",Q79,IF(AA79="",Q79,SUM(Q79,AA79)))</f>
        <v>0</v>
      </c>
      <c r="Y79" s="110">
        <f t="shared" ref="Y79:Y84" si="372">IF(W$1="","",SUM(W79:X79))</f>
        <v>0</v>
      </c>
      <c r="Z79" s="535"/>
      <c r="AA79" s="535"/>
      <c r="AB79" s="407"/>
      <c r="AC79" s="323"/>
      <c r="AD79" s="79">
        <f t="shared" ref="AD79:AD84" si="373">IF(AF$1="Rejected",W79,IF(AG79="",W79,SUM(W79,AG79)))</f>
        <v>0</v>
      </c>
      <c r="AE79" s="79">
        <f t="shared" ref="AE79:AE84" si="374">IF(AF$1="Rejected",X79,IF(AH79="",X79,SUM(X79,AH79)))</f>
        <v>0</v>
      </c>
      <c r="AF79" s="110">
        <f t="shared" ref="AF79:AF84" si="375">IF(AD$1="","",SUM(AD79:AE79))</f>
        <v>0</v>
      </c>
      <c r="AG79" s="535"/>
      <c r="AH79" s="535"/>
      <c r="AI79" s="407"/>
      <c r="AJ79" s="323"/>
      <c r="AK79" s="79">
        <f t="shared" ref="AK79:AK84" si="376">IF(AM$1="Rejected",AD79,IF(AN79="",AD79,SUM(AD79,AN79)))</f>
        <v>0</v>
      </c>
      <c r="AL79" s="79">
        <f t="shared" ref="AL79:AL84" si="377">IF(AM$1="Rejected",AE79,IF(AO79="",AE79,SUM(AE79,AO79)))</f>
        <v>0</v>
      </c>
      <c r="AM79" s="110">
        <f t="shared" ref="AM79:AM84" si="378">IF(AK$1="","",SUM(AK79:AL79))</f>
        <v>0</v>
      </c>
      <c r="AN79" s="535"/>
      <c r="AO79" s="535"/>
      <c r="AP79" s="407"/>
      <c r="AQ79" s="323"/>
      <c r="AR79" s="79">
        <f t="shared" ref="AR79:AR84" si="379">IF(AT$1="Rejected",AK79,IF(AU79="",AK79,SUM(AK79,AU79)))</f>
        <v>0</v>
      </c>
      <c r="AS79" s="79">
        <f t="shared" ref="AS79:AS84" si="380">IF(AT$1="Rejected",AL79,IF(AV79="",AL79,SUM(AL79,AV79)))</f>
        <v>0</v>
      </c>
      <c r="AT79" s="110">
        <f t="shared" ref="AT79:AT84" si="381">IF(AR$1="","",SUM(AR79:AS79))</f>
        <v>0</v>
      </c>
      <c r="AU79" s="535"/>
      <c r="AV79" s="535"/>
      <c r="AW79" s="407"/>
      <c r="AX79" s="323"/>
      <c r="AY79" s="79">
        <f t="shared" ref="AY79:AY84" si="382">IF(BA$1="Rejected",AR79,IF(BB79="",AR79,SUM(AR79,BB79)))</f>
        <v>0</v>
      </c>
      <c r="AZ79" s="79">
        <f t="shared" ref="AZ79:AZ84" si="383">IF(BA$1="Rejected",AS79,IF(BC79="",AS79,SUM(AS79,BC79)))</f>
        <v>0</v>
      </c>
      <c r="BA79" s="110">
        <f t="shared" ref="BA79:BA84" si="384">IF(AY$1="","",SUM(AY79:AZ79))</f>
        <v>0</v>
      </c>
      <c r="BB79" s="535"/>
      <c r="BC79" s="535"/>
      <c r="BD79" s="407"/>
      <c r="BE79" s="323"/>
      <c r="BF79" s="79">
        <f t="shared" ref="BF79:BF84" si="385">IF(BH$1="Rejected",AY79,IF(BI79="",AY79,SUM(AY79,BI79)))</f>
        <v>0</v>
      </c>
      <c r="BG79" s="79">
        <f t="shared" ref="BG79:BG84" si="386">IF(BH$1="Rejected",AZ79,IF(BJ79="",AZ79,SUM(AZ79,BJ79)))</f>
        <v>0</v>
      </c>
      <c r="BH79" s="110">
        <f t="shared" ref="BH79:BH84" si="387">IF(BF$1="","",SUM(BF79:BG79))</f>
        <v>0</v>
      </c>
      <c r="BI79" s="535"/>
      <c r="BJ79" s="535"/>
      <c r="BK79" s="407"/>
      <c r="BL79" s="323"/>
      <c r="BM79" s="79">
        <f t="shared" ref="BM79:BM84" si="388">IF(BO$1="Rejected",BF79,IF(BP79="",BF79,SUM(BF79,BP79)))</f>
        <v>0</v>
      </c>
      <c r="BN79" s="79">
        <f t="shared" ref="BN79:BN84" si="389">IF(BO$1="Rejected",BG79,IF(BQ79="",BG79,SUM(BG79,BQ79)))</f>
        <v>0</v>
      </c>
      <c r="BO79" s="110">
        <f t="shared" ref="BO79:BO84" si="390">IF(BM$1="","",SUM(BM79:BN79))</f>
        <v>0</v>
      </c>
      <c r="BP79" s="535"/>
      <c r="BQ79" s="535"/>
      <c r="BR79" s="407"/>
      <c r="BS79" s="323"/>
      <c r="BT79" s="79">
        <f t="shared" ref="BT79:BT84" si="391">IF(BV$1="Rejected",BM79,IF(BW79="",BM79,SUM(BM79,BW79)))</f>
        <v>0</v>
      </c>
      <c r="BU79" s="79">
        <f t="shared" ref="BU79:BU84" si="392">IF(BV$1="Rejected",BN79,IF(BX79="",BN79,SUM(BN79,BX79)))</f>
        <v>0</v>
      </c>
      <c r="BV79" s="110">
        <f t="shared" ref="BV79:BV84" si="393">IF(BT$1="","",SUM(BT79:BU79))</f>
        <v>0</v>
      </c>
      <c r="BW79" s="535"/>
      <c r="BX79" s="535"/>
      <c r="BY79" s="407"/>
      <c r="BZ79" s="323"/>
      <c r="CA79" s="79">
        <f t="shared" ref="CA79:CA84" si="394">IF(CC$1="Rejected",BT79,IF(CD79="",BT79,SUM(BT79,CD79)))</f>
        <v>0</v>
      </c>
      <c r="CB79" s="79">
        <f t="shared" ref="CB79:CB84" si="395">IF(CC$1="Rejected",BU79,IF(CE79="",BU79,SUM(BU79,CE79)))</f>
        <v>0</v>
      </c>
      <c r="CC79" s="110">
        <f t="shared" ref="CC79:CC84" si="396">IF(CA$1="","",SUM(CA79:CB79))</f>
        <v>0</v>
      </c>
      <c r="CD79" s="535"/>
      <c r="CE79" s="535"/>
      <c r="CF79" s="407"/>
      <c r="CG79" s="323"/>
      <c r="CH79" s="79">
        <f t="shared" ref="CH79:CH84" si="397">IF(CJ$1="Rejected",CA79,IF(CK79="",CA79,SUM(CA79,CK79)))</f>
        <v>0</v>
      </c>
      <c r="CI79" s="79">
        <f t="shared" ref="CI79:CI84" si="398">IF(CJ$1="Rejected",CB79,IF(CL79="",CB79,SUM(CB79,CL79)))</f>
        <v>0</v>
      </c>
      <c r="CJ79" s="110">
        <f t="shared" ref="CJ79:CJ84" si="399">IF(CH$1="","",SUM(CH79:CI79))</f>
        <v>0</v>
      </c>
      <c r="CK79" s="535"/>
      <c r="CL79" s="535"/>
      <c r="CM79" s="407"/>
      <c r="CN79" s="323"/>
      <c r="CO79" s="79">
        <f t="shared" ref="CO79:CO84" si="400">IF(CQ$1="Rejected",CH79,IF(CR79="",CH79,SUM(CH79,CR79)))</f>
        <v>0</v>
      </c>
      <c r="CP79" s="79">
        <f t="shared" ref="CP79:CP84" si="401">IF(CQ$1="Rejected",CI79,IF(CS79="",CI79,SUM(CI79,CS79)))</f>
        <v>0</v>
      </c>
      <c r="CQ79" s="110">
        <f t="shared" ref="CQ79:CQ84" si="402">IF(CO$1="","",SUM(CO79:CP79))</f>
        <v>0</v>
      </c>
      <c r="CR79" s="535"/>
      <c r="CS79" s="535"/>
      <c r="CT79" s="407"/>
      <c r="CU79" s="323"/>
      <c r="CV79" s="79">
        <f t="shared" ref="CV79:CV84" si="403">IF(CX$1="Rejected",CO79,IF(CY79="",CO79,SUM(CO79,CY79)))</f>
        <v>0</v>
      </c>
      <c r="CW79" s="79">
        <f t="shared" ref="CW79:CW84" si="404">IF(CX$1="Rejected",CP79,IF(CZ79="",CP79,SUM(CP79,CZ79)))</f>
        <v>0</v>
      </c>
      <c r="CX79" s="110">
        <f t="shared" ref="CX79:CX84" si="405">IF(CV$1="","",SUM(CV79:CW79))</f>
        <v>0</v>
      </c>
      <c r="CY79" s="535"/>
      <c r="CZ79" s="535"/>
      <c r="DA79" s="407"/>
      <c r="DB79" s="323"/>
      <c r="DC79" s="79">
        <f t="shared" ref="DC79:DC84" si="406">IF(DE$1="Rejected",CV79,IF(DF79="",CV79,SUM(CV79,DF79)))</f>
        <v>0</v>
      </c>
      <c r="DD79" s="79">
        <f t="shared" ref="DD79:DD84" si="407">IF(DE$1="Rejected",CW79,IF(DG79="",CW79,SUM(CW79,DG79)))</f>
        <v>0</v>
      </c>
      <c r="DE79" s="110">
        <f t="shared" ref="DE79:DE84" si="408">IF(DC$1="","",SUM(DC79:DD79))</f>
        <v>0</v>
      </c>
      <c r="DF79" s="535"/>
      <c r="DG79" s="535"/>
      <c r="DH79" s="407"/>
      <c r="DI79" s="323"/>
      <c r="DJ79" s="79">
        <f t="shared" ref="DJ79:DJ84" si="409">IF(DL$1="Rejected",DC79,IF(DM79="",DC79,SUM(DC79,DM79)))</f>
        <v>0</v>
      </c>
      <c r="DK79" s="79">
        <f t="shared" ref="DK79:DK84" si="410">IF(DL$1="Rejected",DD79,IF(DN79="",DD79,SUM(DD79,DN79)))</f>
        <v>0</v>
      </c>
      <c r="DL79" s="110">
        <f t="shared" ref="DL79:DL84" si="411">IF(DJ$1="","",SUM(DJ79:DK79))</f>
        <v>0</v>
      </c>
      <c r="DM79" s="535"/>
      <c r="DN79" s="535"/>
      <c r="DO79" s="407"/>
      <c r="DP79" s="323"/>
      <c r="DQ79" s="79">
        <f t="shared" ref="DQ79:DQ84" si="412">IF(DS$1="Rejected",DJ79,IF(DT79="",DJ79,SUM(DJ79,DT79)))</f>
        <v>0</v>
      </c>
      <c r="DR79" s="79">
        <f t="shared" ref="DR79:DR84" si="413">IF(DS$1="Rejected",DK79,IF(DU79="",DK79,SUM(DK79,DU79)))</f>
        <v>0</v>
      </c>
      <c r="DS79" s="110">
        <f t="shared" ref="DS79:DS84" si="414">IF(DQ$1="","",SUM(DQ79:DR79))</f>
        <v>0</v>
      </c>
      <c r="DT79" s="535"/>
      <c r="DU79" s="535"/>
      <c r="DV79" s="407"/>
    </row>
    <row r="80" spans="1:126" outlineLevel="1" x14ac:dyDescent="0.2">
      <c r="A80" s="336" t="s">
        <v>262</v>
      </c>
      <c r="B80" s="158"/>
      <c r="C80" s="56"/>
      <c r="D80" s="56"/>
      <c r="E80" s="110">
        <f t="shared" si="363"/>
        <v>0</v>
      </c>
      <c r="F80" s="148"/>
      <c r="G80" s="18" t="s">
        <v>264</v>
      </c>
      <c r="H80" s="322" t="s">
        <v>361</v>
      </c>
      <c r="I80" s="79">
        <f t="shared" si="364"/>
        <v>0</v>
      </c>
      <c r="J80" s="79">
        <f t="shared" si="365"/>
        <v>0</v>
      </c>
      <c r="K80" s="110">
        <f t="shared" si="366"/>
        <v>0</v>
      </c>
      <c r="L80" s="535"/>
      <c r="M80" s="535"/>
      <c r="N80" s="407"/>
      <c r="O80" s="323"/>
      <c r="P80" s="79">
        <f t="shared" si="367"/>
        <v>0</v>
      </c>
      <c r="Q80" s="79">
        <f t="shared" si="368"/>
        <v>0</v>
      </c>
      <c r="R80" s="110">
        <f t="shared" si="369"/>
        <v>0</v>
      </c>
      <c r="S80" s="535"/>
      <c r="T80" s="535"/>
      <c r="U80" s="407"/>
      <c r="V80" s="323"/>
      <c r="W80" s="79">
        <f t="shared" si="370"/>
        <v>0</v>
      </c>
      <c r="X80" s="79">
        <f t="shared" si="371"/>
        <v>0</v>
      </c>
      <c r="Y80" s="110">
        <f t="shared" si="372"/>
        <v>0</v>
      </c>
      <c r="Z80" s="535"/>
      <c r="AA80" s="535"/>
      <c r="AB80" s="407"/>
      <c r="AC80" s="323"/>
      <c r="AD80" s="79">
        <f t="shared" si="373"/>
        <v>0</v>
      </c>
      <c r="AE80" s="79">
        <f t="shared" si="374"/>
        <v>0</v>
      </c>
      <c r="AF80" s="110">
        <f t="shared" si="375"/>
        <v>0</v>
      </c>
      <c r="AG80" s="535"/>
      <c r="AH80" s="535"/>
      <c r="AI80" s="407"/>
      <c r="AJ80" s="323"/>
      <c r="AK80" s="79">
        <f t="shared" si="376"/>
        <v>0</v>
      </c>
      <c r="AL80" s="79">
        <f t="shared" si="377"/>
        <v>0</v>
      </c>
      <c r="AM80" s="110">
        <f t="shared" si="378"/>
        <v>0</v>
      </c>
      <c r="AN80" s="535"/>
      <c r="AO80" s="535"/>
      <c r="AP80" s="407"/>
      <c r="AQ80" s="323"/>
      <c r="AR80" s="79">
        <f t="shared" si="379"/>
        <v>0</v>
      </c>
      <c r="AS80" s="79">
        <f t="shared" si="380"/>
        <v>0</v>
      </c>
      <c r="AT80" s="110">
        <f t="shared" si="381"/>
        <v>0</v>
      </c>
      <c r="AU80" s="535"/>
      <c r="AV80" s="535"/>
      <c r="AW80" s="407"/>
      <c r="AX80" s="323"/>
      <c r="AY80" s="79">
        <f t="shared" si="382"/>
        <v>0</v>
      </c>
      <c r="AZ80" s="79">
        <f t="shared" si="383"/>
        <v>0</v>
      </c>
      <c r="BA80" s="110">
        <f t="shared" si="384"/>
        <v>0</v>
      </c>
      <c r="BB80" s="535"/>
      <c r="BC80" s="535"/>
      <c r="BD80" s="407"/>
      <c r="BE80" s="323"/>
      <c r="BF80" s="79">
        <f t="shared" si="385"/>
        <v>0</v>
      </c>
      <c r="BG80" s="79">
        <f t="shared" si="386"/>
        <v>0</v>
      </c>
      <c r="BH80" s="110">
        <f t="shared" si="387"/>
        <v>0</v>
      </c>
      <c r="BI80" s="535"/>
      <c r="BJ80" s="535"/>
      <c r="BK80" s="407"/>
      <c r="BL80" s="323"/>
      <c r="BM80" s="79">
        <f t="shared" si="388"/>
        <v>0</v>
      </c>
      <c r="BN80" s="79">
        <f t="shared" si="389"/>
        <v>0</v>
      </c>
      <c r="BO80" s="110">
        <f t="shared" si="390"/>
        <v>0</v>
      </c>
      <c r="BP80" s="535"/>
      <c r="BQ80" s="535"/>
      <c r="BR80" s="407"/>
      <c r="BS80" s="323"/>
      <c r="BT80" s="79">
        <f t="shared" si="391"/>
        <v>0</v>
      </c>
      <c r="BU80" s="79">
        <f t="shared" si="392"/>
        <v>0</v>
      </c>
      <c r="BV80" s="110">
        <f t="shared" si="393"/>
        <v>0</v>
      </c>
      <c r="BW80" s="535"/>
      <c r="BX80" s="535"/>
      <c r="BY80" s="407"/>
      <c r="BZ80" s="323"/>
      <c r="CA80" s="79">
        <f t="shared" si="394"/>
        <v>0</v>
      </c>
      <c r="CB80" s="79">
        <f t="shared" si="395"/>
        <v>0</v>
      </c>
      <c r="CC80" s="110">
        <f t="shared" si="396"/>
        <v>0</v>
      </c>
      <c r="CD80" s="535"/>
      <c r="CE80" s="535"/>
      <c r="CF80" s="407"/>
      <c r="CG80" s="323"/>
      <c r="CH80" s="79">
        <f t="shared" si="397"/>
        <v>0</v>
      </c>
      <c r="CI80" s="79">
        <f t="shared" si="398"/>
        <v>0</v>
      </c>
      <c r="CJ80" s="110">
        <f t="shared" si="399"/>
        <v>0</v>
      </c>
      <c r="CK80" s="535"/>
      <c r="CL80" s="535"/>
      <c r="CM80" s="407"/>
      <c r="CN80" s="323"/>
      <c r="CO80" s="79">
        <f t="shared" si="400"/>
        <v>0</v>
      </c>
      <c r="CP80" s="79">
        <f t="shared" si="401"/>
        <v>0</v>
      </c>
      <c r="CQ80" s="110">
        <f t="shared" si="402"/>
        <v>0</v>
      </c>
      <c r="CR80" s="535"/>
      <c r="CS80" s="535"/>
      <c r="CT80" s="407"/>
      <c r="CU80" s="323"/>
      <c r="CV80" s="79">
        <f t="shared" si="403"/>
        <v>0</v>
      </c>
      <c r="CW80" s="79">
        <f t="shared" si="404"/>
        <v>0</v>
      </c>
      <c r="CX80" s="110">
        <f t="shared" si="405"/>
        <v>0</v>
      </c>
      <c r="CY80" s="535"/>
      <c r="CZ80" s="535"/>
      <c r="DA80" s="407"/>
      <c r="DB80" s="323"/>
      <c r="DC80" s="79">
        <f t="shared" si="406"/>
        <v>0</v>
      </c>
      <c r="DD80" s="79">
        <f t="shared" si="407"/>
        <v>0</v>
      </c>
      <c r="DE80" s="110">
        <f t="shared" si="408"/>
        <v>0</v>
      </c>
      <c r="DF80" s="535"/>
      <c r="DG80" s="535"/>
      <c r="DH80" s="407"/>
      <c r="DI80" s="323"/>
      <c r="DJ80" s="79">
        <f t="shared" si="409"/>
        <v>0</v>
      </c>
      <c r="DK80" s="79">
        <f t="shared" si="410"/>
        <v>0</v>
      </c>
      <c r="DL80" s="110">
        <f t="shared" si="411"/>
        <v>0</v>
      </c>
      <c r="DM80" s="535"/>
      <c r="DN80" s="535"/>
      <c r="DO80" s="407"/>
      <c r="DP80" s="323"/>
      <c r="DQ80" s="79">
        <f t="shared" si="412"/>
        <v>0</v>
      </c>
      <c r="DR80" s="79">
        <f t="shared" si="413"/>
        <v>0</v>
      </c>
      <c r="DS80" s="110">
        <f t="shared" si="414"/>
        <v>0</v>
      </c>
      <c r="DT80" s="535"/>
      <c r="DU80" s="535"/>
      <c r="DV80" s="407"/>
    </row>
    <row r="81" spans="1:126" outlineLevel="1" x14ac:dyDescent="0.2">
      <c r="A81" s="336" t="s">
        <v>240</v>
      </c>
      <c r="B81" s="160"/>
      <c r="C81" s="56"/>
      <c r="D81" s="56"/>
      <c r="E81" s="110">
        <f t="shared" si="363"/>
        <v>0</v>
      </c>
      <c r="F81" s="148"/>
      <c r="G81" s="18" t="s">
        <v>265</v>
      </c>
      <c r="H81" s="322" t="s">
        <v>361</v>
      </c>
      <c r="I81" s="79">
        <f t="shared" si="364"/>
        <v>0</v>
      </c>
      <c r="J81" s="79">
        <f t="shared" si="365"/>
        <v>0</v>
      </c>
      <c r="K81" s="110">
        <f t="shared" si="366"/>
        <v>0</v>
      </c>
      <c r="L81" s="535"/>
      <c r="M81" s="535"/>
      <c r="N81" s="407"/>
      <c r="O81" s="323"/>
      <c r="P81" s="79">
        <f t="shared" si="367"/>
        <v>0</v>
      </c>
      <c r="Q81" s="79">
        <f t="shared" si="368"/>
        <v>0</v>
      </c>
      <c r="R81" s="110">
        <f t="shared" si="369"/>
        <v>0</v>
      </c>
      <c r="S81" s="535"/>
      <c r="T81" s="535"/>
      <c r="U81" s="407"/>
      <c r="V81" s="323"/>
      <c r="W81" s="79">
        <f t="shared" si="370"/>
        <v>0</v>
      </c>
      <c r="X81" s="79">
        <f t="shared" si="371"/>
        <v>0</v>
      </c>
      <c r="Y81" s="110">
        <f t="shared" si="372"/>
        <v>0</v>
      </c>
      <c r="Z81" s="535"/>
      <c r="AA81" s="535"/>
      <c r="AB81" s="407"/>
      <c r="AC81" s="323"/>
      <c r="AD81" s="79">
        <f t="shared" si="373"/>
        <v>0</v>
      </c>
      <c r="AE81" s="79">
        <f t="shared" si="374"/>
        <v>0</v>
      </c>
      <c r="AF81" s="110">
        <f t="shared" si="375"/>
        <v>0</v>
      </c>
      <c r="AG81" s="535"/>
      <c r="AH81" s="535"/>
      <c r="AI81" s="407"/>
      <c r="AJ81" s="323"/>
      <c r="AK81" s="79">
        <f t="shared" si="376"/>
        <v>0</v>
      </c>
      <c r="AL81" s="79">
        <f t="shared" si="377"/>
        <v>0</v>
      </c>
      <c r="AM81" s="110">
        <f t="shared" si="378"/>
        <v>0</v>
      </c>
      <c r="AN81" s="535"/>
      <c r="AO81" s="535"/>
      <c r="AP81" s="407"/>
      <c r="AQ81" s="323"/>
      <c r="AR81" s="79">
        <f t="shared" si="379"/>
        <v>0</v>
      </c>
      <c r="AS81" s="79">
        <f t="shared" si="380"/>
        <v>0</v>
      </c>
      <c r="AT81" s="110">
        <f t="shared" si="381"/>
        <v>0</v>
      </c>
      <c r="AU81" s="535"/>
      <c r="AV81" s="535"/>
      <c r="AW81" s="407"/>
      <c r="AX81" s="323"/>
      <c r="AY81" s="79">
        <f t="shared" si="382"/>
        <v>0</v>
      </c>
      <c r="AZ81" s="79">
        <f t="shared" si="383"/>
        <v>0</v>
      </c>
      <c r="BA81" s="110">
        <f t="shared" si="384"/>
        <v>0</v>
      </c>
      <c r="BB81" s="535"/>
      <c r="BC81" s="535"/>
      <c r="BD81" s="407"/>
      <c r="BE81" s="323"/>
      <c r="BF81" s="79">
        <f t="shared" si="385"/>
        <v>0</v>
      </c>
      <c r="BG81" s="79">
        <f t="shared" si="386"/>
        <v>0</v>
      </c>
      <c r="BH81" s="110">
        <f t="shared" si="387"/>
        <v>0</v>
      </c>
      <c r="BI81" s="535"/>
      <c r="BJ81" s="535"/>
      <c r="BK81" s="407"/>
      <c r="BL81" s="323"/>
      <c r="BM81" s="79">
        <f t="shared" si="388"/>
        <v>0</v>
      </c>
      <c r="BN81" s="79">
        <f t="shared" si="389"/>
        <v>0</v>
      </c>
      <c r="BO81" s="110">
        <f t="shared" si="390"/>
        <v>0</v>
      </c>
      <c r="BP81" s="535"/>
      <c r="BQ81" s="535"/>
      <c r="BR81" s="407"/>
      <c r="BS81" s="323"/>
      <c r="BT81" s="79">
        <f t="shared" si="391"/>
        <v>0</v>
      </c>
      <c r="BU81" s="79">
        <f t="shared" si="392"/>
        <v>0</v>
      </c>
      <c r="BV81" s="110">
        <f t="shared" si="393"/>
        <v>0</v>
      </c>
      <c r="BW81" s="535"/>
      <c r="BX81" s="535"/>
      <c r="BY81" s="407"/>
      <c r="BZ81" s="323"/>
      <c r="CA81" s="79">
        <f t="shared" si="394"/>
        <v>0</v>
      </c>
      <c r="CB81" s="79">
        <f t="shared" si="395"/>
        <v>0</v>
      </c>
      <c r="CC81" s="110">
        <f t="shared" si="396"/>
        <v>0</v>
      </c>
      <c r="CD81" s="535"/>
      <c r="CE81" s="535"/>
      <c r="CF81" s="407"/>
      <c r="CG81" s="323"/>
      <c r="CH81" s="79">
        <f t="shared" si="397"/>
        <v>0</v>
      </c>
      <c r="CI81" s="79">
        <f t="shared" si="398"/>
        <v>0</v>
      </c>
      <c r="CJ81" s="110">
        <f t="shared" si="399"/>
        <v>0</v>
      </c>
      <c r="CK81" s="535"/>
      <c r="CL81" s="535"/>
      <c r="CM81" s="407"/>
      <c r="CN81" s="323"/>
      <c r="CO81" s="79">
        <f t="shared" si="400"/>
        <v>0</v>
      </c>
      <c r="CP81" s="79">
        <f t="shared" si="401"/>
        <v>0</v>
      </c>
      <c r="CQ81" s="110">
        <f t="shared" si="402"/>
        <v>0</v>
      </c>
      <c r="CR81" s="535"/>
      <c r="CS81" s="535"/>
      <c r="CT81" s="407"/>
      <c r="CU81" s="323"/>
      <c r="CV81" s="79">
        <f t="shared" si="403"/>
        <v>0</v>
      </c>
      <c r="CW81" s="79">
        <f t="shared" si="404"/>
        <v>0</v>
      </c>
      <c r="CX81" s="110">
        <f t="shared" si="405"/>
        <v>0</v>
      </c>
      <c r="CY81" s="535"/>
      <c r="CZ81" s="535"/>
      <c r="DA81" s="407"/>
      <c r="DB81" s="323"/>
      <c r="DC81" s="79">
        <f t="shared" si="406"/>
        <v>0</v>
      </c>
      <c r="DD81" s="79">
        <f t="shared" si="407"/>
        <v>0</v>
      </c>
      <c r="DE81" s="110">
        <f t="shared" si="408"/>
        <v>0</v>
      </c>
      <c r="DF81" s="535"/>
      <c r="DG81" s="535"/>
      <c r="DH81" s="407"/>
      <c r="DI81" s="323"/>
      <c r="DJ81" s="79">
        <f t="shared" si="409"/>
        <v>0</v>
      </c>
      <c r="DK81" s="79">
        <f t="shared" si="410"/>
        <v>0</v>
      </c>
      <c r="DL81" s="110">
        <f t="shared" si="411"/>
        <v>0</v>
      </c>
      <c r="DM81" s="535"/>
      <c r="DN81" s="535"/>
      <c r="DO81" s="407"/>
      <c r="DP81" s="323"/>
      <c r="DQ81" s="79">
        <f t="shared" si="412"/>
        <v>0</v>
      </c>
      <c r="DR81" s="79">
        <f t="shared" si="413"/>
        <v>0</v>
      </c>
      <c r="DS81" s="110">
        <f t="shared" si="414"/>
        <v>0</v>
      </c>
      <c r="DT81" s="535"/>
      <c r="DU81" s="535"/>
      <c r="DV81" s="407"/>
    </row>
    <row r="82" spans="1:126" outlineLevel="1" x14ac:dyDescent="0.2">
      <c r="A82" s="337" t="s">
        <v>237</v>
      </c>
      <c r="B82" s="160"/>
      <c r="C82" s="56"/>
      <c r="D82" s="56"/>
      <c r="E82" s="110">
        <f t="shared" si="363"/>
        <v>0</v>
      </c>
      <c r="F82" s="148"/>
      <c r="G82" s="18" t="s">
        <v>266</v>
      </c>
      <c r="H82" s="322" t="s">
        <v>361</v>
      </c>
      <c r="I82" s="79">
        <f t="shared" si="364"/>
        <v>0</v>
      </c>
      <c r="J82" s="79">
        <f t="shared" si="365"/>
        <v>0</v>
      </c>
      <c r="K82" s="110">
        <f t="shared" si="366"/>
        <v>0</v>
      </c>
      <c r="L82" s="535"/>
      <c r="M82" s="535"/>
      <c r="N82" s="407"/>
      <c r="O82" s="323"/>
      <c r="P82" s="79">
        <f t="shared" si="367"/>
        <v>0</v>
      </c>
      <c r="Q82" s="79">
        <f t="shared" si="368"/>
        <v>0</v>
      </c>
      <c r="R82" s="110">
        <f t="shared" si="369"/>
        <v>0</v>
      </c>
      <c r="S82" s="535"/>
      <c r="T82" s="535"/>
      <c r="U82" s="407"/>
      <c r="V82" s="323"/>
      <c r="W82" s="79">
        <f t="shared" si="370"/>
        <v>0</v>
      </c>
      <c r="X82" s="79">
        <f t="shared" si="371"/>
        <v>0</v>
      </c>
      <c r="Y82" s="110">
        <f t="shared" si="372"/>
        <v>0</v>
      </c>
      <c r="Z82" s="535"/>
      <c r="AA82" s="535"/>
      <c r="AB82" s="407"/>
      <c r="AC82" s="323"/>
      <c r="AD82" s="79">
        <f t="shared" si="373"/>
        <v>0</v>
      </c>
      <c r="AE82" s="79">
        <f t="shared" si="374"/>
        <v>0</v>
      </c>
      <c r="AF82" s="110">
        <f t="shared" si="375"/>
        <v>0</v>
      </c>
      <c r="AG82" s="535"/>
      <c r="AH82" s="535"/>
      <c r="AI82" s="407"/>
      <c r="AJ82" s="323"/>
      <c r="AK82" s="79">
        <f t="shared" si="376"/>
        <v>0</v>
      </c>
      <c r="AL82" s="79">
        <f t="shared" si="377"/>
        <v>0</v>
      </c>
      <c r="AM82" s="110">
        <f t="shared" si="378"/>
        <v>0</v>
      </c>
      <c r="AN82" s="535"/>
      <c r="AO82" s="535"/>
      <c r="AP82" s="407"/>
      <c r="AQ82" s="323"/>
      <c r="AR82" s="79">
        <f t="shared" si="379"/>
        <v>0</v>
      </c>
      <c r="AS82" s="79">
        <f t="shared" si="380"/>
        <v>0</v>
      </c>
      <c r="AT82" s="110">
        <f t="shared" si="381"/>
        <v>0</v>
      </c>
      <c r="AU82" s="535"/>
      <c r="AV82" s="535"/>
      <c r="AW82" s="407"/>
      <c r="AX82" s="323"/>
      <c r="AY82" s="79">
        <f t="shared" si="382"/>
        <v>0</v>
      </c>
      <c r="AZ82" s="79">
        <f t="shared" si="383"/>
        <v>0</v>
      </c>
      <c r="BA82" s="110">
        <f t="shared" si="384"/>
        <v>0</v>
      </c>
      <c r="BB82" s="535"/>
      <c r="BC82" s="535"/>
      <c r="BD82" s="407"/>
      <c r="BE82" s="323"/>
      <c r="BF82" s="79">
        <f t="shared" si="385"/>
        <v>0</v>
      </c>
      <c r="BG82" s="79">
        <f t="shared" si="386"/>
        <v>0</v>
      </c>
      <c r="BH82" s="110">
        <f t="shared" si="387"/>
        <v>0</v>
      </c>
      <c r="BI82" s="535"/>
      <c r="BJ82" s="535"/>
      <c r="BK82" s="407"/>
      <c r="BL82" s="323"/>
      <c r="BM82" s="79">
        <f t="shared" si="388"/>
        <v>0</v>
      </c>
      <c r="BN82" s="79">
        <f t="shared" si="389"/>
        <v>0</v>
      </c>
      <c r="BO82" s="110">
        <f t="shared" si="390"/>
        <v>0</v>
      </c>
      <c r="BP82" s="535"/>
      <c r="BQ82" s="535"/>
      <c r="BR82" s="407"/>
      <c r="BS82" s="323"/>
      <c r="BT82" s="79">
        <f t="shared" si="391"/>
        <v>0</v>
      </c>
      <c r="BU82" s="79">
        <f t="shared" si="392"/>
        <v>0</v>
      </c>
      <c r="BV82" s="110">
        <f t="shared" si="393"/>
        <v>0</v>
      </c>
      <c r="BW82" s="535"/>
      <c r="BX82" s="535"/>
      <c r="BY82" s="407"/>
      <c r="BZ82" s="323"/>
      <c r="CA82" s="79">
        <f t="shared" si="394"/>
        <v>0</v>
      </c>
      <c r="CB82" s="79">
        <f t="shared" si="395"/>
        <v>0</v>
      </c>
      <c r="CC82" s="110">
        <f t="shared" si="396"/>
        <v>0</v>
      </c>
      <c r="CD82" s="535"/>
      <c r="CE82" s="535"/>
      <c r="CF82" s="407"/>
      <c r="CG82" s="323"/>
      <c r="CH82" s="79">
        <f t="shared" si="397"/>
        <v>0</v>
      </c>
      <c r="CI82" s="79">
        <f t="shared" si="398"/>
        <v>0</v>
      </c>
      <c r="CJ82" s="110">
        <f t="shared" si="399"/>
        <v>0</v>
      </c>
      <c r="CK82" s="535"/>
      <c r="CL82" s="535"/>
      <c r="CM82" s="407"/>
      <c r="CN82" s="323"/>
      <c r="CO82" s="79">
        <f t="shared" si="400"/>
        <v>0</v>
      </c>
      <c r="CP82" s="79">
        <f t="shared" si="401"/>
        <v>0</v>
      </c>
      <c r="CQ82" s="110">
        <f t="shared" si="402"/>
        <v>0</v>
      </c>
      <c r="CR82" s="535"/>
      <c r="CS82" s="535"/>
      <c r="CT82" s="407"/>
      <c r="CU82" s="323"/>
      <c r="CV82" s="79">
        <f t="shared" si="403"/>
        <v>0</v>
      </c>
      <c r="CW82" s="79">
        <f t="shared" si="404"/>
        <v>0</v>
      </c>
      <c r="CX82" s="110">
        <f t="shared" si="405"/>
        <v>0</v>
      </c>
      <c r="CY82" s="535"/>
      <c r="CZ82" s="535"/>
      <c r="DA82" s="407"/>
      <c r="DB82" s="323"/>
      <c r="DC82" s="79">
        <f t="shared" si="406"/>
        <v>0</v>
      </c>
      <c r="DD82" s="79">
        <f t="shared" si="407"/>
        <v>0</v>
      </c>
      <c r="DE82" s="110">
        <f t="shared" si="408"/>
        <v>0</v>
      </c>
      <c r="DF82" s="535"/>
      <c r="DG82" s="535"/>
      <c r="DH82" s="407"/>
      <c r="DI82" s="323"/>
      <c r="DJ82" s="79">
        <f t="shared" si="409"/>
        <v>0</v>
      </c>
      <c r="DK82" s="79">
        <f t="shared" si="410"/>
        <v>0</v>
      </c>
      <c r="DL82" s="110">
        <f t="shared" si="411"/>
        <v>0</v>
      </c>
      <c r="DM82" s="535"/>
      <c r="DN82" s="535"/>
      <c r="DO82" s="407"/>
      <c r="DP82" s="323"/>
      <c r="DQ82" s="79">
        <f t="shared" si="412"/>
        <v>0</v>
      </c>
      <c r="DR82" s="79">
        <f t="shared" si="413"/>
        <v>0</v>
      </c>
      <c r="DS82" s="110">
        <f t="shared" si="414"/>
        <v>0</v>
      </c>
      <c r="DT82" s="535"/>
      <c r="DU82" s="535"/>
      <c r="DV82" s="407"/>
    </row>
    <row r="83" spans="1:126" outlineLevel="1" x14ac:dyDescent="0.2">
      <c r="A83" s="334" t="s">
        <v>8</v>
      </c>
      <c r="B83" s="161"/>
      <c r="C83" s="56"/>
      <c r="D83" s="56"/>
      <c r="E83" s="110">
        <f t="shared" si="363"/>
        <v>0</v>
      </c>
      <c r="F83" s="148"/>
      <c r="H83" s="322" t="s">
        <v>361</v>
      </c>
      <c r="I83" s="79">
        <f t="shared" si="364"/>
        <v>0</v>
      </c>
      <c r="J83" s="79">
        <f t="shared" si="365"/>
        <v>0</v>
      </c>
      <c r="K83" s="110">
        <f t="shared" si="366"/>
        <v>0</v>
      </c>
      <c r="L83" s="535"/>
      <c r="M83" s="535"/>
      <c r="N83" s="407"/>
      <c r="O83" s="323"/>
      <c r="P83" s="79">
        <f t="shared" si="367"/>
        <v>0</v>
      </c>
      <c r="Q83" s="79">
        <f t="shared" si="368"/>
        <v>0</v>
      </c>
      <c r="R83" s="110">
        <f t="shared" si="369"/>
        <v>0</v>
      </c>
      <c r="S83" s="535"/>
      <c r="T83" s="535"/>
      <c r="U83" s="407"/>
      <c r="V83" s="323"/>
      <c r="W83" s="79">
        <f t="shared" si="370"/>
        <v>0</v>
      </c>
      <c r="X83" s="79">
        <f t="shared" si="371"/>
        <v>0</v>
      </c>
      <c r="Y83" s="110">
        <f t="shared" si="372"/>
        <v>0</v>
      </c>
      <c r="Z83" s="535"/>
      <c r="AA83" s="535"/>
      <c r="AB83" s="407"/>
      <c r="AC83" s="323"/>
      <c r="AD83" s="79">
        <f t="shared" si="373"/>
        <v>0</v>
      </c>
      <c r="AE83" s="79">
        <f t="shared" si="374"/>
        <v>0</v>
      </c>
      <c r="AF83" s="110">
        <f t="shared" si="375"/>
        <v>0</v>
      </c>
      <c r="AG83" s="535"/>
      <c r="AH83" s="535"/>
      <c r="AI83" s="407"/>
      <c r="AJ83" s="323"/>
      <c r="AK83" s="79">
        <f t="shared" si="376"/>
        <v>0</v>
      </c>
      <c r="AL83" s="79">
        <f t="shared" si="377"/>
        <v>0</v>
      </c>
      <c r="AM83" s="110">
        <f t="shared" si="378"/>
        <v>0</v>
      </c>
      <c r="AN83" s="535"/>
      <c r="AO83" s="535"/>
      <c r="AP83" s="407"/>
      <c r="AQ83" s="323"/>
      <c r="AR83" s="79">
        <f t="shared" si="379"/>
        <v>0</v>
      </c>
      <c r="AS83" s="79">
        <f t="shared" si="380"/>
        <v>0</v>
      </c>
      <c r="AT83" s="110">
        <f t="shared" si="381"/>
        <v>0</v>
      </c>
      <c r="AU83" s="535"/>
      <c r="AV83" s="535"/>
      <c r="AW83" s="407"/>
      <c r="AX83" s="323"/>
      <c r="AY83" s="79">
        <f t="shared" si="382"/>
        <v>0</v>
      </c>
      <c r="AZ83" s="79">
        <f t="shared" si="383"/>
        <v>0</v>
      </c>
      <c r="BA83" s="110">
        <f t="shared" si="384"/>
        <v>0</v>
      </c>
      <c r="BB83" s="535"/>
      <c r="BC83" s="535"/>
      <c r="BD83" s="407"/>
      <c r="BE83" s="323"/>
      <c r="BF83" s="79">
        <f t="shared" si="385"/>
        <v>0</v>
      </c>
      <c r="BG83" s="79">
        <f t="shared" si="386"/>
        <v>0</v>
      </c>
      <c r="BH83" s="110">
        <f t="shared" si="387"/>
        <v>0</v>
      </c>
      <c r="BI83" s="535"/>
      <c r="BJ83" s="535"/>
      <c r="BK83" s="407"/>
      <c r="BL83" s="323"/>
      <c r="BM83" s="79">
        <f t="shared" si="388"/>
        <v>0</v>
      </c>
      <c r="BN83" s="79">
        <f t="shared" si="389"/>
        <v>0</v>
      </c>
      <c r="BO83" s="110">
        <f t="shared" si="390"/>
        <v>0</v>
      </c>
      <c r="BP83" s="535"/>
      <c r="BQ83" s="535"/>
      <c r="BR83" s="407"/>
      <c r="BS83" s="323"/>
      <c r="BT83" s="79">
        <f t="shared" si="391"/>
        <v>0</v>
      </c>
      <c r="BU83" s="79">
        <f t="shared" si="392"/>
        <v>0</v>
      </c>
      <c r="BV83" s="110">
        <f t="shared" si="393"/>
        <v>0</v>
      </c>
      <c r="BW83" s="535"/>
      <c r="BX83" s="535"/>
      <c r="BY83" s="407"/>
      <c r="BZ83" s="323"/>
      <c r="CA83" s="79">
        <f t="shared" si="394"/>
        <v>0</v>
      </c>
      <c r="CB83" s="79">
        <f t="shared" si="395"/>
        <v>0</v>
      </c>
      <c r="CC83" s="110">
        <f t="shared" si="396"/>
        <v>0</v>
      </c>
      <c r="CD83" s="535"/>
      <c r="CE83" s="535"/>
      <c r="CF83" s="407"/>
      <c r="CG83" s="323"/>
      <c r="CH83" s="79">
        <f t="shared" si="397"/>
        <v>0</v>
      </c>
      <c r="CI83" s="79">
        <f t="shared" si="398"/>
        <v>0</v>
      </c>
      <c r="CJ83" s="110">
        <f t="shared" si="399"/>
        <v>0</v>
      </c>
      <c r="CK83" s="535"/>
      <c r="CL83" s="535"/>
      <c r="CM83" s="407"/>
      <c r="CN83" s="323"/>
      <c r="CO83" s="79">
        <f t="shared" si="400"/>
        <v>0</v>
      </c>
      <c r="CP83" s="79">
        <f t="shared" si="401"/>
        <v>0</v>
      </c>
      <c r="CQ83" s="110">
        <f t="shared" si="402"/>
        <v>0</v>
      </c>
      <c r="CR83" s="535"/>
      <c r="CS83" s="535"/>
      <c r="CT83" s="407"/>
      <c r="CU83" s="323"/>
      <c r="CV83" s="79">
        <f t="shared" si="403"/>
        <v>0</v>
      </c>
      <c r="CW83" s="79">
        <f t="shared" si="404"/>
        <v>0</v>
      </c>
      <c r="CX83" s="110">
        <f t="shared" si="405"/>
        <v>0</v>
      </c>
      <c r="CY83" s="535"/>
      <c r="CZ83" s="535"/>
      <c r="DA83" s="407"/>
      <c r="DB83" s="323"/>
      <c r="DC83" s="79">
        <f t="shared" si="406"/>
        <v>0</v>
      </c>
      <c r="DD83" s="79">
        <f t="shared" si="407"/>
        <v>0</v>
      </c>
      <c r="DE83" s="110">
        <f t="shared" si="408"/>
        <v>0</v>
      </c>
      <c r="DF83" s="535"/>
      <c r="DG83" s="535"/>
      <c r="DH83" s="407"/>
      <c r="DI83" s="323"/>
      <c r="DJ83" s="79">
        <f t="shared" si="409"/>
        <v>0</v>
      </c>
      <c r="DK83" s="79">
        <f t="shared" si="410"/>
        <v>0</v>
      </c>
      <c r="DL83" s="110">
        <f t="shared" si="411"/>
        <v>0</v>
      </c>
      <c r="DM83" s="535"/>
      <c r="DN83" s="535"/>
      <c r="DO83" s="407"/>
      <c r="DP83" s="323"/>
      <c r="DQ83" s="79">
        <f t="shared" si="412"/>
        <v>0</v>
      </c>
      <c r="DR83" s="79">
        <f t="shared" si="413"/>
        <v>0</v>
      </c>
      <c r="DS83" s="110">
        <f t="shared" si="414"/>
        <v>0</v>
      </c>
      <c r="DT83" s="535"/>
      <c r="DU83" s="535"/>
      <c r="DV83" s="407"/>
    </row>
    <row r="84" spans="1:126" outlineLevel="1" x14ac:dyDescent="0.2">
      <c r="A84" s="333" t="s">
        <v>57</v>
      </c>
      <c r="B84" s="159" t="s">
        <v>238</v>
      </c>
      <c r="C84" s="56"/>
      <c r="D84" s="56"/>
      <c r="E84" s="110">
        <f t="shared" si="363"/>
        <v>0</v>
      </c>
      <c r="F84" s="148"/>
      <c r="G84" s="18" t="s">
        <v>239</v>
      </c>
      <c r="H84" s="322" t="s">
        <v>361</v>
      </c>
      <c r="I84" s="79">
        <f t="shared" si="364"/>
        <v>0</v>
      </c>
      <c r="J84" s="79">
        <f t="shared" si="365"/>
        <v>0</v>
      </c>
      <c r="K84" s="110">
        <f t="shared" si="366"/>
        <v>0</v>
      </c>
      <c r="L84" s="535"/>
      <c r="M84" s="535"/>
      <c r="N84" s="407"/>
      <c r="O84" s="323"/>
      <c r="P84" s="79">
        <f t="shared" si="367"/>
        <v>0</v>
      </c>
      <c r="Q84" s="79">
        <f t="shared" si="368"/>
        <v>0</v>
      </c>
      <c r="R84" s="110">
        <f t="shared" si="369"/>
        <v>0</v>
      </c>
      <c r="S84" s="535"/>
      <c r="T84" s="535"/>
      <c r="U84" s="407"/>
      <c r="V84" s="323"/>
      <c r="W84" s="79">
        <f t="shared" si="370"/>
        <v>0</v>
      </c>
      <c r="X84" s="79">
        <f t="shared" si="371"/>
        <v>0</v>
      </c>
      <c r="Y84" s="110">
        <f t="shared" si="372"/>
        <v>0</v>
      </c>
      <c r="Z84" s="535"/>
      <c r="AA84" s="535"/>
      <c r="AB84" s="407"/>
      <c r="AC84" s="323"/>
      <c r="AD84" s="79">
        <f t="shared" si="373"/>
        <v>0</v>
      </c>
      <c r="AE84" s="79">
        <f t="shared" si="374"/>
        <v>0</v>
      </c>
      <c r="AF84" s="110">
        <f t="shared" si="375"/>
        <v>0</v>
      </c>
      <c r="AG84" s="535"/>
      <c r="AH84" s="535"/>
      <c r="AI84" s="407"/>
      <c r="AJ84" s="323"/>
      <c r="AK84" s="79">
        <f t="shared" si="376"/>
        <v>0</v>
      </c>
      <c r="AL84" s="79">
        <f t="shared" si="377"/>
        <v>0</v>
      </c>
      <c r="AM84" s="110">
        <f t="shared" si="378"/>
        <v>0</v>
      </c>
      <c r="AN84" s="535"/>
      <c r="AO84" s="535"/>
      <c r="AP84" s="407"/>
      <c r="AQ84" s="323"/>
      <c r="AR84" s="79">
        <f t="shared" si="379"/>
        <v>0</v>
      </c>
      <c r="AS84" s="79">
        <f t="shared" si="380"/>
        <v>0</v>
      </c>
      <c r="AT84" s="110">
        <f t="shared" si="381"/>
        <v>0</v>
      </c>
      <c r="AU84" s="535"/>
      <c r="AV84" s="535"/>
      <c r="AW84" s="407"/>
      <c r="AX84" s="323"/>
      <c r="AY84" s="79">
        <f t="shared" si="382"/>
        <v>0</v>
      </c>
      <c r="AZ84" s="79">
        <f t="shared" si="383"/>
        <v>0</v>
      </c>
      <c r="BA84" s="110">
        <f t="shared" si="384"/>
        <v>0</v>
      </c>
      <c r="BB84" s="535"/>
      <c r="BC84" s="535"/>
      <c r="BD84" s="407"/>
      <c r="BE84" s="323"/>
      <c r="BF84" s="79">
        <f t="shared" si="385"/>
        <v>0</v>
      </c>
      <c r="BG84" s="79">
        <f t="shared" si="386"/>
        <v>0</v>
      </c>
      <c r="BH84" s="110">
        <f t="shared" si="387"/>
        <v>0</v>
      </c>
      <c r="BI84" s="535"/>
      <c r="BJ84" s="535"/>
      <c r="BK84" s="407"/>
      <c r="BL84" s="323"/>
      <c r="BM84" s="79">
        <f t="shared" si="388"/>
        <v>0</v>
      </c>
      <c r="BN84" s="79">
        <f t="shared" si="389"/>
        <v>0</v>
      </c>
      <c r="BO84" s="110">
        <f t="shared" si="390"/>
        <v>0</v>
      </c>
      <c r="BP84" s="535"/>
      <c r="BQ84" s="535"/>
      <c r="BR84" s="407"/>
      <c r="BS84" s="323"/>
      <c r="BT84" s="79">
        <f t="shared" si="391"/>
        <v>0</v>
      </c>
      <c r="BU84" s="79">
        <f t="shared" si="392"/>
        <v>0</v>
      </c>
      <c r="BV84" s="110">
        <f t="shared" si="393"/>
        <v>0</v>
      </c>
      <c r="BW84" s="535"/>
      <c r="BX84" s="535"/>
      <c r="BY84" s="407"/>
      <c r="BZ84" s="323"/>
      <c r="CA84" s="79">
        <f t="shared" si="394"/>
        <v>0</v>
      </c>
      <c r="CB84" s="79">
        <f t="shared" si="395"/>
        <v>0</v>
      </c>
      <c r="CC84" s="110">
        <f t="shared" si="396"/>
        <v>0</v>
      </c>
      <c r="CD84" s="535"/>
      <c r="CE84" s="535"/>
      <c r="CF84" s="407"/>
      <c r="CG84" s="323"/>
      <c r="CH84" s="79">
        <f t="shared" si="397"/>
        <v>0</v>
      </c>
      <c r="CI84" s="79">
        <f t="shared" si="398"/>
        <v>0</v>
      </c>
      <c r="CJ84" s="110">
        <f t="shared" si="399"/>
        <v>0</v>
      </c>
      <c r="CK84" s="535"/>
      <c r="CL84" s="535"/>
      <c r="CM84" s="407"/>
      <c r="CN84" s="323"/>
      <c r="CO84" s="79">
        <f t="shared" si="400"/>
        <v>0</v>
      </c>
      <c r="CP84" s="79">
        <f t="shared" si="401"/>
        <v>0</v>
      </c>
      <c r="CQ84" s="110">
        <f t="shared" si="402"/>
        <v>0</v>
      </c>
      <c r="CR84" s="535"/>
      <c r="CS84" s="535"/>
      <c r="CT84" s="407"/>
      <c r="CU84" s="323"/>
      <c r="CV84" s="79">
        <f t="shared" si="403"/>
        <v>0</v>
      </c>
      <c r="CW84" s="79">
        <f t="shared" si="404"/>
        <v>0</v>
      </c>
      <c r="CX84" s="110">
        <f t="shared" si="405"/>
        <v>0</v>
      </c>
      <c r="CY84" s="535"/>
      <c r="CZ84" s="535"/>
      <c r="DA84" s="407"/>
      <c r="DB84" s="323"/>
      <c r="DC84" s="79">
        <f t="shared" si="406"/>
        <v>0</v>
      </c>
      <c r="DD84" s="79">
        <f t="shared" si="407"/>
        <v>0</v>
      </c>
      <c r="DE84" s="110">
        <f t="shared" si="408"/>
        <v>0</v>
      </c>
      <c r="DF84" s="535"/>
      <c r="DG84" s="535"/>
      <c r="DH84" s="407"/>
      <c r="DI84" s="323"/>
      <c r="DJ84" s="79">
        <f t="shared" si="409"/>
        <v>0</v>
      </c>
      <c r="DK84" s="79">
        <f t="shared" si="410"/>
        <v>0</v>
      </c>
      <c r="DL84" s="110">
        <f t="shared" si="411"/>
        <v>0</v>
      </c>
      <c r="DM84" s="535"/>
      <c r="DN84" s="535"/>
      <c r="DO84" s="407"/>
      <c r="DP84" s="323"/>
      <c r="DQ84" s="79">
        <f t="shared" si="412"/>
        <v>0</v>
      </c>
      <c r="DR84" s="79">
        <f t="shared" si="413"/>
        <v>0</v>
      </c>
      <c r="DS84" s="110">
        <f t="shared" si="414"/>
        <v>0</v>
      </c>
      <c r="DT84" s="535"/>
      <c r="DU84" s="535"/>
      <c r="DV84" s="407"/>
    </row>
    <row r="85" spans="1:126" ht="14.25" customHeight="1" x14ac:dyDescent="0.2">
      <c r="A85" s="153" t="s">
        <v>153</v>
      </c>
      <c r="B85" s="120"/>
      <c r="C85" s="103">
        <f>SUMIF($H78:$H85,MID($H85,3,10),C78:C85)</f>
        <v>0</v>
      </c>
      <c r="D85" s="103">
        <f>SUMIF($H78:$H85,MID($H85,3,10),D78:D85)</f>
        <v>0</v>
      </c>
      <c r="E85" s="103">
        <f t="shared" si="363"/>
        <v>0</v>
      </c>
      <c r="F85" s="151"/>
      <c r="H85" s="322" t="s">
        <v>362</v>
      </c>
      <c r="I85" s="103">
        <f>IF(I$1="","",SUMIF($H79:$H84,MID($H85,3,10),I79:I84))</f>
        <v>0</v>
      </c>
      <c r="J85" s="103">
        <f>IF(I$1="","",SUMIF($H79:$H84,MID($H85,3,10),J79:J84))</f>
        <v>0</v>
      </c>
      <c r="K85" s="103">
        <f>IF(I$1="","",SUM(I85:J85))</f>
        <v>0</v>
      </c>
      <c r="L85" s="488">
        <f>IF(I$1="","",SUMIF($H78:$H85,MID($H85,3,10),L78:L85))</f>
        <v>0</v>
      </c>
      <c r="M85" s="488">
        <f>IF(I$1="","",SUMIF($H78:$H85,MID($H85,3,10),M78:M85))</f>
        <v>0</v>
      </c>
      <c r="N85" s="407"/>
      <c r="O85" s="323"/>
      <c r="P85" s="103">
        <f>IF(P$1="","",SUMIF($H79:$H84,MID($H85,3,10),P79:P84))</f>
        <v>0</v>
      </c>
      <c r="Q85" s="103">
        <f>IF(P$1="","",SUMIF($H79:$H84,MID($H85,3,10),Q79:Q84))</f>
        <v>0</v>
      </c>
      <c r="R85" s="103">
        <f>IF(P$1="","",SUM(P85:Q85))</f>
        <v>0</v>
      </c>
      <c r="S85" s="488">
        <f>IF(P$1="","",SUMIF($H78:$H85,MID($H85,3,10),S78:S85))</f>
        <v>0</v>
      </c>
      <c r="T85" s="488">
        <f>IF(P$1="","",SUMIF($H78:$H85,MID($H85,3,10),T78:T85))</f>
        <v>0</v>
      </c>
      <c r="U85" s="407"/>
      <c r="V85" s="323"/>
      <c r="W85" s="103">
        <f>IF(W$1="","",SUMIF($H79:$H84,MID($H85,3,10),W79:W84))</f>
        <v>0</v>
      </c>
      <c r="X85" s="103">
        <f>IF(W$1="","",SUMIF($H79:$H84,MID($H85,3,10),X79:X84))</f>
        <v>0</v>
      </c>
      <c r="Y85" s="103">
        <f>IF(W$1="","",SUM(W85:X85))</f>
        <v>0</v>
      </c>
      <c r="Z85" s="488">
        <f>IF(W$1="","",SUMIF($H78:$H85,MID($H85,3,10),Z78:Z85))</f>
        <v>0</v>
      </c>
      <c r="AA85" s="488">
        <f>IF(W$1="","",SUMIF($H78:$H85,MID($H85,3,10),AA78:AA85))</f>
        <v>0</v>
      </c>
      <c r="AB85" s="407"/>
      <c r="AC85" s="323"/>
      <c r="AD85" s="103">
        <f>IF(AD$1="","",SUMIF($H79:$H84,MID($H85,3,10),AD79:AD84))</f>
        <v>0</v>
      </c>
      <c r="AE85" s="103">
        <f>IF(AD$1="","",SUMIF($H79:$H84,MID($H85,3,10),AE79:AE84))</f>
        <v>0</v>
      </c>
      <c r="AF85" s="103">
        <f>IF(AD$1="","",SUM(AD85:AE85))</f>
        <v>0</v>
      </c>
      <c r="AG85" s="488">
        <f>IF(AD$1="","",SUMIF($H78:$H85,MID($H85,3,10),AG78:AG85))</f>
        <v>0</v>
      </c>
      <c r="AH85" s="488">
        <f>IF(AD$1="","",SUMIF($H78:$H85,MID($H85,3,10),AH78:AH85))</f>
        <v>0</v>
      </c>
      <c r="AI85" s="407"/>
      <c r="AJ85" s="323"/>
      <c r="AK85" s="103">
        <f>IF(AK$1="","",SUMIF($H79:$H84,MID($H85,3,10),AK79:AK84))</f>
        <v>0</v>
      </c>
      <c r="AL85" s="103">
        <f>IF(AK$1="","",SUMIF($H79:$H84,MID($H85,3,10),AL79:AL84))</f>
        <v>0</v>
      </c>
      <c r="AM85" s="103">
        <f>IF(AK$1="","",SUM(AK85:AL85))</f>
        <v>0</v>
      </c>
      <c r="AN85" s="488">
        <f>IF(AK$1="","",SUMIF($H78:$H85,MID($H85,3,10),AN78:AN85))</f>
        <v>0</v>
      </c>
      <c r="AO85" s="488">
        <f>IF(AK$1="","",SUMIF($H78:$H85,MID($H85,3,10),AO78:AO85))</f>
        <v>0</v>
      </c>
      <c r="AP85" s="407"/>
      <c r="AQ85" s="323"/>
      <c r="AR85" s="103">
        <f>IF(AR$1="","",SUMIF($H79:$H84,MID($H85,3,10),AR79:AR84))</f>
        <v>0</v>
      </c>
      <c r="AS85" s="103">
        <f>IF(AR$1="","",SUMIF($H79:$H84,MID($H85,3,10),AS79:AS84))</f>
        <v>0</v>
      </c>
      <c r="AT85" s="103">
        <f>IF(AR$1="","",SUM(AR85:AS85))</f>
        <v>0</v>
      </c>
      <c r="AU85" s="488">
        <f>IF(AR$1="","",SUMIF($H78:$H85,MID($H85,3,10),AU78:AU85))</f>
        <v>0</v>
      </c>
      <c r="AV85" s="488">
        <f>IF(AR$1="","",SUMIF($H78:$H85,MID($H85,3,10),AV78:AV85))</f>
        <v>0</v>
      </c>
      <c r="AW85" s="407"/>
      <c r="AX85" s="323"/>
      <c r="AY85" s="103">
        <f>IF(AY$1="","",SUMIF($H79:$H84,MID($H85,3,10),AY79:AY84))</f>
        <v>0</v>
      </c>
      <c r="AZ85" s="103">
        <f>IF(AY$1="","",SUMIF($H79:$H84,MID($H85,3,10),AZ79:AZ84))</f>
        <v>0</v>
      </c>
      <c r="BA85" s="103">
        <f>IF(AY$1="","",SUM(AY85:AZ85))</f>
        <v>0</v>
      </c>
      <c r="BB85" s="488">
        <f>IF(AY$1="","",SUMIF($H78:$H85,MID($H85,3,10),BB78:BB85))</f>
        <v>0</v>
      </c>
      <c r="BC85" s="488">
        <f>IF(AY$1="","",SUMIF($H78:$H85,MID($H85,3,10),BC78:BC85))</f>
        <v>0</v>
      </c>
      <c r="BD85" s="407"/>
      <c r="BE85" s="323"/>
      <c r="BF85" s="103">
        <f>IF(BF$1="","",SUMIF($H79:$H84,MID($H85,3,10),BF79:BF84))</f>
        <v>0</v>
      </c>
      <c r="BG85" s="103">
        <f>IF(BF$1="","",SUMIF($H79:$H84,MID($H85,3,10),BG79:BG84))</f>
        <v>0</v>
      </c>
      <c r="BH85" s="103">
        <f>IF(BF$1="","",SUM(BF85:BG85))</f>
        <v>0</v>
      </c>
      <c r="BI85" s="488">
        <f>IF(BF$1="","",SUMIF($H78:$H85,MID($H85,3,10),BI78:BI85))</f>
        <v>0</v>
      </c>
      <c r="BJ85" s="488">
        <f>IF(BF$1="","",SUMIF($H78:$H85,MID($H85,3,10),BJ78:BJ85))</f>
        <v>0</v>
      </c>
      <c r="BK85" s="407"/>
      <c r="BL85" s="323"/>
      <c r="BM85" s="103">
        <f>IF(BM$1="","",SUMIF($H79:$H84,MID($H85,3,10),BM79:BM84))</f>
        <v>0</v>
      </c>
      <c r="BN85" s="103">
        <f>IF(BM$1="","",SUMIF($H79:$H84,MID($H85,3,10),BN79:BN84))</f>
        <v>0</v>
      </c>
      <c r="BO85" s="103">
        <f>IF(BM$1="","",SUM(BM85:BN85))</f>
        <v>0</v>
      </c>
      <c r="BP85" s="488">
        <f>IF(BM$1="","",SUMIF($H78:$H85,MID($H85,3,10),BP78:BP85))</f>
        <v>0</v>
      </c>
      <c r="BQ85" s="488">
        <f>IF(BM$1="","",SUMIF($H78:$H85,MID($H85,3,10),BQ78:BQ85))</f>
        <v>0</v>
      </c>
      <c r="BR85" s="407"/>
      <c r="BS85" s="323"/>
      <c r="BT85" s="103">
        <f>IF(BT$1="","",SUMIF($H79:$H84,MID($H85,3,10),BT79:BT84))</f>
        <v>0</v>
      </c>
      <c r="BU85" s="103">
        <f>IF(BT$1="","",SUMIF($H79:$H84,MID($H85,3,10),BU79:BU84))</f>
        <v>0</v>
      </c>
      <c r="BV85" s="103">
        <f>IF(BT$1="","",SUM(BT85:BU85))</f>
        <v>0</v>
      </c>
      <c r="BW85" s="488">
        <f>IF(BT$1="","",SUMIF($H78:$H85,MID($H85,3,10),BW78:BW85))</f>
        <v>0</v>
      </c>
      <c r="BX85" s="488">
        <f>IF(BT$1="","",SUMIF($H78:$H85,MID($H85,3,10),BX78:BX85))</f>
        <v>0</v>
      </c>
      <c r="BY85" s="407"/>
      <c r="BZ85" s="323"/>
      <c r="CA85" s="103">
        <f>IF(CA$1="","",SUMIF($H79:$H84,MID($H85,3,10),CA79:CA84))</f>
        <v>0</v>
      </c>
      <c r="CB85" s="103">
        <f>IF(CA$1="","",SUMIF($H79:$H84,MID($H85,3,10),CB79:CB84))</f>
        <v>0</v>
      </c>
      <c r="CC85" s="103">
        <f>IF(CA$1="","",SUM(CA85:CB85))</f>
        <v>0</v>
      </c>
      <c r="CD85" s="488">
        <f>IF(CA$1="","",SUMIF($H78:$H85,MID($H85,3,10),CD78:CD85))</f>
        <v>0</v>
      </c>
      <c r="CE85" s="488">
        <f>IF(CA$1="","",SUMIF($H78:$H85,MID($H85,3,10),CE78:CE85))</f>
        <v>0</v>
      </c>
      <c r="CF85" s="407"/>
      <c r="CG85" s="323"/>
      <c r="CH85" s="103">
        <f>IF(CH$1="","",SUMIF($H79:$H84,MID($H85,3,10),CH79:CH84))</f>
        <v>0</v>
      </c>
      <c r="CI85" s="103">
        <f>IF(CH$1="","",SUMIF($H79:$H84,MID($H85,3,10),CI79:CI84))</f>
        <v>0</v>
      </c>
      <c r="CJ85" s="103">
        <f>IF(CH$1="","",SUM(CH85:CI85))</f>
        <v>0</v>
      </c>
      <c r="CK85" s="488">
        <f>IF(CH$1="","",SUMIF($H78:$H85,MID($H85,3,10),CK78:CK85))</f>
        <v>0</v>
      </c>
      <c r="CL85" s="488">
        <f>IF(CH$1="","",SUMIF($H78:$H85,MID($H85,3,10),CL78:CL85))</f>
        <v>0</v>
      </c>
      <c r="CM85" s="407"/>
      <c r="CN85" s="323"/>
      <c r="CO85" s="103">
        <f>IF(CO$1="","",SUMIF($H79:$H84,MID($H85,3,10),CO79:CO84))</f>
        <v>0</v>
      </c>
      <c r="CP85" s="103">
        <f>IF(CO$1="","",SUMIF($H79:$H84,MID($H85,3,10),CP79:CP84))</f>
        <v>0</v>
      </c>
      <c r="CQ85" s="103">
        <f>IF(CO$1="","",SUM(CO85:CP85))</f>
        <v>0</v>
      </c>
      <c r="CR85" s="488">
        <f>IF(CO$1="","",SUMIF($H78:$H85,MID($H85,3,10),CR78:CR85))</f>
        <v>0</v>
      </c>
      <c r="CS85" s="488">
        <f>IF(CO$1="","",SUMIF($H78:$H85,MID($H85,3,10),CS78:CS85))</f>
        <v>0</v>
      </c>
      <c r="CT85" s="407"/>
      <c r="CU85" s="323"/>
      <c r="CV85" s="103">
        <f>IF(CV$1="","",SUMIF($H79:$H84,MID($H85,3,10),CV79:CV84))</f>
        <v>0</v>
      </c>
      <c r="CW85" s="103">
        <f>IF(CV$1="","",SUMIF($H79:$H84,MID($H85,3,10),CW79:CW84))</f>
        <v>0</v>
      </c>
      <c r="CX85" s="103">
        <f>IF(CV$1="","",SUM(CV85:CW85))</f>
        <v>0</v>
      </c>
      <c r="CY85" s="488">
        <f>IF(CV$1="","",SUMIF($H78:$H85,MID($H85,3,10),CY78:CY85))</f>
        <v>0</v>
      </c>
      <c r="CZ85" s="488">
        <f>IF(CV$1="","",SUMIF($H78:$H85,MID($H85,3,10),CZ78:CZ85))</f>
        <v>0</v>
      </c>
      <c r="DA85" s="407"/>
      <c r="DB85" s="323"/>
      <c r="DC85" s="103">
        <f>IF(DC$1="","",SUMIF($H79:$H84,MID($H85,3,10),DC79:DC84))</f>
        <v>0</v>
      </c>
      <c r="DD85" s="103">
        <f>IF(DC$1="","",SUMIF($H79:$H84,MID($H85,3,10),DD79:DD84))</f>
        <v>0</v>
      </c>
      <c r="DE85" s="103">
        <f>IF(DC$1="","",SUM(DC85:DD85))</f>
        <v>0</v>
      </c>
      <c r="DF85" s="488">
        <f>IF(DC$1="","",SUMIF($H78:$H85,MID($H85,3,10),DF78:DF85))</f>
        <v>0</v>
      </c>
      <c r="DG85" s="488">
        <f>IF(DC$1="","",SUMIF($H78:$H85,MID($H85,3,10),DG78:DG85))</f>
        <v>0</v>
      </c>
      <c r="DH85" s="407"/>
      <c r="DI85" s="323"/>
      <c r="DJ85" s="103">
        <f>IF(DJ$1="","",SUMIF($H79:$H84,MID($H85,3,10),DJ79:DJ84))</f>
        <v>0</v>
      </c>
      <c r="DK85" s="103">
        <f>IF(DJ$1="","",SUMIF($H79:$H84,MID($H85,3,10),DK79:DK84))</f>
        <v>0</v>
      </c>
      <c r="DL85" s="103">
        <f>IF(DJ$1="","",SUM(DJ85:DK85))</f>
        <v>0</v>
      </c>
      <c r="DM85" s="488">
        <f>IF(DJ$1="","",SUMIF($H78:$H85,MID($H85,3,10),DM78:DM85))</f>
        <v>0</v>
      </c>
      <c r="DN85" s="488">
        <f>IF(DJ$1="","",SUMIF($H78:$H85,MID($H85,3,10),DN78:DN85))</f>
        <v>0</v>
      </c>
      <c r="DO85" s="407"/>
      <c r="DP85" s="323"/>
      <c r="DQ85" s="103">
        <f>IF(DQ$1="","",SUMIF($H79:$H84,MID($H85,3,10),DQ79:DQ84))</f>
        <v>0</v>
      </c>
      <c r="DR85" s="103">
        <f>IF(DQ$1="","",SUMIF($H79:$H84,MID($H85,3,10),DR79:DR84))</f>
        <v>0</v>
      </c>
      <c r="DS85" s="103">
        <f>IF(DQ$1="","",SUM(DQ85:DR85))</f>
        <v>0</v>
      </c>
      <c r="DT85" s="488">
        <f>IF(DQ$1="","",SUMIF($H78:$H85,MID($H85,3,10),DT78:DT85))</f>
        <v>0</v>
      </c>
      <c r="DU85" s="488">
        <f>IF(DQ$1="","",SUMIF($H78:$H85,MID($H85,3,10),DU78:DU85))</f>
        <v>0</v>
      </c>
      <c r="DV85" s="407"/>
    </row>
    <row r="86" spans="1:126" outlineLevel="1" x14ac:dyDescent="0.2">
      <c r="A86" s="152" t="s">
        <v>150</v>
      </c>
      <c r="B86" s="157" t="s">
        <v>61</v>
      </c>
      <c r="C86" s="56"/>
      <c r="D86" s="56"/>
      <c r="E86" s="110">
        <f t="shared" si="363"/>
        <v>0</v>
      </c>
      <c r="F86" s="147"/>
      <c r="H86" s="322" t="s">
        <v>365</v>
      </c>
      <c r="I86" s="79">
        <f>IF(K$1="Rejected",C86,IF(L86="",C86,SUM(C86,L86)))</f>
        <v>0</v>
      </c>
      <c r="J86" s="79">
        <f>IF(K$1="Rejected",D86,IF(M86="",D86,SUM(D86,M86)))</f>
        <v>0</v>
      </c>
      <c r="K86" s="110">
        <f>IF(I$1="","",SUM(I86:J86))</f>
        <v>0</v>
      </c>
      <c r="L86" s="535"/>
      <c r="M86" s="535"/>
      <c r="N86" s="407"/>
      <c r="O86" s="323"/>
      <c r="P86" s="79">
        <f>IF(R$1="Rejected",I86,IF(S86="",I86,SUM(I86,S86)))</f>
        <v>0</v>
      </c>
      <c r="Q86" s="79">
        <f>IF(R$1="Rejected",J86,IF(T86="",J86,SUM(J86,T86)))</f>
        <v>0</v>
      </c>
      <c r="R86" s="110">
        <f>IF(P$1="","",SUM(P86:Q86))</f>
        <v>0</v>
      </c>
      <c r="S86" s="535"/>
      <c r="T86" s="535"/>
      <c r="U86" s="407"/>
      <c r="V86" s="323"/>
      <c r="W86" s="79">
        <f>IF(Y$1="Rejected",P86,IF(Z86="",P86,SUM(P86,Z86)))</f>
        <v>0</v>
      </c>
      <c r="X86" s="79">
        <f>IF(Y$1="Rejected",Q86,IF(AA86="",Q86,SUM(Q86,AA86)))</f>
        <v>0</v>
      </c>
      <c r="Y86" s="110">
        <f>IF(W$1="","",SUM(W86:X86))</f>
        <v>0</v>
      </c>
      <c r="Z86" s="535"/>
      <c r="AA86" s="535"/>
      <c r="AB86" s="407"/>
      <c r="AC86" s="323"/>
      <c r="AD86" s="79">
        <f>IF(AF$1="Rejected",W86,IF(AG86="",W86,SUM(W86,AG86)))</f>
        <v>0</v>
      </c>
      <c r="AE86" s="79">
        <f>IF(AF$1="Rejected",X86,IF(AH86="",X86,SUM(X86,AH86)))</f>
        <v>0</v>
      </c>
      <c r="AF86" s="110">
        <f>IF(AD$1="","",SUM(AD86:AE86))</f>
        <v>0</v>
      </c>
      <c r="AG86" s="535"/>
      <c r="AH86" s="535"/>
      <c r="AI86" s="407"/>
      <c r="AJ86" s="323"/>
      <c r="AK86" s="79">
        <f>IF(AM$1="Rejected",AD86,IF(AN86="",AD86,SUM(AD86,AN86)))</f>
        <v>0</v>
      </c>
      <c r="AL86" s="79">
        <f>IF(AM$1="Rejected",AE86,IF(AO86="",AE86,SUM(AE86,AO86)))</f>
        <v>0</v>
      </c>
      <c r="AM86" s="110">
        <f>IF(AK$1="","",SUM(AK86:AL86))</f>
        <v>0</v>
      </c>
      <c r="AN86" s="535"/>
      <c r="AO86" s="535"/>
      <c r="AP86" s="407"/>
      <c r="AQ86" s="323"/>
      <c r="AR86" s="79">
        <f>IF(AT$1="Rejected",AK86,IF(AU86="",AK86,SUM(AK86,AU86)))</f>
        <v>0</v>
      </c>
      <c r="AS86" s="79">
        <f>IF(AT$1="Rejected",AL86,IF(AV86="",AL86,SUM(AL86,AV86)))</f>
        <v>0</v>
      </c>
      <c r="AT86" s="110">
        <f>IF(AR$1="","",SUM(AR86:AS86))</f>
        <v>0</v>
      </c>
      <c r="AU86" s="535"/>
      <c r="AV86" s="535"/>
      <c r="AW86" s="407"/>
      <c r="AX86" s="323"/>
      <c r="AY86" s="79">
        <f>IF(BA$1="Rejected",AR86,IF(BB86="",AR86,SUM(AR86,BB86)))</f>
        <v>0</v>
      </c>
      <c r="AZ86" s="79">
        <f>IF(BA$1="Rejected",AS86,IF(BC86="",AS86,SUM(AS86,BC86)))</f>
        <v>0</v>
      </c>
      <c r="BA86" s="110">
        <f>IF(AY$1="","",SUM(AY86:AZ86))</f>
        <v>0</v>
      </c>
      <c r="BB86" s="535"/>
      <c r="BC86" s="535"/>
      <c r="BD86" s="407"/>
      <c r="BE86" s="323"/>
      <c r="BF86" s="79">
        <f>IF(BH$1="Rejected",AY86,IF(BI86="",AY86,SUM(AY86,BI86)))</f>
        <v>0</v>
      </c>
      <c r="BG86" s="79">
        <f>IF(BH$1="Rejected",AZ86,IF(BJ86="",AZ86,SUM(AZ86,BJ86)))</f>
        <v>0</v>
      </c>
      <c r="BH86" s="110">
        <f>IF(BF$1="","",SUM(BF86:BG86))</f>
        <v>0</v>
      </c>
      <c r="BI86" s="535"/>
      <c r="BJ86" s="535"/>
      <c r="BK86" s="407"/>
      <c r="BL86" s="323"/>
      <c r="BM86" s="79">
        <f>IF(BO$1="Rejected",BF86,IF(BP86="",BF86,SUM(BF86,BP86)))</f>
        <v>0</v>
      </c>
      <c r="BN86" s="79">
        <f>IF(BO$1="Rejected",BG86,IF(BQ86="",BG86,SUM(BG86,BQ86)))</f>
        <v>0</v>
      </c>
      <c r="BO86" s="110">
        <f>IF(BM$1="","",SUM(BM86:BN86))</f>
        <v>0</v>
      </c>
      <c r="BP86" s="535"/>
      <c r="BQ86" s="535"/>
      <c r="BR86" s="407"/>
      <c r="BS86" s="323"/>
      <c r="BT86" s="79">
        <f>IF(BV$1="Rejected",BM86,IF(BW86="",BM86,SUM(BM86,BW86)))</f>
        <v>0</v>
      </c>
      <c r="BU86" s="79">
        <f>IF(BV$1="Rejected",BN86,IF(BX86="",BN86,SUM(BN86,BX86)))</f>
        <v>0</v>
      </c>
      <c r="BV86" s="110">
        <f>IF(BT$1="","",SUM(BT86:BU86))</f>
        <v>0</v>
      </c>
      <c r="BW86" s="535"/>
      <c r="BX86" s="535"/>
      <c r="BY86" s="407"/>
      <c r="BZ86" s="323"/>
      <c r="CA86" s="79">
        <f>IF(CC$1="Rejected",BT86,IF(CD86="",BT86,SUM(BT86,CD86)))</f>
        <v>0</v>
      </c>
      <c r="CB86" s="79">
        <f>IF(CC$1="Rejected",BU86,IF(CE86="",BU86,SUM(BU86,CE86)))</f>
        <v>0</v>
      </c>
      <c r="CC86" s="110">
        <f>IF(CA$1="","",SUM(CA86:CB86))</f>
        <v>0</v>
      </c>
      <c r="CD86" s="535"/>
      <c r="CE86" s="535"/>
      <c r="CF86" s="407"/>
      <c r="CG86" s="323"/>
      <c r="CH86" s="79">
        <f>IF(CJ$1="Rejected",CA86,IF(CK86="",CA86,SUM(CA86,CK86)))</f>
        <v>0</v>
      </c>
      <c r="CI86" s="79">
        <f>IF(CJ$1="Rejected",CB86,IF(CL86="",CB86,SUM(CB86,CL86)))</f>
        <v>0</v>
      </c>
      <c r="CJ86" s="110">
        <f>IF(CH$1="","",SUM(CH86:CI86))</f>
        <v>0</v>
      </c>
      <c r="CK86" s="535"/>
      <c r="CL86" s="535"/>
      <c r="CM86" s="407"/>
      <c r="CN86" s="323"/>
      <c r="CO86" s="79">
        <f>IF(CQ$1="Rejected",CH86,IF(CR86="",CH86,SUM(CH86,CR86)))</f>
        <v>0</v>
      </c>
      <c r="CP86" s="79">
        <f>IF(CQ$1="Rejected",CI86,IF(CS86="",CI86,SUM(CI86,CS86)))</f>
        <v>0</v>
      </c>
      <c r="CQ86" s="110">
        <f>IF(CO$1="","",SUM(CO86:CP86))</f>
        <v>0</v>
      </c>
      <c r="CR86" s="535"/>
      <c r="CS86" s="535"/>
      <c r="CT86" s="407"/>
      <c r="CU86" s="323"/>
      <c r="CV86" s="79">
        <f>IF(CX$1="Rejected",CO86,IF(CY86="",CO86,SUM(CO86,CY86)))</f>
        <v>0</v>
      </c>
      <c r="CW86" s="79">
        <f>IF(CX$1="Rejected",CP86,IF(CZ86="",CP86,SUM(CP86,CZ86)))</f>
        <v>0</v>
      </c>
      <c r="CX86" s="110">
        <f>IF(CV$1="","",SUM(CV86:CW86))</f>
        <v>0</v>
      </c>
      <c r="CY86" s="535"/>
      <c r="CZ86" s="535"/>
      <c r="DA86" s="407"/>
      <c r="DB86" s="323"/>
      <c r="DC86" s="79">
        <f>IF(DE$1="Rejected",CV86,IF(DF86="",CV86,SUM(CV86,DF86)))</f>
        <v>0</v>
      </c>
      <c r="DD86" s="79">
        <f>IF(DE$1="Rejected",CW86,IF(DG86="",CW86,SUM(CW86,DG86)))</f>
        <v>0</v>
      </c>
      <c r="DE86" s="110">
        <f>IF(DC$1="","",SUM(DC86:DD86))</f>
        <v>0</v>
      </c>
      <c r="DF86" s="535"/>
      <c r="DG86" s="535"/>
      <c r="DH86" s="407"/>
      <c r="DI86" s="323"/>
      <c r="DJ86" s="79">
        <f>IF(DL$1="Rejected",DC86,IF(DM86="",DC86,SUM(DC86,DM86)))</f>
        <v>0</v>
      </c>
      <c r="DK86" s="79">
        <f>IF(DL$1="Rejected",DD86,IF(DN86="",DD86,SUM(DD86,DN86)))</f>
        <v>0</v>
      </c>
      <c r="DL86" s="110">
        <f>IF(DJ$1="","",SUM(DJ86:DK86))</f>
        <v>0</v>
      </c>
      <c r="DM86" s="535"/>
      <c r="DN86" s="535"/>
      <c r="DO86" s="407"/>
      <c r="DP86" s="323"/>
      <c r="DQ86" s="79">
        <f>IF(DS$1="Rejected",DJ86,IF(DT86="",DJ86,SUM(DJ86,DT86)))</f>
        <v>0</v>
      </c>
      <c r="DR86" s="79">
        <f>IF(DS$1="Rejected",DK86,IF(DU86="",DK86,SUM(DK86,DU86)))</f>
        <v>0</v>
      </c>
      <c r="DS86" s="110">
        <f>IF(DQ$1="","",SUM(DQ86:DR86))</f>
        <v>0</v>
      </c>
      <c r="DT86" s="535"/>
      <c r="DU86" s="535"/>
      <c r="DV86" s="407"/>
    </row>
    <row r="87" spans="1:126" outlineLevel="1" x14ac:dyDescent="0.2">
      <c r="A87" s="152" t="s">
        <v>150</v>
      </c>
      <c r="B87" s="157" t="s">
        <v>61</v>
      </c>
      <c r="C87" s="56"/>
      <c r="D87" s="56"/>
      <c r="E87" s="110">
        <f t="shared" si="363"/>
        <v>0</v>
      </c>
      <c r="F87" s="147"/>
      <c r="H87" s="322" t="s">
        <v>365</v>
      </c>
      <c r="I87" s="79">
        <f>IF(K$1="Rejected",C87,IF(L87="",C87,SUM(C87,L87)))</f>
        <v>0</v>
      </c>
      <c r="J87" s="79">
        <f>IF(K$1="Rejected",D87,IF(M87="",D87,SUM(D87,M87)))</f>
        <v>0</v>
      </c>
      <c r="K87" s="110">
        <f>IF(I$1="","",SUM(I87:J87))</f>
        <v>0</v>
      </c>
      <c r="L87" s="535"/>
      <c r="M87" s="535"/>
      <c r="N87" s="407"/>
      <c r="O87" s="323"/>
      <c r="P87" s="79">
        <f>IF(R$1="Rejected",I87,IF(S87="",I87,SUM(I87,S87)))</f>
        <v>0</v>
      </c>
      <c r="Q87" s="79">
        <f>IF(R$1="Rejected",J87,IF(T87="",J87,SUM(J87,T87)))</f>
        <v>0</v>
      </c>
      <c r="R87" s="110">
        <f>IF(P$1="","",SUM(P87:Q87))</f>
        <v>0</v>
      </c>
      <c r="S87" s="535"/>
      <c r="T87" s="535"/>
      <c r="U87" s="407"/>
      <c r="V87" s="323"/>
      <c r="W87" s="79">
        <f>IF(Y$1="Rejected",P87,IF(Z87="",P87,SUM(P87,Z87)))</f>
        <v>0</v>
      </c>
      <c r="X87" s="79">
        <f>IF(Y$1="Rejected",Q87,IF(AA87="",Q87,SUM(Q87,AA87)))</f>
        <v>0</v>
      </c>
      <c r="Y87" s="110">
        <f>IF(W$1="","",SUM(W87:X87))</f>
        <v>0</v>
      </c>
      <c r="Z87" s="535"/>
      <c r="AA87" s="535"/>
      <c r="AB87" s="407"/>
      <c r="AC87" s="323"/>
      <c r="AD87" s="79">
        <f>IF(AF$1="Rejected",W87,IF(AG87="",W87,SUM(W87,AG87)))</f>
        <v>0</v>
      </c>
      <c r="AE87" s="79">
        <f>IF(AF$1="Rejected",X87,IF(AH87="",X87,SUM(X87,AH87)))</f>
        <v>0</v>
      </c>
      <c r="AF87" s="110">
        <f>IF(AD$1="","",SUM(AD87:AE87))</f>
        <v>0</v>
      </c>
      <c r="AG87" s="535"/>
      <c r="AH87" s="535"/>
      <c r="AI87" s="407"/>
      <c r="AJ87" s="323"/>
      <c r="AK87" s="79">
        <f>IF(AM$1="Rejected",AD87,IF(AN87="",AD87,SUM(AD87,AN87)))</f>
        <v>0</v>
      </c>
      <c r="AL87" s="79">
        <f>IF(AM$1="Rejected",AE87,IF(AO87="",AE87,SUM(AE87,AO87)))</f>
        <v>0</v>
      </c>
      <c r="AM87" s="110">
        <f>IF(AK$1="","",SUM(AK87:AL87))</f>
        <v>0</v>
      </c>
      <c r="AN87" s="535"/>
      <c r="AO87" s="535"/>
      <c r="AP87" s="407"/>
      <c r="AQ87" s="323"/>
      <c r="AR87" s="79">
        <f>IF(AT$1="Rejected",AK87,IF(AU87="",AK87,SUM(AK87,AU87)))</f>
        <v>0</v>
      </c>
      <c r="AS87" s="79">
        <f>IF(AT$1="Rejected",AL87,IF(AV87="",AL87,SUM(AL87,AV87)))</f>
        <v>0</v>
      </c>
      <c r="AT87" s="110">
        <f>IF(AR$1="","",SUM(AR87:AS87))</f>
        <v>0</v>
      </c>
      <c r="AU87" s="535"/>
      <c r="AV87" s="535"/>
      <c r="AW87" s="407"/>
      <c r="AX87" s="323"/>
      <c r="AY87" s="79">
        <f>IF(BA$1="Rejected",AR87,IF(BB87="",AR87,SUM(AR87,BB87)))</f>
        <v>0</v>
      </c>
      <c r="AZ87" s="79">
        <f>IF(BA$1="Rejected",AS87,IF(BC87="",AS87,SUM(AS87,BC87)))</f>
        <v>0</v>
      </c>
      <c r="BA87" s="110">
        <f>IF(AY$1="","",SUM(AY87:AZ87))</f>
        <v>0</v>
      </c>
      <c r="BB87" s="535"/>
      <c r="BC87" s="535"/>
      <c r="BD87" s="407"/>
      <c r="BE87" s="323"/>
      <c r="BF87" s="79">
        <f>IF(BH$1="Rejected",AY87,IF(BI87="",AY87,SUM(AY87,BI87)))</f>
        <v>0</v>
      </c>
      <c r="BG87" s="79">
        <f>IF(BH$1="Rejected",AZ87,IF(BJ87="",AZ87,SUM(AZ87,BJ87)))</f>
        <v>0</v>
      </c>
      <c r="BH87" s="110">
        <f>IF(BF$1="","",SUM(BF87:BG87))</f>
        <v>0</v>
      </c>
      <c r="BI87" s="535"/>
      <c r="BJ87" s="535"/>
      <c r="BK87" s="407"/>
      <c r="BL87" s="323"/>
      <c r="BM87" s="79">
        <f>IF(BO$1="Rejected",BF87,IF(BP87="",BF87,SUM(BF87,BP87)))</f>
        <v>0</v>
      </c>
      <c r="BN87" s="79">
        <f>IF(BO$1="Rejected",BG87,IF(BQ87="",BG87,SUM(BG87,BQ87)))</f>
        <v>0</v>
      </c>
      <c r="BO87" s="110">
        <f>IF(BM$1="","",SUM(BM87:BN87))</f>
        <v>0</v>
      </c>
      <c r="BP87" s="535"/>
      <c r="BQ87" s="535"/>
      <c r="BR87" s="407"/>
      <c r="BS87" s="323"/>
      <c r="BT87" s="79">
        <f>IF(BV$1="Rejected",BM87,IF(BW87="",BM87,SUM(BM87,BW87)))</f>
        <v>0</v>
      </c>
      <c r="BU87" s="79">
        <f>IF(BV$1="Rejected",BN87,IF(BX87="",BN87,SUM(BN87,BX87)))</f>
        <v>0</v>
      </c>
      <c r="BV87" s="110">
        <f>IF(BT$1="","",SUM(BT87:BU87))</f>
        <v>0</v>
      </c>
      <c r="BW87" s="535"/>
      <c r="BX87" s="535"/>
      <c r="BY87" s="407"/>
      <c r="BZ87" s="323"/>
      <c r="CA87" s="79">
        <f>IF(CC$1="Rejected",BT87,IF(CD87="",BT87,SUM(BT87,CD87)))</f>
        <v>0</v>
      </c>
      <c r="CB87" s="79">
        <f>IF(CC$1="Rejected",BU87,IF(CE87="",BU87,SUM(BU87,CE87)))</f>
        <v>0</v>
      </c>
      <c r="CC87" s="110">
        <f>IF(CA$1="","",SUM(CA87:CB87))</f>
        <v>0</v>
      </c>
      <c r="CD87" s="535"/>
      <c r="CE87" s="535"/>
      <c r="CF87" s="407"/>
      <c r="CG87" s="323"/>
      <c r="CH87" s="79">
        <f>IF(CJ$1="Rejected",CA87,IF(CK87="",CA87,SUM(CA87,CK87)))</f>
        <v>0</v>
      </c>
      <c r="CI87" s="79">
        <f>IF(CJ$1="Rejected",CB87,IF(CL87="",CB87,SUM(CB87,CL87)))</f>
        <v>0</v>
      </c>
      <c r="CJ87" s="110">
        <f>IF(CH$1="","",SUM(CH87:CI87))</f>
        <v>0</v>
      </c>
      <c r="CK87" s="535"/>
      <c r="CL87" s="535"/>
      <c r="CM87" s="407"/>
      <c r="CN87" s="323"/>
      <c r="CO87" s="79">
        <f>IF(CQ$1="Rejected",CH87,IF(CR87="",CH87,SUM(CH87,CR87)))</f>
        <v>0</v>
      </c>
      <c r="CP87" s="79">
        <f>IF(CQ$1="Rejected",CI87,IF(CS87="",CI87,SUM(CI87,CS87)))</f>
        <v>0</v>
      </c>
      <c r="CQ87" s="110">
        <f>IF(CO$1="","",SUM(CO87:CP87))</f>
        <v>0</v>
      </c>
      <c r="CR87" s="535"/>
      <c r="CS87" s="535"/>
      <c r="CT87" s="407"/>
      <c r="CU87" s="323"/>
      <c r="CV87" s="79">
        <f>IF(CX$1="Rejected",CO87,IF(CY87="",CO87,SUM(CO87,CY87)))</f>
        <v>0</v>
      </c>
      <c r="CW87" s="79">
        <f>IF(CX$1="Rejected",CP87,IF(CZ87="",CP87,SUM(CP87,CZ87)))</f>
        <v>0</v>
      </c>
      <c r="CX87" s="110">
        <f>IF(CV$1="","",SUM(CV87:CW87))</f>
        <v>0</v>
      </c>
      <c r="CY87" s="535"/>
      <c r="CZ87" s="535"/>
      <c r="DA87" s="407"/>
      <c r="DB87" s="323"/>
      <c r="DC87" s="79">
        <f>IF(DE$1="Rejected",CV87,IF(DF87="",CV87,SUM(CV87,DF87)))</f>
        <v>0</v>
      </c>
      <c r="DD87" s="79">
        <f>IF(DE$1="Rejected",CW87,IF(DG87="",CW87,SUM(CW87,DG87)))</f>
        <v>0</v>
      </c>
      <c r="DE87" s="110">
        <f>IF(DC$1="","",SUM(DC87:DD87))</f>
        <v>0</v>
      </c>
      <c r="DF87" s="535"/>
      <c r="DG87" s="535"/>
      <c r="DH87" s="407"/>
      <c r="DI87" s="323"/>
      <c r="DJ87" s="79">
        <f>IF(DL$1="Rejected",DC87,IF(DM87="",DC87,SUM(DC87,DM87)))</f>
        <v>0</v>
      </c>
      <c r="DK87" s="79">
        <f>IF(DL$1="Rejected",DD87,IF(DN87="",DD87,SUM(DD87,DN87)))</f>
        <v>0</v>
      </c>
      <c r="DL87" s="110">
        <f>IF(DJ$1="","",SUM(DJ87:DK87))</f>
        <v>0</v>
      </c>
      <c r="DM87" s="535"/>
      <c r="DN87" s="535"/>
      <c r="DO87" s="407"/>
      <c r="DP87" s="323"/>
      <c r="DQ87" s="79">
        <f>IF(DS$1="Rejected",DJ87,IF(DT87="",DJ87,SUM(DJ87,DT87)))</f>
        <v>0</v>
      </c>
      <c r="DR87" s="79">
        <f>IF(DS$1="Rejected",DK87,IF(DU87="",DK87,SUM(DK87,DU87)))</f>
        <v>0</v>
      </c>
      <c r="DS87" s="110">
        <f>IF(DQ$1="","",SUM(DQ87:DR87))</f>
        <v>0</v>
      </c>
      <c r="DT87" s="535"/>
      <c r="DU87" s="535"/>
      <c r="DV87" s="407"/>
    </row>
    <row r="88" spans="1:126" outlineLevel="1" x14ac:dyDescent="0.2">
      <c r="A88" s="152" t="s">
        <v>150</v>
      </c>
      <c r="B88" s="157" t="s">
        <v>61</v>
      </c>
      <c r="C88" s="56"/>
      <c r="D88" s="56"/>
      <c r="E88" s="110">
        <f t="shared" si="363"/>
        <v>0</v>
      </c>
      <c r="F88" s="147"/>
      <c r="H88" s="322" t="s">
        <v>365</v>
      </c>
      <c r="I88" s="79">
        <f>IF(K$1="Rejected",C88,IF(L88="",C88,SUM(C88,L88)))</f>
        <v>0</v>
      </c>
      <c r="J88" s="79">
        <f>IF(K$1="Rejected",D88,IF(M88="",D88,SUM(D88,M88)))</f>
        <v>0</v>
      </c>
      <c r="K88" s="110">
        <f>IF(I$1="","",SUM(I88:J88))</f>
        <v>0</v>
      </c>
      <c r="L88" s="535"/>
      <c r="M88" s="535"/>
      <c r="N88" s="407"/>
      <c r="O88" s="323"/>
      <c r="P88" s="79">
        <f>IF(R$1="Rejected",I88,IF(S88="",I88,SUM(I88,S88)))</f>
        <v>0</v>
      </c>
      <c r="Q88" s="79">
        <f>IF(R$1="Rejected",J88,IF(T88="",J88,SUM(J88,T88)))</f>
        <v>0</v>
      </c>
      <c r="R88" s="110">
        <f>IF(P$1="","",SUM(P88:Q88))</f>
        <v>0</v>
      </c>
      <c r="S88" s="535"/>
      <c r="T88" s="535"/>
      <c r="U88" s="407"/>
      <c r="V88" s="323"/>
      <c r="W88" s="79">
        <f>IF(Y$1="Rejected",P88,IF(Z88="",P88,SUM(P88,Z88)))</f>
        <v>0</v>
      </c>
      <c r="X88" s="79">
        <f>IF(Y$1="Rejected",Q88,IF(AA88="",Q88,SUM(Q88,AA88)))</f>
        <v>0</v>
      </c>
      <c r="Y88" s="110">
        <f>IF(W$1="","",SUM(W88:X88))</f>
        <v>0</v>
      </c>
      <c r="Z88" s="535"/>
      <c r="AA88" s="535"/>
      <c r="AB88" s="407"/>
      <c r="AC88" s="323"/>
      <c r="AD88" s="79">
        <f>IF(AF$1="Rejected",W88,IF(AG88="",W88,SUM(W88,AG88)))</f>
        <v>0</v>
      </c>
      <c r="AE88" s="79">
        <f>IF(AF$1="Rejected",X88,IF(AH88="",X88,SUM(X88,AH88)))</f>
        <v>0</v>
      </c>
      <c r="AF88" s="110">
        <f>IF(AD$1="","",SUM(AD88:AE88))</f>
        <v>0</v>
      </c>
      <c r="AG88" s="535"/>
      <c r="AH88" s="535"/>
      <c r="AI88" s="407"/>
      <c r="AJ88" s="323"/>
      <c r="AK88" s="79">
        <f>IF(AM$1="Rejected",AD88,IF(AN88="",AD88,SUM(AD88,AN88)))</f>
        <v>0</v>
      </c>
      <c r="AL88" s="79">
        <f>IF(AM$1="Rejected",AE88,IF(AO88="",AE88,SUM(AE88,AO88)))</f>
        <v>0</v>
      </c>
      <c r="AM88" s="110">
        <f>IF(AK$1="","",SUM(AK88:AL88))</f>
        <v>0</v>
      </c>
      <c r="AN88" s="535"/>
      <c r="AO88" s="535"/>
      <c r="AP88" s="407"/>
      <c r="AQ88" s="323"/>
      <c r="AR88" s="79">
        <f>IF(AT$1="Rejected",AK88,IF(AU88="",AK88,SUM(AK88,AU88)))</f>
        <v>0</v>
      </c>
      <c r="AS88" s="79">
        <f>IF(AT$1="Rejected",AL88,IF(AV88="",AL88,SUM(AL88,AV88)))</f>
        <v>0</v>
      </c>
      <c r="AT88" s="110">
        <f>IF(AR$1="","",SUM(AR88:AS88))</f>
        <v>0</v>
      </c>
      <c r="AU88" s="535"/>
      <c r="AV88" s="535"/>
      <c r="AW88" s="407"/>
      <c r="AX88" s="323"/>
      <c r="AY88" s="79">
        <f>IF(BA$1="Rejected",AR88,IF(BB88="",AR88,SUM(AR88,BB88)))</f>
        <v>0</v>
      </c>
      <c r="AZ88" s="79">
        <f>IF(BA$1="Rejected",AS88,IF(BC88="",AS88,SUM(AS88,BC88)))</f>
        <v>0</v>
      </c>
      <c r="BA88" s="110">
        <f>IF(AY$1="","",SUM(AY88:AZ88))</f>
        <v>0</v>
      </c>
      <c r="BB88" s="535"/>
      <c r="BC88" s="535"/>
      <c r="BD88" s="407"/>
      <c r="BE88" s="323"/>
      <c r="BF88" s="79">
        <f>IF(BH$1="Rejected",AY88,IF(BI88="",AY88,SUM(AY88,BI88)))</f>
        <v>0</v>
      </c>
      <c r="BG88" s="79">
        <f>IF(BH$1="Rejected",AZ88,IF(BJ88="",AZ88,SUM(AZ88,BJ88)))</f>
        <v>0</v>
      </c>
      <c r="BH88" s="110">
        <f>IF(BF$1="","",SUM(BF88:BG88))</f>
        <v>0</v>
      </c>
      <c r="BI88" s="535"/>
      <c r="BJ88" s="535"/>
      <c r="BK88" s="407"/>
      <c r="BL88" s="323"/>
      <c r="BM88" s="79">
        <f>IF(BO$1="Rejected",BF88,IF(BP88="",BF88,SUM(BF88,BP88)))</f>
        <v>0</v>
      </c>
      <c r="BN88" s="79">
        <f>IF(BO$1="Rejected",BG88,IF(BQ88="",BG88,SUM(BG88,BQ88)))</f>
        <v>0</v>
      </c>
      <c r="BO88" s="110">
        <f>IF(BM$1="","",SUM(BM88:BN88))</f>
        <v>0</v>
      </c>
      <c r="BP88" s="535"/>
      <c r="BQ88" s="535"/>
      <c r="BR88" s="407"/>
      <c r="BS88" s="323"/>
      <c r="BT88" s="79">
        <f>IF(BV$1="Rejected",BM88,IF(BW88="",BM88,SUM(BM88,BW88)))</f>
        <v>0</v>
      </c>
      <c r="BU88" s="79">
        <f>IF(BV$1="Rejected",BN88,IF(BX88="",BN88,SUM(BN88,BX88)))</f>
        <v>0</v>
      </c>
      <c r="BV88" s="110">
        <f>IF(BT$1="","",SUM(BT88:BU88))</f>
        <v>0</v>
      </c>
      <c r="BW88" s="535"/>
      <c r="BX88" s="535"/>
      <c r="BY88" s="407"/>
      <c r="BZ88" s="323"/>
      <c r="CA88" s="79">
        <f>IF(CC$1="Rejected",BT88,IF(CD88="",BT88,SUM(BT88,CD88)))</f>
        <v>0</v>
      </c>
      <c r="CB88" s="79">
        <f>IF(CC$1="Rejected",BU88,IF(CE88="",BU88,SUM(BU88,CE88)))</f>
        <v>0</v>
      </c>
      <c r="CC88" s="110">
        <f>IF(CA$1="","",SUM(CA88:CB88))</f>
        <v>0</v>
      </c>
      <c r="CD88" s="535"/>
      <c r="CE88" s="535"/>
      <c r="CF88" s="407"/>
      <c r="CG88" s="323"/>
      <c r="CH88" s="79">
        <f>IF(CJ$1="Rejected",CA88,IF(CK88="",CA88,SUM(CA88,CK88)))</f>
        <v>0</v>
      </c>
      <c r="CI88" s="79">
        <f>IF(CJ$1="Rejected",CB88,IF(CL88="",CB88,SUM(CB88,CL88)))</f>
        <v>0</v>
      </c>
      <c r="CJ88" s="110">
        <f>IF(CH$1="","",SUM(CH88:CI88))</f>
        <v>0</v>
      </c>
      <c r="CK88" s="535"/>
      <c r="CL88" s="535"/>
      <c r="CM88" s="407"/>
      <c r="CN88" s="323"/>
      <c r="CO88" s="79">
        <f>IF(CQ$1="Rejected",CH88,IF(CR88="",CH88,SUM(CH88,CR88)))</f>
        <v>0</v>
      </c>
      <c r="CP88" s="79">
        <f>IF(CQ$1="Rejected",CI88,IF(CS88="",CI88,SUM(CI88,CS88)))</f>
        <v>0</v>
      </c>
      <c r="CQ88" s="110">
        <f>IF(CO$1="","",SUM(CO88:CP88))</f>
        <v>0</v>
      </c>
      <c r="CR88" s="535"/>
      <c r="CS88" s="535"/>
      <c r="CT88" s="407"/>
      <c r="CU88" s="323"/>
      <c r="CV88" s="79">
        <f>IF(CX$1="Rejected",CO88,IF(CY88="",CO88,SUM(CO88,CY88)))</f>
        <v>0</v>
      </c>
      <c r="CW88" s="79">
        <f>IF(CX$1="Rejected",CP88,IF(CZ88="",CP88,SUM(CP88,CZ88)))</f>
        <v>0</v>
      </c>
      <c r="CX88" s="110">
        <f>IF(CV$1="","",SUM(CV88:CW88))</f>
        <v>0</v>
      </c>
      <c r="CY88" s="535"/>
      <c r="CZ88" s="535"/>
      <c r="DA88" s="407"/>
      <c r="DB88" s="323"/>
      <c r="DC88" s="79">
        <f>IF(DE$1="Rejected",CV88,IF(DF88="",CV88,SUM(CV88,DF88)))</f>
        <v>0</v>
      </c>
      <c r="DD88" s="79">
        <f>IF(DE$1="Rejected",CW88,IF(DG88="",CW88,SUM(CW88,DG88)))</f>
        <v>0</v>
      </c>
      <c r="DE88" s="110">
        <f>IF(DC$1="","",SUM(DC88:DD88))</f>
        <v>0</v>
      </c>
      <c r="DF88" s="535"/>
      <c r="DG88" s="535"/>
      <c r="DH88" s="407"/>
      <c r="DI88" s="323"/>
      <c r="DJ88" s="79">
        <f>IF(DL$1="Rejected",DC88,IF(DM88="",DC88,SUM(DC88,DM88)))</f>
        <v>0</v>
      </c>
      <c r="DK88" s="79">
        <f>IF(DL$1="Rejected",DD88,IF(DN88="",DD88,SUM(DD88,DN88)))</f>
        <v>0</v>
      </c>
      <c r="DL88" s="110">
        <f>IF(DJ$1="","",SUM(DJ88:DK88))</f>
        <v>0</v>
      </c>
      <c r="DM88" s="535"/>
      <c r="DN88" s="535"/>
      <c r="DO88" s="407"/>
      <c r="DP88" s="323"/>
      <c r="DQ88" s="79">
        <f>IF(DS$1="Rejected",DJ88,IF(DT88="",DJ88,SUM(DJ88,DT88)))</f>
        <v>0</v>
      </c>
      <c r="DR88" s="79">
        <f>IF(DS$1="Rejected",DK88,IF(DU88="",DK88,SUM(DK88,DU88)))</f>
        <v>0</v>
      </c>
      <c r="DS88" s="110">
        <f>IF(DQ$1="","",SUM(DQ88:DR88))</f>
        <v>0</v>
      </c>
      <c r="DT88" s="535"/>
      <c r="DU88" s="535"/>
      <c r="DV88" s="407"/>
    </row>
    <row r="89" spans="1:126" x14ac:dyDescent="0.2">
      <c r="A89" s="100" t="s">
        <v>154</v>
      </c>
      <c r="B89" s="59"/>
      <c r="C89" s="103">
        <f>SUMIF($H85:$H89,MID($H89,3,10),C85:C89)</f>
        <v>0</v>
      </c>
      <c r="D89" s="103">
        <f>SUMIF($H85:$H89,MID($H89,3,10),D85:D89)</f>
        <v>0</v>
      </c>
      <c r="E89" s="103">
        <f t="shared" si="363"/>
        <v>0</v>
      </c>
      <c r="F89" s="147"/>
      <c r="H89" s="322" t="s">
        <v>367</v>
      </c>
      <c r="I89" s="103">
        <f>IF(I$1="","",SUMIF($H86:$H88,MID($H89,3,10),I86:I88))</f>
        <v>0</v>
      </c>
      <c r="J89" s="103">
        <f>IF(I$1="","",SUMIF($H86:$H88,MID($H89,3,10),J86:J88))</f>
        <v>0</v>
      </c>
      <c r="K89" s="103">
        <f>IF(I$1="","",SUM(I89:J89))</f>
        <v>0</v>
      </c>
      <c r="L89" s="488">
        <f>IF(I$1="","",SUMIF($H85:$H89,MID($H89,3,10),L85:L89))</f>
        <v>0</v>
      </c>
      <c r="M89" s="488">
        <f>IF(I$1="","",SUMIF($H85:$H89,MID($H89,3,10),M85:M89))</f>
        <v>0</v>
      </c>
      <c r="N89" s="407"/>
      <c r="O89" s="323"/>
      <c r="P89" s="103">
        <f>IF(P$1="","",SUMIF($H86:$H88,MID($H89,3,10),P86:P88))</f>
        <v>0</v>
      </c>
      <c r="Q89" s="103">
        <f>IF(Q$1="","",SUMIF($H86:$H88,MID($H89,3,10),Q86:Q88))</f>
        <v>0</v>
      </c>
      <c r="R89" s="103">
        <f>IF(P$1="","",SUM(P89:Q89))</f>
        <v>0</v>
      </c>
      <c r="S89" s="489">
        <f>IF(P$1="","",SUMIF($H85:$H89,MID($H89,3,10),S85:S89))</f>
        <v>0</v>
      </c>
      <c r="T89" s="489">
        <f>IF(P$1="","",SUMIF($H85:$H89,MID($H89,3,10),T85:T89))</f>
        <v>0</v>
      </c>
      <c r="U89" s="407"/>
      <c r="V89" s="323"/>
      <c r="W89" s="103">
        <f>IF(W$1="","",SUMIF($H86:$H88,MID($H89,3,10),W86:W88))</f>
        <v>0</v>
      </c>
      <c r="X89" s="103">
        <f>IF(X$1="","",SUMIF($H86:$H88,MID($H89,3,10),X86:X88))</f>
        <v>0</v>
      </c>
      <c r="Y89" s="103">
        <f>IF(W$1="","",SUM(W89:X89))</f>
        <v>0</v>
      </c>
      <c r="Z89" s="489">
        <f>IF(W$1="","",SUMIF($H85:$H89,MID($H89,3,10),Z85:Z89))</f>
        <v>0</v>
      </c>
      <c r="AA89" s="489">
        <f>IF(W$1="","",SUMIF($H85:$H89,MID($H89,3,10),AA85:AA89))</f>
        <v>0</v>
      </c>
      <c r="AB89" s="407"/>
      <c r="AC89" s="323"/>
      <c r="AD89" s="103">
        <f>IF(AD$1="","",SUMIF($H86:$H88,MID($H89,3,10),AD86:AD88))</f>
        <v>0</v>
      </c>
      <c r="AE89" s="103">
        <f>IF(AE$1="","",SUMIF($H86:$H88,MID($H89,3,10),AE86:AE88))</f>
        <v>0</v>
      </c>
      <c r="AF89" s="103">
        <f>IF(AD$1="","",SUM(AD89:AE89))</f>
        <v>0</v>
      </c>
      <c r="AG89" s="489">
        <f>IF(AD$1="","",SUMIF($H85:$H89,MID($H89,3,10),AG85:AG89))</f>
        <v>0</v>
      </c>
      <c r="AH89" s="489">
        <f>IF(AD$1="","",SUMIF($H85:$H89,MID($H89,3,10),AH85:AH89))</f>
        <v>0</v>
      </c>
      <c r="AI89" s="407"/>
      <c r="AJ89" s="323"/>
      <c r="AK89" s="103">
        <f>IF(AK$1="","",SUMIF($H86:$H88,MID($H89,3,10),AK86:AK88))</f>
        <v>0</v>
      </c>
      <c r="AL89" s="103">
        <f>IF(AL$1="","",SUMIF($H86:$H88,MID($H89,3,10),AL86:AL88))</f>
        <v>0</v>
      </c>
      <c r="AM89" s="103">
        <f>IF(AK$1="","",SUM(AK89:AL89))</f>
        <v>0</v>
      </c>
      <c r="AN89" s="489">
        <f>IF(AK$1="","",SUMIF($H85:$H89,MID($H89,3,10),AN85:AN89))</f>
        <v>0</v>
      </c>
      <c r="AO89" s="489">
        <f>IF(AK$1="","",SUMIF($H85:$H89,MID($H89,3,10),AO85:AO89))</f>
        <v>0</v>
      </c>
      <c r="AP89" s="407"/>
      <c r="AQ89" s="323"/>
      <c r="AR89" s="103">
        <f>IF(AR$1="","",SUMIF($H86:$H88,MID($H89,3,10),AR86:AR88))</f>
        <v>0</v>
      </c>
      <c r="AS89" s="103">
        <f>IF(AS$1="","",SUMIF($H86:$H88,MID($H89,3,10),AS86:AS88))</f>
        <v>0</v>
      </c>
      <c r="AT89" s="103">
        <f>IF(AR$1="","",SUM(AR89:AS89))</f>
        <v>0</v>
      </c>
      <c r="AU89" s="489">
        <f>IF(AR$1="","",SUMIF($H85:$H89,MID($H89,3,10),AU85:AU89))</f>
        <v>0</v>
      </c>
      <c r="AV89" s="489">
        <f>IF(AR$1="","",SUMIF($H85:$H89,MID($H89,3,10),AV85:AV89))</f>
        <v>0</v>
      </c>
      <c r="AW89" s="407"/>
      <c r="AX89" s="323"/>
      <c r="AY89" s="103">
        <f>IF(AY$1="","",SUMIF($H86:$H88,MID($H89,3,10),AY86:AY88))</f>
        <v>0</v>
      </c>
      <c r="AZ89" s="103">
        <f>IF(AZ$1="","",SUMIF($H86:$H88,MID($H89,3,10),AZ86:AZ88))</f>
        <v>0</v>
      </c>
      <c r="BA89" s="103">
        <f>IF(AY$1="","",SUM(AY89:AZ89))</f>
        <v>0</v>
      </c>
      <c r="BB89" s="489">
        <f>IF(AY$1="","",SUMIF($H85:$H89,MID($H89,3,10),BB85:BB89))</f>
        <v>0</v>
      </c>
      <c r="BC89" s="489">
        <f>IF(AY$1="","",SUMIF($H85:$H89,MID($H89,3,10),BC85:BC89))</f>
        <v>0</v>
      </c>
      <c r="BD89" s="407"/>
      <c r="BE89" s="323"/>
      <c r="BF89" s="103">
        <f>IF(BF$1="","",SUMIF($H86:$H88,MID($H89,3,10),BF86:BF88))</f>
        <v>0</v>
      </c>
      <c r="BG89" s="103">
        <f>IF(BG$1="","",SUMIF($H86:$H88,MID($H89,3,10),BG86:BG88))</f>
        <v>0</v>
      </c>
      <c r="BH89" s="103">
        <f>IF(BF$1="","",SUM(BF89:BG89))</f>
        <v>0</v>
      </c>
      <c r="BI89" s="489">
        <f>IF(BF$1="","",SUMIF($H85:$H89,MID($H89,3,10),BI85:BI89))</f>
        <v>0</v>
      </c>
      <c r="BJ89" s="489">
        <f>IF(BF$1="","",SUMIF($H85:$H89,MID($H89,3,10),BJ85:BJ89))</f>
        <v>0</v>
      </c>
      <c r="BK89" s="407"/>
      <c r="BL89" s="323"/>
      <c r="BM89" s="103">
        <f>IF(BM$1="","",SUMIF($H86:$H88,MID($H89,3,10),BM86:BM88))</f>
        <v>0</v>
      </c>
      <c r="BN89" s="103">
        <f>IF(BN$1="","",SUMIF($H86:$H88,MID($H89,3,10),BN86:BN88))</f>
        <v>0</v>
      </c>
      <c r="BO89" s="103">
        <f>IF(BM$1="","",SUM(BM89:BN89))</f>
        <v>0</v>
      </c>
      <c r="BP89" s="489">
        <f>IF(BM$1="","",SUMIF($H85:$H89,MID($H89,3,10),BP85:BP89))</f>
        <v>0</v>
      </c>
      <c r="BQ89" s="489">
        <f>IF(BM$1="","",SUMIF($H85:$H89,MID($H89,3,10),BQ85:BQ89))</f>
        <v>0</v>
      </c>
      <c r="BR89" s="407"/>
      <c r="BS89" s="323"/>
      <c r="BT89" s="103">
        <f>IF(BT$1="","",SUMIF($H86:$H88,MID($H89,3,10),BT86:BT88))</f>
        <v>0</v>
      </c>
      <c r="BU89" s="103">
        <f>IF(BU$1="","",SUMIF($H86:$H88,MID($H89,3,10),BU86:BU88))</f>
        <v>0</v>
      </c>
      <c r="BV89" s="103">
        <f>IF(BT$1="","",SUM(BT89:BU89))</f>
        <v>0</v>
      </c>
      <c r="BW89" s="489">
        <f>IF(BT$1="","",SUMIF($H85:$H89,MID($H89,3,10),BW85:BW89))</f>
        <v>0</v>
      </c>
      <c r="BX89" s="489">
        <f>IF(BT$1="","",SUMIF($H85:$H89,MID($H89,3,10),BX85:BX89))</f>
        <v>0</v>
      </c>
      <c r="BY89" s="407"/>
      <c r="BZ89" s="323"/>
      <c r="CA89" s="103">
        <f>IF(CA$1="","",SUMIF($H86:$H88,MID($H89,3,10),CA86:CA88))</f>
        <v>0</v>
      </c>
      <c r="CB89" s="103">
        <f>IF(CB$1="","",SUMIF($H86:$H88,MID($H89,3,10),CB86:CB88))</f>
        <v>0</v>
      </c>
      <c r="CC89" s="103">
        <f>IF(CA$1="","",SUM(CA89:CB89))</f>
        <v>0</v>
      </c>
      <c r="CD89" s="489">
        <f>IF(CA$1="","",SUMIF($H85:$H89,MID($H89,3,10),CD85:CD89))</f>
        <v>0</v>
      </c>
      <c r="CE89" s="489">
        <f>IF(CA$1="","",SUMIF($H85:$H89,MID($H89,3,10),CE85:CE89))</f>
        <v>0</v>
      </c>
      <c r="CF89" s="407"/>
      <c r="CG89" s="323"/>
      <c r="CH89" s="103">
        <f>IF(CH$1="","",SUMIF($H86:$H88,MID($H89,3,10),CH86:CH88))</f>
        <v>0</v>
      </c>
      <c r="CI89" s="103">
        <f>IF(CI$1="","",SUMIF($H86:$H88,MID($H89,3,10),CI86:CI88))</f>
        <v>0</v>
      </c>
      <c r="CJ89" s="103">
        <f>IF(CH$1="","",SUM(CH89:CI89))</f>
        <v>0</v>
      </c>
      <c r="CK89" s="489">
        <f>IF(CH$1="","",SUMIF($H85:$H89,MID($H89,3,10),CK85:CK89))</f>
        <v>0</v>
      </c>
      <c r="CL89" s="489">
        <f>IF(CH$1="","",SUMIF($H85:$H89,MID($H89,3,10),CL85:CL89))</f>
        <v>0</v>
      </c>
      <c r="CM89" s="407"/>
      <c r="CN89" s="323"/>
      <c r="CO89" s="103">
        <f>IF(CO$1="","",SUMIF($H86:$H88,MID($H89,3,10),CO86:CO88))</f>
        <v>0</v>
      </c>
      <c r="CP89" s="103">
        <f>IF(CP$1="","",SUMIF($H86:$H88,MID($H89,3,10),CP86:CP88))</f>
        <v>0</v>
      </c>
      <c r="CQ89" s="103">
        <f>IF(CO$1="","",SUM(CO89:CP89))</f>
        <v>0</v>
      </c>
      <c r="CR89" s="489">
        <f>IF(CO$1="","",SUMIF($H85:$H89,MID($H89,3,10),CR85:CR89))</f>
        <v>0</v>
      </c>
      <c r="CS89" s="489">
        <f>IF(CO$1="","",SUMIF($H85:$H89,MID($H89,3,10),CS85:CS89))</f>
        <v>0</v>
      </c>
      <c r="CT89" s="407"/>
      <c r="CU89" s="323"/>
      <c r="CV89" s="103">
        <f>IF(CV$1="","",SUMIF($H86:$H88,MID($H89,3,10),CV86:CV88))</f>
        <v>0</v>
      </c>
      <c r="CW89" s="103">
        <f>IF(CW$1="","",SUMIF($H86:$H88,MID($H89,3,10),CW86:CW88))</f>
        <v>0</v>
      </c>
      <c r="CX89" s="103">
        <f>IF(CV$1="","",SUM(CV89:CW89))</f>
        <v>0</v>
      </c>
      <c r="CY89" s="489">
        <f>IF(CV$1="","",SUMIF($H85:$H89,MID($H89,3,10),CY85:CY89))</f>
        <v>0</v>
      </c>
      <c r="CZ89" s="489">
        <f>IF(CV$1="","",SUMIF($H85:$H89,MID($H89,3,10),CZ85:CZ89))</f>
        <v>0</v>
      </c>
      <c r="DA89" s="407"/>
      <c r="DB89" s="323"/>
      <c r="DC89" s="103">
        <f>IF(DC$1="","",SUMIF($H86:$H88,MID($H89,3,10),DC86:DC88))</f>
        <v>0</v>
      </c>
      <c r="DD89" s="103">
        <f>IF(DD$1="","",SUMIF($H86:$H88,MID($H89,3,10),DD86:DD88))</f>
        <v>0</v>
      </c>
      <c r="DE89" s="103">
        <f>IF(DC$1="","",SUM(DC89:DD89))</f>
        <v>0</v>
      </c>
      <c r="DF89" s="489">
        <f>IF(DC$1="","",SUMIF($H85:$H89,MID($H89,3,10),DF85:DF89))</f>
        <v>0</v>
      </c>
      <c r="DG89" s="489">
        <f>IF(DC$1="","",SUMIF($H85:$H89,MID($H89,3,10),DG85:DG89))</f>
        <v>0</v>
      </c>
      <c r="DH89" s="407"/>
      <c r="DI89" s="323"/>
      <c r="DJ89" s="103">
        <f>IF(DJ$1="","",SUMIF($H86:$H88,MID($H89,3,10),DJ86:DJ88))</f>
        <v>0</v>
      </c>
      <c r="DK89" s="103">
        <f>IF(DK$1="","",SUMIF($H86:$H88,MID($H89,3,10),DK86:DK88))</f>
        <v>0</v>
      </c>
      <c r="DL89" s="103">
        <f>IF(DJ$1="","",SUM(DJ89:DK89))</f>
        <v>0</v>
      </c>
      <c r="DM89" s="489">
        <f>IF(DJ$1="","",SUMIF($H85:$H89,MID($H89,3,10),DM85:DM89))</f>
        <v>0</v>
      </c>
      <c r="DN89" s="489">
        <f>IF(DJ$1="","",SUMIF($H85:$H89,MID($H89,3,10),DN85:DN89))</f>
        <v>0</v>
      </c>
      <c r="DO89" s="407"/>
      <c r="DP89" s="323"/>
      <c r="DQ89" s="103">
        <f>IF(DQ$1="","",SUMIF($H86:$H88,MID($H89,3,10),DQ86:DQ88))</f>
        <v>0</v>
      </c>
      <c r="DR89" s="103">
        <f>IF(DR$1="","",SUMIF($H86:$H88,MID($H89,3,10),DR86:DR88))</f>
        <v>0</v>
      </c>
      <c r="DS89" s="103">
        <f>IF(DQ$1="","",SUM(DQ89:DR89))</f>
        <v>0</v>
      </c>
      <c r="DT89" s="489">
        <f>IF(DQ$1="","",SUMIF($H85:$H89,MID($H89,3,10),DT85:DT89))</f>
        <v>0</v>
      </c>
      <c r="DU89" s="489">
        <f>IF(DQ$1="","",SUMIF($H85:$H89,MID($H89,3,10),DU85:DU89))</f>
        <v>0</v>
      </c>
      <c r="DV89" s="407"/>
    </row>
    <row r="90" spans="1:126" s="417" customFormat="1" ht="14.25" customHeight="1" thickBot="1" x14ac:dyDescent="0.25">
      <c r="A90" s="332" t="s">
        <v>435</v>
      </c>
      <c r="B90" s="380"/>
      <c r="C90" s="345">
        <f>SUM(C77,C85,C89)</f>
        <v>0</v>
      </c>
      <c r="D90" s="345">
        <f>SUM(D77,D85,D89)</f>
        <v>0</v>
      </c>
      <c r="E90" s="345">
        <f t="shared" si="363"/>
        <v>0</v>
      </c>
      <c r="F90" s="381"/>
      <c r="H90" s="493" t="s">
        <v>366</v>
      </c>
      <c r="I90" s="126">
        <f>IF(I$1="","",SUM(I77,I85,I89))</f>
        <v>0</v>
      </c>
      <c r="J90" s="126">
        <f>IF(I$1="","",SUM(J77,J85,J89))</f>
        <v>0</v>
      </c>
      <c r="K90" s="345">
        <f>IF(I$1="","",SUM(K77,K85,K89))</f>
        <v>0</v>
      </c>
      <c r="L90" s="526">
        <f>IF(I$1="","",SUM(L77,L85,L89))</f>
        <v>0</v>
      </c>
      <c r="M90" s="526">
        <f>IF(I$1="","",SUM(M77,M85,M89))</f>
        <v>0</v>
      </c>
      <c r="N90" s="381"/>
      <c r="O90" s="418"/>
      <c r="P90" s="126">
        <f>IF(P$1="","",SUM(P77,P85,P89))</f>
        <v>0</v>
      </c>
      <c r="Q90" s="126">
        <f>IF(P$1="","",SUM(Q77,Q85,Q89))</f>
        <v>0</v>
      </c>
      <c r="R90" s="345">
        <f>IF(P$1="","",SUM(R77,R85,R89))</f>
        <v>0</v>
      </c>
      <c r="S90" s="345">
        <f>IF(P$1="","",SUM(S77,S85,S89))</f>
        <v>0</v>
      </c>
      <c r="T90" s="345">
        <f>IF(P$1="","",SUM(T77,T85,T89))</f>
        <v>0</v>
      </c>
      <c r="U90" s="381"/>
      <c r="V90" s="418"/>
      <c r="W90" s="126">
        <f>IF(W$1="","",SUM(W77,W85,W89))</f>
        <v>0</v>
      </c>
      <c r="X90" s="126">
        <f>IF(W$1="","",SUM(X77,X85,X89))</f>
        <v>0</v>
      </c>
      <c r="Y90" s="345">
        <f>IF(W$1="","",SUM(Y77,Y85,Y89))</f>
        <v>0</v>
      </c>
      <c r="Z90" s="345">
        <f>IF(W$1="","",SUM(Z77,Z85,Z89))</f>
        <v>0</v>
      </c>
      <c r="AA90" s="345">
        <f>IF(W$1="","",SUM(AA77,AA85,AA89))</f>
        <v>0</v>
      </c>
      <c r="AB90" s="381"/>
      <c r="AC90" s="418"/>
      <c r="AD90" s="126">
        <f>IF(AD$1="","",SUM(AD77,AD85,AD89))</f>
        <v>0</v>
      </c>
      <c r="AE90" s="126">
        <f>IF(AD$1="","",SUM(AE77,AE85,AE89))</f>
        <v>0</v>
      </c>
      <c r="AF90" s="345">
        <f>IF(AD$1="","",SUM(AF77,AF85,AF89))</f>
        <v>0</v>
      </c>
      <c r="AG90" s="345">
        <f>IF(AD$1="","",SUM(AG77,AG85,AG89))</f>
        <v>0</v>
      </c>
      <c r="AH90" s="345">
        <f>IF(AD$1="","",SUM(AH77,AH85,AH89))</f>
        <v>0</v>
      </c>
      <c r="AI90" s="381"/>
      <c r="AJ90" s="418"/>
      <c r="AK90" s="126">
        <f>IF(AK$1="","",SUM(AK77,AK85,AK89))</f>
        <v>0</v>
      </c>
      <c r="AL90" s="126">
        <f>IF(AK$1="","",SUM(AL77,AL85,AL89))</f>
        <v>0</v>
      </c>
      <c r="AM90" s="345">
        <f>IF(AK$1="","",SUM(AM77,AM85,AM89))</f>
        <v>0</v>
      </c>
      <c r="AN90" s="345">
        <f>IF(AK$1="","",SUM(AN77,AN85,AN89))</f>
        <v>0</v>
      </c>
      <c r="AO90" s="345">
        <f>IF(AK$1="","",SUM(AO77,AO85,AO89))</f>
        <v>0</v>
      </c>
      <c r="AP90" s="381"/>
      <c r="AQ90" s="418"/>
      <c r="AR90" s="126">
        <f>IF(AR$1="","",SUM(AR77,AR85,AR89))</f>
        <v>0</v>
      </c>
      <c r="AS90" s="126">
        <f>IF(AR$1="","",SUM(AS77,AS85,AS89))</f>
        <v>0</v>
      </c>
      <c r="AT90" s="345">
        <f>IF(AR$1="","",SUM(AT77,AT85,AT89))</f>
        <v>0</v>
      </c>
      <c r="AU90" s="345">
        <f>IF(AR$1="","",SUM(AU77,AU85,AU89))</f>
        <v>0</v>
      </c>
      <c r="AV90" s="345">
        <f>IF(AR$1="","",SUM(AV77,AV85,AV89))</f>
        <v>0</v>
      </c>
      <c r="AW90" s="381"/>
      <c r="AX90" s="418"/>
      <c r="AY90" s="126">
        <f>IF(AY$1="","",SUM(AY77,AY85,AY89))</f>
        <v>0</v>
      </c>
      <c r="AZ90" s="126">
        <f>IF(AY$1="","",SUM(AZ77,AZ85,AZ89))</f>
        <v>0</v>
      </c>
      <c r="BA90" s="345">
        <f>IF(AY$1="","",SUM(BA77,BA85,BA89))</f>
        <v>0</v>
      </c>
      <c r="BB90" s="345">
        <f>IF(AY$1="","",SUM(BB77,BB85,BB89))</f>
        <v>0</v>
      </c>
      <c r="BC90" s="345">
        <f>IF(AY$1="","",SUM(BC77,BC85,BC89))</f>
        <v>0</v>
      </c>
      <c r="BD90" s="381"/>
      <c r="BE90" s="418"/>
      <c r="BF90" s="126">
        <f>IF(BF$1="","",SUM(BF77,BF85,BF89))</f>
        <v>0</v>
      </c>
      <c r="BG90" s="126">
        <f>IF(BF$1="","",SUM(BG77,BG85,BG89))</f>
        <v>0</v>
      </c>
      <c r="BH90" s="345">
        <f>IF(BF$1="","",SUM(BH77,BH85,BH89))</f>
        <v>0</v>
      </c>
      <c r="BI90" s="345">
        <f>IF(BF$1="","",SUM(BI77,BI85,BI89))</f>
        <v>0</v>
      </c>
      <c r="BJ90" s="345">
        <f>IF(BF$1="","",SUM(BJ77,BJ85,BJ89))</f>
        <v>0</v>
      </c>
      <c r="BK90" s="381"/>
      <c r="BL90" s="418"/>
      <c r="BM90" s="126">
        <f>IF(BM$1="","",SUM(BM77,BM85,BM89))</f>
        <v>0</v>
      </c>
      <c r="BN90" s="126">
        <f>IF(BM$1="","",SUM(BN77,BN85,BN89))</f>
        <v>0</v>
      </c>
      <c r="BO90" s="345">
        <f>IF(BM$1="","",SUM(BO77,BO85,BO89))</f>
        <v>0</v>
      </c>
      <c r="BP90" s="345">
        <f>IF(BM$1="","",SUM(BP77,BP85,BP89))</f>
        <v>0</v>
      </c>
      <c r="BQ90" s="345">
        <f>IF(BM$1="","",SUM(BQ77,BQ85,BQ89))</f>
        <v>0</v>
      </c>
      <c r="BR90" s="381"/>
      <c r="BS90" s="418"/>
      <c r="BT90" s="126">
        <f>IF(BT$1="","",SUM(BT77,BT85,BT89))</f>
        <v>0</v>
      </c>
      <c r="BU90" s="126">
        <f>IF(BT$1="","",SUM(BU77,BU85,BU89))</f>
        <v>0</v>
      </c>
      <c r="BV90" s="345">
        <f>IF(BT$1="","",SUM(BV77,BV85,BV89))</f>
        <v>0</v>
      </c>
      <c r="BW90" s="345">
        <f>IF(BT$1="","",SUM(BW77,BW85,BW89))</f>
        <v>0</v>
      </c>
      <c r="BX90" s="345">
        <f>IF(BT$1="","",SUM(BX77,BX85,BX89))</f>
        <v>0</v>
      </c>
      <c r="BY90" s="381"/>
      <c r="BZ90" s="418"/>
      <c r="CA90" s="126">
        <f>IF(CA$1="","",SUM(CA77,CA85,CA89))</f>
        <v>0</v>
      </c>
      <c r="CB90" s="126">
        <f>IF(CA$1="","",SUM(CB77,CB85,CB89))</f>
        <v>0</v>
      </c>
      <c r="CC90" s="345">
        <f>IF(CA$1="","",SUM(CC77,CC85,CC89))</f>
        <v>0</v>
      </c>
      <c r="CD90" s="345">
        <f>IF(CA$1="","",SUM(CD77,CD85,CD89))</f>
        <v>0</v>
      </c>
      <c r="CE90" s="345">
        <f>IF(CA$1="","",SUM(CE77,CE85,CE89))</f>
        <v>0</v>
      </c>
      <c r="CF90" s="381"/>
      <c r="CG90" s="418"/>
      <c r="CH90" s="126">
        <f>IF(CH$1="","",SUM(CH77,CH85,CH89))</f>
        <v>0</v>
      </c>
      <c r="CI90" s="126">
        <f>IF(CH$1="","",SUM(CI77,CI85,CI89))</f>
        <v>0</v>
      </c>
      <c r="CJ90" s="345">
        <f>IF(CH$1="","",SUM(CJ77,CJ85,CJ89))</f>
        <v>0</v>
      </c>
      <c r="CK90" s="345">
        <f>IF(CH$1="","",SUM(CK77,CK85,CK89))</f>
        <v>0</v>
      </c>
      <c r="CL90" s="345">
        <f>IF(CH$1="","",SUM(CL77,CL85,CL89))</f>
        <v>0</v>
      </c>
      <c r="CM90" s="381"/>
      <c r="CN90" s="418"/>
      <c r="CO90" s="126">
        <f>IF(CO$1="","",SUM(CO77,CO85,CO89))</f>
        <v>0</v>
      </c>
      <c r="CP90" s="126">
        <f>IF(CO$1="","",SUM(CP77,CP85,CP89))</f>
        <v>0</v>
      </c>
      <c r="CQ90" s="345">
        <f>IF(CO$1="","",SUM(CQ77,CQ85,CQ89))</f>
        <v>0</v>
      </c>
      <c r="CR90" s="345">
        <f>IF(CO$1="","",SUM(CR77,CR85,CR89))</f>
        <v>0</v>
      </c>
      <c r="CS90" s="345">
        <f>IF(CO$1="","",SUM(CS77,CS85,CS89))</f>
        <v>0</v>
      </c>
      <c r="CT90" s="381"/>
      <c r="CU90" s="418"/>
      <c r="CV90" s="126">
        <f>IF(CV$1="","",SUM(CV77,CV85,CV89))</f>
        <v>0</v>
      </c>
      <c r="CW90" s="126">
        <f>IF(CV$1="","",SUM(CW77,CW85,CW89))</f>
        <v>0</v>
      </c>
      <c r="CX90" s="345">
        <f>IF(CV$1="","",SUM(CX77,CX85,CX89))</f>
        <v>0</v>
      </c>
      <c r="CY90" s="345">
        <f>IF(CV$1="","",SUM(CY77,CY85,CY89))</f>
        <v>0</v>
      </c>
      <c r="CZ90" s="345">
        <f>IF(CV$1="","",SUM(CZ77,CZ85,CZ89))</f>
        <v>0</v>
      </c>
      <c r="DA90" s="381"/>
      <c r="DB90" s="418"/>
      <c r="DC90" s="126">
        <f>IF(DC$1="","",SUM(DC77,DC85,DC89))</f>
        <v>0</v>
      </c>
      <c r="DD90" s="126">
        <f>IF(DC$1="","",SUM(DD77,DD85,DD89))</f>
        <v>0</v>
      </c>
      <c r="DE90" s="345">
        <f>IF(DC$1="","",SUM(DE77,DE85,DE89))</f>
        <v>0</v>
      </c>
      <c r="DF90" s="345">
        <f>IF(DC$1="","",SUM(DF77,DF85,DF89))</f>
        <v>0</v>
      </c>
      <c r="DG90" s="345">
        <f>IF(DC$1="","",SUM(DG77,DG85,DG89))</f>
        <v>0</v>
      </c>
      <c r="DH90" s="381"/>
      <c r="DI90" s="418"/>
      <c r="DJ90" s="126">
        <f>IF(DJ$1="","",SUM(DJ77,DJ85,DJ89))</f>
        <v>0</v>
      </c>
      <c r="DK90" s="126">
        <f>IF(DJ$1="","",SUM(DK77,DK85,DK89))</f>
        <v>0</v>
      </c>
      <c r="DL90" s="345">
        <f>IF(DJ$1="","",SUM(DL77,DL85,DL89))</f>
        <v>0</v>
      </c>
      <c r="DM90" s="345">
        <f>IF(DJ$1="","",SUM(DM77,DM85,DM89))</f>
        <v>0</v>
      </c>
      <c r="DN90" s="345">
        <f>IF(DJ$1="","",SUM(DN77,DN85,DN89))</f>
        <v>0</v>
      </c>
      <c r="DO90" s="381"/>
      <c r="DP90" s="418"/>
      <c r="DQ90" s="126">
        <f>IF(DQ$1="","",SUM(DQ77,DQ85,DQ89))</f>
        <v>0</v>
      </c>
      <c r="DR90" s="126">
        <f>IF(DQ$1="","",SUM(DR77,DR85,DR89))</f>
        <v>0</v>
      </c>
      <c r="DS90" s="345">
        <f>IF(DQ$1="","",SUM(DS77,DS85,DS89))</f>
        <v>0</v>
      </c>
      <c r="DT90" s="345">
        <f>IF(DQ$1="","",SUM(DT77,DT85,DT89))</f>
        <v>0</v>
      </c>
      <c r="DU90" s="345">
        <f>IF(DQ$1="","",SUM(DU77,DU85,DU89))</f>
        <v>0</v>
      </c>
      <c r="DV90" s="381"/>
    </row>
    <row r="91" spans="1:126" ht="18" customHeight="1" x14ac:dyDescent="0.25">
      <c r="A91" s="721" t="s">
        <v>190</v>
      </c>
      <c r="B91" s="722"/>
      <c r="C91" s="722"/>
      <c r="D91" s="722"/>
      <c r="E91" s="722"/>
      <c r="F91" s="723"/>
      <c r="H91" s="322"/>
      <c r="I91" s="492"/>
      <c r="J91" s="492"/>
      <c r="K91" s="492"/>
      <c r="L91" s="711" t="str">
        <f>$A91</f>
        <v>Telecommunication Site &lt; Name, Location &gt;</v>
      </c>
      <c r="M91" s="712"/>
      <c r="N91" s="712"/>
      <c r="O91" s="323"/>
      <c r="P91" s="492"/>
      <c r="Q91" s="492"/>
      <c r="R91" s="492"/>
      <c r="S91" s="711" t="str">
        <f>$A91</f>
        <v>Telecommunication Site &lt; Name, Location &gt;</v>
      </c>
      <c r="T91" s="712"/>
      <c r="U91" s="712"/>
      <c r="V91" s="323"/>
      <c r="W91" s="492"/>
      <c r="X91" s="492"/>
      <c r="Y91" s="492"/>
      <c r="Z91" s="711" t="str">
        <f>$A91</f>
        <v>Telecommunication Site &lt; Name, Location &gt;</v>
      </c>
      <c r="AA91" s="712"/>
      <c r="AB91" s="712"/>
      <c r="AC91" s="323"/>
      <c r="AD91" s="492"/>
      <c r="AE91" s="492"/>
      <c r="AF91" s="492"/>
      <c r="AG91" s="711" t="str">
        <f>$A91</f>
        <v>Telecommunication Site &lt; Name, Location &gt;</v>
      </c>
      <c r="AH91" s="712"/>
      <c r="AI91" s="712"/>
      <c r="AJ91" s="323"/>
      <c r="AK91" s="492"/>
      <c r="AL91" s="492"/>
      <c r="AM91" s="492"/>
      <c r="AN91" s="711" t="str">
        <f>$A91</f>
        <v>Telecommunication Site &lt; Name, Location &gt;</v>
      </c>
      <c r="AO91" s="712"/>
      <c r="AP91" s="712"/>
      <c r="AQ91" s="323"/>
      <c r="AR91" s="492"/>
      <c r="AS91" s="492"/>
      <c r="AT91" s="492"/>
      <c r="AU91" s="711" t="str">
        <f>$A91</f>
        <v>Telecommunication Site &lt; Name, Location &gt;</v>
      </c>
      <c r="AV91" s="712"/>
      <c r="AW91" s="712"/>
      <c r="AX91" s="323"/>
      <c r="AY91" s="492"/>
      <c r="AZ91" s="492"/>
      <c r="BA91" s="492"/>
      <c r="BB91" s="711" t="str">
        <f>$A91</f>
        <v>Telecommunication Site &lt; Name, Location &gt;</v>
      </c>
      <c r="BC91" s="712"/>
      <c r="BD91" s="712"/>
      <c r="BE91" s="323"/>
      <c r="BF91" s="492"/>
      <c r="BG91" s="492"/>
      <c r="BH91" s="492"/>
      <c r="BI91" s="711" t="str">
        <f>$A91</f>
        <v>Telecommunication Site &lt; Name, Location &gt;</v>
      </c>
      <c r="BJ91" s="712"/>
      <c r="BK91" s="712"/>
      <c r="BL91" s="323"/>
      <c r="BM91" s="492"/>
      <c r="BN91" s="492"/>
      <c r="BO91" s="492"/>
      <c r="BP91" s="711" t="str">
        <f>$A91</f>
        <v>Telecommunication Site &lt; Name, Location &gt;</v>
      </c>
      <c r="BQ91" s="712"/>
      <c r="BR91" s="712"/>
      <c r="BS91" s="323"/>
      <c r="BT91" s="492"/>
      <c r="BU91" s="492"/>
      <c r="BV91" s="492"/>
      <c r="BW91" s="711" t="str">
        <f>$A91</f>
        <v>Telecommunication Site &lt; Name, Location &gt;</v>
      </c>
      <c r="BX91" s="712"/>
      <c r="BY91" s="712"/>
      <c r="BZ91" s="323"/>
      <c r="CA91" s="492"/>
      <c r="CB91" s="492"/>
      <c r="CC91" s="492"/>
      <c r="CD91" s="711" t="str">
        <f>$A91</f>
        <v>Telecommunication Site &lt; Name, Location &gt;</v>
      </c>
      <c r="CE91" s="712"/>
      <c r="CF91" s="712"/>
      <c r="CG91" s="323"/>
      <c r="CH91" s="492"/>
      <c r="CI91" s="492"/>
      <c r="CJ91" s="492"/>
      <c r="CK91" s="492"/>
      <c r="CL91" s="492"/>
      <c r="CM91" s="413"/>
      <c r="CN91" s="323"/>
      <c r="CO91" s="492"/>
      <c r="CP91" s="492"/>
      <c r="CQ91" s="492"/>
      <c r="CR91" s="492"/>
      <c r="CS91" s="492"/>
      <c r="CT91" s="413"/>
      <c r="CU91" s="323"/>
      <c r="CV91" s="492"/>
      <c r="CW91" s="492"/>
      <c r="CX91" s="492"/>
      <c r="CY91" s="711" t="str">
        <f>$A91</f>
        <v>Telecommunication Site &lt; Name, Location &gt;</v>
      </c>
      <c r="CZ91" s="712"/>
      <c r="DA91" s="712"/>
      <c r="DB91" s="323"/>
      <c r="DC91" s="492"/>
      <c r="DD91" s="492"/>
      <c r="DE91" s="492"/>
      <c r="DF91" s="711" t="str">
        <f>$A91</f>
        <v>Telecommunication Site &lt; Name, Location &gt;</v>
      </c>
      <c r="DG91" s="712"/>
      <c r="DH91" s="712"/>
      <c r="DI91" s="323"/>
      <c r="DJ91" s="492"/>
      <c r="DK91" s="492"/>
      <c r="DL91" s="492"/>
      <c r="DM91" s="711" t="str">
        <f>$A91</f>
        <v>Telecommunication Site &lt; Name, Location &gt;</v>
      </c>
      <c r="DN91" s="712"/>
      <c r="DO91" s="712"/>
      <c r="DP91" s="323"/>
      <c r="DQ91" s="492"/>
      <c r="DR91" s="492"/>
      <c r="DS91" s="492"/>
      <c r="DT91" s="711" t="str">
        <f>$A91</f>
        <v>Telecommunication Site &lt; Name, Location &gt;</v>
      </c>
      <c r="DU91" s="712"/>
      <c r="DV91" s="712"/>
    </row>
    <row r="92" spans="1:126" ht="14.25" customHeight="1" x14ac:dyDescent="0.2">
      <c r="A92" s="125" t="s">
        <v>79</v>
      </c>
      <c r="B92" s="118"/>
      <c r="C92" s="118"/>
      <c r="D92" s="118"/>
      <c r="E92" s="118"/>
      <c r="F92" s="119"/>
      <c r="G92" s="18" t="s">
        <v>221</v>
      </c>
      <c r="H92" s="320"/>
      <c r="I92" s="460"/>
      <c r="J92" s="461"/>
      <c r="K92" s="461"/>
      <c r="L92" s="477"/>
      <c r="M92" s="477"/>
      <c r="N92" s="404"/>
      <c r="O92" s="323"/>
      <c r="P92" s="460"/>
      <c r="Q92" s="461"/>
      <c r="R92" s="461"/>
      <c r="S92" s="477"/>
      <c r="T92" s="477"/>
      <c r="U92" s="404"/>
      <c r="V92" s="323"/>
      <c r="W92" s="460"/>
      <c r="X92" s="461"/>
      <c r="Y92" s="461"/>
      <c r="Z92" s="477"/>
      <c r="AA92" s="477"/>
      <c r="AB92" s="404"/>
      <c r="AC92" s="323"/>
      <c r="AD92" s="460"/>
      <c r="AE92" s="461"/>
      <c r="AF92" s="461"/>
      <c r="AG92" s="477"/>
      <c r="AH92" s="477"/>
      <c r="AI92" s="404"/>
      <c r="AJ92" s="323"/>
      <c r="AK92" s="460"/>
      <c r="AL92" s="461"/>
      <c r="AM92" s="461"/>
      <c r="AN92" s="477"/>
      <c r="AO92" s="477"/>
      <c r="AP92" s="404"/>
      <c r="AQ92" s="323"/>
      <c r="AR92" s="460"/>
      <c r="AS92" s="461"/>
      <c r="AT92" s="461"/>
      <c r="AU92" s="477"/>
      <c r="AV92" s="477"/>
      <c r="AW92" s="404"/>
      <c r="AX92" s="323"/>
      <c r="AY92" s="460"/>
      <c r="AZ92" s="461"/>
      <c r="BA92" s="461"/>
      <c r="BB92" s="477"/>
      <c r="BC92" s="477"/>
      <c r="BD92" s="404"/>
      <c r="BE92" s="323"/>
      <c r="BF92" s="460"/>
      <c r="BG92" s="461"/>
      <c r="BH92" s="461"/>
      <c r="BI92" s="477"/>
      <c r="BJ92" s="477"/>
      <c r="BK92" s="404"/>
      <c r="BL92" s="323"/>
      <c r="BM92" s="460"/>
      <c r="BN92" s="461"/>
      <c r="BO92" s="461"/>
      <c r="BP92" s="477"/>
      <c r="BQ92" s="477"/>
      <c r="BR92" s="404"/>
      <c r="BS92" s="323"/>
      <c r="BT92" s="460"/>
      <c r="BU92" s="461"/>
      <c r="BV92" s="461"/>
      <c r="BW92" s="477"/>
      <c r="BX92" s="477"/>
      <c r="BY92" s="404"/>
      <c r="BZ92" s="323"/>
      <c r="CA92" s="460"/>
      <c r="CB92" s="461"/>
      <c r="CC92" s="461"/>
      <c r="CD92" s="477"/>
      <c r="CE92" s="477"/>
      <c r="CF92" s="404"/>
      <c r="CG92" s="323"/>
      <c r="CH92" s="460"/>
      <c r="CI92" s="461"/>
      <c r="CJ92" s="461"/>
      <c r="CK92" s="477"/>
      <c r="CL92" s="477"/>
      <c r="CM92" s="404"/>
      <c r="CN92" s="323"/>
      <c r="CO92" s="460"/>
      <c r="CP92" s="461"/>
      <c r="CQ92" s="461"/>
      <c r="CR92" s="477"/>
      <c r="CS92" s="477"/>
      <c r="CT92" s="404"/>
      <c r="CU92" s="323"/>
      <c r="CV92" s="460"/>
      <c r="CW92" s="461"/>
      <c r="CX92" s="461"/>
      <c r="CY92" s="477"/>
      <c r="CZ92" s="477"/>
      <c r="DA92" s="404"/>
      <c r="DB92" s="323"/>
      <c r="DC92" s="460"/>
      <c r="DD92" s="461"/>
      <c r="DE92" s="461"/>
      <c r="DF92" s="477"/>
      <c r="DG92" s="477"/>
      <c r="DH92" s="404"/>
      <c r="DI92" s="323"/>
      <c r="DJ92" s="460"/>
      <c r="DK92" s="461"/>
      <c r="DL92" s="461"/>
      <c r="DM92" s="477"/>
      <c r="DN92" s="477"/>
      <c r="DO92" s="404"/>
      <c r="DP92" s="323"/>
      <c r="DQ92" s="460"/>
      <c r="DR92" s="461"/>
      <c r="DS92" s="461"/>
      <c r="DT92" s="477"/>
      <c r="DU92" s="477"/>
      <c r="DV92" s="404"/>
    </row>
    <row r="93" spans="1:126" outlineLevel="1" x14ac:dyDescent="0.2">
      <c r="A93" s="335" t="s">
        <v>267</v>
      </c>
      <c r="B93" s="157" t="s">
        <v>30</v>
      </c>
      <c r="C93" s="56"/>
      <c r="D93" s="56"/>
      <c r="E93" s="110">
        <f t="shared" ref="E93:E99" si="415">SUM(C93:D93)</f>
        <v>0</v>
      </c>
      <c r="F93" s="208"/>
      <c r="G93" s="18" t="s">
        <v>268</v>
      </c>
      <c r="H93" s="320" t="s">
        <v>363</v>
      </c>
      <c r="I93" s="79">
        <f t="shared" ref="I93:I98" si="416">IF(K$1="Rejected",C93,IF(L93="",C93,SUM(C93,L93)))</f>
        <v>0</v>
      </c>
      <c r="J93" s="79">
        <f t="shared" ref="J93:J98" si="417">IF(K$1="Rejected",D93,IF(M93="",D93,SUM(D93,M93)))</f>
        <v>0</v>
      </c>
      <c r="K93" s="110">
        <f t="shared" ref="K93:K99" si="418">IF(I$1="","",SUM(I93:J93))</f>
        <v>0</v>
      </c>
      <c r="L93" s="534"/>
      <c r="M93" s="534"/>
      <c r="N93" s="382"/>
      <c r="O93" s="323"/>
      <c r="P93" s="79">
        <f t="shared" ref="P93:P98" si="419">IF(R$1="Rejected",I93,IF(S93="",I93,SUM(I93,S93)))</f>
        <v>0</v>
      </c>
      <c r="Q93" s="79">
        <f t="shared" ref="Q93:Q98" si="420">IF(R$1="Rejected",J93,IF(T93="",J93,SUM(J93,T93)))</f>
        <v>0</v>
      </c>
      <c r="R93" s="110">
        <f t="shared" ref="R93:R99" si="421">IF(P$1="","",SUM(P93:Q93))</f>
        <v>0</v>
      </c>
      <c r="S93" s="534"/>
      <c r="T93" s="534"/>
      <c r="U93" s="382"/>
      <c r="V93" s="323"/>
      <c r="W93" s="79">
        <f t="shared" ref="W93:W98" si="422">IF(Y$1="Rejected",P93,IF(Z93="",P93,SUM(P93,Z93)))</f>
        <v>0</v>
      </c>
      <c r="X93" s="79">
        <f t="shared" ref="X93:X98" si="423">IF(Y$1="Rejected",Q93,IF(AA93="",Q93,SUM(Q93,AA93)))</f>
        <v>0</v>
      </c>
      <c r="Y93" s="110">
        <f t="shared" ref="Y93:Y99" si="424">IF(W$1="","",SUM(W93:X93))</f>
        <v>0</v>
      </c>
      <c r="Z93" s="534"/>
      <c r="AA93" s="534"/>
      <c r="AB93" s="382"/>
      <c r="AC93" s="323"/>
      <c r="AD93" s="79">
        <f t="shared" ref="AD93:AD98" si="425">IF(AF$1="Rejected",W93,IF(AG93="",W93,SUM(W93,AG93)))</f>
        <v>0</v>
      </c>
      <c r="AE93" s="79">
        <f t="shared" ref="AE93:AE98" si="426">IF(AF$1="Rejected",X93,IF(AH93="",X93,SUM(X93,AH93)))</f>
        <v>0</v>
      </c>
      <c r="AF93" s="110">
        <f t="shared" ref="AF93:AF99" si="427">IF(AD$1="","",SUM(AD93:AE93))</f>
        <v>0</v>
      </c>
      <c r="AG93" s="534"/>
      <c r="AH93" s="534"/>
      <c r="AI93" s="382"/>
      <c r="AJ93" s="323"/>
      <c r="AK93" s="79">
        <f t="shared" ref="AK93:AK98" si="428">IF(AM$1="Rejected",AD93,IF(AN93="",AD93,SUM(AD93,AN93)))</f>
        <v>0</v>
      </c>
      <c r="AL93" s="79">
        <f t="shared" ref="AL93:AL98" si="429">IF(AM$1="Rejected",AE93,IF(AO93="",AE93,SUM(AE93,AO93)))</f>
        <v>0</v>
      </c>
      <c r="AM93" s="110">
        <f t="shared" ref="AM93:AM99" si="430">IF(AK$1="","",SUM(AK93:AL93))</f>
        <v>0</v>
      </c>
      <c r="AN93" s="534"/>
      <c r="AO93" s="534"/>
      <c r="AP93" s="382"/>
      <c r="AQ93" s="323"/>
      <c r="AR93" s="79">
        <f t="shared" ref="AR93:AR98" si="431">IF(AT$1="Rejected",AK93,IF(AU93="",AK93,SUM(AK93,AU93)))</f>
        <v>0</v>
      </c>
      <c r="AS93" s="79">
        <f t="shared" ref="AS93:AS98" si="432">IF(AT$1="Rejected",AL93,IF(AV93="",AL93,SUM(AL93,AV93)))</f>
        <v>0</v>
      </c>
      <c r="AT93" s="110">
        <f t="shared" ref="AT93:AT99" si="433">IF(AR$1="","",SUM(AR93:AS93))</f>
        <v>0</v>
      </c>
      <c r="AU93" s="534"/>
      <c r="AV93" s="534"/>
      <c r="AW93" s="382"/>
      <c r="AX93" s="323"/>
      <c r="AY93" s="79">
        <f t="shared" ref="AY93:AY98" si="434">IF(BA$1="Rejected",AR93,IF(BB93="",AR93,SUM(AR93,BB93)))</f>
        <v>0</v>
      </c>
      <c r="AZ93" s="79">
        <f t="shared" ref="AZ93:AZ98" si="435">IF(BA$1="Rejected",AS93,IF(BC93="",AS93,SUM(AS93,BC93)))</f>
        <v>0</v>
      </c>
      <c r="BA93" s="110">
        <f t="shared" ref="BA93:BA99" si="436">IF(AY$1="","",SUM(AY93:AZ93))</f>
        <v>0</v>
      </c>
      <c r="BB93" s="534"/>
      <c r="BC93" s="534"/>
      <c r="BD93" s="382"/>
      <c r="BE93" s="323"/>
      <c r="BF93" s="79">
        <f t="shared" ref="BF93:BF98" si="437">IF(BH$1="Rejected",AY93,IF(BI93="",AY93,SUM(AY93,BI93)))</f>
        <v>0</v>
      </c>
      <c r="BG93" s="79">
        <f t="shared" ref="BG93:BG98" si="438">IF(BH$1="Rejected",AZ93,IF(BJ93="",AZ93,SUM(AZ93,BJ93)))</f>
        <v>0</v>
      </c>
      <c r="BH93" s="110">
        <f t="shared" ref="BH93:BH99" si="439">IF(BF$1="","",SUM(BF93:BG93))</f>
        <v>0</v>
      </c>
      <c r="BI93" s="534"/>
      <c r="BJ93" s="534"/>
      <c r="BK93" s="382"/>
      <c r="BL93" s="323"/>
      <c r="BM93" s="79">
        <f t="shared" ref="BM93:BM98" si="440">IF(BO$1="Rejected",BF93,IF(BP93="",BF93,SUM(BF93,BP93)))</f>
        <v>0</v>
      </c>
      <c r="BN93" s="79">
        <f t="shared" ref="BN93:BN98" si="441">IF(BO$1="Rejected",BG93,IF(BQ93="",BG93,SUM(BG93,BQ93)))</f>
        <v>0</v>
      </c>
      <c r="BO93" s="110">
        <f t="shared" ref="BO93:BO99" si="442">IF(BM$1="","",SUM(BM93:BN93))</f>
        <v>0</v>
      </c>
      <c r="BP93" s="534"/>
      <c r="BQ93" s="534"/>
      <c r="BR93" s="382"/>
      <c r="BS93" s="323"/>
      <c r="BT93" s="79">
        <f t="shared" ref="BT93:BT98" si="443">IF(BV$1="Rejected",BM93,IF(BW93="",BM93,SUM(BM93,BW93)))</f>
        <v>0</v>
      </c>
      <c r="BU93" s="79">
        <f t="shared" ref="BU93:BU98" si="444">IF(BV$1="Rejected",BN93,IF(BX93="",BN93,SUM(BN93,BX93)))</f>
        <v>0</v>
      </c>
      <c r="BV93" s="110">
        <f t="shared" ref="BV93:BV99" si="445">IF(BT$1="","",SUM(BT93:BU93))</f>
        <v>0</v>
      </c>
      <c r="BW93" s="534"/>
      <c r="BX93" s="534"/>
      <c r="BY93" s="382"/>
      <c r="BZ93" s="323"/>
      <c r="CA93" s="79">
        <f t="shared" ref="CA93:CA98" si="446">IF(CC$1="Rejected",BT93,IF(CD93="",BT93,SUM(BT93,CD93)))</f>
        <v>0</v>
      </c>
      <c r="CB93" s="79">
        <f t="shared" ref="CB93:CB98" si="447">IF(CC$1="Rejected",BU93,IF(CE93="",BU93,SUM(BU93,CE93)))</f>
        <v>0</v>
      </c>
      <c r="CC93" s="110">
        <f t="shared" ref="CC93:CC99" si="448">IF(CA$1="","",SUM(CA93:CB93))</f>
        <v>0</v>
      </c>
      <c r="CD93" s="534"/>
      <c r="CE93" s="534"/>
      <c r="CF93" s="382"/>
      <c r="CG93" s="323"/>
      <c r="CH93" s="79">
        <f t="shared" ref="CH93:CH98" si="449">IF(CJ$1="Rejected",CA93,IF(CK93="",CA93,SUM(CA93,CK93)))</f>
        <v>0</v>
      </c>
      <c r="CI93" s="79">
        <f t="shared" ref="CI93:CI98" si="450">IF(CJ$1="Rejected",CB93,IF(CL93="",CB93,SUM(CB93,CL93)))</f>
        <v>0</v>
      </c>
      <c r="CJ93" s="110">
        <f t="shared" ref="CJ93:CJ99" si="451">IF(CH$1="","",SUM(CH93:CI93))</f>
        <v>0</v>
      </c>
      <c r="CK93" s="534"/>
      <c r="CL93" s="534"/>
      <c r="CM93" s="382"/>
      <c r="CN93" s="323"/>
      <c r="CO93" s="79">
        <f t="shared" ref="CO93:CO98" si="452">IF(CQ$1="Rejected",CH93,IF(CR93="",CH93,SUM(CH93,CR93)))</f>
        <v>0</v>
      </c>
      <c r="CP93" s="79">
        <f t="shared" ref="CP93:CP98" si="453">IF(CQ$1="Rejected",CI93,IF(CS93="",CI93,SUM(CI93,CS93)))</f>
        <v>0</v>
      </c>
      <c r="CQ93" s="110">
        <f t="shared" ref="CQ93:CQ99" si="454">IF(CO$1="","",SUM(CO93:CP93))</f>
        <v>0</v>
      </c>
      <c r="CR93" s="534"/>
      <c r="CS93" s="534"/>
      <c r="CT93" s="382"/>
      <c r="CU93" s="323"/>
      <c r="CV93" s="79">
        <f t="shared" ref="CV93:CV98" si="455">IF(CX$1="Rejected",CO93,IF(CY93="",CO93,SUM(CO93,CY93)))</f>
        <v>0</v>
      </c>
      <c r="CW93" s="79">
        <f t="shared" ref="CW93:CW98" si="456">IF(CX$1="Rejected",CP93,IF(CZ93="",CP93,SUM(CP93,CZ93)))</f>
        <v>0</v>
      </c>
      <c r="CX93" s="110">
        <f t="shared" ref="CX93:CX99" si="457">IF(CV$1="","",SUM(CV93:CW93))</f>
        <v>0</v>
      </c>
      <c r="CY93" s="534"/>
      <c r="CZ93" s="534"/>
      <c r="DA93" s="382"/>
      <c r="DB93" s="323"/>
      <c r="DC93" s="79">
        <f t="shared" ref="DC93:DC98" si="458">IF(DE$1="Rejected",CV93,IF(DF93="",CV93,SUM(CV93,DF93)))</f>
        <v>0</v>
      </c>
      <c r="DD93" s="79">
        <f t="shared" ref="DD93:DD98" si="459">IF(DE$1="Rejected",CW93,IF(DG93="",CW93,SUM(CW93,DG93)))</f>
        <v>0</v>
      </c>
      <c r="DE93" s="110">
        <f t="shared" ref="DE93:DE99" si="460">IF(DC$1="","",SUM(DC93:DD93))</f>
        <v>0</v>
      </c>
      <c r="DF93" s="534"/>
      <c r="DG93" s="534"/>
      <c r="DH93" s="382"/>
      <c r="DI93" s="323"/>
      <c r="DJ93" s="79">
        <f t="shared" ref="DJ93:DJ98" si="461">IF(DL$1="Rejected",DC93,IF(DM93="",DC93,SUM(DC93,DM93)))</f>
        <v>0</v>
      </c>
      <c r="DK93" s="79">
        <f t="shared" ref="DK93:DK98" si="462">IF(DL$1="Rejected",DD93,IF(DN93="",DD93,SUM(DD93,DN93)))</f>
        <v>0</v>
      </c>
      <c r="DL93" s="110">
        <f t="shared" ref="DL93:DL99" si="463">IF(DJ$1="","",SUM(DJ93:DK93))</f>
        <v>0</v>
      </c>
      <c r="DM93" s="534"/>
      <c r="DN93" s="534"/>
      <c r="DO93" s="382"/>
      <c r="DP93" s="323"/>
      <c r="DQ93" s="79">
        <f t="shared" ref="DQ93:DQ98" si="464">IF(DS$1="Rejected",DJ93,IF(DT93="",DJ93,SUM(DJ93,DT93)))</f>
        <v>0</v>
      </c>
      <c r="DR93" s="79">
        <f t="shared" ref="DR93:DR98" si="465">IF(DS$1="Rejected",DK93,IF(DU93="",DK93,SUM(DK93,DU93)))</f>
        <v>0</v>
      </c>
      <c r="DS93" s="110">
        <f t="shared" ref="DS93:DS99" si="466">IF(DQ$1="","",SUM(DQ93:DR93))</f>
        <v>0</v>
      </c>
      <c r="DT93" s="534"/>
      <c r="DU93" s="534"/>
      <c r="DV93" s="382"/>
    </row>
    <row r="94" spans="1:126" outlineLevel="1" x14ac:dyDescent="0.2">
      <c r="A94" s="333" t="s">
        <v>14</v>
      </c>
      <c r="B94" s="157"/>
      <c r="C94" s="56"/>
      <c r="D94" s="56"/>
      <c r="E94" s="110">
        <f t="shared" si="415"/>
        <v>0</v>
      </c>
      <c r="F94" s="147"/>
      <c r="G94" s="18"/>
      <c r="H94" s="322" t="s">
        <v>363</v>
      </c>
      <c r="I94" s="79">
        <f t="shared" si="416"/>
        <v>0</v>
      </c>
      <c r="J94" s="79">
        <f t="shared" si="417"/>
        <v>0</v>
      </c>
      <c r="K94" s="110">
        <f t="shared" si="418"/>
        <v>0</v>
      </c>
      <c r="L94" s="535"/>
      <c r="M94" s="535"/>
      <c r="N94" s="407"/>
      <c r="O94" s="323"/>
      <c r="P94" s="79">
        <f t="shared" si="419"/>
        <v>0</v>
      </c>
      <c r="Q94" s="79">
        <f t="shared" si="420"/>
        <v>0</v>
      </c>
      <c r="R94" s="110">
        <f t="shared" si="421"/>
        <v>0</v>
      </c>
      <c r="S94" s="535"/>
      <c r="T94" s="535"/>
      <c r="U94" s="407"/>
      <c r="V94" s="323"/>
      <c r="W94" s="79">
        <f t="shared" si="422"/>
        <v>0</v>
      </c>
      <c r="X94" s="79">
        <f t="shared" si="423"/>
        <v>0</v>
      </c>
      <c r="Y94" s="110">
        <f t="shared" si="424"/>
        <v>0</v>
      </c>
      <c r="Z94" s="535"/>
      <c r="AA94" s="535"/>
      <c r="AB94" s="407"/>
      <c r="AC94" s="323"/>
      <c r="AD94" s="79">
        <f t="shared" si="425"/>
        <v>0</v>
      </c>
      <c r="AE94" s="79">
        <f t="shared" si="426"/>
        <v>0</v>
      </c>
      <c r="AF94" s="110">
        <f t="shared" si="427"/>
        <v>0</v>
      </c>
      <c r="AG94" s="535"/>
      <c r="AH94" s="535"/>
      <c r="AI94" s="407"/>
      <c r="AJ94" s="323"/>
      <c r="AK94" s="79">
        <f t="shared" si="428"/>
        <v>0</v>
      </c>
      <c r="AL94" s="79">
        <f t="shared" si="429"/>
        <v>0</v>
      </c>
      <c r="AM94" s="110">
        <f t="shared" si="430"/>
        <v>0</v>
      </c>
      <c r="AN94" s="535"/>
      <c r="AO94" s="535"/>
      <c r="AP94" s="407"/>
      <c r="AQ94" s="323"/>
      <c r="AR94" s="79">
        <f t="shared" si="431"/>
        <v>0</v>
      </c>
      <c r="AS94" s="79">
        <f t="shared" si="432"/>
        <v>0</v>
      </c>
      <c r="AT94" s="110">
        <f t="shared" si="433"/>
        <v>0</v>
      </c>
      <c r="AU94" s="535"/>
      <c r="AV94" s="535"/>
      <c r="AW94" s="407"/>
      <c r="AX94" s="323"/>
      <c r="AY94" s="79">
        <f t="shared" si="434"/>
        <v>0</v>
      </c>
      <c r="AZ94" s="79">
        <f t="shared" si="435"/>
        <v>0</v>
      </c>
      <c r="BA94" s="110">
        <f t="shared" si="436"/>
        <v>0</v>
      </c>
      <c r="BB94" s="535"/>
      <c r="BC94" s="535"/>
      <c r="BD94" s="407"/>
      <c r="BE94" s="323"/>
      <c r="BF94" s="79">
        <f t="shared" si="437"/>
        <v>0</v>
      </c>
      <c r="BG94" s="79">
        <f t="shared" si="438"/>
        <v>0</v>
      </c>
      <c r="BH94" s="110">
        <f t="shared" si="439"/>
        <v>0</v>
      </c>
      <c r="BI94" s="535"/>
      <c r="BJ94" s="535"/>
      <c r="BK94" s="407"/>
      <c r="BL94" s="323"/>
      <c r="BM94" s="79">
        <f t="shared" si="440"/>
        <v>0</v>
      </c>
      <c r="BN94" s="79">
        <f t="shared" si="441"/>
        <v>0</v>
      </c>
      <c r="BO94" s="110">
        <f t="shared" si="442"/>
        <v>0</v>
      </c>
      <c r="BP94" s="535"/>
      <c r="BQ94" s="535"/>
      <c r="BR94" s="407"/>
      <c r="BS94" s="323"/>
      <c r="BT94" s="79">
        <f t="shared" si="443"/>
        <v>0</v>
      </c>
      <c r="BU94" s="79">
        <f t="shared" si="444"/>
        <v>0</v>
      </c>
      <c r="BV94" s="110">
        <f t="shared" si="445"/>
        <v>0</v>
      </c>
      <c r="BW94" s="535"/>
      <c r="BX94" s="535"/>
      <c r="BY94" s="407"/>
      <c r="BZ94" s="323"/>
      <c r="CA94" s="79">
        <f t="shared" si="446"/>
        <v>0</v>
      </c>
      <c r="CB94" s="79">
        <f t="shared" si="447"/>
        <v>0</v>
      </c>
      <c r="CC94" s="110">
        <f t="shared" si="448"/>
        <v>0</v>
      </c>
      <c r="CD94" s="535"/>
      <c r="CE94" s="535"/>
      <c r="CF94" s="407"/>
      <c r="CG94" s="323"/>
      <c r="CH94" s="79">
        <f t="shared" si="449"/>
        <v>0</v>
      </c>
      <c r="CI94" s="79">
        <f t="shared" si="450"/>
        <v>0</v>
      </c>
      <c r="CJ94" s="110">
        <f t="shared" si="451"/>
        <v>0</v>
      </c>
      <c r="CK94" s="535"/>
      <c r="CL94" s="535"/>
      <c r="CM94" s="407"/>
      <c r="CN94" s="323"/>
      <c r="CO94" s="79">
        <f t="shared" si="452"/>
        <v>0</v>
      </c>
      <c r="CP94" s="79">
        <f t="shared" si="453"/>
        <v>0</v>
      </c>
      <c r="CQ94" s="110">
        <f t="shared" si="454"/>
        <v>0</v>
      </c>
      <c r="CR94" s="535"/>
      <c r="CS94" s="535"/>
      <c r="CT94" s="407"/>
      <c r="CU94" s="323"/>
      <c r="CV94" s="79">
        <f t="shared" si="455"/>
        <v>0</v>
      </c>
      <c r="CW94" s="79">
        <f t="shared" si="456"/>
        <v>0</v>
      </c>
      <c r="CX94" s="110">
        <f t="shared" si="457"/>
        <v>0</v>
      </c>
      <c r="CY94" s="535"/>
      <c r="CZ94" s="535"/>
      <c r="DA94" s="407"/>
      <c r="DB94" s="323"/>
      <c r="DC94" s="79">
        <f t="shared" si="458"/>
        <v>0</v>
      </c>
      <c r="DD94" s="79">
        <f t="shared" si="459"/>
        <v>0</v>
      </c>
      <c r="DE94" s="110">
        <f t="shared" si="460"/>
        <v>0</v>
      </c>
      <c r="DF94" s="535"/>
      <c r="DG94" s="535"/>
      <c r="DH94" s="407"/>
      <c r="DI94" s="323"/>
      <c r="DJ94" s="79">
        <f t="shared" si="461"/>
        <v>0</v>
      </c>
      <c r="DK94" s="79">
        <f t="shared" si="462"/>
        <v>0</v>
      </c>
      <c r="DL94" s="110">
        <f t="shared" si="463"/>
        <v>0</v>
      </c>
      <c r="DM94" s="535"/>
      <c r="DN94" s="535"/>
      <c r="DO94" s="407"/>
      <c r="DP94" s="323"/>
      <c r="DQ94" s="79">
        <f t="shared" si="464"/>
        <v>0</v>
      </c>
      <c r="DR94" s="79">
        <f t="shared" si="465"/>
        <v>0</v>
      </c>
      <c r="DS94" s="110">
        <f t="shared" si="466"/>
        <v>0</v>
      </c>
      <c r="DT94" s="535"/>
      <c r="DU94" s="535"/>
      <c r="DV94" s="407"/>
    </row>
    <row r="95" spans="1:126" outlineLevel="1" x14ac:dyDescent="0.2">
      <c r="A95" s="334" t="s">
        <v>163</v>
      </c>
      <c r="B95" s="157" t="s">
        <v>29</v>
      </c>
      <c r="C95" s="56"/>
      <c r="D95" s="56"/>
      <c r="E95" s="110">
        <f t="shared" si="415"/>
        <v>0</v>
      </c>
      <c r="F95" s="147"/>
      <c r="G95" s="18" t="s">
        <v>162</v>
      </c>
      <c r="H95" s="322" t="s">
        <v>363</v>
      </c>
      <c r="I95" s="79">
        <f t="shared" si="416"/>
        <v>0</v>
      </c>
      <c r="J95" s="79">
        <f t="shared" si="417"/>
        <v>0</v>
      </c>
      <c r="K95" s="110">
        <f t="shared" si="418"/>
        <v>0</v>
      </c>
      <c r="L95" s="535"/>
      <c r="M95" s="535"/>
      <c r="N95" s="407"/>
      <c r="O95" s="323"/>
      <c r="P95" s="79">
        <f t="shared" si="419"/>
        <v>0</v>
      </c>
      <c r="Q95" s="79">
        <f t="shared" si="420"/>
        <v>0</v>
      </c>
      <c r="R95" s="110">
        <f t="shared" si="421"/>
        <v>0</v>
      </c>
      <c r="S95" s="535"/>
      <c r="T95" s="535"/>
      <c r="U95" s="407"/>
      <c r="V95" s="323"/>
      <c r="W95" s="79">
        <f t="shared" si="422"/>
        <v>0</v>
      </c>
      <c r="X95" s="79">
        <f t="shared" si="423"/>
        <v>0</v>
      </c>
      <c r="Y95" s="110">
        <f t="shared" si="424"/>
        <v>0</v>
      </c>
      <c r="Z95" s="535"/>
      <c r="AA95" s="535"/>
      <c r="AB95" s="407"/>
      <c r="AC95" s="323"/>
      <c r="AD95" s="79">
        <f t="shared" si="425"/>
        <v>0</v>
      </c>
      <c r="AE95" s="79">
        <f t="shared" si="426"/>
        <v>0</v>
      </c>
      <c r="AF95" s="110">
        <f t="shared" si="427"/>
        <v>0</v>
      </c>
      <c r="AG95" s="535"/>
      <c r="AH95" s="535"/>
      <c r="AI95" s="407"/>
      <c r="AJ95" s="323"/>
      <c r="AK95" s="79">
        <f t="shared" si="428"/>
        <v>0</v>
      </c>
      <c r="AL95" s="79">
        <f t="shared" si="429"/>
        <v>0</v>
      </c>
      <c r="AM95" s="110">
        <f t="shared" si="430"/>
        <v>0</v>
      </c>
      <c r="AN95" s="535"/>
      <c r="AO95" s="535"/>
      <c r="AP95" s="407"/>
      <c r="AQ95" s="323"/>
      <c r="AR95" s="79">
        <f t="shared" si="431"/>
        <v>0</v>
      </c>
      <c r="AS95" s="79">
        <f t="shared" si="432"/>
        <v>0</v>
      </c>
      <c r="AT95" s="110">
        <f t="shared" si="433"/>
        <v>0</v>
      </c>
      <c r="AU95" s="535"/>
      <c r="AV95" s="535"/>
      <c r="AW95" s="407"/>
      <c r="AX95" s="323"/>
      <c r="AY95" s="79">
        <f t="shared" si="434"/>
        <v>0</v>
      </c>
      <c r="AZ95" s="79">
        <f t="shared" si="435"/>
        <v>0</v>
      </c>
      <c r="BA95" s="110">
        <f t="shared" si="436"/>
        <v>0</v>
      </c>
      <c r="BB95" s="535"/>
      <c r="BC95" s="535"/>
      <c r="BD95" s="407"/>
      <c r="BE95" s="323"/>
      <c r="BF95" s="79">
        <f t="shared" si="437"/>
        <v>0</v>
      </c>
      <c r="BG95" s="79">
        <f t="shared" si="438"/>
        <v>0</v>
      </c>
      <c r="BH95" s="110">
        <f t="shared" si="439"/>
        <v>0</v>
      </c>
      <c r="BI95" s="535"/>
      <c r="BJ95" s="535"/>
      <c r="BK95" s="407"/>
      <c r="BL95" s="323"/>
      <c r="BM95" s="79">
        <f t="shared" si="440"/>
        <v>0</v>
      </c>
      <c r="BN95" s="79">
        <f t="shared" si="441"/>
        <v>0</v>
      </c>
      <c r="BO95" s="110">
        <f t="shared" si="442"/>
        <v>0</v>
      </c>
      <c r="BP95" s="535"/>
      <c r="BQ95" s="535"/>
      <c r="BR95" s="407"/>
      <c r="BS95" s="323"/>
      <c r="BT95" s="79">
        <f t="shared" si="443"/>
        <v>0</v>
      </c>
      <c r="BU95" s="79">
        <f t="shared" si="444"/>
        <v>0</v>
      </c>
      <c r="BV95" s="110">
        <f t="shared" si="445"/>
        <v>0</v>
      </c>
      <c r="BW95" s="535"/>
      <c r="BX95" s="535"/>
      <c r="BY95" s="407"/>
      <c r="BZ95" s="323"/>
      <c r="CA95" s="79">
        <f t="shared" si="446"/>
        <v>0</v>
      </c>
      <c r="CB95" s="79">
        <f t="shared" si="447"/>
        <v>0</v>
      </c>
      <c r="CC95" s="110">
        <f t="shared" si="448"/>
        <v>0</v>
      </c>
      <c r="CD95" s="535"/>
      <c r="CE95" s="535"/>
      <c r="CF95" s="407"/>
      <c r="CG95" s="323"/>
      <c r="CH95" s="79">
        <f t="shared" si="449"/>
        <v>0</v>
      </c>
      <c r="CI95" s="79">
        <f t="shared" si="450"/>
        <v>0</v>
      </c>
      <c r="CJ95" s="110">
        <f t="shared" si="451"/>
        <v>0</v>
      </c>
      <c r="CK95" s="535"/>
      <c r="CL95" s="535"/>
      <c r="CM95" s="407"/>
      <c r="CN95" s="323"/>
      <c r="CO95" s="79">
        <f t="shared" si="452"/>
        <v>0</v>
      </c>
      <c r="CP95" s="79">
        <f t="shared" si="453"/>
        <v>0</v>
      </c>
      <c r="CQ95" s="110">
        <f t="shared" si="454"/>
        <v>0</v>
      </c>
      <c r="CR95" s="535"/>
      <c r="CS95" s="535"/>
      <c r="CT95" s="407"/>
      <c r="CU95" s="323"/>
      <c r="CV95" s="79">
        <f t="shared" si="455"/>
        <v>0</v>
      </c>
      <c r="CW95" s="79">
        <f t="shared" si="456"/>
        <v>0</v>
      </c>
      <c r="CX95" s="110">
        <f t="shared" si="457"/>
        <v>0</v>
      </c>
      <c r="CY95" s="535"/>
      <c r="CZ95" s="535"/>
      <c r="DA95" s="407"/>
      <c r="DB95" s="323"/>
      <c r="DC95" s="79">
        <f t="shared" si="458"/>
        <v>0</v>
      </c>
      <c r="DD95" s="79">
        <f t="shared" si="459"/>
        <v>0</v>
      </c>
      <c r="DE95" s="110">
        <f t="shared" si="460"/>
        <v>0</v>
      </c>
      <c r="DF95" s="535"/>
      <c r="DG95" s="535"/>
      <c r="DH95" s="407"/>
      <c r="DI95" s="323"/>
      <c r="DJ95" s="79">
        <f t="shared" si="461"/>
        <v>0</v>
      </c>
      <c r="DK95" s="79">
        <f t="shared" si="462"/>
        <v>0</v>
      </c>
      <c r="DL95" s="110">
        <f t="shared" si="463"/>
        <v>0</v>
      </c>
      <c r="DM95" s="535"/>
      <c r="DN95" s="535"/>
      <c r="DO95" s="407"/>
      <c r="DP95" s="323"/>
      <c r="DQ95" s="79">
        <f t="shared" si="464"/>
        <v>0</v>
      </c>
      <c r="DR95" s="79">
        <f t="shared" si="465"/>
        <v>0</v>
      </c>
      <c r="DS95" s="110">
        <f t="shared" si="466"/>
        <v>0</v>
      </c>
      <c r="DT95" s="535"/>
      <c r="DU95" s="535"/>
      <c r="DV95" s="407"/>
    </row>
    <row r="96" spans="1:126" outlineLevel="1" x14ac:dyDescent="0.2">
      <c r="A96" s="333" t="s">
        <v>32</v>
      </c>
      <c r="B96" s="157" t="s">
        <v>31</v>
      </c>
      <c r="C96" s="56"/>
      <c r="D96" s="56"/>
      <c r="E96" s="110">
        <f t="shared" si="415"/>
        <v>0</v>
      </c>
      <c r="F96" s="147"/>
      <c r="H96" s="322" t="s">
        <v>363</v>
      </c>
      <c r="I96" s="79">
        <f t="shared" si="416"/>
        <v>0</v>
      </c>
      <c r="J96" s="79">
        <f t="shared" si="417"/>
        <v>0</v>
      </c>
      <c r="K96" s="110">
        <f t="shared" si="418"/>
        <v>0</v>
      </c>
      <c r="L96" s="535"/>
      <c r="M96" s="535"/>
      <c r="N96" s="407"/>
      <c r="O96" s="323"/>
      <c r="P96" s="79">
        <f t="shared" si="419"/>
        <v>0</v>
      </c>
      <c r="Q96" s="79">
        <f t="shared" si="420"/>
        <v>0</v>
      </c>
      <c r="R96" s="110">
        <f t="shared" si="421"/>
        <v>0</v>
      </c>
      <c r="S96" s="535"/>
      <c r="T96" s="535"/>
      <c r="U96" s="407"/>
      <c r="V96" s="323"/>
      <c r="W96" s="79">
        <f t="shared" si="422"/>
        <v>0</v>
      </c>
      <c r="X96" s="79">
        <f t="shared" si="423"/>
        <v>0</v>
      </c>
      <c r="Y96" s="110">
        <f t="shared" si="424"/>
        <v>0</v>
      </c>
      <c r="Z96" s="535"/>
      <c r="AA96" s="535"/>
      <c r="AB96" s="407"/>
      <c r="AC96" s="323"/>
      <c r="AD96" s="79">
        <f t="shared" si="425"/>
        <v>0</v>
      </c>
      <c r="AE96" s="79">
        <f t="shared" si="426"/>
        <v>0</v>
      </c>
      <c r="AF96" s="110">
        <f t="shared" si="427"/>
        <v>0</v>
      </c>
      <c r="AG96" s="535"/>
      <c r="AH96" s="535"/>
      <c r="AI96" s="407"/>
      <c r="AJ96" s="323"/>
      <c r="AK96" s="79">
        <f t="shared" si="428"/>
        <v>0</v>
      </c>
      <c r="AL96" s="79">
        <f t="shared" si="429"/>
        <v>0</v>
      </c>
      <c r="AM96" s="110">
        <f t="shared" si="430"/>
        <v>0</v>
      </c>
      <c r="AN96" s="535"/>
      <c r="AO96" s="535"/>
      <c r="AP96" s="407"/>
      <c r="AQ96" s="323"/>
      <c r="AR96" s="79">
        <f t="shared" si="431"/>
        <v>0</v>
      </c>
      <c r="AS96" s="79">
        <f t="shared" si="432"/>
        <v>0</v>
      </c>
      <c r="AT96" s="110">
        <f t="shared" si="433"/>
        <v>0</v>
      </c>
      <c r="AU96" s="535"/>
      <c r="AV96" s="535"/>
      <c r="AW96" s="407"/>
      <c r="AX96" s="323"/>
      <c r="AY96" s="79">
        <f t="shared" si="434"/>
        <v>0</v>
      </c>
      <c r="AZ96" s="79">
        <f t="shared" si="435"/>
        <v>0</v>
      </c>
      <c r="BA96" s="110">
        <f t="shared" si="436"/>
        <v>0</v>
      </c>
      <c r="BB96" s="535"/>
      <c r="BC96" s="535"/>
      <c r="BD96" s="407"/>
      <c r="BE96" s="323"/>
      <c r="BF96" s="79">
        <f t="shared" si="437"/>
        <v>0</v>
      </c>
      <c r="BG96" s="79">
        <f t="shared" si="438"/>
        <v>0</v>
      </c>
      <c r="BH96" s="110">
        <f t="shared" si="439"/>
        <v>0</v>
      </c>
      <c r="BI96" s="535"/>
      <c r="BJ96" s="535"/>
      <c r="BK96" s="407"/>
      <c r="BL96" s="323"/>
      <c r="BM96" s="79">
        <f t="shared" si="440"/>
        <v>0</v>
      </c>
      <c r="BN96" s="79">
        <f t="shared" si="441"/>
        <v>0</v>
      </c>
      <c r="BO96" s="110">
        <f t="shared" si="442"/>
        <v>0</v>
      </c>
      <c r="BP96" s="535"/>
      <c r="BQ96" s="535"/>
      <c r="BR96" s="407"/>
      <c r="BS96" s="323"/>
      <c r="BT96" s="79">
        <f t="shared" si="443"/>
        <v>0</v>
      </c>
      <c r="BU96" s="79">
        <f t="shared" si="444"/>
        <v>0</v>
      </c>
      <c r="BV96" s="110">
        <f t="shared" si="445"/>
        <v>0</v>
      </c>
      <c r="BW96" s="535"/>
      <c r="BX96" s="535"/>
      <c r="BY96" s="407"/>
      <c r="BZ96" s="323"/>
      <c r="CA96" s="79">
        <f t="shared" si="446"/>
        <v>0</v>
      </c>
      <c r="CB96" s="79">
        <f t="shared" si="447"/>
        <v>0</v>
      </c>
      <c r="CC96" s="110">
        <f t="shared" si="448"/>
        <v>0</v>
      </c>
      <c r="CD96" s="535"/>
      <c r="CE96" s="535"/>
      <c r="CF96" s="407"/>
      <c r="CG96" s="323"/>
      <c r="CH96" s="79">
        <f t="shared" si="449"/>
        <v>0</v>
      </c>
      <c r="CI96" s="79">
        <f t="shared" si="450"/>
        <v>0</v>
      </c>
      <c r="CJ96" s="110">
        <f t="shared" si="451"/>
        <v>0</v>
      </c>
      <c r="CK96" s="535"/>
      <c r="CL96" s="535"/>
      <c r="CM96" s="407"/>
      <c r="CN96" s="323"/>
      <c r="CO96" s="79">
        <f t="shared" si="452"/>
        <v>0</v>
      </c>
      <c r="CP96" s="79">
        <f t="shared" si="453"/>
        <v>0</v>
      </c>
      <c r="CQ96" s="110">
        <f t="shared" si="454"/>
        <v>0</v>
      </c>
      <c r="CR96" s="535"/>
      <c r="CS96" s="535"/>
      <c r="CT96" s="407"/>
      <c r="CU96" s="323"/>
      <c r="CV96" s="79">
        <f t="shared" si="455"/>
        <v>0</v>
      </c>
      <c r="CW96" s="79">
        <f t="shared" si="456"/>
        <v>0</v>
      </c>
      <c r="CX96" s="110">
        <f t="shared" si="457"/>
        <v>0</v>
      </c>
      <c r="CY96" s="535"/>
      <c r="CZ96" s="535"/>
      <c r="DA96" s="407"/>
      <c r="DB96" s="323"/>
      <c r="DC96" s="79">
        <f t="shared" si="458"/>
        <v>0</v>
      </c>
      <c r="DD96" s="79">
        <f t="shared" si="459"/>
        <v>0</v>
      </c>
      <c r="DE96" s="110">
        <f t="shared" si="460"/>
        <v>0</v>
      </c>
      <c r="DF96" s="535"/>
      <c r="DG96" s="535"/>
      <c r="DH96" s="407"/>
      <c r="DI96" s="323"/>
      <c r="DJ96" s="79">
        <f t="shared" si="461"/>
        <v>0</v>
      </c>
      <c r="DK96" s="79">
        <f t="shared" si="462"/>
        <v>0</v>
      </c>
      <c r="DL96" s="110">
        <f t="shared" si="463"/>
        <v>0</v>
      </c>
      <c r="DM96" s="535"/>
      <c r="DN96" s="535"/>
      <c r="DO96" s="407"/>
      <c r="DP96" s="323"/>
      <c r="DQ96" s="79">
        <f t="shared" si="464"/>
        <v>0</v>
      </c>
      <c r="DR96" s="79">
        <f t="shared" si="465"/>
        <v>0</v>
      </c>
      <c r="DS96" s="110">
        <f t="shared" si="466"/>
        <v>0</v>
      </c>
      <c r="DT96" s="535"/>
      <c r="DU96" s="535"/>
      <c r="DV96" s="407"/>
    </row>
    <row r="97" spans="1:126" outlineLevel="1" x14ac:dyDescent="0.2">
      <c r="A97" s="333" t="s">
        <v>224</v>
      </c>
      <c r="B97" s="157" t="s">
        <v>118</v>
      </c>
      <c r="C97" s="56"/>
      <c r="D97" s="56"/>
      <c r="E97" s="110">
        <f t="shared" si="415"/>
        <v>0</v>
      </c>
      <c r="F97" s="147"/>
      <c r="H97" s="322" t="s">
        <v>363</v>
      </c>
      <c r="I97" s="79">
        <f t="shared" si="416"/>
        <v>0</v>
      </c>
      <c r="J97" s="79">
        <f t="shared" si="417"/>
        <v>0</v>
      </c>
      <c r="K97" s="110">
        <f t="shared" si="418"/>
        <v>0</v>
      </c>
      <c r="L97" s="535"/>
      <c r="M97" s="535"/>
      <c r="N97" s="407"/>
      <c r="O97" s="323"/>
      <c r="P97" s="79">
        <f t="shared" si="419"/>
        <v>0</v>
      </c>
      <c r="Q97" s="79">
        <f t="shared" si="420"/>
        <v>0</v>
      </c>
      <c r="R97" s="110">
        <f t="shared" si="421"/>
        <v>0</v>
      </c>
      <c r="S97" s="535"/>
      <c r="T97" s="535"/>
      <c r="U97" s="407"/>
      <c r="V97" s="323"/>
      <c r="W97" s="79">
        <f t="shared" si="422"/>
        <v>0</v>
      </c>
      <c r="X97" s="79">
        <f t="shared" si="423"/>
        <v>0</v>
      </c>
      <c r="Y97" s="110">
        <f t="shared" si="424"/>
        <v>0</v>
      </c>
      <c r="Z97" s="535"/>
      <c r="AA97" s="535"/>
      <c r="AB97" s="407"/>
      <c r="AC97" s="323"/>
      <c r="AD97" s="79">
        <f t="shared" si="425"/>
        <v>0</v>
      </c>
      <c r="AE97" s="79">
        <f t="shared" si="426"/>
        <v>0</v>
      </c>
      <c r="AF97" s="110">
        <f t="shared" si="427"/>
        <v>0</v>
      </c>
      <c r="AG97" s="535"/>
      <c r="AH97" s="535"/>
      <c r="AI97" s="407"/>
      <c r="AJ97" s="323"/>
      <c r="AK97" s="79">
        <f t="shared" si="428"/>
        <v>0</v>
      </c>
      <c r="AL97" s="79">
        <f t="shared" si="429"/>
        <v>0</v>
      </c>
      <c r="AM97" s="110">
        <f t="shared" si="430"/>
        <v>0</v>
      </c>
      <c r="AN97" s="535"/>
      <c r="AO97" s="535"/>
      <c r="AP97" s="407"/>
      <c r="AQ97" s="323"/>
      <c r="AR97" s="79">
        <f t="shared" si="431"/>
        <v>0</v>
      </c>
      <c r="AS97" s="79">
        <f t="shared" si="432"/>
        <v>0</v>
      </c>
      <c r="AT97" s="110">
        <f t="shared" si="433"/>
        <v>0</v>
      </c>
      <c r="AU97" s="535"/>
      <c r="AV97" s="535"/>
      <c r="AW97" s="407"/>
      <c r="AX97" s="323"/>
      <c r="AY97" s="79">
        <f t="shared" si="434"/>
        <v>0</v>
      </c>
      <c r="AZ97" s="79">
        <f t="shared" si="435"/>
        <v>0</v>
      </c>
      <c r="BA97" s="110">
        <f t="shared" si="436"/>
        <v>0</v>
      </c>
      <c r="BB97" s="535"/>
      <c r="BC97" s="535"/>
      <c r="BD97" s="407"/>
      <c r="BE97" s="323"/>
      <c r="BF97" s="79">
        <f t="shared" si="437"/>
        <v>0</v>
      </c>
      <c r="BG97" s="79">
        <f t="shared" si="438"/>
        <v>0</v>
      </c>
      <c r="BH97" s="110">
        <f t="shared" si="439"/>
        <v>0</v>
      </c>
      <c r="BI97" s="535"/>
      <c r="BJ97" s="535"/>
      <c r="BK97" s="407"/>
      <c r="BL97" s="323"/>
      <c r="BM97" s="79">
        <f t="shared" si="440"/>
        <v>0</v>
      </c>
      <c r="BN97" s="79">
        <f t="shared" si="441"/>
        <v>0</v>
      </c>
      <c r="BO97" s="110">
        <f t="shared" si="442"/>
        <v>0</v>
      </c>
      <c r="BP97" s="535"/>
      <c r="BQ97" s="535"/>
      <c r="BR97" s="407"/>
      <c r="BS97" s="323"/>
      <c r="BT97" s="79">
        <f t="shared" si="443"/>
        <v>0</v>
      </c>
      <c r="BU97" s="79">
        <f t="shared" si="444"/>
        <v>0</v>
      </c>
      <c r="BV97" s="110">
        <f t="shared" si="445"/>
        <v>0</v>
      </c>
      <c r="BW97" s="535"/>
      <c r="BX97" s="535"/>
      <c r="BY97" s="407"/>
      <c r="BZ97" s="323"/>
      <c r="CA97" s="79">
        <f t="shared" si="446"/>
        <v>0</v>
      </c>
      <c r="CB97" s="79">
        <f t="shared" si="447"/>
        <v>0</v>
      </c>
      <c r="CC97" s="110">
        <f t="shared" si="448"/>
        <v>0</v>
      </c>
      <c r="CD97" s="535"/>
      <c r="CE97" s="535"/>
      <c r="CF97" s="407"/>
      <c r="CG97" s="323"/>
      <c r="CH97" s="79">
        <f t="shared" si="449"/>
        <v>0</v>
      </c>
      <c r="CI97" s="79">
        <f t="shared" si="450"/>
        <v>0</v>
      </c>
      <c r="CJ97" s="110">
        <f t="shared" si="451"/>
        <v>0</v>
      </c>
      <c r="CK97" s="535"/>
      <c r="CL97" s="535"/>
      <c r="CM97" s="407"/>
      <c r="CN97" s="323"/>
      <c r="CO97" s="79">
        <f t="shared" si="452"/>
        <v>0</v>
      </c>
      <c r="CP97" s="79">
        <f t="shared" si="453"/>
        <v>0</v>
      </c>
      <c r="CQ97" s="110">
        <f t="shared" si="454"/>
        <v>0</v>
      </c>
      <c r="CR97" s="535"/>
      <c r="CS97" s="535"/>
      <c r="CT97" s="407"/>
      <c r="CU97" s="323"/>
      <c r="CV97" s="79">
        <f t="shared" si="455"/>
        <v>0</v>
      </c>
      <c r="CW97" s="79">
        <f t="shared" si="456"/>
        <v>0</v>
      </c>
      <c r="CX97" s="110">
        <f t="shared" si="457"/>
        <v>0</v>
      </c>
      <c r="CY97" s="535"/>
      <c r="CZ97" s="535"/>
      <c r="DA97" s="407"/>
      <c r="DB97" s="323"/>
      <c r="DC97" s="79">
        <f t="shared" si="458"/>
        <v>0</v>
      </c>
      <c r="DD97" s="79">
        <f t="shared" si="459"/>
        <v>0</v>
      </c>
      <c r="DE97" s="110">
        <f t="shared" si="460"/>
        <v>0</v>
      </c>
      <c r="DF97" s="535"/>
      <c r="DG97" s="535"/>
      <c r="DH97" s="407"/>
      <c r="DI97" s="323"/>
      <c r="DJ97" s="79">
        <f t="shared" si="461"/>
        <v>0</v>
      </c>
      <c r="DK97" s="79">
        <f t="shared" si="462"/>
        <v>0</v>
      </c>
      <c r="DL97" s="110">
        <f t="shared" si="463"/>
        <v>0</v>
      </c>
      <c r="DM97" s="535"/>
      <c r="DN97" s="535"/>
      <c r="DO97" s="407"/>
      <c r="DP97" s="323"/>
      <c r="DQ97" s="79">
        <f t="shared" si="464"/>
        <v>0</v>
      </c>
      <c r="DR97" s="79">
        <f t="shared" si="465"/>
        <v>0</v>
      </c>
      <c r="DS97" s="110">
        <f t="shared" si="466"/>
        <v>0</v>
      </c>
      <c r="DT97" s="535"/>
      <c r="DU97" s="535"/>
      <c r="DV97" s="407"/>
    </row>
    <row r="98" spans="1:126" outlineLevel="1" x14ac:dyDescent="0.2">
      <c r="A98" s="333" t="s">
        <v>57</v>
      </c>
      <c r="B98" s="157" t="s">
        <v>60</v>
      </c>
      <c r="C98" s="56"/>
      <c r="D98" s="56"/>
      <c r="E98" s="110">
        <f t="shared" si="415"/>
        <v>0</v>
      </c>
      <c r="F98" s="147"/>
      <c r="H98" s="322" t="s">
        <v>363</v>
      </c>
      <c r="I98" s="79">
        <f t="shared" si="416"/>
        <v>0</v>
      </c>
      <c r="J98" s="79">
        <f t="shared" si="417"/>
        <v>0</v>
      </c>
      <c r="K98" s="110">
        <f t="shared" si="418"/>
        <v>0</v>
      </c>
      <c r="L98" s="535"/>
      <c r="M98" s="535"/>
      <c r="N98" s="407"/>
      <c r="O98" s="323"/>
      <c r="P98" s="79">
        <f t="shared" si="419"/>
        <v>0</v>
      </c>
      <c r="Q98" s="79">
        <f t="shared" si="420"/>
        <v>0</v>
      </c>
      <c r="R98" s="110">
        <f t="shared" si="421"/>
        <v>0</v>
      </c>
      <c r="S98" s="535"/>
      <c r="T98" s="535"/>
      <c r="U98" s="407"/>
      <c r="V98" s="323"/>
      <c r="W98" s="79">
        <f t="shared" si="422"/>
        <v>0</v>
      </c>
      <c r="X98" s="79">
        <f t="shared" si="423"/>
        <v>0</v>
      </c>
      <c r="Y98" s="110">
        <f t="shared" si="424"/>
        <v>0</v>
      </c>
      <c r="Z98" s="535"/>
      <c r="AA98" s="535"/>
      <c r="AB98" s="407"/>
      <c r="AC98" s="323"/>
      <c r="AD98" s="79">
        <f t="shared" si="425"/>
        <v>0</v>
      </c>
      <c r="AE98" s="79">
        <f t="shared" si="426"/>
        <v>0</v>
      </c>
      <c r="AF98" s="110">
        <f t="shared" si="427"/>
        <v>0</v>
      </c>
      <c r="AG98" s="535"/>
      <c r="AH98" s="535"/>
      <c r="AI98" s="407"/>
      <c r="AJ98" s="323"/>
      <c r="AK98" s="79">
        <f t="shared" si="428"/>
        <v>0</v>
      </c>
      <c r="AL98" s="79">
        <f t="shared" si="429"/>
        <v>0</v>
      </c>
      <c r="AM98" s="110">
        <f t="shared" si="430"/>
        <v>0</v>
      </c>
      <c r="AN98" s="535"/>
      <c r="AO98" s="535"/>
      <c r="AP98" s="407"/>
      <c r="AQ98" s="323"/>
      <c r="AR98" s="79">
        <f t="shared" si="431"/>
        <v>0</v>
      </c>
      <c r="AS98" s="79">
        <f t="shared" si="432"/>
        <v>0</v>
      </c>
      <c r="AT98" s="110">
        <f t="shared" si="433"/>
        <v>0</v>
      </c>
      <c r="AU98" s="535"/>
      <c r="AV98" s="535"/>
      <c r="AW98" s="407"/>
      <c r="AX98" s="323"/>
      <c r="AY98" s="79">
        <f t="shared" si="434"/>
        <v>0</v>
      </c>
      <c r="AZ98" s="79">
        <f t="shared" si="435"/>
        <v>0</v>
      </c>
      <c r="BA98" s="110">
        <f t="shared" si="436"/>
        <v>0</v>
      </c>
      <c r="BB98" s="535"/>
      <c r="BC98" s="535"/>
      <c r="BD98" s="407"/>
      <c r="BE98" s="323"/>
      <c r="BF98" s="79">
        <f t="shared" si="437"/>
        <v>0</v>
      </c>
      <c r="BG98" s="79">
        <f t="shared" si="438"/>
        <v>0</v>
      </c>
      <c r="BH98" s="110">
        <f t="shared" si="439"/>
        <v>0</v>
      </c>
      <c r="BI98" s="535"/>
      <c r="BJ98" s="535"/>
      <c r="BK98" s="407"/>
      <c r="BL98" s="323"/>
      <c r="BM98" s="79">
        <f t="shared" si="440"/>
        <v>0</v>
      </c>
      <c r="BN98" s="79">
        <f t="shared" si="441"/>
        <v>0</v>
      </c>
      <c r="BO98" s="110">
        <f t="shared" si="442"/>
        <v>0</v>
      </c>
      <c r="BP98" s="535"/>
      <c r="BQ98" s="535"/>
      <c r="BR98" s="407"/>
      <c r="BS98" s="323"/>
      <c r="BT98" s="79">
        <f t="shared" si="443"/>
        <v>0</v>
      </c>
      <c r="BU98" s="79">
        <f t="shared" si="444"/>
        <v>0</v>
      </c>
      <c r="BV98" s="110">
        <f t="shared" si="445"/>
        <v>0</v>
      </c>
      <c r="BW98" s="535"/>
      <c r="BX98" s="535"/>
      <c r="BY98" s="407"/>
      <c r="BZ98" s="323"/>
      <c r="CA98" s="79">
        <f t="shared" si="446"/>
        <v>0</v>
      </c>
      <c r="CB98" s="79">
        <f t="shared" si="447"/>
        <v>0</v>
      </c>
      <c r="CC98" s="110">
        <f t="shared" si="448"/>
        <v>0</v>
      </c>
      <c r="CD98" s="535"/>
      <c r="CE98" s="535"/>
      <c r="CF98" s="407"/>
      <c r="CG98" s="323"/>
      <c r="CH98" s="79">
        <f t="shared" si="449"/>
        <v>0</v>
      </c>
      <c r="CI98" s="79">
        <f t="shared" si="450"/>
        <v>0</v>
      </c>
      <c r="CJ98" s="110">
        <f t="shared" si="451"/>
        <v>0</v>
      </c>
      <c r="CK98" s="535"/>
      <c r="CL98" s="535"/>
      <c r="CM98" s="407"/>
      <c r="CN98" s="323"/>
      <c r="CO98" s="79">
        <f t="shared" si="452"/>
        <v>0</v>
      </c>
      <c r="CP98" s="79">
        <f t="shared" si="453"/>
        <v>0</v>
      </c>
      <c r="CQ98" s="110">
        <f t="shared" si="454"/>
        <v>0</v>
      </c>
      <c r="CR98" s="535"/>
      <c r="CS98" s="535"/>
      <c r="CT98" s="407"/>
      <c r="CU98" s="323"/>
      <c r="CV98" s="79">
        <f t="shared" si="455"/>
        <v>0</v>
      </c>
      <c r="CW98" s="79">
        <f t="shared" si="456"/>
        <v>0</v>
      </c>
      <c r="CX98" s="110">
        <f t="shared" si="457"/>
        <v>0</v>
      </c>
      <c r="CY98" s="535"/>
      <c r="CZ98" s="535"/>
      <c r="DA98" s="407"/>
      <c r="DB98" s="323"/>
      <c r="DC98" s="79">
        <f t="shared" si="458"/>
        <v>0</v>
      </c>
      <c r="DD98" s="79">
        <f t="shared" si="459"/>
        <v>0</v>
      </c>
      <c r="DE98" s="110">
        <f t="shared" si="460"/>
        <v>0</v>
      </c>
      <c r="DF98" s="535"/>
      <c r="DG98" s="535"/>
      <c r="DH98" s="407"/>
      <c r="DI98" s="323"/>
      <c r="DJ98" s="79">
        <f t="shared" si="461"/>
        <v>0</v>
      </c>
      <c r="DK98" s="79">
        <f t="shared" si="462"/>
        <v>0</v>
      </c>
      <c r="DL98" s="110">
        <f t="shared" si="463"/>
        <v>0</v>
      </c>
      <c r="DM98" s="535"/>
      <c r="DN98" s="535"/>
      <c r="DO98" s="407"/>
      <c r="DP98" s="323"/>
      <c r="DQ98" s="79">
        <f t="shared" si="464"/>
        <v>0</v>
      </c>
      <c r="DR98" s="79">
        <f t="shared" si="465"/>
        <v>0</v>
      </c>
      <c r="DS98" s="110">
        <f t="shared" si="466"/>
        <v>0</v>
      </c>
      <c r="DT98" s="535"/>
      <c r="DU98" s="535"/>
      <c r="DV98" s="407"/>
    </row>
    <row r="99" spans="1:126" x14ac:dyDescent="0.2">
      <c r="A99" s="100" t="s">
        <v>151</v>
      </c>
      <c r="B99" s="120"/>
      <c r="C99" s="103">
        <f>SUMIF($H92:$H99,MID($H99,3,10),C92:C99)</f>
        <v>0</v>
      </c>
      <c r="D99" s="103">
        <f>SUMIF($H92:$H99,MID($H99,3,10),D92:D99)</f>
        <v>0</v>
      </c>
      <c r="E99" s="103">
        <f t="shared" si="415"/>
        <v>0</v>
      </c>
      <c r="F99" s="147"/>
      <c r="H99" s="322" t="s">
        <v>364</v>
      </c>
      <c r="I99" s="103">
        <f>IF(I$1="","",SUMIF($H93:$H98,MID($H99,3,10),I93:I98))</f>
        <v>0</v>
      </c>
      <c r="J99" s="103">
        <f>IF(I$1="","",SUMIF($H93:$H98,MID($H99,3,10),J93:J98))</f>
        <v>0</v>
      </c>
      <c r="K99" s="103">
        <f t="shared" si="418"/>
        <v>0</v>
      </c>
      <c r="L99" s="488">
        <f>IF(I$1="","",SUMIF($H92:$H99,MID($H99,3,10),L92:L99))</f>
        <v>0</v>
      </c>
      <c r="M99" s="488">
        <f>IF(I$1="","",SUMIF($H92:$H99,MID($H99,3,10),M92:M99))</f>
        <v>0</v>
      </c>
      <c r="N99" s="407"/>
      <c r="O99" s="323"/>
      <c r="P99" s="103">
        <f>IF(P$1="","",SUMIF($H93:$H98,MID($H99,3,10),P93:P98))</f>
        <v>0</v>
      </c>
      <c r="Q99" s="103">
        <f>IF(P$1="","",SUMIF($H93:$H98,MID($H99,3,10),Q93:Q98))</f>
        <v>0</v>
      </c>
      <c r="R99" s="103">
        <f t="shared" si="421"/>
        <v>0</v>
      </c>
      <c r="S99" s="488">
        <f>IF(P$1="","",SUMIF($H92:$H99,MID($H99,3,10),S92:S99))</f>
        <v>0</v>
      </c>
      <c r="T99" s="488">
        <f>IF(P$1="","",SUMIF($H92:$H99,MID($H99,3,10),T92:T99))</f>
        <v>0</v>
      </c>
      <c r="U99" s="407"/>
      <c r="V99" s="323"/>
      <c r="W99" s="103">
        <f>IF(W$1="","",SUMIF($H93:$H98,MID($H99,3,10),W93:W98))</f>
        <v>0</v>
      </c>
      <c r="X99" s="103">
        <f>IF(W$1="","",SUMIF($H93:$H98,MID($H99,3,10),X93:X98))</f>
        <v>0</v>
      </c>
      <c r="Y99" s="103">
        <f t="shared" si="424"/>
        <v>0</v>
      </c>
      <c r="Z99" s="488">
        <f>IF(W$1="","",SUMIF($H92:$H99,MID($H99,3,10),Z92:Z99))</f>
        <v>0</v>
      </c>
      <c r="AA99" s="488">
        <f>IF(W$1="","",SUMIF($H92:$H99,MID($H99,3,10),AA92:AA99))</f>
        <v>0</v>
      </c>
      <c r="AB99" s="407"/>
      <c r="AC99" s="323"/>
      <c r="AD99" s="103">
        <f>IF(AD$1="","",SUMIF($H93:$H98,MID($H99,3,10),AD93:AD98))</f>
        <v>0</v>
      </c>
      <c r="AE99" s="103">
        <f>IF(AD$1="","",SUMIF($H93:$H98,MID($H99,3,10),AE93:AE98))</f>
        <v>0</v>
      </c>
      <c r="AF99" s="103">
        <f t="shared" si="427"/>
        <v>0</v>
      </c>
      <c r="AG99" s="488">
        <f>IF(AD$1="","",SUMIF($H92:$H99,MID($H99,3,10),AG92:AG99))</f>
        <v>0</v>
      </c>
      <c r="AH99" s="488">
        <f>IF(AD$1="","",SUMIF($H92:$H99,MID($H99,3,10),AH92:AH99))</f>
        <v>0</v>
      </c>
      <c r="AI99" s="407"/>
      <c r="AJ99" s="323"/>
      <c r="AK99" s="103">
        <f>IF(AK$1="","",SUMIF($H93:$H98,MID($H99,3,10),AK93:AK98))</f>
        <v>0</v>
      </c>
      <c r="AL99" s="103">
        <f>IF(AK$1="","",SUMIF($H93:$H98,MID($H99,3,10),AL93:AL98))</f>
        <v>0</v>
      </c>
      <c r="AM99" s="103">
        <f t="shared" si="430"/>
        <v>0</v>
      </c>
      <c r="AN99" s="488">
        <f>IF(AK$1="","",SUMIF($H92:$H99,MID($H99,3,10),AN92:AN99))</f>
        <v>0</v>
      </c>
      <c r="AO99" s="488">
        <f>IF(AK$1="","",SUMIF($H92:$H99,MID($H99,3,10),AO92:AO99))</f>
        <v>0</v>
      </c>
      <c r="AP99" s="407"/>
      <c r="AQ99" s="323"/>
      <c r="AR99" s="103">
        <f>IF(AR$1="","",SUMIF($H93:$H98,MID($H99,3,10),AR93:AR98))</f>
        <v>0</v>
      </c>
      <c r="AS99" s="103">
        <f>IF(AR$1="","",SUMIF($H93:$H98,MID($H99,3,10),AS93:AS98))</f>
        <v>0</v>
      </c>
      <c r="AT99" s="103">
        <f t="shared" si="433"/>
        <v>0</v>
      </c>
      <c r="AU99" s="488">
        <f>IF(AR$1="","",SUMIF($H92:$H99,MID($H99,3,10),AU92:AU99))</f>
        <v>0</v>
      </c>
      <c r="AV99" s="488">
        <f>IF(AR$1="","",SUMIF($H92:$H99,MID($H99,3,10),AV92:AV99))</f>
        <v>0</v>
      </c>
      <c r="AW99" s="407"/>
      <c r="AX99" s="323"/>
      <c r="AY99" s="103">
        <f>IF(AY$1="","",SUMIF($H93:$H98,MID($H99,3,10),AY93:AY98))</f>
        <v>0</v>
      </c>
      <c r="AZ99" s="103">
        <f>IF(AY$1="","",SUMIF($H93:$H98,MID($H99,3,10),AZ93:AZ98))</f>
        <v>0</v>
      </c>
      <c r="BA99" s="103">
        <f t="shared" si="436"/>
        <v>0</v>
      </c>
      <c r="BB99" s="488">
        <f>IF(AY$1="","",SUMIF($H92:$H99,MID($H99,3,10),BB92:BB99))</f>
        <v>0</v>
      </c>
      <c r="BC99" s="488">
        <f>IF(AY$1="","",SUMIF($H92:$H99,MID($H99,3,10),BC92:BC99))</f>
        <v>0</v>
      </c>
      <c r="BD99" s="407"/>
      <c r="BE99" s="323"/>
      <c r="BF99" s="103">
        <f>IF(BF$1="","",SUMIF($H93:$H98,MID($H99,3,10),BF93:BF98))</f>
        <v>0</v>
      </c>
      <c r="BG99" s="103">
        <f>IF(BF$1="","",SUMIF($H93:$H98,MID($H99,3,10),BG93:BG98))</f>
        <v>0</v>
      </c>
      <c r="BH99" s="103">
        <f t="shared" si="439"/>
        <v>0</v>
      </c>
      <c r="BI99" s="488">
        <f>IF(BF$1="","",SUMIF($H92:$H99,MID($H99,3,10),BI92:BI99))</f>
        <v>0</v>
      </c>
      <c r="BJ99" s="488">
        <f>IF(BF$1="","",SUMIF($H92:$H99,MID($H99,3,10),BJ92:BJ99))</f>
        <v>0</v>
      </c>
      <c r="BK99" s="407"/>
      <c r="BL99" s="323"/>
      <c r="BM99" s="103">
        <f>IF(BM$1="","",SUMIF($H93:$H98,MID($H99,3,10),BM93:BM98))</f>
        <v>0</v>
      </c>
      <c r="BN99" s="103">
        <f>IF(BM$1="","",SUMIF($H93:$H98,MID($H99,3,10),BN93:BN98))</f>
        <v>0</v>
      </c>
      <c r="BO99" s="103">
        <f t="shared" si="442"/>
        <v>0</v>
      </c>
      <c r="BP99" s="488">
        <f>IF(BM$1="","",SUMIF($H92:$H99,MID($H99,3,10),BP92:BP99))</f>
        <v>0</v>
      </c>
      <c r="BQ99" s="488">
        <f>IF(BM$1="","",SUMIF($H92:$H99,MID($H99,3,10),BQ92:BQ99))</f>
        <v>0</v>
      </c>
      <c r="BR99" s="407"/>
      <c r="BS99" s="323"/>
      <c r="BT99" s="103">
        <f>IF(BT$1="","",SUMIF($H93:$H98,MID($H99,3,10),BT93:BT98))</f>
        <v>0</v>
      </c>
      <c r="BU99" s="103">
        <f>IF(BT$1="","",SUMIF($H93:$H98,MID($H99,3,10),BU93:BU98))</f>
        <v>0</v>
      </c>
      <c r="BV99" s="103">
        <f t="shared" si="445"/>
        <v>0</v>
      </c>
      <c r="BW99" s="488">
        <f>IF(BT$1="","",SUMIF($H92:$H99,MID($H99,3,10),BW92:BW99))</f>
        <v>0</v>
      </c>
      <c r="BX99" s="488">
        <f>IF(BT$1="","",SUMIF($H92:$H99,MID($H99,3,10),BX92:BX99))</f>
        <v>0</v>
      </c>
      <c r="BY99" s="407"/>
      <c r="BZ99" s="323"/>
      <c r="CA99" s="103">
        <f>IF(CA$1="","",SUMIF($H93:$H98,MID($H99,3,10),CA93:CA98))</f>
        <v>0</v>
      </c>
      <c r="CB99" s="103">
        <f>IF(CA$1="","",SUMIF($H93:$H98,MID($H99,3,10),CB93:CB98))</f>
        <v>0</v>
      </c>
      <c r="CC99" s="103">
        <f t="shared" si="448"/>
        <v>0</v>
      </c>
      <c r="CD99" s="488">
        <f>IF(CA$1="","",SUMIF($H92:$H99,MID($H99,3,10),CD92:CD99))</f>
        <v>0</v>
      </c>
      <c r="CE99" s="488">
        <f>IF(CA$1="","",SUMIF($H92:$H99,MID($H99,3,10),CE92:CE99))</f>
        <v>0</v>
      </c>
      <c r="CF99" s="407"/>
      <c r="CG99" s="323"/>
      <c r="CH99" s="103">
        <f>IF(CH$1="","",SUMIF($H93:$H98,MID($H99,3,10),CH93:CH98))</f>
        <v>0</v>
      </c>
      <c r="CI99" s="103">
        <f>IF(CH$1="","",SUMIF($H93:$H98,MID($H99,3,10),CI93:CI98))</f>
        <v>0</v>
      </c>
      <c r="CJ99" s="103">
        <f t="shared" si="451"/>
        <v>0</v>
      </c>
      <c r="CK99" s="488">
        <f>IF(CH$1="","",SUMIF($H92:$H99,MID($H99,3,10),CK92:CK99))</f>
        <v>0</v>
      </c>
      <c r="CL99" s="488">
        <f>IF(CH$1="","",SUMIF($H92:$H99,MID($H99,3,10),CL92:CL99))</f>
        <v>0</v>
      </c>
      <c r="CM99" s="407"/>
      <c r="CN99" s="323"/>
      <c r="CO99" s="103">
        <f>IF(CO$1="","",SUMIF($H93:$H98,MID($H99,3,10),CO93:CO98))</f>
        <v>0</v>
      </c>
      <c r="CP99" s="103">
        <f>IF(CO$1="","",SUMIF($H93:$H98,MID($H99,3,10),CP93:CP98))</f>
        <v>0</v>
      </c>
      <c r="CQ99" s="103">
        <f t="shared" si="454"/>
        <v>0</v>
      </c>
      <c r="CR99" s="488">
        <f>IF(CO$1="","",SUMIF($H92:$H99,MID($H99,3,10),CR92:CR99))</f>
        <v>0</v>
      </c>
      <c r="CS99" s="488">
        <f>IF(CO$1="","",SUMIF($H92:$H99,MID($H99,3,10),CS92:CS99))</f>
        <v>0</v>
      </c>
      <c r="CT99" s="407"/>
      <c r="CU99" s="323"/>
      <c r="CV99" s="103">
        <f>IF(CV$1="","",SUMIF($H93:$H98,MID($H99,3,10),CV93:CV98))</f>
        <v>0</v>
      </c>
      <c r="CW99" s="103">
        <f>IF(CV$1="","",SUMIF($H93:$H98,MID($H99,3,10),CW93:CW98))</f>
        <v>0</v>
      </c>
      <c r="CX99" s="103">
        <f t="shared" si="457"/>
        <v>0</v>
      </c>
      <c r="CY99" s="488">
        <f>IF(CV$1="","",SUMIF($H92:$H99,MID($H99,3,10),CY92:CY99))</f>
        <v>0</v>
      </c>
      <c r="CZ99" s="488">
        <f>IF(CV$1="","",SUMIF($H92:$H99,MID($H99,3,10),CZ92:CZ99))</f>
        <v>0</v>
      </c>
      <c r="DA99" s="407"/>
      <c r="DB99" s="323"/>
      <c r="DC99" s="103">
        <f>IF(DC$1="","",SUMIF($H93:$H98,MID($H99,3,10),DC93:DC98))</f>
        <v>0</v>
      </c>
      <c r="DD99" s="103">
        <f>IF(DC$1="","",SUMIF($H93:$H98,MID($H99,3,10),DD93:DD98))</f>
        <v>0</v>
      </c>
      <c r="DE99" s="103">
        <f t="shared" si="460"/>
        <v>0</v>
      </c>
      <c r="DF99" s="488">
        <f>IF(DC$1="","",SUMIF($H92:$H99,MID($H99,3,10),DF92:DF99))</f>
        <v>0</v>
      </c>
      <c r="DG99" s="488">
        <f>IF(DC$1="","",SUMIF($H92:$H99,MID($H99,3,10),DG92:DG99))</f>
        <v>0</v>
      </c>
      <c r="DH99" s="407"/>
      <c r="DI99" s="323"/>
      <c r="DJ99" s="103">
        <f>IF(DJ$1="","",SUMIF($H93:$H98,MID($H99,3,10),DJ93:DJ98))</f>
        <v>0</v>
      </c>
      <c r="DK99" s="103">
        <f>IF(DJ$1="","",SUMIF($H93:$H98,MID($H99,3,10),DK93:DK98))</f>
        <v>0</v>
      </c>
      <c r="DL99" s="103">
        <f t="shared" si="463"/>
        <v>0</v>
      </c>
      <c r="DM99" s="488">
        <f>IF(DJ$1="","",SUMIF($H92:$H99,MID($H99,3,10),DM92:DM99))</f>
        <v>0</v>
      </c>
      <c r="DN99" s="488">
        <f>IF(DJ$1="","",SUMIF($H92:$H99,MID($H99,3,10),DN92:DN99))</f>
        <v>0</v>
      </c>
      <c r="DO99" s="407"/>
      <c r="DP99" s="323"/>
      <c r="DQ99" s="103">
        <f>IF(DQ$1="","",SUMIF($H93:$H98,MID($H99,3,10),DQ93:DQ98))</f>
        <v>0</v>
      </c>
      <c r="DR99" s="103">
        <f>IF(DQ$1="","",SUMIF($H93:$H98,MID($H99,3,10),DR93:DR98))</f>
        <v>0</v>
      </c>
      <c r="DS99" s="103">
        <f t="shared" si="466"/>
        <v>0</v>
      </c>
      <c r="DT99" s="488">
        <f>IF(DQ$1="","",SUMIF($H92:$H99,MID($H99,3,10),DT92:DT99))</f>
        <v>0</v>
      </c>
      <c r="DU99" s="488">
        <f>IF(DQ$1="","",SUMIF($H92:$H99,MID($H99,3,10),DU92:DU99))</f>
        <v>0</v>
      </c>
      <c r="DV99" s="407"/>
    </row>
    <row r="100" spans="1:126" ht="14.25" customHeight="1" x14ac:dyDescent="0.2">
      <c r="A100" s="125" t="s">
        <v>80</v>
      </c>
      <c r="B100" s="118"/>
      <c r="C100" s="118"/>
      <c r="D100" s="118"/>
      <c r="E100" s="118"/>
      <c r="F100" s="119"/>
      <c r="H100" s="322"/>
      <c r="I100" s="414"/>
      <c r="J100" s="414"/>
      <c r="K100" s="414"/>
      <c r="L100" s="499"/>
      <c r="M100" s="499"/>
      <c r="N100" s="412"/>
      <c r="O100" s="323"/>
      <c r="P100" s="414"/>
      <c r="Q100" s="414"/>
      <c r="R100" s="414"/>
      <c r="S100" s="499"/>
      <c r="T100" s="499"/>
      <c r="U100" s="412"/>
      <c r="V100" s="323"/>
      <c r="W100" s="414"/>
      <c r="X100" s="414"/>
      <c r="Y100" s="414"/>
      <c r="Z100" s="499"/>
      <c r="AA100" s="499"/>
      <c r="AB100" s="412"/>
      <c r="AC100" s="323"/>
      <c r="AD100" s="414"/>
      <c r="AE100" s="414"/>
      <c r="AF100" s="414"/>
      <c r="AG100" s="499"/>
      <c r="AH100" s="499"/>
      <c r="AI100" s="412"/>
      <c r="AJ100" s="323"/>
      <c r="AK100" s="414"/>
      <c r="AL100" s="414"/>
      <c r="AM100" s="414"/>
      <c r="AN100" s="499"/>
      <c r="AO100" s="499"/>
      <c r="AP100" s="412"/>
      <c r="AQ100" s="323"/>
      <c r="AR100" s="414"/>
      <c r="AS100" s="414"/>
      <c r="AT100" s="414"/>
      <c r="AU100" s="499"/>
      <c r="AV100" s="499"/>
      <c r="AW100" s="412"/>
      <c r="AX100" s="323"/>
      <c r="AY100" s="414"/>
      <c r="AZ100" s="414"/>
      <c r="BA100" s="414"/>
      <c r="BB100" s="499"/>
      <c r="BC100" s="499"/>
      <c r="BD100" s="412"/>
      <c r="BE100" s="323"/>
      <c r="BF100" s="414"/>
      <c r="BG100" s="414"/>
      <c r="BH100" s="414"/>
      <c r="BI100" s="499"/>
      <c r="BJ100" s="499"/>
      <c r="BK100" s="412"/>
      <c r="BL100" s="323"/>
      <c r="BM100" s="414"/>
      <c r="BN100" s="414"/>
      <c r="BO100" s="414"/>
      <c r="BP100" s="499"/>
      <c r="BQ100" s="499"/>
      <c r="BR100" s="412"/>
      <c r="BS100" s="323"/>
      <c r="BT100" s="414"/>
      <c r="BU100" s="414"/>
      <c r="BV100" s="414"/>
      <c r="BW100" s="499"/>
      <c r="BX100" s="499"/>
      <c r="BY100" s="412"/>
      <c r="BZ100" s="323"/>
      <c r="CA100" s="414"/>
      <c r="CB100" s="414"/>
      <c r="CC100" s="414"/>
      <c r="CD100" s="499"/>
      <c r="CE100" s="499"/>
      <c r="CF100" s="412"/>
      <c r="CG100" s="323"/>
      <c r="CH100" s="414"/>
      <c r="CI100" s="414"/>
      <c r="CJ100" s="414"/>
      <c r="CK100" s="499"/>
      <c r="CL100" s="499"/>
      <c r="CM100" s="412"/>
      <c r="CN100" s="323"/>
      <c r="CO100" s="414"/>
      <c r="CP100" s="414"/>
      <c r="CQ100" s="414"/>
      <c r="CR100" s="499"/>
      <c r="CS100" s="499"/>
      <c r="CT100" s="412"/>
      <c r="CU100" s="323"/>
      <c r="CV100" s="414"/>
      <c r="CW100" s="414"/>
      <c r="CX100" s="414"/>
      <c r="CY100" s="499"/>
      <c r="CZ100" s="499"/>
      <c r="DA100" s="412"/>
      <c r="DB100" s="323"/>
      <c r="DC100" s="414"/>
      <c r="DD100" s="414"/>
      <c r="DE100" s="414"/>
      <c r="DF100" s="499"/>
      <c r="DG100" s="499"/>
      <c r="DH100" s="412"/>
      <c r="DI100" s="323"/>
      <c r="DJ100" s="414"/>
      <c r="DK100" s="414"/>
      <c r="DL100" s="414"/>
      <c r="DM100" s="499"/>
      <c r="DN100" s="499"/>
      <c r="DO100" s="412"/>
      <c r="DP100" s="323"/>
      <c r="DQ100" s="414"/>
      <c r="DR100" s="414"/>
      <c r="DS100" s="414"/>
      <c r="DT100" s="499"/>
      <c r="DU100" s="499"/>
      <c r="DV100" s="412"/>
    </row>
    <row r="101" spans="1:126" outlineLevel="1" x14ac:dyDescent="0.2">
      <c r="A101" s="336" t="s">
        <v>5</v>
      </c>
      <c r="B101" s="158"/>
      <c r="C101" s="56"/>
      <c r="D101" s="56"/>
      <c r="E101" s="110">
        <f t="shared" ref="E101:E112" si="467">SUM(C101:D101)</f>
        <v>0</v>
      </c>
      <c r="F101" s="147"/>
      <c r="G101" s="18" t="s">
        <v>263</v>
      </c>
      <c r="H101" s="322" t="s">
        <v>361</v>
      </c>
      <c r="I101" s="79">
        <f t="shared" ref="I101:I106" si="468">IF(K$1="Rejected",C101,IF(L101="",C101,SUM(C101,L101)))</f>
        <v>0</v>
      </c>
      <c r="J101" s="79">
        <f t="shared" ref="J101:J106" si="469">IF(K$1="Rejected",D101,IF(M101="",D101,SUM(D101,M101)))</f>
        <v>0</v>
      </c>
      <c r="K101" s="110">
        <f t="shared" ref="K101:K106" si="470">IF(I$1="","",SUM(I101:J101))</f>
        <v>0</v>
      </c>
      <c r="L101" s="535"/>
      <c r="M101" s="535"/>
      <c r="N101" s="407"/>
      <c r="O101" s="323"/>
      <c r="P101" s="79">
        <f t="shared" ref="P101:P106" si="471">IF(R$1="Rejected",I101,IF(S101="",I101,SUM(I101,S101)))</f>
        <v>0</v>
      </c>
      <c r="Q101" s="79">
        <f t="shared" ref="Q101:Q106" si="472">IF(R$1="Rejected",J101,IF(T101="",J101,SUM(J101,T101)))</f>
        <v>0</v>
      </c>
      <c r="R101" s="110">
        <f t="shared" ref="R101:R106" si="473">IF(P$1="","",SUM(P101:Q101))</f>
        <v>0</v>
      </c>
      <c r="S101" s="535"/>
      <c r="T101" s="535"/>
      <c r="U101" s="407"/>
      <c r="V101" s="323"/>
      <c r="W101" s="79">
        <f t="shared" ref="W101:W106" si="474">IF(Y$1="Rejected",P101,IF(Z101="",P101,SUM(P101,Z101)))</f>
        <v>0</v>
      </c>
      <c r="X101" s="79">
        <f t="shared" ref="X101:X106" si="475">IF(Y$1="Rejected",Q101,IF(AA101="",Q101,SUM(Q101,AA101)))</f>
        <v>0</v>
      </c>
      <c r="Y101" s="110">
        <f t="shared" ref="Y101:Y106" si="476">IF(W$1="","",SUM(W101:X101))</f>
        <v>0</v>
      </c>
      <c r="Z101" s="535"/>
      <c r="AA101" s="535"/>
      <c r="AB101" s="407"/>
      <c r="AC101" s="323"/>
      <c r="AD101" s="79">
        <f t="shared" ref="AD101:AD106" si="477">IF(AF$1="Rejected",W101,IF(AG101="",W101,SUM(W101,AG101)))</f>
        <v>0</v>
      </c>
      <c r="AE101" s="79">
        <f t="shared" ref="AE101:AE106" si="478">IF(AF$1="Rejected",X101,IF(AH101="",X101,SUM(X101,AH101)))</f>
        <v>0</v>
      </c>
      <c r="AF101" s="110">
        <f t="shared" ref="AF101:AF106" si="479">IF(AD$1="","",SUM(AD101:AE101))</f>
        <v>0</v>
      </c>
      <c r="AG101" s="535"/>
      <c r="AH101" s="535"/>
      <c r="AI101" s="407"/>
      <c r="AJ101" s="323"/>
      <c r="AK101" s="79">
        <f t="shared" ref="AK101:AK106" si="480">IF(AM$1="Rejected",AD101,IF(AN101="",AD101,SUM(AD101,AN101)))</f>
        <v>0</v>
      </c>
      <c r="AL101" s="79">
        <f t="shared" ref="AL101:AL106" si="481">IF(AM$1="Rejected",AE101,IF(AO101="",AE101,SUM(AE101,AO101)))</f>
        <v>0</v>
      </c>
      <c r="AM101" s="110">
        <f t="shared" ref="AM101:AM106" si="482">IF(AK$1="","",SUM(AK101:AL101))</f>
        <v>0</v>
      </c>
      <c r="AN101" s="535"/>
      <c r="AO101" s="535"/>
      <c r="AP101" s="407"/>
      <c r="AQ101" s="323"/>
      <c r="AR101" s="79">
        <f t="shared" ref="AR101:AR106" si="483">IF(AT$1="Rejected",AK101,IF(AU101="",AK101,SUM(AK101,AU101)))</f>
        <v>0</v>
      </c>
      <c r="AS101" s="79">
        <f t="shared" ref="AS101:AS106" si="484">IF(AT$1="Rejected",AL101,IF(AV101="",AL101,SUM(AL101,AV101)))</f>
        <v>0</v>
      </c>
      <c r="AT101" s="110">
        <f t="shared" ref="AT101:AT106" si="485">IF(AR$1="","",SUM(AR101:AS101))</f>
        <v>0</v>
      </c>
      <c r="AU101" s="535"/>
      <c r="AV101" s="535"/>
      <c r="AW101" s="407"/>
      <c r="AX101" s="323"/>
      <c r="AY101" s="79">
        <f t="shared" ref="AY101:AY106" si="486">IF(BA$1="Rejected",AR101,IF(BB101="",AR101,SUM(AR101,BB101)))</f>
        <v>0</v>
      </c>
      <c r="AZ101" s="79">
        <f t="shared" ref="AZ101:AZ106" si="487">IF(BA$1="Rejected",AS101,IF(BC101="",AS101,SUM(AS101,BC101)))</f>
        <v>0</v>
      </c>
      <c r="BA101" s="110">
        <f t="shared" ref="BA101:BA106" si="488">IF(AY$1="","",SUM(AY101:AZ101))</f>
        <v>0</v>
      </c>
      <c r="BB101" s="535"/>
      <c r="BC101" s="535"/>
      <c r="BD101" s="407"/>
      <c r="BE101" s="323"/>
      <c r="BF101" s="79">
        <f t="shared" ref="BF101:BF106" si="489">IF(BH$1="Rejected",AY101,IF(BI101="",AY101,SUM(AY101,BI101)))</f>
        <v>0</v>
      </c>
      <c r="BG101" s="79">
        <f t="shared" ref="BG101:BG106" si="490">IF(BH$1="Rejected",AZ101,IF(BJ101="",AZ101,SUM(AZ101,BJ101)))</f>
        <v>0</v>
      </c>
      <c r="BH101" s="110">
        <f t="shared" ref="BH101:BH106" si="491">IF(BF$1="","",SUM(BF101:BG101))</f>
        <v>0</v>
      </c>
      <c r="BI101" s="535"/>
      <c r="BJ101" s="535"/>
      <c r="BK101" s="407"/>
      <c r="BL101" s="323"/>
      <c r="BM101" s="79">
        <f t="shared" ref="BM101:BM106" si="492">IF(BO$1="Rejected",BF101,IF(BP101="",BF101,SUM(BF101,BP101)))</f>
        <v>0</v>
      </c>
      <c r="BN101" s="79">
        <f t="shared" ref="BN101:BN106" si="493">IF(BO$1="Rejected",BG101,IF(BQ101="",BG101,SUM(BG101,BQ101)))</f>
        <v>0</v>
      </c>
      <c r="BO101" s="110">
        <f t="shared" ref="BO101:BO106" si="494">IF(BM$1="","",SUM(BM101:BN101))</f>
        <v>0</v>
      </c>
      <c r="BP101" s="535"/>
      <c r="BQ101" s="535"/>
      <c r="BR101" s="407"/>
      <c r="BS101" s="323"/>
      <c r="BT101" s="79">
        <f t="shared" ref="BT101:BT106" si="495">IF(BV$1="Rejected",BM101,IF(BW101="",BM101,SUM(BM101,BW101)))</f>
        <v>0</v>
      </c>
      <c r="BU101" s="79">
        <f t="shared" ref="BU101:BU106" si="496">IF(BV$1="Rejected",BN101,IF(BX101="",BN101,SUM(BN101,BX101)))</f>
        <v>0</v>
      </c>
      <c r="BV101" s="110">
        <f t="shared" ref="BV101:BV106" si="497">IF(BT$1="","",SUM(BT101:BU101))</f>
        <v>0</v>
      </c>
      <c r="BW101" s="535"/>
      <c r="BX101" s="535"/>
      <c r="BY101" s="407"/>
      <c r="BZ101" s="323"/>
      <c r="CA101" s="79">
        <f t="shared" ref="CA101:CA106" si="498">IF(CC$1="Rejected",BT101,IF(CD101="",BT101,SUM(BT101,CD101)))</f>
        <v>0</v>
      </c>
      <c r="CB101" s="79">
        <f t="shared" ref="CB101:CB106" si="499">IF(CC$1="Rejected",BU101,IF(CE101="",BU101,SUM(BU101,CE101)))</f>
        <v>0</v>
      </c>
      <c r="CC101" s="110">
        <f t="shared" ref="CC101:CC106" si="500">IF(CA$1="","",SUM(CA101:CB101))</f>
        <v>0</v>
      </c>
      <c r="CD101" s="535"/>
      <c r="CE101" s="535"/>
      <c r="CF101" s="407"/>
      <c r="CG101" s="323"/>
      <c r="CH101" s="79">
        <f t="shared" ref="CH101:CH106" si="501">IF(CJ$1="Rejected",CA101,IF(CK101="",CA101,SUM(CA101,CK101)))</f>
        <v>0</v>
      </c>
      <c r="CI101" s="79">
        <f t="shared" ref="CI101:CI106" si="502">IF(CJ$1="Rejected",CB101,IF(CL101="",CB101,SUM(CB101,CL101)))</f>
        <v>0</v>
      </c>
      <c r="CJ101" s="110">
        <f t="shared" ref="CJ101:CJ106" si="503">IF(CH$1="","",SUM(CH101:CI101))</f>
        <v>0</v>
      </c>
      <c r="CK101" s="535"/>
      <c r="CL101" s="535"/>
      <c r="CM101" s="407"/>
      <c r="CN101" s="323"/>
      <c r="CO101" s="79">
        <f t="shared" ref="CO101:CO106" si="504">IF(CQ$1="Rejected",CH101,IF(CR101="",CH101,SUM(CH101,CR101)))</f>
        <v>0</v>
      </c>
      <c r="CP101" s="79">
        <f t="shared" ref="CP101:CP106" si="505">IF(CQ$1="Rejected",CI101,IF(CS101="",CI101,SUM(CI101,CS101)))</f>
        <v>0</v>
      </c>
      <c r="CQ101" s="110">
        <f t="shared" ref="CQ101:CQ106" si="506">IF(CO$1="","",SUM(CO101:CP101))</f>
        <v>0</v>
      </c>
      <c r="CR101" s="535"/>
      <c r="CS101" s="535"/>
      <c r="CT101" s="407"/>
      <c r="CU101" s="323"/>
      <c r="CV101" s="79">
        <f t="shared" ref="CV101:CV106" si="507">IF(CX$1="Rejected",CO101,IF(CY101="",CO101,SUM(CO101,CY101)))</f>
        <v>0</v>
      </c>
      <c r="CW101" s="79">
        <f t="shared" ref="CW101:CW106" si="508">IF(CX$1="Rejected",CP101,IF(CZ101="",CP101,SUM(CP101,CZ101)))</f>
        <v>0</v>
      </c>
      <c r="CX101" s="110">
        <f t="shared" ref="CX101:CX106" si="509">IF(CV$1="","",SUM(CV101:CW101))</f>
        <v>0</v>
      </c>
      <c r="CY101" s="535"/>
      <c r="CZ101" s="535"/>
      <c r="DA101" s="407"/>
      <c r="DB101" s="323"/>
      <c r="DC101" s="79">
        <f t="shared" ref="DC101:DC106" si="510">IF(DE$1="Rejected",CV101,IF(DF101="",CV101,SUM(CV101,DF101)))</f>
        <v>0</v>
      </c>
      <c r="DD101" s="79">
        <f t="shared" ref="DD101:DD106" si="511">IF(DE$1="Rejected",CW101,IF(DG101="",CW101,SUM(CW101,DG101)))</f>
        <v>0</v>
      </c>
      <c r="DE101" s="110">
        <f t="shared" ref="DE101:DE106" si="512">IF(DC$1="","",SUM(DC101:DD101))</f>
        <v>0</v>
      </c>
      <c r="DF101" s="535"/>
      <c r="DG101" s="535"/>
      <c r="DH101" s="407"/>
      <c r="DI101" s="323"/>
      <c r="DJ101" s="79">
        <f t="shared" ref="DJ101:DJ106" si="513">IF(DL$1="Rejected",DC101,IF(DM101="",DC101,SUM(DC101,DM101)))</f>
        <v>0</v>
      </c>
      <c r="DK101" s="79">
        <f t="shared" ref="DK101:DK106" si="514">IF(DL$1="Rejected",DD101,IF(DN101="",DD101,SUM(DD101,DN101)))</f>
        <v>0</v>
      </c>
      <c r="DL101" s="110">
        <f t="shared" ref="DL101:DL106" si="515">IF(DJ$1="","",SUM(DJ101:DK101))</f>
        <v>0</v>
      </c>
      <c r="DM101" s="535"/>
      <c r="DN101" s="535"/>
      <c r="DO101" s="407"/>
      <c r="DP101" s="323"/>
      <c r="DQ101" s="79">
        <f t="shared" ref="DQ101:DQ106" si="516">IF(DS$1="Rejected",DJ101,IF(DT101="",DJ101,SUM(DJ101,DT101)))</f>
        <v>0</v>
      </c>
      <c r="DR101" s="79">
        <f t="shared" ref="DR101:DR106" si="517">IF(DS$1="Rejected",DK101,IF(DU101="",DK101,SUM(DK101,DU101)))</f>
        <v>0</v>
      </c>
      <c r="DS101" s="110">
        <f t="shared" ref="DS101:DS106" si="518">IF(DQ$1="","",SUM(DQ101:DR101))</f>
        <v>0</v>
      </c>
      <c r="DT101" s="535"/>
      <c r="DU101" s="535"/>
      <c r="DV101" s="407"/>
    </row>
    <row r="102" spans="1:126" outlineLevel="1" x14ac:dyDescent="0.2">
      <c r="A102" s="336" t="s">
        <v>262</v>
      </c>
      <c r="B102" s="158"/>
      <c r="C102" s="56"/>
      <c r="D102" s="56"/>
      <c r="E102" s="110">
        <f t="shared" si="467"/>
        <v>0</v>
      </c>
      <c r="F102" s="148"/>
      <c r="G102" s="18" t="s">
        <v>264</v>
      </c>
      <c r="H102" s="322" t="s">
        <v>361</v>
      </c>
      <c r="I102" s="79">
        <f t="shared" si="468"/>
        <v>0</v>
      </c>
      <c r="J102" s="79">
        <f t="shared" si="469"/>
        <v>0</v>
      </c>
      <c r="K102" s="110">
        <f t="shared" si="470"/>
        <v>0</v>
      </c>
      <c r="L102" s="535"/>
      <c r="M102" s="535"/>
      <c r="N102" s="407"/>
      <c r="O102" s="323"/>
      <c r="P102" s="79">
        <f t="shared" si="471"/>
        <v>0</v>
      </c>
      <c r="Q102" s="79">
        <f t="shared" si="472"/>
        <v>0</v>
      </c>
      <c r="R102" s="110">
        <f t="shared" si="473"/>
        <v>0</v>
      </c>
      <c r="S102" s="535"/>
      <c r="T102" s="535"/>
      <c r="U102" s="407"/>
      <c r="V102" s="323"/>
      <c r="W102" s="79">
        <f t="shared" si="474"/>
        <v>0</v>
      </c>
      <c r="X102" s="79">
        <f t="shared" si="475"/>
        <v>0</v>
      </c>
      <c r="Y102" s="110">
        <f t="shared" si="476"/>
        <v>0</v>
      </c>
      <c r="Z102" s="535"/>
      <c r="AA102" s="535"/>
      <c r="AB102" s="407"/>
      <c r="AC102" s="323"/>
      <c r="AD102" s="79">
        <f t="shared" si="477"/>
        <v>0</v>
      </c>
      <c r="AE102" s="79">
        <f t="shared" si="478"/>
        <v>0</v>
      </c>
      <c r="AF102" s="110">
        <f t="shared" si="479"/>
        <v>0</v>
      </c>
      <c r="AG102" s="535"/>
      <c r="AH102" s="535"/>
      <c r="AI102" s="407"/>
      <c r="AJ102" s="323"/>
      <c r="AK102" s="79">
        <f t="shared" si="480"/>
        <v>0</v>
      </c>
      <c r="AL102" s="79">
        <f t="shared" si="481"/>
        <v>0</v>
      </c>
      <c r="AM102" s="110">
        <f t="shared" si="482"/>
        <v>0</v>
      </c>
      <c r="AN102" s="535"/>
      <c r="AO102" s="535"/>
      <c r="AP102" s="407"/>
      <c r="AQ102" s="323"/>
      <c r="AR102" s="79">
        <f t="shared" si="483"/>
        <v>0</v>
      </c>
      <c r="AS102" s="79">
        <f t="shared" si="484"/>
        <v>0</v>
      </c>
      <c r="AT102" s="110">
        <f t="shared" si="485"/>
        <v>0</v>
      </c>
      <c r="AU102" s="535"/>
      <c r="AV102" s="535"/>
      <c r="AW102" s="407"/>
      <c r="AX102" s="323"/>
      <c r="AY102" s="79">
        <f t="shared" si="486"/>
        <v>0</v>
      </c>
      <c r="AZ102" s="79">
        <f t="shared" si="487"/>
        <v>0</v>
      </c>
      <c r="BA102" s="110">
        <f t="shared" si="488"/>
        <v>0</v>
      </c>
      <c r="BB102" s="535"/>
      <c r="BC102" s="535"/>
      <c r="BD102" s="407"/>
      <c r="BE102" s="323"/>
      <c r="BF102" s="79">
        <f t="shared" si="489"/>
        <v>0</v>
      </c>
      <c r="BG102" s="79">
        <f t="shared" si="490"/>
        <v>0</v>
      </c>
      <c r="BH102" s="110">
        <f t="shared" si="491"/>
        <v>0</v>
      </c>
      <c r="BI102" s="535"/>
      <c r="BJ102" s="535"/>
      <c r="BK102" s="407"/>
      <c r="BL102" s="323"/>
      <c r="BM102" s="79">
        <f t="shared" si="492"/>
        <v>0</v>
      </c>
      <c r="BN102" s="79">
        <f t="shared" si="493"/>
        <v>0</v>
      </c>
      <c r="BO102" s="110">
        <f t="shared" si="494"/>
        <v>0</v>
      </c>
      <c r="BP102" s="535"/>
      <c r="BQ102" s="535"/>
      <c r="BR102" s="407"/>
      <c r="BS102" s="323"/>
      <c r="BT102" s="79">
        <f t="shared" si="495"/>
        <v>0</v>
      </c>
      <c r="BU102" s="79">
        <f t="shared" si="496"/>
        <v>0</v>
      </c>
      <c r="BV102" s="110">
        <f t="shared" si="497"/>
        <v>0</v>
      </c>
      <c r="BW102" s="535"/>
      <c r="BX102" s="535"/>
      <c r="BY102" s="407"/>
      <c r="BZ102" s="323"/>
      <c r="CA102" s="79">
        <f t="shared" si="498"/>
        <v>0</v>
      </c>
      <c r="CB102" s="79">
        <f t="shared" si="499"/>
        <v>0</v>
      </c>
      <c r="CC102" s="110">
        <f t="shared" si="500"/>
        <v>0</v>
      </c>
      <c r="CD102" s="535"/>
      <c r="CE102" s="535"/>
      <c r="CF102" s="407"/>
      <c r="CG102" s="323"/>
      <c r="CH102" s="79">
        <f t="shared" si="501"/>
        <v>0</v>
      </c>
      <c r="CI102" s="79">
        <f t="shared" si="502"/>
        <v>0</v>
      </c>
      <c r="CJ102" s="110">
        <f t="shared" si="503"/>
        <v>0</v>
      </c>
      <c r="CK102" s="535"/>
      <c r="CL102" s="535"/>
      <c r="CM102" s="407"/>
      <c r="CN102" s="323"/>
      <c r="CO102" s="79">
        <f t="shared" si="504"/>
        <v>0</v>
      </c>
      <c r="CP102" s="79">
        <f t="shared" si="505"/>
        <v>0</v>
      </c>
      <c r="CQ102" s="110">
        <f t="shared" si="506"/>
        <v>0</v>
      </c>
      <c r="CR102" s="535"/>
      <c r="CS102" s="535"/>
      <c r="CT102" s="407"/>
      <c r="CU102" s="323"/>
      <c r="CV102" s="79">
        <f t="shared" si="507"/>
        <v>0</v>
      </c>
      <c r="CW102" s="79">
        <f t="shared" si="508"/>
        <v>0</v>
      </c>
      <c r="CX102" s="110">
        <f t="shared" si="509"/>
        <v>0</v>
      </c>
      <c r="CY102" s="535"/>
      <c r="CZ102" s="535"/>
      <c r="DA102" s="407"/>
      <c r="DB102" s="323"/>
      <c r="DC102" s="79">
        <f t="shared" si="510"/>
        <v>0</v>
      </c>
      <c r="DD102" s="79">
        <f t="shared" si="511"/>
        <v>0</v>
      </c>
      <c r="DE102" s="110">
        <f t="shared" si="512"/>
        <v>0</v>
      </c>
      <c r="DF102" s="535"/>
      <c r="DG102" s="535"/>
      <c r="DH102" s="407"/>
      <c r="DI102" s="323"/>
      <c r="DJ102" s="79">
        <f t="shared" si="513"/>
        <v>0</v>
      </c>
      <c r="DK102" s="79">
        <f t="shared" si="514"/>
        <v>0</v>
      </c>
      <c r="DL102" s="110">
        <f t="shared" si="515"/>
        <v>0</v>
      </c>
      <c r="DM102" s="535"/>
      <c r="DN102" s="535"/>
      <c r="DO102" s="407"/>
      <c r="DP102" s="323"/>
      <c r="DQ102" s="79">
        <f t="shared" si="516"/>
        <v>0</v>
      </c>
      <c r="DR102" s="79">
        <f t="shared" si="517"/>
        <v>0</v>
      </c>
      <c r="DS102" s="110">
        <f t="shared" si="518"/>
        <v>0</v>
      </c>
      <c r="DT102" s="535"/>
      <c r="DU102" s="535"/>
      <c r="DV102" s="407"/>
    </row>
    <row r="103" spans="1:126" outlineLevel="1" x14ac:dyDescent="0.2">
      <c r="A103" s="336" t="s">
        <v>240</v>
      </c>
      <c r="B103" s="160"/>
      <c r="C103" s="56"/>
      <c r="D103" s="56"/>
      <c r="E103" s="110">
        <f t="shared" si="467"/>
        <v>0</v>
      </c>
      <c r="F103" s="148"/>
      <c r="G103" s="18" t="s">
        <v>265</v>
      </c>
      <c r="H103" s="322" t="s">
        <v>361</v>
      </c>
      <c r="I103" s="79">
        <f t="shared" si="468"/>
        <v>0</v>
      </c>
      <c r="J103" s="79">
        <f t="shared" si="469"/>
        <v>0</v>
      </c>
      <c r="K103" s="110">
        <f t="shared" si="470"/>
        <v>0</v>
      </c>
      <c r="L103" s="535"/>
      <c r="M103" s="535"/>
      <c r="N103" s="407"/>
      <c r="O103" s="323"/>
      <c r="P103" s="79">
        <f t="shared" si="471"/>
        <v>0</v>
      </c>
      <c r="Q103" s="79">
        <f t="shared" si="472"/>
        <v>0</v>
      </c>
      <c r="R103" s="110">
        <f t="shared" si="473"/>
        <v>0</v>
      </c>
      <c r="S103" s="535"/>
      <c r="T103" s="535"/>
      <c r="U103" s="407"/>
      <c r="V103" s="323"/>
      <c r="W103" s="79">
        <f t="shared" si="474"/>
        <v>0</v>
      </c>
      <c r="X103" s="79">
        <f t="shared" si="475"/>
        <v>0</v>
      </c>
      <c r="Y103" s="110">
        <f t="shared" si="476"/>
        <v>0</v>
      </c>
      <c r="Z103" s="535"/>
      <c r="AA103" s="535"/>
      <c r="AB103" s="407"/>
      <c r="AC103" s="323"/>
      <c r="AD103" s="79">
        <f t="shared" si="477"/>
        <v>0</v>
      </c>
      <c r="AE103" s="79">
        <f t="shared" si="478"/>
        <v>0</v>
      </c>
      <c r="AF103" s="110">
        <f t="shared" si="479"/>
        <v>0</v>
      </c>
      <c r="AG103" s="535"/>
      <c r="AH103" s="535"/>
      <c r="AI103" s="407"/>
      <c r="AJ103" s="323"/>
      <c r="AK103" s="79">
        <f t="shared" si="480"/>
        <v>0</v>
      </c>
      <c r="AL103" s="79">
        <f t="shared" si="481"/>
        <v>0</v>
      </c>
      <c r="AM103" s="110">
        <f t="shared" si="482"/>
        <v>0</v>
      </c>
      <c r="AN103" s="535"/>
      <c r="AO103" s="535"/>
      <c r="AP103" s="407"/>
      <c r="AQ103" s="323"/>
      <c r="AR103" s="79">
        <f t="shared" si="483"/>
        <v>0</v>
      </c>
      <c r="AS103" s="79">
        <f t="shared" si="484"/>
        <v>0</v>
      </c>
      <c r="AT103" s="110">
        <f t="shared" si="485"/>
        <v>0</v>
      </c>
      <c r="AU103" s="535"/>
      <c r="AV103" s="535"/>
      <c r="AW103" s="407"/>
      <c r="AX103" s="323"/>
      <c r="AY103" s="79">
        <f t="shared" si="486"/>
        <v>0</v>
      </c>
      <c r="AZ103" s="79">
        <f t="shared" si="487"/>
        <v>0</v>
      </c>
      <c r="BA103" s="110">
        <f t="shared" si="488"/>
        <v>0</v>
      </c>
      <c r="BB103" s="535"/>
      <c r="BC103" s="535"/>
      <c r="BD103" s="407"/>
      <c r="BE103" s="323"/>
      <c r="BF103" s="79">
        <f t="shared" si="489"/>
        <v>0</v>
      </c>
      <c r="BG103" s="79">
        <f t="shared" si="490"/>
        <v>0</v>
      </c>
      <c r="BH103" s="110">
        <f t="shared" si="491"/>
        <v>0</v>
      </c>
      <c r="BI103" s="535"/>
      <c r="BJ103" s="535"/>
      <c r="BK103" s="407"/>
      <c r="BL103" s="323"/>
      <c r="BM103" s="79">
        <f t="shared" si="492"/>
        <v>0</v>
      </c>
      <c r="BN103" s="79">
        <f t="shared" si="493"/>
        <v>0</v>
      </c>
      <c r="BO103" s="110">
        <f t="shared" si="494"/>
        <v>0</v>
      </c>
      <c r="BP103" s="535"/>
      <c r="BQ103" s="535"/>
      <c r="BR103" s="407"/>
      <c r="BS103" s="323"/>
      <c r="BT103" s="79">
        <f t="shared" si="495"/>
        <v>0</v>
      </c>
      <c r="BU103" s="79">
        <f t="shared" si="496"/>
        <v>0</v>
      </c>
      <c r="BV103" s="110">
        <f t="shared" si="497"/>
        <v>0</v>
      </c>
      <c r="BW103" s="535"/>
      <c r="BX103" s="535"/>
      <c r="BY103" s="407"/>
      <c r="BZ103" s="323"/>
      <c r="CA103" s="79">
        <f t="shared" si="498"/>
        <v>0</v>
      </c>
      <c r="CB103" s="79">
        <f t="shared" si="499"/>
        <v>0</v>
      </c>
      <c r="CC103" s="110">
        <f t="shared" si="500"/>
        <v>0</v>
      </c>
      <c r="CD103" s="535"/>
      <c r="CE103" s="535"/>
      <c r="CF103" s="407"/>
      <c r="CG103" s="323"/>
      <c r="CH103" s="79">
        <f t="shared" si="501"/>
        <v>0</v>
      </c>
      <c r="CI103" s="79">
        <f t="shared" si="502"/>
        <v>0</v>
      </c>
      <c r="CJ103" s="110">
        <f t="shared" si="503"/>
        <v>0</v>
      </c>
      <c r="CK103" s="535"/>
      <c r="CL103" s="535"/>
      <c r="CM103" s="407"/>
      <c r="CN103" s="323"/>
      <c r="CO103" s="79">
        <f t="shared" si="504"/>
        <v>0</v>
      </c>
      <c r="CP103" s="79">
        <f t="shared" si="505"/>
        <v>0</v>
      </c>
      <c r="CQ103" s="110">
        <f t="shared" si="506"/>
        <v>0</v>
      </c>
      <c r="CR103" s="535"/>
      <c r="CS103" s="535"/>
      <c r="CT103" s="407"/>
      <c r="CU103" s="323"/>
      <c r="CV103" s="79">
        <f t="shared" si="507"/>
        <v>0</v>
      </c>
      <c r="CW103" s="79">
        <f t="shared" si="508"/>
        <v>0</v>
      </c>
      <c r="CX103" s="110">
        <f t="shared" si="509"/>
        <v>0</v>
      </c>
      <c r="CY103" s="535"/>
      <c r="CZ103" s="535"/>
      <c r="DA103" s="407"/>
      <c r="DB103" s="323"/>
      <c r="DC103" s="79">
        <f t="shared" si="510"/>
        <v>0</v>
      </c>
      <c r="DD103" s="79">
        <f t="shared" si="511"/>
        <v>0</v>
      </c>
      <c r="DE103" s="110">
        <f t="shared" si="512"/>
        <v>0</v>
      </c>
      <c r="DF103" s="535"/>
      <c r="DG103" s="535"/>
      <c r="DH103" s="407"/>
      <c r="DI103" s="323"/>
      <c r="DJ103" s="79">
        <f t="shared" si="513"/>
        <v>0</v>
      </c>
      <c r="DK103" s="79">
        <f t="shared" si="514"/>
        <v>0</v>
      </c>
      <c r="DL103" s="110">
        <f t="shared" si="515"/>
        <v>0</v>
      </c>
      <c r="DM103" s="535"/>
      <c r="DN103" s="535"/>
      <c r="DO103" s="407"/>
      <c r="DP103" s="323"/>
      <c r="DQ103" s="79">
        <f t="shared" si="516"/>
        <v>0</v>
      </c>
      <c r="DR103" s="79">
        <f t="shared" si="517"/>
        <v>0</v>
      </c>
      <c r="DS103" s="110">
        <f t="shared" si="518"/>
        <v>0</v>
      </c>
      <c r="DT103" s="535"/>
      <c r="DU103" s="535"/>
      <c r="DV103" s="407"/>
    </row>
    <row r="104" spans="1:126" outlineLevel="1" x14ac:dyDescent="0.2">
      <c r="A104" s="337" t="s">
        <v>237</v>
      </c>
      <c r="B104" s="160"/>
      <c r="C104" s="56"/>
      <c r="D104" s="56"/>
      <c r="E104" s="110">
        <f t="shared" si="467"/>
        <v>0</v>
      </c>
      <c r="F104" s="148"/>
      <c r="G104" s="18" t="s">
        <v>266</v>
      </c>
      <c r="H104" s="322" t="s">
        <v>361</v>
      </c>
      <c r="I104" s="79">
        <f t="shared" si="468"/>
        <v>0</v>
      </c>
      <c r="J104" s="79">
        <f t="shared" si="469"/>
        <v>0</v>
      </c>
      <c r="K104" s="110">
        <f t="shared" si="470"/>
        <v>0</v>
      </c>
      <c r="L104" s="535"/>
      <c r="M104" s="535"/>
      <c r="N104" s="407"/>
      <c r="O104" s="323"/>
      <c r="P104" s="79">
        <f t="shared" si="471"/>
        <v>0</v>
      </c>
      <c r="Q104" s="79">
        <f t="shared" si="472"/>
        <v>0</v>
      </c>
      <c r="R104" s="110">
        <f t="shared" si="473"/>
        <v>0</v>
      </c>
      <c r="S104" s="535"/>
      <c r="T104" s="535"/>
      <c r="U104" s="407"/>
      <c r="V104" s="323"/>
      <c r="W104" s="79">
        <f t="shared" si="474"/>
        <v>0</v>
      </c>
      <c r="X104" s="79">
        <f t="shared" si="475"/>
        <v>0</v>
      </c>
      <c r="Y104" s="110">
        <f t="shared" si="476"/>
        <v>0</v>
      </c>
      <c r="Z104" s="535"/>
      <c r="AA104" s="535"/>
      <c r="AB104" s="407"/>
      <c r="AC104" s="323"/>
      <c r="AD104" s="79">
        <f t="shared" si="477"/>
        <v>0</v>
      </c>
      <c r="AE104" s="79">
        <f t="shared" si="478"/>
        <v>0</v>
      </c>
      <c r="AF104" s="110">
        <f t="shared" si="479"/>
        <v>0</v>
      </c>
      <c r="AG104" s="535"/>
      <c r="AH104" s="535"/>
      <c r="AI104" s="407"/>
      <c r="AJ104" s="323"/>
      <c r="AK104" s="79">
        <f t="shared" si="480"/>
        <v>0</v>
      </c>
      <c r="AL104" s="79">
        <f t="shared" si="481"/>
        <v>0</v>
      </c>
      <c r="AM104" s="110">
        <f t="shared" si="482"/>
        <v>0</v>
      </c>
      <c r="AN104" s="535"/>
      <c r="AO104" s="535"/>
      <c r="AP104" s="407"/>
      <c r="AQ104" s="323"/>
      <c r="AR104" s="79">
        <f t="shared" si="483"/>
        <v>0</v>
      </c>
      <c r="AS104" s="79">
        <f t="shared" si="484"/>
        <v>0</v>
      </c>
      <c r="AT104" s="110">
        <f t="shared" si="485"/>
        <v>0</v>
      </c>
      <c r="AU104" s="535"/>
      <c r="AV104" s="535"/>
      <c r="AW104" s="407"/>
      <c r="AX104" s="323"/>
      <c r="AY104" s="79">
        <f t="shared" si="486"/>
        <v>0</v>
      </c>
      <c r="AZ104" s="79">
        <f t="shared" si="487"/>
        <v>0</v>
      </c>
      <c r="BA104" s="110">
        <f t="shared" si="488"/>
        <v>0</v>
      </c>
      <c r="BB104" s="535"/>
      <c r="BC104" s="535"/>
      <c r="BD104" s="407"/>
      <c r="BE104" s="323"/>
      <c r="BF104" s="79">
        <f t="shared" si="489"/>
        <v>0</v>
      </c>
      <c r="BG104" s="79">
        <f t="shared" si="490"/>
        <v>0</v>
      </c>
      <c r="BH104" s="110">
        <f t="shared" si="491"/>
        <v>0</v>
      </c>
      <c r="BI104" s="535"/>
      <c r="BJ104" s="535"/>
      <c r="BK104" s="407"/>
      <c r="BL104" s="323"/>
      <c r="BM104" s="79">
        <f t="shared" si="492"/>
        <v>0</v>
      </c>
      <c r="BN104" s="79">
        <f t="shared" si="493"/>
        <v>0</v>
      </c>
      <c r="BO104" s="110">
        <f t="shared" si="494"/>
        <v>0</v>
      </c>
      <c r="BP104" s="535"/>
      <c r="BQ104" s="535"/>
      <c r="BR104" s="407"/>
      <c r="BS104" s="323"/>
      <c r="BT104" s="79">
        <f t="shared" si="495"/>
        <v>0</v>
      </c>
      <c r="BU104" s="79">
        <f t="shared" si="496"/>
        <v>0</v>
      </c>
      <c r="BV104" s="110">
        <f t="shared" si="497"/>
        <v>0</v>
      </c>
      <c r="BW104" s="535"/>
      <c r="BX104" s="535"/>
      <c r="BY104" s="407"/>
      <c r="BZ104" s="323"/>
      <c r="CA104" s="79">
        <f t="shared" si="498"/>
        <v>0</v>
      </c>
      <c r="CB104" s="79">
        <f t="shared" si="499"/>
        <v>0</v>
      </c>
      <c r="CC104" s="110">
        <f t="shared" si="500"/>
        <v>0</v>
      </c>
      <c r="CD104" s="535"/>
      <c r="CE104" s="535"/>
      <c r="CF104" s="407"/>
      <c r="CG104" s="323"/>
      <c r="CH104" s="79">
        <f t="shared" si="501"/>
        <v>0</v>
      </c>
      <c r="CI104" s="79">
        <f t="shared" si="502"/>
        <v>0</v>
      </c>
      <c r="CJ104" s="110">
        <f t="shared" si="503"/>
        <v>0</v>
      </c>
      <c r="CK104" s="535"/>
      <c r="CL104" s="535"/>
      <c r="CM104" s="407"/>
      <c r="CN104" s="323"/>
      <c r="CO104" s="79">
        <f t="shared" si="504"/>
        <v>0</v>
      </c>
      <c r="CP104" s="79">
        <f t="shared" si="505"/>
        <v>0</v>
      </c>
      <c r="CQ104" s="110">
        <f t="shared" si="506"/>
        <v>0</v>
      </c>
      <c r="CR104" s="535"/>
      <c r="CS104" s="535"/>
      <c r="CT104" s="407"/>
      <c r="CU104" s="323"/>
      <c r="CV104" s="79">
        <f t="shared" si="507"/>
        <v>0</v>
      </c>
      <c r="CW104" s="79">
        <f t="shared" si="508"/>
        <v>0</v>
      </c>
      <c r="CX104" s="110">
        <f t="shared" si="509"/>
        <v>0</v>
      </c>
      <c r="CY104" s="535"/>
      <c r="CZ104" s="535"/>
      <c r="DA104" s="407"/>
      <c r="DB104" s="323"/>
      <c r="DC104" s="79">
        <f t="shared" si="510"/>
        <v>0</v>
      </c>
      <c r="DD104" s="79">
        <f t="shared" si="511"/>
        <v>0</v>
      </c>
      <c r="DE104" s="110">
        <f t="shared" si="512"/>
        <v>0</v>
      </c>
      <c r="DF104" s="535"/>
      <c r="DG104" s="535"/>
      <c r="DH104" s="407"/>
      <c r="DI104" s="323"/>
      <c r="DJ104" s="79">
        <f t="shared" si="513"/>
        <v>0</v>
      </c>
      <c r="DK104" s="79">
        <f t="shared" si="514"/>
        <v>0</v>
      </c>
      <c r="DL104" s="110">
        <f t="shared" si="515"/>
        <v>0</v>
      </c>
      <c r="DM104" s="535"/>
      <c r="DN104" s="535"/>
      <c r="DO104" s="407"/>
      <c r="DP104" s="323"/>
      <c r="DQ104" s="79">
        <f t="shared" si="516"/>
        <v>0</v>
      </c>
      <c r="DR104" s="79">
        <f t="shared" si="517"/>
        <v>0</v>
      </c>
      <c r="DS104" s="110">
        <f t="shared" si="518"/>
        <v>0</v>
      </c>
      <c r="DT104" s="535"/>
      <c r="DU104" s="535"/>
      <c r="DV104" s="407"/>
    </row>
    <row r="105" spans="1:126" outlineLevel="1" x14ac:dyDescent="0.2">
      <c r="A105" s="334" t="s">
        <v>8</v>
      </c>
      <c r="B105" s="161"/>
      <c r="C105" s="56"/>
      <c r="D105" s="56"/>
      <c r="E105" s="110">
        <f t="shared" si="467"/>
        <v>0</v>
      </c>
      <c r="F105" s="148"/>
      <c r="H105" s="322" t="s">
        <v>361</v>
      </c>
      <c r="I105" s="79">
        <f t="shared" si="468"/>
        <v>0</v>
      </c>
      <c r="J105" s="79">
        <f t="shared" si="469"/>
        <v>0</v>
      </c>
      <c r="K105" s="110">
        <f t="shared" si="470"/>
        <v>0</v>
      </c>
      <c r="L105" s="535"/>
      <c r="M105" s="535"/>
      <c r="N105" s="407"/>
      <c r="O105" s="323"/>
      <c r="P105" s="79">
        <f t="shared" si="471"/>
        <v>0</v>
      </c>
      <c r="Q105" s="79">
        <f t="shared" si="472"/>
        <v>0</v>
      </c>
      <c r="R105" s="110">
        <f t="shared" si="473"/>
        <v>0</v>
      </c>
      <c r="S105" s="535"/>
      <c r="T105" s="535"/>
      <c r="U105" s="407"/>
      <c r="V105" s="323"/>
      <c r="W105" s="79">
        <f t="shared" si="474"/>
        <v>0</v>
      </c>
      <c r="X105" s="79">
        <f t="shared" si="475"/>
        <v>0</v>
      </c>
      <c r="Y105" s="110">
        <f t="shared" si="476"/>
        <v>0</v>
      </c>
      <c r="Z105" s="535"/>
      <c r="AA105" s="535"/>
      <c r="AB105" s="407"/>
      <c r="AC105" s="323"/>
      <c r="AD105" s="79">
        <f t="shared" si="477"/>
        <v>0</v>
      </c>
      <c r="AE105" s="79">
        <f t="shared" si="478"/>
        <v>0</v>
      </c>
      <c r="AF105" s="110">
        <f t="shared" si="479"/>
        <v>0</v>
      </c>
      <c r="AG105" s="535"/>
      <c r="AH105" s="535"/>
      <c r="AI105" s="407"/>
      <c r="AJ105" s="323"/>
      <c r="AK105" s="79">
        <f t="shared" si="480"/>
        <v>0</v>
      </c>
      <c r="AL105" s="79">
        <f t="shared" si="481"/>
        <v>0</v>
      </c>
      <c r="AM105" s="110">
        <f t="shared" si="482"/>
        <v>0</v>
      </c>
      <c r="AN105" s="535"/>
      <c r="AO105" s="535"/>
      <c r="AP105" s="407"/>
      <c r="AQ105" s="323"/>
      <c r="AR105" s="79">
        <f t="shared" si="483"/>
        <v>0</v>
      </c>
      <c r="AS105" s="79">
        <f t="shared" si="484"/>
        <v>0</v>
      </c>
      <c r="AT105" s="110">
        <f t="shared" si="485"/>
        <v>0</v>
      </c>
      <c r="AU105" s="535"/>
      <c r="AV105" s="535"/>
      <c r="AW105" s="407"/>
      <c r="AX105" s="323"/>
      <c r="AY105" s="79">
        <f t="shared" si="486"/>
        <v>0</v>
      </c>
      <c r="AZ105" s="79">
        <f t="shared" si="487"/>
        <v>0</v>
      </c>
      <c r="BA105" s="110">
        <f t="shared" si="488"/>
        <v>0</v>
      </c>
      <c r="BB105" s="535"/>
      <c r="BC105" s="535"/>
      <c r="BD105" s="407"/>
      <c r="BE105" s="323"/>
      <c r="BF105" s="79">
        <f t="shared" si="489"/>
        <v>0</v>
      </c>
      <c r="BG105" s="79">
        <f t="shared" si="490"/>
        <v>0</v>
      </c>
      <c r="BH105" s="110">
        <f t="shared" si="491"/>
        <v>0</v>
      </c>
      <c r="BI105" s="535"/>
      <c r="BJ105" s="535"/>
      <c r="BK105" s="407"/>
      <c r="BL105" s="323"/>
      <c r="BM105" s="79">
        <f t="shared" si="492"/>
        <v>0</v>
      </c>
      <c r="BN105" s="79">
        <f t="shared" si="493"/>
        <v>0</v>
      </c>
      <c r="BO105" s="110">
        <f t="shared" si="494"/>
        <v>0</v>
      </c>
      <c r="BP105" s="535"/>
      <c r="BQ105" s="535"/>
      <c r="BR105" s="407"/>
      <c r="BS105" s="323"/>
      <c r="BT105" s="79">
        <f t="shared" si="495"/>
        <v>0</v>
      </c>
      <c r="BU105" s="79">
        <f t="shared" si="496"/>
        <v>0</v>
      </c>
      <c r="BV105" s="110">
        <f t="shared" si="497"/>
        <v>0</v>
      </c>
      <c r="BW105" s="535"/>
      <c r="BX105" s="535"/>
      <c r="BY105" s="407"/>
      <c r="BZ105" s="323"/>
      <c r="CA105" s="79">
        <f t="shared" si="498"/>
        <v>0</v>
      </c>
      <c r="CB105" s="79">
        <f t="shared" si="499"/>
        <v>0</v>
      </c>
      <c r="CC105" s="110">
        <f t="shared" si="500"/>
        <v>0</v>
      </c>
      <c r="CD105" s="535"/>
      <c r="CE105" s="535"/>
      <c r="CF105" s="407"/>
      <c r="CG105" s="323"/>
      <c r="CH105" s="79">
        <f t="shared" si="501"/>
        <v>0</v>
      </c>
      <c r="CI105" s="79">
        <f t="shared" si="502"/>
        <v>0</v>
      </c>
      <c r="CJ105" s="110">
        <f t="shared" si="503"/>
        <v>0</v>
      </c>
      <c r="CK105" s="535"/>
      <c r="CL105" s="535"/>
      <c r="CM105" s="407"/>
      <c r="CN105" s="323"/>
      <c r="CO105" s="79">
        <f t="shared" si="504"/>
        <v>0</v>
      </c>
      <c r="CP105" s="79">
        <f t="shared" si="505"/>
        <v>0</v>
      </c>
      <c r="CQ105" s="110">
        <f t="shared" si="506"/>
        <v>0</v>
      </c>
      <c r="CR105" s="535"/>
      <c r="CS105" s="535"/>
      <c r="CT105" s="407"/>
      <c r="CU105" s="323"/>
      <c r="CV105" s="79">
        <f t="shared" si="507"/>
        <v>0</v>
      </c>
      <c r="CW105" s="79">
        <f t="shared" si="508"/>
        <v>0</v>
      </c>
      <c r="CX105" s="110">
        <f t="shared" si="509"/>
        <v>0</v>
      </c>
      <c r="CY105" s="535"/>
      <c r="CZ105" s="535"/>
      <c r="DA105" s="407"/>
      <c r="DB105" s="323"/>
      <c r="DC105" s="79">
        <f t="shared" si="510"/>
        <v>0</v>
      </c>
      <c r="DD105" s="79">
        <f t="shared" si="511"/>
        <v>0</v>
      </c>
      <c r="DE105" s="110">
        <f t="shared" si="512"/>
        <v>0</v>
      </c>
      <c r="DF105" s="535"/>
      <c r="DG105" s="535"/>
      <c r="DH105" s="407"/>
      <c r="DI105" s="323"/>
      <c r="DJ105" s="79">
        <f t="shared" si="513"/>
        <v>0</v>
      </c>
      <c r="DK105" s="79">
        <f t="shared" si="514"/>
        <v>0</v>
      </c>
      <c r="DL105" s="110">
        <f t="shared" si="515"/>
        <v>0</v>
      </c>
      <c r="DM105" s="535"/>
      <c r="DN105" s="535"/>
      <c r="DO105" s="407"/>
      <c r="DP105" s="323"/>
      <c r="DQ105" s="79">
        <f t="shared" si="516"/>
        <v>0</v>
      </c>
      <c r="DR105" s="79">
        <f t="shared" si="517"/>
        <v>0</v>
      </c>
      <c r="DS105" s="110">
        <f t="shared" si="518"/>
        <v>0</v>
      </c>
      <c r="DT105" s="535"/>
      <c r="DU105" s="535"/>
      <c r="DV105" s="407"/>
    </row>
    <row r="106" spans="1:126" outlineLevel="1" x14ac:dyDescent="0.2">
      <c r="A106" s="333" t="s">
        <v>57</v>
      </c>
      <c r="B106" s="159" t="s">
        <v>238</v>
      </c>
      <c r="C106" s="56"/>
      <c r="D106" s="56"/>
      <c r="E106" s="110">
        <f t="shared" si="467"/>
        <v>0</v>
      </c>
      <c r="F106" s="148"/>
      <c r="G106" s="18" t="s">
        <v>239</v>
      </c>
      <c r="H106" s="322" t="s">
        <v>361</v>
      </c>
      <c r="I106" s="79">
        <f t="shared" si="468"/>
        <v>0</v>
      </c>
      <c r="J106" s="79">
        <f t="shared" si="469"/>
        <v>0</v>
      </c>
      <c r="K106" s="110">
        <f t="shared" si="470"/>
        <v>0</v>
      </c>
      <c r="L106" s="535"/>
      <c r="M106" s="535"/>
      <c r="N106" s="407"/>
      <c r="O106" s="323"/>
      <c r="P106" s="79">
        <f t="shared" si="471"/>
        <v>0</v>
      </c>
      <c r="Q106" s="79">
        <f t="shared" si="472"/>
        <v>0</v>
      </c>
      <c r="R106" s="110">
        <f t="shared" si="473"/>
        <v>0</v>
      </c>
      <c r="S106" s="535"/>
      <c r="T106" s="535"/>
      <c r="U106" s="407"/>
      <c r="V106" s="323"/>
      <c r="W106" s="79">
        <f t="shared" si="474"/>
        <v>0</v>
      </c>
      <c r="X106" s="79">
        <f t="shared" si="475"/>
        <v>0</v>
      </c>
      <c r="Y106" s="110">
        <f t="shared" si="476"/>
        <v>0</v>
      </c>
      <c r="Z106" s="535"/>
      <c r="AA106" s="535"/>
      <c r="AB106" s="407"/>
      <c r="AC106" s="323"/>
      <c r="AD106" s="79">
        <f t="shared" si="477"/>
        <v>0</v>
      </c>
      <c r="AE106" s="79">
        <f t="shared" si="478"/>
        <v>0</v>
      </c>
      <c r="AF106" s="110">
        <f t="shared" si="479"/>
        <v>0</v>
      </c>
      <c r="AG106" s="535"/>
      <c r="AH106" s="535"/>
      <c r="AI106" s="407"/>
      <c r="AJ106" s="323"/>
      <c r="AK106" s="79">
        <f t="shared" si="480"/>
        <v>0</v>
      </c>
      <c r="AL106" s="79">
        <f t="shared" si="481"/>
        <v>0</v>
      </c>
      <c r="AM106" s="110">
        <f t="shared" si="482"/>
        <v>0</v>
      </c>
      <c r="AN106" s="535"/>
      <c r="AO106" s="535"/>
      <c r="AP106" s="407"/>
      <c r="AQ106" s="323"/>
      <c r="AR106" s="79">
        <f t="shared" si="483"/>
        <v>0</v>
      </c>
      <c r="AS106" s="79">
        <f t="shared" si="484"/>
        <v>0</v>
      </c>
      <c r="AT106" s="110">
        <f t="shared" si="485"/>
        <v>0</v>
      </c>
      <c r="AU106" s="535"/>
      <c r="AV106" s="535"/>
      <c r="AW106" s="407"/>
      <c r="AX106" s="323"/>
      <c r="AY106" s="79">
        <f t="shared" si="486"/>
        <v>0</v>
      </c>
      <c r="AZ106" s="79">
        <f t="shared" si="487"/>
        <v>0</v>
      </c>
      <c r="BA106" s="110">
        <f t="shared" si="488"/>
        <v>0</v>
      </c>
      <c r="BB106" s="535"/>
      <c r="BC106" s="535"/>
      <c r="BD106" s="407"/>
      <c r="BE106" s="323"/>
      <c r="BF106" s="79">
        <f t="shared" si="489"/>
        <v>0</v>
      </c>
      <c r="BG106" s="79">
        <f t="shared" si="490"/>
        <v>0</v>
      </c>
      <c r="BH106" s="110">
        <f t="shared" si="491"/>
        <v>0</v>
      </c>
      <c r="BI106" s="535"/>
      <c r="BJ106" s="535"/>
      <c r="BK106" s="407"/>
      <c r="BL106" s="323"/>
      <c r="BM106" s="79">
        <f t="shared" si="492"/>
        <v>0</v>
      </c>
      <c r="BN106" s="79">
        <f t="shared" si="493"/>
        <v>0</v>
      </c>
      <c r="BO106" s="110">
        <f t="shared" si="494"/>
        <v>0</v>
      </c>
      <c r="BP106" s="535"/>
      <c r="BQ106" s="535"/>
      <c r="BR106" s="407"/>
      <c r="BS106" s="323"/>
      <c r="BT106" s="79">
        <f t="shared" si="495"/>
        <v>0</v>
      </c>
      <c r="BU106" s="79">
        <f t="shared" si="496"/>
        <v>0</v>
      </c>
      <c r="BV106" s="110">
        <f t="shared" si="497"/>
        <v>0</v>
      </c>
      <c r="BW106" s="535"/>
      <c r="BX106" s="535"/>
      <c r="BY106" s="407"/>
      <c r="BZ106" s="323"/>
      <c r="CA106" s="79">
        <f t="shared" si="498"/>
        <v>0</v>
      </c>
      <c r="CB106" s="79">
        <f t="shared" si="499"/>
        <v>0</v>
      </c>
      <c r="CC106" s="110">
        <f t="shared" si="500"/>
        <v>0</v>
      </c>
      <c r="CD106" s="535"/>
      <c r="CE106" s="535"/>
      <c r="CF106" s="407"/>
      <c r="CG106" s="323"/>
      <c r="CH106" s="79">
        <f t="shared" si="501"/>
        <v>0</v>
      </c>
      <c r="CI106" s="79">
        <f t="shared" si="502"/>
        <v>0</v>
      </c>
      <c r="CJ106" s="110">
        <f t="shared" si="503"/>
        <v>0</v>
      </c>
      <c r="CK106" s="535"/>
      <c r="CL106" s="535"/>
      <c r="CM106" s="407"/>
      <c r="CN106" s="323"/>
      <c r="CO106" s="79">
        <f t="shared" si="504"/>
        <v>0</v>
      </c>
      <c r="CP106" s="79">
        <f t="shared" si="505"/>
        <v>0</v>
      </c>
      <c r="CQ106" s="110">
        <f t="shared" si="506"/>
        <v>0</v>
      </c>
      <c r="CR106" s="535"/>
      <c r="CS106" s="535"/>
      <c r="CT106" s="407"/>
      <c r="CU106" s="323"/>
      <c r="CV106" s="79">
        <f t="shared" si="507"/>
        <v>0</v>
      </c>
      <c r="CW106" s="79">
        <f t="shared" si="508"/>
        <v>0</v>
      </c>
      <c r="CX106" s="110">
        <f t="shared" si="509"/>
        <v>0</v>
      </c>
      <c r="CY106" s="535"/>
      <c r="CZ106" s="535"/>
      <c r="DA106" s="407"/>
      <c r="DB106" s="323"/>
      <c r="DC106" s="79">
        <f t="shared" si="510"/>
        <v>0</v>
      </c>
      <c r="DD106" s="79">
        <f t="shared" si="511"/>
        <v>0</v>
      </c>
      <c r="DE106" s="110">
        <f t="shared" si="512"/>
        <v>0</v>
      </c>
      <c r="DF106" s="535"/>
      <c r="DG106" s="535"/>
      <c r="DH106" s="407"/>
      <c r="DI106" s="323"/>
      <c r="DJ106" s="79">
        <f t="shared" si="513"/>
        <v>0</v>
      </c>
      <c r="DK106" s="79">
        <f t="shared" si="514"/>
        <v>0</v>
      </c>
      <c r="DL106" s="110">
        <f t="shared" si="515"/>
        <v>0</v>
      </c>
      <c r="DM106" s="535"/>
      <c r="DN106" s="535"/>
      <c r="DO106" s="407"/>
      <c r="DP106" s="323"/>
      <c r="DQ106" s="79">
        <f t="shared" si="516"/>
        <v>0</v>
      </c>
      <c r="DR106" s="79">
        <f t="shared" si="517"/>
        <v>0</v>
      </c>
      <c r="DS106" s="110">
        <f t="shared" si="518"/>
        <v>0</v>
      </c>
      <c r="DT106" s="535"/>
      <c r="DU106" s="535"/>
      <c r="DV106" s="407"/>
    </row>
    <row r="107" spans="1:126" ht="14.25" customHeight="1" x14ac:dyDescent="0.2">
      <c r="A107" s="153" t="s">
        <v>153</v>
      </c>
      <c r="B107" s="120"/>
      <c r="C107" s="103">
        <f>SUMIF($H100:$H107,MID($H107,3,10),C100:C107)</f>
        <v>0</v>
      </c>
      <c r="D107" s="103">
        <f>SUMIF($H100:$H107,MID($H107,3,10),D100:D107)</f>
        <v>0</v>
      </c>
      <c r="E107" s="103">
        <f t="shared" si="467"/>
        <v>0</v>
      </c>
      <c r="F107" s="151"/>
      <c r="H107" s="322" t="s">
        <v>362</v>
      </c>
      <c r="I107" s="103">
        <f>IF(I$1="","",SUMIF($H101:$H106,MID($H107,3,10),I101:I106))</f>
        <v>0</v>
      </c>
      <c r="J107" s="103">
        <f>IF(I$1="","",SUMIF($H101:$H106,MID($H107,3,10),J101:J106))</f>
        <v>0</v>
      </c>
      <c r="K107" s="103">
        <f>IF(I$1="","",SUM(I107:J107))</f>
        <v>0</v>
      </c>
      <c r="L107" s="488">
        <f>IF(I$1="","",SUMIF($H100:$H107,MID($H107,3,10),L100:L107))</f>
        <v>0</v>
      </c>
      <c r="M107" s="488">
        <f>IF(I$1="","",SUMIF($H100:$H107,MID($H107,3,10),M100:M107))</f>
        <v>0</v>
      </c>
      <c r="N107" s="407"/>
      <c r="O107" s="323"/>
      <c r="P107" s="103">
        <f>IF(P$1="","",SUMIF($H101:$H106,MID($H107,3,10),P101:P106))</f>
        <v>0</v>
      </c>
      <c r="Q107" s="103">
        <f>IF(P$1="","",SUMIF($H101:$H106,MID($H107,3,10),Q101:Q106))</f>
        <v>0</v>
      </c>
      <c r="R107" s="103">
        <f>IF(P$1="","",SUM(P107:Q107))</f>
        <v>0</v>
      </c>
      <c r="S107" s="488">
        <f>IF(P$1="","",SUMIF($H100:$H107,MID($H107,3,10),S100:S107))</f>
        <v>0</v>
      </c>
      <c r="T107" s="488">
        <f>IF(P$1="","",SUMIF($H100:$H107,MID($H107,3,10),T100:T107))</f>
        <v>0</v>
      </c>
      <c r="U107" s="407"/>
      <c r="V107" s="323"/>
      <c r="W107" s="103">
        <f>IF(W$1="","",SUMIF($H101:$H106,MID($H107,3,10),W101:W106))</f>
        <v>0</v>
      </c>
      <c r="X107" s="103">
        <f>IF(W$1="","",SUMIF($H101:$H106,MID($H107,3,10),X101:X106))</f>
        <v>0</v>
      </c>
      <c r="Y107" s="103">
        <f>IF(W$1="","",SUM(W107:X107))</f>
        <v>0</v>
      </c>
      <c r="Z107" s="488">
        <f>IF(W$1="","",SUMIF($H100:$H107,MID($H107,3,10),Z100:Z107))</f>
        <v>0</v>
      </c>
      <c r="AA107" s="488">
        <f>IF(W$1="","",SUMIF($H100:$H107,MID($H107,3,10),AA100:AA107))</f>
        <v>0</v>
      </c>
      <c r="AB107" s="407"/>
      <c r="AC107" s="323"/>
      <c r="AD107" s="103">
        <f>IF(AD$1="","",SUMIF($H101:$H106,MID($H107,3,10),AD101:AD106))</f>
        <v>0</v>
      </c>
      <c r="AE107" s="103">
        <f>IF(AD$1="","",SUMIF($H101:$H106,MID($H107,3,10),AE101:AE106))</f>
        <v>0</v>
      </c>
      <c r="AF107" s="103">
        <f>IF(AD$1="","",SUM(AD107:AE107))</f>
        <v>0</v>
      </c>
      <c r="AG107" s="488">
        <f>IF(AD$1="","",SUMIF($H100:$H107,MID($H107,3,10),AG100:AG107))</f>
        <v>0</v>
      </c>
      <c r="AH107" s="488">
        <f>IF(AD$1="","",SUMIF($H100:$H107,MID($H107,3,10),AH100:AH107))</f>
        <v>0</v>
      </c>
      <c r="AI107" s="407"/>
      <c r="AJ107" s="323"/>
      <c r="AK107" s="103">
        <f>IF(AK$1="","",SUMIF($H101:$H106,MID($H107,3,10),AK101:AK106))</f>
        <v>0</v>
      </c>
      <c r="AL107" s="103">
        <f>IF(AK$1="","",SUMIF($H101:$H106,MID($H107,3,10),AL101:AL106))</f>
        <v>0</v>
      </c>
      <c r="AM107" s="103">
        <f>IF(AK$1="","",SUM(AK107:AL107))</f>
        <v>0</v>
      </c>
      <c r="AN107" s="488">
        <f>IF(AK$1="","",SUMIF($H100:$H107,MID($H107,3,10),AN100:AN107))</f>
        <v>0</v>
      </c>
      <c r="AO107" s="488">
        <f>IF(AK$1="","",SUMIF($H100:$H107,MID($H107,3,10),AO100:AO107))</f>
        <v>0</v>
      </c>
      <c r="AP107" s="407"/>
      <c r="AQ107" s="323"/>
      <c r="AR107" s="103">
        <f>IF(AR$1="","",SUMIF($H101:$H106,MID($H107,3,10),AR101:AR106))</f>
        <v>0</v>
      </c>
      <c r="AS107" s="103">
        <f>IF(AR$1="","",SUMIF($H101:$H106,MID($H107,3,10),AS101:AS106))</f>
        <v>0</v>
      </c>
      <c r="AT107" s="103">
        <f>IF(AR$1="","",SUM(AR107:AS107))</f>
        <v>0</v>
      </c>
      <c r="AU107" s="488">
        <f>IF(AR$1="","",SUMIF($H100:$H107,MID($H107,3,10),AU100:AU107))</f>
        <v>0</v>
      </c>
      <c r="AV107" s="488">
        <f>IF(AR$1="","",SUMIF($H100:$H107,MID($H107,3,10),AV100:AV107))</f>
        <v>0</v>
      </c>
      <c r="AW107" s="407"/>
      <c r="AX107" s="323"/>
      <c r="AY107" s="103">
        <f>IF(AY$1="","",SUMIF($H101:$H106,MID($H107,3,10),AY101:AY106))</f>
        <v>0</v>
      </c>
      <c r="AZ107" s="103">
        <f>IF(AY$1="","",SUMIF($H101:$H106,MID($H107,3,10),AZ101:AZ106))</f>
        <v>0</v>
      </c>
      <c r="BA107" s="103">
        <f>IF(AY$1="","",SUM(AY107:AZ107))</f>
        <v>0</v>
      </c>
      <c r="BB107" s="488">
        <f>IF(AY$1="","",SUMIF($H100:$H107,MID($H107,3,10),BB100:BB107))</f>
        <v>0</v>
      </c>
      <c r="BC107" s="488">
        <f>IF(AY$1="","",SUMIF($H100:$H107,MID($H107,3,10),BC100:BC107))</f>
        <v>0</v>
      </c>
      <c r="BD107" s="407"/>
      <c r="BE107" s="323"/>
      <c r="BF107" s="103">
        <f>IF(BF$1="","",SUMIF($H101:$H106,MID($H107,3,10),BF101:BF106))</f>
        <v>0</v>
      </c>
      <c r="BG107" s="103">
        <f>IF(BF$1="","",SUMIF($H101:$H106,MID($H107,3,10),BG101:BG106))</f>
        <v>0</v>
      </c>
      <c r="BH107" s="103">
        <f>IF(BF$1="","",SUM(BF107:BG107))</f>
        <v>0</v>
      </c>
      <c r="BI107" s="488">
        <f>IF(BF$1="","",SUMIF($H100:$H107,MID($H107,3,10),BI100:BI107))</f>
        <v>0</v>
      </c>
      <c r="BJ107" s="488">
        <f>IF(BF$1="","",SUMIF($H100:$H107,MID($H107,3,10),BJ100:BJ107))</f>
        <v>0</v>
      </c>
      <c r="BK107" s="407"/>
      <c r="BL107" s="323"/>
      <c r="BM107" s="103">
        <f>IF(BM$1="","",SUMIF($H101:$H106,MID($H107,3,10),BM101:BM106))</f>
        <v>0</v>
      </c>
      <c r="BN107" s="103">
        <f>IF(BM$1="","",SUMIF($H101:$H106,MID($H107,3,10),BN101:BN106))</f>
        <v>0</v>
      </c>
      <c r="BO107" s="103">
        <f>IF(BM$1="","",SUM(BM107:BN107))</f>
        <v>0</v>
      </c>
      <c r="BP107" s="488">
        <f>IF(BM$1="","",SUMIF($H100:$H107,MID($H107,3,10),BP100:BP107))</f>
        <v>0</v>
      </c>
      <c r="BQ107" s="488">
        <f>IF(BM$1="","",SUMIF($H100:$H107,MID($H107,3,10),BQ100:BQ107))</f>
        <v>0</v>
      </c>
      <c r="BR107" s="407"/>
      <c r="BS107" s="323"/>
      <c r="BT107" s="103">
        <f>IF(BT$1="","",SUMIF($H101:$H106,MID($H107,3,10),BT101:BT106))</f>
        <v>0</v>
      </c>
      <c r="BU107" s="103">
        <f>IF(BT$1="","",SUMIF($H101:$H106,MID($H107,3,10),BU101:BU106))</f>
        <v>0</v>
      </c>
      <c r="BV107" s="103">
        <f>IF(BT$1="","",SUM(BT107:BU107))</f>
        <v>0</v>
      </c>
      <c r="BW107" s="488">
        <f>IF(BT$1="","",SUMIF($H100:$H107,MID($H107,3,10),BW100:BW107))</f>
        <v>0</v>
      </c>
      <c r="BX107" s="488">
        <f>IF(BT$1="","",SUMIF($H100:$H107,MID($H107,3,10),BX100:BX107))</f>
        <v>0</v>
      </c>
      <c r="BY107" s="407"/>
      <c r="BZ107" s="323"/>
      <c r="CA107" s="103">
        <f>IF(CA$1="","",SUMIF($H101:$H106,MID($H107,3,10),CA101:CA106))</f>
        <v>0</v>
      </c>
      <c r="CB107" s="103">
        <f>IF(CA$1="","",SUMIF($H101:$H106,MID($H107,3,10),CB101:CB106))</f>
        <v>0</v>
      </c>
      <c r="CC107" s="103">
        <f>IF(CA$1="","",SUM(CA107:CB107))</f>
        <v>0</v>
      </c>
      <c r="CD107" s="488">
        <f>IF(CA$1="","",SUMIF($H100:$H107,MID($H107,3,10),CD100:CD107))</f>
        <v>0</v>
      </c>
      <c r="CE107" s="488">
        <f>IF(CA$1="","",SUMIF($H100:$H107,MID($H107,3,10),CE100:CE107))</f>
        <v>0</v>
      </c>
      <c r="CF107" s="407"/>
      <c r="CG107" s="323"/>
      <c r="CH107" s="103">
        <f>IF(CH$1="","",SUMIF($H101:$H106,MID($H107,3,10),CH101:CH106))</f>
        <v>0</v>
      </c>
      <c r="CI107" s="103">
        <f>IF(CH$1="","",SUMIF($H101:$H106,MID($H107,3,10),CI101:CI106))</f>
        <v>0</v>
      </c>
      <c r="CJ107" s="103">
        <f>IF(CH$1="","",SUM(CH107:CI107))</f>
        <v>0</v>
      </c>
      <c r="CK107" s="488">
        <f>IF(CH$1="","",SUMIF($H100:$H107,MID($H107,3,10),CK100:CK107))</f>
        <v>0</v>
      </c>
      <c r="CL107" s="488">
        <f>IF(CH$1="","",SUMIF($H100:$H107,MID($H107,3,10),CL100:CL107))</f>
        <v>0</v>
      </c>
      <c r="CM107" s="407"/>
      <c r="CN107" s="323"/>
      <c r="CO107" s="103">
        <f>IF(CO$1="","",SUMIF($H101:$H106,MID($H107,3,10),CO101:CO106))</f>
        <v>0</v>
      </c>
      <c r="CP107" s="103">
        <f>IF(CO$1="","",SUMIF($H101:$H106,MID($H107,3,10),CP101:CP106))</f>
        <v>0</v>
      </c>
      <c r="CQ107" s="103">
        <f>IF(CO$1="","",SUM(CO107:CP107))</f>
        <v>0</v>
      </c>
      <c r="CR107" s="488">
        <f>IF(CO$1="","",SUMIF($H100:$H107,MID($H107,3,10),CR100:CR107))</f>
        <v>0</v>
      </c>
      <c r="CS107" s="488">
        <f>IF(CO$1="","",SUMIF($H100:$H107,MID($H107,3,10),CS100:CS107))</f>
        <v>0</v>
      </c>
      <c r="CT107" s="407"/>
      <c r="CU107" s="323"/>
      <c r="CV107" s="103">
        <f>IF(CV$1="","",SUMIF($H101:$H106,MID($H107,3,10),CV101:CV106))</f>
        <v>0</v>
      </c>
      <c r="CW107" s="103">
        <f>IF(CV$1="","",SUMIF($H101:$H106,MID($H107,3,10),CW101:CW106))</f>
        <v>0</v>
      </c>
      <c r="CX107" s="103">
        <f>IF(CV$1="","",SUM(CV107:CW107))</f>
        <v>0</v>
      </c>
      <c r="CY107" s="488">
        <f>IF(CV$1="","",SUMIF($H100:$H107,MID($H107,3,10),CY100:CY107))</f>
        <v>0</v>
      </c>
      <c r="CZ107" s="488">
        <f>IF(CV$1="","",SUMIF($H100:$H107,MID($H107,3,10),CZ100:CZ107))</f>
        <v>0</v>
      </c>
      <c r="DA107" s="407"/>
      <c r="DB107" s="323"/>
      <c r="DC107" s="103">
        <f>IF(DC$1="","",SUMIF($H101:$H106,MID($H107,3,10),DC101:DC106))</f>
        <v>0</v>
      </c>
      <c r="DD107" s="103">
        <f>IF(DC$1="","",SUMIF($H101:$H106,MID($H107,3,10),DD101:DD106))</f>
        <v>0</v>
      </c>
      <c r="DE107" s="103">
        <f>IF(DC$1="","",SUM(DC107:DD107))</f>
        <v>0</v>
      </c>
      <c r="DF107" s="488">
        <f>IF(DC$1="","",SUMIF($H100:$H107,MID($H107,3,10),DF100:DF107))</f>
        <v>0</v>
      </c>
      <c r="DG107" s="488">
        <f>IF(DC$1="","",SUMIF($H100:$H107,MID($H107,3,10),DG100:DG107))</f>
        <v>0</v>
      </c>
      <c r="DH107" s="407"/>
      <c r="DI107" s="323"/>
      <c r="DJ107" s="103">
        <f>IF(DJ$1="","",SUMIF($H101:$H106,MID($H107,3,10),DJ101:DJ106))</f>
        <v>0</v>
      </c>
      <c r="DK107" s="103">
        <f>IF(DJ$1="","",SUMIF($H101:$H106,MID($H107,3,10),DK101:DK106))</f>
        <v>0</v>
      </c>
      <c r="DL107" s="103">
        <f>IF(DJ$1="","",SUM(DJ107:DK107))</f>
        <v>0</v>
      </c>
      <c r="DM107" s="488">
        <f>IF(DJ$1="","",SUMIF($H100:$H107,MID($H107,3,10),DM100:DM107))</f>
        <v>0</v>
      </c>
      <c r="DN107" s="488">
        <f>IF(DJ$1="","",SUMIF($H100:$H107,MID($H107,3,10),DN100:DN107))</f>
        <v>0</v>
      </c>
      <c r="DO107" s="407"/>
      <c r="DP107" s="323"/>
      <c r="DQ107" s="103">
        <f>IF(DQ$1="","",SUMIF($H101:$H106,MID($H107,3,10),DQ101:DQ106))</f>
        <v>0</v>
      </c>
      <c r="DR107" s="103">
        <f>IF(DQ$1="","",SUMIF($H101:$H106,MID($H107,3,10),DR101:DR106))</f>
        <v>0</v>
      </c>
      <c r="DS107" s="103">
        <f>IF(DQ$1="","",SUM(DQ107:DR107))</f>
        <v>0</v>
      </c>
      <c r="DT107" s="488">
        <f>IF(DQ$1="","",SUMIF($H100:$H107,MID($H107,3,10),DT100:DT107))</f>
        <v>0</v>
      </c>
      <c r="DU107" s="488">
        <f>IF(DQ$1="","",SUMIF($H100:$H107,MID($H107,3,10),DU100:DU107))</f>
        <v>0</v>
      </c>
      <c r="DV107" s="407"/>
    </row>
    <row r="108" spans="1:126" outlineLevel="1" x14ac:dyDescent="0.2">
      <c r="A108" s="152" t="s">
        <v>150</v>
      </c>
      <c r="B108" s="157" t="s">
        <v>61</v>
      </c>
      <c r="C108" s="56"/>
      <c r="D108" s="56"/>
      <c r="E108" s="110">
        <f t="shared" si="467"/>
        <v>0</v>
      </c>
      <c r="F108" s="147"/>
      <c r="H108" s="322" t="s">
        <v>365</v>
      </c>
      <c r="I108" s="79">
        <f>IF(K$1="Rejected",C108,IF(L108="",C108,SUM(C108,L108)))</f>
        <v>0</v>
      </c>
      <c r="J108" s="79">
        <f>IF(K$1="Rejected",D108,IF(M108="",D108,SUM(D108,M108)))</f>
        <v>0</v>
      </c>
      <c r="K108" s="110">
        <f>IF(I$1="","",SUM(I108:J108))</f>
        <v>0</v>
      </c>
      <c r="L108" s="535"/>
      <c r="M108" s="535"/>
      <c r="N108" s="407"/>
      <c r="O108" s="323"/>
      <c r="P108" s="79">
        <f>IF(R$1="Rejected",I108,IF(S108="",I108,SUM(I108,S108)))</f>
        <v>0</v>
      </c>
      <c r="Q108" s="79">
        <f>IF(R$1="Rejected",J108,IF(T108="",J108,SUM(J108,T108)))</f>
        <v>0</v>
      </c>
      <c r="R108" s="110">
        <f>IF(P$1="","",SUM(P108:Q108))</f>
        <v>0</v>
      </c>
      <c r="S108" s="535"/>
      <c r="T108" s="535"/>
      <c r="U108" s="407"/>
      <c r="V108" s="323"/>
      <c r="W108" s="79">
        <f>IF(Y$1="Rejected",P108,IF(Z108="",P108,SUM(P108,Z108)))</f>
        <v>0</v>
      </c>
      <c r="X108" s="79">
        <f>IF(Y$1="Rejected",Q108,IF(AA108="",Q108,SUM(Q108,AA108)))</f>
        <v>0</v>
      </c>
      <c r="Y108" s="110">
        <f>IF(W$1="","",SUM(W108:X108))</f>
        <v>0</v>
      </c>
      <c r="Z108" s="535"/>
      <c r="AA108" s="535"/>
      <c r="AB108" s="407"/>
      <c r="AC108" s="323"/>
      <c r="AD108" s="79">
        <f>IF(AF$1="Rejected",W108,IF(AG108="",W108,SUM(W108,AG108)))</f>
        <v>0</v>
      </c>
      <c r="AE108" s="79">
        <f>IF(AF$1="Rejected",X108,IF(AH108="",X108,SUM(X108,AH108)))</f>
        <v>0</v>
      </c>
      <c r="AF108" s="110">
        <f>IF(AD$1="","",SUM(AD108:AE108))</f>
        <v>0</v>
      </c>
      <c r="AG108" s="535"/>
      <c r="AH108" s="535"/>
      <c r="AI108" s="407"/>
      <c r="AJ108" s="323"/>
      <c r="AK108" s="79">
        <f>IF(AM$1="Rejected",AD108,IF(AN108="",AD108,SUM(AD108,AN108)))</f>
        <v>0</v>
      </c>
      <c r="AL108" s="79">
        <f>IF(AM$1="Rejected",AE108,IF(AO108="",AE108,SUM(AE108,AO108)))</f>
        <v>0</v>
      </c>
      <c r="AM108" s="110">
        <f>IF(AK$1="","",SUM(AK108:AL108))</f>
        <v>0</v>
      </c>
      <c r="AN108" s="535"/>
      <c r="AO108" s="535"/>
      <c r="AP108" s="407"/>
      <c r="AQ108" s="323"/>
      <c r="AR108" s="79">
        <f>IF(AT$1="Rejected",AK108,IF(AU108="",AK108,SUM(AK108,AU108)))</f>
        <v>0</v>
      </c>
      <c r="AS108" s="79">
        <f>IF(AT$1="Rejected",AL108,IF(AV108="",AL108,SUM(AL108,AV108)))</f>
        <v>0</v>
      </c>
      <c r="AT108" s="110">
        <f>IF(AR$1="","",SUM(AR108:AS108))</f>
        <v>0</v>
      </c>
      <c r="AU108" s="535"/>
      <c r="AV108" s="535"/>
      <c r="AW108" s="407"/>
      <c r="AX108" s="323"/>
      <c r="AY108" s="79">
        <f>IF(BA$1="Rejected",AR108,IF(BB108="",AR108,SUM(AR108,BB108)))</f>
        <v>0</v>
      </c>
      <c r="AZ108" s="79">
        <f>IF(BA$1="Rejected",AS108,IF(BC108="",AS108,SUM(AS108,BC108)))</f>
        <v>0</v>
      </c>
      <c r="BA108" s="110">
        <f>IF(AY$1="","",SUM(AY108:AZ108))</f>
        <v>0</v>
      </c>
      <c r="BB108" s="535"/>
      <c r="BC108" s="535"/>
      <c r="BD108" s="407"/>
      <c r="BE108" s="323"/>
      <c r="BF108" s="79">
        <f>IF(BH$1="Rejected",AY108,IF(BI108="",AY108,SUM(AY108,BI108)))</f>
        <v>0</v>
      </c>
      <c r="BG108" s="79">
        <f>IF(BH$1="Rejected",AZ108,IF(BJ108="",AZ108,SUM(AZ108,BJ108)))</f>
        <v>0</v>
      </c>
      <c r="BH108" s="110">
        <f>IF(BF$1="","",SUM(BF108:BG108))</f>
        <v>0</v>
      </c>
      <c r="BI108" s="535"/>
      <c r="BJ108" s="535"/>
      <c r="BK108" s="407"/>
      <c r="BL108" s="323"/>
      <c r="BM108" s="79">
        <f>IF(BO$1="Rejected",BF108,IF(BP108="",BF108,SUM(BF108,BP108)))</f>
        <v>0</v>
      </c>
      <c r="BN108" s="79">
        <f>IF(BO$1="Rejected",BG108,IF(BQ108="",BG108,SUM(BG108,BQ108)))</f>
        <v>0</v>
      </c>
      <c r="BO108" s="110">
        <f>IF(BM$1="","",SUM(BM108:BN108))</f>
        <v>0</v>
      </c>
      <c r="BP108" s="535"/>
      <c r="BQ108" s="535"/>
      <c r="BR108" s="407"/>
      <c r="BS108" s="323"/>
      <c r="BT108" s="79">
        <f>IF(BV$1="Rejected",BM108,IF(BW108="",BM108,SUM(BM108,BW108)))</f>
        <v>0</v>
      </c>
      <c r="BU108" s="79">
        <f>IF(BV$1="Rejected",BN108,IF(BX108="",BN108,SUM(BN108,BX108)))</f>
        <v>0</v>
      </c>
      <c r="BV108" s="110">
        <f>IF(BT$1="","",SUM(BT108:BU108))</f>
        <v>0</v>
      </c>
      <c r="BW108" s="535"/>
      <c r="BX108" s="535"/>
      <c r="BY108" s="407"/>
      <c r="BZ108" s="323"/>
      <c r="CA108" s="79">
        <f>IF(CC$1="Rejected",BT108,IF(CD108="",BT108,SUM(BT108,CD108)))</f>
        <v>0</v>
      </c>
      <c r="CB108" s="79">
        <f>IF(CC$1="Rejected",BU108,IF(CE108="",BU108,SUM(BU108,CE108)))</f>
        <v>0</v>
      </c>
      <c r="CC108" s="110">
        <f>IF(CA$1="","",SUM(CA108:CB108))</f>
        <v>0</v>
      </c>
      <c r="CD108" s="535"/>
      <c r="CE108" s="535"/>
      <c r="CF108" s="407"/>
      <c r="CG108" s="323"/>
      <c r="CH108" s="79">
        <f>IF(CJ$1="Rejected",CA108,IF(CK108="",CA108,SUM(CA108,CK108)))</f>
        <v>0</v>
      </c>
      <c r="CI108" s="79">
        <f>IF(CJ$1="Rejected",CB108,IF(CL108="",CB108,SUM(CB108,CL108)))</f>
        <v>0</v>
      </c>
      <c r="CJ108" s="110">
        <f>IF(CH$1="","",SUM(CH108:CI108))</f>
        <v>0</v>
      </c>
      <c r="CK108" s="535"/>
      <c r="CL108" s="535"/>
      <c r="CM108" s="407"/>
      <c r="CN108" s="323"/>
      <c r="CO108" s="79">
        <f>IF(CQ$1="Rejected",CH108,IF(CR108="",CH108,SUM(CH108,CR108)))</f>
        <v>0</v>
      </c>
      <c r="CP108" s="79">
        <f>IF(CQ$1="Rejected",CI108,IF(CS108="",CI108,SUM(CI108,CS108)))</f>
        <v>0</v>
      </c>
      <c r="CQ108" s="110">
        <f>IF(CO$1="","",SUM(CO108:CP108))</f>
        <v>0</v>
      </c>
      <c r="CR108" s="535"/>
      <c r="CS108" s="535"/>
      <c r="CT108" s="407"/>
      <c r="CU108" s="323"/>
      <c r="CV108" s="79">
        <f>IF(CX$1="Rejected",CO108,IF(CY108="",CO108,SUM(CO108,CY108)))</f>
        <v>0</v>
      </c>
      <c r="CW108" s="79">
        <f>IF(CX$1="Rejected",CP108,IF(CZ108="",CP108,SUM(CP108,CZ108)))</f>
        <v>0</v>
      </c>
      <c r="CX108" s="110">
        <f>IF(CV$1="","",SUM(CV108:CW108))</f>
        <v>0</v>
      </c>
      <c r="CY108" s="535"/>
      <c r="CZ108" s="535"/>
      <c r="DA108" s="407"/>
      <c r="DB108" s="323"/>
      <c r="DC108" s="79">
        <f>IF(DE$1="Rejected",CV108,IF(DF108="",CV108,SUM(CV108,DF108)))</f>
        <v>0</v>
      </c>
      <c r="DD108" s="79">
        <f>IF(DE$1="Rejected",CW108,IF(DG108="",CW108,SUM(CW108,DG108)))</f>
        <v>0</v>
      </c>
      <c r="DE108" s="110">
        <f>IF(DC$1="","",SUM(DC108:DD108))</f>
        <v>0</v>
      </c>
      <c r="DF108" s="535"/>
      <c r="DG108" s="535"/>
      <c r="DH108" s="407"/>
      <c r="DI108" s="323"/>
      <c r="DJ108" s="79">
        <f>IF(DL$1="Rejected",DC108,IF(DM108="",DC108,SUM(DC108,DM108)))</f>
        <v>0</v>
      </c>
      <c r="DK108" s="79">
        <f>IF(DL$1="Rejected",DD108,IF(DN108="",DD108,SUM(DD108,DN108)))</f>
        <v>0</v>
      </c>
      <c r="DL108" s="110">
        <f>IF(DJ$1="","",SUM(DJ108:DK108))</f>
        <v>0</v>
      </c>
      <c r="DM108" s="535"/>
      <c r="DN108" s="535"/>
      <c r="DO108" s="407"/>
      <c r="DP108" s="323"/>
      <c r="DQ108" s="79">
        <f>IF(DS$1="Rejected",DJ108,IF(DT108="",DJ108,SUM(DJ108,DT108)))</f>
        <v>0</v>
      </c>
      <c r="DR108" s="79">
        <f>IF(DS$1="Rejected",DK108,IF(DU108="",DK108,SUM(DK108,DU108)))</f>
        <v>0</v>
      </c>
      <c r="DS108" s="110">
        <f>IF(DQ$1="","",SUM(DQ108:DR108))</f>
        <v>0</v>
      </c>
      <c r="DT108" s="535"/>
      <c r="DU108" s="535"/>
      <c r="DV108" s="407"/>
    </row>
    <row r="109" spans="1:126" outlineLevel="1" x14ac:dyDescent="0.2">
      <c r="A109" s="152" t="s">
        <v>150</v>
      </c>
      <c r="B109" s="157" t="s">
        <v>61</v>
      </c>
      <c r="C109" s="56"/>
      <c r="D109" s="56"/>
      <c r="E109" s="110">
        <f t="shared" si="467"/>
        <v>0</v>
      </c>
      <c r="F109" s="147"/>
      <c r="H109" s="322" t="s">
        <v>365</v>
      </c>
      <c r="I109" s="79">
        <f>IF(K$1="Rejected",C109,IF(L109="",C109,SUM(C109,L109)))</f>
        <v>0</v>
      </c>
      <c r="J109" s="79">
        <f>IF(K$1="Rejected",D109,IF(M109="",D109,SUM(D109,M109)))</f>
        <v>0</v>
      </c>
      <c r="K109" s="110">
        <f>IF(I$1="","",SUM(I109:J109))</f>
        <v>0</v>
      </c>
      <c r="L109" s="535"/>
      <c r="M109" s="535"/>
      <c r="N109" s="407"/>
      <c r="O109" s="323"/>
      <c r="P109" s="79">
        <f>IF(R$1="Rejected",I109,IF(S109="",I109,SUM(I109,S109)))</f>
        <v>0</v>
      </c>
      <c r="Q109" s="79">
        <f>IF(R$1="Rejected",J109,IF(T109="",J109,SUM(J109,T109)))</f>
        <v>0</v>
      </c>
      <c r="R109" s="110">
        <f>IF(P$1="","",SUM(P109:Q109))</f>
        <v>0</v>
      </c>
      <c r="S109" s="535"/>
      <c r="T109" s="535"/>
      <c r="U109" s="407"/>
      <c r="V109" s="323"/>
      <c r="W109" s="79">
        <f>IF(Y$1="Rejected",P109,IF(Z109="",P109,SUM(P109,Z109)))</f>
        <v>0</v>
      </c>
      <c r="X109" s="79">
        <f>IF(Y$1="Rejected",Q109,IF(AA109="",Q109,SUM(Q109,AA109)))</f>
        <v>0</v>
      </c>
      <c r="Y109" s="110">
        <f>IF(W$1="","",SUM(W109:X109))</f>
        <v>0</v>
      </c>
      <c r="Z109" s="535"/>
      <c r="AA109" s="535"/>
      <c r="AB109" s="407"/>
      <c r="AC109" s="323"/>
      <c r="AD109" s="79">
        <f>IF(AF$1="Rejected",W109,IF(AG109="",W109,SUM(W109,AG109)))</f>
        <v>0</v>
      </c>
      <c r="AE109" s="79">
        <f>IF(AF$1="Rejected",X109,IF(AH109="",X109,SUM(X109,AH109)))</f>
        <v>0</v>
      </c>
      <c r="AF109" s="110">
        <f>IF(AD$1="","",SUM(AD109:AE109))</f>
        <v>0</v>
      </c>
      <c r="AG109" s="535"/>
      <c r="AH109" s="535"/>
      <c r="AI109" s="407"/>
      <c r="AJ109" s="323"/>
      <c r="AK109" s="79">
        <f>IF(AM$1="Rejected",AD109,IF(AN109="",AD109,SUM(AD109,AN109)))</f>
        <v>0</v>
      </c>
      <c r="AL109" s="79">
        <f>IF(AM$1="Rejected",AE109,IF(AO109="",AE109,SUM(AE109,AO109)))</f>
        <v>0</v>
      </c>
      <c r="AM109" s="110">
        <f>IF(AK$1="","",SUM(AK109:AL109))</f>
        <v>0</v>
      </c>
      <c r="AN109" s="535"/>
      <c r="AO109" s="535"/>
      <c r="AP109" s="407"/>
      <c r="AQ109" s="323"/>
      <c r="AR109" s="79">
        <f>IF(AT$1="Rejected",AK109,IF(AU109="",AK109,SUM(AK109,AU109)))</f>
        <v>0</v>
      </c>
      <c r="AS109" s="79">
        <f>IF(AT$1="Rejected",AL109,IF(AV109="",AL109,SUM(AL109,AV109)))</f>
        <v>0</v>
      </c>
      <c r="AT109" s="110">
        <f>IF(AR$1="","",SUM(AR109:AS109))</f>
        <v>0</v>
      </c>
      <c r="AU109" s="535"/>
      <c r="AV109" s="535"/>
      <c r="AW109" s="407"/>
      <c r="AX109" s="323"/>
      <c r="AY109" s="79">
        <f>IF(BA$1="Rejected",AR109,IF(BB109="",AR109,SUM(AR109,BB109)))</f>
        <v>0</v>
      </c>
      <c r="AZ109" s="79">
        <f>IF(BA$1="Rejected",AS109,IF(BC109="",AS109,SUM(AS109,BC109)))</f>
        <v>0</v>
      </c>
      <c r="BA109" s="110">
        <f>IF(AY$1="","",SUM(AY109:AZ109))</f>
        <v>0</v>
      </c>
      <c r="BB109" s="535"/>
      <c r="BC109" s="535"/>
      <c r="BD109" s="407"/>
      <c r="BE109" s="323"/>
      <c r="BF109" s="79">
        <f>IF(BH$1="Rejected",AY109,IF(BI109="",AY109,SUM(AY109,BI109)))</f>
        <v>0</v>
      </c>
      <c r="BG109" s="79">
        <f>IF(BH$1="Rejected",AZ109,IF(BJ109="",AZ109,SUM(AZ109,BJ109)))</f>
        <v>0</v>
      </c>
      <c r="BH109" s="110">
        <f>IF(BF$1="","",SUM(BF109:BG109))</f>
        <v>0</v>
      </c>
      <c r="BI109" s="535"/>
      <c r="BJ109" s="535"/>
      <c r="BK109" s="407"/>
      <c r="BL109" s="323"/>
      <c r="BM109" s="79">
        <f>IF(BO$1="Rejected",BF109,IF(BP109="",BF109,SUM(BF109,BP109)))</f>
        <v>0</v>
      </c>
      <c r="BN109" s="79">
        <f>IF(BO$1="Rejected",BG109,IF(BQ109="",BG109,SUM(BG109,BQ109)))</f>
        <v>0</v>
      </c>
      <c r="BO109" s="110">
        <f>IF(BM$1="","",SUM(BM109:BN109))</f>
        <v>0</v>
      </c>
      <c r="BP109" s="535"/>
      <c r="BQ109" s="535"/>
      <c r="BR109" s="407"/>
      <c r="BS109" s="323"/>
      <c r="BT109" s="79">
        <f>IF(BV$1="Rejected",BM109,IF(BW109="",BM109,SUM(BM109,BW109)))</f>
        <v>0</v>
      </c>
      <c r="BU109" s="79">
        <f>IF(BV$1="Rejected",BN109,IF(BX109="",BN109,SUM(BN109,BX109)))</f>
        <v>0</v>
      </c>
      <c r="BV109" s="110">
        <f>IF(BT$1="","",SUM(BT109:BU109))</f>
        <v>0</v>
      </c>
      <c r="BW109" s="535"/>
      <c r="BX109" s="535"/>
      <c r="BY109" s="407"/>
      <c r="BZ109" s="323"/>
      <c r="CA109" s="79">
        <f>IF(CC$1="Rejected",BT109,IF(CD109="",BT109,SUM(BT109,CD109)))</f>
        <v>0</v>
      </c>
      <c r="CB109" s="79">
        <f>IF(CC$1="Rejected",BU109,IF(CE109="",BU109,SUM(BU109,CE109)))</f>
        <v>0</v>
      </c>
      <c r="CC109" s="110">
        <f>IF(CA$1="","",SUM(CA109:CB109))</f>
        <v>0</v>
      </c>
      <c r="CD109" s="535"/>
      <c r="CE109" s="535"/>
      <c r="CF109" s="407"/>
      <c r="CG109" s="323"/>
      <c r="CH109" s="79">
        <f>IF(CJ$1="Rejected",CA109,IF(CK109="",CA109,SUM(CA109,CK109)))</f>
        <v>0</v>
      </c>
      <c r="CI109" s="79">
        <f>IF(CJ$1="Rejected",CB109,IF(CL109="",CB109,SUM(CB109,CL109)))</f>
        <v>0</v>
      </c>
      <c r="CJ109" s="110">
        <f>IF(CH$1="","",SUM(CH109:CI109))</f>
        <v>0</v>
      </c>
      <c r="CK109" s="535"/>
      <c r="CL109" s="535"/>
      <c r="CM109" s="407"/>
      <c r="CN109" s="323"/>
      <c r="CO109" s="79">
        <f>IF(CQ$1="Rejected",CH109,IF(CR109="",CH109,SUM(CH109,CR109)))</f>
        <v>0</v>
      </c>
      <c r="CP109" s="79">
        <f>IF(CQ$1="Rejected",CI109,IF(CS109="",CI109,SUM(CI109,CS109)))</f>
        <v>0</v>
      </c>
      <c r="CQ109" s="110">
        <f>IF(CO$1="","",SUM(CO109:CP109))</f>
        <v>0</v>
      </c>
      <c r="CR109" s="535"/>
      <c r="CS109" s="535"/>
      <c r="CT109" s="407"/>
      <c r="CU109" s="323"/>
      <c r="CV109" s="79">
        <f>IF(CX$1="Rejected",CO109,IF(CY109="",CO109,SUM(CO109,CY109)))</f>
        <v>0</v>
      </c>
      <c r="CW109" s="79">
        <f>IF(CX$1="Rejected",CP109,IF(CZ109="",CP109,SUM(CP109,CZ109)))</f>
        <v>0</v>
      </c>
      <c r="CX109" s="110">
        <f>IF(CV$1="","",SUM(CV109:CW109))</f>
        <v>0</v>
      </c>
      <c r="CY109" s="535"/>
      <c r="CZ109" s="535"/>
      <c r="DA109" s="407"/>
      <c r="DB109" s="323"/>
      <c r="DC109" s="79">
        <f>IF(DE$1="Rejected",CV109,IF(DF109="",CV109,SUM(CV109,DF109)))</f>
        <v>0</v>
      </c>
      <c r="DD109" s="79">
        <f>IF(DE$1="Rejected",CW109,IF(DG109="",CW109,SUM(CW109,DG109)))</f>
        <v>0</v>
      </c>
      <c r="DE109" s="110">
        <f>IF(DC$1="","",SUM(DC109:DD109))</f>
        <v>0</v>
      </c>
      <c r="DF109" s="535"/>
      <c r="DG109" s="535"/>
      <c r="DH109" s="407"/>
      <c r="DI109" s="323"/>
      <c r="DJ109" s="79">
        <f>IF(DL$1="Rejected",DC109,IF(DM109="",DC109,SUM(DC109,DM109)))</f>
        <v>0</v>
      </c>
      <c r="DK109" s="79">
        <f>IF(DL$1="Rejected",DD109,IF(DN109="",DD109,SUM(DD109,DN109)))</f>
        <v>0</v>
      </c>
      <c r="DL109" s="110">
        <f>IF(DJ$1="","",SUM(DJ109:DK109))</f>
        <v>0</v>
      </c>
      <c r="DM109" s="535"/>
      <c r="DN109" s="535"/>
      <c r="DO109" s="407"/>
      <c r="DP109" s="323"/>
      <c r="DQ109" s="79">
        <f>IF(DS$1="Rejected",DJ109,IF(DT109="",DJ109,SUM(DJ109,DT109)))</f>
        <v>0</v>
      </c>
      <c r="DR109" s="79">
        <f>IF(DS$1="Rejected",DK109,IF(DU109="",DK109,SUM(DK109,DU109)))</f>
        <v>0</v>
      </c>
      <c r="DS109" s="110">
        <f>IF(DQ$1="","",SUM(DQ109:DR109))</f>
        <v>0</v>
      </c>
      <c r="DT109" s="535"/>
      <c r="DU109" s="535"/>
      <c r="DV109" s="407"/>
    </row>
    <row r="110" spans="1:126" outlineLevel="1" x14ac:dyDescent="0.2">
      <c r="A110" s="152" t="s">
        <v>150</v>
      </c>
      <c r="B110" s="157" t="s">
        <v>61</v>
      </c>
      <c r="C110" s="56"/>
      <c r="D110" s="56"/>
      <c r="E110" s="110">
        <f t="shared" si="467"/>
        <v>0</v>
      </c>
      <c r="F110" s="147"/>
      <c r="H110" s="322" t="s">
        <v>365</v>
      </c>
      <c r="I110" s="79">
        <f>IF(K$1="Rejected",C110,IF(L110="",C110,SUM(C110,L110)))</f>
        <v>0</v>
      </c>
      <c r="J110" s="79">
        <f>IF(K$1="Rejected",D110,IF(M110="",D110,SUM(D110,M110)))</f>
        <v>0</v>
      </c>
      <c r="K110" s="110">
        <f>IF(I$1="","",SUM(I110:J110))</f>
        <v>0</v>
      </c>
      <c r="L110" s="535"/>
      <c r="M110" s="535"/>
      <c r="N110" s="407"/>
      <c r="O110" s="323"/>
      <c r="P110" s="79">
        <f>IF(R$1="Rejected",I110,IF(S110="",I110,SUM(I110,S110)))</f>
        <v>0</v>
      </c>
      <c r="Q110" s="79">
        <f>IF(R$1="Rejected",J110,IF(T110="",J110,SUM(J110,T110)))</f>
        <v>0</v>
      </c>
      <c r="R110" s="110">
        <f>IF(P$1="","",SUM(P110:Q110))</f>
        <v>0</v>
      </c>
      <c r="S110" s="535"/>
      <c r="T110" s="535"/>
      <c r="U110" s="407"/>
      <c r="V110" s="323"/>
      <c r="W110" s="79">
        <f>IF(Y$1="Rejected",P110,IF(Z110="",P110,SUM(P110,Z110)))</f>
        <v>0</v>
      </c>
      <c r="X110" s="79">
        <f>IF(Y$1="Rejected",Q110,IF(AA110="",Q110,SUM(Q110,AA110)))</f>
        <v>0</v>
      </c>
      <c r="Y110" s="110">
        <f>IF(W$1="","",SUM(W110:X110))</f>
        <v>0</v>
      </c>
      <c r="Z110" s="535"/>
      <c r="AA110" s="535"/>
      <c r="AB110" s="407"/>
      <c r="AC110" s="323"/>
      <c r="AD110" s="79">
        <f>IF(AF$1="Rejected",W110,IF(AG110="",W110,SUM(W110,AG110)))</f>
        <v>0</v>
      </c>
      <c r="AE110" s="79">
        <f>IF(AF$1="Rejected",X110,IF(AH110="",X110,SUM(X110,AH110)))</f>
        <v>0</v>
      </c>
      <c r="AF110" s="110">
        <f>IF(AD$1="","",SUM(AD110:AE110))</f>
        <v>0</v>
      </c>
      <c r="AG110" s="535"/>
      <c r="AH110" s="535"/>
      <c r="AI110" s="407"/>
      <c r="AJ110" s="323"/>
      <c r="AK110" s="79">
        <f>IF(AM$1="Rejected",AD110,IF(AN110="",AD110,SUM(AD110,AN110)))</f>
        <v>0</v>
      </c>
      <c r="AL110" s="79">
        <f>IF(AM$1="Rejected",AE110,IF(AO110="",AE110,SUM(AE110,AO110)))</f>
        <v>0</v>
      </c>
      <c r="AM110" s="110">
        <f>IF(AK$1="","",SUM(AK110:AL110))</f>
        <v>0</v>
      </c>
      <c r="AN110" s="535"/>
      <c r="AO110" s="535"/>
      <c r="AP110" s="407"/>
      <c r="AQ110" s="323"/>
      <c r="AR110" s="79">
        <f>IF(AT$1="Rejected",AK110,IF(AU110="",AK110,SUM(AK110,AU110)))</f>
        <v>0</v>
      </c>
      <c r="AS110" s="79">
        <f>IF(AT$1="Rejected",AL110,IF(AV110="",AL110,SUM(AL110,AV110)))</f>
        <v>0</v>
      </c>
      <c r="AT110" s="110">
        <f>IF(AR$1="","",SUM(AR110:AS110))</f>
        <v>0</v>
      </c>
      <c r="AU110" s="535"/>
      <c r="AV110" s="535"/>
      <c r="AW110" s="407"/>
      <c r="AX110" s="323"/>
      <c r="AY110" s="79">
        <f>IF(BA$1="Rejected",AR110,IF(BB110="",AR110,SUM(AR110,BB110)))</f>
        <v>0</v>
      </c>
      <c r="AZ110" s="79">
        <f>IF(BA$1="Rejected",AS110,IF(BC110="",AS110,SUM(AS110,BC110)))</f>
        <v>0</v>
      </c>
      <c r="BA110" s="110">
        <f>IF(AY$1="","",SUM(AY110:AZ110))</f>
        <v>0</v>
      </c>
      <c r="BB110" s="535"/>
      <c r="BC110" s="535"/>
      <c r="BD110" s="407"/>
      <c r="BE110" s="323"/>
      <c r="BF110" s="79">
        <f>IF(BH$1="Rejected",AY110,IF(BI110="",AY110,SUM(AY110,BI110)))</f>
        <v>0</v>
      </c>
      <c r="BG110" s="79">
        <f>IF(BH$1="Rejected",AZ110,IF(BJ110="",AZ110,SUM(AZ110,BJ110)))</f>
        <v>0</v>
      </c>
      <c r="BH110" s="110">
        <f>IF(BF$1="","",SUM(BF110:BG110))</f>
        <v>0</v>
      </c>
      <c r="BI110" s="535"/>
      <c r="BJ110" s="535"/>
      <c r="BK110" s="407"/>
      <c r="BL110" s="323"/>
      <c r="BM110" s="79">
        <f>IF(BO$1="Rejected",BF110,IF(BP110="",BF110,SUM(BF110,BP110)))</f>
        <v>0</v>
      </c>
      <c r="BN110" s="79">
        <f>IF(BO$1="Rejected",BG110,IF(BQ110="",BG110,SUM(BG110,BQ110)))</f>
        <v>0</v>
      </c>
      <c r="BO110" s="110">
        <f>IF(BM$1="","",SUM(BM110:BN110))</f>
        <v>0</v>
      </c>
      <c r="BP110" s="535"/>
      <c r="BQ110" s="535"/>
      <c r="BR110" s="407"/>
      <c r="BS110" s="323"/>
      <c r="BT110" s="79">
        <f>IF(BV$1="Rejected",BM110,IF(BW110="",BM110,SUM(BM110,BW110)))</f>
        <v>0</v>
      </c>
      <c r="BU110" s="79">
        <f>IF(BV$1="Rejected",BN110,IF(BX110="",BN110,SUM(BN110,BX110)))</f>
        <v>0</v>
      </c>
      <c r="BV110" s="110">
        <f>IF(BT$1="","",SUM(BT110:BU110))</f>
        <v>0</v>
      </c>
      <c r="BW110" s="535"/>
      <c r="BX110" s="535"/>
      <c r="BY110" s="407"/>
      <c r="BZ110" s="323"/>
      <c r="CA110" s="79">
        <f>IF(CC$1="Rejected",BT110,IF(CD110="",BT110,SUM(BT110,CD110)))</f>
        <v>0</v>
      </c>
      <c r="CB110" s="79">
        <f>IF(CC$1="Rejected",BU110,IF(CE110="",BU110,SUM(BU110,CE110)))</f>
        <v>0</v>
      </c>
      <c r="CC110" s="110">
        <f>IF(CA$1="","",SUM(CA110:CB110))</f>
        <v>0</v>
      </c>
      <c r="CD110" s="535"/>
      <c r="CE110" s="535"/>
      <c r="CF110" s="407"/>
      <c r="CG110" s="323"/>
      <c r="CH110" s="79">
        <f>IF(CJ$1="Rejected",CA110,IF(CK110="",CA110,SUM(CA110,CK110)))</f>
        <v>0</v>
      </c>
      <c r="CI110" s="79">
        <f>IF(CJ$1="Rejected",CB110,IF(CL110="",CB110,SUM(CB110,CL110)))</f>
        <v>0</v>
      </c>
      <c r="CJ110" s="110">
        <f>IF(CH$1="","",SUM(CH110:CI110))</f>
        <v>0</v>
      </c>
      <c r="CK110" s="535"/>
      <c r="CL110" s="535"/>
      <c r="CM110" s="407"/>
      <c r="CN110" s="323"/>
      <c r="CO110" s="79">
        <f>IF(CQ$1="Rejected",CH110,IF(CR110="",CH110,SUM(CH110,CR110)))</f>
        <v>0</v>
      </c>
      <c r="CP110" s="79">
        <f>IF(CQ$1="Rejected",CI110,IF(CS110="",CI110,SUM(CI110,CS110)))</f>
        <v>0</v>
      </c>
      <c r="CQ110" s="110">
        <f>IF(CO$1="","",SUM(CO110:CP110))</f>
        <v>0</v>
      </c>
      <c r="CR110" s="535"/>
      <c r="CS110" s="535"/>
      <c r="CT110" s="407"/>
      <c r="CU110" s="323"/>
      <c r="CV110" s="79">
        <f>IF(CX$1="Rejected",CO110,IF(CY110="",CO110,SUM(CO110,CY110)))</f>
        <v>0</v>
      </c>
      <c r="CW110" s="79">
        <f>IF(CX$1="Rejected",CP110,IF(CZ110="",CP110,SUM(CP110,CZ110)))</f>
        <v>0</v>
      </c>
      <c r="CX110" s="110">
        <f>IF(CV$1="","",SUM(CV110:CW110))</f>
        <v>0</v>
      </c>
      <c r="CY110" s="535"/>
      <c r="CZ110" s="535"/>
      <c r="DA110" s="407"/>
      <c r="DB110" s="323"/>
      <c r="DC110" s="79">
        <f>IF(DE$1="Rejected",CV110,IF(DF110="",CV110,SUM(CV110,DF110)))</f>
        <v>0</v>
      </c>
      <c r="DD110" s="79">
        <f>IF(DE$1="Rejected",CW110,IF(DG110="",CW110,SUM(CW110,DG110)))</f>
        <v>0</v>
      </c>
      <c r="DE110" s="110">
        <f>IF(DC$1="","",SUM(DC110:DD110))</f>
        <v>0</v>
      </c>
      <c r="DF110" s="535"/>
      <c r="DG110" s="535"/>
      <c r="DH110" s="407"/>
      <c r="DI110" s="323"/>
      <c r="DJ110" s="79">
        <f>IF(DL$1="Rejected",DC110,IF(DM110="",DC110,SUM(DC110,DM110)))</f>
        <v>0</v>
      </c>
      <c r="DK110" s="79">
        <f>IF(DL$1="Rejected",DD110,IF(DN110="",DD110,SUM(DD110,DN110)))</f>
        <v>0</v>
      </c>
      <c r="DL110" s="110">
        <f>IF(DJ$1="","",SUM(DJ110:DK110))</f>
        <v>0</v>
      </c>
      <c r="DM110" s="535"/>
      <c r="DN110" s="535"/>
      <c r="DO110" s="407"/>
      <c r="DP110" s="323"/>
      <c r="DQ110" s="79">
        <f>IF(DS$1="Rejected",DJ110,IF(DT110="",DJ110,SUM(DJ110,DT110)))</f>
        <v>0</v>
      </c>
      <c r="DR110" s="79">
        <f>IF(DS$1="Rejected",DK110,IF(DU110="",DK110,SUM(DK110,DU110)))</f>
        <v>0</v>
      </c>
      <c r="DS110" s="110">
        <f>IF(DQ$1="","",SUM(DQ110:DR110))</f>
        <v>0</v>
      </c>
      <c r="DT110" s="535"/>
      <c r="DU110" s="535"/>
      <c r="DV110" s="407"/>
    </row>
    <row r="111" spans="1:126" x14ac:dyDescent="0.2">
      <c r="A111" s="100" t="s">
        <v>154</v>
      </c>
      <c r="B111" s="59"/>
      <c r="C111" s="103">
        <f>SUMIF($H107:$H111,MID($H111,3,10),C107:C111)</f>
        <v>0</v>
      </c>
      <c r="D111" s="103">
        <f>SUMIF($H107:$H111,MID($H111,3,10),D107:D111)</f>
        <v>0</v>
      </c>
      <c r="E111" s="103">
        <f t="shared" si="467"/>
        <v>0</v>
      </c>
      <c r="F111" s="147"/>
      <c r="H111" s="322" t="s">
        <v>367</v>
      </c>
      <c r="I111" s="103">
        <f>IF(I$1="","",SUMIF($H108:$H110,MID($H111,3,10),I108:I110))</f>
        <v>0</v>
      </c>
      <c r="J111" s="103">
        <f>IF(I$1="","",SUMIF($H108:$H110,MID($H111,3,10),J108:J110))</f>
        <v>0</v>
      </c>
      <c r="K111" s="103">
        <f>IF(I$1="","",SUM(I111:J111))</f>
        <v>0</v>
      </c>
      <c r="L111" s="488">
        <f>IF(I$1="","",SUMIF($H107:$H111,MID($H111,3,10),L107:L111))</f>
        <v>0</v>
      </c>
      <c r="M111" s="488">
        <f>IF(I$1="","",SUMIF($H107:$H111,MID($H111,3,10),M107:M111))</f>
        <v>0</v>
      </c>
      <c r="N111" s="407"/>
      <c r="O111" s="323"/>
      <c r="P111" s="103">
        <f>IF(P$1="","",SUMIF($H108:$H110,MID($H111,3,10),P108:P110))</f>
        <v>0</v>
      </c>
      <c r="Q111" s="103">
        <f>IF(Q$1="","",SUMIF($H108:$H110,MID($H111,3,10),Q108:Q110))</f>
        <v>0</v>
      </c>
      <c r="R111" s="103">
        <f>IF(P$1="","",SUM(P111:Q111))</f>
        <v>0</v>
      </c>
      <c r="S111" s="489">
        <f>IF(P$1="","",SUMIF($H107:$H111,MID($H111,3,10),S107:S111))</f>
        <v>0</v>
      </c>
      <c r="T111" s="489">
        <f>IF(P$1="","",SUMIF($H107:$H111,MID($H111,3,10),T107:T111))</f>
        <v>0</v>
      </c>
      <c r="U111" s="407"/>
      <c r="V111" s="323"/>
      <c r="W111" s="103">
        <f>IF(W$1="","",SUMIF($H108:$H110,MID($H111,3,10),W108:W110))</f>
        <v>0</v>
      </c>
      <c r="X111" s="103">
        <f>IF(X$1="","",SUMIF($H108:$H110,MID($H111,3,10),X108:X110))</f>
        <v>0</v>
      </c>
      <c r="Y111" s="103">
        <f>IF(W$1="","",SUM(W111:X111))</f>
        <v>0</v>
      </c>
      <c r="Z111" s="489">
        <f>IF(W$1="","",SUMIF($H107:$H111,MID($H111,3,10),Z107:Z111))</f>
        <v>0</v>
      </c>
      <c r="AA111" s="489">
        <f>IF(W$1="","",SUMIF($H107:$H111,MID($H111,3,10),AA107:AA111))</f>
        <v>0</v>
      </c>
      <c r="AB111" s="407"/>
      <c r="AC111" s="323"/>
      <c r="AD111" s="103">
        <f>IF(AD$1="","",SUMIF($H108:$H110,MID($H111,3,10),AD108:AD110))</f>
        <v>0</v>
      </c>
      <c r="AE111" s="103">
        <f>IF(AE$1="","",SUMIF($H108:$H110,MID($H111,3,10),AE108:AE110))</f>
        <v>0</v>
      </c>
      <c r="AF111" s="103">
        <f>IF(AD$1="","",SUM(AD111:AE111))</f>
        <v>0</v>
      </c>
      <c r="AG111" s="489">
        <f>IF(AD$1="","",SUMIF($H107:$H111,MID($H111,3,10),AG107:AG111))</f>
        <v>0</v>
      </c>
      <c r="AH111" s="489">
        <f>IF(AD$1="","",SUMIF($H107:$H111,MID($H111,3,10),AH107:AH111))</f>
        <v>0</v>
      </c>
      <c r="AI111" s="407"/>
      <c r="AJ111" s="323"/>
      <c r="AK111" s="103">
        <f>IF(AK$1="","",SUMIF($H108:$H110,MID($H111,3,10),AK108:AK110))</f>
        <v>0</v>
      </c>
      <c r="AL111" s="103">
        <f>IF(AL$1="","",SUMIF($H108:$H110,MID($H111,3,10),AL108:AL110))</f>
        <v>0</v>
      </c>
      <c r="AM111" s="103">
        <f>IF(AK$1="","",SUM(AK111:AL111))</f>
        <v>0</v>
      </c>
      <c r="AN111" s="489">
        <f>IF(AK$1="","",SUMIF($H107:$H111,MID($H111,3,10),AN107:AN111))</f>
        <v>0</v>
      </c>
      <c r="AO111" s="489">
        <f>IF(AK$1="","",SUMIF($H107:$H111,MID($H111,3,10),AO107:AO111))</f>
        <v>0</v>
      </c>
      <c r="AP111" s="407"/>
      <c r="AQ111" s="323"/>
      <c r="AR111" s="103">
        <f>IF(AR$1="","",SUMIF($H108:$H110,MID($H111,3,10),AR108:AR110))</f>
        <v>0</v>
      </c>
      <c r="AS111" s="103">
        <f>IF(AS$1="","",SUMIF($H108:$H110,MID($H111,3,10),AS108:AS110))</f>
        <v>0</v>
      </c>
      <c r="AT111" s="103">
        <f>IF(AR$1="","",SUM(AR111:AS111))</f>
        <v>0</v>
      </c>
      <c r="AU111" s="489">
        <f>IF(AR$1="","",SUMIF($H107:$H111,MID($H111,3,10),AU107:AU111))</f>
        <v>0</v>
      </c>
      <c r="AV111" s="489">
        <f>IF(AR$1="","",SUMIF($H107:$H111,MID($H111,3,10),AV107:AV111))</f>
        <v>0</v>
      </c>
      <c r="AW111" s="407"/>
      <c r="AX111" s="323"/>
      <c r="AY111" s="103">
        <f>IF(AY$1="","",SUMIF($H108:$H110,MID($H111,3,10),AY108:AY110))</f>
        <v>0</v>
      </c>
      <c r="AZ111" s="103">
        <f>IF(AZ$1="","",SUMIF($H108:$H110,MID($H111,3,10),AZ108:AZ110))</f>
        <v>0</v>
      </c>
      <c r="BA111" s="103">
        <f>IF(AY$1="","",SUM(AY111:AZ111))</f>
        <v>0</v>
      </c>
      <c r="BB111" s="489">
        <f>IF(AY$1="","",SUMIF($H107:$H111,MID($H111,3,10),BB107:BB111))</f>
        <v>0</v>
      </c>
      <c r="BC111" s="489">
        <f>IF(AY$1="","",SUMIF($H107:$H111,MID($H111,3,10),BC107:BC111))</f>
        <v>0</v>
      </c>
      <c r="BD111" s="407"/>
      <c r="BE111" s="323"/>
      <c r="BF111" s="103">
        <f>IF(BF$1="","",SUMIF($H108:$H110,MID($H111,3,10),BF108:BF110))</f>
        <v>0</v>
      </c>
      <c r="BG111" s="103">
        <f>IF(BG$1="","",SUMIF($H108:$H110,MID($H111,3,10),BG108:BG110))</f>
        <v>0</v>
      </c>
      <c r="BH111" s="103">
        <f>IF(BF$1="","",SUM(BF111:BG111))</f>
        <v>0</v>
      </c>
      <c r="BI111" s="489">
        <f>IF(BF$1="","",SUMIF($H107:$H111,MID($H111,3,10),BI107:BI111))</f>
        <v>0</v>
      </c>
      <c r="BJ111" s="489">
        <f>IF(BF$1="","",SUMIF($H107:$H111,MID($H111,3,10),BJ107:BJ111))</f>
        <v>0</v>
      </c>
      <c r="BK111" s="407"/>
      <c r="BL111" s="323"/>
      <c r="BM111" s="103">
        <f>IF(BM$1="","",SUMIF($H108:$H110,MID($H111,3,10),BM108:BM110))</f>
        <v>0</v>
      </c>
      <c r="BN111" s="103">
        <f>IF(BN$1="","",SUMIF($H108:$H110,MID($H111,3,10),BN108:BN110))</f>
        <v>0</v>
      </c>
      <c r="BO111" s="103">
        <f>IF(BM$1="","",SUM(BM111:BN111))</f>
        <v>0</v>
      </c>
      <c r="BP111" s="489">
        <f>IF(BM$1="","",SUMIF($H107:$H111,MID($H111,3,10),BP107:BP111))</f>
        <v>0</v>
      </c>
      <c r="BQ111" s="489">
        <f>IF(BM$1="","",SUMIF($H107:$H111,MID($H111,3,10),BQ107:BQ111))</f>
        <v>0</v>
      </c>
      <c r="BR111" s="407"/>
      <c r="BS111" s="323"/>
      <c r="BT111" s="103">
        <f>IF(BT$1="","",SUMIF($H108:$H110,MID($H111,3,10),BT108:BT110))</f>
        <v>0</v>
      </c>
      <c r="BU111" s="103">
        <f>IF(BU$1="","",SUMIF($H108:$H110,MID($H111,3,10),BU108:BU110))</f>
        <v>0</v>
      </c>
      <c r="BV111" s="103">
        <f>IF(BT$1="","",SUM(BT111:BU111))</f>
        <v>0</v>
      </c>
      <c r="BW111" s="489">
        <f>IF(BT$1="","",SUMIF($H107:$H111,MID($H111,3,10),BW107:BW111))</f>
        <v>0</v>
      </c>
      <c r="BX111" s="489">
        <f>IF(BT$1="","",SUMIF($H107:$H111,MID($H111,3,10),BX107:BX111))</f>
        <v>0</v>
      </c>
      <c r="BY111" s="407"/>
      <c r="BZ111" s="323"/>
      <c r="CA111" s="103">
        <f>IF(CA$1="","",SUMIF($H108:$H110,MID($H111,3,10),CA108:CA110))</f>
        <v>0</v>
      </c>
      <c r="CB111" s="103">
        <f>IF(CB$1="","",SUMIF($H108:$H110,MID($H111,3,10),CB108:CB110))</f>
        <v>0</v>
      </c>
      <c r="CC111" s="103">
        <f>IF(CA$1="","",SUM(CA111:CB111))</f>
        <v>0</v>
      </c>
      <c r="CD111" s="489">
        <f>IF(CA$1="","",SUMIF($H107:$H111,MID($H111,3,10),CD107:CD111))</f>
        <v>0</v>
      </c>
      <c r="CE111" s="489">
        <f>IF(CA$1="","",SUMIF($H107:$H111,MID($H111,3,10),CE107:CE111))</f>
        <v>0</v>
      </c>
      <c r="CF111" s="407"/>
      <c r="CG111" s="323"/>
      <c r="CH111" s="103">
        <f>IF(CH$1="","",SUMIF($H108:$H110,MID($H111,3,10),CH108:CH110))</f>
        <v>0</v>
      </c>
      <c r="CI111" s="103">
        <f>IF(CI$1="","",SUMIF($H108:$H110,MID($H111,3,10),CI108:CI110))</f>
        <v>0</v>
      </c>
      <c r="CJ111" s="103">
        <f>IF(CH$1="","",SUM(CH111:CI111))</f>
        <v>0</v>
      </c>
      <c r="CK111" s="489">
        <f>IF(CH$1="","",SUMIF($H107:$H111,MID($H111,3,10),CK107:CK111))</f>
        <v>0</v>
      </c>
      <c r="CL111" s="489">
        <f>IF(CH$1="","",SUMIF($H107:$H111,MID($H111,3,10),CL107:CL111))</f>
        <v>0</v>
      </c>
      <c r="CM111" s="407"/>
      <c r="CN111" s="323"/>
      <c r="CO111" s="103">
        <f>IF(CO$1="","",SUMIF($H108:$H110,MID($H111,3,10),CO108:CO110))</f>
        <v>0</v>
      </c>
      <c r="CP111" s="103">
        <f>IF(CP$1="","",SUMIF($H108:$H110,MID($H111,3,10),CP108:CP110))</f>
        <v>0</v>
      </c>
      <c r="CQ111" s="103">
        <f>IF(CO$1="","",SUM(CO111:CP111))</f>
        <v>0</v>
      </c>
      <c r="CR111" s="489">
        <f>IF(CO$1="","",SUMIF($H107:$H111,MID($H111,3,10),CR107:CR111))</f>
        <v>0</v>
      </c>
      <c r="CS111" s="489">
        <f>IF(CO$1="","",SUMIF($H107:$H111,MID($H111,3,10),CS107:CS111))</f>
        <v>0</v>
      </c>
      <c r="CT111" s="407"/>
      <c r="CU111" s="323"/>
      <c r="CV111" s="103">
        <f>IF(CV$1="","",SUMIF($H108:$H110,MID($H111,3,10),CV108:CV110))</f>
        <v>0</v>
      </c>
      <c r="CW111" s="103">
        <f>IF(CW$1="","",SUMIF($H108:$H110,MID($H111,3,10),CW108:CW110))</f>
        <v>0</v>
      </c>
      <c r="CX111" s="103">
        <f>IF(CV$1="","",SUM(CV111:CW111))</f>
        <v>0</v>
      </c>
      <c r="CY111" s="489">
        <f>IF(CV$1="","",SUMIF($H107:$H111,MID($H111,3,10),CY107:CY111))</f>
        <v>0</v>
      </c>
      <c r="CZ111" s="489">
        <f>IF(CV$1="","",SUMIF($H107:$H111,MID($H111,3,10),CZ107:CZ111))</f>
        <v>0</v>
      </c>
      <c r="DA111" s="407"/>
      <c r="DB111" s="323"/>
      <c r="DC111" s="103">
        <f>IF(DC$1="","",SUMIF($H108:$H110,MID($H111,3,10),DC108:DC110))</f>
        <v>0</v>
      </c>
      <c r="DD111" s="103">
        <f>IF(DD$1="","",SUMIF($H108:$H110,MID($H111,3,10),DD108:DD110))</f>
        <v>0</v>
      </c>
      <c r="DE111" s="103">
        <f>IF(DC$1="","",SUM(DC111:DD111))</f>
        <v>0</v>
      </c>
      <c r="DF111" s="489">
        <f>IF(DC$1="","",SUMIF($H107:$H111,MID($H111,3,10),DF107:DF111))</f>
        <v>0</v>
      </c>
      <c r="DG111" s="489">
        <f>IF(DC$1="","",SUMIF($H107:$H111,MID($H111,3,10),DG107:DG111))</f>
        <v>0</v>
      </c>
      <c r="DH111" s="407"/>
      <c r="DI111" s="323"/>
      <c r="DJ111" s="103">
        <f>IF(DJ$1="","",SUMIF($H108:$H110,MID($H111,3,10),DJ108:DJ110))</f>
        <v>0</v>
      </c>
      <c r="DK111" s="103">
        <f>IF(DK$1="","",SUMIF($H108:$H110,MID($H111,3,10),DK108:DK110))</f>
        <v>0</v>
      </c>
      <c r="DL111" s="103">
        <f>IF(DJ$1="","",SUM(DJ111:DK111))</f>
        <v>0</v>
      </c>
      <c r="DM111" s="489">
        <f>IF(DJ$1="","",SUMIF($H107:$H111,MID($H111,3,10),DM107:DM111))</f>
        <v>0</v>
      </c>
      <c r="DN111" s="489">
        <f>IF(DJ$1="","",SUMIF($H107:$H111,MID($H111,3,10),DN107:DN111))</f>
        <v>0</v>
      </c>
      <c r="DO111" s="407"/>
      <c r="DP111" s="323"/>
      <c r="DQ111" s="103">
        <f>IF(DQ$1="","",SUMIF($H108:$H110,MID($H111,3,10),DQ108:DQ110))</f>
        <v>0</v>
      </c>
      <c r="DR111" s="103">
        <f>IF(DR$1="","",SUMIF($H108:$H110,MID($H111,3,10),DR108:DR110))</f>
        <v>0</v>
      </c>
      <c r="DS111" s="103">
        <f>IF(DQ$1="","",SUM(DQ111:DR111))</f>
        <v>0</v>
      </c>
      <c r="DT111" s="489">
        <f>IF(DQ$1="","",SUMIF($H107:$H111,MID($H111,3,10),DT107:DT111))</f>
        <v>0</v>
      </c>
      <c r="DU111" s="489">
        <f>IF(DQ$1="","",SUMIF($H107:$H111,MID($H111,3,10),DU107:DU111))</f>
        <v>0</v>
      </c>
      <c r="DV111" s="407"/>
    </row>
    <row r="112" spans="1:126" s="417" customFormat="1" ht="14.25" customHeight="1" thickBot="1" x14ac:dyDescent="0.25">
      <c r="A112" s="332" t="s">
        <v>436</v>
      </c>
      <c r="B112" s="380"/>
      <c r="C112" s="345">
        <f>SUM(C99,C107,C111)</f>
        <v>0</v>
      </c>
      <c r="D112" s="345">
        <f>SUM(D99,D107,D111)</f>
        <v>0</v>
      </c>
      <c r="E112" s="345">
        <f t="shared" si="467"/>
        <v>0</v>
      </c>
      <c r="F112" s="381"/>
      <c r="H112" s="493" t="s">
        <v>366</v>
      </c>
      <c r="I112" s="126">
        <f>IF(I$1="","",SUM(I99,I107,I111))</f>
        <v>0</v>
      </c>
      <c r="J112" s="126">
        <f>IF(I$1="","",SUM(J99,J107,J111))</f>
        <v>0</v>
      </c>
      <c r="K112" s="345">
        <f>IF(I$1="","",SUM(K99,K107,K111))</f>
        <v>0</v>
      </c>
      <c r="L112" s="526">
        <f>IF(I$1="","",SUM(L99,L107,L111))</f>
        <v>0</v>
      </c>
      <c r="M112" s="526">
        <f>IF(I$1="","",SUM(M99,M107,M111))</f>
        <v>0</v>
      </c>
      <c r="N112" s="381"/>
      <c r="O112" s="418"/>
      <c r="P112" s="126">
        <f>IF(P$1="","",SUM(P99,P107,P111))</f>
        <v>0</v>
      </c>
      <c r="Q112" s="126">
        <f>IF(P$1="","",SUM(Q99,Q107,Q111))</f>
        <v>0</v>
      </c>
      <c r="R112" s="345">
        <f>IF(P$1="","",SUM(R99,R107,R111))</f>
        <v>0</v>
      </c>
      <c r="S112" s="345">
        <f>IF(P$1="","",SUM(S99,S107,S111))</f>
        <v>0</v>
      </c>
      <c r="T112" s="345">
        <f>IF(P$1="","",SUM(T99,T107,T111))</f>
        <v>0</v>
      </c>
      <c r="U112" s="381"/>
      <c r="V112" s="418"/>
      <c r="W112" s="126">
        <f>IF(W$1="","",SUM(W99,W107,W111))</f>
        <v>0</v>
      </c>
      <c r="X112" s="126">
        <f>IF(W$1="","",SUM(X99,X107,X111))</f>
        <v>0</v>
      </c>
      <c r="Y112" s="345">
        <f>IF(W$1="","",SUM(Y99,Y107,Y111))</f>
        <v>0</v>
      </c>
      <c r="Z112" s="345">
        <f>IF(W$1="","",SUM(Z99,Z107,Z111))</f>
        <v>0</v>
      </c>
      <c r="AA112" s="345">
        <f>IF(W$1="","",SUM(AA99,AA107,AA111))</f>
        <v>0</v>
      </c>
      <c r="AB112" s="381"/>
      <c r="AC112" s="418"/>
      <c r="AD112" s="126">
        <f>IF(AD$1="","",SUM(AD99,AD107,AD111))</f>
        <v>0</v>
      </c>
      <c r="AE112" s="126">
        <f>IF(AD$1="","",SUM(AE99,AE107,AE111))</f>
        <v>0</v>
      </c>
      <c r="AF112" s="345">
        <f>IF(AD$1="","",SUM(AF99,AF107,AF111))</f>
        <v>0</v>
      </c>
      <c r="AG112" s="345">
        <f>IF(AD$1="","",SUM(AG99,AG107,AG111))</f>
        <v>0</v>
      </c>
      <c r="AH112" s="345">
        <f>IF(AD$1="","",SUM(AH99,AH107,AH111))</f>
        <v>0</v>
      </c>
      <c r="AI112" s="381"/>
      <c r="AJ112" s="418"/>
      <c r="AK112" s="126">
        <f>IF(AK$1="","",SUM(AK99,AK107,AK111))</f>
        <v>0</v>
      </c>
      <c r="AL112" s="126">
        <f>IF(AK$1="","",SUM(AL99,AL107,AL111))</f>
        <v>0</v>
      </c>
      <c r="AM112" s="345">
        <f>IF(AK$1="","",SUM(AM99,AM107,AM111))</f>
        <v>0</v>
      </c>
      <c r="AN112" s="345">
        <f>IF(AK$1="","",SUM(AN99,AN107,AN111))</f>
        <v>0</v>
      </c>
      <c r="AO112" s="345">
        <f>IF(AK$1="","",SUM(AO99,AO107,AO111))</f>
        <v>0</v>
      </c>
      <c r="AP112" s="381"/>
      <c r="AQ112" s="418"/>
      <c r="AR112" s="126">
        <f>IF(AR$1="","",SUM(AR99,AR107,AR111))</f>
        <v>0</v>
      </c>
      <c r="AS112" s="126">
        <f>IF(AR$1="","",SUM(AS99,AS107,AS111))</f>
        <v>0</v>
      </c>
      <c r="AT112" s="345">
        <f>IF(AR$1="","",SUM(AT99,AT107,AT111))</f>
        <v>0</v>
      </c>
      <c r="AU112" s="345">
        <f>IF(AR$1="","",SUM(AU99,AU107,AU111))</f>
        <v>0</v>
      </c>
      <c r="AV112" s="345">
        <f>IF(AR$1="","",SUM(AV99,AV107,AV111))</f>
        <v>0</v>
      </c>
      <c r="AW112" s="381"/>
      <c r="AX112" s="418"/>
      <c r="AY112" s="126">
        <f>IF(AY$1="","",SUM(AY99,AY107,AY111))</f>
        <v>0</v>
      </c>
      <c r="AZ112" s="126">
        <f>IF(AY$1="","",SUM(AZ99,AZ107,AZ111))</f>
        <v>0</v>
      </c>
      <c r="BA112" s="345">
        <f>IF(AY$1="","",SUM(BA99,BA107,BA111))</f>
        <v>0</v>
      </c>
      <c r="BB112" s="345">
        <f>IF(AY$1="","",SUM(BB99,BB107,BB111))</f>
        <v>0</v>
      </c>
      <c r="BC112" s="345">
        <f>IF(AY$1="","",SUM(BC99,BC107,BC111))</f>
        <v>0</v>
      </c>
      <c r="BD112" s="381"/>
      <c r="BE112" s="418"/>
      <c r="BF112" s="126">
        <f>IF(BF$1="","",SUM(BF99,BF107,BF111))</f>
        <v>0</v>
      </c>
      <c r="BG112" s="126">
        <f>IF(BF$1="","",SUM(BG99,BG107,BG111))</f>
        <v>0</v>
      </c>
      <c r="BH112" s="345">
        <f>IF(BF$1="","",SUM(BH99,BH107,BH111))</f>
        <v>0</v>
      </c>
      <c r="BI112" s="345">
        <f>IF(BF$1="","",SUM(BI99,BI107,BI111))</f>
        <v>0</v>
      </c>
      <c r="BJ112" s="345">
        <f>IF(BF$1="","",SUM(BJ99,BJ107,BJ111))</f>
        <v>0</v>
      </c>
      <c r="BK112" s="381"/>
      <c r="BL112" s="418"/>
      <c r="BM112" s="126">
        <f>IF(BM$1="","",SUM(BM99,BM107,BM111))</f>
        <v>0</v>
      </c>
      <c r="BN112" s="126">
        <f>IF(BM$1="","",SUM(BN99,BN107,BN111))</f>
        <v>0</v>
      </c>
      <c r="BO112" s="345">
        <f>IF(BM$1="","",SUM(BO99,BO107,BO111))</f>
        <v>0</v>
      </c>
      <c r="BP112" s="345">
        <f>IF(BM$1="","",SUM(BP99,BP107,BP111))</f>
        <v>0</v>
      </c>
      <c r="BQ112" s="345">
        <f>IF(BM$1="","",SUM(BQ99,BQ107,BQ111))</f>
        <v>0</v>
      </c>
      <c r="BR112" s="381"/>
      <c r="BS112" s="418"/>
      <c r="BT112" s="126">
        <f>IF(BT$1="","",SUM(BT99,BT107,BT111))</f>
        <v>0</v>
      </c>
      <c r="BU112" s="126">
        <f>IF(BT$1="","",SUM(BU99,BU107,BU111))</f>
        <v>0</v>
      </c>
      <c r="BV112" s="345">
        <f>IF(BT$1="","",SUM(BV99,BV107,BV111))</f>
        <v>0</v>
      </c>
      <c r="BW112" s="345">
        <f>IF(BT$1="","",SUM(BW99,BW107,BW111))</f>
        <v>0</v>
      </c>
      <c r="BX112" s="345">
        <f>IF(BT$1="","",SUM(BX99,BX107,BX111))</f>
        <v>0</v>
      </c>
      <c r="BY112" s="381"/>
      <c r="BZ112" s="418"/>
      <c r="CA112" s="126">
        <f>IF(CA$1="","",SUM(CA99,CA107,CA111))</f>
        <v>0</v>
      </c>
      <c r="CB112" s="126">
        <f>IF(CA$1="","",SUM(CB99,CB107,CB111))</f>
        <v>0</v>
      </c>
      <c r="CC112" s="345">
        <f>IF(CA$1="","",SUM(CC99,CC107,CC111))</f>
        <v>0</v>
      </c>
      <c r="CD112" s="345">
        <f>IF(CA$1="","",SUM(CD99,CD107,CD111))</f>
        <v>0</v>
      </c>
      <c r="CE112" s="345">
        <f>IF(CA$1="","",SUM(CE99,CE107,CE111))</f>
        <v>0</v>
      </c>
      <c r="CF112" s="381"/>
      <c r="CG112" s="418"/>
      <c r="CH112" s="126">
        <f>IF(CH$1="","",SUM(CH99,CH107,CH111))</f>
        <v>0</v>
      </c>
      <c r="CI112" s="126">
        <f>IF(CH$1="","",SUM(CI99,CI107,CI111))</f>
        <v>0</v>
      </c>
      <c r="CJ112" s="345">
        <f>IF(CH$1="","",SUM(CJ99,CJ107,CJ111))</f>
        <v>0</v>
      </c>
      <c r="CK112" s="345">
        <f>IF(CH$1="","",SUM(CK99,CK107,CK111))</f>
        <v>0</v>
      </c>
      <c r="CL112" s="345">
        <f>IF(CH$1="","",SUM(CL99,CL107,CL111))</f>
        <v>0</v>
      </c>
      <c r="CM112" s="381"/>
      <c r="CN112" s="418"/>
      <c r="CO112" s="126">
        <f>IF(CO$1="","",SUM(CO99,CO107,CO111))</f>
        <v>0</v>
      </c>
      <c r="CP112" s="126">
        <f>IF(CO$1="","",SUM(CP99,CP107,CP111))</f>
        <v>0</v>
      </c>
      <c r="CQ112" s="345">
        <f>IF(CO$1="","",SUM(CQ99,CQ107,CQ111))</f>
        <v>0</v>
      </c>
      <c r="CR112" s="345">
        <f>IF(CO$1="","",SUM(CR99,CR107,CR111))</f>
        <v>0</v>
      </c>
      <c r="CS112" s="345">
        <f>IF(CO$1="","",SUM(CS99,CS107,CS111))</f>
        <v>0</v>
      </c>
      <c r="CT112" s="381"/>
      <c r="CU112" s="418"/>
      <c r="CV112" s="126">
        <f>IF(CV$1="","",SUM(CV99,CV107,CV111))</f>
        <v>0</v>
      </c>
      <c r="CW112" s="126">
        <f>IF(CV$1="","",SUM(CW99,CW107,CW111))</f>
        <v>0</v>
      </c>
      <c r="CX112" s="345">
        <f>IF(CV$1="","",SUM(CX99,CX107,CX111))</f>
        <v>0</v>
      </c>
      <c r="CY112" s="345">
        <f>IF(CV$1="","",SUM(CY99,CY107,CY111))</f>
        <v>0</v>
      </c>
      <c r="CZ112" s="345">
        <f>IF(CV$1="","",SUM(CZ99,CZ107,CZ111))</f>
        <v>0</v>
      </c>
      <c r="DA112" s="381"/>
      <c r="DB112" s="418"/>
      <c r="DC112" s="126">
        <f>IF(DC$1="","",SUM(DC99,DC107,DC111))</f>
        <v>0</v>
      </c>
      <c r="DD112" s="126">
        <f>IF(DC$1="","",SUM(DD99,DD107,DD111))</f>
        <v>0</v>
      </c>
      <c r="DE112" s="345">
        <f>IF(DC$1="","",SUM(DE99,DE107,DE111))</f>
        <v>0</v>
      </c>
      <c r="DF112" s="345">
        <f>IF(DC$1="","",SUM(DF99,DF107,DF111))</f>
        <v>0</v>
      </c>
      <c r="DG112" s="345">
        <f>IF(DC$1="","",SUM(DG99,DG107,DG111))</f>
        <v>0</v>
      </c>
      <c r="DH112" s="381"/>
      <c r="DI112" s="418"/>
      <c r="DJ112" s="126">
        <f>IF(DJ$1="","",SUM(DJ99,DJ107,DJ111))</f>
        <v>0</v>
      </c>
      <c r="DK112" s="126">
        <f>IF(DJ$1="","",SUM(DK99,DK107,DK111))</f>
        <v>0</v>
      </c>
      <c r="DL112" s="345">
        <f>IF(DJ$1="","",SUM(DL99,DL107,DL111))</f>
        <v>0</v>
      </c>
      <c r="DM112" s="345">
        <f>IF(DJ$1="","",SUM(DM99,DM107,DM111))</f>
        <v>0</v>
      </c>
      <c r="DN112" s="345">
        <f>IF(DJ$1="","",SUM(DN99,DN107,DN111))</f>
        <v>0</v>
      </c>
      <c r="DO112" s="381"/>
      <c r="DP112" s="418"/>
      <c r="DQ112" s="126">
        <f>IF(DQ$1="","",SUM(DQ99,DQ107,DQ111))</f>
        <v>0</v>
      </c>
      <c r="DR112" s="126">
        <f>IF(DQ$1="","",SUM(DR99,DR107,DR111))</f>
        <v>0</v>
      </c>
      <c r="DS112" s="345">
        <f>IF(DQ$1="","",SUM(DS99,DS107,DS111))</f>
        <v>0</v>
      </c>
      <c r="DT112" s="345">
        <f>IF(DQ$1="","",SUM(DT99,DT107,DT111))</f>
        <v>0</v>
      </c>
      <c r="DU112" s="345">
        <f>IF(DQ$1="","",SUM(DU99,DU107,DU111))</f>
        <v>0</v>
      </c>
      <c r="DV112" s="381"/>
    </row>
    <row r="113" spans="1:126" ht="18" customHeight="1" x14ac:dyDescent="0.25">
      <c r="A113" s="721" t="s">
        <v>190</v>
      </c>
      <c r="B113" s="722"/>
      <c r="C113" s="722"/>
      <c r="D113" s="722"/>
      <c r="E113" s="722"/>
      <c r="F113" s="723"/>
      <c r="H113" s="322"/>
      <c r="I113" s="492"/>
      <c r="J113" s="492"/>
      <c r="K113" s="492"/>
      <c r="L113" s="711" t="str">
        <f>$A113</f>
        <v>Telecommunication Site &lt; Name, Location &gt;</v>
      </c>
      <c r="M113" s="712"/>
      <c r="N113" s="712"/>
      <c r="O113" s="323"/>
      <c r="P113" s="492"/>
      <c r="Q113" s="492"/>
      <c r="R113" s="492"/>
      <c r="S113" s="711" t="str">
        <f>$A113</f>
        <v>Telecommunication Site &lt; Name, Location &gt;</v>
      </c>
      <c r="T113" s="712"/>
      <c r="U113" s="712"/>
      <c r="V113" s="323"/>
      <c r="W113" s="492"/>
      <c r="X113" s="492"/>
      <c r="Y113" s="492"/>
      <c r="Z113" s="711" t="str">
        <f>$A113</f>
        <v>Telecommunication Site &lt; Name, Location &gt;</v>
      </c>
      <c r="AA113" s="712"/>
      <c r="AB113" s="712"/>
      <c r="AC113" s="323"/>
      <c r="AD113" s="492"/>
      <c r="AE113" s="492"/>
      <c r="AF113" s="492"/>
      <c r="AG113" s="711" t="str">
        <f>$A113</f>
        <v>Telecommunication Site &lt; Name, Location &gt;</v>
      </c>
      <c r="AH113" s="712"/>
      <c r="AI113" s="712"/>
      <c r="AJ113" s="323"/>
      <c r="AK113" s="492"/>
      <c r="AL113" s="492"/>
      <c r="AM113" s="492"/>
      <c r="AN113" s="711" t="str">
        <f>$A113</f>
        <v>Telecommunication Site &lt; Name, Location &gt;</v>
      </c>
      <c r="AO113" s="712"/>
      <c r="AP113" s="712"/>
      <c r="AQ113" s="323"/>
      <c r="AR113" s="492"/>
      <c r="AS113" s="492"/>
      <c r="AT113" s="492"/>
      <c r="AU113" s="711" t="str">
        <f>$A113</f>
        <v>Telecommunication Site &lt; Name, Location &gt;</v>
      </c>
      <c r="AV113" s="712"/>
      <c r="AW113" s="712"/>
      <c r="AX113" s="323"/>
      <c r="AY113" s="492"/>
      <c r="AZ113" s="492"/>
      <c r="BA113" s="492"/>
      <c r="BB113" s="711" t="str">
        <f>$A113</f>
        <v>Telecommunication Site &lt; Name, Location &gt;</v>
      </c>
      <c r="BC113" s="712"/>
      <c r="BD113" s="712"/>
      <c r="BE113" s="323"/>
      <c r="BF113" s="492"/>
      <c r="BG113" s="492"/>
      <c r="BH113" s="492"/>
      <c r="BI113" s="711" t="str">
        <f>$A113</f>
        <v>Telecommunication Site &lt; Name, Location &gt;</v>
      </c>
      <c r="BJ113" s="712"/>
      <c r="BK113" s="712"/>
      <c r="BL113" s="323"/>
      <c r="BM113" s="492"/>
      <c r="BN113" s="492"/>
      <c r="BO113" s="492"/>
      <c r="BP113" s="711" t="str">
        <f>$A113</f>
        <v>Telecommunication Site &lt; Name, Location &gt;</v>
      </c>
      <c r="BQ113" s="712"/>
      <c r="BR113" s="712"/>
      <c r="BS113" s="323"/>
      <c r="BT113" s="492"/>
      <c r="BU113" s="492"/>
      <c r="BV113" s="492"/>
      <c r="BW113" s="711" t="str">
        <f>$A113</f>
        <v>Telecommunication Site &lt; Name, Location &gt;</v>
      </c>
      <c r="BX113" s="712"/>
      <c r="BY113" s="712"/>
      <c r="BZ113" s="323"/>
      <c r="CA113" s="492"/>
      <c r="CB113" s="492"/>
      <c r="CC113" s="492"/>
      <c r="CD113" s="711" t="str">
        <f>$A113</f>
        <v>Telecommunication Site &lt; Name, Location &gt;</v>
      </c>
      <c r="CE113" s="712"/>
      <c r="CF113" s="712"/>
      <c r="CG113" s="323"/>
      <c r="CH113" s="492"/>
      <c r="CI113" s="492"/>
      <c r="CJ113" s="492"/>
      <c r="CK113" s="492"/>
      <c r="CL113" s="492"/>
      <c r="CM113" s="413"/>
      <c r="CN113" s="323"/>
      <c r="CO113" s="492"/>
      <c r="CP113" s="492"/>
      <c r="CQ113" s="492"/>
      <c r="CR113" s="492"/>
      <c r="CS113" s="492"/>
      <c r="CT113" s="413"/>
      <c r="CU113" s="323"/>
      <c r="CV113" s="492"/>
      <c r="CW113" s="492"/>
      <c r="CX113" s="492"/>
      <c r="CY113" s="711" t="str">
        <f>$A113</f>
        <v>Telecommunication Site &lt; Name, Location &gt;</v>
      </c>
      <c r="CZ113" s="712"/>
      <c r="DA113" s="712"/>
      <c r="DB113" s="323"/>
      <c r="DC113" s="492"/>
      <c r="DD113" s="492"/>
      <c r="DE113" s="492"/>
      <c r="DF113" s="711" t="str">
        <f>$A113</f>
        <v>Telecommunication Site &lt; Name, Location &gt;</v>
      </c>
      <c r="DG113" s="712"/>
      <c r="DH113" s="712"/>
      <c r="DI113" s="323"/>
      <c r="DJ113" s="492"/>
      <c r="DK113" s="492"/>
      <c r="DL113" s="492"/>
      <c r="DM113" s="711" t="str">
        <f>$A113</f>
        <v>Telecommunication Site &lt; Name, Location &gt;</v>
      </c>
      <c r="DN113" s="712"/>
      <c r="DO113" s="712"/>
      <c r="DP113" s="323"/>
      <c r="DQ113" s="492"/>
      <c r="DR113" s="492"/>
      <c r="DS113" s="492"/>
      <c r="DT113" s="711" t="str">
        <f>$A113</f>
        <v>Telecommunication Site &lt; Name, Location &gt;</v>
      </c>
      <c r="DU113" s="712"/>
      <c r="DV113" s="712"/>
    </row>
    <row r="114" spans="1:126" ht="14.25" customHeight="1" x14ac:dyDescent="0.2">
      <c r="A114" s="125" t="s">
        <v>79</v>
      </c>
      <c r="B114" s="118"/>
      <c r="C114" s="118"/>
      <c r="D114" s="118"/>
      <c r="E114" s="118"/>
      <c r="F114" s="119"/>
      <c r="G114" s="18" t="s">
        <v>221</v>
      </c>
      <c r="H114" s="320"/>
      <c r="I114" s="460"/>
      <c r="J114" s="461"/>
      <c r="K114" s="461"/>
      <c r="L114" s="477"/>
      <c r="M114" s="477"/>
      <c r="N114" s="404"/>
      <c r="O114" s="323"/>
      <c r="P114" s="460"/>
      <c r="Q114" s="461"/>
      <c r="R114" s="461"/>
      <c r="S114" s="477"/>
      <c r="T114" s="477"/>
      <c r="U114" s="404"/>
      <c r="V114" s="323"/>
      <c r="W114" s="460"/>
      <c r="X114" s="461"/>
      <c r="Y114" s="461"/>
      <c r="Z114" s="477"/>
      <c r="AA114" s="477"/>
      <c r="AB114" s="404"/>
      <c r="AC114" s="323"/>
      <c r="AD114" s="460"/>
      <c r="AE114" s="461"/>
      <c r="AF114" s="461"/>
      <c r="AG114" s="477"/>
      <c r="AH114" s="477"/>
      <c r="AI114" s="404"/>
      <c r="AJ114" s="323"/>
      <c r="AK114" s="460"/>
      <c r="AL114" s="461"/>
      <c r="AM114" s="461"/>
      <c r="AN114" s="477"/>
      <c r="AO114" s="477"/>
      <c r="AP114" s="404"/>
      <c r="AQ114" s="323"/>
      <c r="AR114" s="460"/>
      <c r="AS114" s="461"/>
      <c r="AT114" s="461"/>
      <c r="AU114" s="477"/>
      <c r="AV114" s="477"/>
      <c r="AW114" s="404"/>
      <c r="AX114" s="323"/>
      <c r="AY114" s="460"/>
      <c r="AZ114" s="461"/>
      <c r="BA114" s="461"/>
      <c r="BB114" s="477"/>
      <c r="BC114" s="477"/>
      <c r="BD114" s="404"/>
      <c r="BE114" s="323"/>
      <c r="BF114" s="460"/>
      <c r="BG114" s="461"/>
      <c r="BH114" s="461"/>
      <c r="BI114" s="477"/>
      <c r="BJ114" s="477"/>
      <c r="BK114" s="404"/>
      <c r="BL114" s="323"/>
      <c r="BM114" s="460"/>
      <c r="BN114" s="461"/>
      <c r="BO114" s="461"/>
      <c r="BP114" s="477"/>
      <c r="BQ114" s="477"/>
      <c r="BR114" s="404"/>
      <c r="BS114" s="323"/>
      <c r="BT114" s="460"/>
      <c r="BU114" s="461"/>
      <c r="BV114" s="461"/>
      <c r="BW114" s="477"/>
      <c r="BX114" s="477"/>
      <c r="BY114" s="404"/>
      <c r="BZ114" s="323"/>
      <c r="CA114" s="460"/>
      <c r="CB114" s="461"/>
      <c r="CC114" s="461"/>
      <c r="CD114" s="477"/>
      <c r="CE114" s="477"/>
      <c r="CF114" s="404"/>
      <c r="CG114" s="323"/>
      <c r="CH114" s="460"/>
      <c r="CI114" s="461"/>
      <c r="CJ114" s="461"/>
      <c r="CK114" s="477"/>
      <c r="CL114" s="477"/>
      <c r="CM114" s="404"/>
      <c r="CN114" s="323"/>
      <c r="CO114" s="460"/>
      <c r="CP114" s="461"/>
      <c r="CQ114" s="461"/>
      <c r="CR114" s="477"/>
      <c r="CS114" s="477"/>
      <c r="CT114" s="404"/>
      <c r="CU114" s="323"/>
      <c r="CV114" s="460"/>
      <c r="CW114" s="461"/>
      <c r="CX114" s="461"/>
      <c r="CY114" s="477"/>
      <c r="CZ114" s="477"/>
      <c r="DA114" s="404"/>
      <c r="DB114" s="323"/>
      <c r="DC114" s="460"/>
      <c r="DD114" s="461"/>
      <c r="DE114" s="461"/>
      <c r="DF114" s="477"/>
      <c r="DG114" s="477"/>
      <c r="DH114" s="404"/>
      <c r="DI114" s="323"/>
      <c r="DJ114" s="460"/>
      <c r="DK114" s="461"/>
      <c r="DL114" s="461"/>
      <c r="DM114" s="477"/>
      <c r="DN114" s="477"/>
      <c r="DO114" s="404"/>
      <c r="DP114" s="323"/>
      <c r="DQ114" s="460"/>
      <c r="DR114" s="461"/>
      <c r="DS114" s="461"/>
      <c r="DT114" s="477"/>
      <c r="DU114" s="477"/>
      <c r="DV114" s="404"/>
    </row>
    <row r="115" spans="1:126" outlineLevel="1" x14ac:dyDescent="0.2">
      <c r="A115" s="335" t="s">
        <v>267</v>
      </c>
      <c r="B115" s="157" t="s">
        <v>30</v>
      </c>
      <c r="C115" s="56"/>
      <c r="D115" s="56"/>
      <c r="E115" s="110">
        <f t="shared" ref="E115:E121" si="519">SUM(C115:D115)</f>
        <v>0</v>
      </c>
      <c r="F115" s="208"/>
      <c r="G115" s="18" t="s">
        <v>268</v>
      </c>
      <c r="H115" s="320" t="s">
        <v>363</v>
      </c>
      <c r="I115" s="79">
        <f t="shared" ref="I115:I120" si="520">IF(K$1="Rejected",C115,IF(L115="",C115,SUM(C115,L115)))</f>
        <v>0</v>
      </c>
      <c r="J115" s="79">
        <f t="shared" ref="J115:J120" si="521">IF(K$1="Rejected",D115,IF(M115="",D115,SUM(D115,M115)))</f>
        <v>0</v>
      </c>
      <c r="K115" s="110">
        <f t="shared" ref="K115:K121" si="522">IF(I$1="","",SUM(I115:J115))</f>
        <v>0</v>
      </c>
      <c r="L115" s="534"/>
      <c r="M115" s="534"/>
      <c r="N115" s="382"/>
      <c r="O115" s="323"/>
      <c r="P115" s="79">
        <f t="shared" ref="P115:P120" si="523">IF(R$1="Rejected",I115,IF(S115="",I115,SUM(I115,S115)))</f>
        <v>0</v>
      </c>
      <c r="Q115" s="79">
        <f t="shared" ref="Q115:Q120" si="524">IF(R$1="Rejected",J115,IF(T115="",J115,SUM(J115,T115)))</f>
        <v>0</v>
      </c>
      <c r="R115" s="110">
        <f t="shared" ref="R115:R121" si="525">IF(P$1="","",SUM(P115:Q115))</f>
        <v>0</v>
      </c>
      <c r="S115" s="534"/>
      <c r="T115" s="534"/>
      <c r="U115" s="382"/>
      <c r="V115" s="323"/>
      <c r="W115" s="79">
        <f t="shared" ref="W115:W120" si="526">IF(Y$1="Rejected",P115,IF(Z115="",P115,SUM(P115,Z115)))</f>
        <v>0</v>
      </c>
      <c r="X115" s="79">
        <f t="shared" ref="X115:X120" si="527">IF(Y$1="Rejected",Q115,IF(AA115="",Q115,SUM(Q115,AA115)))</f>
        <v>0</v>
      </c>
      <c r="Y115" s="110">
        <f t="shared" ref="Y115:Y121" si="528">IF(W$1="","",SUM(W115:X115))</f>
        <v>0</v>
      </c>
      <c r="Z115" s="534"/>
      <c r="AA115" s="534"/>
      <c r="AB115" s="382"/>
      <c r="AC115" s="323"/>
      <c r="AD115" s="79">
        <f t="shared" ref="AD115:AD120" si="529">IF(AF$1="Rejected",W115,IF(AG115="",W115,SUM(W115,AG115)))</f>
        <v>0</v>
      </c>
      <c r="AE115" s="79">
        <f t="shared" ref="AE115:AE120" si="530">IF(AF$1="Rejected",X115,IF(AH115="",X115,SUM(X115,AH115)))</f>
        <v>0</v>
      </c>
      <c r="AF115" s="110">
        <f t="shared" ref="AF115:AF121" si="531">IF(AD$1="","",SUM(AD115:AE115))</f>
        <v>0</v>
      </c>
      <c r="AG115" s="534"/>
      <c r="AH115" s="534"/>
      <c r="AI115" s="382"/>
      <c r="AJ115" s="323"/>
      <c r="AK115" s="79">
        <f t="shared" ref="AK115:AK120" si="532">IF(AM$1="Rejected",AD115,IF(AN115="",AD115,SUM(AD115,AN115)))</f>
        <v>0</v>
      </c>
      <c r="AL115" s="79">
        <f t="shared" ref="AL115:AL120" si="533">IF(AM$1="Rejected",AE115,IF(AO115="",AE115,SUM(AE115,AO115)))</f>
        <v>0</v>
      </c>
      <c r="AM115" s="110">
        <f t="shared" ref="AM115:AM121" si="534">IF(AK$1="","",SUM(AK115:AL115))</f>
        <v>0</v>
      </c>
      <c r="AN115" s="534"/>
      <c r="AO115" s="534"/>
      <c r="AP115" s="382"/>
      <c r="AQ115" s="323"/>
      <c r="AR115" s="79">
        <f t="shared" ref="AR115:AR120" si="535">IF(AT$1="Rejected",AK115,IF(AU115="",AK115,SUM(AK115,AU115)))</f>
        <v>0</v>
      </c>
      <c r="AS115" s="79">
        <f t="shared" ref="AS115:AS120" si="536">IF(AT$1="Rejected",AL115,IF(AV115="",AL115,SUM(AL115,AV115)))</f>
        <v>0</v>
      </c>
      <c r="AT115" s="110">
        <f t="shared" ref="AT115:AT121" si="537">IF(AR$1="","",SUM(AR115:AS115))</f>
        <v>0</v>
      </c>
      <c r="AU115" s="534"/>
      <c r="AV115" s="534"/>
      <c r="AW115" s="382"/>
      <c r="AX115" s="323"/>
      <c r="AY115" s="79">
        <f t="shared" ref="AY115:AY120" si="538">IF(BA$1="Rejected",AR115,IF(BB115="",AR115,SUM(AR115,BB115)))</f>
        <v>0</v>
      </c>
      <c r="AZ115" s="79">
        <f t="shared" ref="AZ115:AZ120" si="539">IF(BA$1="Rejected",AS115,IF(BC115="",AS115,SUM(AS115,BC115)))</f>
        <v>0</v>
      </c>
      <c r="BA115" s="110">
        <f t="shared" ref="BA115:BA121" si="540">IF(AY$1="","",SUM(AY115:AZ115))</f>
        <v>0</v>
      </c>
      <c r="BB115" s="534"/>
      <c r="BC115" s="534"/>
      <c r="BD115" s="382"/>
      <c r="BE115" s="323"/>
      <c r="BF115" s="79">
        <f t="shared" ref="BF115:BF120" si="541">IF(BH$1="Rejected",AY115,IF(BI115="",AY115,SUM(AY115,BI115)))</f>
        <v>0</v>
      </c>
      <c r="BG115" s="79">
        <f t="shared" ref="BG115:BG120" si="542">IF(BH$1="Rejected",AZ115,IF(BJ115="",AZ115,SUM(AZ115,BJ115)))</f>
        <v>0</v>
      </c>
      <c r="BH115" s="110">
        <f t="shared" ref="BH115:BH121" si="543">IF(BF$1="","",SUM(BF115:BG115))</f>
        <v>0</v>
      </c>
      <c r="BI115" s="534"/>
      <c r="BJ115" s="534"/>
      <c r="BK115" s="382"/>
      <c r="BL115" s="323"/>
      <c r="BM115" s="79">
        <f t="shared" ref="BM115:BM120" si="544">IF(BO$1="Rejected",BF115,IF(BP115="",BF115,SUM(BF115,BP115)))</f>
        <v>0</v>
      </c>
      <c r="BN115" s="79">
        <f t="shared" ref="BN115:BN120" si="545">IF(BO$1="Rejected",BG115,IF(BQ115="",BG115,SUM(BG115,BQ115)))</f>
        <v>0</v>
      </c>
      <c r="BO115" s="110">
        <f t="shared" ref="BO115:BO121" si="546">IF(BM$1="","",SUM(BM115:BN115))</f>
        <v>0</v>
      </c>
      <c r="BP115" s="534"/>
      <c r="BQ115" s="534"/>
      <c r="BR115" s="382"/>
      <c r="BS115" s="323"/>
      <c r="BT115" s="79">
        <f t="shared" ref="BT115:BT120" si="547">IF(BV$1="Rejected",BM115,IF(BW115="",BM115,SUM(BM115,BW115)))</f>
        <v>0</v>
      </c>
      <c r="BU115" s="79">
        <f t="shared" ref="BU115:BU120" si="548">IF(BV$1="Rejected",BN115,IF(BX115="",BN115,SUM(BN115,BX115)))</f>
        <v>0</v>
      </c>
      <c r="BV115" s="110">
        <f t="shared" ref="BV115:BV121" si="549">IF(BT$1="","",SUM(BT115:BU115))</f>
        <v>0</v>
      </c>
      <c r="BW115" s="534"/>
      <c r="BX115" s="534"/>
      <c r="BY115" s="382"/>
      <c r="BZ115" s="323"/>
      <c r="CA115" s="79">
        <f t="shared" ref="CA115:CA120" si="550">IF(CC$1="Rejected",BT115,IF(CD115="",BT115,SUM(BT115,CD115)))</f>
        <v>0</v>
      </c>
      <c r="CB115" s="79">
        <f t="shared" ref="CB115:CB120" si="551">IF(CC$1="Rejected",BU115,IF(CE115="",BU115,SUM(BU115,CE115)))</f>
        <v>0</v>
      </c>
      <c r="CC115" s="110">
        <f t="shared" ref="CC115:CC121" si="552">IF(CA$1="","",SUM(CA115:CB115))</f>
        <v>0</v>
      </c>
      <c r="CD115" s="534"/>
      <c r="CE115" s="534"/>
      <c r="CF115" s="382"/>
      <c r="CG115" s="323"/>
      <c r="CH115" s="79">
        <f t="shared" ref="CH115:CH120" si="553">IF(CJ$1="Rejected",CA115,IF(CK115="",CA115,SUM(CA115,CK115)))</f>
        <v>0</v>
      </c>
      <c r="CI115" s="79">
        <f t="shared" ref="CI115:CI120" si="554">IF(CJ$1="Rejected",CB115,IF(CL115="",CB115,SUM(CB115,CL115)))</f>
        <v>0</v>
      </c>
      <c r="CJ115" s="110">
        <f t="shared" ref="CJ115:CJ121" si="555">IF(CH$1="","",SUM(CH115:CI115))</f>
        <v>0</v>
      </c>
      <c r="CK115" s="534"/>
      <c r="CL115" s="534"/>
      <c r="CM115" s="382"/>
      <c r="CN115" s="323"/>
      <c r="CO115" s="79">
        <f t="shared" ref="CO115:CO120" si="556">IF(CQ$1="Rejected",CH115,IF(CR115="",CH115,SUM(CH115,CR115)))</f>
        <v>0</v>
      </c>
      <c r="CP115" s="79">
        <f t="shared" ref="CP115:CP120" si="557">IF(CQ$1="Rejected",CI115,IF(CS115="",CI115,SUM(CI115,CS115)))</f>
        <v>0</v>
      </c>
      <c r="CQ115" s="110">
        <f t="shared" ref="CQ115:CQ121" si="558">IF(CO$1="","",SUM(CO115:CP115))</f>
        <v>0</v>
      </c>
      <c r="CR115" s="534"/>
      <c r="CS115" s="534"/>
      <c r="CT115" s="382"/>
      <c r="CU115" s="323"/>
      <c r="CV115" s="79">
        <f t="shared" ref="CV115:CV120" si="559">IF(CX$1="Rejected",CO115,IF(CY115="",CO115,SUM(CO115,CY115)))</f>
        <v>0</v>
      </c>
      <c r="CW115" s="79">
        <f t="shared" ref="CW115:CW120" si="560">IF(CX$1="Rejected",CP115,IF(CZ115="",CP115,SUM(CP115,CZ115)))</f>
        <v>0</v>
      </c>
      <c r="CX115" s="110">
        <f t="shared" ref="CX115:CX121" si="561">IF(CV$1="","",SUM(CV115:CW115))</f>
        <v>0</v>
      </c>
      <c r="CY115" s="534"/>
      <c r="CZ115" s="534"/>
      <c r="DA115" s="382"/>
      <c r="DB115" s="323"/>
      <c r="DC115" s="79">
        <f t="shared" ref="DC115:DC120" si="562">IF(DE$1="Rejected",CV115,IF(DF115="",CV115,SUM(CV115,DF115)))</f>
        <v>0</v>
      </c>
      <c r="DD115" s="79">
        <f t="shared" ref="DD115:DD120" si="563">IF(DE$1="Rejected",CW115,IF(DG115="",CW115,SUM(CW115,DG115)))</f>
        <v>0</v>
      </c>
      <c r="DE115" s="110">
        <f t="shared" ref="DE115:DE121" si="564">IF(DC$1="","",SUM(DC115:DD115))</f>
        <v>0</v>
      </c>
      <c r="DF115" s="534"/>
      <c r="DG115" s="534"/>
      <c r="DH115" s="382"/>
      <c r="DI115" s="323"/>
      <c r="DJ115" s="79">
        <f t="shared" ref="DJ115:DJ120" si="565">IF(DL$1="Rejected",DC115,IF(DM115="",DC115,SUM(DC115,DM115)))</f>
        <v>0</v>
      </c>
      <c r="DK115" s="79">
        <f t="shared" ref="DK115:DK120" si="566">IF(DL$1="Rejected",DD115,IF(DN115="",DD115,SUM(DD115,DN115)))</f>
        <v>0</v>
      </c>
      <c r="DL115" s="110">
        <f t="shared" ref="DL115:DL121" si="567">IF(DJ$1="","",SUM(DJ115:DK115))</f>
        <v>0</v>
      </c>
      <c r="DM115" s="534"/>
      <c r="DN115" s="534"/>
      <c r="DO115" s="382"/>
      <c r="DP115" s="323"/>
      <c r="DQ115" s="79">
        <f t="shared" ref="DQ115:DQ120" si="568">IF(DS$1="Rejected",DJ115,IF(DT115="",DJ115,SUM(DJ115,DT115)))</f>
        <v>0</v>
      </c>
      <c r="DR115" s="79">
        <f t="shared" ref="DR115:DR120" si="569">IF(DS$1="Rejected",DK115,IF(DU115="",DK115,SUM(DK115,DU115)))</f>
        <v>0</v>
      </c>
      <c r="DS115" s="110">
        <f t="shared" ref="DS115:DS121" si="570">IF(DQ$1="","",SUM(DQ115:DR115))</f>
        <v>0</v>
      </c>
      <c r="DT115" s="534"/>
      <c r="DU115" s="534"/>
      <c r="DV115" s="382"/>
    </row>
    <row r="116" spans="1:126" outlineLevel="1" x14ac:dyDescent="0.2">
      <c r="A116" s="333" t="s">
        <v>14</v>
      </c>
      <c r="B116" s="157"/>
      <c r="C116" s="56"/>
      <c r="D116" s="56"/>
      <c r="E116" s="110">
        <f t="shared" si="519"/>
        <v>0</v>
      </c>
      <c r="F116" s="147"/>
      <c r="G116" s="18"/>
      <c r="H116" s="322" t="s">
        <v>363</v>
      </c>
      <c r="I116" s="79">
        <f t="shared" si="520"/>
        <v>0</v>
      </c>
      <c r="J116" s="79">
        <f t="shared" si="521"/>
        <v>0</v>
      </c>
      <c r="K116" s="110">
        <f t="shared" si="522"/>
        <v>0</v>
      </c>
      <c r="L116" s="535"/>
      <c r="M116" s="535"/>
      <c r="N116" s="407"/>
      <c r="O116" s="323"/>
      <c r="P116" s="79">
        <f t="shared" si="523"/>
        <v>0</v>
      </c>
      <c r="Q116" s="79">
        <f t="shared" si="524"/>
        <v>0</v>
      </c>
      <c r="R116" s="110">
        <f t="shared" si="525"/>
        <v>0</v>
      </c>
      <c r="S116" s="535"/>
      <c r="T116" s="535"/>
      <c r="U116" s="407"/>
      <c r="V116" s="323"/>
      <c r="W116" s="79">
        <f t="shared" si="526"/>
        <v>0</v>
      </c>
      <c r="X116" s="79">
        <f t="shared" si="527"/>
        <v>0</v>
      </c>
      <c r="Y116" s="110">
        <f t="shared" si="528"/>
        <v>0</v>
      </c>
      <c r="Z116" s="535"/>
      <c r="AA116" s="535"/>
      <c r="AB116" s="407"/>
      <c r="AC116" s="323"/>
      <c r="AD116" s="79">
        <f t="shared" si="529"/>
        <v>0</v>
      </c>
      <c r="AE116" s="79">
        <f t="shared" si="530"/>
        <v>0</v>
      </c>
      <c r="AF116" s="110">
        <f t="shared" si="531"/>
        <v>0</v>
      </c>
      <c r="AG116" s="535"/>
      <c r="AH116" s="535"/>
      <c r="AI116" s="407"/>
      <c r="AJ116" s="323"/>
      <c r="AK116" s="79">
        <f t="shared" si="532"/>
        <v>0</v>
      </c>
      <c r="AL116" s="79">
        <f t="shared" si="533"/>
        <v>0</v>
      </c>
      <c r="AM116" s="110">
        <f t="shared" si="534"/>
        <v>0</v>
      </c>
      <c r="AN116" s="535"/>
      <c r="AO116" s="535"/>
      <c r="AP116" s="407"/>
      <c r="AQ116" s="323"/>
      <c r="AR116" s="79">
        <f t="shared" si="535"/>
        <v>0</v>
      </c>
      <c r="AS116" s="79">
        <f t="shared" si="536"/>
        <v>0</v>
      </c>
      <c r="AT116" s="110">
        <f t="shared" si="537"/>
        <v>0</v>
      </c>
      <c r="AU116" s="535"/>
      <c r="AV116" s="535"/>
      <c r="AW116" s="407"/>
      <c r="AX116" s="323"/>
      <c r="AY116" s="79">
        <f t="shared" si="538"/>
        <v>0</v>
      </c>
      <c r="AZ116" s="79">
        <f t="shared" si="539"/>
        <v>0</v>
      </c>
      <c r="BA116" s="110">
        <f t="shared" si="540"/>
        <v>0</v>
      </c>
      <c r="BB116" s="535"/>
      <c r="BC116" s="535"/>
      <c r="BD116" s="407"/>
      <c r="BE116" s="323"/>
      <c r="BF116" s="79">
        <f t="shared" si="541"/>
        <v>0</v>
      </c>
      <c r="BG116" s="79">
        <f t="shared" si="542"/>
        <v>0</v>
      </c>
      <c r="BH116" s="110">
        <f t="shared" si="543"/>
        <v>0</v>
      </c>
      <c r="BI116" s="535"/>
      <c r="BJ116" s="535"/>
      <c r="BK116" s="407"/>
      <c r="BL116" s="323"/>
      <c r="BM116" s="79">
        <f t="shared" si="544"/>
        <v>0</v>
      </c>
      <c r="BN116" s="79">
        <f t="shared" si="545"/>
        <v>0</v>
      </c>
      <c r="BO116" s="110">
        <f t="shared" si="546"/>
        <v>0</v>
      </c>
      <c r="BP116" s="535"/>
      <c r="BQ116" s="535"/>
      <c r="BR116" s="407"/>
      <c r="BS116" s="323"/>
      <c r="BT116" s="79">
        <f t="shared" si="547"/>
        <v>0</v>
      </c>
      <c r="BU116" s="79">
        <f t="shared" si="548"/>
        <v>0</v>
      </c>
      <c r="BV116" s="110">
        <f t="shared" si="549"/>
        <v>0</v>
      </c>
      <c r="BW116" s="535"/>
      <c r="BX116" s="535"/>
      <c r="BY116" s="407"/>
      <c r="BZ116" s="323"/>
      <c r="CA116" s="79">
        <f t="shared" si="550"/>
        <v>0</v>
      </c>
      <c r="CB116" s="79">
        <f t="shared" si="551"/>
        <v>0</v>
      </c>
      <c r="CC116" s="110">
        <f t="shared" si="552"/>
        <v>0</v>
      </c>
      <c r="CD116" s="535"/>
      <c r="CE116" s="535"/>
      <c r="CF116" s="407"/>
      <c r="CG116" s="323"/>
      <c r="CH116" s="79">
        <f t="shared" si="553"/>
        <v>0</v>
      </c>
      <c r="CI116" s="79">
        <f t="shared" si="554"/>
        <v>0</v>
      </c>
      <c r="CJ116" s="110">
        <f t="shared" si="555"/>
        <v>0</v>
      </c>
      <c r="CK116" s="535"/>
      <c r="CL116" s="535"/>
      <c r="CM116" s="407"/>
      <c r="CN116" s="323"/>
      <c r="CO116" s="79">
        <f t="shared" si="556"/>
        <v>0</v>
      </c>
      <c r="CP116" s="79">
        <f t="shared" si="557"/>
        <v>0</v>
      </c>
      <c r="CQ116" s="110">
        <f t="shared" si="558"/>
        <v>0</v>
      </c>
      <c r="CR116" s="535"/>
      <c r="CS116" s="535"/>
      <c r="CT116" s="407"/>
      <c r="CU116" s="323"/>
      <c r="CV116" s="79">
        <f t="shared" si="559"/>
        <v>0</v>
      </c>
      <c r="CW116" s="79">
        <f t="shared" si="560"/>
        <v>0</v>
      </c>
      <c r="CX116" s="110">
        <f t="shared" si="561"/>
        <v>0</v>
      </c>
      <c r="CY116" s="535"/>
      <c r="CZ116" s="535"/>
      <c r="DA116" s="407"/>
      <c r="DB116" s="323"/>
      <c r="DC116" s="79">
        <f t="shared" si="562"/>
        <v>0</v>
      </c>
      <c r="DD116" s="79">
        <f t="shared" si="563"/>
        <v>0</v>
      </c>
      <c r="DE116" s="110">
        <f t="shared" si="564"/>
        <v>0</v>
      </c>
      <c r="DF116" s="535"/>
      <c r="DG116" s="535"/>
      <c r="DH116" s="407"/>
      <c r="DI116" s="323"/>
      <c r="DJ116" s="79">
        <f t="shared" si="565"/>
        <v>0</v>
      </c>
      <c r="DK116" s="79">
        <f t="shared" si="566"/>
        <v>0</v>
      </c>
      <c r="DL116" s="110">
        <f t="shared" si="567"/>
        <v>0</v>
      </c>
      <c r="DM116" s="535"/>
      <c r="DN116" s="535"/>
      <c r="DO116" s="407"/>
      <c r="DP116" s="323"/>
      <c r="DQ116" s="79">
        <f t="shared" si="568"/>
        <v>0</v>
      </c>
      <c r="DR116" s="79">
        <f t="shared" si="569"/>
        <v>0</v>
      </c>
      <c r="DS116" s="110">
        <f t="shared" si="570"/>
        <v>0</v>
      </c>
      <c r="DT116" s="535"/>
      <c r="DU116" s="535"/>
      <c r="DV116" s="407"/>
    </row>
    <row r="117" spans="1:126" outlineLevel="1" x14ac:dyDescent="0.2">
      <c r="A117" s="334" t="s">
        <v>163</v>
      </c>
      <c r="B117" s="157" t="s">
        <v>29</v>
      </c>
      <c r="C117" s="56"/>
      <c r="D117" s="56"/>
      <c r="E117" s="110">
        <f t="shared" si="519"/>
        <v>0</v>
      </c>
      <c r="F117" s="147"/>
      <c r="G117" s="18" t="s">
        <v>162</v>
      </c>
      <c r="H117" s="322" t="s">
        <v>363</v>
      </c>
      <c r="I117" s="79">
        <f t="shared" si="520"/>
        <v>0</v>
      </c>
      <c r="J117" s="79">
        <f t="shared" si="521"/>
        <v>0</v>
      </c>
      <c r="K117" s="110">
        <f t="shared" si="522"/>
        <v>0</v>
      </c>
      <c r="L117" s="535"/>
      <c r="M117" s="535"/>
      <c r="N117" s="407"/>
      <c r="O117" s="323"/>
      <c r="P117" s="79">
        <f t="shared" si="523"/>
        <v>0</v>
      </c>
      <c r="Q117" s="79">
        <f t="shared" si="524"/>
        <v>0</v>
      </c>
      <c r="R117" s="110">
        <f t="shared" si="525"/>
        <v>0</v>
      </c>
      <c r="S117" s="535"/>
      <c r="T117" s="535"/>
      <c r="U117" s="407"/>
      <c r="V117" s="323"/>
      <c r="W117" s="79">
        <f t="shared" si="526"/>
        <v>0</v>
      </c>
      <c r="X117" s="79">
        <f t="shared" si="527"/>
        <v>0</v>
      </c>
      <c r="Y117" s="110">
        <f t="shared" si="528"/>
        <v>0</v>
      </c>
      <c r="Z117" s="535"/>
      <c r="AA117" s="535"/>
      <c r="AB117" s="407"/>
      <c r="AC117" s="323"/>
      <c r="AD117" s="79">
        <f t="shared" si="529"/>
        <v>0</v>
      </c>
      <c r="AE117" s="79">
        <f t="shared" si="530"/>
        <v>0</v>
      </c>
      <c r="AF117" s="110">
        <f t="shared" si="531"/>
        <v>0</v>
      </c>
      <c r="AG117" s="535"/>
      <c r="AH117" s="535"/>
      <c r="AI117" s="407"/>
      <c r="AJ117" s="323"/>
      <c r="AK117" s="79">
        <f t="shared" si="532"/>
        <v>0</v>
      </c>
      <c r="AL117" s="79">
        <f t="shared" si="533"/>
        <v>0</v>
      </c>
      <c r="AM117" s="110">
        <f t="shared" si="534"/>
        <v>0</v>
      </c>
      <c r="AN117" s="535"/>
      <c r="AO117" s="535"/>
      <c r="AP117" s="407"/>
      <c r="AQ117" s="323"/>
      <c r="AR117" s="79">
        <f t="shared" si="535"/>
        <v>0</v>
      </c>
      <c r="AS117" s="79">
        <f t="shared" si="536"/>
        <v>0</v>
      </c>
      <c r="AT117" s="110">
        <f t="shared" si="537"/>
        <v>0</v>
      </c>
      <c r="AU117" s="535"/>
      <c r="AV117" s="535"/>
      <c r="AW117" s="407"/>
      <c r="AX117" s="323"/>
      <c r="AY117" s="79">
        <f t="shared" si="538"/>
        <v>0</v>
      </c>
      <c r="AZ117" s="79">
        <f t="shared" si="539"/>
        <v>0</v>
      </c>
      <c r="BA117" s="110">
        <f t="shared" si="540"/>
        <v>0</v>
      </c>
      <c r="BB117" s="535"/>
      <c r="BC117" s="535"/>
      <c r="BD117" s="407"/>
      <c r="BE117" s="323"/>
      <c r="BF117" s="79">
        <f t="shared" si="541"/>
        <v>0</v>
      </c>
      <c r="BG117" s="79">
        <f t="shared" si="542"/>
        <v>0</v>
      </c>
      <c r="BH117" s="110">
        <f t="shared" si="543"/>
        <v>0</v>
      </c>
      <c r="BI117" s="535"/>
      <c r="BJ117" s="535"/>
      <c r="BK117" s="407"/>
      <c r="BL117" s="323"/>
      <c r="BM117" s="79">
        <f t="shared" si="544"/>
        <v>0</v>
      </c>
      <c r="BN117" s="79">
        <f t="shared" si="545"/>
        <v>0</v>
      </c>
      <c r="BO117" s="110">
        <f t="shared" si="546"/>
        <v>0</v>
      </c>
      <c r="BP117" s="535"/>
      <c r="BQ117" s="535"/>
      <c r="BR117" s="407"/>
      <c r="BS117" s="323"/>
      <c r="BT117" s="79">
        <f t="shared" si="547"/>
        <v>0</v>
      </c>
      <c r="BU117" s="79">
        <f t="shared" si="548"/>
        <v>0</v>
      </c>
      <c r="BV117" s="110">
        <f t="shared" si="549"/>
        <v>0</v>
      </c>
      <c r="BW117" s="535"/>
      <c r="BX117" s="535"/>
      <c r="BY117" s="407"/>
      <c r="BZ117" s="323"/>
      <c r="CA117" s="79">
        <f t="shared" si="550"/>
        <v>0</v>
      </c>
      <c r="CB117" s="79">
        <f t="shared" si="551"/>
        <v>0</v>
      </c>
      <c r="CC117" s="110">
        <f t="shared" si="552"/>
        <v>0</v>
      </c>
      <c r="CD117" s="535"/>
      <c r="CE117" s="535"/>
      <c r="CF117" s="407"/>
      <c r="CG117" s="323"/>
      <c r="CH117" s="79">
        <f t="shared" si="553"/>
        <v>0</v>
      </c>
      <c r="CI117" s="79">
        <f t="shared" si="554"/>
        <v>0</v>
      </c>
      <c r="CJ117" s="110">
        <f t="shared" si="555"/>
        <v>0</v>
      </c>
      <c r="CK117" s="535"/>
      <c r="CL117" s="535"/>
      <c r="CM117" s="407"/>
      <c r="CN117" s="323"/>
      <c r="CO117" s="79">
        <f t="shared" si="556"/>
        <v>0</v>
      </c>
      <c r="CP117" s="79">
        <f t="shared" si="557"/>
        <v>0</v>
      </c>
      <c r="CQ117" s="110">
        <f t="shared" si="558"/>
        <v>0</v>
      </c>
      <c r="CR117" s="535"/>
      <c r="CS117" s="535"/>
      <c r="CT117" s="407"/>
      <c r="CU117" s="323"/>
      <c r="CV117" s="79">
        <f t="shared" si="559"/>
        <v>0</v>
      </c>
      <c r="CW117" s="79">
        <f t="shared" si="560"/>
        <v>0</v>
      </c>
      <c r="CX117" s="110">
        <f t="shared" si="561"/>
        <v>0</v>
      </c>
      <c r="CY117" s="535"/>
      <c r="CZ117" s="535"/>
      <c r="DA117" s="407"/>
      <c r="DB117" s="323"/>
      <c r="DC117" s="79">
        <f t="shared" si="562"/>
        <v>0</v>
      </c>
      <c r="DD117" s="79">
        <f t="shared" si="563"/>
        <v>0</v>
      </c>
      <c r="DE117" s="110">
        <f t="shared" si="564"/>
        <v>0</v>
      </c>
      <c r="DF117" s="535"/>
      <c r="DG117" s="535"/>
      <c r="DH117" s="407"/>
      <c r="DI117" s="323"/>
      <c r="DJ117" s="79">
        <f t="shared" si="565"/>
        <v>0</v>
      </c>
      <c r="DK117" s="79">
        <f t="shared" si="566"/>
        <v>0</v>
      </c>
      <c r="DL117" s="110">
        <f t="shared" si="567"/>
        <v>0</v>
      </c>
      <c r="DM117" s="535"/>
      <c r="DN117" s="535"/>
      <c r="DO117" s="407"/>
      <c r="DP117" s="323"/>
      <c r="DQ117" s="79">
        <f t="shared" si="568"/>
        <v>0</v>
      </c>
      <c r="DR117" s="79">
        <f t="shared" si="569"/>
        <v>0</v>
      </c>
      <c r="DS117" s="110">
        <f t="shared" si="570"/>
        <v>0</v>
      </c>
      <c r="DT117" s="535"/>
      <c r="DU117" s="535"/>
      <c r="DV117" s="407"/>
    </row>
    <row r="118" spans="1:126" outlineLevel="1" x14ac:dyDescent="0.2">
      <c r="A118" s="333" t="s">
        <v>32</v>
      </c>
      <c r="B118" s="157" t="s">
        <v>31</v>
      </c>
      <c r="C118" s="56"/>
      <c r="D118" s="56"/>
      <c r="E118" s="110">
        <f t="shared" si="519"/>
        <v>0</v>
      </c>
      <c r="F118" s="147"/>
      <c r="H118" s="322" t="s">
        <v>363</v>
      </c>
      <c r="I118" s="79">
        <f t="shared" si="520"/>
        <v>0</v>
      </c>
      <c r="J118" s="79">
        <f t="shared" si="521"/>
        <v>0</v>
      </c>
      <c r="K118" s="110">
        <f t="shared" si="522"/>
        <v>0</v>
      </c>
      <c r="L118" s="535"/>
      <c r="M118" s="535"/>
      <c r="N118" s="407"/>
      <c r="O118" s="323"/>
      <c r="P118" s="79">
        <f t="shared" si="523"/>
        <v>0</v>
      </c>
      <c r="Q118" s="79">
        <f t="shared" si="524"/>
        <v>0</v>
      </c>
      <c r="R118" s="110">
        <f t="shared" si="525"/>
        <v>0</v>
      </c>
      <c r="S118" s="535"/>
      <c r="T118" s="535"/>
      <c r="U118" s="407"/>
      <c r="V118" s="323"/>
      <c r="W118" s="79">
        <f t="shared" si="526"/>
        <v>0</v>
      </c>
      <c r="X118" s="79">
        <f t="shared" si="527"/>
        <v>0</v>
      </c>
      <c r="Y118" s="110">
        <f t="shared" si="528"/>
        <v>0</v>
      </c>
      <c r="Z118" s="535"/>
      <c r="AA118" s="535"/>
      <c r="AB118" s="407"/>
      <c r="AC118" s="323"/>
      <c r="AD118" s="79">
        <f t="shared" si="529"/>
        <v>0</v>
      </c>
      <c r="AE118" s="79">
        <f t="shared" si="530"/>
        <v>0</v>
      </c>
      <c r="AF118" s="110">
        <f t="shared" si="531"/>
        <v>0</v>
      </c>
      <c r="AG118" s="535"/>
      <c r="AH118" s="535"/>
      <c r="AI118" s="407"/>
      <c r="AJ118" s="323"/>
      <c r="AK118" s="79">
        <f t="shared" si="532"/>
        <v>0</v>
      </c>
      <c r="AL118" s="79">
        <f t="shared" si="533"/>
        <v>0</v>
      </c>
      <c r="AM118" s="110">
        <f t="shared" si="534"/>
        <v>0</v>
      </c>
      <c r="AN118" s="535"/>
      <c r="AO118" s="535"/>
      <c r="AP118" s="407"/>
      <c r="AQ118" s="323"/>
      <c r="AR118" s="79">
        <f t="shared" si="535"/>
        <v>0</v>
      </c>
      <c r="AS118" s="79">
        <f t="shared" si="536"/>
        <v>0</v>
      </c>
      <c r="AT118" s="110">
        <f t="shared" si="537"/>
        <v>0</v>
      </c>
      <c r="AU118" s="535"/>
      <c r="AV118" s="535"/>
      <c r="AW118" s="407"/>
      <c r="AX118" s="323"/>
      <c r="AY118" s="79">
        <f t="shared" si="538"/>
        <v>0</v>
      </c>
      <c r="AZ118" s="79">
        <f t="shared" si="539"/>
        <v>0</v>
      </c>
      <c r="BA118" s="110">
        <f t="shared" si="540"/>
        <v>0</v>
      </c>
      <c r="BB118" s="535"/>
      <c r="BC118" s="535"/>
      <c r="BD118" s="407"/>
      <c r="BE118" s="323"/>
      <c r="BF118" s="79">
        <f t="shared" si="541"/>
        <v>0</v>
      </c>
      <c r="BG118" s="79">
        <f t="shared" si="542"/>
        <v>0</v>
      </c>
      <c r="BH118" s="110">
        <f t="shared" si="543"/>
        <v>0</v>
      </c>
      <c r="BI118" s="535"/>
      <c r="BJ118" s="535"/>
      <c r="BK118" s="407"/>
      <c r="BL118" s="323"/>
      <c r="BM118" s="79">
        <f t="shared" si="544"/>
        <v>0</v>
      </c>
      <c r="BN118" s="79">
        <f t="shared" si="545"/>
        <v>0</v>
      </c>
      <c r="BO118" s="110">
        <f t="shared" si="546"/>
        <v>0</v>
      </c>
      <c r="BP118" s="535"/>
      <c r="BQ118" s="535"/>
      <c r="BR118" s="407"/>
      <c r="BS118" s="323"/>
      <c r="BT118" s="79">
        <f t="shared" si="547"/>
        <v>0</v>
      </c>
      <c r="BU118" s="79">
        <f t="shared" si="548"/>
        <v>0</v>
      </c>
      <c r="BV118" s="110">
        <f t="shared" si="549"/>
        <v>0</v>
      </c>
      <c r="BW118" s="535"/>
      <c r="BX118" s="535"/>
      <c r="BY118" s="407"/>
      <c r="BZ118" s="323"/>
      <c r="CA118" s="79">
        <f t="shared" si="550"/>
        <v>0</v>
      </c>
      <c r="CB118" s="79">
        <f t="shared" si="551"/>
        <v>0</v>
      </c>
      <c r="CC118" s="110">
        <f t="shared" si="552"/>
        <v>0</v>
      </c>
      <c r="CD118" s="535"/>
      <c r="CE118" s="535"/>
      <c r="CF118" s="407"/>
      <c r="CG118" s="323"/>
      <c r="CH118" s="79">
        <f t="shared" si="553"/>
        <v>0</v>
      </c>
      <c r="CI118" s="79">
        <f t="shared" si="554"/>
        <v>0</v>
      </c>
      <c r="CJ118" s="110">
        <f t="shared" si="555"/>
        <v>0</v>
      </c>
      <c r="CK118" s="535"/>
      <c r="CL118" s="535"/>
      <c r="CM118" s="407"/>
      <c r="CN118" s="323"/>
      <c r="CO118" s="79">
        <f t="shared" si="556"/>
        <v>0</v>
      </c>
      <c r="CP118" s="79">
        <f t="shared" si="557"/>
        <v>0</v>
      </c>
      <c r="CQ118" s="110">
        <f t="shared" si="558"/>
        <v>0</v>
      </c>
      <c r="CR118" s="535"/>
      <c r="CS118" s="535"/>
      <c r="CT118" s="407"/>
      <c r="CU118" s="323"/>
      <c r="CV118" s="79">
        <f t="shared" si="559"/>
        <v>0</v>
      </c>
      <c r="CW118" s="79">
        <f t="shared" si="560"/>
        <v>0</v>
      </c>
      <c r="CX118" s="110">
        <f t="shared" si="561"/>
        <v>0</v>
      </c>
      <c r="CY118" s="535"/>
      <c r="CZ118" s="535"/>
      <c r="DA118" s="407"/>
      <c r="DB118" s="323"/>
      <c r="DC118" s="79">
        <f t="shared" si="562"/>
        <v>0</v>
      </c>
      <c r="DD118" s="79">
        <f t="shared" si="563"/>
        <v>0</v>
      </c>
      <c r="DE118" s="110">
        <f t="shared" si="564"/>
        <v>0</v>
      </c>
      <c r="DF118" s="535"/>
      <c r="DG118" s="535"/>
      <c r="DH118" s="407"/>
      <c r="DI118" s="323"/>
      <c r="DJ118" s="79">
        <f t="shared" si="565"/>
        <v>0</v>
      </c>
      <c r="DK118" s="79">
        <f t="shared" si="566"/>
        <v>0</v>
      </c>
      <c r="DL118" s="110">
        <f t="shared" si="567"/>
        <v>0</v>
      </c>
      <c r="DM118" s="535"/>
      <c r="DN118" s="535"/>
      <c r="DO118" s="407"/>
      <c r="DP118" s="323"/>
      <c r="DQ118" s="79">
        <f t="shared" si="568"/>
        <v>0</v>
      </c>
      <c r="DR118" s="79">
        <f t="shared" si="569"/>
        <v>0</v>
      </c>
      <c r="DS118" s="110">
        <f t="shared" si="570"/>
        <v>0</v>
      </c>
      <c r="DT118" s="535"/>
      <c r="DU118" s="535"/>
      <c r="DV118" s="407"/>
    </row>
    <row r="119" spans="1:126" outlineLevel="1" x14ac:dyDescent="0.2">
      <c r="A119" s="333" t="s">
        <v>224</v>
      </c>
      <c r="B119" s="157" t="s">
        <v>118</v>
      </c>
      <c r="C119" s="56"/>
      <c r="D119" s="56"/>
      <c r="E119" s="110">
        <f t="shared" si="519"/>
        <v>0</v>
      </c>
      <c r="F119" s="147"/>
      <c r="H119" s="322" t="s">
        <v>363</v>
      </c>
      <c r="I119" s="79">
        <f t="shared" si="520"/>
        <v>0</v>
      </c>
      <c r="J119" s="79">
        <f t="shared" si="521"/>
        <v>0</v>
      </c>
      <c r="K119" s="110">
        <f t="shared" si="522"/>
        <v>0</v>
      </c>
      <c r="L119" s="535"/>
      <c r="M119" s="535"/>
      <c r="N119" s="407"/>
      <c r="O119" s="323"/>
      <c r="P119" s="79">
        <f t="shared" si="523"/>
        <v>0</v>
      </c>
      <c r="Q119" s="79">
        <f t="shared" si="524"/>
        <v>0</v>
      </c>
      <c r="R119" s="110">
        <f t="shared" si="525"/>
        <v>0</v>
      </c>
      <c r="S119" s="535"/>
      <c r="T119" s="535"/>
      <c r="U119" s="407"/>
      <c r="V119" s="323"/>
      <c r="W119" s="79">
        <f t="shared" si="526"/>
        <v>0</v>
      </c>
      <c r="X119" s="79">
        <f t="shared" si="527"/>
        <v>0</v>
      </c>
      <c r="Y119" s="110">
        <f t="shared" si="528"/>
        <v>0</v>
      </c>
      <c r="Z119" s="535"/>
      <c r="AA119" s="535"/>
      <c r="AB119" s="407"/>
      <c r="AC119" s="323"/>
      <c r="AD119" s="79">
        <f t="shared" si="529"/>
        <v>0</v>
      </c>
      <c r="AE119" s="79">
        <f t="shared" si="530"/>
        <v>0</v>
      </c>
      <c r="AF119" s="110">
        <f t="shared" si="531"/>
        <v>0</v>
      </c>
      <c r="AG119" s="535"/>
      <c r="AH119" s="535"/>
      <c r="AI119" s="407"/>
      <c r="AJ119" s="323"/>
      <c r="AK119" s="79">
        <f t="shared" si="532"/>
        <v>0</v>
      </c>
      <c r="AL119" s="79">
        <f t="shared" si="533"/>
        <v>0</v>
      </c>
      <c r="AM119" s="110">
        <f t="shared" si="534"/>
        <v>0</v>
      </c>
      <c r="AN119" s="535"/>
      <c r="AO119" s="535"/>
      <c r="AP119" s="407"/>
      <c r="AQ119" s="323"/>
      <c r="AR119" s="79">
        <f t="shared" si="535"/>
        <v>0</v>
      </c>
      <c r="AS119" s="79">
        <f t="shared" si="536"/>
        <v>0</v>
      </c>
      <c r="AT119" s="110">
        <f t="shared" si="537"/>
        <v>0</v>
      </c>
      <c r="AU119" s="535"/>
      <c r="AV119" s="535"/>
      <c r="AW119" s="407"/>
      <c r="AX119" s="323"/>
      <c r="AY119" s="79">
        <f t="shared" si="538"/>
        <v>0</v>
      </c>
      <c r="AZ119" s="79">
        <f t="shared" si="539"/>
        <v>0</v>
      </c>
      <c r="BA119" s="110">
        <f t="shared" si="540"/>
        <v>0</v>
      </c>
      <c r="BB119" s="535"/>
      <c r="BC119" s="535"/>
      <c r="BD119" s="407"/>
      <c r="BE119" s="323"/>
      <c r="BF119" s="79">
        <f t="shared" si="541"/>
        <v>0</v>
      </c>
      <c r="BG119" s="79">
        <f t="shared" si="542"/>
        <v>0</v>
      </c>
      <c r="BH119" s="110">
        <f t="shared" si="543"/>
        <v>0</v>
      </c>
      <c r="BI119" s="535"/>
      <c r="BJ119" s="535"/>
      <c r="BK119" s="407"/>
      <c r="BL119" s="323"/>
      <c r="BM119" s="79">
        <f t="shared" si="544"/>
        <v>0</v>
      </c>
      <c r="BN119" s="79">
        <f t="shared" si="545"/>
        <v>0</v>
      </c>
      <c r="BO119" s="110">
        <f t="shared" si="546"/>
        <v>0</v>
      </c>
      <c r="BP119" s="535"/>
      <c r="BQ119" s="535"/>
      <c r="BR119" s="407"/>
      <c r="BS119" s="323"/>
      <c r="BT119" s="79">
        <f t="shared" si="547"/>
        <v>0</v>
      </c>
      <c r="BU119" s="79">
        <f t="shared" si="548"/>
        <v>0</v>
      </c>
      <c r="BV119" s="110">
        <f t="shared" si="549"/>
        <v>0</v>
      </c>
      <c r="BW119" s="535"/>
      <c r="BX119" s="535"/>
      <c r="BY119" s="407"/>
      <c r="BZ119" s="323"/>
      <c r="CA119" s="79">
        <f t="shared" si="550"/>
        <v>0</v>
      </c>
      <c r="CB119" s="79">
        <f t="shared" si="551"/>
        <v>0</v>
      </c>
      <c r="CC119" s="110">
        <f t="shared" si="552"/>
        <v>0</v>
      </c>
      <c r="CD119" s="535"/>
      <c r="CE119" s="535"/>
      <c r="CF119" s="407"/>
      <c r="CG119" s="323"/>
      <c r="CH119" s="79">
        <f t="shared" si="553"/>
        <v>0</v>
      </c>
      <c r="CI119" s="79">
        <f t="shared" si="554"/>
        <v>0</v>
      </c>
      <c r="CJ119" s="110">
        <f t="shared" si="555"/>
        <v>0</v>
      </c>
      <c r="CK119" s="535"/>
      <c r="CL119" s="535"/>
      <c r="CM119" s="407"/>
      <c r="CN119" s="323"/>
      <c r="CO119" s="79">
        <f t="shared" si="556"/>
        <v>0</v>
      </c>
      <c r="CP119" s="79">
        <f t="shared" si="557"/>
        <v>0</v>
      </c>
      <c r="CQ119" s="110">
        <f t="shared" si="558"/>
        <v>0</v>
      </c>
      <c r="CR119" s="535"/>
      <c r="CS119" s="535"/>
      <c r="CT119" s="407"/>
      <c r="CU119" s="323"/>
      <c r="CV119" s="79">
        <f t="shared" si="559"/>
        <v>0</v>
      </c>
      <c r="CW119" s="79">
        <f t="shared" si="560"/>
        <v>0</v>
      </c>
      <c r="CX119" s="110">
        <f t="shared" si="561"/>
        <v>0</v>
      </c>
      <c r="CY119" s="535"/>
      <c r="CZ119" s="535"/>
      <c r="DA119" s="407"/>
      <c r="DB119" s="323"/>
      <c r="DC119" s="79">
        <f t="shared" si="562"/>
        <v>0</v>
      </c>
      <c r="DD119" s="79">
        <f t="shared" si="563"/>
        <v>0</v>
      </c>
      <c r="DE119" s="110">
        <f t="shared" si="564"/>
        <v>0</v>
      </c>
      <c r="DF119" s="535"/>
      <c r="DG119" s="535"/>
      <c r="DH119" s="407"/>
      <c r="DI119" s="323"/>
      <c r="DJ119" s="79">
        <f t="shared" si="565"/>
        <v>0</v>
      </c>
      <c r="DK119" s="79">
        <f t="shared" si="566"/>
        <v>0</v>
      </c>
      <c r="DL119" s="110">
        <f t="shared" si="567"/>
        <v>0</v>
      </c>
      <c r="DM119" s="535"/>
      <c r="DN119" s="535"/>
      <c r="DO119" s="407"/>
      <c r="DP119" s="323"/>
      <c r="DQ119" s="79">
        <f t="shared" si="568"/>
        <v>0</v>
      </c>
      <c r="DR119" s="79">
        <f t="shared" si="569"/>
        <v>0</v>
      </c>
      <c r="DS119" s="110">
        <f t="shared" si="570"/>
        <v>0</v>
      </c>
      <c r="DT119" s="535"/>
      <c r="DU119" s="535"/>
      <c r="DV119" s="407"/>
    </row>
    <row r="120" spans="1:126" outlineLevel="1" x14ac:dyDescent="0.2">
      <c r="A120" s="333" t="s">
        <v>57</v>
      </c>
      <c r="B120" s="157" t="s">
        <v>60</v>
      </c>
      <c r="C120" s="56"/>
      <c r="D120" s="56"/>
      <c r="E120" s="110">
        <f t="shared" si="519"/>
        <v>0</v>
      </c>
      <c r="F120" s="147"/>
      <c r="H120" s="322" t="s">
        <v>363</v>
      </c>
      <c r="I120" s="79">
        <f t="shared" si="520"/>
        <v>0</v>
      </c>
      <c r="J120" s="79">
        <f t="shared" si="521"/>
        <v>0</v>
      </c>
      <c r="K120" s="110">
        <f t="shared" si="522"/>
        <v>0</v>
      </c>
      <c r="L120" s="535"/>
      <c r="M120" s="535"/>
      <c r="N120" s="407"/>
      <c r="O120" s="323"/>
      <c r="P120" s="79">
        <f t="shared" si="523"/>
        <v>0</v>
      </c>
      <c r="Q120" s="79">
        <f t="shared" si="524"/>
        <v>0</v>
      </c>
      <c r="R120" s="110">
        <f t="shared" si="525"/>
        <v>0</v>
      </c>
      <c r="S120" s="535"/>
      <c r="T120" s="535"/>
      <c r="U120" s="407"/>
      <c r="V120" s="323"/>
      <c r="W120" s="79">
        <f t="shared" si="526"/>
        <v>0</v>
      </c>
      <c r="X120" s="79">
        <f t="shared" si="527"/>
        <v>0</v>
      </c>
      <c r="Y120" s="110">
        <f t="shared" si="528"/>
        <v>0</v>
      </c>
      <c r="Z120" s="535"/>
      <c r="AA120" s="535"/>
      <c r="AB120" s="407"/>
      <c r="AC120" s="323"/>
      <c r="AD120" s="79">
        <f t="shared" si="529"/>
        <v>0</v>
      </c>
      <c r="AE120" s="79">
        <f t="shared" si="530"/>
        <v>0</v>
      </c>
      <c r="AF120" s="110">
        <f t="shared" si="531"/>
        <v>0</v>
      </c>
      <c r="AG120" s="535"/>
      <c r="AH120" s="535"/>
      <c r="AI120" s="407"/>
      <c r="AJ120" s="323"/>
      <c r="AK120" s="79">
        <f t="shared" si="532"/>
        <v>0</v>
      </c>
      <c r="AL120" s="79">
        <f t="shared" si="533"/>
        <v>0</v>
      </c>
      <c r="AM120" s="110">
        <f t="shared" si="534"/>
        <v>0</v>
      </c>
      <c r="AN120" s="535"/>
      <c r="AO120" s="535"/>
      <c r="AP120" s="407"/>
      <c r="AQ120" s="323"/>
      <c r="AR120" s="79">
        <f t="shared" si="535"/>
        <v>0</v>
      </c>
      <c r="AS120" s="79">
        <f t="shared" si="536"/>
        <v>0</v>
      </c>
      <c r="AT120" s="110">
        <f t="shared" si="537"/>
        <v>0</v>
      </c>
      <c r="AU120" s="535"/>
      <c r="AV120" s="535"/>
      <c r="AW120" s="407"/>
      <c r="AX120" s="323"/>
      <c r="AY120" s="79">
        <f t="shared" si="538"/>
        <v>0</v>
      </c>
      <c r="AZ120" s="79">
        <f t="shared" si="539"/>
        <v>0</v>
      </c>
      <c r="BA120" s="110">
        <f t="shared" si="540"/>
        <v>0</v>
      </c>
      <c r="BB120" s="535"/>
      <c r="BC120" s="535"/>
      <c r="BD120" s="407"/>
      <c r="BE120" s="323"/>
      <c r="BF120" s="79">
        <f t="shared" si="541"/>
        <v>0</v>
      </c>
      <c r="BG120" s="79">
        <f t="shared" si="542"/>
        <v>0</v>
      </c>
      <c r="BH120" s="110">
        <f t="shared" si="543"/>
        <v>0</v>
      </c>
      <c r="BI120" s="535"/>
      <c r="BJ120" s="535"/>
      <c r="BK120" s="407"/>
      <c r="BL120" s="323"/>
      <c r="BM120" s="79">
        <f t="shared" si="544"/>
        <v>0</v>
      </c>
      <c r="BN120" s="79">
        <f t="shared" si="545"/>
        <v>0</v>
      </c>
      <c r="BO120" s="110">
        <f t="shared" si="546"/>
        <v>0</v>
      </c>
      <c r="BP120" s="535"/>
      <c r="BQ120" s="535"/>
      <c r="BR120" s="407"/>
      <c r="BS120" s="323"/>
      <c r="BT120" s="79">
        <f t="shared" si="547"/>
        <v>0</v>
      </c>
      <c r="BU120" s="79">
        <f t="shared" si="548"/>
        <v>0</v>
      </c>
      <c r="BV120" s="110">
        <f t="shared" si="549"/>
        <v>0</v>
      </c>
      <c r="BW120" s="535"/>
      <c r="BX120" s="535"/>
      <c r="BY120" s="407"/>
      <c r="BZ120" s="323"/>
      <c r="CA120" s="79">
        <f t="shared" si="550"/>
        <v>0</v>
      </c>
      <c r="CB120" s="79">
        <f t="shared" si="551"/>
        <v>0</v>
      </c>
      <c r="CC120" s="110">
        <f t="shared" si="552"/>
        <v>0</v>
      </c>
      <c r="CD120" s="535"/>
      <c r="CE120" s="535"/>
      <c r="CF120" s="407"/>
      <c r="CG120" s="323"/>
      <c r="CH120" s="79">
        <f t="shared" si="553"/>
        <v>0</v>
      </c>
      <c r="CI120" s="79">
        <f t="shared" si="554"/>
        <v>0</v>
      </c>
      <c r="CJ120" s="110">
        <f t="shared" si="555"/>
        <v>0</v>
      </c>
      <c r="CK120" s="535"/>
      <c r="CL120" s="535"/>
      <c r="CM120" s="407"/>
      <c r="CN120" s="323"/>
      <c r="CO120" s="79">
        <f t="shared" si="556"/>
        <v>0</v>
      </c>
      <c r="CP120" s="79">
        <f t="shared" si="557"/>
        <v>0</v>
      </c>
      <c r="CQ120" s="110">
        <f t="shared" si="558"/>
        <v>0</v>
      </c>
      <c r="CR120" s="535"/>
      <c r="CS120" s="535"/>
      <c r="CT120" s="407"/>
      <c r="CU120" s="323"/>
      <c r="CV120" s="79">
        <f t="shared" si="559"/>
        <v>0</v>
      </c>
      <c r="CW120" s="79">
        <f t="shared" si="560"/>
        <v>0</v>
      </c>
      <c r="CX120" s="110">
        <f t="shared" si="561"/>
        <v>0</v>
      </c>
      <c r="CY120" s="535"/>
      <c r="CZ120" s="535"/>
      <c r="DA120" s="407"/>
      <c r="DB120" s="323"/>
      <c r="DC120" s="79">
        <f t="shared" si="562"/>
        <v>0</v>
      </c>
      <c r="DD120" s="79">
        <f t="shared" si="563"/>
        <v>0</v>
      </c>
      <c r="DE120" s="110">
        <f t="shared" si="564"/>
        <v>0</v>
      </c>
      <c r="DF120" s="535"/>
      <c r="DG120" s="535"/>
      <c r="DH120" s="407"/>
      <c r="DI120" s="323"/>
      <c r="DJ120" s="79">
        <f t="shared" si="565"/>
        <v>0</v>
      </c>
      <c r="DK120" s="79">
        <f t="shared" si="566"/>
        <v>0</v>
      </c>
      <c r="DL120" s="110">
        <f t="shared" si="567"/>
        <v>0</v>
      </c>
      <c r="DM120" s="535"/>
      <c r="DN120" s="535"/>
      <c r="DO120" s="407"/>
      <c r="DP120" s="323"/>
      <c r="DQ120" s="79">
        <f t="shared" si="568"/>
        <v>0</v>
      </c>
      <c r="DR120" s="79">
        <f t="shared" si="569"/>
        <v>0</v>
      </c>
      <c r="DS120" s="110">
        <f t="shared" si="570"/>
        <v>0</v>
      </c>
      <c r="DT120" s="535"/>
      <c r="DU120" s="535"/>
      <c r="DV120" s="407"/>
    </row>
    <row r="121" spans="1:126" x14ac:dyDescent="0.2">
      <c r="A121" s="100" t="s">
        <v>151</v>
      </c>
      <c r="B121" s="120"/>
      <c r="C121" s="103">
        <f>SUMIF($H114:$H121,MID($H121,3,10),C114:C121)</f>
        <v>0</v>
      </c>
      <c r="D121" s="103">
        <f>SUMIF($H114:$H121,MID($H121,3,10),D114:D121)</f>
        <v>0</v>
      </c>
      <c r="E121" s="103">
        <f t="shared" si="519"/>
        <v>0</v>
      </c>
      <c r="F121" s="147"/>
      <c r="H121" s="322" t="s">
        <v>364</v>
      </c>
      <c r="I121" s="103">
        <f>IF(I$1="","",SUMIF($H115:$H120,MID($H121,3,10),I115:I120))</f>
        <v>0</v>
      </c>
      <c r="J121" s="103">
        <f>IF(I$1="","",SUMIF($H115:$H120,MID($H121,3,10),J115:J120))</f>
        <v>0</v>
      </c>
      <c r="K121" s="103">
        <f t="shared" si="522"/>
        <v>0</v>
      </c>
      <c r="L121" s="488">
        <f>IF(I$1="","",SUMIF($H114:$H121,MID($H121,3,10),L114:L121))</f>
        <v>0</v>
      </c>
      <c r="M121" s="488">
        <f>IF(I$1="","",SUMIF($H114:$H121,MID($H121,3,10),M114:M121))</f>
        <v>0</v>
      </c>
      <c r="N121" s="407"/>
      <c r="O121" s="323"/>
      <c r="P121" s="103">
        <f>IF(P$1="","",SUMIF($H115:$H120,MID($H121,3,10),P115:P120))</f>
        <v>0</v>
      </c>
      <c r="Q121" s="103">
        <f>IF(P$1="","",SUMIF($H115:$H120,MID($H121,3,10),Q115:Q120))</f>
        <v>0</v>
      </c>
      <c r="R121" s="103">
        <f t="shared" si="525"/>
        <v>0</v>
      </c>
      <c r="S121" s="488">
        <f>IF(P$1="","",SUMIF($H114:$H121,MID($H121,3,10),S114:S121))</f>
        <v>0</v>
      </c>
      <c r="T121" s="488">
        <f>IF(P$1="","",SUMIF($H114:$H121,MID($H121,3,10),T114:T121))</f>
        <v>0</v>
      </c>
      <c r="U121" s="407"/>
      <c r="V121" s="323"/>
      <c r="W121" s="103">
        <f>IF(W$1="","",SUMIF($H115:$H120,MID($H121,3,10),W115:W120))</f>
        <v>0</v>
      </c>
      <c r="X121" s="103">
        <f>IF(W$1="","",SUMIF($H115:$H120,MID($H121,3,10),X115:X120))</f>
        <v>0</v>
      </c>
      <c r="Y121" s="103">
        <f t="shared" si="528"/>
        <v>0</v>
      </c>
      <c r="Z121" s="488">
        <f>IF(W$1="","",SUMIF($H114:$H121,MID($H121,3,10),Z114:Z121))</f>
        <v>0</v>
      </c>
      <c r="AA121" s="488">
        <f>IF(W$1="","",SUMIF($H114:$H121,MID($H121,3,10),AA114:AA121))</f>
        <v>0</v>
      </c>
      <c r="AB121" s="407"/>
      <c r="AC121" s="323"/>
      <c r="AD121" s="103">
        <f>IF(AD$1="","",SUMIF($H115:$H120,MID($H121,3,10),AD115:AD120))</f>
        <v>0</v>
      </c>
      <c r="AE121" s="103">
        <f>IF(AD$1="","",SUMIF($H115:$H120,MID($H121,3,10),AE115:AE120))</f>
        <v>0</v>
      </c>
      <c r="AF121" s="103">
        <f t="shared" si="531"/>
        <v>0</v>
      </c>
      <c r="AG121" s="488">
        <f>IF(AD$1="","",SUMIF($H114:$H121,MID($H121,3,10),AG114:AG121))</f>
        <v>0</v>
      </c>
      <c r="AH121" s="488">
        <f>IF(AD$1="","",SUMIF($H114:$H121,MID($H121,3,10),AH114:AH121))</f>
        <v>0</v>
      </c>
      <c r="AI121" s="407"/>
      <c r="AJ121" s="323"/>
      <c r="AK121" s="103">
        <f>IF(AK$1="","",SUMIF($H115:$H120,MID($H121,3,10),AK115:AK120))</f>
        <v>0</v>
      </c>
      <c r="AL121" s="103">
        <f>IF(AK$1="","",SUMIF($H115:$H120,MID($H121,3,10),AL115:AL120))</f>
        <v>0</v>
      </c>
      <c r="AM121" s="103">
        <f t="shared" si="534"/>
        <v>0</v>
      </c>
      <c r="AN121" s="488">
        <f>IF(AK$1="","",SUMIF($H114:$H121,MID($H121,3,10),AN114:AN121))</f>
        <v>0</v>
      </c>
      <c r="AO121" s="488">
        <f>IF(AK$1="","",SUMIF($H114:$H121,MID($H121,3,10),AO114:AO121))</f>
        <v>0</v>
      </c>
      <c r="AP121" s="407"/>
      <c r="AQ121" s="323"/>
      <c r="AR121" s="103">
        <f>IF(AR$1="","",SUMIF($H115:$H120,MID($H121,3,10),AR115:AR120))</f>
        <v>0</v>
      </c>
      <c r="AS121" s="103">
        <f>IF(AR$1="","",SUMIF($H115:$H120,MID($H121,3,10),AS115:AS120))</f>
        <v>0</v>
      </c>
      <c r="AT121" s="103">
        <f t="shared" si="537"/>
        <v>0</v>
      </c>
      <c r="AU121" s="488">
        <f>IF(AR$1="","",SUMIF($H114:$H121,MID($H121,3,10),AU114:AU121))</f>
        <v>0</v>
      </c>
      <c r="AV121" s="488">
        <f>IF(AR$1="","",SUMIF($H114:$H121,MID($H121,3,10),AV114:AV121))</f>
        <v>0</v>
      </c>
      <c r="AW121" s="407"/>
      <c r="AX121" s="323"/>
      <c r="AY121" s="103">
        <f>IF(AY$1="","",SUMIF($H115:$H120,MID($H121,3,10),AY115:AY120))</f>
        <v>0</v>
      </c>
      <c r="AZ121" s="103">
        <f>IF(AY$1="","",SUMIF($H115:$H120,MID($H121,3,10),AZ115:AZ120))</f>
        <v>0</v>
      </c>
      <c r="BA121" s="103">
        <f t="shared" si="540"/>
        <v>0</v>
      </c>
      <c r="BB121" s="488">
        <f>IF(AY$1="","",SUMIF($H114:$H121,MID($H121,3,10),BB114:BB121))</f>
        <v>0</v>
      </c>
      <c r="BC121" s="488">
        <f>IF(AY$1="","",SUMIF($H114:$H121,MID($H121,3,10),BC114:BC121))</f>
        <v>0</v>
      </c>
      <c r="BD121" s="407"/>
      <c r="BE121" s="323"/>
      <c r="BF121" s="103">
        <f>IF(BF$1="","",SUMIF($H115:$H120,MID($H121,3,10),BF115:BF120))</f>
        <v>0</v>
      </c>
      <c r="BG121" s="103">
        <f>IF(BF$1="","",SUMIF($H115:$H120,MID($H121,3,10),BG115:BG120))</f>
        <v>0</v>
      </c>
      <c r="BH121" s="103">
        <f t="shared" si="543"/>
        <v>0</v>
      </c>
      <c r="BI121" s="488">
        <f>IF(BF$1="","",SUMIF($H114:$H121,MID($H121,3,10),BI114:BI121))</f>
        <v>0</v>
      </c>
      <c r="BJ121" s="488">
        <f>IF(BF$1="","",SUMIF($H114:$H121,MID($H121,3,10),BJ114:BJ121))</f>
        <v>0</v>
      </c>
      <c r="BK121" s="407"/>
      <c r="BL121" s="323"/>
      <c r="BM121" s="103">
        <f>IF(BM$1="","",SUMIF($H115:$H120,MID($H121,3,10),BM115:BM120))</f>
        <v>0</v>
      </c>
      <c r="BN121" s="103">
        <f>IF(BM$1="","",SUMIF($H115:$H120,MID($H121,3,10),BN115:BN120))</f>
        <v>0</v>
      </c>
      <c r="BO121" s="103">
        <f t="shared" si="546"/>
        <v>0</v>
      </c>
      <c r="BP121" s="488">
        <f>IF(BM$1="","",SUMIF($H114:$H121,MID($H121,3,10),BP114:BP121))</f>
        <v>0</v>
      </c>
      <c r="BQ121" s="488">
        <f>IF(BM$1="","",SUMIF($H114:$H121,MID($H121,3,10),BQ114:BQ121))</f>
        <v>0</v>
      </c>
      <c r="BR121" s="407"/>
      <c r="BS121" s="323"/>
      <c r="BT121" s="103">
        <f>IF(BT$1="","",SUMIF($H115:$H120,MID($H121,3,10),BT115:BT120))</f>
        <v>0</v>
      </c>
      <c r="BU121" s="103">
        <f>IF(BT$1="","",SUMIF($H115:$H120,MID($H121,3,10),BU115:BU120))</f>
        <v>0</v>
      </c>
      <c r="BV121" s="103">
        <f t="shared" si="549"/>
        <v>0</v>
      </c>
      <c r="BW121" s="488">
        <f>IF(BT$1="","",SUMIF($H114:$H121,MID($H121,3,10),BW114:BW121))</f>
        <v>0</v>
      </c>
      <c r="BX121" s="488">
        <f>IF(BT$1="","",SUMIF($H114:$H121,MID($H121,3,10),BX114:BX121))</f>
        <v>0</v>
      </c>
      <c r="BY121" s="407"/>
      <c r="BZ121" s="323"/>
      <c r="CA121" s="103">
        <f>IF(CA$1="","",SUMIF($H115:$H120,MID($H121,3,10),CA115:CA120))</f>
        <v>0</v>
      </c>
      <c r="CB121" s="103">
        <f>IF(CA$1="","",SUMIF($H115:$H120,MID($H121,3,10),CB115:CB120))</f>
        <v>0</v>
      </c>
      <c r="CC121" s="103">
        <f t="shared" si="552"/>
        <v>0</v>
      </c>
      <c r="CD121" s="488">
        <f>IF(CA$1="","",SUMIF($H114:$H121,MID($H121,3,10),CD114:CD121))</f>
        <v>0</v>
      </c>
      <c r="CE121" s="488">
        <f>IF(CA$1="","",SUMIF($H114:$H121,MID($H121,3,10),CE114:CE121))</f>
        <v>0</v>
      </c>
      <c r="CF121" s="407"/>
      <c r="CG121" s="323"/>
      <c r="CH121" s="103">
        <f>IF(CH$1="","",SUMIF($H115:$H120,MID($H121,3,10),CH115:CH120))</f>
        <v>0</v>
      </c>
      <c r="CI121" s="103">
        <f>IF(CH$1="","",SUMIF($H115:$H120,MID($H121,3,10),CI115:CI120))</f>
        <v>0</v>
      </c>
      <c r="CJ121" s="103">
        <f t="shared" si="555"/>
        <v>0</v>
      </c>
      <c r="CK121" s="488">
        <f>IF(CH$1="","",SUMIF($H114:$H121,MID($H121,3,10),CK114:CK121))</f>
        <v>0</v>
      </c>
      <c r="CL121" s="488">
        <f>IF(CH$1="","",SUMIF($H114:$H121,MID($H121,3,10),CL114:CL121))</f>
        <v>0</v>
      </c>
      <c r="CM121" s="407"/>
      <c r="CN121" s="323"/>
      <c r="CO121" s="103">
        <f>IF(CO$1="","",SUMIF($H115:$H120,MID($H121,3,10),CO115:CO120))</f>
        <v>0</v>
      </c>
      <c r="CP121" s="103">
        <f>IF(CO$1="","",SUMIF($H115:$H120,MID($H121,3,10),CP115:CP120))</f>
        <v>0</v>
      </c>
      <c r="CQ121" s="103">
        <f t="shared" si="558"/>
        <v>0</v>
      </c>
      <c r="CR121" s="488">
        <f>IF(CO$1="","",SUMIF($H114:$H121,MID($H121,3,10),CR114:CR121))</f>
        <v>0</v>
      </c>
      <c r="CS121" s="488">
        <f>IF(CO$1="","",SUMIF($H114:$H121,MID($H121,3,10),CS114:CS121))</f>
        <v>0</v>
      </c>
      <c r="CT121" s="407"/>
      <c r="CU121" s="323"/>
      <c r="CV121" s="103">
        <f>IF(CV$1="","",SUMIF($H115:$H120,MID($H121,3,10),CV115:CV120))</f>
        <v>0</v>
      </c>
      <c r="CW121" s="103">
        <f>IF(CV$1="","",SUMIF($H115:$H120,MID($H121,3,10),CW115:CW120))</f>
        <v>0</v>
      </c>
      <c r="CX121" s="103">
        <f t="shared" si="561"/>
        <v>0</v>
      </c>
      <c r="CY121" s="488">
        <f>IF(CV$1="","",SUMIF($H114:$H121,MID($H121,3,10),CY114:CY121))</f>
        <v>0</v>
      </c>
      <c r="CZ121" s="488">
        <f>IF(CV$1="","",SUMIF($H114:$H121,MID($H121,3,10),CZ114:CZ121))</f>
        <v>0</v>
      </c>
      <c r="DA121" s="407"/>
      <c r="DB121" s="323"/>
      <c r="DC121" s="103">
        <f>IF(DC$1="","",SUMIF($H115:$H120,MID($H121,3,10),DC115:DC120))</f>
        <v>0</v>
      </c>
      <c r="DD121" s="103">
        <f>IF(DC$1="","",SUMIF($H115:$H120,MID($H121,3,10),DD115:DD120))</f>
        <v>0</v>
      </c>
      <c r="DE121" s="103">
        <f t="shared" si="564"/>
        <v>0</v>
      </c>
      <c r="DF121" s="488">
        <f>IF(DC$1="","",SUMIF($H114:$H121,MID($H121,3,10),DF114:DF121))</f>
        <v>0</v>
      </c>
      <c r="DG121" s="488">
        <f>IF(DC$1="","",SUMIF($H114:$H121,MID($H121,3,10),DG114:DG121))</f>
        <v>0</v>
      </c>
      <c r="DH121" s="407"/>
      <c r="DI121" s="323"/>
      <c r="DJ121" s="103">
        <f>IF(DJ$1="","",SUMIF($H115:$H120,MID($H121,3,10),DJ115:DJ120))</f>
        <v>0</v>
      </c>
      <c r="DK121" s="103">
        <f>IF(DJ$1="","",SUMIF($H115:$H120,MID($H121,3,10),DK115:DK120))</f>
        <v>0</v>
      </c>
      <c r="DL121" s="103">
        <f t="shared" si="567"/>
        <v>0</v>
      </c>
      <c r="DM121" s="488">
        <f>IF(DJ$1="","",SUMIF($H114:$H121,MID($H121,3,10),DM114:DM121))</f>
        <v>0</v>
      </c>
      <c r="DN121" s="488">
        <f>IF(DJ$1="","",SUMIF($H114:$H121,MID($H121,3,10),DN114:DN121))</f>
        <v>0</v>
      </c>
      <c r="DO121" s="407"/>
      <c r="DP121" s="323"/>
      <c r="DQ121" s="103">
        <f>IF(DQ$1="","",SUMIF($H115:$H120,MID($H121,3,10),DQ115:DQ120))</f>
        <v>0</v>
      </c>
      <c r="DR121" s="103">
        <f>IF(DQ$1="","",SUMIF($H115:$H120,MID($H121,3,10),DR115:DR120))</f>
        <v>0</v>
      </c>
      <c r="DS121" s="103">
        <f t="shared" si="570"/>
        <v>0</v>
      </c>
      <c r="DT121" s="488">
        <f>IF(DQ$1="","",SUMIF($H114:$H121,MID($H121,3,10),DT114:DT121))</f>
        <v>0</v>
      </c>
      <c r="DU121" s="488">
        <f>IF(DQ$1="","",SUMIF($H114:$H121,MID($H121,3,10),DU114:DU121))</f>
        <v>0</v>
      </c>
      <c r="DV121" s="407"/>
    </row>
    <row r="122" spans="1:126" ht="14.25" customHeight="1" x14ac:dyDescent="0.2">
      <c r="A122" s="125" t="s">
        <v>80</v>
      </c>
      <c r="B122" s="118"/>
      <c r="C122" s="118"/>
      <c r="D122" s="118"/>
      <c r="E122" s="118"/>
      <c r="F122" s="119"/>
      <c r="H122" s="322"/>
      <c r="I122" s="414"/>
      <c r="J122" s="414"/>
      <c r="K122" s="414"/>
      <c r="L122" s="499"/>
      <c r="M122" s="499"/>
      <c r="N122" s="412"/>
      <c r="O122" s="323"/>
      <c r="P122" s="414"/>
      <c r="Q122" s="414"/>
      <c r="R122" s="414"/>
      <c r="S122" s="499"/>
      <c r="T122" s="499"/>
      <c r="U122" s="412"/>
      <c r="V122" s="323"/>
      <c r="W122" s="414"/>
      <c r="X122" s="414"/>
      <c r="Y122" s="414"/>
      <c r="Z122" s="499"/>
      <c r="AA122" s="499"/>
      <c r="AB122" s="412"/>
      <c r="AC122" s="323"/>
      <c r="AD122" s="414"/>
      <c r="AE122" s="414"/>
      <c r="AF122" s="414"/>
      <c r="AG122" s="499"/>
      <c r="AH122" s="499"/>
      <c r="AI122" s="412"/>
      <c r="AJ122" s="323"/>
      <c r="AK122" s="414"/>
      <c r="AL122" s="414"/>
      <c r="AM122" s="414"/>
      <c r="AN122" s="499"/>
      <c r="AO122" s="499"/>
      <c r="AP122" s="412"/>
      <c r="AQ122" s="323"/>
      <c r="AR122" s="414"/>
      <c r="AS122" s="414"/>
      <c r="AT122" s="414"/>
      <c r="AU122" s="499"/>
      <c r="AV122" s="499"/>
      <c r="AW122" s="412"/>
      <c r="AX122" s="323"/>
      <c r="AY122" s="414"/>
      <c r="AZ122" s="414"/>
      <c r="BA122" s="414"/>
      <c r="BB122" s="499"/>
      <c r="BC122" s="499"/>
      <c r="BD122" s="412"/>
      <c r="BE122" s="323"/>
      <c r="BF122" s="414"/>
      <c r="BG122" s="414"/>
      <c r="BH122" s="414"/>
      <c r="BI122" s="499"/>
      <c r="BJ122" s="499"/>
      <c r="BK122" s="412"/>
      <c r="BL122" s="323"/>
      <c r="BM122" s="414"/>
      <c r="BN122" s="414"/>
      <c r="BO122" s="414"/>
      <c r="BP122" s="499"/>
      <c r="BQ122" s="499"/>
      <c r="BR122" s="412"/>
      <c r="BS122" s="323"/>
      <c r="BT122" s="414"/>
      <c r="BU122" s="414"/>
      <c r="BV122" s="414"/>
      <c r="BW122" s="499"/>
      <c r="BX122" s="499"/>
      <c r="BY122" s="412"/>
      <c r="BZ122" s="323"/>
      <c r="CA122" s="414"/>
      <c r="CB122" s="414"/>
      <c r="CC122" s="414"/>
      <c r="CD122" s="499"/>
      <c r="CE122" s="499"/>
      <c r="CF122" s="412"/>
      <c r="CG122" s="323"/>
      <c r="CH122" s="414"/>
      <c r="CI122" s="414"/>
      <c r="CJ122" s="414"/>
      <c r="CK122" s="499"/>
      <c r="CL122" s="499"/>
      <c r="CM122" s="412"/>
      <c r="CN122" s="323"/>
      <c r="CO122" s="414"/>
      <c r="CP122" s="414"/>
      <c r="CQ122" s="414"/>
      <c r="CR122" s="499"/>
      <c r="CS122" s="499"/>
      <c r="CT122" s="412"/>
      <c r="CU122" s="323"/>
      <c r="CV122" s="414"/>
      <c r="CW122" s="414"/>
      <c r="CX122" s="414"/>
      <c r="CY122" s="499"/>
      <c r="CZ122" s="499"/>
      <c r="DA122" s="412"/>
      <c r="DB122" s="323"/>
      <c r="DC122" s="414"/>
      <c r="DD122" s="414"/>
      <c r="DE122" s="414"/>
      <c r="DF122" s="499"/>
      <c r="DG122" s="499"/>
      <c r="DH122" s="412"/>
      <c r="DI122" s="323"/>
      <c r="DJ122" s="414"/>
      <c r="DK122" s="414"/>
      <c r="DL122" s="414"/>
      <c r="DM122" s="499"/>
      <c r="DN122" s="499"/>
      <c r="DO122" s="412"/>
      <c r="DP122" s="323"/>
      <c r="DQ122" s="414"/>
      <c r="DR122" s="414"/>
      <c r="DS122" s="414"/>
      <c r="DT122" s="499"/>
      <c r="DU122" s="499"/>
      <c r="DV122" s="412"/>
    </row>
    <row r="123" spans="1:126" outlineLevel="1" x14ac:dyDescent="0.2">
      <c r="A123" s="336" t="s">
        <v>5</v>
      </c>
      <c r="B123" s="158"/>
      <c r="C123" s="56"/>
      <c r="D123" s="56"/>
      <c r="E123" s="110">
        <f t="shared" ref="E123:E134" si="571">SUM(C123:D123)</f>
        <v>0</v>
      </c>
      <c r="F123" s="147"/>
      <c r="G123" s="18" t="s">
        <v>263</v>
      </c>
      <c r="H123" s="322" t="s">
        <v>361</v>
      </c>
      <c r="I123" s="79">
        <f t="shared" ref="I123:I128" si="572">IF(K$1="Rejected",C123,IF(L123="",C123,SUM(C123,L123)))</f>
        <v>0</v>
      </c>
      <c r="J123" s="79">
        <f t="shared" ref="J123:J128" si="573">IF(K$1="Rejected",D123,IF(M123="",D123,SUM(D123,M123)))</f>
        <v>0</v>
      </c>
      <c r="K123" s="110">
        <f t="shared" ref="K123:K128" si="574">IF(I$1="","",SUM(I123:J123))</f>
        <v>0</v>
      </c>
      <c r="L123" s="535"/>
      <c r="M123" s="535"/>
      <c r="N123" s="407"/>
      <c r="O123" s="323"/>
      <c r="P123" s="79">
        <f t="shared" ref="P123:P128" si="575">IF(R$1="Rejected",I123,IF(S123="",I123,SUM(I123,S123)))</f>
        <v>0</v>
      </c>
      <c r="Q123" s="79">
        <f t="shared" ref="Q123:Q128" si="576">IF(R$1="Rejected",J123,IF(T123="",J123,SUM(J123,T123)))</f>
        <v>0</v>
      </c>
      <c r="R123" s="110">
        <f t="shared" ref="R123:R128" si="577">IF(P$1="","",SUM(P123:Q123))</f>
        <v>0</v>
      </c>
      <c r="S123" s="535"/>
      <c r="T123" s="535"/>
      <c r="U123" s="407"/>
      <c r="V123" s="323"/>
      <c r="W123" s="79">
        <f t="shared" ref="W123:W128" si="578">IF(Y$1="Rejected",P123,IF(Z123="",P123,SUM(P123,Z123)))</f>
        <v>0</v>
      </c>
      <c r="X123" s="79">
        <f t="shared" ref="X123:X128" si="579">IF(Y$1="Rejected",Q123,IF(AA123="",Q123,SUM(Q123,AA123)))</f>
        <v>0</v>
      </c>
      <c r="Y123" s="110">
        <f t="shared" ref="Y123:Y128" si="580">IF(W$1="","",SUM(W123:X123))</f>
        <v>0</v>
      </c>
      <c r="Z123" s="535"/>
      <c r="AA123" s="535"/>
      <c r="AB123" s="407"/>
      <c r="AC123" s="323"/>
      <c r="AD123" s="79">
        <f t="shared" ref="AD123:AD128" si="581">IF(AF$1="Rejected",W123,IF(AG123="",W123,SUM(W123,AG123)))</f>
        <v>0</v>
      </c>
      <c r="AE123" s="79">
        <f t="shared" ref="AE123:AE128" si="582">IF(AF$1="Rejected",X123,IF(AH123="",X123,SUM(X123,AH123)))</f>
        <v>0</v>
      </c>
      <c r="AF123" s="110">
        <f t="shared" ref="AF123:AF128" si="583">IF(AD$1="","",SUM(AD123:AE123))</f>
        <v>0</v>
      </c>
      <c r="AG123" s="535"/>
      <c r="AH123" s="535"/>
      <c r="AI123" s="407"/>
      <c r="AJ123" s="323"/>
      <c r="AK123" s="79">
        <f t="shared" ref="AK123:AK128" si="584">IF(AM$1="Rejected",AD123,IF(AN123="",AD123,SUM(AD123,AN123)))</f>
        <v>0</v>
      </c>
      <c r="AL123" s="79">
        <f t="shared" ref="AL123:AL128" si="585">IF(AM$1="Rejected",AE123,IF(AO123="",AE123,SUM(AE123,AO123)))</f>
        <v>0</v>
      </c>
      <c r="AM123" s="110">
        <f t="shared" ref="AM123:AM128" si="586">IF(AK$1="","",SUM(AK123:AL123))</f>
        <v>0</v>
      </c>
      <c r="AN123" s="535"/>
      <c r="AO123" s="535"/>
      <c r="AP123" s="407"/>
      <c r="AQ123" s="323"/>
      <c r="AR123" s="79">
        <f t="shared" ref="AR123:AR128" si="587">IF(AT$1="Rejected",AK123,IF(AU123="",AK123,SUM(AK123,AU123)))</f>
        <v>0</v>
      </c>
      <c r="AS123" s="79">
        <f t="shared" ref="AS123:AS128" si="588">IF(AT$1="Rejected",AL123,IF(AV123="",AL123,SUM(AL123,AV123)))</f>
        <v>0</v>
      </c>
      <c r="AT123" s="110">
        <f t="shared" ref="AT123:AT128" si="589">IF(AR$1="","",SUM(AR123:AS123))</f>
        <v>0</v>
      </c>
      <c r="AU123" s="535"/>
      <c r="AV123" s="535"/>
      <c r="AW123" s="407"/>
      <c r="AX123" s="323"/>
      <c r="AY123" s="79">
        <f t="shared" ref="AY123:AY128" si="590">IF(BA$1="Rejected",AR123,IF(BB123="",AR123,SUM(AR123,BB123)))</f>
        <v>0</v>
      </c>
      <c r="AZ123" s="79">
        <f t="shared" ref="AZ123:AZ128" si="591">IF(BA$1="Rejected",AS123,IF(BC123="",AS123,SUM(AS123,BC123)))</f>
        <v>0</v>
      </c>
      <c r="BA123" s="110">
        <f t="shared" ref="BA123:BA128" si="592">IF(AY$1="","",SUM(AY123:AZ123))</f>
        <v>0</v>
      </c>
      <c r="BB123" s="535"/>
      <c r="BC123" s="535"/>
      <c r="BD123" s="407"/>
      <c r="BE123" s="323"/>
      <c r="BF123" s="79">
        <f t="shared" ref="BF123:BF128" si="593">IF(BH$1="Rejected",AY123,IF(BI123="",AY123,SUM(AY123,BI123)))</f>
        <v>0</v>
      </c>
      <c r="BG123" s="79">
        <f t="shared" ref="BG123:BG128" si="594">IF(BH$1="Rejected",AZ123,IF(BJ123="",AZ123,SUM(AZ123,BJ123)))</f>
        <v>0</v>
      </c>
      <c r="BH123" s="110">
        <f t="shared" ref="BH123:BH128" si="595">IF(BF$1="","",SUM(BF123:BG123))</f>
        <v>0</v>
      </c>
      <c r="BI123" s="535"/>
      <c r="BJ123" s="535"/>
      <c r="BK123" s="407"/>
      <c r="BL123" s="323"/>
      <c r="BM123" s="79">
        <f t="shared" ref="BM123:BM128" si="596">IF(BO$1="Rejected",BF123,IF(BP123="",BF123,SUM(BF123,BP123)))</f>
        <v>0</v>
      </c>
      <c r="BN123" s="79">
        <f t="shared" ref="BN123:BN128" si="597">IF(BO$1="Rejected",BG123,IF(BQ123="",BG123,SUM(BG123,BQ123)))</f>
        <v>0</v>
      </c>
      <c r="BO123" s="110">
        <f t="shared" ref="BO123:BO128" si="598">IF(BM$1="","",SUM(BM123:BN123))</f>
        <v>0</v>
      </c>
      <c r="BP123" s="535"/>
      <c r="BQ123" s="535"/>
      <c r="BR123" s="407"/>
      <c r="BS123" s="323"/>
      <c r="BT123" s="79">
        <f t="shared" ref="BT123:BT128" si="599">IF(BV$1="Rejected",BM123,IF(BW123="",BM123,SUM(BM123,BW123)))</f>
        <v>0</v>
      </c>
      <c r="BU123" s="79">
        <f t="shared" ref="BU123:BU128" si="600">IF(BV$1="Rejected",BN123,IF(BX123="",BN123,SUM(BN123,BX123)))</f>
        <v>0</v>
      </c>
      <c r="BV123" s="110">
        <f t="shared" ref="BV123:BV128" si="601">IF(BT$1="","",SUM(BT123:BU123))</f>
        <v>0</v>
      </c>
      <c r="BW123" s="535"/>
      <c r="BX123" s="535"/>
      <c r="BY123" s="407"/>
      <c r="BZ123" s="323"/>
      <c r="CA123" s="79">
        <f t="shared" ref="CA123:CA128" si="602">IF(CC$1="Rejected",BT123,IF(CD123="",BT123,SUM(BT123,CD123)))</f>
        <v>0</v>
      </c>
      <c r="CB123" s="79">
        <f t="shared" ref="CB123:CB128" si="603">IF(CC$1="Rejected",BU123,IF(CE123="",BU123,SUM(BU123,CE123)))</f>
        <v>0</v>
      </c>
      <c r="CC123" s="110">
        <f t="shared" ref="CC123:CC128" si="604">IF(CA$1="","",SUM(CA123:CB123))</f>
        <v>0</v>
      </c>
      <c r="CD123" s="535"/>
      <c r="CE123" s="535"/>
      <c r="CF123" s="407"/>
      <c r="CG123" s="323"/>
      <c r="CH123" s="79">
        <f t="shared" ref="CH123:CH128" si="605">IF(CJ$1="Rejected",CA123,IF(CK123="",CA123,SUM(CA123,CK123)))</f>
        <v>0</v>
      </c>
      <c r="CI123" s="79">
        <f t="shared" ref="CI123:CI128" si="606">IF(CJ$1="Rejected",CB123,IF(CL123="",CB123,SUM(CB123,CL123)))</f>
        <v>0</v>
      </c>
      <c r="CJ123" s="110">
        <f t="shared" ref="CJ123:CJ128" si="607">IF(CH$1="","",SUM(CH123:CI123))</f>
        <v>0</v>
      </c>
      <c r="CK123" s="535"/>
      <c r="CL123" s="535"/>
      <c r="CM123" s="407"/>
      <c r="CN123" s="323"/>
      <c r="CO123" s="79">
        <f t="shared" ref="CO123:CO128" si="608">IF(CQ$1="Rejected",CH123,IF(CR123="",CH123,SUM(CH123,CR123)))</f>
        <v>0</v>
      </c>
      <c r="CP123" s="79">
        <f t="shared" ref="CP123:CP128" si="609">IF(CQ$1="Rejected",CI123,IF(CS123="",CI123,SUM(CI123,CS123)))</f>
        <v>0</v>
      </c>
      <c r="CQ123" s="110">
        <f t="shared" ref="CQ123:CQ128" si="610">IF(CO$1="","",SUM(CO123:CP123))</f>
        <v>0</v>
      </c>
      <c r="CR123" s="535"/>
      <c r="CS123" s="535"/>
      <c r="CT123" s="407"/>
      <c r="CU123" s="323"/>
      <c r="CV123" s="79">
        <f t="shared" ref="CV123:CV128" si="611">IF(CX$1="Rejected",CO123,IF(CY123="",CO123,SUM(CO123,CY123)))</f>
        <v>0</v>
      </c>
      <c r="CW123" s="79">
        <f t="shared" ref="CW123:CW128" si="612">IF(CX$1="Rejected",CP123,IF(CZ123="",CP123,SUM(CP123,CZ123)))</f>
        <v>0</v>
      </c>
      <c r="CX123" s="110">
        <f t="shared" ref="CX123:CX128" si="613">IF(CV$1="","",SUM(CV123:CW123))</f>
        <v>0</v>
      </c>
      <c r="CY123" s="535"/>
      <c r="CZ123" s="535"/>
      <c r="DA123" s="407"/>
      <c r="DB123" s="323"/>
      <c r="DC123" s="79">
        <f t="shared" ref="DC123:DC128" si="614">IF(DE$1="Rejected",CV123,IF(DF123="",CV123,SUM(CV123,DF123)))</f>
        <v>0</v>
      </c>
      <c r="DD123" s="79">
        <f t="shared" ref="DD123:DD128" si="615">IF(DE$1="Rejected",CW123,IF(DG123="",CW123,SUM(CW123,DG123)))</f>
        <v>0</v>
      </c>
      <c r="DE123" s="110">
        <f t="shared" ref="DE123:DE128" si="616">IF(DC$1="","",SUM(DC123:DD123))</f>
        <v>0</v>
      </c>
      <c r="DF123" s="535"/>
      <c r="DG123" s="535"/>
      <c r="DH123" s="407"/>
      <c r="DI123" s="323"/>
      <c r="DJ123" s="79">
        <f t="shared" ref="DJ123:DJ128" si="617">IF(DL$1="Rejected",DC123,IF(DM123="",DC123,SUM(DC123,DM123)))</f>
        <v>0</v>
      </c>
      <c r="DK123" s="79">
        <f t="shared" ref="DK123:DK128" si="618">IF(DL$1="Rejected",DD123,IF(DN123="",DD123,SUM(DD123,DN123)))</f>
        <v>0</v>
      </c>
      <c r="DL123" s="110">
        <f t="shared" ref="DL123:DL128" si="619">IF(DJ$1="","",SUM(DJ123:DK123))</f>
        <v>0</v>
      </c>
      <c r="DM123" s="535"/>
      <c r="DN123" s="535"/>
      <c r="DO123" s="407"/>
      <c r="DP123" s="323"/>
      <c r="DQ123" s="79">
        <f t="shared" ref="DQ123:DQ128" si="620">IF(DS$1="Rejected",DJ123,IF(DT123="",DJ123,SUM(DJ123,DT123)))</f>
        <v>0</v>
      </c>
      <c r="DR123" s="79">
        <f t="shared" ref="DR123:DR128" si="621">IF(DS$1="Rejected",DK123,IF(DU123="",DK123,SUM(DK123,DU123)))</f>
        <v>0</v>
      </c>
      <c r="DS123" s="110">
        <f t="shared" ref="DS123:DS128" si="622">IF(DQ$1="","",SUM(DQ123:DR123))</f>
        <v>0</v>
      </c>
      <c r="DT123" s="535"/>
      <c r="DU123" s="535"/>
      <c r="DV123" s="407"/>
    </row>
    <row r="124" spans="1:126" outlineLevel="1" x14ac:dyDescent="0.2">
      <c r="A124" s="336" t="s">
        <v>262</v>
      </c>
      <c r="B124" s="158"/>
      <c r="C124" s="56"/>
      <c r="D124" s="56"/>
      <c r="E124" s="110">
        <f t="shared" si="571"/>
        <v>0</v>
      </c>
      <c r="F124" s="148"/>
      <c r="G124" s="18" t="s">
        <v>264</v>
      </c>
      <c r="H124" s="322" t="s">
        <v>361</v>
      </c>
      <c r="I124" s="79">
        <f t="shared" si="572"/>
        <v>0</v>
      </c>
      <c r="J124" s="79">
        <f t="shared" si="573"/>
        <v>0</v>
      </c>
      <c r="K124" s="110">
        <f t="shared" si="574"/>
        <v>0</v>
      </c>
      <c r="L124" s="535"/>
      <c r="M124" s="535"/>
      <c r="N124" s="407"/>
      <c r="O124" s="323"/>
      <c r="P124" s="79">
        <f t="shared" si="575"/>
        <v>0</v>
      </c>
      <c r="Q124" s="79">
        <f t="shared" si="576"/>
        <v>0</v>
      </c>
      <c r="R124" s="110">
        <f t="shared" si="577"/>
        <v>0</v>
      </c>
      <c r="S124" s="535"/>
      <c r="T124" s="535"/>
      <c r="U124" s="407"/>
      <c r="V124" s="323"/>
      <c r="W124" s="79">
        <f t="shared" si="578"/>
        <v>0</v>
      </c>
      <c r="X124" s="79">
        <f t="shared" si="579"/>
        <v>0</v>
      </c>
      <c r="Y124" s="110">
        <f t="shared" si="580"/>
        <v>0</v>
      </c>
      <c r="Z124" s="535"/>
      <c r="AA124" s="535"/>
      <c r="AB124" s="407"/>
      <c r="AC124" s="323"/>
      <c r="AD124" s="79">
        <f t="shared" si="581"/>
        <v>0</v>
      </c>
      <c r="AE124" s="79">
        <f t="shared" si="582"/>
        <v>0</v>
      </c>
      <c r="AF124" s="110">
        <f t="shared" si="583"/>
        <v>0</v>
      </c>
      <c r="AG124" s="535"/>
      <c r="AH124" s="535"/>
      <c r="AI124" s="407"/>
      <c r="AJ124" s="323"/>
      <c r="AK124" s="79">
        <f t="shared" si="584"/>
        <v>0</v>
      </c>
      <c r="AL124" s="79">
        <f t="shared" si="585"/>
        <v>0</v>
      </c>
      <c r="AM124" s="110">
        <f t="shared" si="586"/>
        <v>0</v>
      </c>
      <c r="AN124" s="535"/>
      <c r="AO124" s="535"/>
      <c r="AP124" s="407"/>
      <c r="AQ124" s="323"/>
      <c r="AR124" s="79">
        <f t="shared" si="587"/>
        <v>0</v>
      </c>
      <c r="AS124" s="79">
        <f t="shared" si="588"/>
        <v>0</v>
      </c>
      <c r="AT124" s="110">
        <f t="shared" si="589"/>
        <v>0</v>
      </c>
      <c r="AU124" s="535"/>
      <c r="AV124" s="535"/>
      <c r="AW124" s="407"/>
      <c r="AX124" s="323"/>
      <c r="AY124" s="79">
        <f t="shared" si="590"/>
        <v>0</v>
      </c>
      <c r="AZ124" s="79">
        <f t="shared" si="591"/>
        <v>0</v>
      </c>
      <c r="BA124" s="110">
        <f t="shared" si="592"/>
        <v>0</v>
      </c>
      <c r="BB124" s="535"/>
      <c r="BC124" s="535"/>
      <c r="BD124" s="407"/>
      <c r="BE124" s="323"/>
      <c r="BF124" s="79">
        <f t="shared" si="593"/>
        <v>0</v>
      </c>
      <c r="BG124" s="79">
        <f t="shared" si="594"/>
        <v>0</v>
      </c>
      <c r="BH124" s="110">
        <f t="shared" si="595"/>
        <v>0</v>
      </c>
      <c r="BI124" s="535"/>
      <c r="BJ124" s="535"/>
      <c r="BK124" s="407"/>
      <c r="BL124" s="323"/>
      <c r="BM124" s="79">
        <f t="shared" si="596"/>
        <v>0</v>
      </c>
      <c r="BN124" s="79">
        <f t="shared" si="597"/>
        <v>0</v>
      </c>
      <c r="BO124" s="110">
        <f t="shared" si="598"/>
        <v>0</v>
      </c>
      <c r="BP124" s="535"/>
      <c r="BQ124" s="535"/>
      <c r="BR124" s="407"/>
      <c r="BS124" s="323"/>
      <c r="BT124" s="79">
        <f t="shared" si="599"/>
        <v>0</v>
      </c>
      <c r="BU124" s="79">
        <f t="shared" si="600"/>
        <v>0</v>
      </c>
      <c r="BV124" s="110">
        <f t="shared" si="601"/>
        <v>0</v>
      </c>
      <c r="BW124" s="535"/>
      <c r="BX124" s="535"/>
      <c r="BY124" s="407"/>
      <c r="BZ124" s="323"/>
      <c r="CA124" s="79">
        <f t="shared" si="602"/>
        <v>0</v>
      </c>
      <c r="CB124" s="79">
        <f t="shared" si="603"/>
        <v>0</v>
      </c>
      <c r="CC124" s="110">
        <f t="shared" si="604"/>
        <v>0</v>
      </c>
      <c r="CD124" s="535"/>
      <c r="CE124" s="535"/>
      <c r="CF124" s="407"/>
      <c r="CG124" s="323"/>
      <c r="CH124" s="79">
        <f t="shared" si="605"/>
        <v>0</v>
      </c>
      <c r="CI124" s="79">
        <f t="shared" si="606"/>
        <v>0</v>
      </c>
      <c r="CJ124" s="110">
        <f t="shared" si="607"/>
        <v>0</v>
      </c>
      <c r="CK124" s="535"/>
      <c r="CL124" s="535"/>
      <c r="CM124" s="407"/>
      <c r="CN124" s="323"/>
      <c r="CO124" s="79">
        <f t="shared" si="608"/>
        <v>0</v>
      </c>
      <c r="CP124" s="79">
        <f t="shared" si="609"/>
        <v>0</v>
      </c>
      <c r="CQ124" s="110">
        <f t="shared" si="610"/>
        <v>0</v>
      </c>
      <c r="CR124" s="535"/>
      <c r="CS124" s="535"/>
      <c r="CT124" s="407"/>
      <c r="CU124" s="323"/>
      <c r="CV124" s="79">
        <f t="shared" si="611"/>
        <v>0</v>
      </c>
      <c r="CW124" s="79">
        <f t="shared" si="612"/>
        <v>0</v>
      </c>
      <c r="CX124" s="110">
        <f t="shared" si="613"/>
        <v>0</v>
      </c>
      <c r="CY124" s="535"/>
      <c r="CZ124" s="535"/>
      <c r="DA124" s="407"/>
      <c r="DB124" s="323"/>
      <c r="DC124" s="79">
        <f t="shared" si="614"/>
        <v>0</v>
      </c>
      <c r="DD124" s="79">
        <f t="shared" si="615"/>
        <v>0</v>
      </c>
      <c r="DE124" s="110">
        <f t="shared" si="616"/>
        <v>0</v>
      </c>
      <c r="DF124" s="535"/>
      <c r="DG124" s="535"/>
      <c r="DH124" s="407"/>
      <c r="DI124" s="323"/>
      <c r="DJ124" s="79">
        <f t="shared" si="617"/>
        <v>0</v>
      </c>
      <c r="DK124" s="79">
        <f t="shared" si="618"/>
        <v>0</v>
      </c>
      <c r="DL124" s="110">
        <f t="shared" si="619"/>
        <v>0</v>
      </c>
      <c r="DM124" s="535"/>
      <c r="DN124" s="535"/>
      <c r="DO124" s="407"/>
      <c r="DP124" s="323"/>
      <c r="DQ124" s="79">
        <f t="shared" si="620"/>
        <v>0</v>
      </c>
      <c r="DR124" s="79">
        <f t="shared" si="621"/>
        <v>0</v>
      </c>
      <c r="DS124" s="110">
        <f t="shared" si="622"/>
        <v>0</v>
      </c>
      <c r="DT124" s="535"/>
      <c r="DU124" s="535"/>
      <c r="DV124" s="407"/>
    </row>
    <row r="125" spans="1:126" outlineLevel="1" x14ac:dyDescent="0.2">
      <c r="A125" s="336" t="s">
        <v>240</v>
      </c>
      <c r="B125" s="160"/>
      <c r="C125" s="56"/>
      <c r="D125" s="56"/>
      <c r="E125" s="110">
        <f t="shared" si="571"/>
        <v>0</v>
      </c>
      <c r="F125" s="148"/>
      <c r="G125" s="18" t="s">
        <v>265</v>
      </c>
      <c r="H125" s="322" t="s">
        <v>361</v>
      </c>
      <c r="I125" s="79">
        <f t="shared" si="572"/>
        <v>0</v>
      </c>
      <c r="J125" s="79">
        <f t="shared" si="573"/>
        <v>0</v>
      </c>
      <c r="K125" s="110">
        <f t="shared" si="574"/>
        <v>0</v>
      </c>
      <c r="L125" s="535"/>
      <c r="M125" s="535"/>
      <c r="N125" s="407"/>
      <c r="O125" s="323"/>
      <c r="P125" s="79">
        <f t="shared" si="575"/>
        <v>0</v>
      </c>
      <c r="Q125" s="79">
        <f t="shared" si="576"/>
        <v>0</v>
      </c>
      <c r="R125" s="110">
        <f t="shared" si="577"/>
        <v>0</v>
      </c>
      <c r="S125" s="535"/>
      <c r="T125" s="535"/>
      <c r="U125" s="407"/>
      <c r="V125" s="323"/>
      <c r="W125" s="79">
        <f t="shared" si="578"/>
        <v>0</v>
      </c>
      <c r="X125" s="79">
        <f t="shared" si="579"/>
        <v>0</v>
      </c>
      <c r="Y125" s="110">
        <f t="shared" si="580"/>
        <v>0</v>
      </c>
      <c r="Z125" s="535"/>
      <c r="AA125" s="535"/>
      <c r="AB125" s="407"/>
      <c r="AC125" s="323"/>
      <c r="AD125" s="79">
        <f t="shared" si="581"/>
        <v>0</v>
      </c>
      <c r="AE125" s="79">
        <f t="shared" si="582"/>
        <v>0</v>
      </c>
      <c r="AF125" s="110">
        <f t="shared" si="583"/>
        <v>0</v>
      </c>
      <c r="AG125" s="535"/>
      <c r="AH125" s="535"/>
      <c r="AI125" s="407"/>
      <c r="AJ125" s="323"/>
      <c r="AK125" s="79">
        <f t="shared" si="584"/>
        <v>0</v>
      </c>
      <c r="AL125" s="79">
        <f t="shared" si="585"/>
        <v>0</v>
      </c>
      <c r="AM125" s="110">
        <f t="shared" si="586"/>
        <v>0</v>
      </c>
      <c r="AN125" s="535"/>
      <c r="AO125" s="535"/>
      <c r="AP125" s="407"/>
      <c r="AQ125" s="323"/>
      <c r="AR125" s="79">
        <f t="shared" si="587"/>
        <v>0</v>
      </c>
      <c r="AS125" s="79">
        <f t="shared" si="588"/>
        <v>0</v>
      </c>
      <c r="AT125" s="110">
        <f t="shared" si="589"/>
        <v>0</v>
      </c>
      <c r="AU125" s="535"/>
      <c r="AV125" s="535"/>
      <c r="AW125" s="407"/>
      <c r="AX125" s="323"/>
      <c r="AY125" s="79">
        <f t="shared" si="590"/>
        <v>0</v>
      </c>
      <c r="AZ125" s="79">
        <f t="shared" si="591"/>
        <v>0</v>
      </c>
      <c r="BA125" s="110">
        <f t="shared" si="592"/>
        <v>0</v>
      </c>
      <c r="BB125" s="535"/>
      <c r="BC125" s="535"/>
      <c r="BD125" s="407"/>
      <c r="BE125" s="323"/>
      <c r="BF125" s="79">
        <f t="shared" si="593"/>
        <v>0</v>
      </c>
      <c r="BG125" s="79">
        <f t="shared" si="594"/>
        <v>0</v>
      </c>
      <c r="BH125" s="110">
        <f t="shared" si="595"/>
        <v>0</v>
      </c>
      <c r="BI125" s="535"/>
      <c r="BJ125" s="535"/>
      <c r="BK125" s="407"/>
      <c r="BL125" s="323"/>
      <c r="BM125" s="79">
        <f t="shared" si="596"/>
        <v>0</v>
      </c>
      <c r="BN125" s="79">
        <f t="shared" si="597"/>
        <v>0</v>
      </c>
      <c r="BO125" s="110">
        <f t="shared" si="598"/>
        <v>0</v>
      </c>
      <c r="BP125" s="535"/>
      <c r="BQ125" s="535"/>
      <c r="BR125" s="407"/>
      <c r="BS125" s="323"/>
      <c r="BT125" s="79">
        <f t="shared" si="599"/>
        <v>0</v>
      </c>
      <c r="BU125" s="79">
        <f t="shared" si="600"/>
        <v>0</v>
      </c>
      <c r="BV125" s="110">
        <f t="shared" si="601"/>
        <v>0</v>
      </c>
      <c r="BW125" s="535"/>
      <c r="BX125" s="535"/>
      <c r="BY125" s="407"/>
      <c r="BZ125" s="323"/>
      <c r="CA125" s="79">
        <f t="shared" si="602"/>
        <v>0</v>
      </c>
      <c r="CB125" s="79">
        <f t="shared" si="603"/>
        <v>0</v>
      </c>
      <c r="CC125" s="110">
        <f t="shared" si="604"/>
        <v>0</v>
      </c>
      <c r="CD125" s="535"/>
      <c r="CE125" s="535"/>
      <c r="CF125" s="407"/>
      <c r="CG125" s="323"/>
      <c r="CH125" s="79">
        <f t="shared" si="605"/>
        <v>0</v>
      </c>
      <c r="CI125" s="79">
        <f t="shared" si="606"/>
        <v>0</v>
      </c>
      <c r="CJ125" s="110">
        <f t="shared" si="607"/>
        <v>0</v>
      </c>
      <c r="CK125" s="535"/>
      <c r="CL125" s="535"/>
      <c r="CM125" s="407"/>
      <c r="CN125" s="323"/>
      <c r="CO125" s="79">
        <f t="shared" si="608"/>
        <v>0</v>
      </c>
      <c r="CP125" s="79">
        <f t="shared" si="609"/>
        <v>0</v>
      </c>
      <c r="CQ125" s="110">
        <f t="shared" si="610"/>
        <v>0</v>
      </c>
      <c r="CR125" s="535"/>
      <c r="CS125" s="535"/>
      <c r="CT125" s="407"/>
      <c r="CU125" s="323"/>
      <c r="CV125" s="79">
        <f t="shared" si="611"/>
        <v>0</v>
      </c>
      <c r="CW125" s="79">
        <f t="shared" si="612"/>
        <v>0</v>
      </c>
      <c r="CX125" s="110">
        <f t="shared" si="613"/>
        <v>0</v>
      </c>
      <c r="CY125" s="535"/>
      <c r="CZ125" s="535"/>
      <c r="DA125" s="407"/>
      <c r="DB125" s="323"/>
      <c r="DC125" s="79">
        <f t="shared" si="614"/>
        <v>0</v>
      </c>
      <c r="DD125" s="79">
        <f t="shared" si="615"/>
        <v>0</v>
      </c>
      <c r="DE125" s="110">
        <f t="shared" si="616"/>
        <v>0</v>
      </c>
      <c r="DF125" s="535"/>
      <c r="DG125" s="535"/>
      <c r="DH125" s="407"/>
      <c r="DI125" s="323"/>
      <c r="DJ125" s="79">
        <f t="shared" si="617"/>
        <v>0</v>
      </c>
      <c r="DK125" s="79">
        <f t="shared" si="618"/>
        <v>0</v>
      </c>
      <c r="DL125" s="110">
        <f t="shared" si="619"/>
        <v>0</v>
      </c>
      <c r="DM125" s="535"/>
      <c r="DN125" s="535"/>
      <c r="DO125" s="407"/>
      <c r="DP125" s="323"/>
      <c r="DQ125" s="79">
        <f t="shared" si="620"/>
        <v>0</v>
      </c>
      <c r="DR125" s="79">
        <f t="shared" si="621"/>
        <v>0</v>
      </c>
      <c r="DS125" s="110">
        <f t="shared" si="622"/>
        <v>0</v>
      </c>
      <c r="DT125" s="535"/>
      <c r="DU125" s="535"/>
      <c r="DV125" s="407"/>
    </row>
    <row r="126" spans="1:126" outlineLevel="1" x14ac:dyDescent="0.2">
      <c r="A126" s="337" t="s">
        <v>237</v>
      </c>
      <c r="B126" s="160"/>
      <c r="C126" s="56"/>
      <c r="D126" s="56"/>
      <c r="E126" s="110">
        <f t="shared" si="571"/>
        <v>0</v>
      </c>
      <c r="F126" s="148"/>
      <c r="G126" s="18" t="s">
        <v>266</v>
      </c>
      <c r="H126" s="322" t="s">
        <v>361</v>
      </c>
      <c r="I126" s="79">
        <f t="shared" si="572"/>
        <v>0</v>
      </c>
      <c r="J126" s="79">
        <f t="shared" si="573"/>
        <v>0</v>
      </c>
      <c r="K126" s="110">
        <f t="shared" si="574"/>
        <v>0</v>
      </c>
      <c r="L126" s="535"/>
      <c r="M126" s="535"/>
      <c r="N126" s="407"/>
      <c r="O126" s="323"/>
      <c r="P126" s="79">
        <f t="shared" si="575"/>
        <v>0</v>
      </c>
      <c r="Q126" s="79">
        <f t="shared" si="576"/>
        <v>0</v>
      </c>
      <c r="R126" s="110">
        <f t="shared" si="577"/>
        <v>0</v>
      </c>
      <c r="S126" s="535"/>
      <c r="T126" s="535"/>
      <c r="U126" s="407"/>
      <c r="V126" s="323"/>
      <c r="W126" s="79">
        <f t="shared" si="578"/>
        <v>0</v>
      </c>
      <c r="X126" s="79">
        <f t="shared" si="579"/>
        <v>0</v>
      </c>
      <c r="Y126" s="110">
        <f t="shared" si="580"/>
        <v>0</v>
      </c>
      <c r="Z126" s="535"/>
      <c r="AA126" s="535"/>
      <c r="AB126" s="407"/>
      <c r="AC126" s="323"/>
      <c r="AD126" s="79">
        <f t="shared" si="581"/>
        <v>0</v>
      </c>
      <c r="AE126" s="79">
        <f t="shared" si="582"/>
        <v>0</v>
      </c>
      <c r="AF126" s="110">
        <f t="shared" si="583"/>
        <v>0</v>
      </c>
      <c r="AG126" s="535"/>
      <c r="AH126" s="535"/>
      <c r="AI126" s="407"/>
      <c r="AJ126" s="323"/>
      <c r="AK126" s="79">
        <f t="shared" si="584"/>
        <v>0</v>
      </c>
      <c r="AL126" s="79">
        <f t="shared" si="585"/>
        <v>0</v>
      </c>
      <c r="AM126" s="110">
        <f t="shared" si="586"/>
        <v>0</v>
      </c>
      <c r="AN126" s="535"/>
      <c r="AO126" s="535"/>
      <c r="AP126" s="407"/>
      <c r="AQ126" s="323"/>
      <c r="AR126" s="79">
        <f t="shared" si="587"/>
        <v>0</v>
      </c>
      <c r="AS126" s="79">
        <f t="shared" si="588"/>
        <v>0</v>
      </c>
      <c r="AT126" s="110">
        <f t="shared" si="589"/>
        <v>0</v>
      </c>
      <c r="AU126" s="535"/>
      <c r="AV126" s="535"/>
      <c r="AW126" s="407"/>
      <c r="AX126" s="323"/>
      <c r="AY126" s="79">
        <f t="shared" si="590"/>
        <v>0</v>
      </c>
      <c r="AZ126" s="79">
        <f t="shared" si="591"/>
        <v>0</v>
      </c>
      <c r="BA126" s="110">
        <f t="shared" si="592"/>
        <v>0</v>
      </c>
      <c r="BB126" s="535"/>
      <c r="BC126" s="535"/>
      <c r="BD126" s="407"/>
      <c r="BE126" s="323"/>
      <c r="BF126" s="79">
        <f t="shared" si="593"/>
        <v>0</v>
      </c>
      <c r="BG126" s="79">
        <f t="shared" si="594"/>
        <v>0</v>
      </c>
      <c r="BH126" s="110">
        <f t="shared" si="595"/>
        <v>0</v>
      </c>
      <c r="BI126" s="535"/>
      <c r="BJ126" s="535"/>
      <c r="BK126" s="407"/>
      <c r="BL126" s="323"/>
      <c r="BM126" s="79">
        <f t="shared" si="596"/>
        <v>0</v>
      </c>
      <c r="BN126" s="79">
        <f t="shared" si="597"/>
        <v>0</v>
      </c>
      <c r="BO126" s="110">
        <f t="shared" si="598"/>
        <v>0</v>
      </c>
      <c r="BP126" s="535"/>
      <c r="BQ126" s="535"/>
      <c r="BR126" s="407"/>
      <c r="BS126" s="323"/>
      <c r="BT126" s="79">
        <f t="shared" si="599"/>
        <v>0</v>
      </c>
      <c r="BU126" s="79">
        <f t="shared" si="600"/>
        <v>0</v>
      </c>
      <c r="BV126" s="110">
        <f t="shared" si="601"/>
        <v>0</v>
      </c>
      <c r="BW126" s="535"/>
      <c r="BX126" s="535"/>
      <c r="BY126" s="407"/>
      <c r="BZ126" s="323"/>
      <c r="CA126" s="79">
        <f t="shared" si="602"/>
        <v>0</v>
      </c>
      <c r="CB126" s="79">
        <f t="shared" si="603"/>
        <v>0</v>
      </c>
      <c r="CC126" s="110">
        <f t="shared" si="604"/>
        <v>0</v>
      </c>
      <c r="CD126" s="535"/>
      <c r="CE126" s="535"/>
      <c r="CF126" s="407"/>
      <c r="CG126" s="323"/>
      <c r="CH126" s="79">
        <f t="shared" si="605"/>
        <v>0</v>
      </c>
      <c r="CI126" s="79">
        <f t="shared" si="606"/>
        <v>0</v>
      </c>
      <c r="CJ126" s="110">
        <f t="shared" si="607"/>
        <v>0</v>
      </c>
      <c r="CK126" s="535"/>
      <c r="CL126" s="535"/>
      <c r="CM126" s="407"/>
      <c r="CN126" s="323"/>
      <c r="CO126" s="79">
        <f t="shared" si="608"/>
        <v>0</v>
      </c>
      <c r="CP126" s="79">
        <f t="shared" si="609"/>
        <v>0</v>
      </c>
      <c r="CQ126" s="110">
        <f t="shared" si="610"/>
        <v>0</v>
      </c>
      <c r="CR126" s="535"/>
      <c r="CS126" s="535"/>
      <c r="CT126" s="407"/>
      <c r="CU126" s="323"/>
      <c r="CV126" s="79">
        <f t="shared" si="611"/>
        <v>0</v>
      </c>
      <c r="CW126" s="79">
        <f t="shared" si="612"/>
        <v>0</v>
      </c>
      <c r="CX126" s="110">
        <f t="shared" si="613"/>
        <v>0</v>
      </c>
      <c r="CY126" s="535"/>
      <c r="CZ126" s="535"/>
      <c r="DA126" s="407"/>
      <c r="DB126" s="323"/>
      <c r="DC126" s="79">
        <f t="shared" si="614"/>
        <v>0</v>
      </c>
      <c r="DD126" s="79">
        <f t="shared" si="615"/>
        <v>0</v>
      </c>
      <c r="DE126" s="110">
        <f t="shared" si="616"/>
        <v>0</v>
      </c>
      <c r="DF126" s="535"/>
      <c r="DG126" s="535"/>
      <c r="DH126" s="407"/>
      <c r="DI126" s="323"/>
      <c r="DJ126" s="79">
        <f t="shared" si="617"/>
        <v>0</v>
      </c>
      <c r="DK126" s="79">
        <f t="shared" si="618"/>
        <v>0</v>
      </c>
      <c r="DL126" s="110">
        <f t="shared" si="619"/>
        <v>0</v>
      </c>
      <c r="DM126" s="535"/>
      <c r="DN126" s="535"/>
      <c r="DO126" s="407"/>
      <c r="DP126" s="323"/>
      <c r="DQ126" s="79">
        <f t="shared" si="620"/>
        <v>0</v>
      </c>
      <c r="DR126" s="79">
        <f t="shared" si="621"/>
        <v>0</v>
      </c>
      <c r="DS126" s="110">
        <f t="shared" si="622"/>
        <v>0</v>
      </c>
      <c r="DT126" s="535"/>
      <c r="DU126" s="535"/>
      <c r="DV126" s="407"/>
    </row>
    <row r="127" spans="1:126" outlineLevel="1" x14ac:dyDescent="0.2">
      <c r="A127" s="334" t="s">
        <v>8</v>
      </c>
      <c r="B127" s="161"/>
      <c r="C127" s="56"/>
      <c r="D127" s="56"/>
      <c r="E127" s="110">
        <f t="shared" si="571"/>
        <v>0</v>
      </c>
      <c r="F127" s="148"/>
      <c r="H127" s="322" t="s">
        <v>361</v>
      </c>
      <c r="I127" s="79">
        <f t="shared" si="572"/>
        <v>0</v>
      </c>
      <c r="J127" s="79">
        <f t="shared" si="573"/>
        <v>0</v>
      </c>
      <c r="K127" s="110">
        <f t="shared" si="574"/>
        <v>0</v>
      </c>
      <c r="L127" s="535"/>
      <c r="M127" s="535"/>
      <c r="N127" s="407"/>
      <c r="O127" s="323"/>
      <c r="P127" s="79">
        <f t="shared" si="575"/>
        <v>0</v>
      </c>
      <c r="Q127" s="79">
        <f t="shared" si="576"/>
        <v>0</v>
      </c>
      <c r="R127" s="110">
        <f t="shared" si="577"/>
        <v>0</v>
      </c>
      <c r="S127" s="535"/>
      <c r="T127" s="535"/>
      <c r="U127" s="407"/>
      <c r="V127" s="323"/>
      <c r="W127" s="79">
        <f t="shared" si="578"/>
        <v>0</v>
      </c>
      <c r="X127" s="79">
        <f t="shared" si="579"/>
        <v>0</v>
      </c>
      <c r="Y127" s="110">
        <f t="shared" si="580"/>
        <v>0</v>
      </c>
      <c r="Z127" s="535"/>
      <c r="AA127" s="535"/>
      <c r="AB127" s="407"/>
      <c r="AC127" s="323"/>
      <c r="AD127" s="79">
        <f t="shared" si="581"/>
        <v>0</v>
      </c>
      <c r="AE127" s="79">
        <f t="shared" si="582"/>
        <v>0</v>
      </c>
      <c r="AF127" s="110">
        <f t="shared" si="583"/>
        <v>0</v>
      </c>
      <c r="AG127" s="535"/>
      <c r="AH127" s="535"/>
      <c r="AI127" s="407"/>
      <c r="AJ127" s="323"/>
      <c r="AK127" s="79">
        <f t="shared" si="584"/>
        <v>0</v>
      </c>
      <c r="AL127" s="79">
        <f t="shared" si="585"/>
        <v>0</v>
      </c>
      <c r="AM127" s="110">
        <f t="shared" si="586"/>
        <v>0</v>
      </c>
      <c r="AN127" s="535"/>
      <c r="AO127" s="535"/>
      <c r="AP127" s="407"/>
      <c r="AQ127" s="323"/>
      <c r="AR127" s="79">
        <f t="shared" si="587"/>
        <v>0</v>
      </c>
      <c r="AS127" s="79">
        <f t="shared" si="588"/>
        <v>0</v>
      </c>
      <c r="AT127" s="110">
        <f t="shared" si="589"/>
        <v>0</v>
      </c>
      <c r="AU127" s="535"/>
      <c r="AV127" s="535"/>
      <c r="AW127" s="407"/>
      <c r="AX127" s="323"/>
      <c r="AY127" s="79">
        <f t="shared" si="590"/>
        <v>0</v>
      </c>
      <c r="AZ127" s="79">
        <f t="shared" si="591"/>
        <v>0</v>
      </c>
      <c r="BA127" s="110">
        <f t="shared" si="592"/>
        <v>0</v>
      </c>
      <c r="BB127" s="535"/>
      <c r="BC127" s="535"/>
      <c r="BD127" s="407"/>
      <c r="BE127" s="323"/>
      <c r="BF127" s="79">
        <f t="shared" si="593"/>
        <v>0</v>
      </c>
      <c r="BG127" s="79">
        <f t="shared" si="594"/>
        <v>0</v>
      </c>
      <c r="BH127" s="110">
        <f t="shared" si="595"/>
        <v>0</v>
      </c>
      <c r="BI127" s="535"/>
      <c r="BJ127" s="535"/>
      <c r="BK127" s="407"/>
      <c r="BL127" s="323"/>
      <c r="BM127" s="79">
        <f t="shared" si="596"/>
        <v>0</v>
      </c>
      <c r="BN127" s="79">
        <f t="shared" si="597"/>
        <v>0</v>
      </c>
      <c r="BO127" s="110">
        <f t="shared" si="598"/>
        <v>0</v>
      </c>
      <c r="BP127" s="535"/>
      <c r="BQ127" s="535"/>
      <c r="BR127" s="407"/>
      <c r="BS127" s="323"/>
      <c r="BT127" s="79">
        <f t="shared" si="599"/>
        <v>0</v>
      </c>
      <c r="BU127" s="79">
        <f t="shared" si="600"/>
        <v>0</v>
      </c>
      <c r="BV127" s="110">
        <f t="shared" si="601"/>
        <v>0</v>
      </c>
      <c r="BW127" s="535"/>
      <c r="BX127" s="535"/>
      <c r="BY127" s="407"/>
      <c r="BZ127" s="323"/>
      <c r="CA127" s="79">
        <f t="shared" si="602"/>
        <v>0</v>
      </c>
      <c r="CB127" s="79">
        <f t="shared" si="603"/>
        <v>0</v>
      </c>
      <c r="CC127" s="110">
        <f t="shared" si="604"/>
        <v>0</v>
      </c>
      <c r="CD127" s="535"/>
      <c r="CE127" s="535"/>
      <c r="CF127" s="407"/>
      <c r="CG127" s="323"/>
      <c r="CH127" s="79">
        <f t="shared" si="605"/>
        <v>0</v>
      </c>
      <c r="CI127" s="79">
        <f t="shared" si="606"/>
        <v>0</v>
      </c>
      <c r="CJ127" s="110">
        <f t="shared" si="607"/>
        <v>0</v>
      </c>
      <c r="CK127" s="535"/>
      <c r="CL127" s="535"/>
      <c r="CM127" s="407"/>
      <c r="CN127" s="323"/>
      <c r="CO127" s="79">
        <f t="shared" si="608"/>
        <v>0</v>
      </c>
      <c r="CP127" s="79">
        <f t="shared" si="609"/>
        <v>0</v>
      </c>
      <c r="CQ127" s="110">
        <f t="shared" si="610"/>
        <v>0</v>
      </c>
      <c r="CR127" s="535"/>
      <c r="CS127" s="535"/>
      <c r="CT127" s="407"/>
      <c r="CU127" s="323"/>
      <c r="CV127" s="79">
        <f t="shared" si="611"/>
        <v>0</v>
      </c>
      <c r="CW127" s="79">
        <f t="shared" si="612"/>
        <v>0</v>
      </c>
      <c r="CX127" s="110">
        <f t="shared" si="613"/>
        <v>0</v>
      </c>
      <c r="CY127" s="535"/>
      <c r="CZ127" s="535"/>
      <c r="DA127" s="407"/>
      <c r="DB127" s="323"/>
      <c r="DC127" s="79">
        <f t="shared" si="614"/>
        <v>0</v>
      </c>
      <c r="DD127" s="79">
        <f t="shared" si="615"/>
        <v>0</v>
      </c>
      <c r="DE127" s="110">
        <f t="shared" si="616"/>
        <v>0</v>
      </c>
      <c r="DF127" s="535"/>
      <c r="DG127" s="535"/>
      <c r="DH127" s="407"/>
      <c r="DI127" s="323"/>
      <c r="DJ127" s="79">
        <f t="shared" si="617"/>
        <v>0</v>
      </c>
      <c r="DK127" s="79">
        <f t="shared" si="618"/>
        <v>0</v>
      </c>
      <c r="DL127" s="110">
        <f t="shared" si="619"/>
        <v>0</v>
      </c>
      <c r="DM127" s="535"/>
      <c r="DN127" s="535"/>
      <c r="DO127" s="407"/>
      <c r="DP127" s="323"/>
      <c r="DQ127" s="79">
        <f t="shared" si="620"/>
        <v>0</v>
      </c>
      <c r="DR127" s="79">
        <f t="shared" si="621"/>
        <v>0</v>
      </c>
      <c r="DS127" s="110">
        <f t="shared" si="622"/>
        <v>0</v>
      </c>
      <c r="DT127" s="535"/>
      <c r="DU127" s="535"/>
      <c r="DV127" s="407"/>
    </row>
    <row r="128" spans="1:126" outlineLevel="1" x14ac:dyDescent="0.2">
      <c r="A128" s="333" t="s">
        <v>57</v>
      </c>
      <c r="B128" s="159" t="s">
        <v>238</v>
      </c>
      <c r="C128" s="56"/>
      <c r="D128" s="56"/>
      <c r="E128" s="110">
        <f t="shared" si="571"/>
        <v>0</v>
      </c>
      <c r="F128" s="148"/>
      <c r="G128" s="18" t="s">
        <v>239</v>
      </c>
      <c r="H128" s="322" t="s">
        <v>361</v>
      </c>
      <c r="I128" s="79">
        <f t="shared" si="572"/>
        <v>0</v>
      </c>
      <c r="J128" s="79">
        <f t="shared" si="573"/>
        <v>0</v>
      </c>
      <c r="K128" s="110">
        <f t="shared" si="574"/>
        <v>0</v>
      </c>
      <c r="L128" s="535"/>
      <c r="M128" s="535"/>
      <c r="N128" s="407"/>
      <c r="O128" s="323"/>
      <c r="P128" s="79">
        <f t="shared" si="575"/>
        <v>0</v>
      </c>
      <c r="Q128" s="79">
        <f t="shared" si="576"/>
        <v>0</v>
      </c>
      <c r="R128" s="110">
        <f t="shared" si="577"/>
        <v>0</v>
      </c>
      <c r="S128" s="535"/>
      <c r="T128" s="535"/>
      <c r="U128" s="407"/>
      <c r="V128" s="323"/>
      <c r="W128" s="79">
        <f t="shared" si="578"/>
        <v>0</v>
      </c>
      <c r="X128" s="79">
        <f t="shared" si="579"/>
        <v>0</v>
      </c>
      <c r="Y128" s="110">
        <f t="shared" si="580"/>
        <v>0</v>
      </c>
      <c r="Z128" s="535"/>
      <c r="AA128" s="535"/>
      <c r="AB128" s="407"/>
      <c r="AC128" s="323"/>
      <c r="AD128" s="79">
        <f t="shared" si="581"/>
        <v>0</v>
      </c>
      <c r="AE128" s="79">
        <f t="shared" si="582"/>
        <v>0</v>
      </c>
      <c r="AF128" s="110">
        <f t="shared" si="583"/>
        <v>0</v>
      </c>
      <c r="AG128" s="535"/>
      <c r="AH128" s="535"/>
      <c r="AI128" s="407"/>
      <c r="AJ128" s="323"/>
      <c r="AK128" s="79">
        <f t="shared" si="584"/>
        <v>0</v>
      </c>
      <c r="AL128" s="79">
        <f t="shared" si="585"/>
        <v>0</v>
      </c>
      <c r="AM128" s="110">
        <f t="shared" si="586"/>
        <v>0</v>
      </c>
      <c r="AN128" s="535"/>
      <c r="AO128" s="535"/>
      <c r="AP128" s="407"/>
      <c r="AQ128" s="323"/>
      <c r="AR128" s="79">
        <f t="shared" si="587"/>
        <v>0</v>
      </c>
      <c r="AS128" s="79">
        <f t="shared" si="588"/>
        <v>0</v>
      </c>
      <c r="AT128" s="110">
        <f t="shared" si="589"/>
        <v>0</v>
      </c>
      <c r="AU128" s="535"/>
      <c r="AV128" s="535"/>
      <c r="AW128" s="407"/>
      <c r="AX128" s="323"/>
      <c r="AY128" s="79">
        <f t="shared" si="590"/>
        <v>0</v>
      </c>
      <c r="AZ128" s="79">
        <f t="shared" si="591"/>
        <v>0</v>
      </c>
      <c r="BA128" s="110">
        <f t="shared" si="592"/>
        <v>0</v>
      </c>
      <c r="BB128" s="535"/>
      <c r="BC128" s="535"/>
      <c r="BD128" s="407"/>
      <c r="BE128" s="323"/>
      <c r="BF128" s="79">
        <f t="shared" si="593"/>
        <v>0</v>
      </c>
      <c r="BG128" s="79">
        <f t="shared" si="594"/>
        <v>0</v>
      </c>
      <c r="BH128" s="110">
        <f t="shared" si="595"/>
        <v>0</v>
      </c>
      <c r="BI128" s="535"/>
      <c r="BJ128" s="535"/>
      <c r="BK128" s="407"/>
      <c r="BL128" s="323"/>
      <c r="BM128" s="79">
        <f t="shared" si="596"/>
        <v>0</v>
      </c>
      <c r="BN128" s="79">
        <f t="shared" si="597"/>
        <v>0</v>
      </c>
      <c r="BO128" s="110">
        <f t="shared" si="598"/>
        <v>0</v>
      </c>
      <c r="BP128" s="535"/>
      <c r="BQ128" s="535"/>
      <c r="BR128" s="407"/>
      <c r="BS128" s="323"/>
      <c r="BT128" s="79">
        <f t="shared" si="599"/>
        <v>0</v>
      </c>
      <c r="BU128" s="79">
        <f t="shared" si="600"/>
        <v>0</v>
      </c>
      <c r="BV128" s="110">
        <f t="shared" si="601"/>
        <v>0</v>
      </c>
      <c r="BW128" s="535"/>
      <c r="BX128" s="535"/>
      <c r="BY128" s="407"/>
      <c r="BZ128" s="323"/>
      <c r="CA128" s="79">
        <f t="shared" si="602"/>
        <v>0</v>
      </c>
      <c r="CB128" s="79">
        <f t="shared" si="603"/>
        <v>0</v>
      </c>
      <c r="CC128" s="110">
        <f t="shared" si="604"/>
        <v>0</v>
      </c>
      <c r="CD128" s="535"/>
      <c r="CE128" s="535"/>
      <c r="CF128" s="407"/>
      <c r="CG128" s="323"/>
      <c r="CH128" s="79">
        <f t="shared" si="605"/>
        <v>0</v>
      </c>
      <c r="CI128" s="79">
        <f t="shared" si="606"/>
        <v>0</v>
      </c>
      <c r="CJ128" s="110">
        <f t="shared" si="607"/>
        <v>0</v>
      </c>
      <c r="CK128" s="535"/>
      <c r="CL128" s="535"/>
      <c r="CM128" s="407"/>
      <c r="CN128" s="323"/>
      <c r="CO128" s="79">
        <f t="shared" si="608"/>
        <v>0</v>
      </c>
      <c r="CP128" s="79">
        <f t="shared" si="609"/>
        <v>0</v>
      </c>
      <c r="CQ128" s="110">
        <f t="shared" si="610"/>
        <v>0</v>
      </c>
      <c r="CR128" s="535"/>
      <c r="CS128" s="535"/>
      <c r="CT128" s="407"/>
      <c r="CU128" s="323"/>
      <c r="CV128" s="79">
        <f t="shared" si="611"/>
        <v>0</v>
      </c>
      <c r="CW128" s="79">
        <f t="shared" si="612"/>
        <v>0</v>
      </c>
      <c r="CX128" s="110">
        <f t="shared" si="613"/>
        <v>0</v>
      </c>
      <c r="CY128" s="535"/>
      <c r="CZ128" s="535"/>
      <c r="DA128" s="407"/>
      <c r="DB128" s="323"/>
      <c r="DC128" s="79">
        <f t="shared" si="614"/>
        <v>0</v>
      </c>
      <c r="DD128" s="79">
        <f t="shared" si="615"/>
        <v>0</v>
      </c>
      <c r="DE128" s="110">
        <f t="shared" si="616"/>
        <v>0</v>
      </c>
      <c r="DF128" s="535"/>
      <c r="DG128" s="535"/>
      <c r="DH128" s="407"/>
      <c r="DI128" s="323"/>
      <c r="DJ128" s="79">
        <f t="shared" si="617"/>
        <v>0</v>
      </c>
      <c r="DK128" s="79">
        <f t="shared" si="618"/>
        <v>0</v>
      </c>
      <c r="DL128" s="110">
        <f t="shared" si="619"/>
        <v>0</v>
      </c>
      <c r="DM128" s="535"/>
      <c r="DN128" s="535"/>
      <c r="DO128" s="407"/>
      <c r="DP128" s="323"/>
      <c r="DQ128" s="79">
        <f t="shared" si="620"/>
        <v>0</v>
      </c>
      <c r="DR128" s="79">
        <f t="shared" si="621"/>
        <v>0</v>
      </c>
      <c r="DS128" s="110">
        <f t="shared" si="622"/>
        <v>0</v>
      </c>
      <c r="DT128" s="535"/>
      <c r="DU128" s="535"/>
      <c r="DV128" s="407"/>
    </row>
    <row r="129" spans="1:126" ht="14.25" customHeight="1" x14ac:dyDescent="0.2">
      <c r="A129" s="153" t="s">
        <v>153</v>
      </c>
      <c r="B129" s="120"/>
      <c r="C129" s="103">
        <f>SUMIF($H122:$H129,MID($H129,3,10),C122:C129)</f>
        <v>0</v>
      </c>
      <c r="D129" s="103">
        <f>SUMIF($H122:$H129,MID($H129,3,10),D122:D129)</f>
        <v>0</v>
      </c>
      <c r="E129" s="103">
        <f t="shared" si="571"/>
        <v>0</v>
      </c>
      <c r="F129" s="151"/>
      <c r="H129" s="322" t="s">
        <v>362</v>
      </c>
      <c r="I129" s="103">
        <f>IF(I$1="","",SUMIF($H123:$H128,MID($H129,3,10),I123:I128))</f>
        <v>0</v>
      </c>
      <c r="J129" s="103">
        <f>IF(I$1="","",SUMIF($H123:$H128,MID($H129,3,10),J123:J128))</f>
        <v>0</v>
      </c>
      <c r="K129" s="103">
        <f>IF(I$1="","",SUM(I129:J129))</f>
        <v>0</v>
      </c>
      <c r="L129" s="488">
        <f>IF(I$1="","",SUMIF($H122:$H129,MID($H129,3,10),L122:L129))</f>
        <v>0</v>
      </c>
      <c r="M129" s="488">
        <f>IF(I$1="","",SUMIF($H122:$H129,MID($H129,3,10),M122:M129))</f>
        <v>0</v>
      </c>
      <c r="N129" s="407"/>
      <c r="O129" s="323"/>
      <c r="P129" s="103">
        <f>IF(P$1="","",SUMIF($H123:$H128,MID($H129,3,10),P123:P128))</f>
        <v>0</v>
      </c>
      <c r="Q129" s="103">
        <f>IF(P$1="","",SUMIF($H123:$H128,MID($H129,3,10),Q123:Q128))</f>
        <v>0</v>
      </c>
      <c r="R129" s="103">
        <f>IF(P$1="","",SUM(P129:Q129))</f>
        <v>0</v>
      </c>
      <c r="S129" s="488">
        <f>IF(P$1="","",SUMIF($H122:$H129,MID($H129,3,10),S122:S129))</f>
        <v>0</v>
      </c>
      <c r="T129" s="488">
        <f>IF(P$1="","",SUMIF($H122:$H129,MID($H129,3,10),T122:T129))</f>
        <v>0</v>
      </c>
      <c r="U129" s="407"/>
      <c r="V129" s="323"/>
      <c r="W129" s="103">
        <f>IF(W$1="","",SUMIF($H123:$H128,MID($H129,3,10),W123:W128))</f>
        <v>0</v>
      </c>
      <c r="X129" s="103">
        <f>IF(W$1="","",SUMIF($H123:$H128,MID($H129,3,10),X123:X128))</f>
        <v>0</v>
      </c>
      <c r="Y129" s="103">
        <f>IF(W$1="","",SUM(W129:X129))</f>
        <v>0</v>
      </c>
      <c r="Z129" s="488">
        <f>IF(W$1="","",SUMIF($H122:$H129,MID($H129,3,10),Z122:Z129))</f>
        <v>0</v>
      </c>
      <c r="AA129" s="488">
        <f>IF(W$1="","",SUMIF($H122:$H129,MID($H129,3,10),AA122:AA129))</f>
        <v>0</v>
      </c>
      <c r="AB129" s="407"/>
      <c r="AC129" s="323"/>
      <c r="AD129" s="103">
        <f>IF(AD$1="","",SUMIF($H123:$H128,MID($H129,3,10),AD123:AD128))</f>
        <v>0</v>
      </c>
      <c r="AE129" s="103">
        <f>IF(AD$1="","",SUMIF($H123:$H128,MID($H129,3,10),AE123:AE128))</f>
        <v>0</v>
      </c>
      <c r="AF129" s="103">
        <f>IF(AD$1="","",SUM(AD129:AE129))</f>
        <v>0</v>
      </c>
      <c r="AG129" s="488">
        <f>IF(AD$1="","",SUMIF($H122:$H129,MID($H129,3,10),AG122:AG129))</f>
        <v>0</v>
      </c>
      <c r="AH129" s="488">
        <f>IF(AD$1="","",SUMIF($H122:$H129,MID($H129,3,10),AH122:AH129))</f>
        <v>0</v>
      </c>
      <c r="AI129" s="407"/>
      <c r="AJ129" s="323"/>
      <c r="AK129" s="103">
        <f>IF(AK$1="","",SUMIF($H123:$H128,MID($H129,3,10),AK123:AK128))</f>
        <v>0</v>
      </c>
      <c r="AL129" s="103">
        <f>IF(AK$1="","",SUMIF($H123:$H128,MID($H129,3,10),AL123:AL128))</f>
        <v>0</v>
      </c>
      <c r="AM129" s="103">
        <f>IF(AK$1="","",SUM(AK129:AL129))</f>
        <v>0</v>
      </c>
      <c r="AN129" s="488">
        <f>IF(AK$1="","",SUMIF($H122:$H129,MID($H129,3,10),AN122:AN129))</f>
        <v>0</v>
      </c>
      <c r="AO129" s="488">
        <f>IF(AK$1="","",SUMIF($H122:$H129,MID($H129,3,10),AO122:AO129))</f>
        <v>0</v>
      </c>
      <c r="AP129" s="407"/>
      <c r="AQ129" s="323"/>
      <c r="AR129" s="103">
        <f>IF(AR$1="","",SUMIF($H123:$H128,MID($H129,3,10),AR123:AR128))</f>
        <v>0</v>
      </c>
      <c r="AS129" s="103">
        <f>IF(AR$1="","",SUMIF($H123:$H128,MID($H129,3,10),AS123:AS128))</f>
        <v>0</v>
      </c>
      <c r="AT129" s="103">
        <f>IF(AR$1="","",SUM(AR129:AS129))</f>
        <v>0</v>
      </c>
      <c r="AU129" s="488">
        <f>IF(AR$1="","",SUMIF($H122:$H129,MID($H129,3,10),AU122:AU129))</f>
        <v>0</v>
      </c>
      <c r="AV129" s="488">
        <f>IF(AR$1="","",SUMIF($H122:$H129,MID($H129,3,10),AV122:AV129))</f>
        <v>0</v>
      </c>
      <c r="AW129" s="407"/>
      <c r="AX129" s="323"/>
      <c r="AY129" s="103">
        <f>IF(AY$1="","",SUMIF($H123:$H128,MID($H129,3,10),AY123:AY128))</f>
        <v>0</v>
      </c>
      <c r="AZ129" s="103">
        <f>IF(AY$1="","",SUMIF($H123:$H128,MID($H129,3,10),AZ123:AZ128))</f>
        <v>0</v>
      </c>
      <c r="BA129" s="103">
        <f>IF(AY$1="","",SUM(AY129:AZ129))</f>
        <v>0</v>
      </c>
      <c r="BB129" s="488">
        <f>IF(AY$1="","",SUMIF($H122:$H129,MID($H129,3,10),BB122:BB129))</f>
        <v>0</v>
      </c>
      <c r="BC129" s="488">
        <f>IF(AY$1="","",SUMIF($H122:$H129,MID($H129,3,10),BC122:BC129))</f>
        <v>0</v>
      </c>
      <c r="BD129" s="407"/>
      <c r="BE129" s="323"/>
      <c r="BF129" s="103">
        <f>IF(BF$1="","",SUMIF($H123:$H128,MID($H129,3,10),BF123:BF128))</f>
        <v>0</v>
      </c>
      <c r="BG129" s="103">
        <f>IF(BF$1="","",SUMIF($H123:$H128,MID($H129,3,10),BG123:BG128))</f>
        <v>0</v>
      </c>
      <c r="BH129" s="103">
        <f>IF(BF$1="","",SUM(BF129:BG129))</f>
        <v>0</v>
      </c>
      <c r="BI129" s="488">
        <f>IF(BF$1="","",SUMIF($H122:$H129,MID($H129,3,10),BI122:BI129))</f>
        <v>0</v>
      </c>
      <c r="BJ129" s="488">
        <f>IF(BF$1="","",SUMIF($H122:$H129,MID($H129,3,10),BJ122:BJ129))</f>
        <v>0</v>
      </c>
      <c r="BK129" s="407"/>
      <c r="BL129" s="323"/>
      <c r="BM129" s="103">
        <f>IF(BM$1="","",SUMIF($H123:$H128,MID($H129,3,10),BM123:BM128))</f>
        <v>0</v>
      </c>
      <c r="BN129" s="103">
        <f>IF(BM$1="","",SUMIF($H123:$H128,MID($H129,3,10),BN123:BN128))</f>
        <v>0</v>
      </c>
      <c r="BO129" s="103">
        <f>IF(BM$1="","",SUM(BM129:BN129))</f>
        <v>0</v>
      </c>
      <c r="BP129" s="488">
        <f>IF(BM$1="","",SUMIF($H122:$H129,MID($H129,3,10),BP122:BP129))</f>
        <v>0</v>
      </c>
      <c r="BQ129" s="488">
        <f>IF(BM$1="","",SUMIF($H122:$H129,MID($H129,3,10),BQ122:BQ129))</f>
        <v>0</v>
      </c>
      <c r="BR129" s="407"/>
      <c r="BS129" s="323"/>
      <c r="BT129" s="103">
        <f>IF(BT$1="","",SUMIF($H123:$H128,MID($H129,3,10),BT123:BT128))</f>
        <v>0</v>
      </c>
      <c r="BU129" s="103">
        <f>IF(BT$1="","",SUMIF($H123:$H128,MID($H129,3,10),BU123:BU128))</f>
        <v>0</v>
      </c>
      <c r="BV129" s="103">
        <f>IF(BT$1="","",SUM(BT129:BU129))</f>
        <v>0</v>
      </c>
      <c r="BW129" s="488">
        <f>IF(BT$1="","",SUMIF($H122:$H129,MID($H129,3,10),BW122:BW129))</f>
        <v>0</v>
      </c>
      <c r="BX129" s="488">
        <f>IF(BT$1="","",SUMIF($H122:$H129,MID($H129,3,10),BX122:BX129))</f>
        <v>0</v>
      </c>
      <c r="BY129" s="407"/>
      <c r="BZ129" s="323"/>
      <c r="CA129" s="103">
        <f>IF(CA$1="","",SUMIF($H123:$H128,MID($H129,3,10),CA123:CA128))</f>
        <v>0</v>
      </c>
      <c r="CB129" s="103">
        <f>IF(CA$1="","",SUMIF($H123:$H128,MID($H129,3,10),CB123:CB128))</f>
        <v>0</v>
      </c>
      <c r="CC129" s="103">
        <f>IF(CA$1="","",SUM(CA129:CB129))</f>
        <v>0</v>
      </c>
      <c r="CD129" s="488">
        <f>IF(CA$1="","",SUMIF($H122:$H129,MID($H129,3,10),CD122:CD129))</f>
        <v>0</v>
      </c>
      <c r="CE129" s="488">
        <f>IF(CA$1="","",SUMIF($H122:$H129,MID($H129,3,10),CE122:CE129))</f>
        <v>0</v>
      </c>
      <c r="CF129" s="407"/>
      <c r="CG129" s="323"/>
      <c r="CH129" s="103">
        <f>IF(CH$1="","",SUMIF($H123:$H128,MID($H129,3,10),CH123:CH128))</f>
        <v>0</v>
      </c>
      <c r="CI129" s="103">
        <f>IF(CH$1="","",SUMIF($H123:$H128,MID($H129,3,10),CI123:CI128))</f>
        <v>0</v>
      </c>
      <c r="CJ129" s="103">
        <f>IF(CH$1="","",SUM(CH129:CI129))</f>
        <v>0</v>
      </c>
      <c r="CK129" s="488">
        <f>IF(CH$1="","",SUMIF($H122:$H129,MID($H129,3,10),CK122:CK129))</f>
        <v>0</v>
      </c>
      <c r="CL129" s="488">
        <f>IF(CH$1="","",SUMIF($H122:$H129,MID($H129,3,10),CL122:CL129))</f>
        <v>0</v>
      </c>
      <c r="CM129" s="407"/>
      <c r="CN129" s="323"/>
      <c r="CO129" s="103">
        <f>IF(CO$1="","",SUMIF($H123:$H128,MID($H129,3,10),CO123:CO128))</f>
        <v>0</v>
      </c>
      <c r="CP129" s="103">
        <f>IF(CO$1="","",SUMIF($H123:$H128,MID($H129,3,10),CP123:CP128))</f>
        <v>0</v>
      </c>
      <c r="CQ129" s="103">
        <f>IF(CO$1="","",SUM(CO129:CP129))</f>
        <v>0</v>
      </c>
      <c r="CR129" s="488">
        <f>IF(CO$1="","",SUMIF($H122:$H129,MID($H129,3,10),CR122:CR129))</f>
        <v>0</v>
      </c>
      <c r="CS129" s="488">
        <f>IF(CO$1="","",SUMIF($H122:$H129,MID($H129,3,10),CS122:CS129))</f>
        <v>0</v>
      </c>
      <c r="CT129" s="407"/>
      <c r="CU129" s="323"/>
      <c r="CV129" s="103">
        <f>IF(CV$1="","",SUMIF($H123:$H128,MID($H129,3,10),CV123:CV128))</f>
        <v>0</v>
      </c>
      <c r="CW129" s="103">
        <f>IF(CV$1="","",SUMIF($H123:$H128,MID($H129,3,10),CW123:CW128))</f>
        <v>0</v>
      </c>
      <c r="CX129" s="103">
        <f>IF(CV$1="","",SUM(CV129:CW129))</f>
        <v>0</v>
      </c>
      <c r="CY129" s="488">
        <f>IF(CV$1="","",SUMIF($H122:$H129,MID($H129,3,10),CY122:CY129))</f>
        <v>0</v>
      </c>
      <c r="CZ129" s="488">
        <f>IF(CV$1="","",SUMIF($H122:$H129,MID($H129,3,10),CZ122:CZ129))</f>
        <v>0</v>
      </c>
      <c r="DA129" s="407"/>
      <c r="DB129" s="323"/>
      <c r="DC129" s="103">
        <f>IF(DC$1="","",SUMIF($H123:$H128,MID($H129,3,10),DC123:DC128))</f>
        <v>0</v>
      </c>
      <c r="DD129" s="103">
        <f>IF(DC$1="","",SUMIF($H123:$H128,MID($H129,3,10),DD123:DD128))</f>
        <v>0</v>
      </c>
      <c r="DE129" s="103">
        <f>IF(DC$1="","",SUM(DC129:DD129))</f>
        <v>0</v>
      </c>
      <c r="DF129" s="488">
        <f>IF(DC$1="","",SUMIF($H122:$H129,MID($H129,3,10),DF122:DF129))</f>
        <v>0</v>
      </c>
      <c r="DG129" s="488">
        <f>IF(DC$1="","",SUMIF($H122:$H129,MID($H129,3,10),DG122:DG129))</f>
        <v>0</v>
      </c>
      <c r="DH129" s="407"/>
      <c r="DI129" s="323"/>
      <c r="DJ129" s="103">
        <f>IF(DJ$1="","",SUMIF($H123:$H128,MID($H129,3,10),DJ123:DJ128))</f>
        <v>0</v>
      </c>
      <c r="DK129" s="103">
        <f>IF(DJ$1="","",SUMIF($H123:$H128,MID($H129,3,10),DK123:DK128))</f>
        <v>0</v>
      </c>
      <c r="DL129" s="103">
        <f>IF(DJ$1="","",SUM(DJ129:DK129))</f>
        <v>0</v>
      </c>
      <c r="DM129" s="488">
        <f>IF(DJ$1="","",SUMIF($H122:$H129,MID($H129,3,10),DM122:DM129))</f>
        <v>0</v>
      </c>
      <c r="DN129" s="488">
        <f>IF(DJ$1="","",SUMIF($H122:$H129,MID($H129,3,10),DN122:DN129))</f>
        <v>0</v>
      </c>
      <c r="DO129" s="407"/>
      <c r="DP129" s="323"/>
      <c r="DQ129" s="103">
        <f>IF(DQ$1="","",SUMIF($H123:$H128,MID($H129,3,10),DQ123:DQ128))</f>
        <v>0</v>
      </c>
      <c r="DR129" s="103">
        <f>IF(DQ$1="","",SUMIF($H123:$H128,MID($H129,3,10),DR123:DR128))</f>
        <v>0</v>
      </c>
      <c r="DS129" s="103">
        <f>IF(DQ$1="","",SUM(DQ129:DR129))</f>
        <v>0</v>
      </c>
      <c r="DT129" s="488">
        <f>IF(DQ$1="","",SUMIF($H122:$H129,MID($H129,3,10),DT122:DT129))</f>
        <v>0</v>
      </c>
      <c r="DU129" s="488">
        <f>IF(DQ$1="","",SUMIF($H122:$H129,MID($H129,3,10),DU122:DU129))</f>
        <v>0</v>
      </c>
      <c r="DV129" s="407"/>
    </row>
    <row r="130" spans="1:126" outlineLevel="1" x14ac:dyDescent="0.2">
      <c r="A130" s="152" t="s">
        <v>150</v>
      </c>
      <c r="B130" s="157" t="s">
        <v>61</v>
      </c>
      <c r="C130" s="56"/>
      <c r="D130" s="56"/>
      <c r="E130" s="110">
        <f t="shared" si="571"/>
        <v>0</v>
      </c>
      <c r="F130" s="147"/>
      <c r="H130" s="322" t="s">
        <v>365</v>
      </c>
      <c r="I130" s="79">
        <f>IF(K$1="Rejected",C130,IF(L130="",C130,SUM(C130,L130)))</f>
        <v>0</v>
      </c>
      <c r="J130" s="79">
        <f>IF(K$1="Rejected",D130,IF(M130="",D130,SUM(D130,M130)))</f>
        <v>0</v>
      </c>
      <c r="K130" s="110">
        <f>IF(I$1="","",SUM(I130:J130))</f>
        <v>0</v>
      </c>
      <c r="L130" s="535"/>
      <c r="M130" s="535"/>
      <c r="N130" s="407"/>
      <c r="O130" s="323"/>
      <c r="P130" s="79">
        <f>IF(R$1="Rejected",I130,IF(S130="",I130,SUM(I130,S130)))</f>
        <v>0</v>
      </c>
      <c r="Q130" s="79">
        <f>IF(R$1="Rejected",J130,IF(T130="",J130,SUM(J130,T130)))</f>
        <v>0</v>
      </c>
      <c r="R130" s="110">
        <f>IF(P$1="","",SUM(P130:Q130))</f>
        <v>0</v>
      </c>
      <c r="S130" s="535"/>
      <c r="T130" s="535"/>
      <c r="U130" s="407"/>
      <c r="V130" s="323"/>
      <c r="W130" s="79">
        <f>IF(Y$1="Rejected",P130,IF(Z130="",P130,SUM(P130,Z130)))</f>
        <v>0</v>
      </c>
      <c r="X130" s="79">
        <f>IF(Y$1="Rejected",Q130,IF(AA130="",Q130,SUM(Q130,AA130)))</f>
        <v>0</v>
      </c>
      <c r="Y130" s="110">
        <f>IF(W$1="","",SUM(W130:X130))</f>
        <v>0</v>
      </c>
      <c r="Z130" s="535"/>
      <c r="AA130" s="535"/>
      <c r="AB130" s="407"/>
      <c r="AC130" s="323"/>
      <c r="AD130" s="79">
        <f>IF(AF$1="Rejected",W130,IF(AG130="",W130,SUM(W130,AG130)))</f>
        <v>0</v>
      </c>
      <c r="AE130" s="79">
        <f>IF(AF$1="Rejected",X130,IF(AH130="",X130,SUM(X130,AH130)))</f>
        <v>0</v>
      </c>
      <c r="AF130" s="110">
        <f>IF(AD$1="","",SUM(AD130:AE130))</f>
        <v>0</v>
      </c>
      <c r="AG130" s="535"/>
      <c r="AH130" s="535"/>
      <c r="AI130" s="407"/>
      <c r="AJ130" s="323"/>
      <c r="AK130" s="79">
        <f>IF(AM$1="Rejected",AD130,IF(AN130="",AD130,SUM(AD130,AN130)))</f>
        <v>0</v>
      </c>
      <c r="AL130" s="79">
        <f>IF(AM$1="Rejected",AE130,IF(AO130="",AE130,SUM(AE130,AO130)))</f>
        <v>0</v>
      </c>
      <c r="AM130" s="110">
        <f>IF(AK$1="","",SUM(AK130:AL130))</f>
        <v>0</v>
      </c>
      <c r="AN130" s="535"/>
      <c r="AO130" s="535"/>
      <c r="AP130" s="407"/>
      <c r="AQ130" s="323"/>
      <c r="AR130" s="79">
        <f>IF(AT$1="Rejected",AK130,IF(AU130="",AK130,SUM(AK130,AU130)))</f>
        <v>0</v>
      </c>
      <c r="AS130" s="79">
        <f>IF(AT$1="Rejected",AL130,IF(AV130="",AL130,SUM(AL130,AV130)))</f>
        <v>0</v>
      </c>
      <c r="AT130" s="110">
        <f>IF(AR$1="","",SUM(AR130:AS130))</f>
        <v>0</v>
      </c>
      <c r="AU130" s="535"/>
      <c r="AV130" s="535"/>
      <c r="AW130" s="407"/>
      <c r="AX130" s="323"/>
      <c r="AY130" s="79">
        <f>IF(BA$1="Rejected",AR130,IF(BB130="",AR130,SUM(AR130,BB130)))</f>
        <v>0</v>
      </c>
      <c r="AZ130" s="79">
        <f>IF(BA$1="Rejected",AS130,IF(BC130="",AS130,SUM(AS130,BC130)))</f>
        <v>0</v>
      </c>
      <c r="BA130" s="110">
        <f>IF(AY$1="","",SUM(AY130:AZ130))</f>
        <v>0</v>
      </c>
      <c r="BB130" s="535"/>
      <c r="BC130" s="535"/>
      <c r="BD130" s="407"/>
      <c r="BE130" s="323"/>
      <c r="BF130" s="79">
        <f>IF(BH$1="Rejected",AY130,IF(BI130="",AY130,SUM(AY130,BI130)))</f>
        <v>0</v>
      </c>
      <c r="BG130" s="79">
        <f>IF(BH$1="Rejected",AZ130,IF(BJ130="",AZ130,SUM(AZ130,BJ130)))</f>
        <v>0</v>
      </c>
      <c r="BH130" s="110">
        <f>IF(BF$1="","",SUM(BF130:BG130))</f>
        <v>0</v>
      </c>
      <c r="BI130" s="535"/>
      <c r="BJ130" s="535"/>
      <c r="BK130" s="407"/>
      <c r="BL130" s="323"/>
      <c r="BM130" s="79">
        <f>IF(BO$1="Rejected",BF130,IF(BP130="",BF130,SUM(BF130,BP130)))</f>
        <v>0</v>
      </c>
      <c r="BN130" s="79">
        <f>IF(BO$1="Rejected",BG130,IF(BQ130="",BG130,SUM(BG130,BQ130)))</f>
        <v>0</v>
      </c>
      <c r="BO130" s="110">
        <f>IF(BM$1="","",SUM(BM130:BN130))</f>
        <v>0</v>
      </c>
      <c r="BP130" s="535"/>
      <c r="BQ130" s="535"/>
      <c r="BR130" s="407"/>
      <c r="BS130" s="323"/>
      <c r="BT130" s="79">
        <f>IF(BV$1="Rejected",BM130,IF(BW130="",BM130,SUM(BM130,BW130)))</f>
        <v>0</v>
      </c>
      <c r="BU130" s="79">
        <f>IF(BV$1="Rejected",BN130,IF(BX130="",BN130,SUM(BN130,BX130)))</f>
        <v>0</v>
      </c>
      <c r="BV130" s="110">
        <f>IF(BT$1="","",SUM(BT130:BU130))</f>
        <v>0</v>
      </c>
      <c r="BW130" s="535"/>
      <c r="BX130" s="535"/>
      <c r="BY130" s="407"/>
      <c r="BZ130" s="323"/>
      <c r="CA130" s="79">
        <f>IF(CC$1="Rejected",BT130,IF(CD130="",BT130,SUM(BT130,CD130)))</f>
        <v>0</v>
      </c>
      <c r="CB130" s="79">
        <f>IF(CC$1="Rejected",BU130,IF(CE130="",BU130,SUM(BU130,CE130)))</f>
        <v>0</v>
      </c>
      <c r="CC130" s="110">
        <f>IF(CA$1="","",SUM(CA130:CB130))</f>
        <v>0</v>
      </c>
      <c r="CD130" s="535"/>
      <c r="CE130" s="535"/>
      <c r="CF130" s="407"/>
      <c r="CG130" s="323"/>
      <c r="CH130" s="79">
        <f>IF(CJ$1="Rejected",CA130,IF(CK130="",CA130,SUM(CA130,CK130)))</f>
        <v>0</v>
      </c>
      <c r="CI130" s="79">
        <f>IF(CJ$1="Rejected",CB130,IF(CL130="",CB130,SUM(CB130,CL130)))</f>
        <v>0</v>
      </c>
      <c r="CJ130" s="110">
        <f>IF(CH$1="","",SUM(CH130:CI130))</f>
        <v>0</v>
      </c>
      <c r="CK130" s="535"/>
      <c r="CL130" s="535"/>
      <c r="CM130" s="407"/>
      <c r="CN130" s="323"/>
      <c r="CO130" s="79">
        <f>IF(CQ$1="Rejected",CH130,IF(CR130="",CH130,SUM(CH130,CR130)))</f>
        <v>0</v>
      </c>
      <c r="CP130" s="79">
        <f>IF(CQ$1="Rejected",CI130,IF(CS130="",CI130,SUM(CI130,CS130)))</f>
        <v>0</v>
      </c>
      <c r="CQ130" s="110">
        <f>IF(CO$1="","",SUM(CO130:CP130))</f>
        <v>0</v>
      </c>
      <c r="CR130" s="535"/>
      <c r="CS130" s="535"/>
      <c r="CT130" s="407"/>
      <c r="CU130" s="323"/>
      <c r="CV130" s="79">
        <f>IF(CX$1="Rejected",CO130,IF(CY130="",CO130,SUM(CO130,CY130)))</f>
        <v>0</v>
      </c>
      <c r="CW130" s="79">
        <f>IF(CX$1="Rejected",CP130,IF(CZ130="",CP130,SUM(CP130,CZ130)))</f>
        <v>0</v>
      </c>
      <c r="CX130" s="110">
        <f>IF(CV$1="","",SUM(CV130:CW130))</f>
        <v>0</v>
      </c>
      <c r="CY130" s="535"/>
      <c r="CZ130" s="535"/>
      <c r="DA130" s="407"/>
      <c r="DB130" s="323"/>
      <c r="DC130" s="79">
        <f>IF(DE$1="Rejected",CV130,IF(DF130="",CV130,SUM(CV130,DF130)))</f>
        <v>0</v>
      </c>
      <c r="DD130" s="79">
        <f>IF(DE$1="Rejected",CW130,IF(DG130="",CW130,SUM(CW130,DG130)))</f>
        <v>0</v>
      </c>
      <c r="DE130" s="110">
        <f>IF(DC$1="","",SUM(DC130:DD130))</f>
        <v>0</v>
      </c>
      <c r="DF130" s="535"/>
      <c r="DG130" s="535"/>
      <c r="DH130" s="407"/>
      <c r="DI130" s="323"/>
      <c r="DJ130" s="79">
        <f>IF(DL$1="Rejected",DC130,IF(DM130="",DC130,SUM(DC130,DM130)))</f>
        <v>0</v>
      </c>
      <c r="DK130" s="79">
        <f>IF(DL$1="Rejected",DD130,IF(DN130="",DD130,SUM(DD130,DN130)))</f>
        <v>0</v>
      </c>
      <c r="DL130" s="110">
        <f>IF(DJ$1="","",SUM(DJ130:DK130))</f>
        <v>0</v>
      </c>
      <c r="DM130" s="535"/>
      <c r="DN130" s="535"/>
      <c r="DO130" s="407"/>
      <c r="DP130" s="323"/>
      <c r="DQ130" s="79">
        <f>IF(DS$1="Rejected",DJ130,IF(DT130="",DJ130,SUM(DJ130,DT130)))</f>
        <v>0</v>
      </c>
      <c r="DR130" s="79">
        <f>IF(DS$1="Rejected",DK130,IF(DU130="",DK130,SUM(DK130,DU130)))</f>
        <v>0</v>
      </c>
      <c r="DS130" s="110">
        <f>IF(DQ$1="","",SUM(DQ130:DR130))</f>
        <v>0</v>
      </c>
      <c r="DT130" s="535"/>
      <c r="DU130" s="535"/>
      <c r="DV130" s="407"/>
    </row>
    <row r="131" spans="1:126" outlineLevel="1" x14ac:dyDescent="0.2">
      <c r="A131" s="152" t="s">
        <v>150</v>
      </c>
      <c r="B131" s="157" t="s">
        <v>61</v>
      </c>
      <c r="C131" s="56"/>
      <c r="D131" s="56"/>
      <c r="E131" s="110">
        <f t="shared" si="571"/>
        <v>0</v>
      </c>
      <c r="F131" s="147"/>
      <c r="H131" s="322" t="s">
        <v>365</v>
      </c>
      <c r="I131" s="79">
        <f>IF(K$1="Rejected",C131,IF(L131="",C131,SUM(C131,L131)))</f>
        <v>0</v>
      </c>
      <c r="J131" s="79">
        <f>IF(K$1="Rejected",D131,IF(M131="",D131,SUM(D131,M131)))</f>
        <v>0</v>
      </c>
      <c r="K131" s="110">
        <f>IF(I$1="","",SUM(I131:J131))</f>
        <v>0</v>
      </c>
      <c r="L131" s="535"/>
      <c r="M131" s="535"/>
      <c r="N131" s="407"/>
      <c r="O131" s="323"/>
      <c r="P131" s="79">
        <f>IF(R$1="Rejected",I131,IF(S131="",I131,SUM(I131,S131)))</f>
        <v>0</v>
      </c>
      <c r="Q131" s="79">
        <f>IF(R$1="Rejected",J131,IF(T131="",J131,SUM(J131,T131)))</f>
        <v>0</v>
      </c>
      <c r="R131" s="110">
        <f>IF(P$1="","",SUM(P131:Q131))</f>
        <v>0</v>
      </c>
      <c r="S131" s="535"/>
      <c r="T131" s="535"/>
      <c r="U131" s="407"/>
      <c r="V131" s="323"/>
      <c r="W131" s="79">
        <f>IF(Y$1="Rejected",P131,IF(Z131="",P131,SUM(P131,Z131)))</f>
        <v>0</v>
      </c>
      <c r="X131" s="79">
        <f>IF(Y$1="Rejected",Q131,IF(AA131="",Q131,SUM(Q131,AA131)))</f>
        <v>0</v>
      </c>
      <c r="Y131" s="110">
        <f>IF(W$1="","",SUM(W131:X131))</f>
        <v>0</v>
      </c>
      <c r="Z131" s="535"/>
      <c r="AA131" s="535"/>
      <c r="AB131" s="407"/>
      <c r="AC131" s="323"/>
      <c r="AD131" s="79">
        <f>IF(AF$1="Rejected",W131,IF(AG131="",W131,SUM(W131,AG131)))</f>
        <v>0</v>
      </c>
      <c r="AE131" s="79">
        <f>IF(AF$1="Rejected",X131,IF(AH131="",X131,SUM(X131,AH131)))</f>
        <v>0</v>
      </c>
      <c r="AF131" s="110">
        <f>IF(AD$1="","",SUM(AD131:AE131))</f>
        <v>0</v>
      </c>
      <c r="AG131" s="535"/>
      <c r="AH131" s="535"/>
      <c r="AI131" s="407"/>
      <c r="AJ131" s="323"/>
      <c r="AK131" s="79">
        <f>IF(AM$1="Rejected",AD131,IF(AN131="",AD131,SUM(AD131,AN131)))</f>
        <v>0</v>
      </c>
      <c r="AL131" s="79">
        <f>IF(AM$1="Rejected",AE131,IF(AO131="",AE131,SUM(AE131,AO131)))</f>
        <v>0</v>
      </c>
      <c r="AM131" s="110">
        <f>IF(AK$1="","",SUM(AK131:AL131))</f>
        <v>0</v>
      </c>
      <c r="AN131" s="535"/>
      <c r="AO131" s="535"/>
      <c r="AP131" s="407"/>
      <c r="AQ131" s="323"/>
      <c r="AR131" s="79">
        <f>IF(AT$1="Rejected",AK131,IF(AU131="",AK131,SUM(AK131,AU131)))</f>
        <v>0</v>
      </c>
      <c r="AS131" s="79">
        <f>IF(AT$1="Rejected",AL131,IF(AV131="",AL131,SUM(AL131,AV131)))</f>
        <v>0</v>
      </c>
      <c r="AT131" s="110">
        <f>IF(AR$1="","",SUM(AR131:AS131))</f>
        <v>0</v>
      </c>
      <c r="AU131" s="535"/>
      <c r="AV131" s="535"/>
      <c r="AW131" s="407"/>
      <c r="AX131" s="323"/>
      <c r="AY131" s="79">
        <f>IF(BA$1="Rejected",AR131,IF(BB131="",AR131,SUM(AR131,BB131)))</f>
        <v>0</v>
      </c>
      <c r="AZ131" s="79">
        <f>IF(BA$1="Rejected",AS131,IF(BC131="",AS131,SUM(AS131,BC131)))</f>
        <v>0</v>
      </c>
      <c r="BA131" s="110">
        <f>IF(AY$1="","",SUM(AY131:AZ131))</f>
        <v>0</v>
      </c>
      <c r="BB131" s="535"/>
      <c r="BC131" s="535"/>
      <c r="BD131" s="407"/>
      <c r="BE131" s="323"/>
      <c r="BF131" s="79">
        <f>IF(BH$1="Rejected",AY131,IF(BI131="",AY131,SUM(AY131,BI131)))</f>
        <v>0</v>
      </c>
      <c r="BG131" s="79">
        <f>IF(BH$1="Rejected",AZ131,IF(BJ131="",AZ131,SUM(AZ131,BJ131)))</f>
        <v>0</v>
      </c>
      <c r="BH131" s="110">
        <f>IF(BF$1="","",SUM(BF131:BG131))</f>
        <v>0</v>
      </c>
      <c r="BI131" s="535"/>
      <c r="BJ131" s="535"/>
      <c r="BK131" s="407"/>
      <c r="BL131" s="323"/>
      <c r="BM131" s="79">
        <f>IF(BO$1="Rejected",BF131,IF(BP131="",BF131,SUM(BF131,BP131)))</f>
        <v>0</v>
      </c>
      <c r="BN131" s="79">
        <f>IF(BO$1="Rejected",BG131,IF(BQ131="",BG131,SUM(BG131,BQ131)))</f>
        <v>0</v>
      </c>
      <c r="BO131" s="110">
        <f>IF(BM$1="","",SUM(BM131:BN131))</f>
        <v>0</v>
      </c>
      <c r="BP131" s="535"/>
      <c r="BQ131" s="535"/>
      <c r="BR131" s="407"/>
      <c r="BS131" s="323"/>
      <c r="BT131" s="79">
        <f>IF(BV$1="Rejected",BM131,IF(BW131="",BM131,SUM(BM131,BW131)))</f>
        <v>0</v>
      </c>
      <c r="BU131" s="79">
        <f>IF(BV$1="Rejected",BN131,IF(BX131="",BN131,SUM(BN131,BX131)))</f>
        <v>0</v>
      </c>
      <c r="BV131" s="110">
        <f>IF(BT$1="","",SUM(BT131:BU131))</f>
        <v>0</v>
      </c>
      <c r="BW131" s="535"/>
      <c r="BX131" s="535"/>
      <c r="BY131" s="407"/>
      <c r="BZ131" s="323"/>
      <c r="CA131" s="79">
        <f>IF(CC$1="Rejected",BT131,IF(CD131="",BT131,SUM(BT131,CD131)))</f>
        <v>0</v>
      </c>
      <c r="CB131" s="79">
        <f>IF(CC$1="Rejected",BU131,IF(CE131="",BU131,SUM(BU131,CE131)))</f>
        <v>0</v>
      </c>
      <c r="CC131" s="110">
        <f>IF(CA$1="","",SUM(CA131:CB131))</f>
        <v>0</v>
      </c>
      <c r="CD131" s="535"/>
      <c r="CE131" s="535"/>
      <c r="CF131" s="407"/>
      <c r="CG131" s="323"/>
      <c r="CH131" s="79">
        <f>IF(CJ$1="Rejected",CA131,IF(CK131="",CA131,SUM(CA131,CK131)))</f>
        <v>0</v>
      </c>
      <c r="CI131" s="79">
        <f>IF(CJ$1="Rejected",CB131,IF(CL131="",CB131,SUM(CB131,CL131)))</f>
        <v>0</v>
      </c>
      <c r="CJ131" s="110">
        <f>IF(CH$1="","",SUM(CH131:CI131))</f>
        <v>0</v>
      </c>
      <c r="CK131" s="535"/>
      <c r="CL131" s="535"/>
      <c r="CM131" s="407"/>
      <c r="CN131" s="323"/>
      <c r="CO131" s="79">
        <f>IF(CQ$1="Rejected",CH131,IF(CR131="",CH131,SUM(CH131,CR131)))</f>
        <v>0</v>
      </c>
      <c r="CP131" s="79">
        <f>IF(CQ$1="Rejected",CI131,IF(CS131="",CI131,SUM(CI131,CS131)))</f>
        <v>0</v>
      </c>
      <c r="CQ131" s="110">
        <f>IF(CO$1="","",SUM(CO131:CP131))</f>
        <v>0</v>
      </c>
      <c r="CR131" s="535"/>
      <c r="CS131" s="535"/>
      <c r="CT131" s="407"/>
      <c r="CU131" s="323"/>
      <c r="CV131" s="79">
        <f>IF(CX$1="Rejected",CO131,IF(CY131="",CO131,SUM(CO131,CY131)))</f>
        <v>0</v>
      </c>
      <c r="CW131" s="79">
        <f>IF(CX$1="Rejected",CP131,IF(CZ131="",CP131,SUM(CP131,CZ131)))</f>
        <v>0</v>
      </c>
      <c r="CX131" s="110">
        <f>IF(CV$1="","",SUM(CV131:CW131))</f>
        <v>0</v>
      </c>
      <c r="CY131" s="535"/>
      <c r="CZ131" s="535"/>
      <c r="DA131" s="407"/>
      <c r="DB131" s="323"/>
      <c r="DC131" s="79">
        <f>IF(DE$1="Rejected",CV131,IF(DF131="",CV131,SUM(CV131,DF131)))</f>
        <v>0</v>
      </c>
      <c r="DD131" s="79">
        <f>IF(DE$1="Rejected",CW131,IF(DG131="",CW131,SUM(CW131,DG131)))</f>
        <v>0</v>
      </c>
      <c r="DE131" s="110">
        <f>IF(DC$1="","",SUM(DC131:DD131))</f>
        <v>0</v>
      </c>
      <c r="DF131" s="535"/>
      <c r="DG131" s="535"/>
      <c r="DH131" s="407"/>
      <c r="DI131" s="323"/>
      <c r="DJ131" s="79">
        <f>IF(DL$1="Rejected",DC131,IF(DM131="",DC131,SUM(DC131,DM131)))</f>
        <v>0</v>
      </c>
      <c r="DK131" s="79">
        <f>IF(DL$1="Rejected",DD131,IF(DN131="",DD131,SUM(DD131,DN131)))</f>
        <v>0</v>
      </c>
      <c r="DL131" s="110">
        <f>IF(DJ$1="","",SUM(DJ131:DK131))</f>
        <v>0</v>
      </c>
      <c r="DM131" s="535"/>
      <c r="DN131" s="535"/>
      <c r="DO131" s="407"/>
      <c r="DP131" s="323"/>
      <c r="DQ131" s="79">
        <f>IF(DS$1="Rejected",DJ131,IF(DT131="",DJ131,SUM(DJ131,DT131)))</f>
        <v>0</v>
      </c>
      <c r="DR131" s="79">
        <f>IF(DS$1="Rejected",DK131,IF(DU131="",DK131,SUM(DK131,DU131)))</f>
        <v>0</v>
      </c>
      <c r="DS131" s="110">
        <f>IF(DQ$1="","",SUM(DQ131:DR131))</f>
        <v>0</v>
      </c>
      <c r="DT131" s="535"/>
      <c r="DU131" s="535"/>
      <c r="DV131" s="407"/>
    </row>
    <row r="132" spans="1:126" outlineLevel="1" x14ac:dyDescent="0.2">
      <c r="A132" s="152" t="s">
        <v>150</v>
      </c>
      <c r="B132" s="157" t="s">
        <v>61</v>
      </c>
      <c r="C132" s="56"/>
      <c r="D132" s="56"/>
      <c r="E132" s="110">
        <f t="shared" si="571"/>
        <v>0</v>
      </c>
      <c r="F132" s="147"/>
      <c r="H132" s="322" t="s">
        <v>365</v>
      </c>
      <c r="I132" s="79">
        <f>IF(K$1="Rejected",C132,IF(L132="",C132,SUM(C132,L132)))</f>
        <v>0</v>
      </c>
      <c r="J132" s="79">
        <f>IF(K$1="Rejected",D132,IF(M132="",D132,SUM(D132,M132)))</f>
        <v>0</v>
      </c>
      <c r="K132" s="110">
        <f>IF(I$1="","",SUM(I132:J132))</f>
        <v>0</v>
      </c>
      <c r="L132" s="535"/>
      <c r="M132" s="535"/>
      <c r="N132" s="407"/>
      <c r="O132" s="323"/>
      <c r="P132" s="79">
        <f>IF(R$1="Rejected",I132,IF(S132="",I132,SUM(I132,S132)))</f>
        <v>0</v>
      </c>
      <c r="Q132" s="79">
        <f>IF(R$1="Rejected",J132,IF(T132="",J132,SUM(J132,T132)))</f>
        <v>0</v>
      </c>
      <c r="R132" s="110">
        <f>IF(P$1="","",SUM(P132:Q132))</f>
        <v>0</v>
      </c>
      <c r="S132" s="535"/>
      <c r="T132" s="535"/>
      <c r="U132" s="407"/>
      <c r="V132" s="323"/>
      <c r="W132" s="79">
        <f>IF(Y$1="Rejected",P132,IF(Z132="",P132,SUM(P132,Z132)))</f>
        <v>0</v>
      </c>
      <c r="X132" s="79">
        <f>IF(Y$1="Rejected",Q132,IF(AA132="",Q132,SUM(Q132,AA132)))</f>
        <v>0</v>
      </c>
      <c r="Y132" s="110">
        <f>IF(W$1="","",SUM(W132:X132))</f>
        <v>0</v>
      </c>
      <c r="Z132" s="535"/>
      <c r="AA132" s="535"/>
      <c r="AB132" s="407"/>
      <c r="AC132" s="323"/>
      <c r="AD132" s="79">
        <f>IF(AF$1="Rejected",W132,IF(AG132="",W132,SUM(W132,AG132)))</f>
        <v>0</v>
      </c>
      <c r="AE132" s="79">
        <f>IF(AF$1="Rejected",X132,IF(AH132="",X132,SUM(X132,AH132)))</f>
        <v>0</v>
      </c>
      <c r="AF132" s="110">
        <f>IF(AD$1="","",SUM(AD132:AE132))</f>
        <v>0</v>
      </c>
      <c r="AG132" s="535"/>
      <c r="AH132" s="535"/>
      <c r="AI132" s="407"/>
      <c r="AJ132" s="323"/>
      <c r="AK132" s="79">
        <f>IF(AM$1="Rejected",AD132,IF(AN132="",AD132,SUM(AD132,AN132)))</f>
        <v>0</v>
      </c>
      <c r="AL132" s="79">
        <f>IF(AM$1="Rejected",AE132,IF(AO132="",AE132,SUM(AE132,AO132)))</f>
        <v>0</v>
      </c>
      <c r="AM132" s="110">
        <f>IF(AK$1="","",SUM(AK132:AL132))</f>
        <v>0</v>
      </c>
      <c r="AN132" s="535"/>
      <c r="AO132" s="535"/>
      <c r="AP132" s="407"/>
      <c r="AQ132" s="323"/>
      <c r="AR132" s="79">
        <f>IF(AT$1="Rejected",AK132,IF(AU132="",AK132,SUM(AK132,AU132)))</f>
        <v>0</v>
      </c>
      <c r="AS132" s="79">
        <f>IF(AT$1="Rejected",AL132,IF(AV132="",AL132,SUM(AL132,AV132)))</f>
        <v>0</v>
      </c>
      <c r="AT132" s="110">
        <f>IF(AR$1="","",SUM(AR132:AS132))</f>
        <v>0</v>
      </c>
      <c r="AU132" s="535"/>
      <c r="AV132" s="535"/>
      <c r="AW132" s="407"/>
      <c r="AX132" s="323"/>
      <c r="AY132" s="79">
        <f>IF(BA$1="Rejected",AR132,IF(BB132="",AR132,SUM(AR132,BB132)))</f>
        <v>0</v>
      </c>
      <c r="AZ132" s="79">
        <f>IF(BA$1="Rejected",AS132,IF(BC132="",AS132,SUM(AS132,BC132)))</f>
        <v>0</v>
      </c>
      <c r="BA132" s="110">
        <f>IF(AY$1="","",SUM(AY132:AZ132))</f>
        <v>0</v>
      </c>
      <c r="BB132" s="535"/>
      <c r="BC132" s="535"/>
      <c r="BD132" s="407"/>
      <c r="BE132" s="323"/>
      <c r="BF132" s="79">
        <f>IF(BH$1="Rejected",AY132,IF(BI132="",AY132,SUM(AY132,BI132)))</f>
        <v>0</v>
      </c>
      <c r="BG132" s="79">
        <f>IF(BH$1="Rejected",AZ132,IF(BJ132="",AZ132,SUM(AZ132,BJ132)))</f>
        <v>0</v>
      </c>
      <c r="BH132" s="110">
        <f>IF(BF$1="","",SUM(BF132:BG132))</f>
        <v>0</v>
      </c>
      <c r="BI132" s="535"/>
      <c r="BJ132" s="535"/>
      <c r="BK132" s="407"/>
      <c r="BL132" s="323"/>
      <c r="BM132" s="79">
        <f>IF(BO$1="Rejected",BF132,IF(BP132="",BF132,SUM(BF132,BP132)))</f>
        <v>0</v>
      </c>
      <c r="BN132" s="79">
        <f>IF(BO$1="Rejected",BG132,IF(BQ132="",BG132,SUM(BG132,BQ132)))</f>
        <v>0</v>
      </c>
      <c r="BO132" s="110">
        <f>IF(BM$1="","",SUM(BM132:BN132))</f>
        <v>0</v>
      </c>
      <c r="BP132" s="535"/>
      <c r="BQ132" s="535"/>
      <c r="BR132" s="407"/>
      <c r="BS132" s="323"/>
      <c r="BT132" s="79">
        <f>IF(BV$1="Rejected",BM132,IF(BW132="",BM132,SUM(BM132,BW132)))</f>
        <v>0</v>
      </c>
      <c r="BU132" s="79">
        <f>IF(BV$1="Rejected",BN132,IF(BX132="",BN132,SUM(BN132,BX132)))</f>
        <v>0</v>
      </c>
      <c r="BV132" s="110">
        <f>IF(BT$1="","",SUM(BT132:BU132))</f>
        <v>0</v>
      </c>
      <c r="BW132" s="535"/>
      <c r="BX132" s="535"/>
      <c r="BY132" s="407"/>
      <c r="BZ132" s="323"/>
      <c r="CA132" s="79">
        <f>IF(CC$1="Rejected",BT132,IF(CD132="",BT132,SUM(BT132,CD132)))</f>
        <v>0</v>
      </c>
      <c r="CB132" s="79">
        <f>IF(CC$1="Rejected",BU132,IF(CE132="",BU132,SUM(BU132,CE132)))</f>
        <v>0</v>
      </c>
      <c r="CC132" s="110">
        <f>IF(CA$1="","",SUM(CA132:CB132))</f>
        <v>0</v>
      </c>
      <c r="CD132" s="535"/>
      <c r="CE132" s="535"/>
      <c r="CF132" s="407"/>
      <c r="CG132" s="323"/>
      <c r="CH132" s="79">
        <f>IF(CJ$1="Rejected",CA132,IF(CK132="",CA132,SUM(CA132,CK132)))</f>
        <v>0</v>
      </c>
      <c r="CI132" s="79">
        <f>IF(CJ$1="Rejected",CB132,IF(CL132="",CB132,SUM(CB132,CL132)))</f>
        <v>0</v>
      </c>
      <c r="CJ132" s="110">
        <f>IF(CH$1="","",SUM(CH132:CI132))</f>
        <v>0</v>
      </c>
      <c r="CK132" s="535"/>
      <c r="CL132" s="535"/>
      <c r="CM132" s="407"/>
      <c r="CN132" s="323"/>
      <c r="CO132" s="79">
        <f>IF(CQ$1="Rejected",CH132,IF(CR132="",CH132,SUM(CH132,CR132)))</f>
        <v>0</v>
      </c>
      <c r="CP132" s="79">
        <f>IF(CQ$1="Rejected",CI132,IF(CS132="",CI132,SUM(CI132,CS132)))</f>
        <v>0</v>
      </c>
      <c r="CQ132" s="110">
        <f>IF(CO$1="","",SUM(CO132:CP132))</f>
        <v>0</v>
      </c>
      <c r="CR132" s="535"/>
      <c r="CS132" s="535"/>
      <c r="CT132" s="407"/>
      <c r="CU132" s="323"/>
      <c r="CV132" s="79">
        <f>IF(CX$1="Rejected",CO132,IF(CY132="",CO132,SUM(CO132,CY132)))</f>
        <v>0</v>
      </c>
      <c r="CW132" s="79">
        <f>IF(CX$1="Rejected",CP132,IF(CZ132="",CP132,SUM(CP132,CZ132)))</f>
        <v>0</v>
      </c>
      <c r="CX132" s="110">
        <f>IF(CV$1="","",SUM(CV132:CW132))</f>
        <v>0</v>
      </c>
      <c r="CY132" s="535"/>
      <c r="CZ132" s="535"/>
      <c r="DA132" s="407"/>
      <c r="DB132" s="323"/>
      <c r="DC132" s="79">
        <f>IF(DE$1="Rejected",CV132,IF(DF132="",CV132,SUM(CV132,DF132)))</f>
        <v>0</v>
      </c>
      <c r="DD132" s="79">
        <f>IF(DE$1="Rejected",CW132,IF(DG132="",CW132,SUM(CW132,DG132)))</f>
        <v>0</v>
      </c>
      <c r="DE132" s="110">
        <f>IF(DC$1="","",SUM(DC132:DD132))</f>
        <v>0</v>
      </c>
      <c r="DF132" s="535"/>
      <c r="DG132" s="535"/>
      <c r="DH132" s="407"/>
      <c r="DI132" s="323"/>
      <c r="DJ132" s="79">
        <f>IF(DL$1="Rejected",DC132,IF(DM132="",DC132,SUM(DC132,DM132)))</f>
        <v>0</v>
      </c>
      <c r="DK132" s="79">
        <f>IF(DL$1="Rejected",DD132,IF(DN132="",DD132,SUM(DD132,DN132)))</f>
        <v>0</v>
      </c>
      <c r="DL132" s="110">
        <f>IF(DJ$1="","",SUM(DJ132:DK132))</f>
        <v>0</v>
      </c>
      <c r="DM132" s="535"/>
      <c r="DN132" s="535"/>
      <c r="DO132" s="407"/>
      <c r="DP132" s="323"/>
      <c r="DQ132" s="79">
        <f>IF(DS$1="Rejected",DJ132,IF(DT132="",DJ132,SUM(DJ132,DT132)))</f>
        <v>0</v>
      </c>
      <c r="DR132" s="79">
        <f>IF(DS$1="Rejected",DK132,IF(DU132="",DK132,SUM(DK132,DU132)))</f>
        <v>0</v>
      </c>
      <c r="DS132" s="110">
        <f>IF(DQ$1="","",SUM(DQ132:DR132))</f>
        <v>0</v>
      </c>
      <c r="DT132" s="535"/>
      <c r="DU132" s="535"/>
      <c r="DV132" s="407"/>
    </row>
    <row r="133" spans="1:126" x14ac:dyDescent="0.2">
      <c r="A133" s="100" t="s">
        <v>154</v>
      </c>
      <c r="B133" s="59"/>
      <c r="C133" s="103">
        <f>SUMIF($H129:$H133,MID($H133,3,10),C129:C133)</f>
        <v>0</v>
      </c>
      <c r="D133" s="103">
        <f>SUMIF($H129:$H133,MID($H133,3,10),D129:D133)</f>
        <v>0</v>
      </c>
      <c r="E133" s="103">
        <f t="shared" si="571"/>
        <v>0</v>
      </c>
      <c r="F133" s="147"/>
      <c r="H133" s="322" t="s">
        <v>367</v>
      </c>
      <c r="I133" s="103">
        <f>IF(I$1="","",SUMIF($H130:$H132,MID($H133,3,10),I130:I132))</f>
        <v>0</v>
      </c>
      <c r="J133" s="103">
        <f>IF(I$1="","",SUMIF($H130:$H132,MID($H133,3,10),J130:J132))</f>
        <v>0</v>
      </c>
      <c r="K133" s="103">
        <f>IF(I$1="","",SUM(I133:J133))</f>
        <v>0</v>
      </c>
      <c r="L133" s="488">
        <f>IF(I$1="","",SUMIF($H129:$H133,MID($H133,3,10),L129:L133))</f>
        <v>0</v>
      </c>
      <c r="M133" s="488">
        <f>IF(I$1="","",SUMIF($H129:$H133,MID($H133,3,10),M129:M133))</f>
        <v>0</v>
      </c>
      <c r="N133" s="407"/>
      <c r="O133" s="323"/>
      <c r="P133" s="103">
        <f>IF(P$1="","",SUMIF($H130:$H132,MID($H133,3,10),P130:P132))</f>
        <v>0</v>
      </c>
      <c r="Q133" s="103">
        <f>IF(Q$1="","",SUMIF($H130:$H132,MID($H133,3,10),Q130:Q132))</f>
        <v>0</v>
      </c>
      <c r="R133" s="103">
        <f>IF(P$1="","",SUM(P133:Q133))</f>
        <v>0</v>
      </c>
      <c r="S133" s="489">
        <f>IF(P$1="","",SUMIF($H129:$H133,MID($H133,3,10),S129:S133))</f>
        <v>0</v>
      </c>
      <c r="T133" s="489">
        <f>IF(P$1="","",SUMIF($H129:$H133,MID($H133,3,10),T129:T133))</f>
        <v>0</v>
      </c>
      <c r="U133" s="407"/>
      <c r="V133" s="323"/>
      <c r="W133" s="103">
        <f>IF(W$1="","",SUMIF($H130:$H132,MID($H133,3,10),W130:W132))</f>
        <v>0</v>
      </c>
      <c r="X133" s="103">
        <f>IF(X$1="","",SUMIF($H130:$H132,MID($H133,3,10),X130:X132))</f>
        <v>0</v>
      </c>
      <c r="Y133" s="103">
        <f>IF(W$1="","",SUM(W133:X133))</f>
        <v>0</v>
      </c>
      <c r="Z133" s="489">
        <f>IF(W$1="","",SUMIF($H129:$H133,MID($H133,3,10),Z129:Z133))</f>
        <v>0</v>
      </c>
      <c r="AA133" s="489">
        <f>IF(W$1="","",SUMIF($H129:$H133,MID($H133,3,10),AA129:AA133))</f>
        <v>0</v>
      </c>
      <c r="AB133" s="407"/>
      <c r="AC133" s="323"/>
      <c r="AD133" s="103">
        <f>IF(AD$1="","",SUMIF($H130:$H132,MID($H133,3,10),AD130:AD132))</f>
        <v>0</v>
      </c>
      <c r="AE133" s="103">
        <f>IF(AE$1="","",SUMIF($H130:$H132,MID($H133,3,10),AE130:AE132))</f>
        <v>0</v>
      </c>
      <c r="AF133" s="103">
        <f>IF(AD$1="","",SUM(AD133:AE133))</f>
        <v>0</v>
      </c>
      <c r="AG133" s="489">
        <f>IF(AD$1="","",SUMIF($H129:$H133,MID($H133,3,10),AG129:AG133))</f>
        <v>0</v>
      </c>
      <c r="AH133" s="489">
        <f>IF(AD$1="","",SUMIF($H129:$H133,MID($H133,3,10),AH129:AH133))</f>
        <v>0</v>
      </c>
      <c r="AI133" s="407"/>
      <c r="AJ133" s="323"/>
      <c r="AK133" s="103">
        <f>IF(AK$1="","",SUMIF($H130:$H132,MID($H133,3,10),AK130:AK132))</f>
        <v>0</v>
      </c>
      <c r="AL133" s="103">
        <f>IF(AL$1="","",SUMIF($H130:$H132,MID($H133,3,10),AL130:AL132))</f>
        <v>0</v>
      </c>
      <c r="AM133" s="103">
        <f>IF(AK$1="","",SUM(AK133:AL133))</f>
        <v>0</v>
      </c>
      <c r="AN133" s="489">
        <f>IF(AK$1="","",SUMIF($H129:$H133,MID($H133,3,10),AN129:AN133))</f>
        <v>0</v>
      </c>
      <c r="AO133" s="489">
        <f>IF(AK$1="","",SUMIF($H129:$H133,MID($H133,3,10),AO129:AO133))</f>
        <v>0</v>
      </c>
      <c r="AP133" s="407"/>
      <c r="AQ133" s="323"/>
      <c r="AR133" s="103">
        <f>IF(AR$1="","",SUMIF($H130:$H132,MID($H133,3,10),AR130:AR132))</f>
        <v>0</v>
      </c>
      <c r="AS133" s="103">
        <f>IF(AS$1="","",SUMIF($H130:$H132,MID($H133,3,10),AS130:AS132))</f>
        <v>0</v>
      </c>
      <c r="AT133" s="103">
        <f>IF(AR$1="","",SUM(AR133:AS133))</f>
        <v>0</v>
      </c>
      <c r="AU133" s="489">
        <f>IF(AR$1="","",SUMIF($H129:$H133,MID($H133,3,10),AU129:AU133))</f>
        <v>0</v>
      </c>
      <c r="AV133" s="489">
        <f>IF(AR$1="","",SUMIF($H129:$H133,MID($H133,3,10),AV129:AV133))</f>
        <v>0</v>
      </c>
      <c r="AW133" s="407"/>
      <c r="AX133" s="323"/>
      <c r="AY133" s="103">
        <f>IF(AY$1="","",SUMIF($H130:$H132,MID($H133,3,10),AY130:AY132))</f>
        <v>0</v>
      </c>
      <c r="AZ133" s="103">
        <f>IF(AZ$1="","",SUMIF($H130:$H132,MID($H133,3,10),AZ130:AZ132))</f>
        <v>0</v>
      </c>
      <c r="BA133" s="103">
        <f>IF(AY$1="","",SUM(AY133:AZ133))</f>
        <v>0</v>
      </c>
      <c r="BB133" s="489">
        <f>IF(AY$1="","",SUMIF($H129:$H133,MID($H133,3,10),BB129:BB133))</f>
        <v>0</v>
      </c>
      <c r="BC133" s="489">
        <f>IF(AY$1="","",SUMIF($H129:$H133,MID($H133,3,10),BC129:BC133))</f>
        <v>0</v>
      </c>
      <c r="BD133" s="407"/>
      <c r="BE133" s="323"/>
      <c r="BF133" s="103">
        <f>IF(BF$1="","",SUMIF($H130:$H132,MID($H133,3,10),BF130:BF132))</f>
        <v>0</v>
      </c>
      <c r="BG133" s="103">
        <f>IF(BG$1="","",SUMIF($H130:$H132,MID($H133,3,10),BG130:BG132))</f>
        <v>0</v>
      </c>
      <c r="BH133" s="103">
        <f>IF(BF$1="","",SUM(BF133:BG133))</f>
        <v>0</v>
      </c>
      <c r="BI133" s="489">
        <f>IF(BF$1="","",SUMIF($H129:$H133,MID($H133,3,10),BI129:BI133))</f>
        <v>0</v>
      </c>
      <c r="BJ133" s="489">
        <f>IF(BF$1="","",SUMIF($H129:$H133,MID($H133,3,10),BJ129:BJ133))</f>
        <v>0</v>
      </c>
      <c r="BK133" s="407"/>
      <c r="BL133" s="323"/>
      <c r="BM133" s="103">
        <f>IF(BM$1="","",SUMIF($H130:$H132,MID($H133,3,10),BM130:BM132))</f>
        <v>0</v>
      </c>
      <c r="BN133" s="103">
        <f>IF(BN$1="","",SUMIF($H130:$H132,MID($H133,3,10),BN130:BN132))</f>
        <v>0</v>
      </c>
      <c r="BO133" s="103">
        <f>IF(BM$1="","",SUM(BM133:BN133))</f>
        <v>0</v>
      </c>
      <c r="BP133" s="489">
        <f>IF(BM$1="","",SUMIF($H129:$H133,MID($H133,3,10),BP129:BP133))</f>
        <v>0</v>
      </c>
      <c r="BQ133" s="489">
        <f>IF(BM$1="","",SUMIF($H129:$H133,MID($H133,3,10),BQ129:BQ133))</f>
        <v>0</v>
      </c>
      <c r="BR133" s="407"/>
      <c r="BS133" s="323"/>
      <c r="BT133" s="103">
        <f>IF(BT$1="","",SUMIF($H130:$H132,MID($H133,3,10),BT130:BT132))</f>
        <v>0</v>
      </c>
      <c r="BU133" s="103">
        <f>IF(BU$1="","",SUMIF($H130:$H132,MID($H133,3,10),BU130:BU132))</f>
        <v>0</v>
      </c>
      <c r="BV133" s="103">
        <f>IF(BT$1="","",SUM(BT133:BU133))</f>
        <v>0</v>
      </c>
      <c r="BW133" s="489">
        <f>IF(BT$1="","",SUMIF($H129:$H133,MID($H133,3,10),BW129:BW133))</f>
        <v>0</v>
      </c>
      <c r="BX133" s="489">
        <f>IF(BT$1="","",SUMIF($H129:$H133,MID($H133,3,10),BX129:BX133))</f>
        <v>0</v>
      </c>
      <c r="BY133" s="407"/>
      <c r="BZ133" s="323"/>
      <c r="CA133" s="103">
        <f>IF(CA$1="","",SUMIF($H130:$H132,MID($H133,3,10),CA130:CA132))</f>
        <v>0</v>
      </c>
      <c r="CB133" s="103">
        <f>IF(CB$1="","",SUMIF($H130:$H132,MID($H133,3,10),CB130:CB132))</f>
        <v>0</v>
      </c>
      <c r="CC133" s="103">
        <f>IF(CA$1="","",SUM(CA133:CB133))</f>
        <v>0</v>
      </c>
      <c r="CD133" s="489">
        <f>IF(CA$1="","",SUMIF($H129:$H133,MID($H133,3,10),CD129:CD133))</f>
        <v>0</v>
      </c>
      <c r="CE133" s="489">
        <f>IF(CA$1="","",SUMIF($H129:$H133,MID($H133,3,10),CE129:CE133))</f>
        <v>0</v>
      </c>
      <c r="CF133" s="407"/>
      <c r="CG133" s="323"/>
      <c r="CH133" s="103">
        <f>IF(CH$1="","",SUMIF($H130:$H132,MID($H133,3,10),CH130:CH132))</f>
        <v>0</v>
      </c>
      <c r="CI133" s="103">
        <f>IF(CI$1="","",SUMIF($H130:$H132,MID($H133,3,10),CI130:CI132))</f>
        <v>0</v>
      </c>
      <c r="CJ133" s="103">
        <f>IF(CH$1="","",SUM(CH133:CI133))</f>
        <v>0</v>
      </c>
      <c r="CK133" s="489">
        <f>IF(CH$1="","",SUMIF($H129:$H133,MID($H133,3,10),CK129:CK133))</f>
        <v>0</v>
      </c>
      <c r="CL133" s="489">
        <f>IF(CH$1="","",SUMIF($H129:$H133,MID($H133,3,10),CL129:CL133))</f>
        <v>0</v>
      </c>
      <c r="CM133" s="407"/>
      <c r="CN133" s="323"/>
      <c r="CO133" s="103">
        <f>IF(CO$1="","",SUMIF($H130:$H132,MID($H133,3,10),CO130:CO132))</f>
        <v>0</v>
      </c>
      <c r="CP133" s="103">
        <f>IF(CP$1="","",SUMIF($H130:$H132,MID($H133,3,10),CP130:CP132))</f>
        <v>0</v>
      </c>
      <c r="CQ133" s="103">
        <f>IF(CO$1="","",SUM(CO133:CP133))</f>
        <v>0</v>
      </c>
      <c r="CR133" s="489">
        <f>IF(CO$1="","",SUMIF($H129:$H133,MID($H133,3,10),CR129:CR133))</f>
        <v>0</v>
      </c>
      <c r="CS133" s="489">
        <f>IF(CO$1="","",SUMIF($H129:$H133,MID($H133,3,10),CS129:CS133))</f>
        <v>0</v>
      </c>
      <c r="CT133" s="407"/>
      <c r="CU133" s="323"/>
      <c r="CV133" s="103">
        <f>IF(CV$1="","",SUMIF($H130:$H132,MID($H133,3,10),CV130:CV132))</f>
        <v>0</v>
      </c>
      <c r="CW133" s="103">
        <f>IF(CW$1="","",SUMIF($H130:$H132,MID($H133,3,10),CW130:CW132))</f>
        <v>0</v>
      </c>
      <c r="CX133" s="103">
        <f>IF(CV$1="","",SUM(CV133:CW133))</f>
        <v>0</v>
      </c>
      <c r="CY133" s="489">
        <f>IF(CV$1="","",SUMIF($H129:$H133,MID($H133,3,10),CY129:CY133))</f>
        <v>0</v>
      </c>
      <c r="CZ133" s="489">
        <f>IF(CV$1="","",SUMIF($H129:$H133,MID($H133,3,10),CZ129:CZ133))</f>
        <v>0</v>
      </c>
      <c r="DA133" s="407"/>
      <c r="DB133" s="323"/>
      <c r="DC133" s="103">
        <f>IF(DC$1="","",SUMIF($H130:$H132,MID($H133,3,10),DC130:DC132))</f>
        <v>0</v>
      </c>
      <c r="DD133" s="103">
        <f>IF(DD$1="","",SUMIF($H130:$H132,MID($H133,3,10),DD130:DD132))</f>
        <v>0</v>
      </c>
      <c r="DE133" s="103">
        <f>IF(DC$1="","",SUM(DC133:DD133))</f>
        <v>0</v>
      </c>
      <c r="DF133" s="489">
        <f>IF(DC$1="","",SUMIF($H129:$H133,MID($H133,3,10),DF129:DF133))</f>
        <v>0</v>
      </c>
      <c r="DG133" s="489">
        <f>IF(DC$1="","",SUMIF($H129:$H133,MID($H133,3,10),DG129:DG133))</f>
        <v>0</v>
      </c>
      <c r="DH133" s="407"/>
      <c r="DI133" s="323"/>
      <c r="DJ133" s="103">
        <f>IF(DJ$1="","",SUMIF($H130:$H132,MID($H133,3,10),DJ130:DJ132))</f>
        <v>0</v>
      </c>
      <c r="DK133" s="103">
        <f>IF(DK$1="","",SUMIF($H130:$H132,MID($H133,3,10),DK130:DK132))</f>
        <v>0</v>
      </c>
      <c r="DL133" s="103">
        <f>IF(DJ$1="","",SUM(DJ133:DK133))</f>
        <v>0</v>
      </c>
      <c r="DM133" s="489">
        <f>IF(DJ$1="","",SUMIF($H129:$H133,MID($H133,3,10),DM129:DM133))</f>
        <v>0</v>
      </c>
      <c r="DN133" s="489">
        <f>IF(DJ$1="","",SUMIF($H129:$H133,MID($H133,3,10),DN129:DN133))</f>
        <v>0</v>
      </c>
      <c r="DO133" s="407"/>
      <c r="DP133" s="323"/>
      <c r="DQ133" s="103">
        <f>IF(DQ$1="","",SUMIF($H130:$H132,MID($H133,3,10),DQ130:DQ132))</f>
        <v>0</v>
      </c>
      <c r="DR133" s="103">
        <f>IF(DR$1="","",SUMIF($H130:$H132,MID($H133,3,10),DR130:DR132))</f>
        <v>0</v>
      </c>
      <c r="DS133" s="103">
        <f>IF(DQ$1="","",SUM(DQ133:DR133))</f>
        <v>0</v>
      </c>
      <c r="DT133" s="489">
        <f>IF(DQ$1="","",SUMIF($H129:$H133,MID($H133,3,10),DT129:DT133))</f>
        <v>0</v>
      </c>
      <c r="DU133" s="489">
        <f>IF(DQ$1="","",SUMIF($H129:$H133,MID($H133,3,10),DU129:DU133))</f>
        <v>0</v>
      </c>
      <c r="DV133" s="407"/>
    </row>
    <row r="134" spans="1:126" s="417" customFormat="1" ht="14.25" customHeight="1" thickBot="1" x14ac:dyDescent="0.25">
      <c r="A134" s="332" t="s">
        <v>437</v>
      </c>
      <c r="B134" s="380"/>
      <c r="C134" s="345">
        <f>SUM(C121,C129,C133)</f>
        <v>0</v>
      </c>
      <c r="D134" s="345">
        <f>SUM(D121,D129,D133)</f>
        <v>0</v>
      </c>
      <c r="E134" s="345">
        <f t="shared" si="571"/>
        <v>0</v>
      </c>
      <c r="F134" s="381"/>
      <c r="H134" s="493" t="s">
        <v>366</v>
      </c>
      <c r="I134" s="126">
        <f>IF(I$1="","",SUM(I121,I129,I133))</f>
        <v>0</v>
      </c>
      <c r="J134" s="126">
        <f>IF(I$1="","",SUM(J121,J129,J133))</f>
        <v>0</v>
      </c>
      <c r="K134" s="345">
        <f>IF(I$1="","",SUM(K121,K129,K133))</f>
        <v>0</v>
      </c>
      <c r="L134" s="526">
        <f>IF(I$1="","",SUM(L121,L129,L133))</f>
        <v>0</v>
      </c>
      <c r="M134" s="526">
        <f>IF(I$1="","",SUM(M121,M129,M133))</f>
        <v>0</v>
      </c>
      <c r="N134" s="381"/>
      <c r="O134" s="418"/>
      <c r="P134" s="126">
        <f>IF(P$1="","",SUM(P121,P129,P133))</f>
        <v>0</v>
      </c>
      <c r="Q134" s="126">
        <f>IF(P$1="","",SUM(Q121,Q129,Q133))</f>
        <v>0</v>
      </c>
      <c r="R134" s="345">
        <f>IF(P$1="","",SUM(R121,R129,R133))</f>
        <v>0</v>
      </c>
      <c r="S134" s="345">
        <f>IF(P$1="","",SUM(S121,S129,S133))</f>
        <v>0</v>
      </c>
      <c r="T134" s="345">
        <f>IF(P$1="","",SUM(T121,T129,T133))</f>
        <v>0</v>
      </c>
      <c r="U134" s="381"/>
      <c r="V134" s="418"/>
      <c r="W134" s="126">
        <f>IF(W$1="","",SUM(W121,W129,W133))</f>
        <v>0</v>
      </c>
      <c r="X134" s="126">
        <f>IF(W$1="","",SUM(X121,X129,X133))</f>
        <v>0</v>
      </c>
      <c r="Y134" s="345">
        <f>IF(W$1="","",SUM(Y121,Y129,Y133))</f>
        <v>0</v>
      </c>
      <c r="Z134" s="345">
        <f>IF(W$1="","",SUM(Z121,Z129,Z133))</f>
        <v>0</v>
      </c>
      <c r="AA134" s="345">
        <f>IF(W$1="","",SUM(AA121,AA129,AA133))</f>
        <v>0</v>
      </c>
      <c r="AB134" s="381"/>
      <c r="AC134" s="418"/>
      <c r="AD134" s="126">
        <f>IF(AD$1="","",SUM(AD121,AD129,AD133))</f>
        <v>0</v>
      </c>
      <c r="AE134" s="126">
        <f>IF(AD$1="","",SUM(AE121,AE129,AE133))</f>
        <v>0</v>
      </c>
      <c r="AF134" s="345">
        <f>IF(AD$1="","",SUM(AF121,AF129,AF133))</f>
        <v>0</v>
      </c>
      <c r="AG134" s="345">
        <f>IF(AD$1="","",SUM(AG121,AG129,AG133))</f>
        <v>0</v>
      </c>
      <c r="AH134" s="345">
        <f>IF(AD$1="","",SUM(AH121,AH129,AH133))</f>
        <v>0</v>
      </c>
      <c r="AI134" s="381"/>
      <c r="AJ134" s="418"/>
      <c r="AK134" s="126">
        <f>IF(AK$1="","",SUM(AK121,AK129,AK133))</f>
        <v>0</v>
      </c>
      <c r="AL134" s="126">
        <f>IF(AK$1="","",SUM(AL121,AL129,AL133))</f>
        <v>0</v>
      </c>
      <c r="AM134" s="345">
        <f>IF(AK$1="","",SUM(AM121,AM129,AM133))</f>
        <v>0</v>
      </c>
      <c r="AN134" s="345">
        <f>IF(AK$1="","",SUM(AN121,AN129,AN133))</f>
        <v>0</v>
      </c>
      <c r="AO134" s="345">
        <f>IF(AK$1="","",SUM(AO121,AO129,AO133))</f>
        <v>0</v>
      </c>
      <c r="AP134" s="381"/>
      <c r="AQ134" s="418"/>
      <c r="AR134" s="126">
        <f>IF(AR$1="","",SUM(AR121,AR129,AR133))</f>
        <v>0</v>
      </c>
      <c r="AS134" s="126">
        <f>IF(AR$1="","",SUM(AS121,AS129,AS133))</f>
        <v>0</v>
      </c>
      <c r="AT134" s="345">
        <f>IF(AR$1="","",SUM(AT121,AT129,AT133))</f>
        <v>0</v>
      </c>
      <c r="AU134" s="345">
        <f>IF(AR$1="","",SUM(AU121,AU129,AU133))</f>
        <v>0</v>
      </c>
      <c r="AV134" s="345">
        <f>IF(AR$1="","",SUM(AV121,AV129,AV133))</f>
        <v>0</v>
      </c>
      <c r="AW134" s="381"/>
      <c r="AX134" s="418"/>
      <c r="AY134" s="126">
        <f>IF(AY$1="","",SUM(AY121,AY129,AY133))</f>
        <v>0</v>
      </c>
      <c r="AZ134" s="126">
        <f>IF(AY$1="","",SUM(AZ121,AZ129,AZ133))</f>
        <v>0</v>
      </c>
      <c r="BA134" s="345">
        <f>IF(AY$1="","",SUM(BA121,BA129,BA133))</f>
        <v>0</v>
      </c>
      <c r="BB134" s="345">
        <f>IF(AY$1="","",SUM(BB121,BB129,BB133))</f>
        <v>0</v>
      </c>
      <c r="BC134" s="345">
        <f>IF(AY$1="","",SUM(BC121,BC129,BC133))</f>
        <v>0</v>
      </c>
      <c r="BD134" s="381"/>
      <c r="BE134" s="418"/>
      <c r="BF134" s="126">
        <f>IF(BF$1="","",SUM(BF121,BF129,BF133))</f>
        <v>0</v>
      </c>
      <c r="BG134" s="126">
        <f>IF(BF$1="","",SUM(BG121,BG129,BG133))</f>
        <v>0</v>
      </c>
      <c r="BH134" s="345">
        <f>IF(BF$1="","",SUM(BH121,BH129,BH133))</f>
        <v>0</v>
      </c>
      <c r="BI134" s="345">
        <f>IF(BF$1="","",SUM(BI121,BI129,BI133))</f>
        <v>0</v>
      </c>
      <c r="BJ134" s="345">
        <f>IF(BF$1="","",SUM(BJ121,BJ129,BJ133))</f>
        <v>0</v>
      </c>
      <c r="BK134" s="381"/>
      <c r="BL134" s="418"/>
      <c r="BM134" s="126">
        <f>IF(BM$1="","",SUM(BM121,BM129,BM133))</f>
        <v>0</v>
      </c>
      <c r="BN134" s="126">
        <f>IF(BM$1="","",SUM(BN121,BN129,BN133))</f>
        <v>0</v>
      </c>
      <c r="BO134" s="345">
        <f>IF(BM$1="","",SUM(BO121,BO129,BO133))</f>
        <v>0</v>
      </c>
      <c r="BP134" s="345">
        <f>IF(BM$1="","",SUM(BP121,BP129,BP133))</f>
        <v>0</v>
      </c>
      <c r="BQ134" s="345">
        <f>IF(BM$1="","",SUM(BQ121,BQ129,BQ133))</f>
        <v>0</v>
      </c>
      <c r="BR134" s="381"/>
      <c r="BS134" s="418"/>
      <c r="BT134" s="126">
        <f>IF(BT$1="","",SUM(BT121,BT129,BT133))</f>
        <v>0</v>
      </c>
      <c r="BU134" s="126">
        <f>IF(BT$1="","",SUM(BU121,BU129,BU133))</f>
        <v>0</v>
      </c>
      <c r="BV134" s="345">
        <f>IF(BT$1="","",SUM(BV121,BV129,BV133))</f>
        <v>0</v>
      </c>
      <c r="BW134" s="345">
        <f>IF(BT$1="","",SUM(BW121,BW129,BW133))</f>
        <v>0</v>
      </c>
      <c r="BX134" s="345">
        <f>IF(BT$1="","",SUM(BX121,BX129,BX133))</f>
        <v>0</v>
      </c>
      <c r="BY134" s="381"/>
      <c r="BZ134" s="418"/>
      <c r="CA134" s="126">
        <f>IF(CA$1="","",SUM(CA121,CA129,CA133))</f>
        <v>0</v>
      </c>
      <c r="CB134" s="126">
        <f>IF(CA$1="","",SUM(CB121,CB129,CB133))</f>
        <v>0</v>
      </c>
      <c r="CC134" s="345">
        <f>IF(CA$1="","",SUM(CC121,CC129,CC133))</f>
        <v>0</v>
      </c>
      <c r="CD134" s="345">
        <f>IF(CA$1="","",SUM(CD121,CD129,CD133))</f>
        <v>0</v>
      </c>
      <c r="CE134" s="345">
        <f>IF(CA$1="","",SUM(CE121,CE129,CE133))</f>
        <v>0</v>
      </c>
      <c r="CF134" s="381"/>
      <c r="CG134" s="418"/>
      <c r="CH134" s="126">
        <f>IF(CH$1="","",SUM(CH121,CH129,CH133))</f>
        <v>0</v>
      </c>
      <c r="CI134" s="126">
        <f>IF(CH$1="","",SUM(CI121,CI129,CI133))</f>
        <v>0</v>
      </c>
      <c r="CJ134" s="345">
        <f>IF(CH$1="","",SUM(CJ121,CJ129,CJ133))</f>
        <v>0</v>
      </c>
      <c r="CK134" s="345">
        <f>IF(CH$1="","",SUM(CK121,CK129,CK133))</f>
        <v>0</v>
      </c>
      <c r="CL134" s="345">
        <f>IF(CH$1="","",SUM(CL121,CL129,CL133))</f>
        <v>0</v>
      </c>
      <c r="CM134" s="381"/>
      <c r="CN134" s="418"/>
      <c r="CO134" s="126">
        <f>IF(CO$1="","",SUM(CO121,CO129,CO133))</f>
        <v>0</v>
      </c>
      <c r="CP134" s="126">
        <f>IF(CO$1="","",SUM(CP121,CP129,CP133))</f>
        <v>0</v>
      </c>
      <c r="CQ134" s="345">
        <f>IF(CO$1="","",SUM(CQ121,CQ129,CQ133))</f>
        <v>0</v>
      </c>
      <c r="CR134" s="345">
        <f>IF(CO$1="","",SUM(CR121,CR129,CR133))</f>
        <v>0</v>
      </c>
      <c r="CS134" s="345">
        <f>IF(CO$1="","",SUM(CS121,CS129,CS133))</f>
        <v>0</v>
      </c>
      <c r="CT134" s="381"/>
      <c r="CU134" s="418"/>
      <c r="CV134" s="126">
        <f>IF(CV$1="","",SUM(CV121,CV129,CV133))</f>
        <v>0</v>
      </c>
      <c r="CW134" s="126">
        <f>IF(CV$1="","",SUM(CW121,CW129,CW133))</f>
        <v>0</v>
      </c>
      <c r="CX134" s="345">
        <f>IF(CV$1="","",SUM(CX121,CX129,CX133))</f>
        <v>0</v>
      </c>
      <c r="CY134" s="345">
        <f>IF(CV$1="","",SUM(CY121,CY129,CY133))</f>
        <v>0</v>
      </c>
      <c r="CZ134" s="345">
        <f>IF(CV$1="","",SUM(CZ121,CZ129,CZ133))</f>
        <v>0</v>
      </c>
      <c r="DA134" s="381"/>
      <c r="DB134" s="418"/>
      <c r="DC134" s="126">
        <f>IF(DC$1="","",SUM(DC121,DC129,DC133))</f>
        <v>0</v>
      </c>
      <c r="DD134" s="126">
        <f>IF(DC$1="","",SUM(DD121,DD129,DD133))</f>
        <v>0</v>
      </c>
      <c r="DE134" s="345">
        <f>IF(DC$1="","",SUM(DE121,DE129,DE133))</f>
        <v>0</v>
      </c>
      <c r="DF134" s="345">
        <f>IF(DC$1="","",SUM(DF121,DF129,DF133))</f>
        <v>0</v>
      </c>
      <c r="DG134" s="345">
        <f>IF(DC$1="","",SUM(DG121,DG129,DG133))</f>
        <v>0</v>
      </c>
      <c r="DH134" s="381"/>
      <c r="DI134" s="418"/>
      <c r="DJ134" s="126">
        <f>IF(DJ$1="","",SUM(DJ121,DJ129,DJ133))</f>
        <v>0</v>
      </c>
      <c r="DK134" s="126">
        <f>IF(DJ$1="","",SUM(DK121,DK129,DK133))</f>
        <v>0</v>
      </c>
      <c r="DL134" s="345">
        <f>IF(DJ$1="","",SUM(DL121,DL129,DL133))</f>
        <v>0</v>
      </c>
      <c r="DM134" s="345">
        <f>IF(DJ$1="","",SUM(DM121,DM129,DM133))</f>
        <v>0</v>
      </c>
      <c r="DN134" s="345">
        <f>IF(DJ$1="","",SUM(DN121,DN129,DN133))</f>
        <v>0</v>
      </c>
      <c r="DO134" s="381"/>
      <c r="DP134" s="418"/>
      <c r="DQ134" s="126">
        <f>IF(DQ$1="","",SUM(DQ121,DQ129,DQ133))</f>
        <v>0</v>
      </c>
      <c r="DR134" s="126">
        <f>IF(DQ$1="","",SUM(DR121,DR129,DR133))</f>
        <v>0</v>
      </c>
      <c r="DS134" s="345">
        <f>IF(DQ$1="","",SUM(DS121,DS129,DS133))</f>
        <v>0</v>
      </c>
      <c r="DT134" s="345">
        <f>IF(DQ$1="","",SUM(DT121,DT129,DT133))</f>
        <v>0</v>
      </c>
      <c r="DU134" s="345">
        <f>IF(DQ$1="","",SUM(DU121,DU129,DU133))</f>
        <v>0</v>
      </c>
      <c r="DV134" s="381"/>
    </row>
    <row r="135" spans="1:126" ht="14.25" customHeight="1" x14ac:dyDescent="0.25">
      <c r="A135" s="379" t="s">
        <v>371</v>
      </c>
      <c r="B135" s="339"/>
      <c r="C135" s="377">
        <f>SUMIF($H$4:$H135,MID($H135,3,10),C$4:C135)</f>
        <v>0</v>
      </c>
      <c r="D135" s="377">
        <f>SUMIF($H$4:$H135,MID($H135,3,10),D$4:D135)</f>
        <v>0</v>
      </c>
      <c r="E135" s="377">
        <f>SUMIF($H$4:$H135,MID($H135,3,10),E$4:E135)</f>
        <v>0</v>
      </c>
      <c r="F135" s="378"/>
      <c r="H135" s="322" t="s">
        <v>374</v>
      </c>
      <c r="I135" s="344">
        <f>IF(I$1="","",SUMIF($H$4:$H135,MID($H135,3,10),I$4:I135))</f>
        <v>0</v>
      </c>
      <c r="J135" s="344">
        <f>IF(I$1="","",SUMIF($H$4:$H135,MID($H135,3,10),J$4:J135))</f>
        <v>0</v>
      </c>
      <c r="K135" s="344">
        <f>IF(I$1="","",SUM(I135:J135))</f>
        <v>0</v>
      </c>
      <c r="L135" s="497">
        <f>IF(I$1="","",SUMIF($H$4:$H135,MID($H135,3,10),L$4:L135))</f>
        <v>0</v>
      </c>
      <c r="M135" s="497">
        <f>IF(I$1="","",SUMIF($H$4:$H135,MID($H135,3,10),M$4:M135))</f>
        <v>0</v>
      </c>
      <c r="N135" s="378"/>
      <c r="O135" s="323"/>
      <c r="P135" s="344">
        <f>IF(P$1="","",SUMIF($H$4:$H135,MID($H135,3,10),P$4:P135))</f>
        <v>0</v>
      </c>
      <c r="Q135" s="344">
        <f>IF(P$1="","",SUMIF($H$4:$H135,MID($H135,3,10),Q$4:Q135))</f>
        <v>0</v>
      </c>
      <c r="R135" s="344">
        <f>IF(P$1="","",SUM(P135:Q135))</f>
        <v>0</v>
      </c>
      <c r="S135" s="497">
        <f>IF(P$1="","",SUMIF($H$4:$H135,MID($H135,3,10),S$4:S135))</f>
        <v>0</v>
      </c>
      <c r="T135" s="497">
        <f>IF(P$1="","",SUMIF($H$4:$H135,MID($H135,3,10),T$4:T135))</f>
        <v>0</v>
      </c>
      <c r="U135" s="378"/>
      <c r="V135" s="323"/>
      <c r="W135" s="344">
        <f>IF(W$1="","",SUMIF($H$4:$H135,MID($H135,3,10),W$4:W135))</f>
        <v>0</v>
      </c>
      <c r="X135" s="344">
        <f>IF(W$1="","",SUMIF($H$4:$H135,MID($H135,3,10),X$4:X135))</f>
        <v>0</v>
      </c>
      <c r="Y135" s="344">
        <f>IF(W$1="","",SUM(W135:X135))</f>
        <v>0</v>
      </c>
      <c r="Z135" s="497">
        <f>IF(W$1="","",SUMIF($H$4:$H135,MID($H135,3,10),Z$4:Z135))</f>
        <v>0</v>
      </c>
      <c r="AA135" s="497">
        <f>IF(W$1="","",SUMIF($H$4:$H135,MID($H135,3,10),AA$4:AA135))</f>
        <v>0</v>
      </c>
      <c r="AB135" s="378"/>
      <c r="AC135" s="323"/>
      <c r="AD135" s="344">
        <f>IF(AD$1="","",SUMIF($H$4:$H135,MID($H135,3,10),AD$4:AD135))</f>
        <v>0</v>
      </c>
      <c r="AE135" s="344">
        <f>IF(AD$1="","",SUMIF($H$4:$H135,MID($H135,3,10),AE$4:AE135))</f>
        <v>0</v>
      </c>
      <c r="AF135" s="344">
        <f>IF(AD$1="","",SUM(AD135:AE135))</f>
        <v>0</v>
      </c>
      <c r="AG135" s="497">
        <f>IF(AD$1="","",SUMIF($H$4:$H135,MID($H135,3,10),AG$4:AG135))</f>
        <v>0</v>
      </c>
      <c r="AH135" s="497">
        <f>IF(AD$1="","",SUMIF($H$4:$H135,MID($H135,3,10),AH$4:AH135))</f>
        <v>0</v>
      </c>
      <c r="AI135" s="378"/>
      <c r="AJ135" s="323"/>
      <c r="AK135" s="344">
        <f>IF(AK$1="","",SUMIF($H$4:$H135,MID($H135,3,10),AK$4:AK135))</f>
        <v>0</v>
      </c>
      <c r="AL135" s="344">
        <f>IF(AK$1="","",SUMIF($H$4:$H135,MID($H135,3,10),AL$4:AL135))</f>
        <v>0</v>
      </c>
      <c r="AM135" s="344">
        <f>IF(AK$1="","",SUM(AK135:AL135))</f>
        <v>0</v>
      </c>
      <c r="AN135" s="497">
        <f>IF(AK$1="","",SUMIF($H$4:$H135,MID($H135,3,10),AN$4:AN135))</f>
        <v>0</v>
      </c>
      <c r="AO135" s="497">
        <f>IF(AK$1="","",SUMIF($H$4:$H135,MID($H135,3,10),AO$4:AO135))</f>
        <v>0</v>
      </c>
      <c r="AP135" s="378"/>
      <c r="AQ135" s="323"/>
      <c r="AR135" s="344">
        <f>IF(AR$1="","",SUMIF($H$4:$H135,MID($H135,3,10),AR$4:AR135))</f>
        <v>0</v>
      </c>
      <c r="AS135" s="344">
        <f>IF(AR$1="","",SUMIF($H$4:$H135,MID($H135,3,10),AS$4:AS135))</f>
        <v>0</v>
      </c>
      <c r="AT135" s="344">
        <f>IF(AR$1="","",SUM(AR135:AS135))</f>
        <v>0</v>
      </c>
      <c r="AU135" s="497">
        <f>IF(AR$1="","",SUMIF($H$4:$H135,MID($H135,3,10),AU$4:AU135))</f>
        <v>0</v>
      </c>
      <c r="AV135" s="497">
        <f>IF(AR$1="","",SUMIF($H$4:$H135,MID($H135,3,10),AV$4:AV135))</f>
        <v>0</v>
      </c>
      <c r="AW135" s="378"/>
      <c r="AX135" s="323"/>
      <c r="AY135" s="344">
        <f>IF(AY$1="","",SUMIF($H$4:$H135,MID($H135,3,10),AY$4:AY135))</f>
        <v>0</v>
      </c>
      <c r="AZ135" s="344">
        <f>IF(AY$1="","",SUMIF($H$4:$H135,MID($H135,3,10),AZ$4:AZ135))</f>
        <v>0</v>
      </c>
      <c r="BA135" s="344">
        <f>IF(AY$1="","",SUM(AY135:AZ135))</f>
        <v>0</v>
      </c>
      <c r="BB135" s="497">
        <f>IF(AY$1="","",SUMIF($H$4:$H135,MID($H135,3,10),BB$4:BB135))</f>
        <v>0</v>
      </c>
      <c r="BC135" s="497">
        <f>IF(AY$1="","",SUMIF($H$4:$H135,MID($H135,3,10),BC$4:BC135))</f>
        <v>0</v>
      </c>
      <c r="BD135" s="378"/>
      <c r="BE135" s="323"/>
      <c r="BF135" s="344">
        <f>IF(BF$1="","",SUMIF($H$4:$H135,MID($H135,3,10),BF$4:BF135))</f>
        <v>0</v>
      </c>
      <c r="BG135" s="344">
        <f>IF(BF$1="","",SUMIF($H$4:$H135,MID($H135,3,10),BG$4:BG135))</f>
        <v>0</v>
      </c>
      <c r="BH135" s="344">
        <f>IF(BF$1="","",SUM(BF135:BG135))</f>
        <v>0</v>
      </c>
      <c r="BI135" s="497">
        <f>IF(BF$1="","",SUMIF($H$4:$H135,MID($H135,3,10),BI$4:BI135))</f>
        <v>0</v>
      </c>
      <c r="BJ135" s="497">
        <f>IF(BF$1="","",SUMIF($H$4:$H135,MID($H135,3,10),BJ$4:BJ135))</f>
        <v>0</v>
      </c>
      <c r="BK135" s="378"/>
      <c r="BL135" s="323"/>
      <c r="BM135" s="344">
        <f>IF(BM$1="","",SUMIF($H$4:$H135,MID($H135,3,10),BM$4:BM135))</f>
        <v>0</v>
      </c>
      <c r="BN135" s="344">
        <f>IF(BM$1="","",SUMIF($H$4:$H135,MID($H135,3,10),BN$4:BN135))</f>
        <v>0</v>
      </c>
      <c r="BO135" s="344">
        <f>IF(BM$1="","",SUM(BM135:BN135))</f>
        <v>0</v>
      </c>
      <c r="BP135" s="497">
        <f>IF(BM$1="","",SUMIF($H$4:$H135,MID($H135,3,10),BP$4:BP135))</f>
        <v>0</v>
      </c>
      <c r="BQ135" s="497">
        <f>IF(BM$1="","",SUMIF($H$4:$H135,MID($H135,3,10),BQ$4:BQ135))</f>
        <v>0</v>
      </c>
      <c r="BR135" s="378"/>
      <c r="BS135" s="323"/>
      <c r="BT135" s="344">
        <f>IF(BT$1="","",SUMIF($H$4:$H135,MID($H135,3,10),BT$4:BT135))</f>
        <v>0</v>
      </c>
      <c r="BU135" s="344">
        <f>IF(BT$1="","",SUMIF($H$4:$H135,MID($H135,3,10),BU$4:BU135))</f>
        <v>0</v>
      </c>
      <c r="BV135" s="344">
        <f>IF(BT$1="","",SUM(BT135:BU135))</f>
        <v>0</v>
      </c>
      <c r="BW135" s="497">
        <f>IF(BT$1="","",SUMIF($H$4:$H135,MID($H135,3,10),BW$4:BW135))</f>
        <v>0</v>
      </c>
      <c r="BX135" s="497">
        <f>IF(BT$1="","",SUMIF($H$4:$H135,MID($H135,3,10),BX$4:BX135))</f>
        <v>0</v>
      </c>
      <c r="BY135" s="378"/>
      <c r="BZ135" s="323"/>
      <c r="CA135" s="344">
        <f>IF(CA$1="","",SUMIF($H$4:$H135,MID($H135,3,10),CA$4:CA135))</f>
        <v>0</v>
      </c>
      <c r="CB135" s="344">
        <f>IF(CA$1="","",SUMIF($H$4:$H135,MID($H135,3,10),CB$4:CB135))</f>
        <v>0</v>
      </c>
      <c r="CC135" s="344">
        <f>IF(CA$1="","",SUM(CA135:CB135))</f>
        <v>0</v>
      </c>
      <c r="CD135" s="497">
        <f>IF(CA$1="","",SUMIF($H$4:$H135,MID($H135,3,10),CD$4:CD135))</f>
        <v>0</v>
      </c>
      <c r="CE135" s="497">
        <f>IF(CA$1="","",SUMIF($H$4:$H135,MID($H135,3,10),CE$4:CE135))</f>
        <v>0</v>
      </c>
      <c r="CF135" s="378"/>
      <c r="CG135" s="323"/>
      <c r="CH135" s="344">
        <f>IF(CH$1="","",SUMIF($H$4:$H135,MID($H135,3,10),CH$4:CH135))</f>
        <v>0</v>
      </c>
      <c r="CI135" s="344">
        <f>IF(CH$1="","",SUMIF($H$4:$H135,MID($H135,3,10),CI$4:CI135))</f>
        <v>0</v>
      </c>
      <c r="CJ135" s="344">
        <f>IF(CH$1="","",SUM(CH135:CI135))</f>
        <v>0</v>
      </c>
      <c r="CK135" s="497">
        <f>IF(CH$1="","",SUMIF($H$4:$H135,MID($H135,3,10),CK$4:CK135))</f>
        <v>0</v>
      </c>
      <c r="CL135" s="497">
        <f>IF(CH$1="","",SUMIF($H$4:$H135,MID($H135,3,10),CL$4:CL135))</f>
        <v>0</v>
      </c>
      <c r="CM135" s="378"/>
      <c r="CN135" s="323"/>
      <c r="CO135" s="344">
        <f>IF(CO$1="","",SUMIF($H$4:$H135,MID($H135,3,10),CO$4:CO135))</f>
        <v>0</v>
      </c>
      <c r="CP135" s="344">
        <f>IF(CO$1="","",SUMIF($H$4:$H135,MID($H135,3,10),CP$4:CP135))</f>
        <v>0</v>
      </c>
      <c r="CQ135" s="344">
        <f>IF(CO$1="","",SUM(CO135:CP135))</f>
        <v>0</v>
      </c>
      <c r="CR135" s="497">
        <f>IF(CO$1="","",SUMIF($H$4:$H135,MID($H135,3,10),CR$4:CR135))</f>
        <v>0</v>
      </c>
      <c r="CS135" s="497">
        <f>IF(CO$1="","",SUMIF($H$4:$H135,MID($H135,3,10),CS$4:CS135))</f>
        <v>0</v>
      </c>
      <c r="CT135" s="378"/>
      <c r="CU135" s="323"/>
      <c r="CV135" s="344">
        <f>IF(CV$1="","",SUMIF($H$4:$H135,MID($H135,3,10),CV$4:CV135))</f>
        <v>0</v>
      </c>
      <c r="CW135" s="344">
        <f>IF(CV$1="","",SUMIF($H$4:$H135,MID($H135,3,10),CW$4:CW135))</f>
        <v>0</v>
      </c>
      <c r="CX135" s="344">
        <f>IF(CV$1="","",SUM(CV135:CW135))</f>
        <v>0</v>
      </c>
      <c r="CY135" s="497">
        <f>IF(CV$1="","",SUMIF($H$4:$H135,MID($H135,3,10),CY$4:CY135))</f>
        <v>0</v>
      </c>
      <c r="CZ135" s="497">
        <f>IF(CV$1="","",SUMIF($H$4:$H135,MID($H135,3,10),CZ$4:CZ135))</f>
        <v>0</v>
      </c>
      <c r="DA135" s="378"/>
      <c r="DB135" s="323"/>
      <c r="DC135" s="344">
        <f>IF(DC$1="","",SUMIF($H$4:$H135,MID($H135,3,10),DC$4:DC135))</f>
        <v>0</v>
      </c>
      <c r="DD135" s="344">
        <f>IF(DC$1="","",SUMIF($H$4:$H135,MID($H135,3,10),DD$4:DD135))</f>
        <v>0</v>
      </c>
      <c r="DE135" s="344">
        <f>IF(DC$1="","",SUM(DC135:DD135))</f>
        <v>0</v>
      </c>
      <c r="DF135" s="497">
        <f>IF(DC$1="","",SUMIF($H$4:$H135,MID($H135,3,10),DF$4:DF135))</f>
        <v>0</v>
      </c>
      <c r="DG135" s="497">
        <f>IF(DC$1="","",SUMIF($H$4:$H135,MID($H135,3,10),DG$4:DG135))</f>
        <v>0</v>
      </c>
      <c r="DH135" s="378"/>
      <c r="DI135" s="323"/>
      <c r="DJ135" s="344">
        <f>IF(DJ$1="","",SUMIF($H$4:$H135,MID($H135,3,10),DJ$4:DJ135))</f>
        <v>0</v>
      </c>
      <c r="DK135" s="344">
        <f>IF(DJ$1="","",SUMIF($H$4:$H135,MID($H135,3,10),DK$4:DK135))</f>
        <v>0</v>
      </c>
      <c r="DL135" s="344">
        <f>IF(DJ$1="","",SUM(DJ135:DK135))</f>
        <v>0</v>
      </c>
      <c r="DM135" s="497">
        <f>IF(DJ$1="","",SUMIF($H$4:$H135,MID($H135,3,10),DM$4:DM135))</f>
        <v>0</v>
      </c>
      <c r="DN135" s="497">
        <f>IF(DJ$1="","",SUMIF($H$4:$H135,MID($H135,3,10),DN$4:DN135))</f>
        <v>0</v>
      </c>
      <c r="DO135" s="378"/>
      <c r="DP135" s="323"/>
      <c r="DQ135" s="344">
        <f>IF(DQ$1="","",SUMIF($H$4:$H135,MID($H135,3,10),DQ$4:DQ135))</f>
        <v>0</v>
      </c>
      <c r="DR135" s="344">
        <f>IF(DQ$1="","",SUMIF($H$4:$H135,MID($H135,3,10),DR$4:DR135))</f>
        <v>0</v>
      </c>
      <c r="DS135" s="344">
        <f>IF(DQ$1="","",SUM(DQ135:DR135))</f>
        <v>0</v>
      </c>
      <c r="DT135" s="497">
        <f>IF(DQ$1="","",SUMIF($H$4:$H135,MID($H135,3,10),DT$4:DT135))</f>
        <v>0</v>
      </c>
      <c r="DU135" s="497">
        <f>IF(DQ$1="","",SUMIF($H$4:$H135,MID($H135,3,10),DU$4:DU135))</f>
        <v>0</v>
      </c>
      <c r="DV135" s="378"/>
    </row>
    <row r="136" spans="1:126" ht="14.25" customHeight="1" x14ac:dyDescent="0.25">
      <c r="A136" s="342" t="s">
        <v>372</v>
      </c>
      <c r="B136" s="339"/>
      <c r="C136" s="377">
        <f>SUMIF($H$4:$H135,MID($H136,3,10),C$4:C135)</f>
        <v>0</v>
      </c>
      <c r="D136" s="377">
        <f>SUMIF($H$4:$H135,MID($H136,3,10),D$4:D135)</f>
        <v>0</v>
      </c>
      <c r="E136" s="377">
        <f>SUMIF($H$4:$H135,MID($H136,3,10),E$4:E135)</f>
        <v>0</v>
      </c>
      <c r="F136" s="95"/>
      <c r="H136" s="322" t="s">
        <v>376</v>
      </c>
      <c r="I136" s="343">
        <f>IF(I$1="","",SUMIF($H$4:$H135,MID($H136,3,10),I$4:I135))</f>
        <v>0</v>
      </c>
      <c r="J136" s="343">
        <f>IF(I$1="","",SUMIF($H$4:$H135,MID($H136,3,10),J$4:J135))</f>
        <v>0</v>
      </c>
      <c r="K136" s="343">
        <f>IF(I$1="","",SUM(I136:J136))</f>
        <v>0</v>
      </c>
      <c r="L136" s="498">
        <f>IF(I$1="","",SUMIF($H$4:$H135,MID($H136,3,10),L$4:L135))</f>
        <v>0</v>
      </c>
      <c r="M136" s="498">
        <f>IF(I$1="","",SUMIF($H$4:$H135,MID($H136,3,10),M$4:M135))</f>
        <v>0</v>
      </c>
      <c r="N136" s="95"/>
      <c r="O136" s="323"/>
      <c r="P136" s="343">
        <f>IF(P$1="","",SUMIF($H$4:$H135,MID($H136,3,10),P$4:P135))</f>
        <v>0</v>
      </c>
      <c r="Q136" s="343">
        <f>IF(P$1="","",SUMIF($H$4:$H135,MID($H136,3,10),Q$4:Q135))</f>
        <v>0</v>
      </c>
      <c r="R136" s="343">
        <f>IF(P$1="","",SUM(P136:Q136))</f>
        <v>0</v>
      </c>
      <c r="S136" s="498">
        <f>IF(P$1="","",SUMIF($H$4:$H135,MID($H136,3,10),S$4:S135))</f>
        <v>0</v>
      </c>
      <c r="T136" s="498">
        <f>IF(P$1="","",SUMIF($H$4:$H135,MID($H136,3,10),T$4:T135))</f>
        <v>0</v>
      </c>
      <c r="U136" s="95"/>
      <c r="V136" s="323"/>
      <c r="W136" s="343">
        <f>IF(W$1="","",SUMIF($H$4:$H135,MID($H136,3,10),W$4:W135))</f>
        <v>0</v>
      </c>
      <c r="X136" s="343">
        <f>IF(W$1="","",SUMIF($H$4:$H135,MID($H136,3,10),X$4:X135))</f>
        <v>0</v>
      </c>
      <c r="Y136" s="343">
        <f>IF(W$1="","",SUM(W136:X136))</f>
        <v>0</v>
      </c>
      <c r="Z136" s="498">
        <f>IF(W$1="","",SUMIF($H$4:$H135,MID($H136,3,10),Z$4:Z135))</f>
        <v>0</v>
      </c>
      <c r="AA136" s="498">
        <f>IF(W$1="","",SUMIF($H$4:$H135,MID($H136,3,10),AA$4:AA135))</f>
        <v>0</v>
      </c>
      <c r="AB136" s="95"/>
      <c r="AC136" s="323"/>
      <c r="AD136" s="343">
        <f>IF(AD$1="","",SUMIF($H$4:$H135,MID($H136,3,10),AD$4:AD135))</f>
        <v>0</v>
      </c>
      <c r="AE136" s="343">
        <f>IF(AD$1="","",SUMIF($H$4:$H135,MID($H136,3,10),AE$4:AE135))</f>
        <v>0</v>
      </c>
      <c r="AF136" s="343">
        <f>IF(AD$1="","",SUM(AD136:AE136))</f>
        <v>0</v>
      </c>
      <c r="AG136" s="498">
        <f>IF(AD$1="","",SUMIF($H$4:$H135,MID($H136,3,10),AG$4:AG135))</f>
        <v>0</v>
      </c>
      <c r="AH136" s="498">
        <f>IF(AD$1="","",SUMIF($H$4:$H135,MID($H136,3,10),AH$4:AH135))</f>
        <v>0</v>
      </c>
      <c r="AI136" s="95"/>
      <c r="AJ136" s="323"/>
      <c r="AK136" s="343">
        <f>IF(AK$1="","",SUMIF($H$4:$H135,MID($H136,3,10),AK$4:AK135))</f>
        <v>0</v>
      </c>
      <c r="AL136" s="343">
        <f>IF(AK$1="","",SUMIF($H$4:$H135,MID($H136,3,10),AL$4:AL135))</f>
        <v>0</v>
      </c>
      <c r="AM136" s="343">
        <f>IF(AK$1="","",SUM(AK136:AL136))</f>
        <v>0</v>
      </c>
      <c r="AN136" s="498">
        <f>IF(AK$1="","",SUMIF($H$4:$H135,MID($H136,3,10),AN$4:AN135))</f>
        <v>0</v>
      </c>
      <c r="AO136" s="498">
        <f>IF(AK$1="","",SUMIF($H$4:$H135,MID($H136,3,10),AO$4:AO135))</f>
        <v>0</v>
      </c>
      <c r="AP136" s="95"/>
      <c r="AQ136" s="323"/>
      <c r="AR136" s="343">
        <f>IF(AR$1="","",SUMIF($H$4:$H135,MID($H136,3,10),AR$4:AR135))</f>
        <v>0</v>
      </c>
      <c r="AS136" s="343">
        <f>IF(AR$1="","",SUMIF($H$4:$H135,MID($H136,3,10),AS$4:AS135))</f>
        <v>0</v>
      </c>
      <c r="AT136" s="343">
        <f>IF(AR$1="","",SUM(AR136:AS136))</f>
        <v>0</v>
      </c>
      <c r="AU136" s="498">
        <f>IF(AR$1="","",SUMIF($H$4:$H135,MID($H136,3,10),AU$4:AU135))</f>
        <v>0</v>
      </c>
      <c r="AV136" s="498">
        <f>IF(AR$1="","",SUMIF($H$4:$H135,MID($H136,3,10),AV$4:AV135))</f>
        <v>0</v>
      </c>
      <c r="AW136" s="95"/>
      <c r="AX136" s="323"/>
      <c r="AY136" s="343">
        <f>IF(AY$1="","",SUMIF($H$4:$H135,MID($H136,3,10),AY$4:AY135))</f>
        <v>0</v>
      </c>
      <c r="AZ136" s="343">
        <f>IF(AY$1="","",SUMIF($H$4:$H135,MID($H136,3,10),AZ$4:AZ135))</f>
        <v>0</v>
      </c>
      <c r="BA136" s="343">
        <f>IF(AY$1="","",SUM(AY136:AZ136))</f>
        <v>0</v>
      </c>
      <c r="BB136" s="498">
        <f>IF(AY$1="","",SUMIF($H$4:$H135,MID($H136,3,10),BB$4:BB135))</f>
        <v>0</v>
      </c>
      <c r="BC136" s="498">
        <f>IF(AY$1="","",SUMIF($H$4:$H135,MID($H136,3,10),BC$4:BC135))</f>
        <v>0</v>
      </c>
      <c r="BD136" s="95"/>
      <c r="BE136" s="323"/>
      <c r="BF136" s="343">
        <f>IF(BF$1="","",SUMIF($H$4:$H135,MID($H136,3,10),BF$4:BF135))</f>
        <v>0</v>
      </c>
      <c r="BG136" s="343">
        <f>IF(BF$1="","",SUMIF($H$4:$H135,MID($H136,3,10),BG$4:BG135))</f>
        <v>0</v>
      </c>
      <c r="BH136" s="343">
        <f>IF(BF$1="","",SUM(BF136:BG136))</f>
        <v>0</v>
      </c>
      <c r="BI136" s="498">
        <f>IF(BF$1="","",SUMIF($H$4:$H135,MID($H136,3,10),BI$4:BI135))</f>
        <v>0</v>
      </c>
      <c r="BJ136" s="498">
        <f>IF(BF$1="","",SUMIF($H$4:$H135,MID($H136,3,10),BJ$4:BJ135))</f>
        <v>0</v>
      </c>
      <c r="BK136" s="95"/>
      <c r="BL136" s="323"/>
      <c r="BM136" s="343">
        <f>IF(BM$1="","",SUMIF($H$4:$H135,MID($H136,3,10),BM$4:BM135))</f>
        <v>0</v>
      </c>
      <c r="BN136" s="343">
        <f>IF(BM$1="","",SUMIF($H$4:$H135,MID($H136,3,10),BN$4:BN135))</f>
        <v>0</v>
      </c>
      <c r="BO136" s="343">
        <f>IF(BM$1="","",SUM(BM136:BN136))</f>
        <v>0</v>
      </c>
      <c r="BP136" s="498">
        <f>IF(BM$1="","",SUMIF($H$4:$H135,MID($H136,3,10),BP$4:BP135))</f>
        <v>0</v>
      </c>
      <c r="BQ136" s="498">
        <f>IF(BM$1="","",SUMIF($H$4:$H135,MID($H136,3,10),BQ$4:BQ135))</f>
        <v>0</v>
      </c>
      <c r="BR136" s="95"/>
      <c r="BS136" s="323"/>
      <c r="BT136" s="343">
        <f>IF(BT$1="","",SUMIF($H$4:$H135,MID($H136,3,10),BT$4:BT135))</f>
        <v>0</v>
      </c>
      <c r="BU136" s="343">
        <f>IF(BT$1="","",SUMIF($H$4:$H135,MID($H136,3,10),BU$4:BU135))</f>
        <v>0</v>
      </c>
      <c r="BV136" s="343">
        <f>IF(BT$1="","",SUM(BT136:BU136))</f>
        <v>0</v>
      </c>
      <c r="BW136" s="498">
        <f>IF(BT$1="","",SUMIF($H$4:$H135,MID($H136,3,10),BW$4:BW135))</f>
        <v>0</v>
      </c>
      <c r="BX136" s="498">
        <f>IF(BT$1="","",SUMIF($H$4:$H135,MID($H136,3,10),BX$4:BX135))</f>
        <v>0</v>
      </c>
      <c r="BY136" s="95"/>
      <c r="BZ136" s="323"/>
      <c r="CA136" s="343">
        <f>IF(CA$1="","",SUMIF($H$4:$H135,MID($H136,3,10),CA$4:CA135))</f>
        <v>0</v>
      </c>
      <c r="CB136" s="343">
        <f>IF(CA$1="","",SUMIF($H$4:$H135,MID($H136,3,10),CB$4:CB135))</f>
        <v>0</v>
      </c>
      <c r="CC136" s="343">
        <f>IF(CA$1="","",SUM(CA136:CB136))</f>
        <v>0</v>
      </c>
      <c r="CD136" s="498">
        <f>IF(CA$1="","",SUMIF($H$4:$H135,MID($H136,3,10),CD$4:CD135))</f>
        <v>0</v>
      </c>
      <c r="CE136" s="498">
        <f>IF(CA$1="","",SUMIF($H$4:$H135,MID($H136,3,10),CE$4:CE135))</f>
        <v>0</v>
      </c>
      <c r="CF136" s="95"/>
      <c r="CG136" s="323"/>
      <c r="CH136" s="343">
        <f>IF(CH$1="","",SUMIF($H$4:$H135,MID($H136,3,10),CH$4:CH135))</f>
        <v>0</v>
      </c>
      <c r="CI136" s="343">
        <f>IF(CH$1="","",SUMIF($H$4:$H135,MID($H136,3,10),CI$4:CI135))</f>
        <v>0</v>
      </c>
      <c r="CJ136" s="343">
        <f>IF(CH$1="","",SUM(CH136:CI136))</f>
        <v>0</v>
      </c>
      <c r="CK136" s="498">
        <f>IF(CH$1="","",SUMIF($H$4:$H135,MID($H136,3,10),CK$4:CK135))</f>
        <v>0</v>
      </c>
      <c r="CL136" s="498">
        <f>IF(CH$1="","",SUMIF($H$4:$H135,MID($H136,3,10),CL$4:CL135))</f>
        <v>0</v>
      </c>
      <c r="CM136" s="95"/>
      <c r="CN136" s="323"/>
      <c r="CO136" s="343">
        <f>IF(CO$1="","",SUMIF($H$4:$H135,MID($H136,3,10),CO$4:CO135))</f>
        <v>0</v>
      </c>
      <c r="CP136" s="343">
        <f>IF(CO$1="","",SUMIF($H$4:$H135,MID($H136,3,10),CP$4:CP135))</f>
        <v>0</v>
      </c>
      <c r="CQ136" s="343">
        <f>IF(CO$1="","",SUM(CO136:CP136))</f>
        <v>0</v>
      </c>
      <c r="CR136" s="498">
        <f>IF(CO$1="","",SUMIF($H$4:$H135,MID($H136,3,10),CR$4:CR135))</f>
        <v>0</v>
      </c>
      <c r="CS136" s="498">
        <f>IF(CO$1="","",SUMIF($H$4:$H135,MID($H136,3,10),CS$4:CS135))</f>
        <v>0</v>
      </c>
      <c r="CT136" s="95"/>
      <c r="CU136" s="323"/>
      <c r="CV136" s="343">
        <f>IF(CV$1="","",SUMIF($H$4:$H135,MID($H136,3,10),CV$4:CV135))</f>
        <v>0</v>
      </c>
      <c r="CW136" s="343">
        <f>IF(CV$1="","",SUMIF($H$4:$H135,MID($H136,3,10),CW$4:CW135))</f>
        <v>0</v>
      </c>
      <c r="CX136" s="343">
        <f>IF(CV$1="","",SUM(CV136:CW136))</f>
        <v>0</v>
      </c>
      <c r="CY136" s="498">
        <f>IF(CV$1="","",SUMIF($H$4:$H135,MID($H136,3,10),CY$4:CY135))</f>
        <v>0</v>
      </c>
      <c r="CZ136" s="498">
        <f>IF(CV$1="","",SUMIF($H$4:$H135,MID($H136,3,10),CZ$4:CZ135))</f>
        <v>0</v>
      </c>
      <c r="DA136" s="95"/>
      <c r="DB136" s="323"/>
      <c r="DC136" s="343">
        <f>IF(DC$1="","",SUMIF($H$4:$H135,MID($H136,3,10),DC$4:DC135))</f>
        <v>0</v>
      </c>
      <c r="DD136" s="343">
        <f>IF(DC$1="","",SUMIF($H$4:$H135,MID($H136,3,10),DD$4:DD135))</f>
        <v>0</v>
      </c>
      <c r="DE136" s="343">
        <f>IF(DC$1="","",SUM(DC136:DD136))</f>
        <v>0</v>
      </c>
      <c r="DF136" s="498">
        <f>IF(DC$1="","",SUMIF($H$4:$H135,MID($H136,3,10),DF$4:DF135))</f>
        <v>0</v>
      </c>
      <c r="DG136" s="498">
        <f>IF(DC$1="","",SUMIF($H$4:$H135,MID($H136,3,10),DG$4:DG135))</f>
        <v>0</v>
      </c>
      <c r="DH136" s="95"/>
      <c r="DI136" s="323"/>
      <c r="DJ136" s="343">
        <f>IF(DJ$1="","",SUMIF($H$4:$H135,MID($H136,3,10),DJ$4:DJ135))</f>
        <v>0</v>
      </c>
      <c r="DK136" s="343">
        <f>IF(DJ$1="","",SUMIF($H$4:$H135,MID($H136,3,10),DK$4:DK135))</f>
        <v>0</v>
      </c>
      <c r="DL136" s="343">
        <f>IF(DJ$1="","",SUM(DJ136:DK136))</f>
        <v>0</v>
      </c>
      <c r="DM136" s="498">
        <f>IF(DJ$1="","",SUMIF($H$4:$H135,MID($H136,3,10),DM$4:DM135))</f>
        <v>0</v>
      </c>
      <c r="DN136" s="498">
        <f>IF(DJ$1="","",SUMIF($H$4:$H135,MID($H136,3,10),DN$4:DN135))</f>
        <v>0</v>
      </c>
      <c r="DO136" s="95"/>
      <c r="DP136" s="323"/>
      <c r="DQ136" s="343">
        <f>IF(DQ$1="","",SUMIF($H$4:$H135,MID($H136,3,10),DQ$4:DQ135))</f>
        <v>0</v>
      </c>
      <c r="DR136" s="343">
        <f>IF(DQ$1="","",SUMIF($H$4:$H135,MID($H136,3,10),DR$4:DR135))</f>
        <v>0</v>
      </c>
      <c r="DS136" s="343">
        <f>IF(DQ$1="","",SUM(DQ136:DR136))</f>
        <v>0</v>
      </c>
      <c r="DT136" s="498">
        <f>IF(DQ$1="","",SUMIF($H$4:$H135,MID($H136,3,10),DT$4:DT135))</f>
        <v>0</v>
      </c>
      <c r="DU136" s="498">
        <f>IF(DQ$1="","",SUMIF($H$4:$H135,MID($H136,3,10),DU$4:DU135))</f>
        <v>0</v>
      </c>
      <c r="DV136" s="95"/>
    </row>
    <row r="137" spans="1:126" ht="14.25" customHeight="1" x14ac:dyDescent="0.25">
      <c r="A137" s="342" t="s">
        <v>373</v>
      </c>
      <c r="B137" s="339"/>
      <c r="C137" s="377">
        <f>SUMIF($H$4:$H136,MID($H137,3,10),C$4:C136)</f>
        <v>0</v>
      </c>
      <c r="D137" s="377">
        <f>SUMIF($H$4:$H136,MID($H137,3,10),D$4:D136)</f>
        <v>0</v>
      </c>
      <c r="E137" s="377">
        <f>SUMIF($H$4:$H136,MID($H137,3,10),E$4:E136)</f>
        <v>0</v>
      </c>
      <c r="F137" s="95"/>
      <c r="H137" s="322" t="s">
        <v>377</v>
      </c>
      <c r="I137" s="343">
        <f>IF(I$1="","",SUMIF($H$4:$H136,MID($H137,3,10),I$4:I136))</f>
        <v>0</v>
      </c>
      <c r="J137" s="343">
        <f>IF(I$1="","",SUMIF($H$4:$H136,MID($H137,3,10),J$4:J136))</f>
        <v>0</v>
      </c>
      <c r="K137" s="343">
        <f>IF(I$1="","",SUM(I137:J137))</f>
        <v>0</v>
      </c>
      <c r="L137" s="498">
        <f>IF(I$1="","",SUMIF($H$4:$H136,MID($H137,3,10),L$4:L136))</f>
        <v>0</v>
      </c>
      <c r="M137" s="498">
        <f>IF(I$1="","",SUMIF($H$4:$H136,MID($H137,3,10),M$4:M136))</f>
        <v>0</v>
      </c>
      <c r="N137" s="95"/>
      <c r="O137" s="323"/>
      <c r="P137" s="343">
        <f>IF(P$1="","",SUMIF($H$4:$H136,MID($H137,3,10),P$4:P136))</f>
        <v>0</v>
      </c>
      <c r="Q137" s="343">
        <f>IF(P$1="","",SUMIF($H$4:$H136,MID($H137,3,10),Q$4:Q136))</f>
        <v>0</v>
      </c>
      <c r="R137" s="343">
        <f>IF(P$1="","",SUM(P137:Q137))</f>
        <v>0</v>
      </c>
      <c r="S137" s="498">
        <f>IF(P$1="","",SUMIF($H$4:$H136,MID($H137,3,10),S$4:S136))</f>
        <v>0</v>
      </c>
      <c r="T137" s="498">
        <f>IF(P$1="","",SUMIF($H$4:$H136,MID($H137,3,10),T$4:T136))</f>
        <v>0</v>
      </c>
      <c r="U137" s="95"/>
      <c r="V137" s="323"/>
      <c r="W137" s="343">
        <f>IF(W$1="","",SUMIF($H$4:$H136,MID($H137,3,10),W$4:W136))</f>
        <v>0</v>
      </c>
      <c r="X137" s="343">
        <f>IF(W$1="","",SUMIF($H$4:$H136,MID($H137,3,10),X$4:X136))</f>
        <v>0</v>
      </c>
      <c r="Y137" s="343">
        <f>IF(W$1="","",SUM(W137:X137))</f>
        <v>0</v>
      </c>
      <c r="Z137" s="498">
        <f>IF(W$1="","",SUMIF($H$4:$H136,MID($H137,3,10),Z$4:Z136))</f>
        <v>0</v>
      </c>
      <c r="AA137" s="498">
        <f>IF(W$1="","",SUMIF($H$4:$H136,MID($H137,3,10),AA$4:AA136))</f>
        <v>0</v>
      </c>
      <c r="AB137" s="95"/>
      <c r="AC137" s="323"/>
      <c r="AD137" s="343">
        <f>IF(AD$1="","",SUMIF($H$4:$H136,MID($H137,3,10),AD$4:AD136))</f>
        <v>0</v>
      </c>
      <c r="AE137" s="343">
        <f>IF(AD$1="","",SUMIF($H$4:$H136,MID($H137,3,10),AE$4:AE136))</f>
        <v>0</v>
      </c>
      <c r="AF137" s="343">
        <f>IF(AD$1="","",SUM(AD137:AE137))</f>
        <v>0</v>
      </c>
      <c r="AG137" s="498">
        <f>IF(AD$1="","",SUMIF($H$4:$H136,MID($H137,3,10),AG$4:AG136))</f>
        <v>0</v>
      </c>
      <c r="AH137" s="498">
        <f>IF(AD$1="","",SUMIF($H$4:$H136,MID($H137,3,10),AH$4:AH136))</f>
        <v>0</v>
      </c>
      <c r="AI137" s="95"/>
      <c r="AJ137" s="323"/>
      <c r="AK137" s="343">
        <f>IF(AK$1="","",SUMIF($H$4:$H136,MID($H137,3,10),AK$4:AK136))</f>
        <v>0</v>
      </c>
      <c r="AL137" s="343">
        <f>IF(AK$1="","",SUMIF($H$4:$H136,MID($H137,3,10),AL$4:AL136))</f>
        <v>0</v>
      </c>
      <c r="AM137" s="343">
        <f>IF(AK$1="","",SUM(AK137:AL137))</f>
        <v>0</v>
      </c>
      <c r="AN137" s="498">
        <f>IF(AK$1="","",SUMIF($H$4:$H136,MID($H137,3,10),AN$4:AN136))</f>
        <v>0</v>
      </c>
      <c r="AO137" s="498">
        <f>IF(AK$1="","",SUMIF($H$4:$H136,MID($H137,3,10),AO$4:AO136))</f>
        <v>0</v>
      </c>
      <c r="AP137" s="95"/>
      <c r="AQ137" s="323"/>
      <c r="AR137" s="343">
        <f>IF(AR$1="","",SUMIF($H$4:$H136,MID($H137,3,10),AR$4:AR136))</f>
        <v>0</v>
      </c>
      <c r="AS137" s="343">
        <f>IF(AR$1="","",SUMIF($H$4:$H136,MID($H137,3,10),AS$4:AS136))</f>
        <v>0</v>
      </c>
      <c r="AT137" s="343">
        <f>IF(AR$1="","",SUM(AR137:AS137))</f>
        <v>0</v>
      </c>
      <c r="AU137" s="498">
        <f>IF(AR$1="","",SUMIF($H$4:$H136,MID($H137,3,10),AU$4:AU136))</f>
        <v>0</v>
      </c>
      <c r="AV137" s="498">
        <f>IF(AR$1="","",SUMIF($H$4:$H136,MID($H137,3,10),AV$4:AV136))</f>
        <v>0</v>
      </c>
      <c r="AW137" s="95"/>
      <c r="AX137" s="323"/>
      <c r="AY137" s="343">
        <f>IF(AY$1="","",SUMIF($H$4:$H136,MID($H137,3,10),AY$4:AY136))</f>
        <v>0</v>
      </c>
      <c r="AZ137" s="343">
        <f>IF(AY$1="","",SUMIF($H$4:$H136,MID($H137,3,10),AZ$4:AZ136))</f>
        <v>0</v>
      </c>
      <c r="BA137" s="343">
        <f>IF(AY$1="","",SUM(AY137:AZ137))</f>
        <v>0</v>
      </c>
      <c r="BB137" s="498">
        <f>IF(AY$1="","",SUMIF($H$4:$H136,MID($H137,3,10),BB$4:BB136))</f>
        <v>0</v>
      </c>
      <c r="BC137" s="498">
        <f>IF(AY$1="","",SUMIF($H$4:$H136,MID($H137,3,10),BC$4:BC136))</f>
        <v>0</v>
      </c>
      <c r="BD137" s="95"/>
      <c r="BE137" s="323"/>
      <c r="BF137" s="343">
        <f>IF(BF$1="","",SUMIF($H$4:$H136,MID($H137,3,10),BF$4:BF136))</f>
        <v>0</v>
      </c>
      <c r="BG137" s="343">
        <f>IF(BF$1="","",SUMIF($H$4:$H136,MID($H137,3,10),BG$4:BG136))</f>
        <v>0</v>
      </c>
      <c r="BH137" s="343">
        <f>IF(BF$1="","",SUM(BF137:BG137))</f>
        <v>0</v>
      </c>
      <c r="BI137" s="498">
        <f>IF(BF$1="","",SUMIF($H$4:$H136,MID($H137,3,10),BI$4:BI136))</f>
        <v>0</v>
      </c>
      <c r="BJ137" s="498">
        <f>IF(BF$1="","",SUMIF($H$4:$H136,MID($H137,3,10),BJ$4:BJ136))</f>
        <v>0</v>
      </c>
      <c r="BK137" s="95"/>
      <c r="BL137" s="323"/>
      <c r="BM137" s="343">
        <f>IF(BM$1="","",SUMIF($H$4:$H136,MID($H137,3,10),BM$4:BM136))</f>
        <v>0</v>
      </c>
      <c r="BN137" s="343">
        <f>IF(BM$1="","",SUMIF($H$4:$H136,MID($H137,3,10),BN$4:BN136))</f>
        <v>0</v>
      </c>
      <c r="BO137" s="343">
        <f>IF(BM$1="","",SUM(BM137:BN137))</f>
        <v>0</v>
      </c>
      <c r="BP137" s="498">
        <f>IF(BM$1="","",SUMIF($H$4:$H136,MID($H137,3,10),BP$4:BP136))</f>
        <v>0</v>
      </c>
      <c r="BQ137" s="498">
        <f>IF(BM$1="","",SUMIF($H$4:$H136,MID($H137,3,10),BQ$4:BQ136))</f>
        <v>0</v>
      </c>
      <c r="BR137" s="95"/>
      <c r="BS137" s="323"/>
      <c r="BT137" s="343">
        <f>IF(BT$1="","",SUMIF($H$4:$H136,MID($H137,3,10),BT$4:BT136))</f>
        <v>0</v>
      </c>
      <c r="BU137" s="343">
        <f>IF(BT$1="","",SUMIF($H$4:$H136,MID($H137,3,10),BU$4:BU136))</f>
        <v>0</v>
      </c>
      <c r="BV137" s="343">
        <f>IF(BT$1="","",SUM(BT137:BU137))</f>
        <v>0</v>
      </c>
      <c r="BW137" s="498">
        <f>IF(BT$1="","",SUMIF($H$4:$H136,MID($H137,3,10),BW$4:BW136))</f>
        <v>0</v>
      </c>
      <c r="BX137" s="498">
        <f>IF(BT$1="","",SUMIF($H$4:$H136,MID($H137,3,10),BX$4:BX136))</f>
        <v>0</v>
      </c>
      <c r="BY137" s="95"/>
      <c r="BZ137" s="323"/>
      <c r="CA137" s="343">
        <f>IF(CA$1="","",SUMIF($H$4:$H136,MID($H137,3,10),CA$4:CA136))</f>
        <v>0</v>
      </c>
      <c r="CB137" s="343">
        <f>IF(CA$1="","",SUMIF($H$4:$H136,MID($H137,3,10),CB$4:CB136))</f>
        <v>0</v>
      </c>
      <c r="CC137" s="343">
        <f>IF(CA$1="","",SUM(CA137:CB137))</f>
        <v>0</v>
      </c>
      <c r="CD137" s="498">
        <f>IF(CA$1="","",SUMIF($H$4:$H136,MID($H137,3,10),CD$4:CD136))</f>
        <v>0</v>
      </c>
      <c r="CE137" s="498">
        <f>IF(CA$1="","",SUMIF($H$4:$H136,MID($H137,3,10),CE$4:CE136))</f>
        <v>0</v>
      </c>
      <c r="CF137" s="95"/>
      <c r="CG137" s="323"/>
      <c r="CH137" s="343">
        <f>IF(CH$1="","",SUMIF($H$4:$H136,MID($H137,3,10),CH$4:CH136))</f>
        <v>0</v>
      </c>
      <c r="CI137" s="343">
        <f>IF(CH$1="","",SUMIF($H$4:$H136,MID($H137,3,10),CI$4:CI136))</f>
        <v>0</v>
      </c>
      <c r="CJ137" s="343">
        <f>IF(CH$1="","",SUM(CH137:CI137))</f>
        <v>0</v>
      </c>
      <c r="CK137" s="498">
        <f>IF(CH$1="","",SUMIF($H$4:$H136,MID($H137,3,10),CK$4:CK136))</f>
        <v>0</v>
      </c>
      <c r="CL137" s="498">
        <f>IF(CH$1="","",SUMIF($H$4:$H136,MID($H137,3,10),CL$4:CL136))</f>
        <v>0</v>
      </c>
      <c r="CM137" s="95"/>
      <c r="CN137" s="323"/>
      <c r="CO137" s="343">
        <f>IF(CO$1="","",SUMIF($H$4:$H136,MID($H137,3,10),CO$4:CO136))</f>
        <v>0</v>
      </c>
      <c r="CP137" s="343">
        <f>IF(CO$1="","",SUMIF($H$4:$H136,MID($H137,3,10),CP$4:CP136))</f>
        <v>0</v>
      </c>
      <c r="CQ137" s="343">
        <f>IF(CO$1="","",SUM(CO137:CP137))</f>
        <v>0</v>
      </c>
      <c r="CR137" s="498">
        <f>IF(CO$1="","",SUMIF($H$4:$H136,MID($H137,3,10),CR$4:CR136))</f>
        <v>0</v>
      </c>
      <c r="CS137" s="498">
        <f>IF(CO$1="","",SUMIF($H$4:$H136,MID($H137,3,10),CS$4:CS136))</f>
        <v>0</v>
      </c>
      <c r="CT137" s="95"/>
      <c r="CU137" s="323"/>
      <c r="CV137" s="343">
        <f>IF(CV$1="","",SUMIF($H$4:$H136,MID($H137,3,10),CV$4:CV136))</f>
        <v>0</v>
      </c>
      <c r="CW137" s="343">
        <f>IF(CV$1="","",SUMIF($H$4:$H136,MID($H137,3,10),CW$4:CW136))</f>
        <v>0</v>
      </c>
      <c r="CX137" s="343">
        <f>IF(CV$1="","",SUM(CV137:CW137))</f>
        <v>0</v>
      </c>
      <c r="CY137" s="498">
        <f>IF(CV$1="","",SUMIF($H$4:$H136,MID($H137,3,10),CY$4:CY136))</f>
        <v>0</v>
      </c>
      <c r="CZ137" s="498">
        <f>IF(CV$1="","",SUMIF($H$4:$H136,MID($H137,3,10),CZ$4:CZ136))</f>
        <v>0</v>
      </c>
      <c r="DA137" s="95"/>
      <c r="DB137" s="323"/>
      <c r="DC137" s="343">
        <f>IF(DC$1="","",SUMIF($H$4:$H136,MID($H137,3,10),DC$4:DC136))</f>
        <v>0</v>
      </c>
      <c r="DD137" s="343">
        <f>IF(DC$1="","",SUMIF($H$4:$H136,MID($H137,3,10),DD$4:DD136))</f>
        <v>0</v>
      </c>
      <c r="DE137" s="343">
        <f>IF(DC$1="","",SUM(DC137:DD137))</f>
        <v>0</v>
      </c>
      <c r="DF137" s="498">
        <f>IF(DC$1="","",SUMIF($H$4:$H136,MID($H137,3,10),DF$4:DF136))</f>
        <v>0</v>
      </c>
      <c r="DG137" s="498">
        <f>IF(DC$1="","",SUMIF($H$4:$H136,MID($H137,3,10),DG$4:DG136))</f>
        <v>0</v>
      </c>
      <c r="DH137" s="95"/>
      <c r="DI137" s="323"/>
      <c r="DJ137" s="343">
        <f>IF(DJ$1="","",SUMIF($H$4:$H136,MID($H137,3,10),DJ$4:DJ136))</f>
        <v>0</v>
      </c>
      <c r="DK137" s="343">
        <f>IF(DJ$1="","",SUMIF($H$4:$H136,MID($H137,3,10),DK$4:DK136))</f>
        <v>0</v>
      </c>
      <c r="DL137" s="343">
        <f>IF(DJ$1="","",SUM(DJ137:DK137))</f>
        <v>0</v>
      </c>
      <c r="DM137" s="498">
        <f>IF(DJ$1="","",SUMIF($H$4:$H136,MID($H137,3,10),DM$4:DM136))</f>
        <v>0</v>
      </c>
      <c r="DN137" s="498">
        <f>IF(DJ$1="","",SUMIF($H$4:$H136,MID($H137,3,10),DN$4:DN136))</f>
        <v>0</v>
      </c>
      <c r="DO137" s="95"/>
      <c r="DP137" s="323"/>
      <c r="DQ137" s="343">
        <f>IF(DQ$1="","",SUMIF($H$4:$H136,MID($H137,3,10),DQ$4:DQ136))</f>
        <v>0</v>
      </c>
      <c r="DR137" s="343">
        <f>IF(DQ$1="","",SUMIF($H$4:$H136,MID($H137,3,10),DR$4:DR136))</f>
        <v>0</v>
      </c>
      <c r="DS137" s="343">
        <f>IF(DQ$1="","",SUM(DQ137:DR137))</f>
        <v>0</v>
      </c>
      <c r="DT137" s="498">
        <f>IF(DQ$1="","",SUMIF($H$4:$H136,MID($H137,3,10),DT$4:DT136))</f>
        <v>0</v>
      </c>
      <c r="DU137" s="498">
        <f>IF(DQ$1="","",SUMIF($H$4:$H136,MID($H137,3,10),DU$4:DU136))</f>
        <v>0</v>
      </c>
      <c r="DV137" s="95"/>
    </row>
    <row r="138" spans="1:126" ht="15" customHeight="1" x14ac:dyDescent="0.25">
      <c r="A138" s="114" t="s">
        <v>178</v>
      </c>
      <c r="B138" s="123"/>
      <c r="C138" s="127">
        <f>SUM(C135:C137)</f>
        <v>0</v>
      </c>
      <c r="D138" s="127">
        <f>SUM(D135:D137)</f>
        <v>0</v>
      </c>
      <c r="E138" s="127">
        <f>SUM(E135:E137)</f>
        <v>0</v>
      </c>
      <c r="F138" s="124"/>
      <c r="H138" s="322" t="s">
        <v>375</v>
      </c>
      <c r="I138" s="494">
        <f>IF(I$1="","",SUM(I135:I137))</f>
        <v>0</v>
      </c>
      <c r="J138" s="494">
        <f>IF(I$1="","",SUM(J135:J137))</f>
        <v>0</v>
      </c>
      <c r="K138" s="494">
        <f>IF(I$1="","",SUM(K135:K137))</f>
        <v>0</v>
      </c>
      <c r="L138" s="494">
        <f>IF(I$1="","",SUM(L135:L137))</f>
        <v>0</v>
      </c>
      <c r="M138" s="494">
        <f>IF(I$1="","",SUM(M135:M137))</f>
        <v>0</v>
      </c>
      <c r="N138" s="326"/>
      <c r="O138" s="323"/>
      <c r="P138" s="494">
        <f>IF(P$1="","",SUM(P135:P137))</f>
        <v>0</v>
      </c>
      <c r="Q138" s="494">
        <f>IF(P$1="","",SUM(Q135:Q137))</f>
        <v>0</v>
      </c>
      <c r="R138" s="494">
        <f>IF(P$1="","",SUM(R135:R137))</f>
        <v>0</v>
      </c>
      <c r="S138" s="494">
        <f>IF(P$1="","",SUM(S135:S137))</f>
        <v>0</v>
      </c>
      <c r="T138" s="494">
        <f>IF(P$1="","",SUM(T135:T137))</f>
        <v>0</v>
      </c>
      <c r="U138" s="326"/>
      <c r="V138" s="323"/>
      <c r="W138" s="494">
        <f>IF(W$1="","",SUM(W135:W137))</f>
        <v>0</v>
      </c>
      <c r="X138" s="494">
        <f>IF(W$1="","",SUM(X135:X137))</f>
        <v>0</v>
      </c>
      <c r="Y138" s="494">
        <f>IF(W$1="","",SUM(Y135:Y137))</f>
        <v>0</v>
      </c>
      <c r="Z138" s="494">
        <f>IF(W$1="","",SUM(Z135:Z137))</f>
        <v>0</v>
      </c>
      <c r="AA138" s="494">
        <f>IF(W$1="","",SUM(AA135:AA137))</f>
        <v>0</v>
      </c>
      <c r="AB138" s="326"/>
      <c r="AC138" s="323"/>
      <c r="AD138" s="494">
        <f>IF(AD$1="","",SUM(AD135:AD137))</f>
        <v>0</v>
      </c>
      <c r="AE138" s="494">
        <f>IF(AD$1="","",SUM(AE135:AE137))</f>
        <v>0</v>
      </c>
      <c r="AF138" s="494">
        <f>IF(AD$1="","",SUM(AF135:AF137))</f>
        <v>0</v>
      </c>
      <c r="AG138" s="494">
        <f>IF(AD$1="","",SUM(AG135:AG137))</f>
        <v>0</v>
      </c>
      <c r="AH138" s="494">
        <f>IF(AD$1="","",SUM(AH135:AH137))</f>
        <v>0</v>
      </c>
      <c r="AI138" s="326"/>
      <c r="AJ138" s="323"/>
      <c r="AK138" s="494">
        <f>IF(AK$1="","",SUM(AK135:AK137))</f>
        <v>0</v>
      </c>
      <c r="AL138" s="494">
        <f>IF(AK$1="","",SUM(AL135:AL137))</f>
        <v>0</v>
      </c>
      <c r="AM138" s="494">
        <f>IF(AK$1="","",SUM(AM135:AM137))</f>
        <v>0</v>
      </c>
      <c r="AN138" s="494">
        <f>IF(AK$1="","",SUM(AN135:AN137))</f>
        <v>0</v>
      </c>
      <c r="AO138" s="494">
        <f>IF(AK$1="","",SUM(AO135:AO137))</f>
        <v>0</v>
      </c>
      <c r="AP138" s="326"/>
      <c r="AQ138" s="323"/>
      <c r="AR138" s="494">
        <f>IF(AR$1="","",SUM(AR135:AR137))</f>
        <v>0</v>
      </c>
      <c r="AS138" s="494">
        <f>IF(AR$1="","",SUM(AS135:AS137))</f>
        <v>0</v>
      </c>
      <c r="AT138" s="494">
        <f>IF(AR$1="","",SUM(AT135:AT137))</f>
        <v>0</v>
      </c>
      <c r="AU138" s="494">
        <f>IF(AR$1="","",SUM(AU135:AU137))</f>
        <v>0</v>
      </c>
      <c r="AV138" s="494">
        <f>IF(AR$1="","",SUM(AV135:AV137))</f>
        <v>0</v>
      </c>
      <c r="AW138" s="326"/>
      <c r="AX138" s="323"/>
      <c r="AY138" s="494">
        <f>IF(AY$1="","",SUM(AY135:AY137))</f>
        <v>0</v>
      </c>
      <c r="AZ138" s="494">
        <f>IF(AY$1="","",SUM(AZ135:AZ137))</f>
        <v>0</v>
      </c>
      <c r="BA138" s="494">
        <f>IF(AY$1="","",SUM(BA135:BA137))</f>
        <v>0</v>
      </c>
      <c r="BB138" s="494">
        <f>IF(AY$1="","",SUM(BB135:BB137))</f>
        <v>0</v>
      </c>
      <c r="BC138" s="494">
        <f>IF(AY$1="","",SUM(BC135:BC137))</f>
        <v>0</v>
      </c>
      <c r="BD138" s="326"/>
      <c r="BE138" s="323"/>
      <c r="BF138" s="494">
        <f>IF(BF$1="","",SUM(BF135:BF137))</f>
        <v>0</v>
      </c>
      <c r="BG138" s="494">
        <f>IF(BF$1="","",SUM(BG135:BG137))</f>
        <v>0</v>
      </c>
      <c r="BH138" s="494">
        <f>IF(BF$1="","",SUM(BH135:BH137))</f>
        <v>0</v>
      </c>
      <c r="BI138" s="494">
        <f>IF(BF$1="","",SUM(BI135:BI137))</f>
        <v>0</v>
      </c>
      <c r="BJ138" s="494">
        <f>IF(BF$1="","",SUM(BJ135:BJ137))</f>
        <v>0</v>
      </c>
      <c r="BK138" s="326"/>
      <c r="BL138" s="323"/>
      <c r="BM138" s="494">
        <f>IF(BM$1="","",SUM(BM135:BM137))</f>
        <v>0</v>
      </c>
      <c r="BN138" s="494">
        <f>IF(BM$1="","",SUM(BN135:BN137))</f>
        <v>0</v>
      </c>
      <c r="BO138" s="494">
        <f>IF(BM$1="","",SUM(BO135:BO137))</f>
        <v>0</v>
      </c>
      <c r="BP138" s="494">
        <f>IF(BM$1="","",SUM(BP135:BP137))</f>
        <v>0</v>
      </c>
      <c r="BQ138" s="494">
        <f>IF(BM$1="","",SUM(BQ135:BQ137))</f>
        <v>0</v>
      </c>
      <c r="BR138" s="326"/>
      <c r="BS138" s="323"/>
      <c r="BT138" s="494">
        <f>IF(BT$1="","",SUM(BT135:BT137))</f>
        <v>0</v>
      </c>
      <c r="BU138" s="494">
        <f>IF(BT$1="","",SUM(BU135:BU137))</f>
        <v>0</v>
      </c>
      <c r="BV138" s="494">
        <f>IF(BT$1="","",SUM(BV135:BV137))</f>
        <v>0</v>
      </c>
      <c r="BW138" s="494">
        <f>IF(BT$1="","",SUM(BW135:BW137))</f>
        <v>0</v>
      </c>
      <c r="BX138" s="494">
        <f>IF(BT$1="","",SUM(BX135:BX137))</f>
        <v>0</v>
      </c>
      <c r="BY138" s="326"/>
      <c r="BZ138" s="323"/>
      <c r="CA138" s="494">
        <f>IF(CA$1="","",SUM(CA135:CA137))</f>
        <v>0</v>
      </c>
      <c r="CB138" s="494">
        <f>IF(CA$1="","",SUM(CB135:CB137))</f>
        <v>0</v>
      </c>
      <c r="CC138" s="494">
        <f>IF(CA$1="","",SUM(CC135:CC137))</f>
        <v>0</v>
      </c>
      <c r="CD138" s="494">
        <f>IF(CA$1="","",SUM(CD135:CD137))</f>
        <v>0</v>
      </c>
      <c r="CE138" s="494">
        <f>IF(CA$1="","",SUM(CE135:CE137))</f>
        <v>0</v>
      </c>
      <c r="CF138" s="326"/>
      <c r="CG138" s="323"/>
      <c r="CH138" s="494">
        <f>IF(CH$1="","",SUM(CH135:CH137))</f>
        <v>0</v>
      </c>
      <c r="CI138" s="494">
        <f>IF(CH$1="","",SUM(CI135:CI137))</f>
        <v>0</v>
      </c>
      <c r="CJ138" s="494">
        <f>IF(CH$1="","",SUM(CJ135:CJ137))</f>
        <v>0</v>
      </c>
      <c r="CK138" s="494">
        <f>IF(CH$1="","",SUM(CK135:CK137))</f>
        <v>0</v>
      </c>
      <c r="CL138" s="494">
        <f>IF(CH$1="","",SUM(CL135:CL137))</f>
        <v>0</v>
      </c>
      <c r="CM138" s="326"/>
      <c r="CN138" s="323"/>
      <c r="CO138" s="494">
        <f>IF(CO$1="","",SUM(CO135:CO137))</f>
        <v>0</v>
      </c>
      <c r="CP138" s="494">
        <f>IF(CO$1="","",SUM(CP135:CP137))</f>
        <v>0</v>
      </c>
      <c r="CQ138" s="494">
        <f>IF(CO$1="","",SUM(CQ135:CQ137))</f>
        <v>0</v>
      </c>
      <c r="CR138" s="494">
        <f>IF(CO$1="","",SUM(CR135:CR137))</f>
        <v>0</v>
      </c>
      <c r="CS138" s="494">
        <f>IF(CO$1="","",SUM(CS135:CS137))</f>
        <v>0</v>
      </c>
      <c r="CT138" s="326"/>
      <c r="CU138" s="323"/>
      <c r="CV138" s="494">
        <f>IF(CV$1="","",SUM(CV135:CV137))</f>
        <v>0</v>
      </c>
      <c r="CW138" s="494">
        <f>IF(CV$1="","",SUM(CW135:CW137))</f>
        <v>0</v>
      </c>
      <c r="CX138" s="494">
        <f>IF(CV$1="","",SUM(CX135:CX137))</f>
        <v>0</v>
      </c>
      <c r="CY138" s="494">
        <f>IF(CV$1="","",SUM(CY135:CY137))</f>
        <v>0</v>
      </c>
      <c r="CZ138" s="494">
        <f>IF(CV$1="","",SUM(CZ135:CZ137))</f>
        <v>0</v>
      </c>
      <c r="DA138" s="326"/>
      <c r="DB138" s="323"/>
      <c r="DC138" s="494">
        <f>IF(DC$1="","",SUM(DC135:DC137))</f>
        <v>0</v>
      </c>
      <c r="DD138" s="494">
        <f>IF(DC$1="","",SUM(DD135:DD137))</f>
        <v>0</v>
      </c>
      <c r="DE138" s="494">
        <f>IF(DC$1="","",SUM(DE135:DE137))</f>
        <v>0</v>
      </c>
      <c r="DF138" s="494">
        <f>IF(DC$1="","",SUM(DF135:DF137))</f>
        <v>0</v>
      </c>
      <c r="DG138" s="494">
        <f>IF(DC$1="","",SUM(DG135:DG137))</f>
        <v>0</v>
      </c>
      <c r="DH138" s="326"/>
      <c r="DI138" s="323"/>
      <c r="DJ138" s="494">
        <f>IF(DJ$1="","",SUM(DJ135:DJ137))</f>
        <v>0</v>
      </c>
      <c r="DK138" s="494">
        <f>IF(DJ$1="","",SUM(DK135:DK137))</f>
        <v>0</v>
      </c>
      <c r="DL138" s="494">
        <f>IF(DJ$1="","",SUM(DL135:DL137))</f>
        <v>0</v>
      </c>
      <c r="DM138" s="494">
        <f>IF(DJ$1="","",SUM(DM135:DM137))</f>
        <v>0</v>
      </c>
      <c r="DN138" s="494">
        <f>IF(DJ$1="","",SUM(DN135:DN137))</f>
        <v>0</v>
      </c>
      <c r="DO138" s="326"/>
      <c r="DP138" s="323"/>
      <c r="DQ138" s="494">
        <f>IF(DQ$1="","",SUM(DQ135:DQ137))</f>
        <v>0</v>
      </c>
      <c r="DR138" s="494">
        <f>IF(DQ$1="","",SUM(DR135:DR137))</f>
        <v>0</v>
      </c>
      <c r="DS138" s="494">
        <f>IF(DQ$1="","",SUM(DS135:DS137))</f>
        <v>0</v>
      </c>
      <c r="DT138" s="494">
        <f>IF(DQ$1="","",SUM(DT135:DT137))</f>
        <v>0</v>
      </c>
      <c r="DU138" s="494">
        <f>IF(DQ$1="","",SUM(DU135:DU137))</f>
        <v>0</v>
      </c>
      <c r="DV138" s="326"/>
    </row>
    <row r="139" spans="1:126" ht="14.25" customHeight="1" x14ac:dyDescent="0.2"/>
    <row r="140" spans="1:126" ht="14.25" customHeight="1" x14ac:dyDescent="0.2"/>
    <row r="149" spans="95:95" x14ac:dyDescent="0.2">
      <c r="CQ149" s="552"/>
    </row>
  </sheetData>
  <sheetProtection algorithmName="SHA-512" hashValue="7d42cIbFtEu/nWtf+f99C8r06gpQlNPFfvYQsFv8eHA23zGqcrnvtUj1YZ0vM9xDH2P038viDxTZjpPPQj/vqQ==" saltValue="6kmK9fCJmPuW92ih7RxHag==" spinCount="100000" sheet="1" objects="1" scenarios="1" formatCells="0" formatColumns="0" formatRows="0" insertColumns="0" insertRows="0"/>
  <mergeCells count="98">
    <mergeCell ref="DT113:DV113"/>
    <mergeCell ref="DT3:DV3"/>
    <mergeCell ref="DT25:DV25"/>
    <mergeCell ref="DT47:DV47"/>
    <mergeCell ref="DT69:DV69"/>
    <mergeCell ref="DT91:DV91"/>
    <mergeCell ref="DF113:DH113"/>
    <mergeCell ref="DM3:DO3"/>
    <mergeCell ref="DM25:DO25"/>
    <mergeCell ref="DM47:DO47"/>
    <mergeCell ref="DM69:DO69"/>
    <mergeCell ref="DM91:DO91"/>
    <mergeCell ref="DM113:DO113"/>
    <mergeCell ref="DF3:DH3"/>
    <mergeCell ref="DF25:DH25"/>
    <mergeCell ref="DF47:DH47"/>
    <mergeCell ref="DF69:DH69"/>
    <mergeCell ref="DF91:DH91"/>
    <mergeCell ref="CD113:CF113"/>
    <mergeCell ref="CY3:DA3"/>
    <mergeCell ref="CY25:DA25"/>
    <mergeCell ref="CY47:DA47"/>
    <mergeCell ref="CY69:DA69"/>
    <mergeCell ref="CY91:DA91"/>
    <mergeCell ref="CY113:DA113"/>
    <mergeCell ref="CD3:CF3"/>
    <mergeCell ref="CD25:CF25"/>
    <mergeCell ref="CD47:CF47"/>
    <mergeCell ref="CD69:CF69"/>
    <mergeCell ref="CD91:CF91"/>
    <mergeCell ref="BP113:BR113"/>
    <mergeCell ref="BW3:BY3"/>
    <mergeCell ref="BW25:BY25"/>
    <mergeCell ref="BW47:BY47"/>
    <mergeCell ref="BW69:BY69"/>
    <mergeCell ref="BW91:BY91"/>
    <mergeCell ref="BW113:BY113"/>
    <mergeCell ref="BP3:BR3"/>
    <mergeCell ref="BP25:BR25"/>
    <mergeCell ref="BP47:BR47"/>
    <mergeCell ref="BP69:BR69"/>
    <mergeCell ref="BP91:BR91"/>
    <mergeCell ref="BB113:BD113"/>
    <mergeCell ref="BI3:BK3"/>
    <mergeCell ref="BI25:BK25"/>
    <mergeCell ref="BI47:BK47"/>
    <mergeCell ref="BI69:BK69"/>
    <mergeCell ref="BI91:BK91"/>
    <mergeCell ref="BI113:BK113"/>
    <mergeCell ref="BB3:BD3"/>
    <mergeCell ref="BB25:BD25"/>
    <mergeCell ref="BB47:BD47"/>
    <mergeCell ref="BB69:BD69"/>
    <mergeCell ref="BB91:BD91"/>
    <mergeCell ref="AN113:AP113"/>
    <mergeCell ref="AU3:AW3"/>
    <mergeCell ref="AU25:AW25"/>
    <mergeCell ref="AU47:AW47"/>
    <mergeCell ref="AU69:AW69"/>
    <mergeCell ref="AU91:AW91"/>
    <mergeCell ref="AU113:AW113"/>
    <mergeCell ref="AN3:AP3"/>
    <mergeCell ref="AN25:AP25"/>
    <mergeCell ref="AN47:AP47"/>
    <mergeCell ref="AN69:AP69"/>
    <mergeCell ref="AN91:AP91"/>
    <mergeCell ref="Z113:AB113"/>
    <mergeCell ref="AG3:AI3"/>
    <mergeCell ref="AG25:AI25"/>
    <mergeCell ref="AG47:AI47"/>
    <mergeCell ref="AG69:AI69"/>
    <mergeCell ref="AG91:AI91"/>
    <mergeCell ref="AG113:AI113"/>
    <mergeCell ref="Z3:AB3"/>
    <mergeCell ref="Z25:AB25"/>
    <mergeCell ref="Z47:AB47"/>
    <mergeCell ref="Z69:AB69"/>
    <mergeCell ref="Z91:AB91"/>
    <mergeCell ref="L113:N113"/>
    <mergeCell ref="S3:U3"/>
    <mergeCell ref="S25:U25"/>
    <mergeCell ref="S47:U47"/>
    <mergeCell ref="S69:U69"/>
    <mergeCell ref="S91:U91"/>
    <mergeCell ref="S113:U113"/>
    <mergeCell ref="L3:N3"/>
    <mergeCell ref="L25:N25"/>
    <mergeCell ref="L47:N47"/>
    <mergeCell ref="L69:N69"/>
    <mergeCell ref="L91:N91"/>
    <mergeCell ref="A91:F91"/>
    <mergeCell ref="A113:F113"/>
    <mergeCell ref="A69:F69"/>
    <mergeCell ref="A2:B2"/>
    <mergeCell ref="A1:F1"/>
    <mergeCell ref="A3:F3"/>
    <mergeCell ref="A25:F25"/>
    <mergeCell ref="A47:F47"/>
  </mergeCells>
  <conditionalFormatting sqref="I5:K10 I12:K18 K11 I20:K22 K19 I24:K32 K23 I34:K40 K33 I42:K44 K41 I46:K54 K45 I56:K62 K55 I64:K66 K63 I68:K76 K67 I78:K84 K77 I86:K88 K85 I90:K98 K89 I100:K106 K99 I108:K110 K107 I112:K120 K111 I122:K128 K121 I130:K132 K129 I134:K138 K133">
    <cfRule type="expression" dxfId="291" priority="2099">
      <formula>I5&lt;&gt;C5</formula>
    </cfRule>
  </conditionalFormatting>
  <conditionalFormatting sqref="P4:Q4">
    <cfRule type="expression" dxfId="290" priority="2093">
      <formula>P4&lt;&gt;I4</formula>
    </cfRule>
  </conditionalFormatting>
  <conditionalFormatting sqref="W4:X4">
    <cfRule type="expression" dxfId="289" priority="2091">
      <formula>W4&lt;&gt;P4</formula>
    </cfRule>
  </conditionalFormatting>
  <conditionalFormatting sqref="AD4:AE4">
    <cfRule type="expression" dxfId="288" priority="1477">
      <formula>AD4&lt;&gt;W4</formula>
    </cfRule>
  </conditionalFormatting>
  <conditionalFormatting sqref="AK4:AL4">
    <cfRule type="expression" dxfId="287" priority="979">
      <formula>AK4&lt;&gt;AD4</formula>
    </cfRule>
  </conditionalFormatting>
  <conditionalFormatting sqref="AR4:AS4">
    <cfRule type="expression" dxfId="286" priority="961">
      <formula>AR4&lt;&gt;AK4</formula>
    </cfRule>
  </conditionalFormatting>
  <conditionalFormatting sqref="AR5:AT138">
    <cfRule type="expression" dxfId="285" priority="959">
      <formula>AK5&lt;&gt;AR5</formula>
    </cfRule>
  </conditionalFormatting>
  <conditionalFormatting sqref="AY4:AZ4">
    <cfRule type="expression" dxfId="284" priority="943">
      <formula>AY4&lt;&gt;AR4</formula>
    </cfRule>
  </conditionalFormatting>
  <conditionalFormatting sqref="BF4:BG4">
    <cfRule type="expression" dxfId="283" priority="925">
      <formula>BF4&lt;&gt;AY4</formula>
    </cfRule>
  </conditionalFormatting>
  <conditionalFormatting sqref="BM4:BN4">
    <cfRule type="expression" dxfId="282" priority="907">
      <formula>BM4&lt;&gt;BF4</formula>
    </cfRule>
  </conditionalFormatting>
  <conditionalFormatting sqref="BT4:BU4">
    <cfRule type="expression" dxfId="281" priority="889">
      <formula>BT4&lt;&gt;BM4</formula>
    </cfRule>
  </conditionalFormatting>
  <conditionalFormatting sqref="BT5:BV138">
    <cfRule type="expression" dxfId="280" priority="887">
      <formula>BM5&lt;&gt;BT5</formula>
    </cfRule>
  </conditionalFormatting>
  <conditionalFormatting sqref="CA4:CB4">
    <cfRule type="expression" dxfId="279" priority="871">
      <formula>CA4&lt;&gt;BT4</formula>
    </cfRule>
  </conditionalFormatting>
  <conditionalFormatting sqref="CA5:CC138">
    <cfRule type="expression" dxfId="278" priority="869">
      <formula>BT5&lt;&gt;CA5</formula>
    </cfRule>
  </conditionalFormatting>
  <conditionalFormatting sqref="CH4:CI4">
    <cfRule type="expression" dxfId="277" priority="853">
      <formula>CH4&lt;&gt;CA4</formula>
    </cfRule>
  </conditionalFormatting>
  <conditionalFormatting sqref="CH5:CJ138">
    <cfRule type="expression" dxfId="276" priority="851">
      <formula>CA5&lt;&gt;CH5</formula>
    </cfRule>
  </conditionalFormatting>
  <conditionalFormatting sqref="CO4:CP4">
    <cfRule type="expression" dxfId="275" priority="835">
      <formula>CO4&lt;&gt;CH4</formula>
    </cfRule>
  </conditionalFormatting>
  <conditionalFormatting sqref="CV4:CW4">
    <cfRule type="expression" dxfId="274" priority="817">
      <formula>CV4&lt;&gt;CO4</formula>
    </cfRule>
  </conditionalFormatting>
  <conditionalFormatting sqref="DC4:DD4">
    <cfRule type="expression" dxfId="273" priority="799">
      <formula>DC4&lt;&gt;CV4</formula>
    </cfRule>
  </conditionalFormatting>
  <conditionalFormatting sqref="DJ4:DK4">
    <cfRule type="expression" dxfId="272" priority="781">
      <formula>DJ4&lt;&gt;DC4</formula>
    </cfRule>
  </conditionalFormatting>
  <conditionalFormatting sqref="DJ5:DL138">
    <cfRule type="expression" dxfId="271" priority="779">
      <formula>DC5&lt;&gt;DJ5</formula>
    </cfRule>
  </conditionalFormatting>
  <conditionalFormatting sqref="DQ4:DR4">
    <cfRule type="expression" dxfId="270" priority="764">
      <formula>DQ4&lt;&gt;DJ4</formula>
    </cfRule>
  </conditionalFormatting>
  <conditionalFormatting sqref="DQ5:DS138">
    <cfRule type="expression" dxfId="269" priority="762">
      <formula>DJ5&lt;&gt;DQ5</formula>
    </cfRule>
  </conditionalFormatting>
  <conditionalFormatting sqref="K1">
    <cfRule type="containsText" dxfId="268" priority="742" operator="containsText" text="Rejected">
      <formula>NOT(ISERROR(SEARCH("Rejected",K1)))</formula>
    </cfRule>
  </conditionalFormatting>
  <conditionalFormatting sqref="R1">
    <cfRule type="containsText" dxfId="267" priority="741" operator="containsText" text="Rejected">
      <formula>NOT(ISERROR(SEARCH("Rejected",R1)))</formula>
    </cfRule>
  </conditionalFormatting>
  <conditionalFormatting sqref="Y1">
    <cfRule type="containsText" dxfId="266" priority="740" operator="containsText" text="Rejected">
      <formula>NOT(ISERROR(SEARCH("Rejected",Y1)))</formula>
    </cfRule>
  </conditionalFormatting>
  <conditionalFormatting sqref="AF1">
    <cfRule type="containsText" dxfId="265" priority="739" operator="containsText" text="Rejected">
      <formula>NOT(ISERROR(SEARCH("Rejected",AF1)))</formula>
    </cfRule>
  </conditionalFormatting>
  <conditionalFormatting sqref="AM1">
    <cfRule type="containsText" dxfId="264" priority="738" operator="containsText" text="Rejected">
      <formula>NOT(ISERROR(SEARCH("Rejected",AM1)))</formula>
    </cfRule>
  </conditionalFormatting>
  <conditionalFormatting sqref="AT1">
    <cfRule type="containsText" dxfId="263" priority="737" operator="containsText" text="Rejected">
      <formula>NOT(ISERROR(SEARCH("Rejected",AT1)))</formula>
    </cfRule>
  </conditionalFormatting>
  <conditionalFormatting sqref="BA1">
    <cfRule type="containsText" dxfId="262" priority="736" operator="containsText" text="Rejected">
      <formula>NOT(ISERROR(SEARCH("Rejected",BA1)))</formula>
    </cfRule>
  </conditionalFormatting>
  <conditionalFormatting sqref="BH1">
    <cfRule type="containsText" dxfId="261" priority="735" operator="containsText" text="Rejected">
      <formula>NOT(ISERROR(SEARCH("Rejected",BH1)))</formula>
    </cfRule>
  </conditionalFormatting>
  <conditionalFormatting sqref="BO1">
    <cfRule type="containsText" dxfId="260" priority="734" operator="containsText" text="Rejected">
      <formula>NOT(ISERROR(SEARCH("Rejected",BO1)))</formula>
    </cfRule>
  </conditionalFormatting>
  <conditionalFormatting sqref="BV1">
    <cfRule type="containsText" dxfId="259" priority="733" operator="containsText" text="Rejected">
      <formula>NOT(ISERROR(SEARCH("Rejected",BV1)))</formula>
    </cfRule>
  </conditionalFormatting>
  <conditionalFormatting sqref="CC1">
    <cfRule type="containsText" dxfId="258" priority="732" operator="containsText" text="Rejected">
      <formula>NOT(ISERROR(SEARCH("Rejected",CC1)))</formula>
    </cfRule>
  </conditionalFormatting>
  <conditionalFormatting sqref="CJ1">
    <cfRule type="containsText" dxfId="257" priority="731" operator="containsText" text="Rejected">
      <formula>NOT(ISERROR(SEARCH("Rejected",CJ1)))</formula>
    </cfRule>
  </conditionalFormatting>
  <conditionalFormatting sqref="CQ1">
    <cfRule type="containsText" dxfId="256" priority="730" operator="containsText" text="Rejected">
      <formula>NOT(ISERROR(SEARCH("Rejected",CQ1)))</formula>
    </cfRule>
  </conditionalFormatting>
  <conditionalFormatting sqref="CX1">
    <cfRule type="containsText" dxfId="255" priority="729" operator="containsText" text="Rejected">
      <formula>NOT(ISERROR(SEARCH("Rejected",CX1)))</formula>
    </cfRule>
  </conditionalFormatting>
  <conditionalFormatting sqref="DE1">
    <cfRule type="containsText" dxfId="254" priority="728" operator="containsText" text="Rejected">
      <formula>NOT(ISERROR(SEARCH("Rejected",DE1)))</formula>
    </cfRule>
  </conditionalFormatting>
  <conditionalFormatting sqref="I11">
    <cfRule type="expression" dxfId="253" priority="711">
      <formula>I11&lt;&gt;C11</formula>
    </cfRule>
  </conditionalFormatting>
  <conditionalFormatting sqref="J11">
    <cfRule type="expression" dxfId="252" priority="710">
      <formula>J11&lt;&gt;D11</formula>
    </cfRule>
  </conditionalFormatting>
  <conditionalFormatting sqref="I19">
    <cfRule type="expression" dxfId="251" priority="709">
      <formula>I19&lt;&gt;C19</formula>
    </cfRule>
  </conditionalFormatting>
  <conditionalFormatting sqref="J19">
    <cfRule type="expression" dxfId="250" priority="708">
      <formula>J19&lt;&gt;D19</formula>
    </cfRule>
  </conditionalFormatting>
  <conditionalFormatting sqref="I23">
    <cfRule type="expression" dxfId="249" priority="707">
      <formula>I23&lt;&gt;C23</formula>
    </cfRule>
  </conditionalFormatting>
  <conditionalFormatting sqref="J23">
    <cfRule type="expression" dxfId="248" priority="706">
      <formula>J23&lt;&gt;D23</formula>
    </cfRule>
  </conditionalFormatting>
  <conditionalFormatting sqref="I33">
    <cfRule type="expression" dxfId="247" priority="705">
      <formula>I33&lt;&gt;C33</formula>
    </cfRule>
  </conditionalFormatting>
  <conditionalFormatting sqref="J33">
    <cfRule type="expression" dxfId="246" priority="704">
      <formula>J33&lt;&gt;D33</formula>
    </cfRule>
  </conditionalFormatting>
  <conditionalFormatting sqref="I41">
    <cfRule type="expression" dxfId="245" priority="703">
      <formula>I41&lt;&gt;C41</formula>
    </cfRule>
  </conditionalFormatting>
  <conditionalFormatting sqref="J41">
    <cfRule type="expression" dxfId="244" priority="702">
      <formula>J41&lt;&gt;D41</formula>
    </cfRule>
  </conditionalFormatting>
  <conditionalFormatting sqref="I45">
    <cfRule type="expression" dxfId="243" priority="701">
      <formula>I45&lt;&gt;C45</formula>
    </cfRule>
  </conditionalFormatting>
  <conditionalFormatting sqref="J45">
    <cfRule type="expression" dxfId="242" priority="700">
      <formula>J45&lt;&gt;D45</formula>
    </cfRule>
  </conditionalFormatting>
  <conditionalFormatting sqref="I55">
    <cfRule type="expression" dxfId="241" priority="699">
      <formula>I55&lt;&gt;C55</formula>
    </cfRule>
  </conditionalFormatting>
  <conditionalFormatting sqref="J55">
    <cfRule type="expression" dxfId="240" priority="698">
      <formula>J55&lt;&gt;D55</formula>
    </cfRule>
  </conditionalFormatting>
  <conditionalFormatting sqref="I63">
    <cfRule type="expression" dxfId="239" priority="697">
      <formula>I63&lt;&gt;C63</formula>
    </cfRule>
  </conditionalFormatting>
  <conditionalFormatting sqref="J63">
    <cfRule type="expression" dxfId="238" priority="696">
      <formula>J63&lt;&gt;D63</formula>
    </cfRule>
  </conditionalFormatting>
  <conditionalFormatting sqref="I67">
    <cfRule type="expression" dxfId="237" priority="695">
      <formula>I67&lt;&gt;C67</formula>
    </cfRule>
  </conditionalFormatting>
  <conditionalFormatting sqref="J67">
    <cfRule type="expression" dxfId="236" priority="694">
      <formula>J67&lt;&gt;D67</formula>
    </cfRule>
  </conditionalFormatting>
  <conditionalFormatting sqref="I77">
    <cfRule type="expression" dxfId="235" priority="693">
      <formula>I77&lt;&gt;C77</formula>
    </cfRule>
  </conditionalFormatting>
  <conditionalFormatting sqref="J77">
    <cfRule type="expression" dxfId="234" priority="692">
      <formula>J77&lt;&gt;D77</formula>
    </cfRule>
  </conditionalFormatting>
  <conditionalFormatting sqref="I85">
    <cfRule type="expression" dxfId="233" priority="691">
      <formula>I85&lt;&gt;C85</formula>
    </cfRule>
  </conditionalFormatting>
  <conditionalFormatting sqref="J85">
    <cfRule type="expression" dxfId="232" priority="690">
      <formula>J85&lt;&gt;D85</formula>
    </cfRule>
  </conditionalFormatting>
  <conditionalFormatting sqref="I89">
    <cfRule type="expression" dxfId="231" priority="689">
      <formula>I89&lt;&gt;C89</formula>
    </cfRule>
  </conditionalFormatting>
  <conditionalFormatting sqref="J89">
    <cfRule type="expression" dxfId="230" priority="688">
      <formula>J89&lt;&gt;D89</formula>
    </cfRule>
  </conditionalFormatting>
  <conditionalFormatting sqref="I99">
    <cfRule type="expression" dxfId="229" priority="687">
      <formula>I99&lt;&gt;C99</formula>
    </cfRule>
  </conditionalFormatting>
  <conditionalFormatting sqref="J99">
    <cfRule type="expression" dxfId="228" priority="686">
      <formula>J99&lt;&gt;D99</formula>
    </cfRule>
  </conditionalFormatting>
  <conditionalFormatting sqref="I107">
    <cfRule type="expression" dxfId="227" priority="685">
      <formula>I107&lt;&gt;C107</formula>
    </cfRule>
  </conditionalFormatting>
  <conditionalFormatting sqref="J107">
    <cfRule type="expression" dxfId="226" priority="684">
      <formula>J107&lt;&gt;D107</formula>
    </cfRule>
  </conditionalFormatting>
  <conditionalFormatting sqref="I111">
    <cfRule type="expression" dxfId="225" priority="683">
      <formula>I111&lt;&gt;C111</formula>
    </cfRule>
  </conditionalFormatting>
  <conditionalFormatting sqref="J111">
    <cfRule type="expression" dxfId="224" priority="682">
      <formula>J111&lt;&gt;D111</formula>
    </cfRule>
  </conditionalFormatting>
  <conditionalFormatting sqref="I121">
    <cfRule type="expression" dxfId="223" priority="681">
      <formula>I121&lt;&gt;C121</formula>
    </cfRule>
  </conditionalFormatting>
  <conditionalFormatting sqref="J121">
    <cfRule type="expression" dxfId="222" priority="680">
      <formula>J121&lt;&gt;D121</formula>
    </cfRule>
  </conditionalFormatting>
  <conditionalFormatting sqref="I129">
    <cfRule type="expression" dxfId="221" priority="679">
      <formula>I129&lt;&gt;C129</formula>
    </cfRule>
  </conditionalFormatting>
  <conditionalFormatting sqref="J129">
    <cfRule type="expression" dxfId="220" priority="678">
      <formula>J129&lt;&gt;D129</formula>
    </cfRule>
  </conditionalFormatting>
  <conditionalFormatting sqref="I133">
    <cfRule type="expression" dxfId="219" priority="677">
      <formula>I133&lt;&gt;C133</formula>
    </cfRule>
  </conditionalFormatting>
  <conditionalFormatting sqref="J133">
    <cfRule type="expression" dxfId="218" priority="676">
      <formula>J133&lt;&gt;D133</formula>
    </cfRule>
  </conditionalFormatting>
  <conditionalFormatting sqref="AD5:AF138">
    <cfRule type="expression" dxfId="217" priority="591">
      <formula>AD5&lt;&gt;W5</formula>
    </cfRule>
  </conditionalFormatting>
  <conditionalFormatting sqref="AK5:AM138">
    <cfRule type="expression" dxfId="216" priority="549">
      <formula>AK5&lt;&gt;AD5</formula>
    </cfRule>
  </conditionalFormatting>
  <conditionalFormatting sqref="AY5:BA138">
    <cfRule type="expression" dxfId="215" priority="465">
      <formula>AY5&lt;&gt;AR5</formula>
    </cfRule>
  </conditionalFormatting>
  <conditionalFormatting sqref="BF5:BH138">
    <cfRule type="expression" dxfId="214" priority="423">
      <formula>BF5&lt;&gt;AY5</formula>
    </cfRule>
  </conditionalFormatting>
  <conditionalFormatting sqref="BM5:BO138">
    <cfRule type="expression" dxfId="213" priority="381">
      <formula>BM5&lt;&gt;BF5</formula>
    </cfRule>
  </conditionalFormatting>
  <conditionalFormatting sqref="CO5:CQ138">
    <cfRule type="expression" dxfId="212" priority="213">
      <formula>CO5&lt;&gt;CH5</formula>
    </cfRule>
  </conditionalFormatting>
  <conditionalFormatting sqref="CV5:CX138">
    <cfRule type="expression" dxfId="211" priority="171">
      <formula>CV5&lt;&gt;CO5</formula>
    </cfRule>
  </conditionalFormatting>
  <conditionalFormatting sqref="DC5:DE138">
    <cfRule type="expression" dxfId="210" priority="129">
      <formula>DC5&lt;&gt;CV5</formula>
    </cfRule>
  </conditionalFormatting>
  <conditionalFormatting sqref="W5:Y138">
    <cfRule type="expression" dxfId="209" priority="3">
      <formula>W5&lt;&gt;P5</formula>
    </cfRule>
  </conditionalFormatting>
  <conditionalFormatting sqref="DL1">
    <cfRule type="containsText" dxfId="208" priority="2" operator="containsText" text="Rejected">
      <formula>NOT(ISERROR(SEARCH("Rejected",DL1)))</formula>
    </cfRule>
  </conditionalFormatting>
  <conditionalFormatting sqref="DS1">
    <cfRule type="containsText" dxfId="207" priority="1" operator="containsText" text="Rejected">
      <formula>NOT(ISERROR(SEARCH("Rejected",DS1)))</formula>
    </cfRule>
  </conditionalFormatting>
  <conditionalFormatting sqref="P5:R138">
    <cfRule type="expression" dxfId="206" priority="12609">
      <formula>P$5&lt;&gt;I$5</formula>
    </cfRule>
  </conditionalFormatting>
  <pageMargins left="0.7" right="0.7" top="0.47" bottom="0.75" header="0.3" footer="0.3"/>
  <pageSetup paperSize="17" firstPageNumber="5" orientation="landscape" r:id="rId1"/>
  <headerFooter alignWithMargins="0">
    <oddFooter xml:space="preserve">&amp;L&amp;"Arial,Bold"&amp;9Confidential&amp;C&amp;9&amp;F
&amp;A&amp;R&amp;9&amp;P of &amp;N
</oddFooter>
  </headerFooter>
  <ignoredErrors>
    <ignoredError sqref="I1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DV63"/>
  <sheetViews>
    <sheetView zoomScale="80" zoomScaleNormal="80" workbookViewId="0">
      <pane xSplit="1" topLeftCell="B1" activePane="topRight" state="frozen"/>
      <selection activeCell="G50" sqref="G50"/>
      <selection pane="topRight" activeCell="G50" sqref="G50"/>
    </sheetView>
  </sheetViews>
  <sheetFormatPr defaultRowHeight="12.75" outlineLevelCol="1" x14ac:dyDescent="0.2"/>
  <cols>
    <col min="1" max="1" width="32.85546875" style="8" customWidth="1"/>
    <col min="2" max="2" width="17.140625" style="8" customWidth="1"/>
    <col min="3" max="3" width="17" style="8" customWidth="1"/>
    <col min="4" max="4" width="17.140625" style="8" customWidth="1"/>
    <col min="5" max="5" width="51.85546875" style="8" customWidth="1"/>
    <col min="6" max="6" width="5.28515625" style="8" customWidth="1"/>
    <col min="7" max="7" width="3.85546875" style="8" customWidth="1"/>
    <col min="8" max="8" width="10.42578125" style="8" customWidth="1" outlineLevel="1"/>
    <col min="9" max="9" width="13.7109375" style="8" bestFit="1" customWidth="1" outlineLevel="1"/>
    <col min="10" max="10" width="13" style="8" customWidth="1" outlineLevel="1"/>
    <col min="11" max="11" width="13.7109375" style="8" bestFit="1" customWidth="1" outlineLevel="1"/>
    <col min="12" max="12" width="17" style="8" bestFit="1" customWidth="1"/>
    <col min="13" max="13" width="20" style="8" bestFit="1" customWidth="1"/>
    <col min="14" max="14" width="39.7109375" style="8" customWidth="1"/>
    <col min="15" max="15" width="10.5703125" style="8" customWidth="1" outlineLevel="1"/>
    <col min="16" max="16" width="13.7109375" style="8" bestFit="1" customWidth="1" outlineLevel="1"/>
    <col min="17" max="17" width="13" style="8" customWidth="1" outlineLevel="1"/>
    <col min="18" max="18" width="13.7109375" style="8" bestFit="1" customWidth="1" outlineLevel="1"/>
    <col min="19" max="19" width="17" style="8" bestFit="1" customWidth="1"/>
    <col min="20" max="20" width="20" style="8" bestFit="1" customWidth="1"/>
    <col min="21" max="21" width="33" style="8" bestFit="1" customWidth="1"/>
    <col min="22" max="22" width="4.85546875" style="8" customWidth="1" outlineLevel="1"/>
    <col min="23" max="23" width="13.7109375" style="8" bestFit="1" customWidth="1" outlineLevel="1"/>
    <col min="24" max="24" width="13" style="8" customWidth="1" outlineLevel="1"/>
    <col min="25" max="25" width="13.7109375" style="8" bestFit="1" customWidth="1" outlineLevel="1"/>
    <col min="26" max="26" width="17" style="8" bestFit="1" customWidth="1"/>
    <col min="27" max="27" width="20" style="8" bestFit="1" customWidth="1"/>
    <col min="28" max="28" width="33" style="8" bestFit="1" customWidth="1"/>
    <col min="29" max="29" width="4.85546875" style="8" customWidth="1" outlineLevel="1"/>
    <col min="30" max="30" width="13.7109375" style="8" bestFit="1" customWidth="1" outlineLevel="1"/>
    <col min="31" max="31" width="13" style="8" customWidth="1" outlineLevel="1"/>
    <col min="32" max="32" width="13.7109375" style="8" bestFit="1" customWidth="1" outlineLevel="1"/>
    <col min="33" max="33" width="17" style="8" bestFit="1" customWidth="1"/>
    <col min="34" max="34" width="20" style="8" bestFit="1" customWidth="1"/>
    <col min="35" max="35" width="33" style="8" bestFit="1" customWidth="1"/>
    <col min="36" max="36" width="4.85546875" style="8" customWidth="1" outlineLevel="1"/>
    <col min="37" max="37" width="13.7109375" style="8" bestFit="1" customWidth="1" outlineLevel="1"/>
    <col min="38" max="38" width="13" style="8" customWidth="1" outlineLevel="1"/>
    <col min="39" max="39" width="13.7109375" style="8" bestFit="1" customWidth="1" outlineLevel="1"/>
    <col min="40" max="40" width="17" style="8" bestFit="1" customWidth="1"/>
    <col min="41" max="41" width="20" style="8" bestFit="1" customWidth="1"/>
    <col min="42" max="42" width="33" style="8" bestFit="1" customWidth="1"/>
    <col min="43" max="43" width="4.85546875" style="8" customWidth="1" outlineLevel="1"/>
    <col min="44" max="44" width="13.7109375" style="8" bestFit="1" customWidth="1" outlineLevel="1"/>
    <col min="45" max="45" width="13" style="8" customWidth="1" outlineLevel="1"/>
    <col min="46" max="46" width="13.7109375" style="8" bestFit="1" customWidth="1" outlineLevel="1"/>
    <col min="47" max="47" width="17" style="8" bestFit="1" customWidth="1"/>
    <col min="48" max="48" width="20" style="8" bestFit="1" customWidth="1"/>
    <col min="49" max="49" width="33" style="8" bestFit="1" customWidth="1"/>
    <col min="50" max="50" width="4.85546875" style="8" customWidth="1" outlineLevel="1"/>
    <col min="51" max="51" width="13.7109375" style="8" bestFit="1" customWidth="1" outlineLevel="1"/>
    <col min="52" max="52" width="13" style="8" customWidth="1" outlineLevel="1"/>
    <col min="53" max="53" width="13.7109375" style="8" bestFit="1" customWidth="1" outlineLevel="1"/>
    <col min="54" max="54" width="17" style="8" bestFit="1" customWidth="1"/>
    <col min="55" max="55" width="20" style="8" bestFit="1" customWidth="1"/>
    <col min="56" max="56" width="33" style="8" bestFit="1" customWidth="1"/>
    <col min="57" max="57" width="4.85546875" style="8" customWidth="1" outlineLevel="1"/>
    <col min="58" max="58" width="13.7109375" style="8" bestFit="1" customWidth="1" outlineLevel="1"/>
    <col min="59" max="59" width="13" style="8" customWidth="1" outlineLevel="1"/>
    <col min="60" max="60" width="13.7109375" style="8" bestFit="1" customWidth="1" outlineLevel="1"/>
    <col min="61" max="61" width="17" style="8" bestFit="1" customWidth="1"/>
    <col min="62" max="62" width="20" style="8" bestFit="1" customWidth="1"/>
    <col min="63" max="63" width="33" style="8" bestFit="1" customWidth="1"/>
    <col min="64" max="64" width="4.85546875" style="8" customWidth="1" outlineLevel="1"/>
    <col min="65" max="65" width="13.7109375" style="8" bestFit="1" customWidth="1" outlineLevel="1"/>
    <col min="66" max="66" width="13" style="8" customWidth="1" outlineLevel="1"/>
    <col min="67" max="67" width="13.7109375" style="8" bestFit="1" customWidth="1" outlineLevel="1"/>
    <col min="68" max="68" width="17" style="8" bestFit="1" customWidth="1"/>
    <col min="69" max="69" width="20" style="8" bestFit="1" customWidth="1"/>
    <col min="70" max="70" width="33" style="8" bestFit="1" customWidth="1"/>
    <col min="71" max="71" width="4.85546875" style="8" customWidth="1" outlineLevel="1"/>
    <col min="72" max="72" width="13.7109375" style="8" bestFit="1" customWidth="1" outlineLevel="1"/>
    <col min="73" max="73" width="19.5703125" style="8" customWidth="1" outlineLevel="1"/>
    <col min="74" max="74" width="13.7109375" style="8" bestFit="1" customWidth="1" outlineLevel="1"/>
    <col min="75" max="75" width="17" style="8" bestFit="1" customWidth="1"/>
    <col min="76" max="76" width="20" style="8" bestFit="1" customWidth="1"/>
    <col min="77" max="77" width="33" style="8" bestFit="1" customWidth="1"/>
    <col min="78" max="78" width="4.85546875" style="8" customWidth="1" outlineLevel="1"/>
    <col min="79" max="79" width="13.7109375" style="8" bestFit="1" customWidth="1" outlineLevel="1"/>
    <col min="80" max="80" width="13" style="8" customWidth="1" outlineLevel="1"/>
    <col min="81" max="81" width="13.7109375" style="8" bestFit="1" customWidth="1" outlineLevel="1"/>
    <col min="82" max="82" width="17" style="8" bestFit="1" customWidth="1"/>
    <col min="83" max="83" width="20" style="8" bestFit="1" customWidth="1"/>
    <col min="84" max="84" width="33" style="8" bestFit="1" customWidth="1"/>
    <col min="85" max="85" width="4.85546875" style="8" customWidth="1" outlineLevel="1"/>
    <col min="86" max="86" width="13.7109375" style="8" bestFit="1" customWidth="1" outlineLevel="1"/>
    <col min="87" max="87" width="13" style="8" customWidth="1" outlineLevel="1"/>
    <col min="88" max="88" width="13.7109375" style="8" bestFit="1" customWidth="1" outlineLevel="1"/>
    <col min="89" max="89" width="17" style="8" bestFit="1" customWidth="1"/>
    <col min="90" max="90" width="20" style="8" bestFit="1" customWidth="1"/>
    <col min="91" max="91" width="33" style="8" bestFit="1" customWidth="1"/>
    <col min="92" max="92" width="4.85546875" style="8" customWidth="1" outlineLevel="1"/>
    <col min="93" max="93" width="13.7109375" style="8" bestFit="1" customWidth="1" outlineLevel="1"/>
    <col min="94" max="94" width="13" style="8" customWidth="1" outlineLevel="1"/>
    <col min="95" max="95" width="13.7109375" style="8" bestFit="1" customWidth="1" outlineLevel="1"/>
    <col min="96" max="96" width="17" style="8" bestFit="1" customWidth="1"/>
    <col min="97" max="97" width="20" style="8" bestFit="1" customWidth="1"/>
    <col min="98" max="98" width="33" style="8" bestFit="1" customWidth="1"/>
    <col min="99" max="99" width="4.85546875" style="8" customWidth="1" outlineLevel="1"/>
    <col min="100" max="100" width="13.7109375" style="8" bestFit="1" customWidth="1" outlineLevel="1"/>
    <col min="101" max="101" width="13" style="8" customWidth="1" outlineLevel="1"/>
    <col min="102" max="102" width="13.7109375" style="8" bestFit="1" customWidth="1" outlineLevel="1"/>
    <col min="103" max="103" width="17" style="8" bestFit="1" customWidth="1"/>
    <col min="104" max="104" width="20" style="8" bestFit="1" customWidth="1"/>
    <col min="105" max="105" width="33" style="8" bestFit="1" customWidth="1"/>
    <col min="106" max="106" width="4.85546875" style="8" customWidth="1" outlineLevel="1"/>
    <col min="107" max="107" width="13.7109375" style="8" bestFit="1" customWidth="1" outlineLevel="1"/>
    <col min="108" max="108" width="13" style="8" customWidth="1" outlineLevel="1"/>
    <col min="109" max="109" width="13.7109375" style="8" bestFit="1" customWidth="1" outlineLevel="1"/>
    <col min="110" max="110" width="17" style="8" bestFit="1" customWidth="1"/>
    <col min="111" max="111" width="20" style="8" bestFit="1" customWidth="1"/>
    <col min="112" max="112" width="33" style="8" bestFit="1" customWidth="1"/>
    <col min="113" max="113" width="4.85546875" style="8" customWidth="1" outlineLevel="1"/>
    <col min="114" max="114" width="13.7109375" style="8" bestFit="1" customWidth="1" outlineLevel="1"/>
    <col min="115" max="115" width="13" style="8" customWidth="1" outlineLevel="1"/>
    <col min="116" max="116" width="13.7109375" style="8" bestFit="1" customWidth="1" outlineLevel="1"/>
    <col min="117" max="117" width="17" style="8" bestFit="1" customWidth="1"/>
    <col min="118" max="118" width="20" style="8" bestFit="1" customWidth="1"/>
    <col min="119" max="119" width="33" style="8" bestFit="1" customWidth="1"/>
    <col min="120" max="120" width="4.85546875" style="8" customWidth="1" outlineLevel="1"/>
    <col min="121" max="121" width="13.7109375" style="8" bestFit="1" customWidth="1" outlineLevel="1"/>
    <col min="122" max="122" width="13" style="8" customWidth="1" outlineLevel="1"/>
    <col min="123" max="123" width="13.7109375" style="8" bestFit="1" customWidth="1" outlineLevel="1"/>
    <col min="124" max="124" width="17" style="8" bestFit="1" customWidth="1"/>
    <col min="125" max="125" width="20" style="8" bestFit="1" customWidth="1"/>
    <col min="126" max="126" width="33" style="8" bestFit="1" customWidth="1"/>
    <col min="127" max="16384" width="9.140625" style="8"/>
  </cols>
  <sheetData>
    <row r="1" spans="1:126" ht="23.25" x14ac:dyDescent="0.2">
      <c r="A1" s="743" t="s">
        <v>521</v>
      </c>
      <c r="B1" s="743"/>
      <c r="C1" s="743"/>
      <c r="D1" s="743"/>
      <c r="E1" s="743"/>
      <c r="H1" s="323">
        <f>'Sum 1'!G2</f>
        <v>1</v>
      </c>
      <c r="I1" s="8" t="str">
        <f>IF('Sum 1'!H2="","",'Sum 1'!H2)</f>
        <v>PCP</v>
      </c>
      <c r="J1" s="8" t="str">
        <f>I1&amp; " #" &amp;H1</f>
        <v>PCP #1</v>
      </c>
      <c r="K1" s="553">
        <f>'PCP 0'!$L7</f>
        <v>0</v>
      </c>
      <c r="L1" s="8" t="str">
        <f>I1&amp; " # " &amp;H1</f>
        <v>PCP # 1</v>
      </c>
      <c r="O1" s="323">
        <f>'Sum 1'!O2</f>
        <v>2</v>
      </c>
      <c r="P1" s="8" t="str">
        <f>IF('Sum 1'!P2="","",'Sum 1'!P2)</f>
        <v>PCP</v>
      </c>
      <c r="Q1" s="8" t="str">
        <f>P1&amp; " #" &amp;O1</f>
        <v>PCP #2</v>
      </c>
      <c r="R1" s="553">
        <f>'PCP 0'!$L8</f>
        <v>0</v>
      </c>
      <c r="S1" s="8" t="str">
        <f>P1&amp; " # " &amp;O1</f>
        <v>PCP # 2</v>
      </c>
      <c r="V1" s="323">
        <f>'Sum 1'!W2</f>
        <v>3</v>
      </c>
      <c r="W1" s="8" t="str">
        <f>IF('Sum 1'!X2="","",'Sum 1'!X2)</f>
        <v>PCP</v>
      </c>
      <c r="X1" s="8" t="str">
        <f>W1&amp; " #" &amp;V1</f>
        <v>PCP #3</v>
      </c>
      <c r="Y1" s="553">
        <f>'PCP 0'!$L9</f>
        <v>0</v>
      </c>
      <c r="Z1" s="8" t="str">
        <f>W1&amp; " # " &amp;V1</f>
        <v>PCP # 3</v>
      </c>
      <c r="AC1" s="323">
        <f>'Sum 1'!AE2</f>
        <v>4</v>
      </c>
      <c r="AD1" s="8" t="str">
        <f>IF('Sum 1'!AF2="","",'Sum 1'!AF2)</f>
        <v>PCP</v>
      </c>
      <c r="AE1" s="8" t="str">
        <f>AD1&amp; " #" &amp;AC1</f>
        <v>PCP #4</v>
      </c>
      <c r="AF1" s="553">
        <f>'PCP 0'!$L10</f>
        <v>0</v>
      </c>
      <c r="AG1" s="8" t="str">
        <f>AD1&amp; " # " &amp;AC1</f>
        <v>PCP # 4</v>
      </c>
      <c r="AJ1" s="323">
        <f>'Sum 1'!AM2</f>
        <v>5</v>
      </c>
      <c r="AK1" s="8" t="str">
        <f>IF('Sum 1'!AN2="","",'Sum 1'!AN2)</f>
        <v>PCP</v>
      </c>
      <c r="AL1" s="8" t="str">
        <f>AK1&amp; " #" &amp;AJ1</f>
        <v>PCP #5</v>
      </c>
      <c r="AM1" s="553">
        <f>'PCP 0'!$L11</f>
        <v>0</v>
      </c>
      <c r="AN1" s="8" t="str">
        <f>AK1&amp; " # " &amp;AJ1</f>
        <v>PCP # 5</v>
      </c>
      <c r="AQ1" s="323">
        <f>'Sum 1'!AU2</f>
        <v>6</v>
      </c>
      <c r="AR1" s="8" t="str">
        <f>IF('Sum 1'!AV2="","",'Sum 1'!AV2)</f>
        <v>PCP</v>
      </c>
      <c r="AS1" s="8" t="str">
        <f>AR1&amp; " #" &amp;AQ1</f>
        <v>PCP #6</v>
      </c>
      <c r="AT1" s="553">
        <f>'PCP 0'!$L12</f>
        <v>0</v>
      </c>
      <c r="AU1" s="8" t="str">
        <f>AR1&amp; " # " &amp;AQ1</f>
        <v>PCP # 6</v>
      </c>
      <c r="AX1" s="323">
        <f>'Sum 1'!BC2</f>
        <v>7</v>
      </c>
      <c r="AY1" s="8" t="str">
        <f>IF('Sum 1'!BD2="","",'Sum 1'!BD2)</f>
        <v>PCP</v>
      </c>
      <c r="AZ1" s="8" t="str">
        <f>AY1&amp; " #" &amp;AX1</f>
        <v>PCP #7</v>
      </c>
      <c r="BA1" s="553">
        <f>'PCP 0'!$L13</f>
        <v>0</v>
      </c>
      <c r="BB1" s="8" t="str">
        <f>AY1&amp; " # " &amp;AX1</f>
        <v>PCP # 7</v>
      </c>
      <c r="BE1" s="323">
        <f>'Sum 1'!BK2</f>
        <v>8</v>
      </c>
      <c r="BF1" s="8" t="str">
        <f>IF('Sum 1'!BL2="","",'Sum 1'!BL2)</f>
        <v>PCP</v>
      </c>
      <c r="BG1" s="8" t="str">
        <f>BF1&amp; " #" &amp;BE1</f>
        <v>PCP #8</v>
      </c>
      <c r="BH1" s="553">
        <f>'PCP 0'!$L14</f>
        <v>0</v>
      </c>
      <c r="BI1" s="8" t="str">
        <f>BF1&amp; " # " &amp;BE1</f>
        <v>PCP # 8</v>
      </c>
      <c r="BL1" s="323">
        <f>'Sum 1'!BS2</f>
        <v>9</v>
      </c>
      <c r="BM1" s="8" t="str">
        <f>IF('Sum 1'!BT2="","",'Sum 1'!BT2)</f>
        <v>PCP</v>
      </c>
      <c r="BN1" s="8" t="str">
        <f>BM1&amp; " #" &amp;BL1</f>
        <v>PCP #9</v>
      </c>
      <c r="BO1" s="553">
        <f>'PCP 0'!$L15</f>
        <v>0</v>
      </c>
      <c r="BP1" s="8" t="str">
        <f>BM1&amp; " # " &amp;BL1</f>
        <v>PCP # 9</v>
      </c>
      <c r="BS1" s="323">
        <f>'Sum 1'!CA2</f>
        <v>10</v>
      </c>
      <c r="BT1" s="8" t="str">
        <f>IF('Sum 1'!CB2="","",'Sum 1'!CB2)</f>
        <v>PCP</v>
      </c>
      <c r="BU1" s="8" t="str">
        <f>BT1&amp; " #" &amp;BS1</f>
        <v>PCP #10</v>
      </c>
      <c r="BV1" s="553">
        <f>'PCP 0'!$L16</f>
        <v>0</v>
      </c>
      <c r="BW1" s="8" t="str">
        <f>BT1&amp; " # " &amp;BS1</f>
        <v>PCP # 10</v>
      </c>
      <c r="BZ1" s="323">
        <f>'Sum 1'!CI2</f>
        <v>11</v>
      </c>
      <c r="CA1" s="8" t="str">
        <f>IF('Sum 1'!CJ2="","",'Sum 1'!CJ2)</f>
        <v>PCP</v>
      </c>
      <c r="CB1" s="8" t="str">
        <f>CA1&amp; " #" &amp;BZ1</f>
        <v>PCP #11</v>
      </c>
      <c r="CC1" s="553">
        <f>'PCP 0'!$L17</f>
        <v>0</v>
      </c>
      <c r="CD1" s="8" t="str">
        <f>CA1&amp; " # " &amp;BZ1</f>
        <v>PCP # 11</v>
      </c>
      <c r="CG1" s="323">
        <f>'Sum 1'!CQ2</f>
        <v>12</v>
      </c>
      <c r="CH1" s="8" t="str">
        <f>IF('Sum 1'!CR2="","",'Sum 1'!CR2)</f>
        <v>PCP</v>
      </c>
      <c r="CI1" s="8" t="str">
        <f>CH1&amp; " #" &amp;CG1</f>
        <v>PCP #12</v>
      </c>
      <c r="CJ1" s="553">
        <f>'PCP 0'!$L18</f>
        <v>0</v>
      </c>
      <c r="CK1" s="8" t="str">
        <f>CH1&amp; " # " &amp;CG1</f>
        <v>PCP # 12</v>
      </c>
      <c r="CN1" s="323">
        <f>'Sum 1'!CY2</f>
        <v>13</v>
      </c>
      <c r="CO1" s="8" t="str">
        <f>IF('Sum 1'!CZ2="","",'Sum 1'!CZ2)</f>
        <v>Final Cost Report</v>
      </c>
      <c r="CP1" s="8" t="str">
        <f>CO1&amp; " #" &amp;CN1</f>
        <v>Final Cost Report #13</v>
      </c>
      <c r="CQ1" s="553">
        <f>'PCP 0'!$L19</f>
        <v>0</v>
      </c>
      <c r="CR1" s="8" t="str">
        <f>CO1&amp; " # " &amp;CN1</f>
        <v>Final Cost Report # 13</v>
      </c>
      <c r="CU1" s="323">
        <f>'Sum 1'!DG2</f>
        <v>14</v>
      </c>
      <c r="CV1" s="8" t="str">
        <f>IF('Sum 1'!DH2="","",'Sum 1'!DH2)</f>
        <v>PCP</v>
      </c>
      <c r="CW1" s="8" t="str">
        <f>CV1&amp; " #" &amp;CU1</f>
        <v>PCP #14</v>
      </c>
      <c r="CX1" s="553">
        <f>'PCP 0'!$L20</f>
        <v>0</v>
      </c>
      <c r="CY1" s="8" t="str">
        <f>CV1&amp; " # " &amp;CU1</f>
        <v>PCP # 14</v>
      </c>
      <c r="DB1" s="323">
        <f>'Sum 1'!DO2</f>
        <v>15</v>
      </c>
      <c r="DC1" s="8" t="str">
        <f>IF('Sum 1'!DP2="","",'Sum 1'!DP2)</f>
        <v>PCP</v>
      </c>
      <c r="DD1" s="8" t="str">
        <f>DC1&amp; " #" &amp;DB1</f>
        <v>PCP #15</v>
      </c>
      <c r="DE1" s="553">
        <f>'PCP 0'!$L21</f>
        <v>0</v>
      </c>
      <c r="DF1" s="8" t="str">
        <f>DC1&amp; " # " &amp;DB1</f>
        <v>PCP # 15</v>
      </c>
      <c r="DI1" s="323">
        <f>'Sum 1'!DW2</f>
        <v>16</v>
      </c>
      <c r="DJ1" s="8" t="str">
        <f>IF('Sum 1'!DX2="","",'Sum 1'!DX2)</f>
        <v>PCP</v>
      </c>
      <c r="DK1" s="8" t="str">
        <f>DJ1&amp; " #" &amp;DI1</f>
        <v>PCP #16</v>
      </c>
      <c r="DL1" s="553">
        <f>'PCP 0'!$L22</f>
        <v>0</v>
      </c>
      <c r="DM1" s="8" t="str">
        <f>DJ1&amp; " # " &amp;DI1</f>
        <v>PCP # 16</v>
      </c>
      <c r="DP1" s="323">
        <f>'Sum 1'!EE2</f>
        <v>17</v>
      </c>
      <c r="DQ1" s="8" t="str">
        <f>IF('Sum 1'!EF2="","",'Sum 1'!EF2)</f>
        <v>PCP</v>
      </c>
      <c r="DR1" s="8" t="str">
        <f>DQ1&amp; " #" &amp;DP1</f>
        <v>PCP #17</v>
      </c>
      <c r="DS1" s="553">
        <f>'PCP 0'!$L23</f>
        <v>0</v>
      </c>
      <c r="DT1" s="8" t="str">
        <f>DQ1&amp; " # " &amp;DP1</f>
        <v>PCP # 17</v>
      </c>
    </row>
    <row r="2" spans="1:126" s="12" customFormat="1" ht="27" customHeight="1" thickBot="1" x14ac:dyDescent="0.25">
      <c r="A2" s="209"/>
      <c r="B2" s="116" t="s">
        <v>67</v>
      </c>
      <c r="C2" s="116" t="s">
        <v>489</v>
      </c>
      <c r="D2" s="116" t="s">
        <v>0</v>
      </c>
      <c r="E2" s="117" t="s">
        <v>66</v>
      </c>
      <c r="H2" s="353"/>
      <c r="I2" s="116" t="str">
        <f>B2</f>
        <v>SYSTEM</v>
      </c>
      <c r="J2" s="116" t="str">
        <f>C2</f>
        <v>PARTICIPANT</v>
      </c>
      <c r="K2" s="116" t="str">
        <f>D2</f>
        <v>TOTAL</v>
      </c>
      <c r="L2" s="117" t="s">
        <v>406</v>
      </c>
      <c r="M2" s="117" t="s">
        <v>490</v>
      </c>
      <c r="N2" s="117" t="s">
        <v>295</v>
      </c>
      <c r="O2" s="353"/>
      <c r="P2" s="116" t="str">
        <f>I2</f>
        <v>SYSTEM</v>
      </c>
      <c r="Q2" s="116" t="str">
        <f>J2</f>
        <v>PARTICIPANT</v>
      </c>
      <c r="R2" s="116" t="str">
        <f>K2</f>
        <v>TOTAL</v>
      </c>
      <c r="S2" s="117" t="s">
        <v>406</v>
      </c>
      <c r="T2" s="117" t="s">
        <v>490</v>
      </c>
      <c r="U2" s="117" t="s">
        <v>295</v>
      </c>
      <c r="V2" s="353"/>
      <c r="W2" s="116" t="str">
        <f>P2</f>
        <v>SYSTEM</v>
      </c>
      <c r="X2" s="116" t="str">
        <f>Q2</f>
        <v>PARTICIPANT</v>
      </c>
      <c r="Y2" s="116" t="str">
        <f>R2</f>
        <v>TOTAL</v>
      </c>
      <c r="Z2" s="117" t="s">
        <v>406</v>
      </c>
      <c r="AA2" s="117" t="s">
        <v>490</v>
      </c>
      <c r="AB2" s="117" t="s">
        <v>295</v>
      </c>
      <c r="AC2" s="353"/>
      <c r="AD2" s="116" t="str">
        <f>W2</f>
        <v>SYSTEM</v>
      </c>
      <c r="AE2" s="116" t="str">
        <f>X2</f>
        <v>PARTICIPANT</v>
      </c>
      <c r="AF2" s="116" t="str">
        <f>Y2</f>
        <v>TOTAL</v>
      </c>
      <c r="AG2" s="117" t="s">
        <v>406</v>
      </c>
      <c r="AH2" s="117" t="s">
        <v>490</v>
      </c>
      <c r="AI2" s="117" t="s">
        <v>295</v>
      </c>
      <c r="AJ2" s="353"/>
      <c r="AK2" s="116" t="str">
        <f>AD2</f>
        <v>SYSTEM</v>
      </c>
      <c r="AL2" s="116" t="str">
        <f>AE2</f>
        <v>PARTICIPANT</v>
      </c>
      <c r="AM2" s="116" t="str">
        <f>AF2</f>
        <v>TOTAL</v>
      </c>
      <c r="AN2" s="117" t="s">
        <v>406</v>
      </c>
      <c r="AO2" s="117" t="s">
        <v>490</v>
      </c>
      <c r="AP2" s="117" t="s">
        <v>295</v>
      </c>
      <c r="AQ2" s="353"/>
      <c r="AR2" s="116" t="str">
        <f>AK2</f>
        <v>SYSTEM</v>
      </c>
      <c r="AS2" s="116" t="str">
        <f>AL2</f>
        <v>PARTICIPANT</v>
      </c>
      <c r="AT2" s="116" t="str">
        <f>AM2</f>
        <v>TOTAL</v>
      </c>
      <c r="AU2" s="117" t="s">
        <v>406</v>
      </c>
      <c r="AV2" s="117" t="s">
        <v>490</v>
      </c>
      <c r="AW2" s="117" t="s">
        <v>295</v>
      </c>
      <c r="AX2" s="353"/>
      <c r="AY2" s="116" t="str">
        <f>AR2</f>
        <v>SYSTEM</v>
      </c>
      <c r="AZ2" s="116" t="str">
        <f>AS2</f>
        <v>PARTICIPANT</v>
      </c>
      <c r="BA2" s="116" t="str">
        <f>AT2</f>
        <v>TOTAL</v>
      </c>
      <c r="BB2" s="117" t="s">
        <v>406</v>
      </c>
      <c r="BC2" s="117" t="s">
        <v>490</v>
      </c>
      <c r="BD2" s="117" t="s">
        <v>295</v>
      </c>
      <c r="BE2" s="353"/>
      <c r="BF2" s="116" t="str">
        <f>AY2</f>
        <v>SYSTEM</v>
      </c>
      <c r="BG2" s="116" t="str">
        <f>AZ2</f>
        <v>PARTICIPANT</v>
      </c>
      <c r="BH2" s="116" t="str">
        <f>BA2</f>
        <v>TOTAL</v>
      </c>
      <c r="BI2" s="117" t="s">
        <v>406</v>
      </c>
      <c r="BJ2" s="117" t="s">
        <v>490</v>
      </c>
      <c r="BK2" s="117" t="s">
        <v>295</v>
      </c>
      <c r="BL2" s="353"/>
      <c r="BM2" s="116" t="str">
        <f>BF2</f>
        <v>SYSTEM</v>
      </c>
      <c r="BN2" s="116" t="str">
        <f>BG2</f>
        <v>PARTICIPANT</v>
      </c>
      <c r="BO2" s="116" t="str">
        <f>BH2</f>
        <v>TOTAL</v>
      </c>
      <c r="BP2" s="117" t="s">
        <v>406</v>
      </c>
      <c r="BQ2" s="117" t="s">
        <v>490</v>
      </c>
      <c r="BR2" s="117" t="s">
        <v>295</v>
      </c>
      <c r="BS2" s="353"/>
      <c r="BT2" s="116" t="str">
        <f>BM2</f>
        <v>SYSTEM</v>
      </c>
      <c r="BU2" s="116" t="str">
        <f>BN2</f>
        <v>PARTICIPANT</v>
      </c>
      <c r="BV2" s="116" t="str">
        <f>BO2</f>
        <v>TOTAL</v>
      </c>
      <c r="BW2" s="117" t="s">
        <v>406</v>
      </c>
      <c r="BX2" s="117" t="s">
        <v>490</v>
      </c>
      <c r="BY2" s="117" t="s">
        <v>295</v>
      </c>
      <c r="BZ2" s="353"/>
      <c r="CA2" s="116" t="str">
        <f>BT2</f>
        <v>SYSTEM</v>
      </c>
      <c r="CB2" s="116" t="str">
        <f>BU2</f>
        <v>PARTICIPANT</v>
      </c>
      <c r="CC2" s="116" t="str">
        <f>BV2</f>
        <v>TOTAL</v>
      </c>
      <c r="CD2" s="117" t="s">
        <v>406</v>
      </c>
      <c r="CE2" s="117" t="s">
        <v>490</v>
      </c>
      <c r="CF2" s="117" t="s">
        <v>295</v>
      </c>
      <c r="CG2" s="353"/>
      <c r="CH2" s="116" t="str">
        <f>CA2</f>
        <v>SYSTEM</v>
      </c>
      <c r="CI2" s="116" t="str">
        <f>CB2</f>
        <v>PARTICIPANT</v>
      </c>
      <c r="CJ2" s="116" t="str">
        <f>CC2</f>
        <v>TOTAL</v>
      </c>
      <c r="CK2" s="117" t="s">
        <v>406</v>
      </c>
      <c r="CL2" s="117" t="s">
        <v>490</v>
      </c>
      <c r="CM2" s="117" t="s">
        <v>295</v>
      </c>
      <c r="CN2" s="353"/>
      <c r="CO2" s="116" t="str">
        <f>CH2</f>
        <v>SYSTEM</v>
      </c>
      <c r="CP2" s="116" t="str">
        <f>CI2</f>
        <v>PARTICIPANT</v>
      </c>
      <c r="CQ2" s="116" t="str">
        <f>CJ2</f>
        <v>TOTAL</v>
      </c>
      <c r="CR2" s="117" t="s">
        <v>406</v>
      </c>
      <c r="CS2" s="117" t="s">
        <v>490</v>
      </c>
      <c r="CT2" s="117" t="s">
        <v>295</v>
      </c>
      <c r="CU2" s="353"/>
      <c r="CV2" s="116" t="str">
        <f>CO2</f>
        <v>SYSTEM</v>
      </c>
      <c r="CW2" s="116" t="str">
        <f>CP2</f>
        <v>PARTICIPANT</v>
      </c>
      <c r="CX2" s="116" t="str">
        <f>CQ2</f>
        <v>TOTAL</v>
      </c>
      <c r="CY2" s="117" t="s">
        <v>406</v>
      </c>
      <c r="CZ2" s="117" t="s">
        <v>490</v>
      </c>
      <c r="DA2" s="117" t="s">
        <v>295</v>
      </c>
      <c r="DB2" s="353"/>
      <c r="DC2" s="116" t="str">
        <f>CV2</f>
        <v>SYSTEM</v>
      </c>
      <c r="DD2" s="116" t="str">
        <f>CW2</f>
        <v>PARTICIPANT</v>
      </c>
      <c r="DE2" s="116" t="str">
        <f>CX2</f>
        <v>TOTAL</v>
      </c>
      <c r="DF2" s="117" t="s">
        <v>406</v>
      </c>
      <c r="DG2" s="117" t="s">
        <v>490</v>
      </c>
      <c r="DH2" s="117" t="s">
        <v>295</v>
      </c>
      <c r="DI2" s="353"/>
      <c r="DJ2" s="116" t="str">
        <f>DC2</f>
        <v>SYSTEM</v>
      </c>
      <c r="DK2" s="116" t="str">
        <f>DD2</f>
        <v>PARTICIPANT</v>
      </c>
      <c r="DL2" s="116" t="str">
        <f>DE2</f>
        <v>TOTAL</v>
      </c>
      <c r="DM2" s="117" t="s">
        <v>406</v>
      </c>
      <c r="DN2" s="117" t="s">
        <v>490</v>
      </c>
      <c r="DO2" s="117" t="s">
        <v>295</v>
      </c>
      <c r="DP2" s="353"/>
      <c r="DQ2" s="116" t="str">
        <f>DJ2</f>
        <v>SYSTEM</v>
      </c>
      <c r="DR2" s="116" t="str">
        <f>DK2</f>
        <v>PARTICIPANT</v>
      </c>
      <c r="DS2" s="116" t="str">
        <f>DL2</f>
        <v>TOTAL</v>
      </c>
      <c r="DT2" s="117" t="s">
        <v>406</v>
      </c>
      <c r="DU2" s="117" t="s">
        <v>490</v>
      </c>
      <c r="DV2" s="117" t="s">
        <v>295</v>
      </c>
    </row>
    <row r="3" spans="1:126" ht="14.25" customHeight="1" x14ac:dyDescent="0.2">
      <c r="A3" s="128" t="s">
        <v>524</v>
      </c>
      <c r="B3" s="130"/>
      <c r="C3" s="130"/>
      <c r="D3" s="130"/>
      <c r="E3" s="131"/>
      <c r="H3" s="323"/>
      <c r="I3" s="129" t="str">
        <f>IF(I$1="","",IF(SUM(B3)=0,"",B3))</f>
        <v/>
      </c>
      <c r="J3" s="129" t="str">
        <f>IF(I$1="","",IF(SUM(C3)=0,"",C3))</f>
        <v/>
      </c>
      <c r="K3" s="129"/>
      <c r="L3" s="130"/>
      <c r="M3" s="130"/>
      <c r="N3" s="131"/>
      <c r="O3" s="322"/>
      <c r="P3" s="129" t="str">
        <f>IF(P$1="","",IF(SUM(I3)=0,"",I3))</f>
        <v/>
      </c>
      <c r="Q3" s="129" t="str">
        <f>IF(P$1="","",IF(SUM(J3)=0,"",J3))</f>
        <v/>
      </c>
      <c r="R3" s="129"/>
      <c r="S3" s="130"/>
      <c r="T3" s="130"/>
      <c r="U3" s="131"/>
      <c r="V3" s="322"/>
      <c r="W3" s="129" t="str">
        <f>IF(W$1="","",IF(SUM(P3)=0,"",P3))</f>
        <v/>
      </c>
      <c r="X3" s="129" t="str">
        <f>IF(W$1="","",IF(SUM(Q3)=0,"",Q3))</f>
        <v/>
      </c>
      <c r="Y3" s="129"/>
      <c r="Z3" s="130"/>
      <c r="AA3" s="130"/>
      <c r="AB3" s="131"/>
      <c r="AC3" s="322"/>
      <c r="AD3" s="129" t="str">
        <f>IF(AD$1="","",IF(SUM(W3)=0,"",W3))</f>
        <v/>
      </c>
      <c r="AE3" s="129" t="str">
        <f>IF(AD$1="","",IF(SUM(X3)=0,"",X3))</f>
        <v/>
      </c>
      <c r="AF3" s="129"/>
      <c r="AG3" s="130"/>
      <c r="AH3" s="130"/>
      <c r="AI3" s="131"/>
      <c r="AJ3" s="322"/>
      <c r="AK3" s="129" t="str">
        <f>IF(AK$1="","",IF(SUM(AD3)=0,"",AD3))</f>
        <v/>
      </c>
      <c r="AL3" s="129" t="str">
        <f>IF(AK$1="","",IF(SUM(AE3)=0,"",AE3))</f>
        <v/>
      </c>
      <c r="AM3" s="129"/>
      <c r="AN3" s="130"/>
      <c r="AO3" s="130"/>
      <c r="AP3" s="131"/>
      <c r="AQ3" s="322"/>
      <c r="AR3" s="129" t="str">
        <f>IF(AR$1="","",IF(SUM(AK3)=0,"",AK3))</f>
        <v/>
      </c>
      <c r="AS3" s="129" t="str">
        <f>IF(AR$1="","",IF(SUM(AL3)=0,"",AL3))</f>
        <v/>
      </c>
      <c r="AT3" s="129"/>
      <c r="AU3" s="130"/>
      <c r="AV3" s="130"/>
      <c r="AW3" s="131"/>
      <c r="AX3" s="322"/>
      <c r="AY3" s="129" t="str">
        <f>IF(AY$1="","",IF(SUM(AR3)=0,"",AR3))</f>
        <v/>
      </c>
      <c r="AZ3" s="129" t="str">
        <f>IF(AY$1="","",IF(SUM(AS3)=0,"",AS3))</f>
        <v/>
      </c>
      <c r="BA3" s="129"/>
      <c r="BB3" s="130"/>
      <c r="BC3" s="130"/>
      <c r="BD3" s="131"/>
      <c r="BE3" s="322"/>
      <c r="BF3" s="129" t="str">
        <f>IF(BF$1="","",IF(SUM(AY3)=0,"",AY3))</f>
        <v/>
      </c>
      <c r="BG3" s="129" t="str">
        <f>IF(BF$1="","",IF(SUM(AZ3)=0,"",AZ3))</f>
        <v/>
      </c>
      <c r="BH3" s="129"/>
      <c r="BI3" s="130"/>
      <c r="BJ3" s="130"/>
      <c r="BK3" s="131"/>
      <c r="BL3" s="322"/>
      <c r="BM3" s="129" t="str">
        <f>IF(BM$1="","",IF(SUM(BF3)=0,"",BF3))</f>
        <v/>
      </c>
      <c r="BN3" s="129" t="str">
        <f>IF(BM$1="","",IF(SUM(BG3)=0,"",BG3))</f>
        <v/>
      </c>
      <c r="BO3" s="129"/>
      <c r="BP3" s="130"/>
      <c r="BQ3" s="130"/>
      <c r="BR3" s="131"/>
      <c r="BS3" s="322"/>
      <c r="BT3" s="129" t="str">
        <f>IF(BT$1="","",IF(SUM(BM3)=0,"",BM3))</f>
        <v/>
      </c>
      <c r="BU3" s="129" t="str">
        <f>IF(BT$1="","",IF(SUM(BN3)=0,"",BN3))</f>
        <v/>
      </c>
      <c r="BV3" s="129"/>
      <c r="BW3" s="130"/>
      <c r="BX3" s="130"/>
      <c r="BY3" s="131"/>
      <c r="BZ3" s="322"/>
      <c r="CA3" s="129" t="str">
        <f>IF(CA$1="","",IF(SUM(BT3)=0,"",BT3))</f>
        <v/>
      </c>
      <c r="CB3" s="129" t="str">
        <f>IF(CA$1="","",IF(SUM(BU3)=0,"",BU3))</f>
        <v/>
      </c>
      <c r="CC3" s="129"/>
      <c r="CD3" s="130"/>
      <c r="CE3" s="130"/>
      <c r="CF3" s="131"/>
      <c r="CG3" s="322"/>
      <c r="CH3" s="129" t="str">
        <f>IF(CH$1="","",IF(SUM(CA3)=0,"",CA3))</f>
        <v/>
      </c>
      <c r="CI3" s="129" t="str">
        <f>IF(CH$1="","",IF(SUM(CB3)=0,"",CB3))</f>
        <v/>
      </c>
      <c r="CJ3" s="129"/>
      <c r="CK3" s="130"/>
      <c r="CL3" s="130"/>
      <c r="CM3" s="131"/>
      <c r="CN3" s="322"/>
      <c r="CO3" s="129" t="str">
        <f>IF(CO$1="","",IF(SUM(CH3)=0,"",CH3))</f>
        <v/>
      </c>
      <c r="CP3" s="129" t="str">
        <f>IF(CO$1="","",IF(SUM(CI3)=0,"",CI3))</f>
        <v/>
      </c>
      <c r="CQ3" s="129"/>
      <c r="CR3" s="130"/>
      <c r="CS3" s="130"/>
      <c r="CT3" s="131"/>
      <c r="CU3" s="322"/>
      <c r="CV3" s="129" t="str">
        <f>IF(CV$1="","",IF(SUM(CO3)=0,"",CO3))</f>
        <v/>
      </c>
      <c r="CW3" s="129" t="str">
        <f>IF(CV$1="","",IF(SUM(CP3)=0,"",CP3))</f>
        <v/>
      </c>
      <c r="CX3" s="129"/>
      <c r="CY3" s="130"/>
      <c r="CZ3" s="130"/>
      <c r="DA3" s="131"/>
      <c r="DB3" s="322"/>
      <c r="DC3" s="129" t="str">
        <f>IF(DC$1="","",IF(SUM(CV3)=0,"",CV3))</f>
        <v/>
      </c>
      <c r="DD3" s="129" t="str">
        <f>IF(DC$1="","",IF(SUM(CW3)=0,"",CW3))</f>
        <v/>
      </c>
      <c r="DE3" s="129"/>
      <c r="DF3" s="130"/>
      <c r="DG3" s="130"/>
      <c r="DH3" s="131"/>
      <c r="DI3" s="322"/>
      <c r="DJ3" s="129" t="str">
        <f>IF(DJ$1="","",IF(SUM(DC3)=0,"",DC3))</f>
        <v/>
      </c>
      <c r="DK3" s="129" t="str">
        <f>IF(DJ$1="","",IF(SUM(DD3)=0,"",DD3))</f>
        <v/>
      </c>
      <c r="DL3" s="129"/>
      <c r="DM3" s="130"/>
      <c r="DN3" s="130"/>
      <c r="DO3" s="131"/>
      <c r="DP3" s="322"/>
      <c r="DQ3" s="129" t="str">
        <f>IF(DQ$1="","",IF(SUM(DJ3)=0,"",DJ3))</f>
        <v/>
      </c>
      <c r="DR3" s="129" t="str">
        <f>IF(DQ$1="","",IF(SUM(DK3)=0,"",DK3))</f>
        <v/>
      </c>
      <c r="DS3" s="129"/>
      <c r="DT3" s="130"/>
      <c r="DU3" s="130"/>
      <c r="DV3" s="131"/>
    </row>
    <row r="4" spans="1:126" x14ac:dyDescent="0.2">
      <c r="A4" s="222" t="s">
        <v>492</v>
      </c>
      <c r="B4" s="56"/>
      <c r="C4" s="56"/>
      <c r="D4" s="110">
        <f>B4+C4</f>
        <v>0</v>
      </c>
      <c r="E4" s="147"/>
      <c r="F4" s="18"/>
      <c r="G4" s="18"/>
      <c r="H4" s="361" t="s">
        <v>541</v>
      </c>
      <c r="I4" s="79">
        <f>IF(K$1="Rejected",B4,IF(L4="",B4,SUM(B4,L4)))</f>
        <v>0</v>
      </c>
      <c r="J4" s="79">
        <f>IF(K$1="Rejected",C4,IF(M4="",C4,SUM(C4,M4)))</f>
        <v>0</v>
      </c>
      <c r="K4" s="110">
        <f>IF(I$1="","",SUM(I4:J4))</f>
        <v>0</v>
      </c>
      <c r="L4" s="56"/>
      <c r="M4" s="56"/>
      <c r="N4" s="147"/>
      <c r="O4" s="361" t="s">
        <v>541</v>
      </c>
      <c r="P4" s="79">
        <f>IF(R$1="Rejected",I4,IF(S4="",I4,SUM(I4,S4)))</f>
        <v>0</v>
      </c>
      <c r="Q4" s="79">
        <f>IF(R$1="Rejected",J4,IF(T4="",J4,SUM(J4,T4)))</f>
        <v>0</v>
      </c>
      <c r="R4" s="110">
        <f t="shared" ref="R4:R9" si="0">IF(P$1="","",SUM(P4:Q4))</f>
        <v>0</v>
      </c>
      <c r="S4" s="56"/>
      <c r="T4" s="56"/>
      <c r="U4" s="147"/>
      <c r="V4" s="361"/>
      <c r="W4" s="79">
        <f>IF(Y$1="Rejected",P4,IF(Z4="",P4,SUM(P4,Z4)))</f>
        <v>0</v>
      </c>
      <c r="X4" s="79">
        <f>IF(Y$1="Rejected",Q4,IF(AA4="",Q4,SUM(Q4,AA4)))</f>
        <v>0</v>
      </c>
      <c r="Y4" s="110">
        <f t="shared" ref="Y4:Y9" si="1">IF(W$1="","",SUM(W4:X4))</f>
        <v>0</v>
      </c>
      <c r="Z4" s="56"/>
      <c r="AA4" s="56"/>
      <c r="AB4" s="147"/>
      <c r="AC4" s="361"/>
      <c r="AD4" s="79">
        <f>IF(AF$1="Rejected",W4,IF(AG4="",W4,SUM(W4,AG4)))</f>
        <v>0</v>
      </c>
      <c r="AE4" s="79">
        <f>IF(AF$1="Rejected",X4,IF(AH4="",X4,SUM(X4,AH4)))</f>
        <v>0</v>
      </c>
      <c r="AF4" s="110">
        <f t="shared" ref="AF4:AF9" si="2">IF(AD$1="","",SUM(AD4:AE4))</f>
        <v>0</v>
      </c>
      <c r="AG4" s="56"/>
      <c r="AH4" s="56"/>
      <c r="AI4" s="147"/>
      <c r="AJ4" s="361"/>
      <c r="AK4" s="79">
        <f>IF(AM$1="Rejected",AD4,IF(AN4="",AD4,SUM(AD4,AN4)))</f>
        <v>0</v>
      </c>
      <c r="AL4" s="79">
        <f>IF(AM$1="Rejected",AE4,IF(AO4="",AE4,SUM(AE4,AO4)))</f>
        <v>0</v>
      </c>
      <c r="AM4" s="110">
        <f t="shared" ref="AM4:AM9" si="3">IF(AK$1="","",SUM(AK4:AL4))</f>
        <v>0</v>
      </c>
      <c r="AN4" s="56"/>
      <c r="AO4" s="56"/>
      <c r="AP4" s="147"/>
      <c r="AQ4" s="361"/>
      <c r="AR4" s="79">
        <f>IF(AT$1="Rejected",AK4,IF(AU4="",AK4,SUM(AK4,AU4)))</f>
        <v>0</v>
      </c>
      <c r="AS4" s="79">
        <f>IF(AT$1="Rejected",AL4,IF(AV4="",AL4,SUM(AL4,AV4)))</f>
        <v>0</v>
      </c>
      <c r="AT4" s="110">
        <f t="shared" ref="AT4:AT9" si="4">IF(AR$1="","",SUM(AR4:AS4))</f>
        <v>0</v>
      </c>
      <c r="AU4" s="56"/>
      <c r="AV4" s="56"/>
      <c r="AW4" s="147"/>
      <c r="AX4" s="361"/>
      <c r="AY4" s="79">
        <f>IF(BA$1="Rejected",AR4,IF(BB4="",AR4,SUM(AR4,BB4)))</f>
        <v>0</v>
      </c>
      <c r="AZ4" s="79">
        <f>IF(BA$1="Rejected",AS4,IF(BC4="",AS4,SUM(AS4,BC4)))</f>
        <v>0</v>
      </c>
      <c r="BA4" s="110">
        <f t="shared" ref="BA4:BA9" si="5">IF(AY$1="","",SUM(AY4:AZ4))</f>
        <v>0</v>
      </c>
      <c r="BB4" s="56"/>
      <c r="BC4" s="56"/>
      <c r="BD4" s="147"/>
      <c r="BE4" s="361"/>
      <c r="BF4" s="79">
        <f>IF(BH$1="Rejected",AY4,IF(BI4="",AY4,SUM(AY4,BI4)))</f>
        <v>0</v>
      </c>
      <c r="BG4" s="79">
        <f>IF(BH$1="Rejected",AZ4,IF(BJ4="",AZ4,SUM(AZ4,BJ4)))</f>
        <v>0</v>
      </c>
      <c r="BH4" s="110">
        <f t="shared" ref="BH4:BH9" si="6">IF(BF$1="","",SUM(BF4:BG4))</f>
        <v>0</v>
      </c>
      <c r="BI4" s="56"/>
      <c r="BJ4" s="56"/>
      <c r="BK4" s="147"/>
      <c r="BL4" s="361"/>
      <c r="BM4" s="79">
        <f>IF(BO$1="Rejected",BF4,IF(BP4="",BF4,SUM(BF4,BP4)))</f>
        <v>0</v>
      </c>
      <c r="BN4" s="79">
        <f>IF(BO$1="Rejected",BG4,IF(BQ4="",BG4,SUM(BG4,BQ4)))</f>
        <v>0</v>
      </c>
      <c r="BO4" s="110">
        <f t="shared" ref="BO4:BO9" si="7">IF(BM$1="","",SUM(BM4:BN4))</f>
        <v>0</v>
      </c>
      <c r="BP4" s="56"/>
      <c r="BQ4" s="56"/>
      <c r="BR4" s="147"/>
      <c r="BS4" s="361"/>
      <c r="BT4" s="79">
        <f>IF(BV$1="Rejected",BM4,IF(BW4="",BM4,SUM(BM4,BW4)))</f>
        <v>0</v>
      </c>
      <c r="BU4" s="79">
        <f>IF(BV$1="Rejected",BN4,IF(BX4="",BN4,SUM(BN4,BX4)))</f>
        <v>0</v>
      </c>
      <c r="BV4" s="110">
        <f t="shared" ref="BV4:BV9" si="8">IF(BT$1="","",SUM(BT4:BU4))</f>
        <v>0</v>
      </c>
      <c r="BW4" s="56"/>
      <c r="BX4" s="56"/>
      <c r="BY4" s="147"/>
      <c r="BZ4" s="361"/>
      <c r="CA4" s="79">
        <f>IF(CC$1="Rejected",BT4,IF(CD4="",BT4,SUM(BT4,CD4)))</f>
        <v>0</v>
      </c>
      <c r="CB4" s="79">
        <f>IF(CC$1="Rejected",BU4,IF(CE4="",BU4,SUM(BU4,CE4)))</f>
        <v>0</v>
      </c>
      <c r="CC4" s="110">
        <f t="shared" ref="CC4:CC9" si="9">IF(CA$1="","",SUM(CA4:CB4))</f>
        <v>0</v>
      </c>
      <c r="CD4" s="56"/>
      <c r="CE4" s="56"/>
      <c r="CF4" s="147"/>
      <c r="CG4" s="361"/>
      <c r="CH4" s="79">
        <f>IF(CJ$1="Rejected",CA4,IF(CK4="",CA4,SUM(CA4,CK4)))</f>
        <v>0</v>
      </c>
      <c r="CI4" s="79">
        <f>IF(CJ$1="Rejected",CB4,IF(CL4="",CB4,SUM(CB4,CL4)))</f>
        <v>0</v>
      </c>
      <c r="CJ4" s="110">
        <f t="shared" ref="CJ4:CJ9" si="10">IF(CH$1="","",SUM(CH4:CI4))</f>
        <v>0</v>
      </c>
      <c r="CK4" s="56"/>
      <c r="CL4" s="56"/>
      <c r="CM4" s="147"/>
      <c r="CN4" s="361"/>
      <c r="CO4" s="79">
        <f>IF(CQ$1="Rejected",CH4,IF(CR4="",CH4,SUM(CH4,CR4)))</f>
        <v>0</v>
      </c>
      <c r="CP4" s="79">
        <f>IF(CQ$1="Rejected",CI4,IF(CS4="",CI4,SUM(CI4,CS4)))</f>
        <v>0</v>
      </c>
      <c r="CQ4" s="110">
        <f t="shared" ref="CQ4:CQ9" si="11">IF(CO$1="","",SUM(CO4:CP4))</f>
        <v>0</v>
      </c>
      <c r="CR4" s="56"/>
      <c r="CS4" s="56"/>
      <c r="CT4" s="147"/>
      <c r="CU4" s="361"/>
      <c r="CV4" s="79">
        <f>IF(CX$1="Rejected",CO4,IF(CY4="",CO4,SUM(CO4,CY4)))</f>
        <v>0</v>
      </c>
      <c r="CW4" s="79">
        <f>IF(CX$1="Rejected",CP4,IF(CZ4="",CP4,SUM(CP4,CZ4)))</f>
        <v>0</v>
      </c>
      <c r="CX4" s="110">
        <f t="shared" ref="CX4:CX9" si="12">IF(CV$1="","",SUM(CV4:CW4))</f>
        <v>0</v>
      </c>
      <c r="CY4" s="56"/>
      <c r="CZ4" s="56"/>
      <c r="DA4" s="147"/>
      <c r="DB4" s="361"/>
      <c r="DC4" s="79">
        <f>IF(DE$1="Rejected",CV4,IF(DF4="",CV4,SUM(CV4,DF4)))</f>
        <v>0</v>
      </c>
      <c r="DD4" s="79">
        <f>IF(DE$1="Rejected",CW4,IF(DG4="",CW4,SUM(CW4,DG4)))</f>
        <v>0</v>
      </c>
      <c r="DE4" s="110">
        <f t="shared" ref="DE4:DE9" si="13">IF(DC$1="","",SUM(DC4:DD4))</f>
        <v>0</v>
      </c>
      <c r="DF4" s="56"/>
      <c r="DG4" s="56"/>
      <c r="DH4" s="147"/>
      <c r="DI4" s="361"/>
      <c r="DJ4" s="79">
        <f>IF(DL$1="Rejected",DC4,IF(DM4="",DC4,SUM(DC4,DM4)))</f>
        <v>0</v>
      </c>
      <c r="DK4" s="79">
        <f>IF(DL$1="Rejected",DD4,IF(DN4="",DD4,SUM(DD4,DN4)))</f>
        <v>0</v>
      </c>
      <c r="DL4" s="110">
        <f t="shared" ref="DL4:DL9" si="14">IF(DJ$1="","",SUM(DJ4:DK4))</f>
        <v>0</v>
      </c>
      <c r="DM4" s="56"/>
      <c r="DN4" s="56"/>
      <c r="DO4" s="147"/>
      <c r="DP4" s="361"/>
      <c r="DQ4" s="79">
        <f>IF(DS$1="Rejected",DJ4,IF(DT4="",DJ4,SUM(DJ4,DT4)))</f>
        <v>0</v>
      </c>
      <c r="DR4" s="79">
        <f>IF(DS$1="Rejected",DK4,IF(DU4="",DK4,SUM(DK4,DU4)))</f>
        <v>0</v>
      </c>
      <c r="DS4" s="110">
        <f t="shared" ref="DS4:DS9" si="15">IF(DQ$1="","",SUM(DQ4:DR4))</f>
        <v>0</v>
      </c>
      <c r="DT4" s="56"/>
      <c r="DU4" s="56"/>
      <c r="DV4" s="147"/>
    </row>
    <row r="5" spans="1:126" x14ac:dyDescent="0.2">
      <c r="A5" s="121" t="s">
        <v>142</v>
      </c>
      <c r="B5" s="56"/>
      <c r="C5" s="56"/>
      <c r="D5" s="110">
        <f>B5+C5</f>
        <v>0</v>
      </c>
      <c r="E5" s="147"/>
      <c r="F5" s="18"/>
      <c r="G5" s="18"/>
      <c r="H5" s="361" t="s">
        <v>541</v>
      </c>
      <c r="I5" s="79">
        <f>IF(K$1="Rejected",B5,IF(L5="",B5,SUM(B5,L5)))</f>
        <v>0</v>
      </c>
      <c r="J5" s="79">
        <f>IF(K$1="Rejected",C5,IF(M5="",C5,SUM(C5,M5)))</f>
        <v>0</v>
      </c>
      <c r="K5" s="110">
        <f>IF(I$1="","",SUM(I5:J5))</f>
        <v>0</v>
      </c>
      <c r="L5" s="56"/>
      <c r="M5" s="56"/>
      <c r="N5" s="147"/>
      <c r="O5" s="361" t="s">
        <v>541</v>
      </c>
      <c r="P5" s="79">
        <f>IF(R$1="Rejected",I5,IF(S5="",I5,SUM(I5,S5)))</f>
        <v>0</v>
      </c>
      <c r="Q5" s="79">
        <f>IF(R$1="Rejected",J5,IF(T5="",J5,SUM(J5,T5)))</f>
        <v>0</v>
      </c>
      <c r="R5" s="110">
        <f t="shared" si="0"/>
        <v>0</v>
      </c>
      <c r="S5" s="56"/>
      <c r="T5" s="56"/>
      <c r="U5" s="147"/>
      <c r="V5" s="361"/>
      <c r="W5" s="79">
        <f>IF(Y$1="Rejected",P5,IF(Z5="",P5,SUM(P5,Z5)))</f>
        <v>0</v>
      </c>
      <c r="X5" s="79">
        <f>IF(Y$1="Rejected",Q5,IF(AA5="",Q5,SUM(Q5,AA5)))</f>
        <v>0</v>
      </c>
      <c r="Y5" s="110">
        <f t="shared" si="1"/>
        <v>0</v>
      </c>
      <c r="Z5" s="56"/>
      <c r="AA5" s="56"/>
      <c r="AB5" s="147"/>
      <c r="AC5" s="361"/>
      <c r="AD5" s="79">
        <f>IF(AF$1="Rejected",W5,IF(AG5="",W5,SUM(W5,AG5)))</f>
        <v>0</v>
      </c>
      <c r="AE5" s="79">
        <f>IF(AF$1="Rejected",X5,IF(AH5="",X5,SUM(X5,AH5)))</f>
        <v>0</v>
      </c>
      <c r="AF5" s="110">
        <f t="shared" si="2"/>
        <v>0</v>
      </c>
      <c r="AG5" s="56"/>
      <c r="AH5" s="56"/>
      <c r="AI5" s="147"/>
      <c r="AJ5" s="361"/>
      <c r="AK5" s="79">
        <f>IF(AM$1="Rejected",AD5,IF(AN5="",AD5,SUM(AD5,AN5)))</f>
        <v>0</v>
      </c>
      <c r="AL5" s="79">
        <f>IF(AM$1="Rejected",AE5,IF(AO5="",AE5,SUM(AE5,AO5)))</f>
        <v>0</v>
      </c>
      <c r="AM5" s="110">
        <f t="shared" si="3"/>
        <v>0</v>
      </c>
      <c r="AN5" s="56"/>
      <c r="AO5" s="56"/>
      <c r="AP5" s="147"/>
      <c r="AQ5" s="361"/>
      <c r="AR5" s="79">
        <f>IF(AT$1="Rejected",AK5,IF(AU5="",AK5,SUM(AK5,AU5)))</f>
        <v>0</v>
      </c>
      <c r="AS5" s="79">
        <f>IF(AT$1="Rejected",AL5,IF(AV5="",AL5,SUM(AL5,AV5)))</f>
        <v>0</v>
      </c>
      <c r="AT5" s="110">
        <f t="shared" si="4"/>
        <v>0</v>
      </c>
      <c r="AU5" s="56"/>
      <c r="AV5" s="56"/>
      <c r="AW5" s="147"/>
      <c r="AX5" s="361"/>
      <c r="AY5" s="79">
        <f>IF(BA$1="Rejected",AR5,IF(BB5="",AR5,SUM(AR5,BB5)))</f>
        <v>0</v>
      </c>
      <c r="AZ5" s="79">
        <f>IF(BA$1="Rejected",AS5,IF(BC5="",AS5,SUM(AS5,BC5)))</f>
        <v>0</v>
      </c>
      <c r="BA5" s="110">
        <f t="shared" si="5"/>
        <v>0</v>
      </c>
      <c r="BB5" s="56"/>
      <c r="BC5" s="56"/>
      <c r="BD5" s="147"/>
      <c r="BE5" s="361"/>
      <c r="BF5" s="79">
        <f>IF(BH$1="Rejected",AY5,IF(BI5="",AY5,SUM(AY5,BI5)))</f>
        <v>0</v>
      </c>
      <c r="BG5" s="79">
        <f>IF(BH$1="Rejected",AZ5,IF(BJ5="",AZ5,SUM(AZ5,BJ5)))</f>
        <v>0</v>
      </c>
      <c r="BH5" s="110">
        <f t="shared" si="6"/>
        <v>0</v>
      </c>
      <c r="BI5" s="56"/>
      <c r="BJ5" s="56"/>
      <c r="BK5" s="147"/>
      <c r="BL5" s="361"/>
      <c r="BM5" s="79">
        <f>IF(BO$1="Rejected",BF5,IF(BP5="",BF5,SUM(BF5,BP5)))</f>
        <v>0</v>
      </c>
      <c r="BN5" s="79">
        <f>IF(BO$1="Rejected",BG5,IF(BQ5="",BG5,SUM(BG5,BQ5)))</f>
        <v>0</v>
      </c>
      <c r="BO5" s="110">
        <f t="shared" si="7"/>
        <v>0</v>
      </c>
      <c r="BP5" s="56"/>
      <c r="BQ5" s="56"/>
      <c r="BR5" s="147"/>
      <c r="BS5" s="361"/>
      <c r="BT5" s="79">
        <f>IF(BV$1="Rejected",BM5,IF(BW5="",BM5,SUM(BM5,BW5)))</f>
        <v>0</v>
      </c>
      <c r="BU5" s="79">
        <f>IF(BV$1="Rejected",BN5,IF(BX5="",BN5,SUM(BN5,BX5)))</f>
        <v>0</v>
      </c>
      <c r="BV5" s="110">
        <f t="shared" si="8"/>
        <v>0</v>
      </c>
      <c r="BW5" s="56"/>
      <c r="BX5" s="56"/>
      <c r="BY5" s="147"/>
      <c r="BZ5" s="361"/>
      <c r="CA5" s="79">
        <f>IF(CC$1="Rejected",BT5,IF(CD5="",BT5,SUM(BT5,CD5)))</f>
        <v>0</v>
      </c>
      <c r="CB5" s="79">
        <f>IF(CC$1="Rejected",BU5,IF(CE5="",BU5,SUM(BU5,CE5)))</f>
        <v>0</v>
      </c>
      <c r="CC5" s="110">
        <f t="shared" si="9"/>
        <v>0</v>
      </c>
      <c r="CD5" s="56"/>
      <c r="CE5" s="56"/>
      <c r="CF5" s="147"/>
      <c r="CG5" s="361"/>
      <c r="CH5" s="79">
        <f>IF(CJ$1="Rejected",CA5,IF(CK5="",CA5,SUM(CA5,CK5)))</f>
        <v>0</v>
      </c>
      <c r="CI5" s="79">
        <f>IF(CJ$1="Rejected",CB5,IF(CL5="",CB5,SUM(CB5,CL5)))</f>
        <v>0</v>
      </c>
      <c r="CJ5" s="110">
        <f t="shared" si="10"/>
        <v>0</v>
      </c>
      <c r="CK5" s="56"/>
      <c r="CL5" s="56"/>
      <c r="CM5" s="147"/>
      <c r="CN5" s="361"/>
      <c r="CO5" s="79">
        <f>IF(CQ$1="Rejected",CH5,IF(CR5="",CH5,SUM(CH5,CR5)))</f>
        <v>0</v>
      </c>
      <c r="CP5" s="79">
        <f>IF(CQ$1="Rejected",CI5,IF(CS5="",CI5,SUM(CI5,CS5)))</f>
        <v>0</v>
      </c>
      <c r="CQ5" s="110">
        <f t="shared" si="11"/>
        <v>0</v>
      </c>
      <c r="CR5" s="56"/>
      <c r="CS5" s="56"/>
      <c r="CT5" s="147"/>
      <c r="CU5" s="361"/>
      <c r="CV5" s="79">
        <f>IF(CX$1="Rejected",CO5,IF(CY5="",CO5,SUM(CO5,CY5)))</f>
        <v>0</v>
      </c>
      <c r="CW5" s="79">
        <f>IF(CX$1="Rejected",CP5,IF(CZ5="",CP5,SUM(CP5,CZ5)))</f>
        <v>0</v>
      </c>
      <c r="CX5" s="110">
        <f t="shared" si="12"/>
        <v>0</v>
      </c>
      <c r="CY5" s="56"/>
      <c r="CZ5" s="56"/>
      <c r="DA5" s="147"/>
      <c r="DB5" s="361"/>
      <c r="DC5" s="79">
        <f>IF(DE$1="Rejected",CV5,IF(DF5="",CV5,SUM(CV5,DF5)))</f>
        <v>0</v>
      </c>
      <c r="DD5" s="79">
        <f>IF(DE$1="Rejected",CW5,IF(DG5="",CW5,SUM(CW5,DG5)))</f>
        <v>0</v>
      </c>
      <c r="DE5" s="110">
        <f t="shared" si="13"/>
        <v>0</v>
      </c>
      <c r="DF5" s="56"/>
      <c r="DG5" s="56"/>
      <c r="DH5" s="147"/>
      <c r="DI5" s="361"/>
      <c r="DJ5" s="79">
        <f>IF(DL$1="Rejected",DC5,IF(DM5="",DC5,SUM(DC5,DM5)))</f>
        <v>0</v>
      </c>
      <c r="DK5" s="79">
        <f>IF(DL$1="Rejected",DD5,IF(DN5="",DD5,SUM(DD5,DN5)))</f>
        <v>0</v>
      </c>
      <c r="DL5" s="110">
        <f t="shared" si="14"/>
        <v>0</v>
      </c>
      <c r="DM5" s="56"/>
      <c r="DN5" s="56"/>
      <c r="DO5" s="147"/>
      <c r="DP5" s="361"/>
      <c r="DQ5" s="79">
        <f>IF(DS$1="Rejected",DJ5,IF(DT5="",DJ5,SUM(DJ5,DT5)))</f>
        <v>0</v>
      </c>
      <c r="DR5" s="79">
        <f>IF(DS$1="Rejected",DK5,IF(DU5="",DK5,SUM(DK5,DU5)))</f>
        <v>0</v>
      </c>
      <c r="DS5" s="110">
        <f t="shared" si="15"/>
        <v>0</v>
      </c>
      <c r="DT5" s="56"/>
      <c r="DU5" s="56"/>
      <c r="DV5" s="147"/>
    </row>
    <row r="6" spans="1:126" x14ac:dyDescent="0.2">
      <c r="A6" s="121" t="s">
        <v>142</v>
      </c>
      <c r="B6" s="56"/>
      <c r="C6" s="56"/>
      <c r="D6" s="110">
        <f>B6+C6</f>
        <v>0</v>
      </c>
      <c r="E6" s="147"/>
      <c r="F6" s="18"/>
      <c r="G6" s="18"/>
      <c r="H6" s="361" t="s">
        <v>541</v>
      </c>
      <c r="I6" s="79">
        <f>IF(K$1="Rejected",B6,IF(L6="",B6,SUM(B6,L6)))</f>
        <v>0</v>
      </c>
      <c r="J6" s="79">
        <f>IF(K$1="Rejected",C6,IF(M6="",C6,SUM(C6,M6)))</f>
        <v>0</v>
      </c>
      <c r="K6" s="110">
        <f>IF(I$1="","",SUM(I6:J6))</f>
        <v>0</v>
      </c>
      <c r="L6" s="56"/>
      <c r="M6" s="56"/>
      <c r="N6" s="147"/>
      <c r="O6" s="361" t="s">
        <v>541</v>
      </c>
      <c r="P6" s="79">
        <f>IF(R$1="Rejected",I6,IF(S6="",I6,SUM(I6,S6)))</f>
        <v>0</v>
      </c>
      <c r="Q6" s="79">
        <f>IF(R$1="Rejected",J6,IF(T6="",J6,SUM(J6,T6)))</f>
        <v>0</v>
      </c>
      <c r="R6" s="110">
        <f t="shared" si="0"/>
        <v>0</v>
      </c>
      <c r="S6" s="56"/>
      <c r="T6" s="56"/>
      <c r="U6" s="147"/>
      <c r="V6" s="361"/>
      <c r="W6" s="79">
        <f>IF(Y$1="Rejected",P6,IF(Z6="",P6,SUM(P6,Z6)))</f>
        <v>0</v>
      </c>
      <c r="X6" s="79">
        <f>IF(Y$1="Rejected",Q6,IF(AA6="",Q6,SUM(Q6,AA6)))</f>
        <v>0</v>
      </c>
      <c r="Y6" s="110">
        <f t="shared" si="1"/>
        <v>0</v>
      </c>
      <c r="Z6" s="56"/>
      <c r="AA6" s="56"/>
      <c r="AB6" s="147"/>
      <c r="AC6" s="361"/>
      <c r="AD6" s="79">
        <f>IF(AF$1="Rejected",W6,IF(AG6="",W6,SUM(W6,AG6)))</f>
        <v>0</v>
      </c>
      <c r="AE6" s="79">
        <f>IF(AF$1="Rejected",X6,IF(AH6="",X6,SUM(X6,AH6)))</f>
        <v>0</v>
      </c>
      <c r="AF6" s="110">
        <f t="shared" si="2"/>
        <v>0</v>
      </c>
      <c r="AG6" s="56"/>
      <c r="AH6" s="56"/>
      <c r="AI6" s="147"/>
      <c r="AJ6" s="361"/>
      <c r="AK6" s="79">
        <f>IF(AM$1="Rejected",AD6,IF(AN6="",AD6,SUM(AD6,AN6)))</f>
        <v>0</v>
      </c>
      <c r="AL6" s="79">
        <f>IF(AM$1="Rejected",AE6,IF(AO6="",AE6,SUM(AE6,AO6)))</f>
        <v>0</v>
      </c>
      <c r="AM6" s="110">
        <f t="shared" si="3"/>
        <v>0</v>
      </c>
      <c r="AN6" s="56"/>
      <c r="AO6" s="56"/>
      <c r="AP6" s="147"/>
      <c r="AQ6" s="361"/>
      <c r="AR6" s="79">
        <f>IF(AT$1="Rejected",AK6,IF(AU6="",AK6,SUM(AK6,AU6)))</f>
        <v>0</v>
      </c>
      <c r="AS6" s="79">
        <f>IF(AT$1="Rejected",AL6,IF(AV6="",AL6,SUM(AL6,AV6)))</f>
        <v>0</v>
      </c>
      <c r="AT6" s="110">
        <f t="shared" si="4"/>
        <v>0</v>
      </c>
      <c r="AU6" s="56"/>
      <c r="AV6" s="56"/>
      <c r="AW6" s="147"/>
      <c r="AX6" s="361"/>
      <c r="AY6" s="79">
        <f>IF(BA$1="Rejected",AR6,IF(BB6="",AR6,SUM(AR6,BB6)))</f>
        <v>0</v>
      </c>
      <c r="AZ6" s="79">
        <f>IF(BA$1="Rejected",AS6,IF(BC6="",AS6,SUM(AS6,BC6)))</f>
        <v>0</v>
      </c>
      <c r="BA6" s="110">
        <f t="shared" si="5"/>
        <v>0</v>
      </c>
      <c r="BB6" s="56"/>
      <c r="BC6" s="56"/>
      <c r="BD6" s="147"/>
      <c r="BE6" s="361"/>
      <c r="BF6" s="79">
        <f>IF(BH$1="Rejected",AY6,IF(BI6="",AY6,SUM(AY6,BI6)))</f>
        <v>0</v>
      </c>
      <c r="BG6" s="79">
        <f>IF(BH$1="Rejected",AZ6,IF(BJ6="",AZ6,SUM(AZ6,BJ6)))</f>
        <v>0</v>
      </c>
      <c r="BH6" s="110">
        <f t="shared" si="6"/>
        <v>0</v>
      </c>
      <c r="BI6" s="56"/>
      <c r="BJ6" s="56"/>
      <c r="BK6" s="147"/>
      <c r="BL6" s="361"/>
      <c r="BM6" s="79">
        <f>IF(BO$1="Rejected",BF6,IF(BP6="",BF6,SUM(BF6,BP6)))</f>
        <v>0</v>
      </c>
      <c r="BN6" s="79">
        <f>IF(BO$1="Rejected",BG6,IF(BQ6="",BG6,SUM(BG6,BQ6)))</f>
        <v>0</v>
      </c>
      <c r="BO6" s="110">
        <f t="shared" si="7"/>
        <v>0</v>
      </c>
      <c r="BP6" s="56"/>
      <c r="BQ6" s="56"/>
      <c r="BR6" s="147"/>
      <c r="BS6" s="361"/>
      <c r="BT6" s="79">
        <f>IF(BV$1="Rejected",BM6,IF(BW6="",BM6,SUM(BM6,BW6)))</f>
        <v>0</v>
      </c>
      <c r="BU6" s="79">
        <f>IF(BV$1="Rejected",BN6,IF(BX6="",BN6,SUM(BN6,BX6)))</f>
        <v>0</v>
      </c>
      <c r="BV6" s="110">
        <f t="shared" si="8"/>
        <v>0</v>
      </c>
      <c r="BW6" s="56"/>
      <c r="BX6" s="56"/>
      <c r="BY6" s="147"/>
      <c r="BZ6" s="361"/>
      <c r="CA6" s="79">
        <f>IF(CC$1="Rejected",BT6,IF(CD6="",BT6,SUM(BT6,CD6)))</f>
        <v>0</v>
      </c>
      <c r="CB6" s="79">
        <f>IF(CC$1="Rejected",BU6,IF(CE6="",BU6,SUM(BU6,CE6)))</f>
        <v>0</v>
      </c>
      <c r="CC6" s="110">
        <f t="shared" si="9"/>
        <v>0</v>
      </c>
      <c r="CD6" s="56"/>
      <c r="CE6" s="56"/>
      <c r="CF6" s="147"/>
      <c r="CG6" s="361"/>
      <c r="CH6" s="79">
        <f>IF(CJ$1="Rejected",CA6,IF(CK6="",CA6,SUM(CA6,CK6)))</f>
        <v>0</v>
      </c>
      <c r="CI6" s="79">
        <f>IF(CJ$1="Rejected",CB6,IF(CL6="",CB6,SUM(CB6,CL6)))</f>
        <v>0</v>
      </c>
      <c r="CJ6" s="110">
        <f t="shared" si="10"/>
        <v>0</v>
      </c>
      <c r="CK6" s="56"/>
      <c r="CL6" s="56"/>
      <c r="CM6" s="147"/>
      <c r="CN6" s="361"/>
      <c r="CO6" s="79">
        <f>IF(CQ$1="Rejected",CH6,IF(CR6="",CH6,SUM(CH6,CR6)))</f>
        <v>0</v>
      </c>
      <c r="CP6" s="79">
        <f>IF(CQ$1="Rejected",CI6,IF(CS6="",CI6,SUM(CI6,CS6)))</f>
        <v>0</v>
      </c>
      <c r="CQ6" s="110">
        <f t="shared" si="11"/>
        <v>0</v>
      </c>
      <c r="CR6" s="56"/>
      <c r="CS6" s="56"/>
      <c r="CT6" s="147"/>
      <c r="CU6" s="361"/>
      <c r="CV6" s="79">
        <f>IF(CX$1="Rejected",CO6,IF(CY6="",CO6,SUM(CO6,CY6)))</f>
        <v>0</v>
      </c>
      <c r="CW6" s="79">
        <f>IF(CX$1="Rejected",CP6,IF(CZ6="",CP6,SUM(CP6,CZ6)))</f>
        <v>0</v>
      </c>
      <c r="CX6" s="110">
        <f t="shared" si="12"/>
        <v>0</v>
      </c>
      <c r="CY6" s="56"/>
      <c r="CZ6" s="56"/>
      <c r="DA6" s="147"/>
      <c r="DB6" s="361"/>
      <c r="DC6" s="79">
        <f>IF(DE$1="Rejected",CV6,IF(DF6="",CV6,SUM(CV6,DF6)))</f>
        <v>0</v>
      </c>
      <c r="DD6" s="79">
        <f>IF(DE$1="Rejected",CW6,IF(DG6="",CW6,SUM(CW6,DG6)))</f>
        <v>0</v>
      </c>
      <c r="DE6" s="110">
        <f t="shared" si="13"/>
        <v>0</v>
      </c>
      <c r="DF6" s="56"/>
      <c r="DG6" s="56"/>
      <c r="DH6" s="147"/>
      <c r="DI6" s="361"/>
      <c r="DJ6" s="79">
        <f>IF(DL$1="Rejected",DC6,IF(DM6="",DC6,SUM(DC6,DM6)))</f>
        <v>0</v>
      </c>
      <c r="DK6" s="79">
        <f>IF(DL$1="Rejected",DD6,IF(DN6="",DD6,SUM(DD6,DN6)))</f>
        <v>0</v>
      </c>
      <c r="DL6" s="110">
        <f t="shared" si="14"/>
        <v>0</v>
      </c>
      <c r="DM6" s="56"/>
      <c r="DN6" s="56"/>
      <c r="DO6" s="147"/>
      <c r="DP6" s="361"/>
      <c r="DQ6" s="79">
        <f>IF(DS$1="Rejected",DJ6,IF(DT6="",DJ6,SUM(DJ6,DT6)))</f>
        <v>0</v>
      </c>
      <c r="DR6" s="79">
        <f>IF(DS$1="Rejected",DK6,IF(DU6="",DK6,SUM(DK6,DU6)))</f>
        <v>0</v>
      </c>
      <c r="DS6" s="110">
        <f t="shared" si="15"/>
        <v>0</v>
      </c>
      <c r="DT6" s="56"/>
      <c r="DU6" s="56"/>
      <c r="DV6" s="147"/>
    </row>
    <row r="7" spans="1:126" x14ac:dyDescent="0.2">
      <c r="A7" s="121" t="s">
        <v>142</v>
      </c>
      <c r="B7" s="56"/>
      <c r="C7" s="56"/>
      <c r="D7" s="110">
        <f>B7+C7</f>
        <v>0</v>
      </c>
      <c r="E7" s="147"/>
      <c r="F7" s="18"/>
      <c r="G7" s="18"/>
      <c r="H7" s="361" t="s">
        <v>541</v>
      </c>
      <c r="I7" s="79">
        <f>IF(K$1="Rejected",B7,IF(L7="",B7,SUM(B7,L7)))</f>
        <v>0</v>
      </c>
      <c r="J7" s="79">
        <f>IF(K$1="Rejected",C7,IF(M7="",C7,SUM(C7,M7)))</f>
        <v>0</v>
      </c>
      <c r="K7" s="110">
        <f>IF(I$1="","",SUM(I7:J7))</f>
        <v>0</v>
      </c>
      <c r="L7" s="56"/>
      <c r="M7" s="56"/>
      <c r="N7" s="147"/>
      <c r="O7" s="361" t="s">
        <v>541</v>
      </c>
      <c r="P7" s="79">
        <f>IF(R$1="Rejected",I7,IF(S7="",I7,SUM(I7,S7)))</f>
        <v>0</v>
      </c>
      <c r="Q7" s="79">
        <f>IF(R$1="Rejected",J7,IF(T7="",J7,SUM(J7,T7)))</f>
        <v>0</v>
      </c>
      <c r="R7" s="110">
        <f t="shared" si="0"/>
        <v>0</v>
      </c>
      <c r="S7" s="56"/>
      <c r="T7" s="56"/>
      <c r="U7" s="147"/>
      <c r="V7" s="361"/>
      <c r="W7" s="79">
        <f>IF(Y$1="Rejected",P7,IF(Z7="",P7,SUM(P7,Z7)))</f>
        <v>0</v>
      </c>
      <c r="X7" s="79">
        <f>IF(Y$1="Rejected",Q7,IF(AA7="",Q7,SUM(Q7,AA7)))</f>
        <v>0</v>
      </c>
      <c r="Y7" s="110">
        <f t="shared" si="1"/>
        <v>0</v>
      </c>
      <c r="Z7" s="56"/>
      <c r="AA7" s="56"/>
      <c r="AB7" s="147"/>
      <c r="AC7" s="361"/>
      <c r="AD7" s="79">
        <f>IF(AF$1="Rejected",W7,IF(AG7="",W7,SUM(W7,AG7)))</f>
        <v>0</v>
      </c>
      <c r="AE7" s="79">
        <f>IF(AF$1="Rejected",X7,IF(AH7="",X7,SUM(X7,AH7)))</f>
        <v>0</v>
      </c>
      <c r="AF7" s="110">
        <f t="shared" si="2"/>
        <v>0</v>
      </c>
      <c r="AG7" s="56"/>
      <c r="AH7" s="56"/>
      <c r="AI7" s="147"/>
      <c r="AJ7" s="361"/>
      <c r="AK7" s="79">
        <f>IF(AM$1="Rejected",AD7,IF(AN7="",AD7,SUM(AD7,AN7)))</f>
        <v>0</v>
      </c>
      <c r="AL7" s="79">
        <f>IF(AM$1="Rejected",AE7,IF(AO7="",AE7,SUM(AE7,AO7)))</f>
        <v>0</v>
      </c>
      <c r="AM7" s="110">
        <f t="shared" si="3"/>
        <v>0</v>
      </c>
      <c r="AN7" s="56"/>
      <c r="AO7" s="56"/>
      <c r="AP7" s="147"/>
      <c r="AQ7" s="361"/>
      <c r="AR7" s="79">
        <f>IF(AT$1="Rejected",AK7,IF(AU7="",AK7,SUM(AK7,AU7)))</f>
        <v>0</v>
      </c>
      <c r="AS7" s="79">
        <f>IF(AT$1="Rejected",AL7,IF(AV7="",AL7,SUM(AL7,AV7)))</f>
        <v>0</v>
      </c>
      <c r="AT7" s="110">
        <f t="shared" si="4"/>
        <v>0</v>
      </c>
      <c r="AU7" s="56"/>
      <c r="AV7" s="56"/>
      <c r="AW7" s="147"/>
      <c r="AX7" s="361"/>
      <c r="AY7" s="79">
        <f>IF(BA$1="Rejected",AR7,IF(BB7="",AR7,SUM(AR7,BB7)))</f>
        <v>0</v>
      </c>
      <c r="AZ7" s="79">
        <f>IF(BA$1="Rejected",AS7,IF(BC7="",AS7,SUM(AS7,BC7)))</f>
        <v>0</v>
      </c>
      <c r="BA7" s="110">
        <f t="shared" si="5"/>
        <v>0</v>
      </c>
      <c r="BB7" s="56"/>
      <c r="BC7" s="56"/>
      <c r="BD7" s="147"/>
      <c r="BE7" s="361"/>
      <c r="BF7" s="79">
        <f>IF(BH$1="Rejected",AY7,IF(BI7="",AY7,SUM(AY7,BI7)))</f>
        <v>0</v>
      </c>
      <c r="BG7" s="79">
        <f>IF(BH$1="Rejected",AZ7,IF(BJ7="",AZ7,SUM(AZ7,BJ7)))</f>
        <v>0</v>
      </c>
      <c r="BH7" s="110">
        <f t="shared" si="6"/>
        <v>0</v>
      </c>
      <c r="BI7" s="56"/>
      <c r="BJ7" s="56"/>
      <c r="BK7" s="147"/>
      <c r="BL7" s="361"/>
      <c r="BM7" s="79">
        <f>IF(BO$1="Rejected",BF7,IF(BP7="",BF7,SUM(BF7,BP7)))</f>
        <v>0</v>
      </c>
      <c r="BN7" s="79">
        <f>IF(BO$1="Rejected",BG7,IF(BQ7="",BG7,SUM(BG7,BQ7)))</f>
        <v>0</v>
      </c>
      <c r="BO7" s="110">
        <f t="shared" si="7"/>
        <v>0</v>
      </c>
      <c r="BP7" s="56"/>
      <c r="BQ7" s="56"/>
      <c r="BR7" s="147"/>
      <c r="BS7" s="361"/>
      <c r="BT7" s="79">
        <f>IF(BV$1="Rejected",BM7,IF(BW7="",BM7,SUM(BM7,BW7)))</f>
        <v>0</v>
      </c>
      <c r="BU7" s="79">
        <f>IF(BV$1="Rejected",BN7,IF(BX7="",BN7,SUM(BN7,BX7)))</f>
        <v>0</v>
      </c>
      <c r="BV7" s="110">
        <f t="shared" si="8"/>
        <v>0</v>
      </c>
      <c r="BW7" s="56"/>
      <c r="BX7" s="56"/>
      <c r="BY7" s="147"/>
      <c r="BZ7" s="361"/>
      <c r="CA7" s="79">
        <f>IF(CC$1="Rejected",BT7,IF(CD7="",BT7,SUM(BT7,CD7)))</f>
        <v>0</v>
      </c>
      <c r="CB7" s="79">
        <f>IF(CC$1="Rejected",BU7,IF(CE7="",BU7,SUM(BU7,CE7)))</f>
        <v>0</v>
      </c>
      <c r="CC7" s="110">
        <f t="shared" si="9"/>
        <v>0</v>
      </c>
      <c r="CD7" s="56"/>
      <c r="CE7" s="56"/>
      <c r="CF7" s="147"/>
      <c r="CG7" s="361"/>
      <c r="CH7" s="79">
        <f>IF(CJ$1="Rejected",CA7,IF(CK7="",CA7,SUM(CA7,CK7)))</f>
        <v>0</v>
      </c>
      <c r="CI7" s="79">
        <f>IF(CJ$1="Rejected",CB7,IF(CL7="",CB7,SUM(CB7,CL7)))</f>
        <v>0</v>
      </c>
      <c r="CJ7" s="110">
        <f t="shared" si="10"/>
        <v>0</v>
      </c>
      <c r="CK7" s="56"/>
      <c r="CL7" s="56"/>
      <c r="CM7" s="147"/>
      <c r="CN7" s="361"/>
      <c r="CO7" s="79">
        <f>IF(CQ$1="Rejected",CH7,IF(CR7="",CH7,SUM(CH7,CR7)))</f>
        <v>0</v>
      </c>
      <c r="CP7" s="79">
        <f>IF(CQ$1="Rejected",CI7,IF(CS7="",CI7,SUM(CI7,CS7)))</f>
        <v>0</v>
      </c>
      <c r="CQ7" s="110">
        <f t="shared" si="11"/>
        <v>0</v>
      </c>
      <c r="CR7" s="56"/>
      <c r="CS7" s="56"/>
      <c r="CT7" s="147"/>
      <c r="CU7" s="361"/>
      <c r="CV7" s="79">
        <f>IF(CX$1="Rejected",CO7,IF(CY7="",CO7,SUM(CO7,CY7)))</f>
        <v>0</v>
      </c>
      <c r="CW7" s="79">
        <f>IF(CX$1="Rejected",CP7,IF(CZ7="",CP7,SUM(CP7,CZ7)))</f>
        <v>0</v>
      </c>
      <c r="CX7" s="110">
        <f t="shared" si="12"/>
        <v>0</v>
      </c>
      <c r="CY7" s="56"/>
      <c r="CZ7" s="56"/>
      <c r="DA7" s="147"/>
      <c r="DB7" s="361"/>
      <c r="DC7" s="79">
        <f>IF(DE$1="Rejected",CV7,IF(DF7="",CV7,SUM(CV7,DF7)))</f>
        <v>0</v>
      </c>
      <c r="DD7" s="79">
        <f>IF(DE$1="Rejected",CW7,IF(DG7="",CW7,SUM(CW7,DG7)))</f>
        <v>0</v>
      </c>
      <c r="DE7" s="110">
        <f t="shared" si="13"/>
        <v>0</v>
      </c>
      <c r="DF7" s="56"/>
      <c r="DG7" s="56"/>
      <c r="DH7" s="147"/>
      <c r="DI7" s="361"/>
      <c r="DJ7" s="79">
        <f>IF(DL$1="Rejected",DC7,IF(DM7="",DC7,SUM(DC7,DM7)))</f>
        <v>0</v>
      </c>
      <c r="DK7" s="79">
        <f>IF(DL$1="Rejected",DD7,IF(DN7="",DD7,SUM(DD7,DN7)))</f>
        <v>0</v>
      </c>
      <c r="DL7" s="110">
        <f t="shared" si="14"/>
        <v>0</v>
      </c>
      <c r="DM7" s="56"/>
      <c r="DN7" s="56"/>
      <c r="DO7" s="147"/>
      <c r="DP7" s="361"/>
      <c r="DQ7" s="79">
        <f>IF(DS$1="Rejected",DJ7,IF(DT7="",DJ7,SUM(DJ7,DT7)))</f>
        <v>0</v>
      </c>
      <c r="DR7" s="79">
        <f>IF(DS$1="Rejected",DK7,IF(DU7="",DK7,SUM(DK7,DU7)))</f>
        <v>0</v>
      </c>
      <c r="DS7" s="110">
        <f t="shared" si="15"/>
        <v>0</v>
      </c>
      <c r="DT7" s="56"/>
      <c r="DU7" s="56"/>
      <c r="DV7" s="147"/>
    </row>
    <row r="8" spans="1:126" x14ac:dyDescent="0.2">
      <c r="A8" s="121" t="s">
        <v>142</v>
      </c>
      <c r="B8" s="56"/>
      <c r="C8" s="56"/>
      <c r="D8" s="110">
        <f>B8+C8</f>
        <v>0</v>
      </c>
      <c r="E8" s="147"/>
      <c r="F8" s="18"/>
      <c r="G8" s="18"/>
      <c r="H8" s="361" t="s">
        <v>541</v>
      </c>
      <c r="I8" s="79">
        <f>IF(K$1="Rejected",B8,IF(L8="",B8,SUM(B8,L8)))</f>
        <v>0</v>
      </c>
      <c r="J8" s="79">
        <f>IF(K$1="Rejected",C8,IF(M8="",C8,SUM(C8,M8)))</f>
        <v>0</v>
      </c>
      <c r="K8" s="110">
        <f t="shared" ref="K8:K15" si="16">IF(I$1="","",SUM(I8:J8))</f>
        <v>0</v>
      </c>
      <c r="L8" s="56"/>
      <c r="M8" s="56"/>
      <c r="N8" s="147"/>
      <c r="O8" s="361" t="s">
        <v>541</v>
      </c>
      <c r="P8" s="79">
        <f>IF(R$1="Rejected",I8,IF(S8="",I8,SUM(I8,S8)))</f>
        <v>0</v>
      </c>
      <c r="Q8" s="79">
        <f>IF(R$1="Rejected",J8,IF(T8="",J8,SUM(J8,T8)))</f>
        <v>0</v>
      </c>
      <c r="R8" s="110">
        <f t="shared" si="0"/>
        <v>0</v>
      </c>
      <c r="S8" s="56"/>
      <c r="T8" s="56"/>
      <c r="U8" s="147"/>
      <c r="V8" s="361"/>
      <c r="W8" s="79">
        <f>IF(Y$1="Rejected",P8,IF(Z8="",P8,SUM(P8,Z8)))</f>
        <v>0</v>
      </c>
      <c r="X8" s="79">
        <f>IF(Y$1="Rejected",Q8,IF(AA8="",Q8,SUM(Q8,AA8)))</f>
        <v>0</v>
      </c>
      <c r="Y8" s="110">
        <f t="shared" si="1"/>
        <v>0</v>
      </c>
      <c r="Z8" s="56"/>
      <c r="AA8" s="56"/>
      <c r="AB8" s="147"/>
      <c r="AC8" s="361"/>
      <c r="AD8" s="79">
        <f>IF(AF$1="Rejected",W8,IF(AG8="",W8,SUM(W8,AG8)))</f>
        <v>0</v>
      </c>
      <c r="AE8" s="79">
        <f>IF(AF$1="Rejected",X8,IF(AH8="",X8,SUM(X8,AH8)))</f>
        <v>0</v>
      </c>
      <c r="AF8" s="110">
        <f t="shared" si="2"/>
        <v>0</v>
      </c>
      <c r="AG8" s="56"/>
      <c r="AH8" s="56"/>
      <c r="AI8" s="147"/>
      <c r="AJ8" s="361"/>
      <c r="AK8" s="79">
        <f>IF(AM$1="Rejected",AD8,IF(AN8="",AD8,SUM(AD8,AN8)))</f>
        <v>0</v>
      </c>
      <c r="AL8" s="79">
        <f>IF(AM$1="Rejected",AE8,IF(AO8="",AE8,SUM(AE8,AO8)))</f>
        <v>0</v>
      </c>
      <c r="AM8" s="110">
        <f t="shared" si="3"/>
        <v>0</v>
      </c>
      <c r="AN8" s="56"/>
      <c r="AO8" s="56"/>
      <c r="AP8" s="147"/>
      <c r="AQ8" s="361"/>
      <c r="AR8" s="79">
        <f>IF(AT$1="Rejected",AK8,IF(AU8="",AK8,SUM(AK8,AU8)))</f>
        <v>0</v>
      </c>
      <c r="AS8" s="79">
        <f>IF(AT$1="Rejected",AL8,IF(AV8="",AL8,SUM(AL8,AV8)))</f>
        <v>0</v>
      </c>
      <c r="AT8" s="110">
        <f t="shared" si="4"/>
        <v>0</v>
      </c>
      <c r="AU8" s="56"/>
      <c r="AV8" s="56"/>
      <c r="AW8" s="147"/>
      <c r="AX8" s="361"/>
      <c r="AY8" s="79">
        <f>IF(BA$1="Rejected",AR8,IF(BB8="",AR8,SUM(AR8,BB8)))</f>
        <v>0</v>
      </c>
      <c r="AZ8" s="79">
        <f>IF(BA$1="Rejected",AS8,IF(BC8="",AS8,SUM(AS8,BC8)))</f>
        <v>0</v>
      </c>
      <c r="BA8" s="110">
        <f t="shared" si="5"/>
        <v>0</v>
      </c>
      <c r="BB8" s="56"/>
      <c r="BC8" s="56"/>
      <c r="BD8" s="147"/>
      <c r="BE8" s="361"/>
      <c r="BF8" s="79">
        <f>IF(BH$1="Rejected",AY8,IF(BI8="",AY8,SUM(AY8,BI8)))</f>
        <v>0</v>
      </c>
      <c r="BG8" s="79">
        <f>IF(BH$1="Rejected",AZ8,IF(BJ8="",AZ8,SUM(AZ8,BJ8)))</f>
        <v>0</v>
      </c>
      <c r="BH8" s="110">
        <f t="shared" si="6"/>
        <v>0</v>
      </c>
      <c r="BI8" s="56"/>
      <c r="BJ8" s="56"/>
      <c r="BK8" s="147"/>
      <c r="BL8" s="361"/>
      <c r="BM8" s="79">
        <f>IF(BO$1="Rejected",BF8,IF(BP8="",BF8,SUM(BF8,BP8)))</f>
        <v>0</v>
      </c>
      <c r="BN8" s="79">
        <f>IF(BO$1="Rejected",BG8,IF(BQ8="",BG8,SUM(BG8,BQ8)))</f>
        <v>0</v>
      </c>
      <c r="BO8" s="110">
        <f t="shared" si="7"/>
        <v>0</v>
      </c>
      <c r="BP8" s="56"/>
      <c r="BQ8" s="56"/>
      <c r="BR8" s="147"/>
      <c r="BS8" s="361"/>
      <c r="BT8" s="79">
        <f>IF(BV$1="Rejected",BM8,IF(BW8="",BM8,SUM(BM8,BW8)))</f>
        <v>0</v>
      </c>
      <c r="BU8" s="79">
        <f>IF(BV$1="Rejected",BN8,IF(BX8="",BN8,SUM(BN8,BX8)))</f>
        <v>0</v>
      </c>
      <c r="BV8" s="110">
        <f t="shared" si="8"/>
        <v>0</v>
      </c>
      <c r="BW8" s="56"/>
      <c r="BX8" s="56"/>
      <c r="BY8" s="147"/>
      <c r="BZ8" s="361"/>
      <c r="CA8" s="79">
        <f>IF(CC$1="Rejected",BT8,IF(CD8="",BT8,SUM(BT8,CD8)))</f>
        <v>0</v>
      </c>
      <c r="CB8" s="79">
        <f>IF(CC$1="Rejected",BU8,IF(CE8="",BU8,SUM(BU8,CE8)))</f>
        <v>0</v>
      </c>
      <c r="CC8" s="110">
        <f t="shared" si="9"/>
        <v>0</v>
      </c>
      <c r="CD8" s="56"/>
      <c r="CE8" s="56"/>
      <c r="CF8" s="147"/>
      <c r="CG8" s="361"/>
      <c r="CH8" s="79">
        <f>IF(CJ$1="Rejected",CA8,IF(CK8="",CA8,SUM(CA8,CK8)))</f>
        <v>0</v>
      </c>
      <c r="CI8" s="79">
        <f>IF(CJ$1="Rejected",CB8,IF(CL8="",CB8,SUM(CB8,CL8)))</f>
        <v>0</v>
      </c>
      <c r="CJ8" s="110">
        <f t="shared" si="10"/>
        <v>0</v>
      </c>
      <c r="CK8" s="56"/>
      <c r="CL8" s="56"/>
      <c r="CM8" s="147"/>
      <c r="CN8" s="361"/>
      <c r="CO8" s="79">
        <f>IF(CQ$1="Rejected",CH8,IF(CR8="",CH8,SUM(CH8,CR8)))</f>
        <v>0</v>
      </c>
      <c r="CP8" s="79">
        <f>IF(CQ$1="Rejected",CI8,IF(CS8="",CI8,SUM(CI8,CS8)))</f>
        <v>0</v>
      </c>
      <c r="CQ8" s="110">
        <f t="shared" si="11"/>
        <v>0</v>
      </c>
      <c r="CR8" s="56"/>
      <c r="CS8" s="56"/>
      <c r="CT8" s="147"/>
      <c r="CU8" s="361"/>
      <c r="CV8" s="79">
        <f>IF(CX$1="Rejected",CO8,IF(CY8="",CO8,SUM(CO8,CY8)))</f>
        <v>0</v>
      </c>
      <c r="CW8" s="79">
        <f>IF(CX$1="Rejected",CP8,IF(CZ8="",CP8,SUM(CP8,CZ8)))</f>
        <v>0</v>
      </c>
      <c r="CX8" s="110">
        <f t="shared" si="12"/>
        <v>0</v>
      </c>
      <c r="CY8" s="56"/>
      <c r="CZ8" s="56"/>
      <c r="DA8" s="147"/>
      <c r="DB8" s="361"/>
      <c r="DC8" s="79">
        <f>IF(DE$1="Rejected",CV8,IF(DF8="",CV8,SUM(CV8,DF8)))</f>
        <v>0</v>
      </c>
      <c r="DD8" s="79">
        <f>IF(DE$1="Rejected",CW8,IF(DG8="",CW8,SUM(CW8,DG8)))</f>
        <v>0</v>
      </c>
      <c r="DE8" s="110">
        <f t="shared" si="13"/>
        <v>0</v>
      </c>
      <c r="DF8" s="56"/>
      <c r="DG8" s="56"/>
      <c r="DH8" s="147"/>
      <c r="DI8" s="361"/>
      <c r="DJ8" s="79">
        <f>IF(DL$1="Rejected",DC8,IF(DM8="",DC8,SUM(DC8,DM8)))</f>
        <v>0</v>
      </c>
      <c r="DK8" s="79">
        <f>IF(DL$1="Rejected",DD8,IF(DN8="",DD8,SUM(DD8,DN8)))</f>
        <v>0</v>
      </c>
      <c r="DL8" s="110">
        <f t="shared" si="14"/>
        <v>0</v>
      </c>
      <c r="DM8" s="56"/>
      <c r="DN8" s="56"/>
      <c r="DO8" s="147"/>
      <c r="DP8" s="361"/>
      <c r="DQ8" s="79">
        <f>IF(DS$1="Rejected",DJ8,IF(DT8="",DJ8,SUM(DJ8,DT8)))</f>
        <v>0</v>
      </c>
      <c r="DR8" s="79">
        <f>IF(DS$1="Rejected",DK8,IF(DU8="",DK8,SUM(DK8,DU8)))</f>
        <v>0</v>
      </c>
      <c r="DS8" s="110">
        <f t="shared" si="15"/>
        <v>0</v>
      </c>
      <c r="DT8" s="56"/>
      <c r="DU8" s="56"/>
      <c r="DV8" s="147"/>
    </row>
    <row r="9" spans="1:126" s="26" customFormat="1" ht="15" x14ac:dyDescent="0.25">
      <c r="A9" s="134" t="s">
        <v>525</v>
      </c>
      <c r="B9" s="133">
        <f>SUM(B4:B8)</f>
        <v>0</v>
      </c>
      <c r="C9" s="133">
        <f>SUM(C4:C8)</f>
        <v>0</v>
      </c>
      <c r="D9" s="133">
        <f>SUM(D4:D8)</f>
        <v>0</v>
      </c>
      <c r="E9" s="132" t="s">
        <v>522</v>
      </c>
      <c r="F9" s="18"/>
      <c r="G9" s="18"/>
      <c r="H9" s="361" t="s">
        <v>542</v>
      </c>
      <c r="I9" s="133">
        <f>IF(I$1=" ","",SUM(I4:I8))</f>
        <v>0</v>
      </c>
      <c r="J9" s="133">
        <f>IF(I$1=" ","",SUM(J4:J8))</f>
        <v>0</v>
      </c>
      <c r="K9" s="133">
        <f>IF(I$1="","",SUM(I9:J9))</f>
        <v>0</v>
      </c>
      <c r="L9" s="133">
        <f>IF(I$1="","",SUMIF($H3:$H9,MID($H9,3,10),L3:L9))</f>
        <v>0</v>
      </c>
      <c r="M9" s="133">
        <f>IF(I$1="","",SUMIF($H3:$H9,MID($H9,3,10),M3:M9))</f>
        <v>0</v>
      </c>
      <c r="N9" s="132"/>
      <c r="O9" s="361" t="s">
        <v>542</v>
      </c>
      <c r="P9" s="133">
        <f>IF(P$1=" ","",SUM(P4:P8))</f>
        <v>0</v>
      </c>
      <c r="Q9" s="133">
        <f>IF(P$1=" ","",SUM(Q4:Q8))</f>
        <v>0</v>
      </c>
      <c r="R9" s="133">
        <f t="shared" si="0"/>
        <v>0</v>
      </c>
      <c r="S9" s="133">
        <f>IF(P$1="","",SUMIF($H3:$H9,MID($H9,3,10),S3:S9))</f>
        <v>0</v>
      </c>
      <c r="T9" s="133">
        <f>IF(P$1="","",SUMIF($H3:$H9,MID($H9,3,10),T3:T9))</f>
        <v>0</v>
      </c>
      <c r="U9" s="132"/>
      <c r="V9" s="361"/>
      <c r="W9" s="133">
        <f>IF(W$1=" ","",SUM(W4:W8))</f>
        <v>0</v>
      </c>
      <c r="X9" s="133">
        <f>IF(W$1=" ","",SUM(X4:X8))</f>
        <v>0</v>
      </c>
      <c r="Y9" s="133">
        <f t="shared" si="1"/>
        <v>0</v>
      </c>
      <c r="Z9" s="133">
        <f>IF(W$1="","",SUMIF($H3:$H9,MID($H9,3,10),Z3:Z9))</f>
        <v>0</v>
      </c>
      <c r="AA9" s="133">
        <f>IF(W$1="","",SUMIF($H3:$H9,MID($H9,3,10),AA3:AA9))</f>
        <v>0</v>
      </c>
      <c r="AB9" s="132"/>
      <c r="AC9" s="361"/>
      <c r="AD9" s="133">
        <f>IF(AD$1=" ","",SUM(AD4:AD8))</f>
        <v>0</v>
      </c>
      <c r="AE9" s="133">
        <f>IF(AD$1=" ","",SUM(AE4:AE8))</f>
        <v>0</v>
      </c>
      <c r="AF9" s="133">
        <f t="shared" si="2"/>
        <v>0</v>
      </c>
      <c r="AG9" s="133">
        <f>IF(AD$1="","",SUMIF($H3:$H9,MID($H9,3,10),AG3:AG9))</f>
        <v>0</v>
      </c>
      <c r="AH9" s="133">
        <f>IF(AD$1="","",SUMIF($H3:$H9,MID($H9,3,10),AH3:AH9))</f>
        <v>0</v>
      </c>
      <c r="AI9" s="132"/>
      <c r="AJ9" s="361"/>
      <c r="AK9" s="133">
        <f>IF(AK$1=" ","",SUM(AK4:AK8))</f>
        <v>0</v>
      </c>
      <c r="AL9" s="133">
        <f>IF(AK$1=" ","",SUM(AL4:AL8))</f>
        <v>0</v>
      </c>
      <c r="AM9" s="133">
        <f t="shared" si="3"/>
        <v>0</v>
      </c>
      <c r="AN9" s="133">
        <f>IF(AK$1="","",SUMIF($H3:$H9,MID($H9,3,10),AN3:AN9))</f>
        <v>0</v>
      </c>
      <c r="AO9" s="133">
        <f>IF(AK$1="","",SUMIF($H3:$H9,MID($H9,3,10),AO3:AO9))</f>
        <v>0</v>
      </c>
      <c r="AP9" s="132"/>
      <c r="AQ9" s="361"/>
      <c r="AR9" s="133">
        <f>IF(AR$1=" ","",SUM(AR4:AR8))</f>
        <v>0</v>
      </c>
      <c r="AS9" s="133">
        <f>IF(AR$1=" ","",SUM(AS4:AS8))</f>
        <v>0</v>
      </c>
      <c r="AT9" s="133">
        <f t="shared" si="4"/>
        <v>0</v>
      </c>
      <c r="AU9" s="133">
        <f>IF(AR$1="","",SUMIF($H3:$H9,MID($H9,3,10),AU3:AU9))</f>
        <v>0</v>
      </c>
      <c r="AV9" s="133">
        <f>IF(AR$1="","",SUMIF($H3:$H9,MID($H9,3,10),AV3:AV9))</f>
        <v>0</v>
      </c>
      <c r="AW9" s="132"/>
      <c r="AX9" s="361"/>
      <c r="AY9" s="133">
        <f>IF(AY$1=" ","",SUM(AY4:AY8))</f>
        <v>0</v>
      </c>
      <c r="AZ9" s="133">
        <f>IF(AY$1=" ","",SUM(AZ4:AZ8))</f>
        <v>0</v>
      </c>
      <c r="BA9" s="133">
        <f t="shared" si="5"/>
        <v>0</v>
      </c>
      <c r="BB9" s="133">
        <f>IF(AY$1="","",SUMIF($H3:$H9,MID($H9,3,10),BB3:BB9))</f>
        <v>0</v>
      </c>
      <c r="BC9" s="133">
        <f>IF(AY$1="","",SUMIF($H3:$H9,MID($H9,3,10),BC3:BC9))</f>
        <v>0</v>
      </c>
      <c r="BD9" s="132"/>
      <c r="BE9" s="361"/>
      <c r="BF9" s="133">
        <f>IF(BF$1=" ","",SUM(BF4:BF8))</f>
        <v>0</v>
      </c>
      <c r="BG9" s="133">
        <f>IF(BF$1=" ","",SUM(BG4:BG8))</f>
        <v>0</v>
      </c>
      <c r="BH9" s="133">
        <f t="shared" si="6"/>
        <v>0</v>
      </c>
      <c r="BI9" s="133">
        <f>IF(BF$1="","",SUMIF($H3:$H9,MID($H9,3,10),BI3:BI9))</f>
        <v>0</v>
      </c>
      <c r="BJ9" s="133">
        <f>IF(BF$1="","",SUMIF($H3:$H9,MID($H9,3,10),BJ3:BJ9))</f>
        <v>0</v>
      </c>
      <c r="BK9" s="132"/>
      <c r="BL9" s="361"/>
      <c r="BM9" s="133">
        <f>IF(BM$1=" ","",SUM(BM4:BM8))</f>
        <v>0</v>
      </c>
      <c r="BN9" s="133">
        <f>IF(BM$1=" ","",SUM(BN4:BN8))</f>
        <v>0</v>
      </c>
      <c r="BO9" s="133">
        <f t="shared" si="7"/>
        <v>0</v>
      </c>
      <c r="BP9" s="133">
        <f>IF(BM$1="","",SUMIF($H3:$H9,MID($H9,3,10),BP3:BP9))</f>
        <v>0</v>
      </c>
      <c r="BQ9" s="133">
        <f>IF(BM$1="","",SUMIF($H3:$H9,MID($H9,3,10),BQ3:BQ9))</f>
        <v>0</v>
      </c>
      <c r="BR9" s="132"/>
      <c r="BS9" s="361"/>
      <c r="BT9" s="133">
        <f>IF(BT$1=" ","",SUM(BT4:BT8))</f>
        <v>0</v>
      </c>
      <c r="BU9" s="133">
        <f>IF(BT$1=" ","",SUM(BU4:BU8))</f>
        <v>0</v>
      </c>
      <c r="BV9" s="133">
        <f t="shared" si="8"/>
        <v>0</v>
      </c>
      <c r="BW9" s="133">
        <f>IF(BT$1="","",SUMIF($H3:$H9,MID($H9,3,10),BW3:BW9))</f>
        <v>0</v>
      </c>
      <c r="BX9" s="133">
        <f>IF(BT$1="","",SUMIF($H3:$H9,MID($H9,3,10),BX3:BX9))</f>
        <v>0</v>
      </c>
      <c r="BY9" s="132"/>
      <c r="BZ9" s="361"/>
      <c r="CA9" s="133">
        <f>IF(CA$1=" ","",SUM(CA4:CA8))</f>
        <v>0</v>
      </c>
      <c r="CB9" s="133">
        <f>IF(CA$1=" ","",SUM(CB4:CB8))</f>
        <v>0</v>
      </c>
      <c r="CC9" s="133">
        <f t="shared" si="9"/>
        <v>0</v>
      </c>
      <c r="CD9" s="133">
        <f>IF(CA$1="","",SUMIF($H3:$H9,MID($H9,3,10),CD3:CD9))</f>
        <v>0</v>
      </c>
      <c r="CE9" s="133">
        <f>IF(CA$1="","",SUMIF($H3:$H9,MID($H9,3,10),CE3:CE9))</f>
        <v>0</v>
      </c>
      <c r="CF9" s="132"/>
      <c r="CG9" s="361"/>
      <c r="CH9" s="133">
        <f>IF(CH$1=" ","",SUM(CH4:CH8))</f>
        <v>0</v>
      </c>
      <c r="CI9" s="133">
        <f>IF(CH$1=" ","",SUM(CI4:CI8))</f>
        <v>0</v>
      </c>
      <c r="CJ9" s="133">
        <f t="shared" si="10"/>
        <v>0</v>
      </c>
      <c r="CK9" s="133">
        <f>IF(CH$1="","",SUMIF($H3:$H9,MID($H9,3,10),CK3:CK9))</f>
        <v>0</v>
      </c>
      <c r="CL9" s="133">
        <f>IF(CH$1="","",SUMIF($H3:$H9,MID($H9,3,10),CL3:CL9))</f>
        <v>0</v>
      </c>
      <c r="CM9" s="132"/>
      <c r="CN9" s="361"/>
      <c r="CO9" s="133">
        <f>IF(CO$1=" ","",SUM(CO4:CO8))</f>
        <v>0</v>
      </c>
      <c r="CP9" s="133">
        <f>IF(CO$1=" ","",SUM(CP4:CP8))</f>
        <v>0</v>
      </c>
      <c r="CQ9" s="133">
        <f t="shared" si="11"/>
        <v>0</v>
      </c>
      <c r="CR9" s="133">
        <f>IF(CO$1="","",SUMIF($H3:$H9,MID($H9,3,10),CR3:CR9))</f>
        <v>0</v>
      </c>
      <c r="CS9" s="133">
        <f>IF(CO$1="","",SUMIF($H3:$H9,MID($H9,3,10),CS3:CS9))</f>
        <v>0</v>
      </c>
      <c r="CT9" s="132"/>
      <c r="CU9" s="361"/>
      <c r="CV9" s="133">
        <f>IF(CV$1=" ","",SUM(CV4:CV8))</f>
        <v>0</v>
      </c>
      <c r="CW9" s="133">
        <f>IF(CV$1=" ","",SUM(CW4:CW8))</f>
        <v>0</v>
      </c>
      <c r="CX9" s="133">
        <f t="shared" si="12"/>
        <v>0</v>
      </c>
      <c r="CY9" s="133">
        <f>IF(CV$1="","",SUMIF($H3:$H9,MID($H9,3,10),CY3:CY9))</f>
        <v>0</v>
      </c>
      <c r="CZ9" s="133">
        <f>IF(CV$1="","",SUMIF($H3:$H9,MID($H9,3,10),CZ3:CZ9))</f>
        <v>0</v>
      </c>
      <c r="DA9" s="132"/>
      <c r="DB9" s="361"/>
      <c r="DC9" s="133">
        <f>IF(DC$1=" ","",SUM(DC4:DC8))</f>
        <v>0</v>
      </c>
      <c r="DD9" s="133">
        <f>IF(DC$1=" ","",SUM(DD4:DD8))</f>
        <v>0</v>
      </c>
      <c r="DE9" s="133">
        <f t="shared" si="13"/>
        <v>0</v>
      </c>
      <c r="DF9" s="133">
        <f>IF(DC$1="","",SUMIF($H3:$H9,MID($H9,3,10),DF3:DF9))</f>
        <v>0</v>
      </c>
      <c r="DG9" s="133">
        <f>IF(DC$1="","",SUMIF($H3:$H9,MID($H9,3,10),DG3:DG9))</f>
        <v>0</v>
      </c>
      <c r="DH9" s="132"/>
      <c r="DI9" s="361"/>
      <c r="DJ9" s="133">
        <f>IF(DJ$1=" ","",SUM(DJ4:DJ8))</f>
        <v>0</v>
      </c>
      <c r="DK9" s="133">
        <f>IF(DJ$1=" ","",SUM(DK4:DK8))</f>
        <v>0</v>
      </c>
      <c r="DL9" s="133">
        <f t="shared" si="14"/>
        <v>0</v>
      </c>
      <c r="DM9" s="133">
        <f>IF(DJ$1="","",SUMIF($H3:$H9,MID($H9,3,10),DM3:DM9))</f>
        <v>0</v>
      </c>
      <c r="DN9" s="133">
        <f>IF(DJ$1="","",SUMIF($H3:$H9,MID($H9,3,10),DN3:DN9))</f>
        <v>0</v>
      </c>
      <c r="DO9" s="132"/>
      <c r="DP9" s="361"/>
      <c r="DQ9" s="133">
        <f>IF(DQ$1=" ","",SUM(DQ4:DQ8))</f>
        <v>0</v>
      </c>
      <c r="DR9" s="133">
        <f>IF(DQ$1=" ","",SUM(DR4:DR8))</f>
        <v>0</v>
      </c>
      <c r="DS9" s="133">
        <f t="shared" si="15"/>
        <v>0</v>
      </c>
      <c r="DT9" s="133">
        <f>IF(DQ$1="","",SUMIF($H3:$H9,MID($H9,3,10),DT3:DT9))</f>
        <v>0</v>
      </c>
      <c r="DU9" s="133">
        <f>IF(DQ$1="","",SUMIF($H3:$H9,MID($H9,3,10),DU3:DU9))</f>
        <v>0</v>
      </c>
      <c r="DV9" s="132"/>
    </row>
    <row r="10" spans="1:126" s="12" customFormat="1" x14ac:dyDescent="0.2">
      <c r="A10" s="125" t="s">
        <v>526</v>
      </c>
      <c r="B10" s="118"/>
      <c r="C10" s="118"/>
      <c r="D10" s="118"/>
      <c r="E10" s="202"/>
      <c r="F10" s="18"/>
      <c r="G10" s="18"/>
      <c r="H10" s="361"/>
      <c r="I10" s="414"/>
      <c r="J10" s="414"/>
      <c r="K10" s="414"/>
      <c r="L10" s="414"/>
      <c r="M10" s="414"/>
      <c r="N10" s="202"/>
      <c r="O10" s="361"/>
      <c r="P10" s="414"/>
      <c r="Q10" s="414"/>
      <c r="R10" s="414"/>
      <c r="S10" s="414"/>
      <c r="T10" s="414"/>
      <c r="U10" s="202"/>
      <c r="V10" s="361"/>
      <c r="W10" s="414"/>
      <c r="X10" s="414"/>
      <c r="Y10" s="414"/>
      <c r="Z10" s="414"/>
      <c r="AA10" s="414"/>
      <c r="AB10" s="202"/>
      <c r="AC10" s="361"/>
      <c r="AD10" s="414"/>
      <c r="AE10" s="414"/>
      <c r="AF10" s="414"/>
      <c r="AG10" s="414"/>
      <c r="AH10" s="414"/>
      <c r="AI10" s="202"/>
      <c r="AJ10" s="361"/>
      <c r="AK10" s="414"/>
      <c r="AL10" s="414"/>
      <c r="AM10" s="414"/>
      <c r="AN10" s="414"/>
      <c r="AO10" s="414"/>
      <c r="AP10" s="202"/>
      <c r="AQ10" s="361"/>
      <c r="AR10" s="414"/>
      <c r="AS10" s="414"/>
      <c r="AT10" s="414"/>
      <c r="AU10" s="414"/>
      <c r="AV10" s="414"/>
      <c r="AW10" s="202"/>
      <c r="AX10" s="361"/>
      <c r="AY10" s="414"/>
      <c r="AZ10" s="414"/>
      <c r="BA10" s="414"/>
      <c r="BB10" s="414"/>
      <c r="BC10" s="414"/>
      <c r="BD10" s="202"/>
      <c r="BE10" s="361"/>
      <c r="BF10" s="414"/>
      <c r="BG10" s="414"/>
      <c r="BH10" s="414"/>
      <c r="BI10" s="414"/>
      <c r="BJ10" s="414"/>
      <c r="BK10" s="202"/>
      <c r="BL10" s="361"/>
      <c r="BM10" s="414"/>
      <c r="BN10" s="414"/>
      <c r="BO10" s="414"/>
      <c r="BP10" s="414"/>
      <c r="BQ10" s="414"/>
      <c r="BR10" s="202"/>
      <c r="BS10" s="361"/>
      <c r="BT10" s="414"/>
      <c r="BU10" s="414"/>
      <c r="BV10" s="414"/>
      <c r="BW10" s="414"/>
      <c r="BX10" s="414"/>
      <c r="BY10" s="202"/>
      <c r="BZ10" s="361"/>
      <c r="CA10" s="414"/>
      <c r="CB10" s="414"/>
      <c r="CC10" s="414"/>
      <c r="CD10" s="414"/>
      <c r="CE10" s="414"/>
      <c r="CF10" s="202"/>
      <c r="CG10" s="361"/>
      <c r="CH10" s="414"/>
      <c r="CI10" s="414"/>
      <c r="CJ10" s="414"/>
      <c r="CK10" s="414"/>
      <c r="CL10" s="414"/>
      <c r="CM10" s="202"/>
      <c r="CN10" s="361"/>
      <c r="CO10" s="414"/>
      <c r="CP10" s="414"/>
      <c r="CQ10" s="414"/>
      <c r="CR10" s="414"/>
      <c r="CS10" s="414"/>
      <c r="CT10" s="202"/>
      <c r="CU10" s="361"/>
      <c r="CV10" s="414"/>
      <c r="CW10" s="414"/>
      <c r="CX10" s="414"/>
      <c r="CY10" s="414"/>
      <c r="CZ10" s="414"/>
      <c r="DA10" s="202"/>
      <c r="DB10" s="361"/>
      <c r="DC10" s="414"/>
      <c r="DD10" s="414"/>
      <c r="DE10" s="414"/>
      <c r="DF10" s="414"/>
      <c r="DG10" s="414"/>
      <c r="DH10" s="202"/>
      <c r="DI10" s="361"/>
      <c r="DJ10" s="414"/>
      <c r="DK10" s="414"/>
      <c r="DL10" s="414"/>
      <c r="DM10" s="414"/>
      <c r="DN10" s="414"/>
      <c r="DO10" s="202"/>
      <c r="DP10" s="361"/>
      <c r="DQ10" s="414"/>
      <c r="DR10" s="414"/>
      <c r="DS10" s="414"/>
      <c r="DT10" s="414"/>
      <c r="DU10" s="414"/>
      <c r="DV10" s="202"/>
    </row>
    <row r="11" spans="1:126" x14ac:dyDescent="0.2">
      <c r="A11" s="121" t="s">
        <v>520</v>
      </c>
      <c r="B11" s="56"/>
      <c r="C11" s="56"/>
      <c r="D11" s="110">
        <f t="shared" ref="D11:D15" si="17">B11+C11</f>
        <v>0</v>
      </c>
      <c r="E11" s="147" t="s">
        <v>36</v>
      </c>
      <c r="F11" s="18"/>
      <c r="G11" s="18"/>
      <c r="H11" s="361" t="s">
        <v>543</v>
      </c>
      <c r="I11" s="79">
        <f t="shared" ref="I11:I15" si="18">IF(K$1="Rejected",B11,IF(L11="",B11,SUM(B11,L11)))</f>
        <v>0</v>
      </c>
      <c r="J11" s="79">
        <f t="shared" ref="J11:J15" si="19">IF(K$1="Rejected",C11,IF(M11="",C11,SUM(C11,M11)))</f>
        <v>0</v>
      </c>
      <c r="K11" s="110">
        <f t="shared" si="16"/>
        <v>0</v>
      </c>
      <c r="L11" s="56"/>
      <c r="M11" s="56"/>
      <c r="N11" s="147"/>
      <c r="O11" s="361" t="s">
        <v>543</v>
      </c>
      <c r="P11" s="79">
        <f t="shared" ref="P11:P15" si="20">IF(R$1="Rejected",I11,IF(S11="",I11,SUM(I11,S11)))</f>
        <v>0</v>
      </c>
      <c r="Q11" s="79">
        <f t="shared" ref="Q11:Q15" si="21">IF(R$1="Rejected",J11,IF(T11="",J11,SUM(J11,T11)))</f>
        <v>0</v>
      </c>
      <c r="R11" s="110">
        <f t="shared" ref="R11:R15" si="22">IF(P$1="","",SUM(P11:Q11))</f>
        <v>0</v>
      </c>
      <c r="S11" s="56"/>
      <c r="T11" s="56"/>
      <c r="U11" s="147"/>
      <c r="V11" s="361"/>
      <c r="W11" s="79">
        <f t="shared" ref="W11:W15" si="23">IF(Y$1="Rejected",P11,IF(Z11="",P11,SUM(P11,Z11)))</f>
        <v>0</v>
      </c>
      <c r="X11" s="79">
        <f t="shared" ref="X11:X15" si="24">IF(Y$1="Rejected",Q11,IF(AA11="",Q11,SUM(Q11,AA11)))</f>
        <v>0</v>
      </c>
      <c r="Y11" s="110">
        <f t="shared" ref="Y11:Y15" si="25">IF(W$1="","",SUM(W11:X11))</f>
        <v>0</v>
      </c>
      <c r="Z11" s="56"/>
      <c r="AA11" s="56"/>
      <c r="AB11" s="147"/>
      <c r="AC11" s="361"/>
      <c r="AD11" s="79">
        <f t="shared" ref="AD11:AD15" si="26">IF(AF$1="Rejected",W11,IF(AG11="",W11,SUM(W11,AG11)))</f>
        <v>0</v>
      </c>
      <c r="AE11" s="79">
        <f t="shared" ref="AE11:AE15" si="27">IF(AF$1="Rejected",X11,IF(AH11="",X11,SUM(X11,AH11)))</f>
        <v>0</v>
      </c>
      <c r="AF11" s="110">
        <f t="shared" ref="AF11:AF15" si="28">IF(AD$1="","",SUM(AD11:AE11))</f>
        <v>0</v>
      </c>
      <c r="AG11" s="56"/>
      <c r="AH11" s="56"/>
      <c r="AI11" s="147"/>
      <c r="AJ11" s="361"/>
      <c r="AK11" s="79">
        <f t="shared" ref="AK11:AK15" si="29">IF(AM$1="Rejected",AD11,IF(AN11="",AD11,SUM(AD11,AN11)))</f>
        <v>0</v>
      </c>
      <c r="AL11" s="79">
        <f t="shared" ref="AL11:AL15" si="30">IF(AM$1="Rejected",AE11,IF(AO11="",AE11,SUM(AE11,AO11)))</f>
        <v>0</v>
      </c>
      <c r="AM11" s="110">
        <f t="shared" ref="AM11:AM15" si="31">IF(AK$1="","",SUM(AK11:AL11))</f>
        <v>0</v>
      </c>
      <c r="AN11" s="56"/>
      <c r="AO11" s="56"/>
      <c r="AP11" s="147"/>
      <c r="AQ11" s="361"/>
      <c r="AR11" s="79">
        <f t="shared" ref="AR11:AR15" si="32">IF(AT$1="Rejected",AK11,IF(AU11="",AK11,SUM(AK11,AU11)))</f>
        <v>0</v>
      </c>
      <c r="AS11" s="79">
        <f t="shared" ref="AS11:AS15" si="33">IF(AT$1="Rejected",AL11,IF(AV11="",AL11,SUM(AL11,AV11)))</f>
        <v>0</v>
      </c>
      <c r="AT11" s="110">
        <f t="shared" ref="AT11:AT15" si="34">IF(AR$1="","",SUM(AR11:AS11))</f>
        <v>0</v>
      </c>
      <c r="AU11" s="56"/>
      <c r="AV11" s="56"/>
      <c r="AW11" s="147"/>
      <c r="AX11" s="361"/>
      <c r="AY11" s="79">
        <f t="shared" ref="AY11:AY15" si="35">IF(BA$1="Rejected",AR11,IF(BB11="",AR11,SUM(AR11,BB11)))</f>
        <v>0</v>
      </c>
      <c r="AZ11" s="79">
        <f t="shared" ref="AZ11:AZ15" si="36">IF(BA$1="Rejected",AS11,IF(BC11="",AS11,SUM(AS11,BC11)))</f>
        <v>0</v>
      </c>
      <c r="BA11" s="110">
        <f t="shared" ref="BA11:BA15" si="37">IF(AY$1="","",SUM(AY11:AZ11))</f>
        <v>0</v>
      </c>
      <c r="BB11" s="56"/>
      <c r="BC11" s="56"/>
      <c r="BD11" s="147"/>
      <c r="BE11" s="361"/>
      <c r="BF11" s="79">
        <f t="shared" ref="BF11:BF15" si="38">IF(BH$1="Rejected",AY11,IF(BI11="",AY11,SUM(AY11,BI11)))</f>
        <v>0</v>
      </c>
      <c r="BG11" s="79">
        <f t="shared" ref="BG11:BG15" si="39">IF(BH$1="Rejected",AZ11,IF(BJ11="",AZ11,SUM(AZ11,BJ11)))</f>
        <v>0</v>
      </c>
      <c r="BH11" s="110">
        <f t="shared" ref="BH11:BH15" si="40">IF(BF$1="","",SUM(BF11:BG11))</f>
        <v>0</v>
      </c>
      <c r="BI11" s="56"/>
      <c r="BJ11" s="56"/>
      <c r="BK11" s="147"/>
      <c r="BL11" s="361"/>
      <c r="BM11" s="79">
        <f t="shared" ref="BM11:BM15" si="41">IF(BO$1="Rejected",BF11,IF(BP11="",BF11,SUM(BF11,BP11)))</f>
        <v>0</v>
      </c>
      <c r="BN11" s="79">
        <f t="shared" ref="BN11:BN15" si="42">IF(BO$1="Rejected",BG11,IF(BQ11="",BG11,SUM(BG11,BQ11)))</f>
        <v>0</v>
      </c>
      <c r="BO11" s="110">
        <f t="shared" ref="BO11:BO15" si="43">IF(BM$1="","",SUM(BM11:BN11))</f>
        <v>0</v>
      </c>
      <c r="BP11" s="56"/>
      <c r="BQ11" s="56"/>
      <c r="BR11" s="147"/>
      <c r="BS11" s="361"/>
      <c r="BT11" s="79">
        <f t="shared" ref="BT11:BT15" si="44">IF(BV$1="Rejected",BM11,IF(BW11="",BM11,SUM(BM11,BW11)))</f>
        <v>0</v>
      </c>
      <c r="BU11" s="79">
        <f t="shared" ref="BU11:BU15" si="45">IF(BV$1="Rejected",BN11,IF(BX11="",BN11,SUM(BN11,BX11)))</f>
        <v>0</v>
      </c>
      <c r="BV11" s="110">
        <f t="shared" ref="BV11:BV15" si="46">IF(BT$1="","",SUM(BT11:BU11))</f>
        <v>0</v>
      </c>
      <c r="BW11" s="56"/>
      <c r="BX11" s="56"/>
      <c r="BY11" s="147"/>
      <c r="BZ11" s="361"/>
      <c r="CA11" s="79">
        <f t="shared" ref="CA11:CA15" si="47">IF(CC$1="Rejected",BT11,IF(CD11="",BT11,SUM(BT11,CD11)))</f>
        <v>0</v>
      </c>
      <c r="CB11" s="79">
        <f t="shared" ref="CB11:CB15" si="48">IF(CC$1="Rejected",BU11,IF(CE11="",BU11,SUM(BU11,CE11)))</f>
        <v>0</v>
      </c>
      <c r="CC11" s="110">
        <f t="shared" ref="CC11:CC15" si="49">IF(CA$1="","",SUM(CA11:CB11))</f>
        <v>0</v>
      </c>
      <c r="CD11" s="56"/>
      <c r="CE11" s="56"/>
      <c r="CF11" s="147"/>
      <c r="CG11" s="361"/>
      <c r="CH11" s="79">
        <f t="shared" ref="CH11:CH15" si="50">IF(CJ$1="Rejected",CA11,IF(CK11="",CA11,SUM(CA11,CK11)))</f>
        <v>0</v>
      </c>
      <c r="CI11" s="79">
        <f t="shared" ref="CI11:CI15" si="51">IF(CJ$1="Rejected",CB11,IF(CL11="",CB11,SUM(CB11,CL11)))</f>
        <v>0</v>
      </c>
      <c r="CJ11" s="110">
        <f t="shared" ref="CJ11:CJ15" si="52">IF(CH$1="","",SUM(CH11:CI11))</f>
        <v>0</v>
      </c>
      <c r="CK11" s="56"/>
      <c r="CL11" s="56"/>
      <c r="CM11" s="147"/>
      <c r="CN11" s="361"/>
      <c r="CO11" s="79">
        <f t="shared" ref="CO11:CO15" si="53">IF(CQ$1="Rejected",CH11,IF(CR11="",CH11,SUM(CH11,CR11)))</f>
        <v>0</v>
      </c>
      <c r="CP11" s="79">
        <f t="shared" ref="CP11:CP15" si="54">IF(CQ$1="Rejected",CI11,IF(CS11="",CI11,SUM(CI11,CS11)))</f>
        <v>0</v>
      </c>
      <c r="CQ11" s="110">
        <f t="shared" ref="CQ11:CQ15" si="55">IF(CO$1="","",SUM(CO11:CP11))</f>
        <v>0</v>
      </c>
      <c r="CR11" s="56"/>
      <c r="CS11" s="56"/>
      <c r="CT11" s="147"/>
      <c r="CU11" s="361"/>
      <c r="CV11" s="79">
        <f t="shared" ref="CV11:CV15" si="56">IF(CX$1="Rejected",CO11,IF(CY11="",CO11,SUM(CO11,CY11)))</f>
        <v>0</v>
      </c>
      <c r="CW11" s="79">
        <f t="shared" ref="CW11:CW15" si="57">IF(CX$1="Rejected",CP11,IF(CZ11="",CP11,SUM(CP11,CZ11)))</f>
        <v>0</v>
      </c>
      <c r="CX11" s="110">
        <f t="shared" ref="CX11:CX15" si="58">IF(CV$1="","",SUM(CV11:CW11))</f>
        <v>0</v>
      </c>
      <c r="CY11" s="56"/>
      <c r="CZ11" s="56"/>
      <c r="DA11" s="147"/>
      <c r="DB11" s="361"/>
      <c r="DC11" s="79">
        <f t="shared" ref="DC11:DC15" si="59">IF(DE$1="Rejected",CV11,IF(DF11="",CV11,SUM(CV11,DF11)))</f>
        <v>0</v>
      </c>
      <c r="DD11" s="79">
        <f t="shared" ref="DD11:DD15" si="60">IF(DE$1="Rejected",CW11,IF(DG11="",CW11,SUM(CW11,DG11)))</f>
        <v>0</v>
      </c>
      <c r="DE11" s="110">
        <f t="shared" ref="DE11:DE15" si="61">IF(DC$1="","",SUM(DC11:DD11))</f>
        <v>0</v>
      </c>
      <c r="DF11" s="56"/>
      <c r="DG11" s="56"/>
      <c r="DH11" s="147"/>
      <c r="DI11" s="361"/>
      <c r="DJ11" s="79">
        <f t="shared" ref="DJ11:DJ15" si="62">IF(DL$1="Rejected",DC11,IF(DM11="",DC11,SUM(DC11,DM11)))</f>
        <v>0</v>
      </c>
      <c r="DK11" s="79">
        <f t="shared" ref="DK11:DK15" si="63">IF(DL$1="Rejected",DD11,IF(DN11="",DD11,SUM(DD11,DN11)))</f>
        <v>0</v>
      </c>
      <c r="DL11" s="110">
        <f t="shared" ref="DL11:DL15" si="64">IF(DJ$1="","",SUM(DJ11:DK11))</f>
        <v>0</v>
      </c>
      <c r="DM11" s="56"/>
      <c r="DN11" s="56"/>
      <c r="DO11" s="147"/>
      <c r="DP11" s="361"/>
      <c r="DQ11" s="79">
        <f t="shared" ref="DQ11:DQ15" si="65">IF(DS$1="Rejected",DJ11,IF(DT11="",DJ11,SUM(DJ11,DT11)))</f>
        <v>0</v>
      </c>
      <c r="DR11" s="79">
        <f t="shared" ref="DR11:DR15" si="66">IF(DS$1="Rejected",DK11,IF(DU11="",DK11,SUM(DK11,DU11)))</f>
        <v>0</v>
      </c>
      <c r="DS11" s="110">
        <f t="shared" ref="DS11:DS15" si="67">IF(DQ$1="","",SUM(DQ11:DR11))</f>
        <v>0</v>
      </c>
      <c r="DT11" s="56"/>
      <c r="DU11" s="56"/>
      <c r="DV11" s="147"/>
    </row>
    <row r="12" spans="1:126" x14ac:dyDescent="0.2">
      <c r="A12" s="121" t="s">
        <v>142</v>
      </c>
      <c r="B12" s="56"/>
      <c r="C12" s="56"/>
      <c r="D12" s="110">
        <f t="shared" si="17"/>
        <v>0</v>
      </c>
      <c r="E12" s="148" t="s">
        <v>36</v>
      </c>
      <c r="F12" s="18"/>
      <c r="G12" s="18"/>
      <c r="H12" s="361" t="s">
        <v>543</v>
      </c>
      <c r="I12" s="79">
        <f t="shared" si="18"/>
        <v>0</v>
      </c>
      <c r="J12" s="79">
        <f t="shared" si="19"/>
        <v>0</v>
      </c>
      <c r="K12" s="110">
        <f t="shared" si="16"/>
        <v>0</v>
      </c>
      <c r="L12" s="56"/>
      <c r="M12" s="56"/>
      <c r="N12" s="148"/>
      <c r="O12" s="361" t="s">
        <v>543</v>
      </c>
      <c r="P12" s="79">
        <f t="shared" si="20"/>
        <v>0</v>
      </c>
      <c r="Q12" s="79">
        <f t="shared" si="21"/>
        <v>0</v>
      </c>
      <c r="R12" s="110">
        <f t="shared" si="22"/>
        <v>0</v>
      </c>
      <c r="S12" s="56"/>
      <c r="T12" s="56"/>
      <c r="U12" s="148"/>
      <c r="V12" s="361"/>
      <c r="W12" s="79">
        <f t="shared" si="23"/>
        <v>0</v>
      </c>
      <c r="X12" s="79">
        <f t="shared" si="24"/>
        <v>0</v>
      </c>
      <c r="Y12" s="110">
        <f t="shared" si="25"/>
        <v>0</v>
      </c>
      <c r="Z12" s="56"/>
      <c r="AA12" s="56"/>
      <c r="AB12" s="148"/>
      <c r="AC12" s="361"/>
      <c r="AD12" s="79">
        <f t="shared" si="26"/>
        <v>0</v>
      </c>
      <c r="AE12" s="79">
        <f t="shared" si="27"/>
        <v>0</v>
      </c>
      <c r="AF12" s="110">
        <f t="shared" si="28"/>
        <v>0</v>
      </c>
      <c r="AG12" s="56"/>
      <c r="AH12" s="56"/>
      <c r="AI12" s="148"/>
      <c r="AJ12" s="361"/>
      <c r="AK12" s="79">
        <f t="shared" si="29"/>
        <v>0</v>
      </c>
      <c r="AL12" s="79">
        <f t="shared" si="30"/>
        <v>0</v>
      </c>
      <c r="AM12" s="110">
        <f t="shared" si="31"/>
        <v>0</v>
      </c>
      <c r="AN12" s="56"/>
      <c r="AO12" s="56"/>
      <c r="AP12" s="148"/>
      <c r="AQ12" s="361"/>
      <c r="AR12" s="79">
        <f t="shared" si="32"/>
        <v>0</v>
      </c>
      <c r="AS12" s="79">
        <f t="shared" si="33"/>
        <v>0</v>
      </c>
      <c r="AT12" s="110">
        <f t="shared" si="34"/>
        <v>0</v>
      </c>
      <c r="AU12" s="56"/>
      <c r="AV12" s="56"/>
      <c r="AW12" s="148"/>
      <c r="AX12" s="361"/>
      <c r="AY12" s="79">
        <f t="shared" si="35"/>
        <v>0</v>
      </c>
      <c r="AZ12" s="79">
        <f t="shared" si="36"/>
        <v>0</v>
      </c>
      <c r="BA12" s="110">
        <f t="shared" si="37"/>
        <v>0</v>
      </c>
      <c r="BB12" s="56"/>
      <c r="BC12" s="56"/>
      <c r="BD12" s="148"/>
      <c r="BE12" s="361"/>
      <c r="BF12" s="79">
        <f t="shared" si="38"/>
        <v>0</v>
      </c>
      <c r="BG12" s="79">
        <f t="shared" si="39"/>
        <v>0</v>
      </c>
      <c r="BH12" s="110">
        <f t="shared" si="40"/>
        <v>0</v>
      </c>
      <c r="BI12" s="56"/>
      <c r="BJ12" s="56"/>
      <c r="BK12" s="148"/>
      <c r="BL12" s="361"/>
      <c r="BM12" s="79">
        <f t="shared" si="41"/>
        <v>0</v>
      </c>
      <c r="BN12" s="79">
        <f t="shared" si="42"/>
        <v>0</v>
      </c>
      <c r="BO12" s="110">
        <f t="shared" si="43"/>
        <v>0</v>
      </c>
      <c r="BP12" s="56"/>
      <c r="BQ12" s="56"/>
      <c r="BR12" s="148"/>
      <c r="BS12" s="361"/>
      <c r="BT12" s="79">
        <f t="shared" si="44"/>
        <v>0</v>
      </c>
      <c r="BU12" s="79">
        <f t="shared" si="45"/>
        <v>0</v>
      </c>
      <c r="BV12" s="110">
        <f t="shared" si="46"/>
        <v>0</v>
      </c>
      <c r="BW12" s="56"/>
      <c r="BX12" s="56"/>
      <c r="BY12" s="148"/>
      <c r="BZ12" s="361"/>
      <c r="CA12" s="79">
        <f t="shared" si="47"/>
        <v>0</v>
      </c>
      <c r="CB12" s="79">
        <f t="shared" si="48"/>
        <v>0</v>
      </c>
      <c r="CC12" s="110">
        <f t="shared" si="49"/>
        <v>0</v>
      </c>
      <c r="CD12" s="56"/>
      <c r="CE12" s="56"/>
      <c r="CF12" s="148"/>
      <c r="CG12" s="361"/>
      <c r="CH12" s="79">
        <f t="shared" si="50"/>
        <v>0</v>
      </c>
      <c r="CI12" s="79">
        <f t="shared" si="51"/>
        <v>0</v>
      </c>
      <c r="CJ12" s="110">
        <f t="shared" si="52"/>
        <v>0</v>
      </c>
      <c r="CK12" s="56"/>
      <c r="CL12" s="56"/>
      <c r="CM12" s="148"/>
      <c r="CN12" s="361"/>
      <c r="CO12" s="79">
        <f t="shared" si="53"/>
        <v>0</v>
      </c>
      <c r="CP12" s="79">
        <f t="shared" si="54"/>
        <v>0</v>
      </c>
      <c r="CQ12" s="110">
        <f t="shared" si="55"/>
        <v>0</v>
      </c>
      <c r="CR12" s="56"/>
      <c r="CS12" s="56"/>
      <c r="CT12" s="148"/>
      <c r="CU12" s="361"/>
      <c r="CV12" s="79">
        <f t="shared" si="56"/>
        <v>0</v>
      </c>
      <c r="CW12" s="79">
        <f t="shared" si="57"/>
        <v>0</v>
      </c>
      <c r="CX12" s="110">
        <f t="shared" si="58"/>
        <v>0</v>
      </c>
      <c r="CY12" s="56"/>
      <c r="CZ12" s="56"/>
      <c r="DA12" s="148"/>
      <c r="DB12" s="361"/>
      <c r="DC12" s="79">
        <f t="shared" si="59"/>
        <v>0</v>
      </c>
      <c r="DD12" s="79">
        <f t="shared" si="60"/>
        <v>0</v>
      </c>
      <c r="DE12" s="110">
        <f t="shared" si="61"/>
        <v>0</v>
      </c>
      <c r="DF12" s="56"/>
      <c r="DG12" s="56"/>
      <c r="DH12" s="148"/>
      <c r="DI12" s="361"/>
      <c r="DJ12" s="79">
        <f t="shared" si="62"/>
        <v>0</v>
      </c>
      <c r="DK12" s="79">
        <f t="shared" si="63"/>
        <v>0</v>
      </c>
      <c r="DL12" s="110">
        <f t="shared" si="64"/>
        <v>0</v>
      </c>
      <c r="DM12" s="56"/>
      <c r="DN12" s="56"/>
      <c r="DO12" s="148"/>
      <c r="DP12" s="361"/>
      <c r="DQ12" s="79">
        <f t="shared" si="65"/>
        <v>0</v>
      </c>
      <c r="DR12" s="79">
        <f t="shared" si="66"/>
        <v>0</v>
      </c>
      <c r="DS12" s="110">
        <f t="shared" si="67"/>
        <v>0</v>
      </c>
      <c r="DT12" s="56"/>
      <c r="DU12" s="56"/>
      <c r="DV12" s="148"/>
    </row>
    <row r="13" spans="1:126" x14ac:dyDescent="0.2">
      <c r="A13" s="121" t="s">
        <v>142</v>
      </c>
      <c r="B13" s="56"/>
      <c r="C13" s="56"/>
      <c r="D13" s="110">
        <f t="shared" si="17"/>
        <v>0</v>
      </c>
      <c r="E13" s="148"/>
      <c r="F13" s="18"/>
      <c r="G13" s="18"/>
      <c r="H13" s="361" t="s">
        <v>543</v>
      </c>
      <c r="I13" s="79">
        <f t="shared" si="18"/>
        <v>0</v>
      </c>
      <c r="J13" s="79">
        <f t="shared" si="19"/>
        <v>0</v>
      </c>
      <c r="K13" s="110">
        <f t="shared" si="16"/>
        <v>0</v>
      </c>
      <c r="L13" s="56"/>
      <c r="M13" s="56"/>
      <c r="N13" s="148"/>
      <c r="O13" s="361" t="s">
        <v>543</v>
      </c>
      <c r="P13" s="79">
        <f t="shared" si="20"/>
        <v>0</v>
      </c>
      <c r="Q13" s="79">
        <f t="shared" si="21"/>
        <v>0</v>
      </c>
      <c r="R13" s="110">
        <f t="shared" si="22"/>
        <v>0</v>
      </c>
      <c r="S13" s="56"/>
      <c r="T13" s="56"/>
      <c r="U13" s="148"/>
      <c r="V13" s="361"/>
      <c r="W13" s="79">
        <f t="shared" si="23"/>
        <v>0</v>
      </c>
      <c r="X13" s="79">
        <f t="shared" si="24"/>
        <v>0</v>
      </c>
      <c r="Y13" s="110">
        <f t="shared" si="25"/>
        <v>0</v>
      </c>
      <c r="Z13" s="56"/>
      <c r="AA13" s="56"/>
      <c r="AB13" s="148"/>
      <c r="AC13" s="361"/>
      <c r="AD13" s="79">
        <f t="shared" si="26"/>
        <v>0</v>
      </c>
      <c r="AE13" s="79">
        <f t="shared" si="27"/>
        <v>0</v>
      </c>
      <c r="AF13" s="110">
        <f t="shared" si="28"/>
        <v>0</v>
      </c>
      <c r="AG13" s="56"/>
      <c r="AH13" s="56"/>
      <c r="AI13" s="148"/>
      <c r="AJ13" s="361"/>
      <c r="AK13" s="79">
        <f t="shared" si="29"/>
        <v>0</v>
      </c>
      <c r="AL13" s="79">
        <f t="shared" si="30"/>
        <v>0</v>
      </c>
      <c r="AM13" s="110">
        <f t="shared" si="31"/>
        <v>0</v>
      </c>
      <c r="AN13" s="56"/>
      <c r="AO13" s="56"/>
      <c r="AP13" s="148"/>
      <c r="AQ13" s="361"/>
      <c r="AR13" s="79">
        <f t="shared" si="32"/>
        <v>0</v>
      </c>
      <c r="AS13" s="79">
        <f t="shared" si="33"/>
        <v>0</v>
      </c>
      <c r="AT13" s="110">
        <f t="shared" si="34"/>
        <v>0</v>
      </c>
      <c r="AU13" s="56"/>
      <c r="AV13" s="56"/>
      <c r="AW13" s="148"/>
      <c r="AX13" s="361"/>
      <c r="AY13" s="79">
        <f t="shared" si="35"/>
        <v>0</v>
      </c>
      <c r="AZ13" s="79">
        <f t="shared" si="36"/>
        <v>0</v>
      </c>
      <c r="BA13" s="110">
        <f t="shared" si="37"/>
        <v>0</v>
      </c>
      <c r="BB13" s="56"/>
      <c r="BC13" s="56"/>
      <c r="BD13" s="148"/>
      <c r="BE13" s="361"/>
      <c r="BF13" s="79">
        <f t="shared" si="38"/>
        <v>0</v>
      </c>
      <c r="BG13" s="79">
        <f t="shared" si="39"/>
        <v>0</v>
      </c>
      <c r="BH13" s="110">
        <f t="shared" si="40"/>
        <v>0</v>
      </c>
      <c r="BI13" s="56"/>
      <c r="BJ13" s="56"/>
      <c r="BK13" s="148"/>
      <c r="BL13" s="361"/>
      <c r="BM13" s="79">
        <f t="shared" si="41"/>
        <v>0</v>
      </c>
      <c r="BN13" s="79">
        <f t="shared" si="42"/>
        <v>0</v>
      </c>
      <c r="BO13" s="110">
        <f t="shared" si="43"/>
        <v>0</v>
      </c>
      <c r="BP13" s="56"/>
      <c r="BQ13" s="56"/>
      <c r="BR13" s="148"/>
      <c r="BS13" s="361"/>
      <c r="BT13" s="79">
        <f t="shared" si="44"/>
        <v>0</v>
      </c>
      <c r="BU13" s="79">
        <f t="shared" si="45"/>
        <v>0</v>
      </c>
      <c r="BV13" s="110">
        <f t="shared" si="46"/>
        <v>0</v>
      </c>
      <c r="BW13" s="56"/>
      <c r="BX13" s="56"/>
      <c r="BY13" s="148"/>
      <c r="BZ13" s="361"/>
      <c r="CA13" s="79">
        <f t="shared" si="47"/>
        <v>0</v>
      </c>
      <c r="CB13" s="79">
        <f t="shared" si="48"/>
        <v>0</v>
      </c>
      <c r="CC13" s="110">
        <f t="shared" si="49"/>
        <v>0</v>
      </c>
      <c r="CD13" s="56"/>
      <c r="CE13" s="56"/>
      <c r="CF13" s="148"/>
      <c r="CG13" s="361"/>
      <c r="CH13" s="79">
        <f t="shared" si="50"/>
        <v>0</v>
      </c>
      <c r="CI13" s="79">
        <f t="shared" si="51"/>
        <v>0</v>
      </c>
      <c r="CJ13" s="110">
        <f t="shared" si="52"/>
        <v>0</v>
      </c>
      <c r="CK13" s="56"/>
      <c r="CL13" s="56"/>
      <c r="CM13" s="148"/>
      <c r="CN13" s="361"/>
      <c r="CO13" s="79">
        <f t="shared" si="53"/>
        <v>0</v>
      </c>
      <c r="CP13" s="79">
        <f t="shared" si="54"/>
        <v>0</v>
      </c>
      <c r="CQ13" s="110">
        <f t="shared" si="55"/>
        <v>0</v>
      </c>
      <c r="CR13" s="56"/>
      <c r="CS13" s="56"/>
      <c r="CT13" s="148"/>
      <c r="CU13" s="361"/>
      <c r="CV13" s="79">
        <f t="shared" si="56"/>
        <v>0</v>
      </c>
      <c r="CW13" s="79">
        <f t="shared" si="57"/>
        <v>0</v>
      </c>
      <c r="CX13" s="110">
        <f t="shared" si="58"/>
        <v>0</v>
      </c>
      <c r="CY13" s="56"/>
      <c r="CZ13" s="56"/>
      <c r="DA13" s="148"/>
      <c r="DB13" s="361"/>
      <c r="DC13" s="79">
        <f t="shared" si="59"/>
        <v>0</v>
      </c>
      <c r="DD13" s="79">
        <f t="shared" si="60"/>
        <v>0</v>
      </c>
      <c r="DE13" s="110">
        <f t="shared" si="61"/>
        <v>0</v>
      </c>
      <c r="DF13" s="56"/>
      <c r="DG13" s="56"/>
      <c r="DH13" s="148"/>
      <c r="DI13" s="361"/>
      <c r="DJ13" s="79">
        <f t="shared" si="62"/>
        <v>0</v>
      </c>
      <c r="DK13" s="79">
        <f t="shared" si="63"/>
        <v>0</v>
      </c>
      <c r="DL13" s="110">
        <f t="shared" si="64"/>
        <v>0</v>
      </c>
      <c r="DM13" s="56"/>
      <c r="DN13" s="56"/>
      <c r="DO13" s="148"/>
      <c r="DP13" s="361"/>
      <c r="DQ13" s="79">
        <f t="shared" si="65"/>
        <v>0</v>
      </c>
      <c r="DR13" s="79">
        <f t="shared" si="66"/>
        <v>0</v>
      </c>
      <c r="DS13" s="110">
        <f t="shared" si="67"/>
        <v>0</v>
      </c>
      <c r="DT13" s="56"/>
      <c r="DU13" s="56"/>
      <c r="DV13" s="148"/>
    </row>
    <row r="14" spans="1:126" x14ac:dyDescent="0.2">
      <c r="A14" s="121" t="s">
        <v>142</v>
      </c>
      <c r="B14" s="56"/>
      <c r="C14" s="56"/>
      <c r="D14" s="110">
        <f t="shared" si="17"/>
        <v>0</v>
      </c>
      <c r="E14" s="148"/>
      <c r="F14" s="18"/>
      <c r="G14" s="18"/>
      <c r="H14" s="361" t="s">
        <v>543</v>
      </c>
      <c r="I14" s="79">
        <f t="shared" si="18"/>
        <v>0</v>
      </c>
      <c r="J14" s="79">
        <f t="shared" si="19"/>
        <v>0</v>
      </c>
      <c r="K14" s="110">
        <f t="shared" si="16"/>
        <v>0</v>
      </c>
      <c r="L14" s="56"/>
      <c r="M14" s="56"/>
      <c r="N14" s="148"/>
      <c r="O14" s="361" t="s">
        <v>543</v>
      </c>
      <c r="P14" s="79">
        <f t="shared" si="20"/>
        <v>0</v>
      </c>
      <c r="Q14" s="79">
        <f t="shared" si="21"/>
        <v>0</v>
      </c>
      <c r="R14" s="110">
        <f t="shared" si="22"/>
        <v>0</v>
      </c>
      <c r="S14" s="56"/>
      <c r="T14" s="56"/>
      <c r="U14" s="148"/>
      <c r="V14" s="361"/>
      <c r="W14" s="79">
        <f t="shared" si="23"/>
        <v>0</v>
      </c>
      <c r="X14" s="79">
        <f t="shared" si="24"/>
        <v>0</v>
      </c>
      <c r="Y14" s="110">
        <f t="shared" si="25"/>
        <v>0</v>
      </c>
      <c r="Z14" s="56"/>
      <c r="AA14" s="56"/>
      <c r="AB14" s="148"/>
      <c r="AC14" s="361"/>
      <c r="AD14" s="79">
        <f t="shared" si="26"/>
        <v>0</v>
      </c>
      <c r="AE14" s="79">
        <f t="shared" si="27"/>
        <v>0</v>
      </c>
      <c r="AF14" s="110">
        <f t="shared" si="28"/>
        <v>0</v>
      </c>
      <c r="AG14" s="56"/>
      <c r="AH14" s="56"/>
      <c r="AI14" s="148"/>
      <c r="AJ14" s="361"/>
      <c r="AK14" s="79">
        <f t="shared" si="29"/>
        <v>0</v>
      </c>
      <c r="AL14" s="79">
        <f t="shared" si="30"/>
        <v>0</v>
      </c>
      <c r="AM14" s="110">
        <f t="shared" si="31"/>
        <v>0</v>
      </c>
      <c r="AN14" s="56"/>
      <c r="AO14" s="56"/>
      <c r="AP14" s="148"/>
      <c r="AQ14" s="361"/>
      <c r="AR14" s="79">
        <f t="shared" si="32"/>
        <v>0</v>
      </c>
      <c r="AS14" s="79">
        <f t="shared" si="33"/>
        <v>0</v>
      </c>
      <c r="AT14" s="110">
        <f t="shared" si="34"/>
        <v>0</v>
      </c>
      <c r="AU14" s="56"/>
      <c r="AV14" s="56"/>
      <c r="AW14" s="148"/>
      <c r="AX14" s="361"/>
      <c r="AY14" s="79">
        <f t="shared" si="35"/>
        <v>0</v>
      </c>
      <c r="AZ14" s="79">
        <f t="shared" si="36"/>
        <v>0</v>
      </c>
      <c r="BA14" s="110">
        <f t="shared" si="37"/>
        <v>0</v>
      </c>
      <c r="BB14" s="56"/>
      <c r="BC14" s="56"/>
      <c r="BD14" s="148"/>
      <c r="BE14" s="361"/>
      <c r="BF14" s="79">
        <f t="shared" si="38"/>
        <v>0</v>
      </c>
      <c r="BG14" s="79">
        <f t="shared" si="39"/>
        <v>0</v>
      </c>
      <c r="BH14" s="110">
        <f t="shared" si="40"/>
        <v>0</v>
      </c>
      <c r="BI14" s="56"/>
      <c r="BJ14" s="56"/>
      <c r="BK14" s="148"/>
      <c r="BL14" s="361"/>
      <c r="BM14" s="79">
        <f t="shared" si="41"/>
        <v>0</v>
      </c>
      <c r="BN14" s="79">
        <f t="shared" si="42"/>
        <v>0</v>
      </c>
      <c r="BO14" s="110">
        <f t="shared" si="43"/>
        <v>0</v>
      </c>
      <c r="BP14" s="56"/>
      <c r="BQ14" s="56"/>
      <c r="BR14" s="148"/>
      <c r="BS14" s="361"/>
      <c r="BT14" s="79">
        <f t="shared" si="44"/>
        <v>0</v>
      </c>
      <c r="BU14" s="79">
        <f t="shared" si="45"/>
        <v>0</v>
      </c>
      <c r="BV14" s="110">
        <f t="shared" si="46"/>
        <v>0</v>
      </c>
      <c r="BW14" s="56"/>
      <c r="BX14" s="56"/>
      <c r="BY14" s="148"/>
      <c r="BZ14" s="361"/>
      <c r="CA14" s="79">
        <f t="shared" si="47"/>
        <v>0</v>
      </c>
      <c r="CB14" s="79">
        <f t="shared" si="48"/>
        <v>0</v>
      </c>
      <c r="CC14" s="110">
        <f t="shared" si="49"/>
        <v>0</v>
      </c>
      <c r="CD14" s="56"/>
      <c r="CE14" s="56"/>
      <c r="CF14" s="148"/>
      <c r="CG14" s="361"/>
      <c r="CH14" s="79">
        <f t="shared" si="50"/>
        <v>0</v>
      </c>
      <c r="CI14" s="79">
        <f t="shared" si="51"/>
        <v>0</v>
      </c>
      <c r="CJ14" s="110">
        <f t="shared" si="52"/>
        <v>0</v>
      </c>
      <c r="CK14" s="56"/>
      <c r="CL14" s="56"/>
      <c r="CM14" s="148"/>
      <c r="CN14" s="361"/>
      <c r="CO14" s="79">
        <f t="shared" si="53"/>
        <v>0</v>
      </c>
      <c r="CP14" s="79">
        <f t="shared" si="54"/>
        <v>0</v>
      </c>
      <c r="CQ14" s="110">
        <f t="shared" si="55"/>
        <v>0</v>
      </c>
      <c r="CR14" s="56"/>
      <c r="CS14" s="56"/>
      <c r="CT14" s="148"/>
      <c r="CU14" s="361"/>
      <c r="CV14" s="79">
        <f t="shared" si="56"/>
        <v>0</v>
      </c>
      <c r="CW14" s="79">
        <f t="shared" si="57"/>
        <v>0</v>
      </c>
      <c r="CX14" s="110">
        <f t="shared" si="58"/>
        <v>0</v>
      </c>
      <c r="CY14" s="56"/>
      <c r="CZ14" s="56"/>
      <c r="DA14" s="148"/>
      <c r="DB14" s="361"/>
      <c r="DC14" s="79">
        <f t="shared" si="59"/>
        <v>0</v>
      </c>
      <c r="DD14" s="79">
        <f t="shared" si="60"/>
        <v>0</v>
      </c>
      <c r="DE14" s="110">
        <f t="shared" si="61"/>
        <v>0</v>
      </c>
      <c r="DF14" s="56"/>
      <c r="DG14" s="56"/>
      <c r="DH14" s="148"/>
      <c r="DI14" s="361"/>
      <c r="DJ14" s="79">
        <f t="shared" si="62"/>
        <v>0</v>
      </c>
      <c r="DK14" s="79">
        <f t="shared" si="63"/>
        <v>0</v>
      </c>
      <c r="DL14" s="110">
        <f t="shared" si="64"/>
        <v>0</v>
      </c>
      <c r="DM14" s="56"/>
      <c r="DN14" s="56"/>
      <c r="DO14" s="148"/>
      <c r="DP14" s="361"/>
      <c r="DQ14" s="79">
        <f t="shared" si="65"/>
        <v>0</v>
      </c>
      <c r="DR14" s="79">
        <f t="shared" si="66"/>
        <v>0</v>
      </c>
      <c r="DS14" s="110">
        <f t="shared" si="67"/>
        <v>0</v>
      </c>
      <c r="DT14" s="56"/>
      <c r="DU14" s="56"/>
      <c r="DV14" s="148"/>
    </row>
    <row r="15" spans="1:126" x14ac:dyDescent="0.2">
      <c r="A15" s="121" t="s">
        <v>142</v>
      </c>
      <c r="B15" s="56"/>
      <c r="C15" s="56"/>
      <c r="D15" s="110">
        <f t="shared" si="17"/>
        <v>0</v>
      </c>
      <c r="E15" s="148"/>
      <c r="F15" s="18"/>
      <c r="G15" s="18"/>
      <c r="H15" s="361" t="s">
        <v>543</v>
      </c>
      <c r="I15" s="79">
        <f t="shared" si="18"/>
        <v>0</v>
      </c>
      <c r="J15" s="79">
        <f t="shared" si="19"/>
        <v>0</v>
      </c>
      <c r="K15" s="110">
        <f t="shared" si="16"/>
        <v>0</v>
      </c>
      <c r="L15" s="56"/>
      <c r="M15" s="56"/>
      <c r="N15" s="148"/>
      <c r="O15" s="361" t="s">
        <v>543</v>
      </c>
      <c r="P15" s="79">
        <f t="shared" si="20"/>
        <v>0</v>
      </c>
      <c r="Q15" s="79">
        <f t="shared" si="21"/>
        <v>0</v>
      </c>
      <c r="R15" s="110">
        <f t="shared" si="22"/>
        <v>0</v>
      </c>
      <c r="S15" s="56"/>
      <c r="T15" s="56"/>
      <c r="U15" s="148"/>
      <c r="V15" s="361"/>
      <c r="W15" s="79">
        <f t="shared" si="23"/>
        <v>0</v>
      </c>
      <c r="X15" s="79">
        <f t="shared" si="24"/>
        <v>0</v>
      </c>
      <c r="Y15" s="110">
        <f t="shared" si="25"/>
        <v>0</v>
      </c>
      <c r="Z15" s="56"/>
      <c r="AA15" s="56"/>
      <c r="AB15" s="148"/>
      <c r="AC15" s="361"/>
      <c r="AD15" s="79">
        <f t="shared" si="26"/>
        <v>0</v>
      </c>
      <c r="AE15" s="79">
        <f t="shared" si="27"/>
        <v>0</v>
      </c>
      <c r="AF15" s="110">
        <f t="shared" si="28"/>
        <v>0</v>
      </c>
      <c r="AG15" s="56"/>
      <c r="AH15" s="56"/>
      <c r="AI15" s="148"/>
      <c r="AJ15" s="361"/>
      <c r="AK15" s="79">
        <f t="shared" si="29"/>
        <v>0</v>
      </c>
      <c r="AL15" s="79">
        <f t="shared" si="30"/>
        <v>0</v>
      </c>
      <c r="AM15" s="110">
        <f t="shared" si="31"/>
        <v>0</v>
      </c>
      <c r="AN15" s="56"/>
      <c r="AO15" s="56"/>
      <c r="AP15" s="148"/>
      <c r="AQ15" s="361"/>
      <c r="AR15" s="79">
        <f t="shared" si="32"/>
        <v>0</v>
      </c>
      <c r="AS15" s="79">
        <f t="shared" si="33"/>
        <v>0</v>
      </c>
      <c r="AT15" s="110">
        <f t="shared" si="34"/>
        <v>0</v>
      </c>
      <c r="AU15" s="56"/>
      <c r="AV15" s="56"/>
      <c r="AW15" s="148"/>
      <c r="AX15" s="361"/>
      <c r="AY15" s="79">
        <f t="shared" si="35"/>
        <v>0</v>
      </c>
      <c r="AZ15" s="79">
        <f t="shared" si="36"/>
        <v>0</v>
      </c>
      <c r="BA15" s="110">
        <f t="shared" si="37"/>
        <v>0</v>
      </c>
      <c r="BB15" s="56"/>
      <c r="BC15" s="56"/>
      <c r="BD15" s="148"/>
      <c r="BE15" s="361"/>
      <c r="BF15" s="79">
        <f t="shared" si="38"/>
        <v>0</v>
      </c>
      <c r="BG15" s="79">
        <f t="shared" si="39"/>
        <v>0</v>
      </c>
      <c r="BH15" s="110">
        <f t="shared" si="40"/>
        <v>0</v>
      </c>
      <c r="BI15" s="56"/>
      <c r="BJ15" s="56"/>
      <c r="BK15" s="148"/>
      <c r="BL15" s="361"/>
      <c r="BM15" s="79">
        <f t="shared" si="41"/>
        <v>0</v>
      </c>
      <c r="BN15" s="79">
        <f t="shared" si="42"/>
        <v>0</v>
      </c>
      <c r="BO15" s="110">
        <f t="shared" si="43"/>
        <v>0</v>
      </c>
      <c r="BP15" s="56"/>
      <c r="BQ15" s="56"/>
      <c r="BR15" s="148"/>
      <c r="BS15" s="361"/>
      <c r="BT15" s="79">
        <f t="shared" si="44"/>
        <v>0</v>
      </c>
      <c r="BU15" s="79">
        <f t="shared" si="45"/>
        <v>0</v>
      </c>
      <c r="BV15" s="110">
        <f t="shared" si="46"/>
        <v>0</v>
      </c>
      <c r="BW15" s="56"/>
      <c r="BX15" s="56"/>
      <c r="BY15" s="148"/>
      <c r="BZ15" s="361"/>
      <c r="CA15" s="79">
        <f t="shared" si="47"/>
        <v>0</v>
      </c>
      <c r="CB15" s="79">
        <f t="shared" si="48"/>
        <v>0</v>
      </c>
      <c r="CC15" s="110">
        <f t="shared" si="49"/>
        <v>0</v>
      </c>
      <c r="CD15" s="56"/>
      <c r="CE15" s="56"/>
      <c r="CF15" s="148"/>
      <c r="CG15" s="361"/>
      <c r="CH15" s="79">
        <f t="shared" si="50"/>
        <v>0</v>
      </c>
      <c r="CI15" s="79">
        <f t="shared" si="51"/>
        <v>0</v>
      </c>
      <c r="CJ15" s="110">
        <f t="shared" si="52"/>
        <v>0</v>
      </c>
      <c r="CK15" s="56"/>
      <c r="CL15" s="56"/>
      <c r="CM15" s="148"/>
      <c r="CN15" s="361"/>
      <c r="CO15" s="79">
        <f t="shared" si="53"/>
        <v>0</v>
      </c>
      <c r="CP15" s="79">
        <f t="shared" si="54"/>
        <v>0</v>
      </c>
      <c r="CQ15" s="110">
        <f t="shared" si="55"/>
        <v>0</v>
      </c>
      <c r="CR15" s="56"/>
      <c r="CS15" s="56"/>
      <c r="CT15" s="148"/>
      <c r="CU15" s="361"/>
      <c r="CV15" s="79">
        <f t="shared" si="56"/>
        <v>0</v>
      </c>
      <c r="CW15" s="79">
        <f t="shared" si="57"/>
        <v>0</v>
      </c>
      <c r="CX15" s="110">
        <f t="shared" si="58"/>
        <v>0</v>
      </c>
      <c r="CY15" s="56"/>
      <c r="CZ15" s="56"/>
      <c r="DA15" s="148"/>
      <c r="DB15" s="361"/>
      <c r="DC15" s="79">
        <f t="shared" si="59"/>
        <v>0</v>
      </c>
      <c r="DD15" s="79">
        <f t="shared" si="60"/>
        <v>0</v>
      </c>
      <c r="DE15" s="110">
        <f t="shared" si="61"/>
        <v>0</v>
      </c>
      <c r="DF15" s="56"/>
      <c r="DG15" s="56"/>
      <c r="DH15" s="148"/>
      <c r="DI15" s="361"/>
      <c r="DJ15" s="79">
        <f t="shared" si="62"/>
        <v>0</v>
      </c>
      <c r="DK15" s="79">
        <f t="shared" si="63"/>
        <v>0</v>
      </c>
      <c r="DL15" s="110">
        <f t="shared" si="64"/>
        <v>0</v>
      </c>
      <c r="DM15" s="56"/>
      <c r="DN15" s="56"/>
      <c r="DO15" s="148"/>
      <c r="DP15" s="361"/>
      <c r="DQ15" s="79">
        <f t="shared" si="65"/>
        <v>0</v>
      </c>
      <c r="DR15" s="79">
        <f t="shared" si="66"/>
        <v>0</v>
      </c>
      <c r="DS15" s="110">
        <f t="shared" si="67"/>
        <v>0</v>
      </c>
      <c r="DT15" s="56"/>
      <c r="DU15" s="56"/>
      <c r="DV15" s="148"/>
    </row>
    <row r="16" spans="1:126" s="26" customFormat="1" ht="15" x14ac:dyDescent="0.25">
      <c r="A16" s="134" t="s">
        <v>527</v>
      </c>
      <c r="B16" s="133">
        <f>SUM(B11:B15)</f>
        <v>0</v>
      </c>
      <c r="C16" s="133">
        <f>SUM(C11:C15)</f>
        <v>0</v>
      </c>
      <c r="D16" s="133">
        <f>SUM(D11:D15)</f>
        <v>0</v>
      </c>
      <c r="E16" s="132" t="s">
        <v>522</v>
      </c>
      <c r="F16" s="18"/>
      <c r="G16" s="18"/>
      <c r="H16" s="361" t="s">
        <v>544</v>
      </c>
      <c r="I16" s="133">
        <f>IF(I$1=" ","",SUM(I11:I15))</f>
        <v>0</v>
      </c>
      <c r="J16" s="133">
        <f>IF(I$1=" ","",SUM(J11:J15))</f>
        <v>0</v>
      </c>
      <c r="K16" s="133">
        <f>IF(I$1="","",SUM(I16:J16))</f>
        <v>0</v>
      </c>
      <c r="L16" s="133">
        <f>IF(I$1="","",SUMIF($H10:$H16,MID($H16,3,10),L10:L16))</f>
        <v>0</v>
      </c>
      <c r="M16" s="133">
        <f>IF(I$1="","",SUMIF($H10:$H16,MID($H16,3,10),M10:M16))</f>
        <v>0</v>
      </c>
      <c r="N16" s="132"/>
      <c r="O16" s="361" t="s">
        <v>544</v>
      </c>
      <c r="P16" s="133">
        <f>IF(P$1=" ","",SUM(P11:P15))</f>
        <v>0</v>
      </c>
      <c r="Q16" s="133">
        <f>IF(P$1=" ","",SUM(Q11:Q15))</f>
        <v>0</v>
      </c>
      <c r="R16" s="133">
        <f>IF(P$1="","",SUM(P16:Q16))</f>
        <v>0</v>
      </c>
      <c r="S16" s="133">
        <f>IF(P$1="","",SUMIF($H10:$H16,MID($H16,3,10),S10:S16))</f>
        <v>0</v>
      </c>
      <c r="T16" s="133">
        <f>IF(P$1="","",SUMIF($H10:$H16,MID($H16,3,10),T10:T16))</f>
        <v>0</v>
      </c>
      <c r="U16" s="132"/>
      <c r="V16" s="361"/>
      <c r="W16" s="133">
        <f>IF(W$1=" ","",SUM(W11:W15))</f>
        <v>0</v>
      </c>
      <c r="X16" s="133">
        <f>IF(W$1=" ","",SUM(X11:X15))</f>
        <v>0</v>
      </c>
      <c r="Y16" s="133">
        <f>IF(W$1="","",SUM(W16:X16))</f>
        <v>0</v>
      </c>
      <c r="Z16" s="133">
        <f>IF(W$1="","",SUMIF($H10:$H16,MID($H16,3,10),Z10:Z16))</f>
        <v>0</v>
      </c>
      <c r="AA16" s="133">
        <f>IF(W$1="","",SUMIF($H10:$H16,MID($H16,3,10),AA10:AA16))</f>
        <v>0</v>
      </c>
      <c r="AB16" s="132"/>
      <c r="AC16" s="361"/>
      <c r="AD16" s="133">
        <f>IF(AD$1=" ","",SUM(AD11:AD15))</f>
        <v>0</v>
      </c>
      <c r="AE16" s="133">
        <f>IF(AD$1=" ","",SUM(AE11:AE15))</f>
        <v>0</v>
      </c>
      <c r="AF16" s="133">
        <f>IF(AD$1="","",SUM(AD16:AE16))</f>
        <v>0</v>
      </c>
      <c r="AG16" s="133">
        <f>IF(AD$1="","",SUMIF($H10:$H16,MID($H16,3,10),AG10:AG16))</f>
        <v>0</v>
      </c>
      <c r="AH16" s="133">
        <f>IF(AD$1="","",SUMIF($H10:$H16,MID($H16,3,10),AH10:AH16))</f>
        <v>0</v>
      </c>
      <c r="AI16" s="132"/>
      <c r="AJ16" s="361"/>
      <c r="AK16" s="133">
        <f>IF(AK$1=" ","",SUM(AK11:AK15))</f>
        <v>0</v>
      </c>
      <c r="AL16" s="133">
        <f>IF(AK$1=" ","",SUM(AL11:AL15))</f>
        <v>0</v>
      </c>
      <c r="AM16" s="133">
        <f>IF(AK$1="","",SUM(AK16:AL16))</f>
        <v>0</v>
      </c>
      <c r="AN16" s="133">
        <f>IF(AK$1="","",SUMIF($H10:$H16,MID($H16,3,10),AN10:AN16))</f>
        <v>0</v>
      </c>
      <c r="AO16" s="133">
        <f>IF(AK$1="","",SUMIF($H10:$H16,MID($H16,3,10),AO10:AO16))</f>
        <v>0</v>
      </c>
      <c r="AP16" s="132"/>
      <c r="AQ16" s="361"/>
      <c r="AR16" s="133">
        <f>IF(AR$1=" ","",SUM(AR11:AR15))</f>
        <v>0</v>
      </c>
      <c r="AS16" s="133">
        <f>IF(AR$1=" ","",SUM(AS11:AS15))</f>
        <v>0</v>
      </c>
      <c r="AT16" s="133">
        <f>IF(AR$1="","",SUM(AR16:AS16))</f>
        <v>0</v>
      </c>
      <c r="AU16" s="133">
        <f>IF(AR$1="","",SUMIF($H10:$H16,MID($H16,3,10),AU10:AU16))</f>
        <v>0</v>
      </c>
      <c r="AV16" s="133">
        <f>IF(AR$1="","",SUMIF($H10:$H16,MID($H16,3,10),AV10:AV16))</f>
        <v>0</v>
      </c>
      <c r="AW16" s="132"/>
      <c r="AX16" s="361"/>
      <c r="AY16" s="133">
        <f>IF(AY$1=" ","",SUM(AY11:AY15))</f>
        <v>0</v>
      </c>
      <c r="AZ16" s="133">
        <f>IF(AY$1=" ","",SUM(AZ11:AZ15))</f>
        <v>0</v>
      </c>
      <c r="BA16" s="133">
        <f>IF(AY$1="","",SUM(AY16:AZ16))</f>
        <v>0</v>
      </c>
      <c r="BB16" s="133">
        <f>IF(AY$1="","",SUMIF($H10:$H16,MID($H16,3,10),BB10:BB16))</f>
        <v>0</v>
      </c>
      <c r="BC16" s="133">
        <f>IF(AY$1="","",SUMIF($H10:$H16,MID($H16,3,10),BC10:BC16))</f>
        <v>0</v>
      </c>
      <c r="BD16" s="132"/>
      <c r="BE16" s="361"/>
      <c r="BF16" s="133">
        <f>IF(BF$1=" ","",SUM(BF11:BF15))</f>
        <v>0</v>
      </c>
      <c r="BG16" s="133">
        <f>IF(BF$1=" ","",SUM(BG11:BG15))</f>
        <v>0</v>
      </c>
      <c r="BH16" s="133">
        <f>IF(BF$1="","",SUM(BF16:BG16))</f>
        <v>0</v>
      </c>
      <c r="BI16" s="133">
        <f>IF(BF$1="","",SUMIF($H10:$H16,MID($H16,3,10),BI10:BI16))</f>
        <v>0</v>
      </c>
      <c r="BJ16" s="133">
        <f>IF(BF$1="","",SUMIF($H10:$H16,MID($H16,3,10),BJ10:BJ16))</f>
        <v>0</v>
      </c>
      <c r="BK16" s="132"/>
      <c r="BL16" s="361"/>
      <c r="BM16" s="133">
        <f>IF(BM$1=" ","",SUM(BM11:BM15))</f>
        <v>0</v>
      </c>
      <c r="BN16" s="133">
        <f>IF(BM$1=" ","",SUM(BN11:BN15))</f>
        <v>0</v>
      </c>
      <c r="BO16" s="133">
        <f>IF(BM$1="","",SUM(BM16:BN16))</f>
        <v>0</v>
      </c>
      <c r="BP16" s="133">
        <f>IF(BM$1="","",SUMIF($H10:$H16,MID($H16,3,10),BP10:BP16))</f>
        <v>0</v>
      </c>
      <c r="BQ16" s="133">
        <f>IF(BM$1="","",SUMIF($H10:$H16,MID($H16,3,10),BQ10:BQ16))</f>
        <v>0</v>
      </c>
      <c r="BR16" s="132"/>
      <c r="BS16" s="361"/>
      <c r="BT16" s="133">
        <f>IF(BT$1=" ","",SUM(BT11:BT15))</f>
        <v>0</v>
      </c>
      <c r="BU16" s="133">
        <f>IF(BT$1=" ","",SUM(BU11:BU15))</f>
        <v>0</v>
      </c>
      <c r="BV16" s="133">
        <f>IF(BT$1="","",SUM(BT16:BU16))</f>
        <v>0</v>
      </c>
      <c r="BW16" s="133">
        <f>IF(BT$1="","",SUMIF($H10:$H16,MID($H16,3,10),BW10:BW16))</f>
        <v>0</v>
      </c>
      <c r="BX16" s="133">
        <f>IF(BT$1="","",SUMIF($H10:$H16,MID($H16,3,10),BX10:BX16))</f>
        <v>0</v>
      </c>
      <c r="BY16" s="132"/>
      <c r="BZ16" s="361"/>
      <c r="CA16" s="133">
        <f>IF(CA$1=" ","",SUM(CA11:CA15))</f>
        <v>0</v>
      </c>
      <c r="CB16" s="133">
        <f>IF(CA$1=" ","",SUM(CB11:CB15))</f>
        <v>0</v>
      </c>
      <c r="CC16" s="133">
        <f>IF(CA$1="","",SUM(CA16:CB16))</f>
        <v>0</v>
      </c>
      <c r="CD16" s="133">
        <f>IF(CA$1="","",SUMIF($H10:$H16,MID($H16,3,10),CD10:CD16))</f>
        <v>0</v>
      </c>
      <c r="CE16" s="133">
        <f>IF(CA$1="","",SUMIF($H10:$H16,MID($H16,3,10),CE10:CE16))</f>
        <v>0</v>
      </c>
      <c r="CF16" s="132"/>
      <c r="CG16" s="361"/>
      <c r="CH16" s="133">
        <f>IF(CH$1=" ","",SUM(CH11:CH15))</f>
        <v>0</v>
      </c>
      <c r="CI16" s="133">
        <f>IF(CH$1=" ","",SUM(CI11:CI15))</f>
        <v>0</v>
      </c>
      <c r="CJ16" s="133">
        <f>IF(CH$1="","",SUM(CH16:CI16))</f>
        <v>0</v>
      </c>
      <c r="CK16" s="133">
        <f>IF(CH$1="","",SUMIF($H10:$H16,MID($H16,3,10),CK10:CK16))</f>
        <v>0</v>
      </c>
      <c r="CL16" s="133">
        <f>IF(CH$1="","",SUMIF($H10:$H16,MID($H16,3,10),CL10:CL16))</f>
        <v>0</v>
      </c>
      <c r="CM16" s="132"/>
      <c r="CN16" s="361"/>
      <c r="CO16" s="133">
        <f>IF(CO$1=" ","",SUM(CO11:CO15))</f>
        <v>0</v>
      </c>
      <c r="CP16" s="133">
        <f>IF(CO$1=" ","",SUM(CP11:CP15))</f>
        <v>0</v>
      </c>
      <c r="CQ16" s="133">
        <f>IF(CO$1="","",SUM(CO16:CP16))</f>
        <v>0</v>
      </c>
      <c r="CR16" s="133">
        <f>IF(CO$1="","",SUMIF($H10:$H16,MID($H16,3,10),CR10:CR16))</f>
        <v>0</v>
      </c>
      <c r="CS16" s="133">
        <f>IF(CO$1="","",SUMIF($H10:$H16,MID($H16,3,10),CS10:CS16))</f>
        <v>0</v>
      </c>
      <c r="CT16" s="132"/>
      <c r="CU16" s="361"/>
      <c r="CV16" s="133">
        <f>IF(CV$1=" ","",SUM(CV11:CV15))</f>
        <v>0</v>
      </c>
      <c r="CW16" s="133">
        <f>IF(CV$1=" ","",SUM(CW11:CW15))</f>
        <v>0</v>
      </c>
      <c r="CX16" s="133">
        <f>IF(CV$1="","",SUM(CV16:CW16))</f>
        <v>0</v>
      </c>
      <c r="CY16" s="133">
        <f>IF(CV$1="","",SUMIF($H10:$H16,MID($H16,3,10),CY10:CY16))</f>
        <v>0</v>
      </c>
      <c r="CZ16" s="133">
        <f>IF(CV$1="","",SUMIF($H10:$H16,MID($H16,3,10),CZ10:CZ16))</f>
        <v>0</v>
      </c>
      <c r="DA16" s="132"/>
      <c r="DB16" s="361"/>
      <c r="DC16" s="133">
        <f>IF(DC$1=" ","",SUM(DC11:DC15))</f>
        <v>0</v>
      </c>
      <c r="DD16" s="133">
        <f>IF(DC$1=" ","",SUM(DD11:DD15))</f>
        <v>0</v>
      </c>
      <c r="DE16" s="133">
        <f>IF(DC$1="","",SUM(DC16:DD16))</f>
        <v>0</v>
      </c>
      <c r="DF16" s="133">
        <f>IF(DC$1="","",SUMIF($H10:$H16,MID($H16,3,10),DF10:DF16))</f>
        <v>0</v>
      </c>
      <c r="DG16" s="133">
        <f>IF(DC$1="","",SUMIF($H10:$H16,MID($H16,3,10),DG10:DG16))</f>
        <v>0</v>
      </c>
      <c r="DH16" s="132"/>
      <c r="DI16" s="361"/>
      <c r="DJ16" s="133">
        <f>IF(DJ$1=" ","",SUM(DJ11:DJ15))</f>
        <v>0</v>
      </c>
      <c r="DK16" s="133">
        <f>IF(DJ$1=" ","",SUM(DK11:DK15))</f>
        <v>0</v>
      </c>
      <c r="DL16" s="133">
        <f>IF(DJ$1="","",SUM(DJ16:DK16))</f>
        <v>0</v>
      </c>
      <c r="DM16" s="133">
        <f>IF(DJ$1="","",SUMIF($H10:$H16,MID($H16,3,10),DM10:DM16))</f>
        <v>0</v>
      </c>
      <c r="DN16" s="133">
        <f>IF(DJ$1="","",SUMIF($H10:$H16,MID($H16,3,10),DN10:DN16))</f>
        <v>0</v>
      </c>
      <c r="DO16" s="132"/>
      <c r="DP16" s="361"/>
      <c r="DQ16" s="133">
        <f>IF(DQ$1=" ","",SUM(DQ11:DQ15))</f>
        <v>0</v>
      </c>
      <c r="DR16" s="133">
        <f>IF(DQ$1=" ","",SUM(DR11:DR15))</f>
        <v>0</v>
      </c>
      <c r="DS16" s="133">
        <f>IF(DQ$1="","",SUM(DQ16:DR16))</f>
        <v>0</v>
      </c>
      <c r="DT16" s="133">
        <f>IF(DQ$1="","",SUMIF($H10:$H16,MID($H16,3,10),DT10:DT16))</f>
        <v>0</v>
      </c>
      <c r="DU16" s="133">
        <f>IF(DQ$1="","",SUMIF($H10:$H16,MID($H16,3,10),DU10:DU16))</f>
        <v>0</v>
      </c>
      <c r="DV16" s="132"/>
    </row>
    <row r="17" spans="1:126" ht="14.25" customHeight="1" x14ac:dyDescent="0.2">
      <c r="A17" s="125" t="s">
        <v>528</v>
      </c>
      <c r="B17" s="118"/>
      <c r="C17" s="118"/>
      <c r="D17" s="118"/>
      <c r="E17" s="202"/>
      <c r="F17" s="18"/>
      <c r="G17" s="18"/>
      <c r="H17" s="361"/>
      <c r="I17" s="414"/>
      <c r="J17" s="414"/>
      <c r="K17" s="414"/>
      <c r="L17" s="414"/>
      <c r="M17" s="414"/>
      <c r="N17" s="202"/>
      <c r="O17" s="361"/>
      <c r="P17" s="414"/>
      <c r="Q17" s="414"/>
      <c r="R17" s="414"/>
      <c r="S17" s="414"/>
      <c r="T17" s="414"/>
      <c r="U17" s="202"/>
      <c r="V17" s="361"/>
      <c r="W17" s="414"/>
      <c r="X17" s="414"/>
      <c r="Y17" s="414"/>
      <c r="Z17" s="414"/>
      <c r="AA17" s="414"/>
      <c r="AB17" s="202"/>
      <c r="AC17" s="361"/>
      <c r="AD17" s="414"/>
      <c r="AE17" s="414"/>
      <c r="AF17" s="414"/>
      <c r="AG17" s="414"/>
      <c r="AH17" s="414"/>
      <c r="AI17" s="202"/>
      <c r="AJ17" s="361"/>
      <c r="AK17" s="414"/>
      <c r="AL17" s="414"/>
      <c r="AM17" s="414"/>
      <c r="AN17" s="414"/>
      <c r="AO17" s="414"/>
      <c r="AP17" s="202"/>
      <c r="AQ17" s="361"/>
      <c r="AR17" s="414"/>
      <c r="AS17" s="414"/>
      <c r="AT17" s="414"/>
      <c r="AU17" s="414"/>
      <c r="AV17" s="414"/>
      <c r="AW17" s="202"/>
      <c r="AX17" s="361"/>
      <c r="AY17" s="414"/>
      <c r="AZ17" s="414"/>
      <c r="BA17" s="414"/>
      <c r="BB17" s="414"/>
      <c r="BC17" s="414"/>
      <c r="BD17" s="202"/>
      <c r="BE17" s="361"/>
      <c r="BF17" s="414"/>
      <c r="BG17" s="414"/>
      <c r="BH17" s="414"/>
      <c r="BI17" s="414"/>
      <c r="BJ17" s="414"/>
      <c r="BK17" s="202"/>
      <c r="BL17" s="361"/>
      <c r="BM17" s="414"/>
      <c r="BN17" s="414"/>
      <c r="BO17" s="414"/>
      <c r="BP17" s="414"/>
      <c r="BQ17" s="414"/>
      <c r="BR17" s="202"/>
      <c r="BS17" s="361"/>
      <c r="BT17" s="414"/>
      <c r="BU17" s="414"/>
      <c r="BV17" s="414"/>
      <c r="BW17" s="414"/>
      <c r="BX17" s="414"/>
      <c r="BY17" s="202"/>
      <c r="BZ17" s="361"/>
      <c r="CA17" s="414"/>
      <c r="CB17" s="414"/>
      <c r="CC17" s="414"/>
      <c r="CD17" s="414"/>
      <c r="CE17" s="414"/>
      <c r="CF17" s="202"/>
      <c r="CG17" s="361"/>
      <c r="CH17" s="414"/>
      <c r="CI17" s="414"/>
      <c r="CJ17" s="414"/>
      <c r="CK17" s="414"/>
      <c r="CL17" s="414"/>
      <c r="CM17" s="202"/>
      <c r="CN17" s="361"/>
      <c r="CO17" s="414"/>
      <c r="CP17" s="414"/>
      <c r="CQ17" s="414"/>
      <c r="CR17" s="414"/>
      <c r="CS17" s="414"/>
      <c r="CT17" s="202"/>
      <c r="CU17" s="361"/>
      <c r="CV17" s="414"/>
      <c r="CW17" s="414"/>
      <c r="CX17" s="414"/>
      <c r="CY17" s="414"/>
      <c r="CZ17" s="414"/>
      <c r="DA17" s="202"/>
      <c r="DB17" s="361"/>
      <c r="DC17" s="414"/>
      <c r="DD17" s="414"/>
      <c r="DE17" s="414"/>
      <c r="DF17" s="414"/>
      <c r="DG17" s="414"/>
      <c r="DH17" s="202"/>
      <c r="DI17" s="361"/>
      <c r="DJ17" s="414"/>
      <c r="DK17" s="414"/>
      <c r="DL17" s="414"/>
      <c r="DM17" s="414"/>
      <c r="DN17" s="414"/>
      <c r="DO17" s="202"/>
      <c r="DP17" s="361"/>
      <c r="DQ17" s="414"/>
      <c r="DR17" s="414"/>
      <c r="DS17" s="414"/>
      <c r="DT17" s="414"/>
      <c r="DU17" s="414"/>
      <c r="DV17" s="202"/>
    </row>
    <row r="18" spans="1:126" x14ac:dyDescent="0.2">
      <c r="A18" s="121" t="s">
        <v>529</v>
      </c>
      <c r="B18" s="56"/>
      <c r="C18" s="56"/>
      <c r="D18" s="110">
        <f t="shared" ref="D18:D22" si="68">B18+C18</f>
        <v>0</v>
      </c>
      <c r="E18" s="147" t="s">
        <v>36</v>
      </c>
      <c r="F18" s="18"/>
      <c r="G18" s="18"/>
      <c r="H18" s="361" t="s">
        <v>545</v>
      </c>
      <c r="I18" s="79">
        <f t="shared" ref="I18:I22" si="69">IF(K$1="Rejected",B18,IF(L18="",B18,SUM(B18,L18)))</f>
        <v>0</v>
      </c>
      <c r="J18" s="79">
        <f t="shared" ref="J18:J22" si="70">IF(K$1="Rejected",C18,IF(M18="",C18,SUM(C18,M18)))</f>
        <v>0</v>
      </c>
      <c r="K18" s="110">
        <f t="shared" ref="K18:K22" si="71">IF(I$1="","",SUM(I18:J18))</f>
        <v>0</v>
      </c>
      <c r="L18" s="56"/>
      <c r="M18" s="56"/>
      <c r="N18" s="147"/>
      <c r="O18" s="361" t="s">
        <v>545</v>
      </c>
      <c r="P18" s="79">
        <f t="shared" ref="P18:P22" si="72">IF(R$1="Rejected",I18,IF(S18="",I18,SUM(I18,S18)))</f>
        <v>0</v>
      </c>
      <c r="Q18" s="79">
        <f t="shared" ref="Q18:Q22" si="73">IF(R$1="Rejected",J18,IF(T18="",J18,SUM(J18,T18)))</f>
        <v>0</v>
      </c>
      <c r="R18" s="110">
        <f t="shared" ref="R18:R22" si="74">IF(P$1="","",SUM(P18:Q18))</f>
        <v>0</v>
      </c>
      <c r="S18" s="56"/>
      <c r="T18" s="56"/>
      <c r="U18" s="147"/>
      <c r="V18" s="361"/>
      <c r="W18" s="79">
        <f t="shared" ref="W18:W22" si="75">IF(Y$1="Rejected",P18,IF(Z18="",P18,SUM(P18,Z18)))</f>
        <v>0</v>
      </c>
      <c r="X18" s="79">
        <f t="shared" ref="X18:X22" si="76">IF(Y$1="Rejected",Q18,IF(AA18="",Q18,SUM(Q18,AA18)))</f>
        <v>0</v>
      </c>
      <c r="Y18" s="110">
        <f t="shared" ref="Y18:Y22" si="77">IF(W$1="","",SUM(W18:X18))</f>
        <v>0</v>
      </c>
      <c r="Z18" s="56"/>
      <c r="AA18" s="56"/>
      <c r="AB18" s="147"/>
      <c r="AC18" s="361"/>
      <c r="AD18" s="79">
        <f t="shared" ref="AD18:AD22" si="78">IF(AF$1="Rejected",W18,IF(AG18="",W18,SUM(W18,AG18)))</f>
        <v>0</v>
      </c>
      <c r="AE18" s="79">
        <f t="shared" ref="AE18:AE22" si="79">IF(AF$1="Rejected",X18,IF(AH18="",X18,SUM(X18,AH18)))</f>
        <v>0</v>
      </c>
      <c r="AF18" s="110">
        <f t="shared" ref="AF18:AF22" si="80">IF(AD$1="","",SUM(AD18:AE18))</f>
        <v>0</v>
      </c>
      <c r="AG18" s="56"/>
      <c r="AH18" s="56"/>
      <c r="AI18" s="147"/>
      <c r="AJ18" s="361"/>
      <c r="AK18" s="79">
        <f t="shared" ref="AK18:AK22" si="81">IF(AM$1="Rejected",AD18,IF(AN18="",AD18,SUM(AD18,AN18)))</f>
        <v>0</v>
      </c>
      <c r="AL18" s="79">
        <f t="shared" ref="AL18:AL22" si="82">IF(AM$1="Rejected",AE18,IF(AO18="",AE18,SUM(AE18,AO18)))</f>
        <v>0</v>
      </c>
      <c r="AM18" s="110">
        <f t="shared" ref="AM18:AM22" si="83">IF(AK$1="","",SUM(AK18:AL18))</f>
        <v>0</v>
      </c>
      <c r="AN18" s="56"/>
      <c r="AO18" s="56"/>
      <c r="AP18" s="147"/>
      <c r="AQ18" s="361"/>
      <c r="AR18" s="79">
        <f t="shared" ref="AR18:AR22" si="84">IF(AT$1="Rejected",AK18,IF(AU18="",AK18,SUM(AK18,AU18)))</f>
        <v>0</v>
      </c>
      <c r="AS18" s="79">
        <f t="shared" ref="AS18:AS22" si="85">IF(AT$1="Rejected",AL18,IF(AV18="",AL18,SUM(AL18,AV18)))</f>
        <v>0</v>
      </c>
      <c r="AT18" s="110">
        <f t="shared" ref="AT18:AT22" si="86">IF(AR$1="","",SUM(AR18:AS18))</f>
        <v>0</v>
      </c>
      <c r="AU18" s="56"/>
      <c r="AV18" s="56"/>
      <c r="AW18" s="147"/>
      <c r="AX18" s="361"/>
      <c r="AY18" s="79">
        <f t="shared" ref="AY18:AY22" si="87">IF(BA$1="Rejected",AR18,IF(BB18="",AR18,SUM(AR18,BB18)))</f>
        <v>0</v>
      </c>
      <c r="AZ18" s="79">
        <f t="shared" ref="AZ18:AZ22" si="88">IF(BA$1="Rejected",AS18,IF(BC18="",AS18,SUM(AS18,BC18)))</f>
        <v>0</v>
      </c>
      <c r="BA18" s="110">
        <f t="shared" ref="BA18:BA22" si="89">IF(AY$1="","",SUM(AY18:AZ18))</f>
        <v>0</v>
      </c>
      <c r="BB18" s="56"/>
      <c r="BC18" s="56"/>
      <c r="BD18" s="147"/>
      <c r="BE18" s="361"/>
      <c r="BF18" s="79">
        <f t="shared" ref="BF18:BF22" si="90">IF(BH$1="Rejected",AY18,IF(BI18="",AY18,SUM(AY18,BI18)))</f>
        <v>0</v>
      </c>
      <c r="BG18" s="79">
        <f t="shared" ref="BG18:BG22" si="91">IF(BH$1="Rejected",AZ18,IF(BJ18="",AZ18,SUM(AZ18,BJ18)))</f>
        <v>0</v>
      </c>
      <c r="BH18" s="110">
        <f t="shared" ref="BH18:BH22" si="92">IF(BF$1="","",SUM(BF18:BG18))</f>
        <v>0</v>
      </c>
      <c r="BI18" s="56"/>
      <c r="BJ18" s="56"/>
      <c r="BK18" s="147"/>
      <c r="BL18" s="361"/>
      <c r="BM18" s="79">
        <f t="shared" ref="BM18:BM22" si="93">IF(BO$1="Rejected",BF18,IF(BP18="",BF18,SUM(BF18,BP18)))</f>
        <v>0</v>
      </c>
      <c r="BN18" s="79">
        <f t="shared" ref="BN18:BN22" si="94">IF(BO$1="Rejected",BG18,IF(BQ18="",BG18,SUM(BG18,BQ18)))</f>
        <v>0</v>
      </c>
      <c r="BO18" s="110">
        <f t="shared" ref="BO18:BO22" si="95">IF(BM$1="","",SUM(BM18:BN18))</f>
        <v>0</v>
      </c>
      <c r="BP18" s="56"/>
      <c r="BQ18" s="56"/>
      <c r="BR18" s="147"/>
      <c r="BS18" s="361"/>
      <c r="BT18" s="79">
        <f t="shared" ref="BT18:BT22" si="96">IF(BV$1="Rejected",BM18,IF(BW18="",BM18,SUM(BM18,BW18)))</f>
        <v>0</v>
      </c>
      <c r="BU18" s="79">
        <f t="shared" ref="BU18:BU22" si="97">IF(BV$1="Rejected",BN18,IF(BX18="",BN18,SUM(BN18,BX18)))</f>
        <v>0</v>
      </c>
      <c r="BV18" s="110">
        <f t="shared" ref="BV18:BV22" si="98">IF(BT$1="","",SUM(BT18:BU18))</f>
        <v>0</v>
      </c>
      <c r="BW18" s="56"/>
      <c r="BX18" s="56"/>
      <c r="BY18" s="147"/>
      <c r="BZ18" s="361"/>
      <c r="CA18" s="79">
        <f t="shared" ref="CA18:CA22" si="99">IF(CC$1="Rejected",BT18,IF(CD18="",BT18,SUM(BT18,CD18)))</f>
        <v>0</v>
      </c>
      <c r="CB18" s="79">
        <f t="shared" ref="CB18:CB22" si="100">IF(CC$1="Rejected",BU18,IF(CE18="",BU18,SUM(BU18,CE18)))</f>
        <v>0</v>
      </c>
      <c r="CC18" s="110">
        <f t="shared" ref="CC18:CC22" si="101">IF(CA$1="","",SUM(CA18:CB18))</f>
        <v>0</v>
      </c>
      <c r="CD18" s="56"/>
      <c r="CE18" s="56"/>
      <c r="CF18" s="147"/>
      <c r="CG18" s="361"/>
      <c r="CH18" s="79">
        <f t="shared" ref="CH18:CH22" si="102">IF(CJ$1="Rejected",CA18,IF(CK18="",CA18,SUM(CA18,CK18)))</f>
        <v>0</v>
      </c>
      <c r="CI18" s="79">
        <f t="shared" ref="CI18:CI22" si="103">IF(CJ$1="Rejected",CB18,IF(CL18="",CB18,SUM(CB18,CL18)))</f>
        <v>0</v>
      </c>
      <c r="CJ18" s="110">
        <f t="shared" ref="CJ18:CJ22" si="104">IF(CH$1="","",SUM(CH18:CI18))</f>
        <v>0</v>
      </c>
      <c r="CK18" s="56"/>
      <c r="CL18" s="56"/>
      <c r="CM18" s="147"/>
      <c r="CN18" s="361"/>
      <c r="CO18" s="79">
        <f t="shared" ref="CO18:CO22" si="105">IF(CQ$1="Rejected",CH18,IF(CR18="",CH18,SUM(CH18,CR18)))</f>
        <v>0</v>
      </c>
      <c r="CP18" s="79">
        <f t="shared" ref="CP18:CP22" si="106">IF(CQ$1="Rejected",CI18,IF(CS18="",CI18,SUM(CI18,CS18)))</f>
        <v>0</v>
      </c>
      <c r="CQ18" s="110">
        <f t="shared" ref="CQ18:CQ22" si="107">IF(CO$1="","",SUM(CO18:CP18))</f>
        <v>0</v>
      </c>
      <c r="CR18" s="56"/>
      <c r="CS18" s="56"/>
      <c r="CT18" s="147"/>
      <c r="CU18" s="361"/>
      <c r="CV18" s="79">
        <f t="shared" ref="CV18:CV22" si="108">IF(CX$1="Rejected",CO18,IF(CY18="",CO18,SUM(CO18,CY18)))</f>
        <v>0</v>
      </c>
      <c r="CW18" s="79">
        <f t="shared" ref="CW18:CW22" si="109">IF(CX$1="Rejected",CP18,IF(CZ18="",CP18,SUM(CP18,CZ18)))</f>
        <v>0</v>
      </c>
      <c r="CX18" s="110">
        <f t="shared" ref="CX18:CX22" si="110">IF(CV$1="","",SUM(CV18:CW18))</f>
        <v>0</v>
      </c>
      <c r="CY18" s="56"/>
      <c r="CZ18" s="56"/>
      <c r="DA18" s="147"/>
      <c r="DB18" s="361"/>
      <c r="DC18" s="79">
        <f t="shared" ref="DC18:DC22" si="111">IF(DE$1="Rejected",CV18,IF(DF18="",CV18,SUM(CV18,DF18)))</f>
        <v>0</v>
      </c>
      <c r="DD18" s="79">
        <f t="shared" ref="DD18:DD22" si="112">IF(DE$1="Rejected",CW18,IF(DG18="",CW18,SUM(CW18,DG18)))</f>
        <v>0</v>
      </c>
      <c r="DE18" s="110">
        <f t="shared" ref="DE18:DE22" si="113">IF(DC$1="","",SUM(DC18:DD18))</f>
        <v>0</v>
      </c>
      <c r="DF18" s="56"/>
      <c r="DG18" s="56"/>
      <c r="DH18" s="147"/>
      <c r="DI18" s="361"/>
      <c r="DJ18" s="79">
        <f t="shared" ref="DJ18:DJ22" si="114">IF(DL$1="Rejected",DC18,IF(DM18="",DC18,SUM(DC18,DM18)))</f>
        <v>0</v>
      </c>
      <c r="DK18" s="79">
        <f t="shared" ref="DK18:DK22" si="115">IF(DL$1="Rejected",DD18,IF(DN18="",DD18,SUM(DD18,DN18)))</f>
        <v>0</v>
      </c>
      <c r="DL18" s="110">
        <f t="shared" ref="DL18:DL22" si="116">IF(DJ$1="","",SUM(DJ18:DK18))</f>
        <v>0</v>
      </c>
      <c r="DM18" s="56"/>
      <c r="DN18" s="56"/>
      <c r="DO18" s="147"/>
      <c r="DP18" s="361"/>
      <c r="DQ18" s="79">
        <f t="shared" ref="DQ18:DQ22" si="117">IF(DS$1="Rejected",DJ18,IF(DT18="",DJ18,SUM(DJ18,DT18)))</f>
        <v>0</v>
      </c>
      <c r="DR18" s="79">
        <f t="shared" ref="DR18:DR22" si="118">IF(DS$1="Rejected",DK18,IF(DU18="",DK18,SUM(DK18,DU18)))</f>
        <v>0</v>
      </c>
      <c r="DS18" s="110">
        <f t="shared" ref="DS18:DS22" si="119">IF(DQ$1="","",SUM(DQ18:DR18))</f>
        <v>0</v>
      </c>
      <c r="DT18" s="56"/>
      <c r="DU18" s="56"/>
      <c r="DV18" s="147"/>
    </row>
    <row r="19" spans="1:126" x14ac:dyDescent="0.2">
      <c r="A19" s="121" t="s">
        <v>142</v>
      </c>
      <c r="B19" s="56"/>
      <c r="C19" s="56"/>
      <c r="D19" s="110">
        <f t="shared" si="68"/>
        <v>0</v>
      </c>
      <c r="E19" s="148" t="s">
        <v>36</v>
      </c>
      <c r="F19" s="18"/>
      <c r="G19" s="18"/>
      <c r="H19" s="361" t="s">
        <v>545</v>
      </c>
      <c r="I19" s="79">
        <f t="shared" si="69"/>
        <v>0</v>
      </c>
      <c r="J19" s="79">
        <f t="shared" si="70"/>
        <v>0</v>
      </c>
      <c r="K19" s="110">
        <f t="shared" si="71"/>
        <v>0</v>
      </c>
      <c r="L19" s="56"/>
      <c r="M19" s="56"/>
      <c r="N19" s="148"/>
      <c r="O19" s="361" t="s">
        <v>545</v>
      </c>
      <c r="P19" s="79">
        <f t="shared" si="72"/>
        <v>0</v>
      </c>
      <c r="Q19" s="79">
        <f t="shared" si="73"/>
        <v>0</v>
      </c>
      <c r="R19" s="110">
        <f t="shared" si="74"/>
        <v>0</v>
      </c>
      <c r="S19" s="56"/>
      <c r="T19" s="56"/>
      <c r="U19" s="148"/>
      <c r="V19" s="361"/>
      <c r="W19" s="79">
        <f t="shared" si="75"/>
        <v>0</v>
      </c>
      <c r="X19" s="79">
        <f t="shared" si="76"/>
        <v>0</v>
      </c>
      <c r="Y19" s="110">
        <f t="shared" si="77"/>
        <v>0</v>
      </c>
      <c r="Z19" s="56"/>
      <c r="AA19" s="56"/>
      <c r="AB19" s="148"/>
      <c r="AC19" s="361"/>
      <c r="AD19" s="79">
        <f t="shared" si="78"/>
        <v>0</v>
      </c>
      <c r="AE19" s="79">
        <f t="shared" si="79"/>
        <v>0</v>
      </c>
      <c r="AF19" s="110">
        <f t="shared" si="80"/>
        <v>0</v>
      </c>
      <c r="AG19" s="56"/>
      <c r="AH19" s="56"/>
      <c r="AI19" s="148"/>
      <c r="AJ19" s="361"/>
      <c r="AK19" s="79">
        <f t="shared" si="81"/>
        <v>0</v>
      </c>
      <c r="AL19" s="79">
        <f t="shared" si="82"/>
        <v>0</v>
      </c>
      <c r="AM19" s="110">
        <f t="shared" si="83"/>
        <v>0</v>
      </c>
      <c r="AN19" s="56"/>
      <c r="AO19" s="56"/>
      <c r="AP19" s="148"/>
      <c r="AQ19" s="361"/>
      <c r="AR19" s="79">
        <f t="shared" si="84"/>
        <v>0</v>
      </c>
      <c r="AS19" s="79">
        <f t="shared" si="85"/>
        <v>0</v>
      </c>
      <c r="AT19" s="110">
        <f t="shared" si="86"/>
        <v>0</v>
      </c>
      <c r="AU19" s="56"/>
      <c r="AV19" s="56"/>
      <c r="AW19" s="148"/>
      <c r="AX19" s="361"/>
      <c r="AY19" s="79">
        <f t="shared" si="87"/>
        <v>0</v>
      </c>
      <c r="AZ19" s="79">
        <f t="shared" si="88"/>
        <v>0</v>
      </c>
      <c r="BA19" s="110">
        <f t="shared" si="89"/>
        <v>0</v>
      </c>
      <c r="BB19" s="56"/>
      <c r="BC19" s="56"/>
      <c r="BD19" s="148"/>
      <c r="BE19" s="361"/>
      <c r="BF19" s="79">
        <f t="shared" si="90"/>
        <v>0</v>
      </c>
      <c r="BG19" s="79">
        <f t="shared" si="91"/>
        <v>0</v>
      </c>
      <c r="BH19" s="110">
        <f t="shared" si="92"/>
        <v>0</v>
      </c>
      <c r="BI19" s="56"/>
      <c r="BJ19" s="56"/>
      <c r="BK19" s="148"/>
      <c r="BL19" s="361"/>
      <c r="BM19" s="79">
        <f t="shared" si="93"/>
        <v>0</v>
      </c>
      <c r="BN19" s="79">
        <f t="shared" si="94"/>
        <v>0</v>
      </c>
      <c r="BO19" s="110">
        <f t="shared" si="95"/>
        <v>0</v>
      </c>
      <c r="BP19" s="56"/>
      <c r="BQ19" s="56"/>
      <c r="BR19" s="148"/>
      <c r="BS19" s="361"/>
      <c r="BT19" s="79">
        <f t="shared" si="96"/>
        <v>0</v>
      </c>
      <c r="BU19" s="79">
        <f t="shared" si="97"/>
        <v>0</v>
      </c>
      <c r="BV19" s="110">
        <f t="shared" si="98"/>
        <v>0</v>
      </c>
      <c r="BW19" s="56"/>
      <c r="BX19" s="56"/>
      <c r="BY19" s="148"/>
      <c r="BZ19" s="361"/>
      <c r="CA19" s="79">
        <f t="shared" si="99"/>
        <v>0</v>
      </c>
      <c r="CB19" s="79">
        <f t="shared" si="100"/>
        <v>0</v>
      </c>
      <c r="CC19" s="110">
        <f t="shared" si="101"/>
        <v>0</v>
      </c>
      <c r="CD19" s="56"/>
      <c r="CE19" s="56"/>
      <c r="CF19" s="148"/>
      <c r="CG19" s="361"/>
      <c r="CH19" s="79">
        <f t="shared" si="102"/>
        <v>0</v>
      </c>
      <c r="CI19" s="79">
        <f t="shared" si="103"/>
        <v>0</v>
      </c>
      <c r="CJ19" s="110">
        <f t="shared" si="104"/>
        <v>0</v>
      </c>
      <c r="CK19" s="56"/>
      <c r="CL19" s="56"/>
      <c r="CM19" s="148"/>
      <c r="CN19" s="361"/>
      <c r="CO19" s="79">
        <f t="shared" si="105"/>
        <v>0</v>
      </c>
      <c r="CP19" s="79">
        <f t="shared" si="106"/>
        <v>0</v>
      </c>
      <c r="CQ19" s="110">
        <f t="shared" si="107"/>
        <v>0</v>
      </c>
      <c r="CR19" s="56"/>
      <c r="CS19" s="56"/>
      <c r="CT19" s="148"/>
      <c r="CU19" s="361"/>
      <c r="CV19" s="79">
        <f t="shared" si="108"/>
        <v>0</v>
      </c>
      <c r="CW19" s="79">
        <f t="shared" si="109"/>
        <v>0</v>
      </c>
      <c r="CX19" s="110">
        <f t="shared" si="110"/>
        <v>0</v>
      </c>
      <c r="CY19" s="56"/>
      <c r="CZ19" s="56"/>
      <c r="DA19" s="148"/>
      <c r="DB19" s="361"/>
      <c r="DC19" s="79">
        <f t="shared" si="111"/>
        <v>0</v>
      </c>
      <c r="DD19" s="79">
        <f t="shared" si="112"/>
        <v>0</v>
      </c>
      <c r="DE19" s="110">
        <f t="shared" si="113"/>
        <v>0</v>
      </c>
      <c r="DF19" s="56"/>
      <c r="DG19" s="56"/>
      <c r="DH19" s="148"/>
      <c r="DI19" s="361"/>
      <c r="DJ19" s="79">
        <f t="shared" si="114"/>
        <v>0</v>
      </c>
      <c r="DK19" s="79">
        <f t="shared" si="115"/>
        <v>0</v>
      </c>
      <c r="DL19" s="110">
        <f t="shared" si="116"/>
        <v>0</v>
      </c>
      <c r="DM19" s="56"/>
      <c r="DN19" s="56"/>
      <c r="DO19" s="148"/>
      <c r="DP19" s="361"/>
      <c r="DQ19" s="79">
        <f t="shared" si="117"/>
        <v>0</v>
      </c>
      <c r="DR19" s="79">
        <f t="shared" si="118"/>
        <v>0</v>
      </c>
      <c r="DS19" s="110">
        <f t="shared" si="119"/>
        <v>0</v>
      </c>
      <c r="DT19" s="56"/>
      <c r="DU19" s="56"/>
      <c r="DV19" s="148"/>
    </row>
    <row r="20" spans="1:126" x14ac:dyDescent="0.2">
      <c r="A20" s="121" t="s">
        <v>142</v>
      </c>
      <c r="B20" s="56"/>
      <c r="C20" s="56"/>
      <c r="D20" s="110">
        <f t="shared" si="68"/>
        <v>0</v>
      </c>
      <c r="E20" s="148"/>
      <c r="F20" s="22"/>
      <c r="G20" s="22"/>
      <c r="H20" s="361" t="s">
        <v>545</v>
      </c>
      <c r="I20" s="79">
        <f t="shared" si="69"/>
        <v>0</v>
      </c>
      <c r="J20" s="79">
        <f t="shared" si="70"/>
        <v>0</v>
      </c>
      <c r="K20" s="110">
        <f t="shared" si="71"/>
        <v>0</v>
      </c>
      <c r="L20" s="56"/>
      <c r="M20" s="56"/>
      <c r="N20" s="148"/>
      <c r="O20" s="361" t="s">
        <v>545</v>
      </c>
      <c r="P20" s="79">
        <f t="shared" si="72"/>
        <v>0</v>
      </c>
      <c r="Q20" s="79">
        <f t="shared" si="73"/>
        <v>0</v>
      </c>
      <c r="R20" s="110">
        <f t="shared" si="74"/>
        <v>0</v>
      </c>
      <c r="S20" s="56"/>
      <c r="T20" s="56"/>
      <c r="U20" s="148"/>
      <c r="V20" s="361"/>
      <c r="W20" s="79">
        <f t="shared" si="75"/>
        <v>0</v>
      </c>
      <c r="X20" s="79">
        <f t="shared" si="76"/>
        <v>0</v>
      </c>
      <c r="Y20" s="110">
        <f t="shared" si="77"/>
        <v>0</v>
      </c>
      <c r="Z20" s="56"/>
      <c r="AA20" s="56"/>
      <c r="AB20" s="148"/>
      <c r="AC20" s="361"/>
      <c r="AD20" s="79">
        <f t="shared" si="78"/>
        <v>0</v>
      </c>
      <c r="AE20" s="79">
        <f t="shared" si="79"/>
        <v>0</v>
      </c>
      <c r="AF20" s="110">
        <f t="shared" si="80"/>
        <v>0</v>
      </c>
      <c r="AG20" s="56"/>
      <c r="AH20" s="56"/>
      <c r="AI20" s="148"/>
      <c r="AJ20" s="361"/>
      <c r="AK20" s="79">
        <f t="shared" si="81"/>
        <v>0</v>
      </c>
      <c r="AL20" s="79">
        <f t="shared" si="82"/>
        <v>0</v>
      </c>
      <c r="AM20" s="110">
        <f t="shared" si="83"/>
        <v>0</v>
      </c>
      <c r="AN20" s="56"/>
      <c r="AO20" s="56"/>
      <c r="AP20" s="148"/>
      <c r="AQ20" s="361"/>
      <c r="AR20" s="79">
        <f t="shared" si="84"/>
        <v>0</v>
      </c>
      <c r="AS20" s="79">
        <f t="shared" si="85"/>
        <v>0</v>
      </c>
      <c r="AT20" s="110">
        <f t="shared" si="86"/>
        <v>0</v>
      </c>
      <c r="AU20" s="56"/>
      <c r="AV20" s="56"/>
      <c r="AW20" s="148"/>
      <c r="AX20" s="361"/>
      <c r="AY20" s="79">
        <f t="shared" si="87"/>
        <v>0</v>
      </c>
      <c r="AZ20" s="79">
        <f t="shared" si="88"/>
        <v>0</v>
      </c>
      <c r="BA20" s="110">
        <f t="shared" si="89"/>
        <v>0</v>
      </c>
      <c r="BB20" s="56"/>
      <c r="BC20" s="56"/>
      <c r="BD20" s="148"/>
      <c r="BE20" s="361"/>
      <c r="BF20" s="79">
        <f t="shared" si="90"/>
        <v>0</v>
      </c>
      <c r="BG20" s="79">
        <f t="shared" si="91"/>
        <v>0</v>
      </c>
      <c r="BH20" s="110">
        <f t="shared" si="92"/>
        <v>0</v>
      </c>
      <c r="BI20" s="56"/>
      <c r="BJ20" s="56"/>
      <c r="BK20" s="148"/>
      <c r="BL20" s="361"/>
      <c r="BM20" s="79">
        <f t="shared" si="93"/>
        <v>0</v>
      </c>
      <c r="BN20" s="79">
        <f t="shared" si="94"/>
        <v>0</v>
      </c>
      <c r="BO20" s="110">
        <f t="shared" si="95"/>
        <v>0</v>
      </c>
      <c r="BP20" s="56"/>
      <c r="BQ20" s="56"/>
      <c r="BR20" s="148"/>
      <c r="BS20" s="361"/>
      <c r="BT20" s="79">
        <f t="shared" si="96"/>
        <v>0</v>
      </c>
      <c r="BU20" s="79">
        <f t="shared" si="97"/>
        <v>0</v>
      </c>
      <c r="BV20" s="110">
        <f t="shared" si="98"/>
        <v>0</v>
      </c>
      <c r="BW20" s="56"/>
      <c r="BX20" s="56"/>
      <c r="BY20" s="148"/>
      <c r="BZ20" s="361"/>
      <c r="CA20" s="79">
        <f t="shared" si="99"/>
        <v>0</v>
      </c>
      <c r="CB20" s="79">
        <f t="shared" si="100"/>
        <v>0</v>
      </c>
      <c r="CC20" s="110">
        <f t="shared" si="101"/>
        <v>0</v>
      </c>
      <c r="CD20" s="56"/>
      <c r="CE20" s="56"/>
      <c r="CF20" s="148"/>
      <c r="CG20" s="361"/>
      <c r="CH20" s="79">
        <f t="shared" si="102"/>
        <v>0</v>
      </c>
      <c r="CI20" s="79">
        <f t="shared" si="103"/>
        <v>0</v>
      </c>
      <c r="CJ20" s="110">
        <f t="shared" si="104"/>
        <v>0</v>
      </c>
      <c r="CK20" s="56"/>
      <c r="CL20" s="56"/>
      <c r="CM20" s="148"/>
      <c r="CN20" s="361"/>
      <c r="CO20" s="79">
        <f t="shared" si="105"/>
        <v>0</v>
      </c>
      <c r="CP20" s="79">
        <f t="shared" si="106"/>
        <v>0</v>
      </c>
      <c r="CQ20" s="110">
        <f t="shared" si="107"/>
        <v>0</v>
      </c>
      <c r="CR20" s="56"/>
      <c r="CS20" s="56"/>
      <c r="CT20" s="148"/>
      <c r="CU20" s="361"/>
      <c r="CV20" s="79">
        <f t="shared" si="108"/>
        <v>0</v>
      </c>
      <c r="CW20" s="79">
        <f t="shared" si="109"/>
        <v>0</v>
      </c>
      <c r="CX20" s="110">
        <f t="shared" si="110"/>
        <v>0</v>
      </c>
      <c r="CY20" s="56"/>
      <c r="CZ20" s="56"/>
      <c r="DA20" s="148"/>
      <c r="DB20" s="361"/>
      <c r="DC20" s="79">
        <f t="shared" si="111"/>
        <v>0</v>
      </c>
      <c r="DD20" s="79">
        <f t="shared" si="112"/>
        <v>0</v>
      </c>
      <c r="DE20" s="110">
        <f t="shared" si="113"/>
        <v>0</v>
      </c>
      <c r="DF20" s="56"/>
      <c r="DG20" s="56"/>
      <c r="DH20" s="148"/>
      <c r="DI20" s="361"/>
      <c r="DJ20" s="79">
        <f t="shared" si="114"/>
        <v>0</v>
      </c>
      <c r="DK20" s="79">
        <f t="shared" si="115"/>
        <v>0</v>
      </c>
      <c r="DL20" s="110">
        <f t="shared" si="116"/>
        <v>0</v>
      </c>
      <c r="DM20" s="56"/>
      <c r="DN20" s="56"/>
      <c r="DO20" s="148"/>
      <c r="DP20" s="361"/>
      <c r="DQ20" s="79">
        <f t="shared" si="117"/>
        <v>0</v>
      </c>
      <c r="DR20" s="79">
        <f t="shared" si="118"/>
        <v>0</v>
      </c>
      <c r="DS20" s="110">
        <f t="shared" si="119"/>
        <v>0</v>
      </c>
      <c r="DT20" s="56"/>
      <c r="DU20" s="56"/>
      <c r="DV20" s="148"/>
    </row>
    <row r="21" spans="1:126" x14ac:dyDescent="0.2">
      <c r="A21" s="121" t="s">
        <v>142</v>
      </c>
      <c r="B21" s="56"/>
      <c r="C21" s="56"/>
      <c r="D21" s="110">
        <f t="shared" si="68"/>
        <v>0</v>
      </c>
      <c r="E21" s="148"/>
      <c r="F21" s="18"/>
      <c r="G21" s="18"/>
      <c r="H21" s="361" t="s">
        <v>545</v>
      </c>
      <c r="I21" s="79">
        <f t="shared" si="69"/>
        <v>0</v>
      </c>
      <c r="J21" s="79">
        <f t="shared" si="70"/>
        <v>0</v>
      </c>
      <c r="K21" s="110">
        <f t="shared" si="71"/>
        <v>0</v>
      </c>
      <c r="L21" s="56"/>
      <c r="M21" s="56"/>
      <c r="N21" s="148"/>
      <c r="O21" s="361" t="s">
        <v>545</v>
      </c>
      <c r="P21" s="79">
        <f t="shared" si="72"/>
        <v>0</v>
      </c>
      <c r="Q21" s="79">
        <f t="shared" si="73"/>
        <v>0</v>
      </c>
      <c r="R21" s="110">
        <f t="shared" si="74"/>
        <v>0</v>
      </c>
      <c r="S21" s="56"/>
      <c r="T21" s="56"/>
      <c r="U21" s="148"/>
      <c r="V21" s="361"/>
      <c r="W21" s="79">
        <f t="shared" si="75"/>
        <v>0</v>
      </c>
      <c r="X21" s="79">
        <f t="shared" si="76"/>
        <v>0</v>
      </c>
      <c r="Y21" s="110">
        <f t="shared" si="77"/>
        <v>0</v>
      </c>
      <c r="Z21" s="56"/>
      <c r="AA21" s="56"/>
      <c r="AB21" s="148"/>
      <c r="AC21" s="361"/>
      <c r="AD21" s="79">
        <f t="shared" si="78"/>
        <v>0</v>
      </c>
      <c r="AE21" s="79">
        <f t="shared" si="79"/>
        <v>0</v>
      </c>
      <c r="AF21" s="110">
        <f t="shared" si="80"/>
        <v>0</v>
      </c>
      <c r="AG21" s="56"/>
      <c r="AH21" s="56"/>
      <c r="AI21" s="148"/>
      <c r="AJ21" s="361"/>
      <c r="AK21" s="79">
        <f t="shared" si="81"/>
        <v>0</v>
      </c>
      <c r="AL21" s="79">
        <f t="shared" si="82"/>
        <v>0</v>
      </c>
      <c r="AM21" s="110">
        <f t="shared" si="83"/>
        <v>0</v>
      </c>
      <c r="AN21" s="56"/>
      <c r="AO21" s="56"/>
      <c r="AP21" s="148"/>
      <c r="AQ21" s="361"/>
      <c r="AR21" s="79">
        <f t="shared" si="84"/>
        <v>0</v>
      </c>
      <c r="AS21" s="79">
        <f t="shared" si="85"/>
        <v>0</v>
      </c>
      <c r="AT21" s="110">
        <f t="shared" si="86"/>
        <v>0</v>
      </c>
      <c r="AU21" s="56"/>
      <c r="AV21" s="56"/>
      <c r="AW21" s="148"/>
      <c r="AX21" s="361"/>
      <c r="AY21" s="79">
        <f t="shared" si="87"/>
        <v>0</v>
      </c>
      <c r="AZ21" s="79">
        <f t="shared" si="88"/>
        <v>0</v>
      </c>
      <c r="BA21" s="110">
        <f t="shared" si="89"/>
        <v>0</v>
      </c>
      <c r="BB21" s="56"/>
      <c r="BC21" s="56"/>
      <c r="BD21" s="148"/>
      <c r="BE21" s="361"/>
      <c r="BF21" s="79">
        <f t="shared" si="90"/>
        <v>0</v>
      </c>
      <c r="BG21" s="79">
        <f t="shared" si="91"/>
        <v>0</v>
      </c>
      <c r="BH21" s="110">
        <f t="shared" si="92"/>
        <v>0</v>
      </c>
      <c r="BI21" s="56"/>
      <c r="BJ21" s="56"/>
      <c r="BK21" s="148"/>
      <c r="BL21" s="361"/>
      <c r="BM21" s="79">
        <f t="shared" si="93"/>
        <v>0</v>
      </c>
      <c r="BN21" s="79">
        <f t="shared" si="94"/>
        <v>0</v>
      </c>
      <c r="BO21" s="110">
        <f t="shared" si="95"/>
        <v>0</v>
      </c>
      <c r="BP21" s="56"/>
      <c r="BQ21" s="56"/>
      <c r="BR21" s="148"/>
      <c r="BS21" s="361"/>
      <c r="BT21" s="79">
        <f t="shared" si="96"/>
        <v>0</v>
      </c>
      <c r="BU21" s="79">
        <f t="shared" si="97"/>
        <v>0</v>
      </c>
      <c r="BV21" s="110">
        <f t="shared" si="98"/>
        <v>0</v>
      </c>
      <c r="BW21" s="56"/>
      <c r="BX21" s="56"/>
      <c r="BY21" s="148"/>
      <c r="BZ21" s="361"/>
      <c r="CA21" s="79">
        <f t="shared" si="99"/>
        <v>0</v>
      </c>
      <c r="CB21" s="79">
        <f t="shared" si="100"/>
        <v>0</v>
      </c>
      <c r="CC21" s="110">
        <f t="shared" si="101"/>
        <v>0</v>
      </c>
      <c r="CD21" s="56"/>
      <c r="CE21" s="56"/>
      <c r="CF21" s="148"/>
      <c r="CG21" s="361"/>
      <c r="CH21" s="79">
        <f t="shared" si="102"/>
        <v>0</v>
      </c>
      <c r="CI21" s="79">
        <f t="shared" si="103"/>
        <v>0</v>
      </c>
      <c r="CJ21" s="110">
        <f t="shared" si="104"/>
        <v>0</v>
      </c>
      <c r="CK21" s="56"/>
      <c r="CL21" s="56"/>
      <c r="CM21" s="148"/>
      <c r="CN21" s="361"/>
      <c r="CO21" s="79">
        <f t="shared" si="105"/>
        <v>0</v>
      </c>
      <c r="CP21" s="79">
        <f t="shared" si="106"/>
        <v>0</v>
      </c>
      <c r="CQ21" s="110">
        <f t="shared" si="107"/>
        <v>0</v>
      </c>
      <c r="CR21" s="56"/>
      <c r="CS21" s="56"/>
      <c r="CT21" s="148"/>
      <c r="CU21" s="361"/>
      <c r="CV21" s="79">
        <f t="shared" si="108"/>
        <v>0</v>
      </c>
      <c r="CW21" s="79">
        <f t="shared" si="109"/>
        <v>0</v>
      </c>
      <c r="CX21" s="110">
        <f t="shared" si="110"/>
        <v>0</v>
      </c>
      <c r="CY21" s="56"/>
      <c r="CZ21" s="56"/>
      <c r="DA21" s="148"/>
      <c r="DB21" s="361"/>
      <c r="DC21" s="79">
        <f t="shared" si="111"/>
        <v>0</v>
      </c>
      <c r="DD21" s="79">
        <f t="shared" si="112"/>
        <v>0</v>
      </c>
      <c r="DE21" s="110">
        <f t="shared" si="113"/>
        <v>0</v>
      </c>
      <c r="DF21" s="56"/>
      <c r="DG21" s="56"/>
      <c r="DH21" s="148"/>
      <c r="DI21" s="361"/>
      <c r="DJ21" s="79">
        <f t="shared" si="114"/>
        <v>0</v>
      </c>
      <c r="DK21" s="79">
        <f t="shared" si="115"/>
        <v>0</v>
      </c>
      <c r="DL21" s="110">
        <f t="shared" si="116"/>
        <v>0</v>
      </c>
      <c r="DM21" s="56"/>
      <c r="DN21" s="56"/>
      <c r="DO21" s="148"/>
      <c r="DP21" s="361"/>
      <c r="DQ21" s="79">
        <f t="shared" si="117"/>
        <v>0</v>
      </c>
      <c r="DR21" s="79">
        <f t="shared" si="118"/>
        <v>0</v>
      </c>
      <c r="DS21" s="110">
        <f t="shared" si="119"/>
        <v>0</v>
      </c>
      <c r="DT21" s="56"/>
      <c r="DU21" s="56"/>
      <c r="DV21" s="148"/>
    </row>
    <row r="22" spans="1:126" x14ac:dyDescent="0.2">
      <c r="A22" s="121" t="s">
        <v>142</v>
      </c>
      <c r="B22" s="56"/>
      <c r="C22" s="56"/>
      <c r="D22" s="110">
        <f t="shared" si="68"/>
        <v>0</v>
      </c>
      <c r="E22" s="148"/>
      <c r="F22" s="18"/>
      <c r="G22" s="18"/>
      <c r="H22" s="361" t="s">
        <v>545</v>
      </c>
      <c r="I22" s="79">
        <f t="shared" si="69"/>
        <v>0</v>
      </c>
      <c r="J22" s="79">
        <f t="shared" si="70"/>
        <v>0</v>
      </c>
      <c r="K22" s="110">
        <f t="shared" si="71"/>
        <v>0</v>
      </c>
      <c r="L22" s="56"/>
      <c r="M22" s="56"/>
      <c r="N22" s="148"/>
      <c r="O22" s="361" t="s">
        <v>545</v>
      </c>
      <c r="P22" s="79">
        <f t="shared" si="72"/>
        <v>0</v>
      </c>
      <c r="Q22" s="79">
        <f t="shared" si="73"/>
        <v>0</v>
      </c>
      <c r="R22" s="110">
        <f t="shared" si="74"/>
        <v>0</v>
      </c>
      <c r="S22" s="56"/>
      <c r="T22" s="56"/>
      <c r="U22" s="148"/>
      <c r="V22" s="361"/>
      <c r="W22" s="79">
        <f t="shared" si="75"/>
        <v>0</v>
      </c>
      <c r="X22" s="79">
        <f t="shared" si="76"/>
        <v>0</v>
      </c>
      <c r="Y22" s="110">
        <f t="shared" si="77"/>
        <v>0</v>
      </c>
      <c r="Z22" s="56"/>
      <c r="AA22" s="56"/>
      <c r="AB22" s="148"/>
      <c r="AC22" s="361"/>
      <c r="AD22" s="79">
        <f t="shared" si="78"/>
        <v>0</v>
      </c>
      <c r="AE22" s="79">
        <f t="shared" si="79"/>
        <v>0</v>
      </c>
      <c r="AF22" s="110">
        <f t="shared" si="80"/>
        <v>0</v>
      </c>
      <c r="AG22" s="56"/>
      <c r="AH22" s="56"/>
      <c r="AI22" s="148"/>
      <c r="AJ22" s="361"/>
      <c r="AK22" s="79">
        <f t="shared" si="81"/>
        <v>0</v>
      </c>
      <c r="AL22" s="79">
        <f t="shared" si="82"/>
        <v>0</v>
      </c>
      <c r="AM22" s="110">
        <f t="shared" si="83"/>
        <v>0</v>
      </c>
      <c r="AN22" s="56"/>
      <c r="AO22" s="56"/>
      <c r="AP22" s="148"/>
      <c r="AQ22" s="361"/>
      <c r="AR22" s="79">
        <f t="shared" si="84"/>
        <v>0</v>
      </c>
      <c r="AS22" s="79">
        <f t="shared" si="85"/>
        <v>0</v>
      </c>
      <c r="AT22" s="110">
        <f t="shared" si="86"/>
        <v>0</v>
      </c>
      <c r="AU22" s="56"/>
      <c r="AV22" s="56"/>
      <c r="AW22" s="148"/>
      <c r="AX22" s="361"/>
      <c r="AY22" s="79">
        <f t="shared" si="87"/>
        <v>0</v>
      </c>
      <c r="AZ22" s="79">
        <f t="shared" si="88"/>
        <v>0</v>
      </c>
      <c r="BA22" s="110">
        <f t="shared" si="89"/>
        <v>0</v>
      </c>
      <c r="BB22" s="56"/>
      <c r="BC22" s="56"/>
      <c r="BD22" s="148"/>
      <c r="BE22" s="361"/>
      <c r="BF22" s="79">
        <f t="shared" si="90"/>
        <v>0</v>
      </c>
      <c r="BG22" s="79">
        <f t="shared" si="91"/>
        <v>0</v>
      </c>
      <c r="BH22" s="110">
        <f t="shared" si="92"/>
        <v>0</v>
      </c>
      <c r="BI22" s="56"/>
      <c r="BJ22" s="56"/>
      <c r="BK22" s="148"/>
      <c r="BL22" s="361"/>
      <c r="BM22" s="79">
        <f t="shared" si="93"/>
        <v>0</v>
      </c>
      <c r="BN22" s="79">
        <f t="shared" si="94"/>
        <v>0</v>
      </c>
      <c r="BO22" s="110">
        <f t="shared" si="95"/>
        <v>0</v>
      </c>
      <c r="BP22" s="56"/>
      <c r="BQ22" s="56"/>
      <c r="BR22" s="148"/>
      <c r="BS22" s="361"/>
      <c r="BT22" s="79">
        <f t="shared" si="96"/>
        <v>0</v>
      </c>
      <c r="BU22" s="79">
        <f t="shared" si="97"/>
        <v>0</v>
      </c>
      <c r="BV22" s="110">
        <f t="shared" si="98"/>
        <v>0</v>
      </c>
      <c r="BW22" s="56"/>
      <c r="BX22" s="56"/>
      <c r="BY22" s="148"/>
      <c r="BZ22" s="361"/>
      <c r="CA22" s="79">
        <f t="shared" si="99"/>
        <v>0</v>
      </c>
      <c r="CB22" s="79">
        <f t="shared" si="100"/>
        <v>0</v>
      </c>
      <c r="CC22" s="110">
        <f t="shared" si="101"/>
        <v>0</v>
      </c>
      <c r="CD22" s="56"/>
      <c r="CE22" s="56"/>
      <c r="CF22" s="148"/>
      <c r="CG22" s="361"/>
      <c r="CH22" s="79">
        <f t="shared" si="102"/>
        <v>0</v>
      </c>
      <c r="CI22" s="79">
        <f t="shared" si="103"/>
        <v>0</v>
      </c>
      <c r="CJ22" s="110">
        <f t="shared" si="104"/>
        <v>0</v>
      </c>
      <c r="CK22" s="56"/>
      <c r="CL22" s="56"/>
      <c r="CM22" s="148"/>
      <c r="CN22" s="361"/>
      <c r="CO22" s="79">
        <f t="shared" si="105"/>
        <v>0</v>
      </c>
      <c r="CP22" s="79">
        <f t="shared" si="106"/>
        <v>0</v>
      </c>
      <c r="CQ22" s="110">
        <f t="shared" si="107"/>
        <v>0</v>
      </c>
      <c r="CR22" s="56"/>
      <c r="CS22" s="56"/>
      <c r="CT22" s="148"/>
      <c r="CU22" s="361"/>
      <c r="CV22" s="79">
        <f t="shared" si="108"/>
        <v>0</v>
      </c>
      <c r="CW22" s="79">
        <f t="shared" si="109"/>
        <v>0</v>
      </c>
      <c r="CX22" s="110">
        <f t="shared" si="110"/>
        <v>0</v>
      </c>
      <c r="CY22" s="56"/>
      <c r="CZ22" s="56"/>
      <c r="DA22" s="148"/>
      <c r="DB22" s="361"/>
      <c r="DC22" s="79">
        <f t="shared" si="111"/>
        <v>0</v>
      </c>
      <c r="DD22" s="79">
        <f t="shared" si="112"/>
        <v>0</v>
      </c>
      <c r="DE22" s="110">
        <f t="shared" si="113"/>
        <v>0</v>
      </c>
      <c r="DF22" s="56"/>
      <c r="DG22" s="56"/>
      <c r="DH22" s="148"/>
      <c r="DI22" s="361"/>
      <c r="DJ22" s="79">
        <f t="shared" si="114"/>
        <v>0</v>
      </c>
      <c r="DK22" s="79">
        <f t="shared" si="115"/>
        <v>0</v>
      </c>
      <c r="DL22" s="110">
        <f t="shared" si="116"/>
        <v>0</v>
      </c>
      <c r="DM22" s="56"/>
      <c r="DN22" s="56"/>
      <c r="DO22" s="148"/>
      <c r="DP22" s="361"/>
      <c r="DQ22" s="79">
        <f t="shared" si="117"/>
        <v>0</v>
      </c>
      <c r="DR22" s="79">
        <f t="shared" si="118"/>
        <v>0</v>
      </c>
      <c r="DS22" s="110">
        <f t="shared" si="119"/>
        <v>0</v>
      </c>
      <c r="DT22" s="56"/>
      <c r="DU22" s="56"/>
      <c r="DV22" s="148"/>
    </row>
    <row r="23" spans="1:126" s="26" customFormat="1" ht="15" x14ac:dyDescent="0.25">
      <c r="A23" s="134" t="s">
        <v>530</v>
      </c>
      <c r="B23" s="133">
        <f>SUM(B18:B22)</f>
        <v>0</v>
      </c>
      <c r="C23" s="133">
        <f>SUM(C18:C22)</f>
        <v>0</v>
      </c>
      <c r="D23" s="133">
        <f>SUM(D18:D22)</f>
        <v>0</v>
      </c>
      <c r="E23" s="132" t="s">
        <v>522</v>
      </c>
      <c r="F23" s="18"/>
      <c r="G23" s="18"/>
      <c r="H23" s="361" t="s">
        <v>546</v>
      </c>
      <c r="I23" s="133">
        <f>IF(I$1=" ","",SUM(I18:I22))</f>
        <v>0</v>
      </c>
      <c r="J23" s="133">
        <f>IF(I$1=" ","",SUM(J18:J22))</f>
        <v>0</v>
      </c>
      <c r="K23" s="133">
        <f>IF(I$1="","",SUM(I23:J23))</f>
        <v>0</v>
      </c>
      <c r="L23" s="133">
        <f>IF(I$1="","",SUMIF($H17:$H23,MID($H23,3,10),L17:L23))</f>
        <v>0</v>
      </c>
      <c r="M23" s="133">
        <f>IF(I$1="","",SUMIF($H17:$H23,MID($H23,3,10),M17:M23))</f>
        <v>0</v>
      </c>
      <c r="N23" s="132"/>
      <c r="O23" s="361" t="s">
        <v>546</v>
      </c>
      <c r="P23" s="133">
        <f>IF(P$1=" ","",SUM(P18:P22))</f>
        <v>0</v>
      </c>
      <c r="Q23" s="133">
        <f>IF(P$1=" ","",SUM(Q18:Q22))</f>
        <v>0</v>
      </c>
      <c r="R23" s="133">
        <f>IF(P$1="","",SUM(P23:Q23))</f>
        <v>0</v>
      </c>
      <c r="S23" s="133">
        <f>IF(P$1="","",SUMIF($H17:$H23,MID($H23,3,10),S17:S23))</f>
        <v>0</v>
      </c>
      <c r="T23" s="133">
        <f>IF(P$1="","",SUMIF($H17:$H23,MID($H23,3,10),T17:T23))</f>
        <v>0</v>
      </c>
      <c r="U23" s="132"/>
      <c r="V23" s="361"/>
      <c r="W23" s="133">
        <f>IF(W$1=" ","",SUM(W18:W22))</f>
        <v>0</v>
      </c>
      <c r="X23" s="133">
        <f>IF(W$1=" ","",SUM(X18:X22))</f>
        <v>0</v>
      </c>
      <c r="Y23" s="133">
        <f>IF(W$1="","",SUM(W23:X23))</f>
        <v>0</v>
      </c>
      <c r="Z23" s="133">
        <f>IF(W$1="","",SUMIF($H17:$H23,MID($H23,3,10),Z17:Z23))</f>
        <v>0</v>
      </c>
      <c r="AA23" s="133">
        <f>IF(W$1="","",SUMIF($H17:$H23,MID($H23,3,10),AA17:AA23))</f>
        <v>0</v>
      </c>
      <c r="AB23" s="132"/>
      <c r="AC23" s="361"/>
      <c r="AD23" s="133">
        <f>IF(AD$1=" ","",SUM(AD18:AD22))</f>
        <v>0</v>
      </c>
      <c r="AE23" s="133">
        <f>IF(AD$1=" ","",SUM(AE18:AE22))</f>
        <v>0</v>
      </c>
      <c r="AF23" s="133">
        <f>IF(AD$1="","",SUM(AD23:AE23))</f>
        <v>0</v>
      </c>
      <c r="AG23" s="133">
        <f>IF(AD$1="","",SUMIF($H17:$H23,MID($H23,3,10),AG17:AG23))</f>
        <v>0</v>
      </c>
      <c r="AH23" s="133">
        <f>IF(AD$1="","",SUMIF($H17:$H23,MID($H23,3,10),AH17:AH23))</f>
        <v>0</v>
      </c>
      <c r="AI23" s="132"/>
      <c r="AJ23" s="361"/>
      <c r="AK23" s="133">
        <f>IF(AK$1=" ","",SUM(AK18:AK22))</f>
        <v>0</v>
      </c>
      <c r="AL23" s="133">
        <f>IF(AK$1=" ","",SUM(AL18:AL22))</f>
        <v>0</v>
      </c>
      <c r="AM23" s="133">
        <f>IF(AK$1="","",SUM(AK23:AL23))</f>
        <v>0</v>
      </c>
      <c r="AN23" s="133">
        <f>IF(AK$1="","",SUMIF($H17:$H23,MID($H23,3,10),AN17:AN23))</f>
        <v>0</v>
      </c>
      <c r="AO23" s="133">
        <f>IF(AK$1="","",SUMIF($H17:$H23,MID($H23,3,10),AO17:AO23))</f>
        <v>0</v>
      </c>
      <c r="AP23" s="132"/>
      <c r="AQ23" s="361"/>
      <c r="AR23" s="133">
        <f>IF(AR$1=" ","",SUM(AR18:AR22))</f>
        <v>0</v>
      </c>
      <c r="AS23" s="133">
        <f>IF(AR$1=" ","",SUM(AS18:AS22))</f>
        <v>0</v>
      </c>
      <c r="AT23" s="133">
        <f>IF(AR$1="","",SUM(AR23:AS23))</f>
        <v>0</v>
      </c>
      <c r="AU23" s="133">
        <f>IF(AR$1="","",SUMIF($H17:$H23,MID($H23,3,10),AU17:AU23))</f>
        <v>0</v>
      </c>
      <c r="AV23" s="133">
        <f>IF(AR$1="","",SUMIF($H17:$H23,MID($H23,3,10),AV17:AV23))</f>
        <v>0</v>
      </c>
      <c r="AW23" s="132"/>
      <c r="AX23" s="361"/>
      <c r="AY23" s="133">
        <f>IF(AY$1=" ","",SUM(AY18:AY22))</f>
        <v>0</v>
      </c>
      <c r="AZ23" s="133">
        <f>IF(AY$1=" ","",SUM(AZ18:AZ22))</f>
        <v>0</v>
      </c>
      <c r="BA23" s="133">
        <f>IF(AY$1="","",SUM(AY23:AZ23))</f>
        <v>0</v>
      </c>
      <c r="BB23" s="133">
        <f>IF(AY$1="","",SUMIF($H17:$H23,MID($H23,3,10),BB17:BB23))</f>
        <v>0</v>
      </c>
      <c r="BC23" s="133">
        <f>IF(AY$1="","",SUMIF($H17:$H23,MID($H23,3,10),BC17:BC23))</f>
        <v>0</v>
      </c>
      <c r="BD23" s="132"/>
      <c r="BE23" s="361"/>
      <c r="BF23" s="133">
        <f>IF(BF$1=" ","",SUM(BF18:BF22))</f>
        <v>0</v>
      </c>
      <c r="BG23" s="133">
        <f>IF(BF$1=" ","",SUM(BG18:BG22))</f>
        <v>0</v>
      </c>
      <c r="BH23" s="133">
        <f>IF(BF$1="","",SUM(BF23:BG23))</f>
        <v>0</v>
      </c>
      <c r="BI23" s="133">
        <f>IF(BF$1="","",SUMIF($H17:$H23,MID($H23,3,10),BI17:BI23))</f>
        <v>0</v>
      </c>
      <c r="BJ23" s="133">
        <f>IF(BF$1="","",SUMIF($H17:$H23,MID($H23,3,10),BJ17:BJ23))</f>
        <v>0</v>
      </c>
      <c r="BK23" s="132"/>
      <c r="BL23" s="361"/>
      <c r="BM23" s="133">
        <f>IF(BM$1=" ","",SUM(BM18:BM22))</f>
        <v>0</v>
      </c>
      <c r="BN23" s="133">
        <f>IF(BM$1=" ","",SUM(BN18:BN22))</f>
        <v>0</v>
      </c>
      <c r="BO23" s="133">
        <f>IF(BM$1="","",SUM(BM23:BN23))</f>
        <v>0</v>
      </c>
      <c r="BP23" s="133">
        <f>IF(BM$1="","",SUMIF($H17:$H23,MID($H23,3,10),BP17:BP23))</f>
        <v>0</v>
      </c>
      <c r="BQ23" s="133">
        <f>IF(BM$1="","",SUMIF($H17:$H23,MID($H23,3,10),BQ17:BQ23))</f>
        <v>0</v>
      </c>
      <c r="BR23" s="132"/>
      <c r="BS23" s="361"/>
      <c r="BT23" s="133">
        <f>IF(BT$1=" ","",SUM(BT18:BT22))</f>
        <v>0</v>
      </c>
      <c r="BU23" s="133">
        <f>IF(BT$1=" ","",SUM(BU18:BU22))</f>
        <v>0</v>
      </c>
      <c r="BV23" s="133">
        <f>IF(BT$1="","",SUM(BT23:BU23))</f>
        <v>0</v>
      </c>
      <c r="BW23" s="133">
        <f>IF(BT$1="","",SUMIF($H17:$H23,MID($H23,3,10),BW17:BW23))</f>
        <v>0</v>
      </c>
      <c r="BX23" s="133">
        <f>IF(BT$1="","",SUMIF($H17:$H23,MID($H23,3,10),BX17:BX23))</f>
        <v>0</v>
      </c>
      <c r="BY23" s="132"/>
      <c r="BZ23" s="361"/>
      <c r="CA23" s="133">
        <f>IF(CA$1=" ","",SUM(CA18:CA22))</f>
        <v>0</v>
      </c>
      <c r="CB23" s="133">
        <f>IF(CA$1=" ","",SUM(CB18:CB22))</f>
        <v>0</v>
      </c>
      <c r="CC23" s="133">
        <f>IF(CA$1="","",SUM(CA23:CB23))</f>
        <v>0</v>
      </c>
      <c r="CD23" s="133">
        <f>IF(CA$1="","",SUMIF($H17:$H23,MID($H23,3,10),CD17:CD23))</f>
        <v>0</v>
      </c>
      <c r="CE23" s="133">
        <f>IF(CA$1="","",SUMIF($H17:$H23,MID($H23,3,10),CE17:CE23))</f>
        <v>0</v>
      </c>
      <c r="CF23" s="132"/>
      <c r="CG23" s="361"/>
      <c r="CH23" s="133">
        <f>IF(CH$1=" ","",SUM(CH18:CH22))</f>
        <v>0</v>
      </c>
      <c r="CI23" s="133">
        <f>IF(CH$1=" ","",SUM(CI18:CI22))</f>
        <v>0</v>
      </c>
      <c r="CJ23" s="133">
        <f>IF(CH$1="","",SUM(CH23:CI23))</f>
        <v>0</v>
      </c>
      <c r="CK23" s="133">
        <f>IF(CH$1="","",SUMIF($H17:$H23,MID($H23,3,10),CK17:CK23))</f>
        <v>0</v>
      </c>
      <c r="CL23" s="133">
        <f>IF(CH$1="","",SUMIF($H17:$H23,MID($H23,3,10),CL17:CL23))</f>
        <v>0</v>
      </c>
      <c r="CM23" s="132"/>
      <c r="CN23" s="361"/>
      <c r="CO23" s="133">
        <f>IF(CO$1=" ","",SUM(CO18:CO22))</f>
        <v>0</v>
      </c>
      <c r="CP23" s="133">
        <f>IF(CO$1=" ","",SUM(CP18:CP22))</f>
        <v>0</v>
      </c>
      <c r="CQ23" s="133">
        <f>IF(CO$1="","",SUM(CO23:CP23))</f>
        <v>0</v>
      </c>
      <c r="CR23" s="133">
        <f>IF(CO$1="","",SUMIF($H17:$H23,MID($H23,3,10),CR17:CR23))</f>
        <v>0</v>
      </c>
      <c r="CS23" s="133">
        <f>IF(CO$1="","",SUMIF($H17:$H23,MID($H23,3,10),CS17:CS23))</f>
        <v>0</v>
      </c>
      <c r="CT23" s="132"/>
      <c r="CU23" s="361"/>
      <c r="CV23" s="133">
        <f>IF(CV$1=" ","",SUM(CV18:CV22))</f>
        <v>0</v>
      </c>
      <c r="CW23" s="133">
        <f>IF(CV$1=" ","",SUM(CW18:CW22))</f>
        <v>0</v>
      </c>
      <c r="CX23" s="133">
        <f>IF(CV$1="","",SUM(CV23:CW23))</f>
        <v>0</v>
      </c>
      <c r="CY23" s="133">
        <f>IF(CV$1="","",SUMIF($H17:$H23,MID($H23,3,10),CY17:CY23))</f>
        <v>0</v>
      </c>
      <c r="CZ23" s="133">
        <f>IF(CV$1="","",SUMIF($H17:$H23,MID($H23,3,10),CZ17:CZ23))</f>
        <v>0</v>
      </c>
      <c r="DA23" s="132"/>
      <c r="DB23" s="361"/>
      <c r="DC23" s="133">
        <f>IF(DC$1=" ","",SUM(DC18:DC22))</f>
        <v>0</v>
      </c>
      <c r="DD23" s="133">
        <f>IF(DC$1=" ","",SUM(DD18:DD22))</f>
        <v>0</v>
      </c>
      <c r="DE23" s="133">
        <f>IF(DC$1="","",SUM(DC23:DD23))</f>
        <v>0</v>
      </c>
      <c r="DF23" s="133">
        <f>IF(DC$1="","",SUMIF($H17:$H23,MID($H23,3,10),DF17:DF23))</f>
        <v>0</v>
      </c>
      <c r="DG23" s="133">
        <f>IF(DC$1="","",SUMIF($H17:$H23,MID($H23,3,10),DG17:DG23))</f>
        <v>0</v>
      </c>
      <c r="DH23" s="132"/>
      <c r="DI23" s="361"/>
      <c r="DJ23" s="133">
        <f>IF(DJ$1=" ","",SUM(DJ18:DJ22))</f>
        <v>0</v>
      </c>
      <c r="DK23" s="133">
        <f>IF(DJ$1=" ","",SUM(DK18:DK22))</f>
        <v>0</v>
      </c>
      <c r="DL23" s="133">
        <f>IF(DJ$1="","",SUM(DJ23:DK23))</f>
        <v>0</v>
      </c>
      <c r="DM23" s="133">
        <f>IF(DJ$1="","",SUMIF($H17:$H23,MID($H23,3,10),DM17:DM23))</f>
        <v>0</v>
      </c>
      <c r="DN23" s="133">
        <f>IF(DJ$1="","",SUMIF($H17:$H23,MID($H23,3,10),DN17:DN23))</f>
        <v>0</v>
      </c>
      <c r="DO23" s="132"/>
      <c r="DP23" s="361"/>
      <c r="DQ23" s="133">
        <f>IF(DQ$1=" ","",SUM(DQ18:DQ22))</f>
        <v>0</v>
      </c>
      <c r="DR23" s="133">
        <f>IF(DQ$1=" ","",SUM(DR18:DR22))</f>
        <v>0</v>
      </c>
      <c r="DS23" s="133">
        <f>IF(DQ$1="","",SUM(DQ23:DR23))</f>
        <v>0</v>
      </c>
      <c r="DT23" s="133">
        <f>IF(DQ$1="","",SUMIF($H17:$H23,MID($H23,3,10),DT17:DT23))</f>
        <v>0</v>
      </c>
      <c r="DU23" s="133">
        <f>IF(DQ$1="","",SUMIF($H17:$H23,MID($H23,3,10),DU17:DU23))</f>
        <v>0</v>
      </c>
      <c r="DV23" s="132"/>
    </row>
    <row r="24" spans="1:126" ht="14.25" customHeight="1" x14ac:dyDescent="0.2">
      <c r="A24" s="125" t="s">
        <v>531</v>
      </c>
      <c r="B24" s="118"/>
      <c r="C24" s="118"/>
      <c r="D24" s="118"/>
      <c r="E24" s="202"/>
      <c r="F24" s="18"/>
      <c r="G24" s="18"/>
      <c r="H24" s="361"/>
      <c r="I24" s="414"/>
      <c r="J24" s="414"/>
      <c r="K24" s="414"/>
      <c r="L24" s="414"/>
      <c r="M24" s="414"/>
      <c r="N24" s="202"/>
      <c r="O24" s="361"/>
      <c r="P24" s="414"/>
      <c r="Q24" s="414"/>
      <c r="R24" s="414"/>
      <c r="S24" s="414"/>
      <c r="T24" s="414"/>
      <c r="U24" s="202"/>
      <c r="V24" s="361"/>
      <c r="W24" s="414"/>
      <c r="X24" s="414"/>
      <c r="Y24" s="414"/>
      <c r="Z24" s="414"/>
      <c r="AA24" s="414"/>
      <c r="AB24" s="202"/>
      <c r="AC24" s="361"/>
      <c r="AD24" s="414"/>
      <c r="AE24" s="414"/>
      <c r="AF24" s="414"/>
      <c r="AG24" s="414"/>
      <c r="AH24" s="414"/>
      <c r="AI24" s="202"/>
      <c r="AJ24" s="361"/>
      <c r="AK24" s="414"/>
      <c r="AL24" s="414"/>
      <c r="AM24" s="414"/>
      <c r="AN24" s="414"/>
      <c r="AO24" s="414"/>
      <c r="AP24" s="202"/>
      <c r="AQ24" s="361"/>
      <c r="AR24" s="414"/>
      <c r="AS24" s="414"/>
      <c r="AT24" s="414"/>
      <c r="AU24" s="414"/>
      <c r="AV24" s="414"/>
      <c r="AW24" s="202"/>
      <c r="AX24" s="361"/>
      <c r="AY24" s="414"/>
      <c r="AZ24" s="414"/>
      <c r="BA24" s="414"/>
      <c r="BB24" s="414"/>
      <c r="BC24" s="414"/>
      <c r="BD24" s="202"/>
      <c r="BE24" s="361"/>
      <c r="BF24" s="414"/>
      <c r="BG24" s="414"/>
      <c r="BH24" s="414"/>
      <c r="BI24" s="414"/>
      <c r="BJ24" s="414"/>
      <c r="BK24" s="202"/>
      <c r="BL24" s="361"/>
      <c r="BM24" s="414"/>
      <c r="BN24" s="414"/>
      <c r="BO24" s="414"/>
      <c r="BP24" s="414"/>
      <c r="BQ24" s="414"/>
      <c r="BR24" s="202"/>
      <c r="BS24" s="361"/>
      <c r="BT24" s="414"/>
      <c r="BU24" s="414"/>
      <c r="BV24" s="414"/>
      <c r="BW24" s="414"/>
      <c r="BX24" s="414"/>
      <c r="BY24" s="202"/>
      <c r="BZ24" s="361"/>
      <c r="CA24" s="414"/>
      <c r="CB24" s="414"/>
      <c r="CC24" s="414"/>
      <c r="CD24" s="414"/>
      <c r="CE24" s="414"/>
      <c r="CF24" s="202"/>
      <c r="CG24" s="361"/>
      <c r="CH24" s="414"/>
      <c r="CI24" s="414"/>
      <c r="CJ24" s="414"/>
      <c r="CK24" s="414"/>
      <c r="CL24" s="414"/>
      <c r="CM24" s="202"/>
      <c r="CN24" s="361"/>
      <c r="CO24" s="414"/>
      <c r="CP24" s="414"/>
      <c r="CQ24" s="414"/>
      <c r="CR24" s="414"/>
      <c r="CS24" s="414"/>
      <c r="CT24" s="202"/>
      <c r="CU24" s="361"/>
      <c r="CV24" s="414"/>
      <c r="CW24" s="414"/>
      <c r="CX24" s="414"/>
      <c r="CY24" s="414"/>
      <c r="CZ24" s="414"/>
      <c r="DA24" s="202"/>
      <c r="DB24" s="361"/>
      <c r="DC24" s="414"/>
      <c r="DD24" s="414"/>
      <c r="DE24" s="414"/>
      <c r="DF24" s="414"/>
      <c r="DG24" s="414"/>
      <c r="DH24" s="202"/>
      <c r="DI24" s="361"/>
      <c r="DJ24" s="414"/>
      <c r="DK24" s="414"/>
      <c r="DL24" s="414"/>
      <c r="DM24" s="414"/>
      <c r="DN24" s="414"/>
      <c r="DO24" s="202"/>
      <c r="DP24" s="361"/>
      <c r="DQ24" s="414"/>
      <c r="DR24" s="414"/>
      <c r="DS24" s="414"/>
      <c r="DT24" s="414"/>
      <c r="DU24" s="414"/>
      <c r="DV24" s="202"/>
    </row>
    <row r="25" spans="1:126" x14ac:dyDescent="0.2">
      <c r="A25" s="121" t="s">
        <v>245</v>
      </c>
      <c r="B25" s="56"/>
      <c r="C25" s="56"/>
      <c r="D25" s="110">
        <f t="shared" ref="D25:D29" si="120">B25+C25</f>
        <v>0</v>
      </c>
      <c r="E25" s="147" t="s">
        <v>36</v>
      </c>
      <c r="F25" s="18"/>
      <c r="G25" s="18"/>
      <c r="H25" s="361" t="s">
        <v>547</v>
      </c>
      <c r="I25" s="79">
        <f t="shared" ref="I25:I29" si="121">IF(K$1="Rejected",B25,IF(L25="",B25,SUM(B25,L25)))</f>
        <v>0</v>
      </c>
      <c r="J25" s="79">
        <f t="shared" ref="J25:J29" si="122">IF(K$1="Rejected",C25,IF(M25="",C25,SUM(C25,M25)))</f>
        <v>0</v>
      </c>
      <c r="K25" s="110">
        <f t="shared" ref="K25:K29" si="123">IF(I$1="","",SUM(I25:J25))</f>
        <v>0</v>
      </c>
      <c r="L25" s="56"/>
      <c r="M25" s="56"/>
      <c r="N25" s="147"/>
      <c r="O25" s="361" t="s">
        <v>547</v>
      </c>
      <c r="P25" s="79">
        <f t="shared" ref="P25:P29" si="124">IF(R$1="Rejected",I25,IF(S25="",I25,SUM(I25,S25)))</f>
        <v>0</v>
      </c>
      <c r="Q25" s="79">
        <f t="shared" ref="Q25:Q29" si="125">IF(R$1="Rejected",J25,IF(T25="",J25,SUM(J25,T25)))</f>
        <v>0</v>
      </c>
      <c r="R25" s="110">
        <f t="shared" ref="R25:R29" si="126">IF(P$1="","",SUM(P25:Q25))</f>
        <v>0</v>
      </c>
      <c r="S25" s="56"/>
      <c r="T25" s="56"/>
      <c r="U25" s="147"/>
      <c r="V25" s="361"/>
      <c r="W25" s="79">
        <f t="shared" ref="W25:W29" si="127">IF(Y$1="Rejected",P25,IF(Z25="",P25,SUM(P25,Z25)))</f>
        <v>0</v>
      </c>
      <c r="X25" s="79">
        <f t="shared" ref="X25:X29" si="128">IF(Y$1="Rejected",Q25,IF(AA25="",Q25,SUM(Q25,AA25)))</f>
        <v>0</v>
      </c>
      <c r="Y25" s="110">
        <f t="shared" ref="Y25:Y29" si="129">IF(W$1="","",SUM(W25:X25))</f>
        <v>0</v>
      </c>
      <c r="Z25" s="56"/>
      <c r="AA25" s="56"/>
      <c r="AB25" s="147"/>
      <c r="AC25" s="361"/>
      <c r="AD25" s="79">
        <f t="shared" ref="AD25:AD29" si="130">IF(AF$1="Rejected",W25,IF(AG25="",W25,SUM(W25,AG25)))</f>
        <v>0</v>
      </c>
      <c r="AE25" s="79">
        <f t="shared" ref="AE25:AE29" si="131">IF(AF$1="Rejected",X25,IF(AH25="",X25,SUM(X25,AH25)))</f>
        <v>0</v>
      </c>
      <c r="AF25" s="110">
        <f t="shared" ref="AF25:AF29" si="132">IF(AD$1="","",SUM(AD25:AE25))</f>
        <v>0</v>
      </c>
      <c r="AG25" s="56"/>
      <c r="AH25" s="56"/>
      <c r="AI25" s="147"/>
      <c r="AJ25" s="361"/>
      <c r="AK25" s="79">
        <f t="shared" ref="AK25:AK29" si="133">IF(AM$1="Rejected",AD25,IF(AN25="",AD25,SUM(AD25,AN25)))</f>
        <v>0</v>
      </c>
      <c r="AL25" s="79">
        <f t="shared" ref="AL25:AL29" si="134">IF(AM$1="Rejected",AE25,IF(AO25="",AE25,SUM(AE25,AO25)))</f>
        <v>0</v>
      </c>
      <c r="AM25" s="110">
        <f t="shared" ref="AM25:AM29" si="135">IF(AK$1="","",SUM(AK25:AL25))</f>
        <v>0</v>
      </c>
      <c r="AN25" s="56"/>
      <c r="AO25" s="56"/>
      <c r="AP25" s="147"/>
      <c r="AQ25" s="361"/>
      <c r="AR25" s="79">
        <f t="shared" ref="AR25:AR29" si="136">IF(AT$1="Rejected",AK25,IF(AU25="",AK25,SUM(AK25,AU25)))</f>
        <v>0</v>
      </c>
      <c r="AS25" s="79">
        <f t="shared" ref="AS25:AS29" si="137">IF(AT$1="Rejected",AL25,IF(AV25="",AL25,SUM(AL25,AV25)))</f>
        <v>0</v>
      </c>
      <c r="AT25" s="110">
        <f t="shared" ref="AT25:AT29" si="138">IF(AR$1="","",SUM(AR25:AS25))</f>
        <v>0</v>
      </c>
      <c r="AU25" s="56"/>
      <c r="AV25" s="56"/>
      <c r="AW25" s="147"/>
      <c r="AX25" s="361"/>
      <c r="AY25" s="79">
        <f t="shared" ref="AY25:AY29" si="139">IF(BA$1="Rejected",AR25,IF(BB25="",AR25,SUM(AR25,BB25)))</f>
        <v>0</v>
      </c>
      <c r="AZ25" s="79">
        <f t="shared" ref="AZ25:AZ29" si="140">IF(BA$1="Rejected",AS25,IF(BC25="",AS25,SUM(AS25,BC25)))</f>
        <v>0</v>
      </c>
      <c r="BA25" s="110">
        <f t="shared" ref="BA25:BA29" si="141">IF(AY$1="","",SUM(AY25:AZ25))</f>
        <v>0</v>
      </c>
      <c r="BB25" s="56"/>
      <c r="BC25" s="56"/>
      <c r="BD25" s="147"/>
      <c r="BE25" s="361"/>
      <c r="BF25" s="79">
        <f t="shared" ref="BF25:BF29" si="142">IF(BH$1="Rejected",AY25,IF(BI25="",AY25,SUM(AY25,BI25)))</f>
        <v>0</v>
      </c>
      <c r="BG25" s="79">
        <f t="shared" ref="BG25:BG29" si="143">IF(BH$1="Rejected",AZ25,IF(BJ25="",AZ25,SUM(AZ25,BJ25)))</f>
        <v>0</v>
      </c>
      <c r="BH25" s="110">
        <f t="shared" ref="BH25:BH29" si="144">IF(BF$1="","",SUM(BF25:BG25))</f>
        <v>0</v>
      </c>
      <c r="BI25" s="56"/>
      <c r="BJ25" s="56"/>
      <c r="BK25" s="147"/>
      <c r="BL25" s="361"/>
      <c r="BM25" s="79">
        <f t="shared" ref="BM25:BM29" si="145">IF(BO$1="Rejected",BF25,IF(BP25="",BF25,SUM(BF25,BP25)))</f>
        <v>0</v>
      </c>
      <c r="BN25" s="79">
        <f t="shared" ref="BN25:BN29" si="146">IF(BO$1="Rejected",BG25,IF(BQ25="",BG25,SUM(BG25,BQ25)))</f>
        <v>0</v>
      </c>
      <c r="BO25" s="110">
        <f t="shared" ref="BO25:BO29" si="147">IF(BM$1="","",SUM(BM25:BN25))</f>
        <v>0</v>
      </c>
      <c r="BP25" s="56"/>
      <c r="BQ25" s="56"/>
      <c r="BR25" s="147"/>
      <c r="BS25" s="361"/>
      <c r="BT25" s="79">
        <f t="shared" ref="BT25:BT29" si="148">IF(BV$1="Rejected",BM25,IF(BW25="",BM25,SUM(BM25,BW25)))</f>
        <v>0</v>
      </c>
      <c r="BU25" s="79">
        <f t="shared" ref="BU25:BU29" si="149">IF(BV$1="Rejected",BN25,IF(BX25="",BN25,SUM(BN25,BX25)))</f>
        <v>0</v>
      </c>
      <c r="BV25" s="110">
        <f t="shared" ref="BV25:BV29" si="150">IF(BT$1="","",SUM(BT25:BU25))</f>
        <v>0</v>
      </c>
      <c r="BW25" s="56"/>
      <c r="BX25" s="56"/>
      <c r="BY25" s="147"/>
      <c r="BZ25" s="361"/>
      <c r="CA25" s="79">
        <f t="shared" ref="CA25:CA29" si="151">IF(CC$1="Rejected",BT25,IF(CD25="",BT25,SUM(BT25,CD25)))</f>
        <v>0</v>
      </c>
      <c r="CB25" s="79">
        <f t="shared" ref="CB25:CB29" si="152">IF(CC$1="Rejected",BU25,IF(CE25="",BU25,SUM(BU25,CE25)))</f>
        <v>0</v>
      </c>
      <c r="CC25" s="110">
        <f t="shared" ref="CC25:CC29" si="153">IF(CA$1="","",SUM(CA25:CB25))</f>
        <v>0</v>
      </c>
      <c r="CD25" s="56"/>
      <c r="CE25" s="56"/>
      <c r="CF25" s="147"/>
      <c r="CG25" s="361"/>
      <c r="CH25" s="79">
        <f t="shared" ref="CH25:CH29" si="154">IF(CJ$1="Rejected",CA25,IF(CK25="",CA25,SUM(CA25,CK25)))</f>
        <v>0</v>
      </c>
      <c r="CI25" s="79">
        <f t="shared" ref="CI25:CI29" si="155">IF(CJ$1="Rejected",CB25,IF(CL25="",CB25,SUM(CB25,CL25)))</f>
        <v>0</v>
      </c>
      <c r="CJ25" s="110">
        <f t="shared" ref="CJ25:CJ29" si="156">IF(CH$1="","",SUM(CH25:CI25))</f>
        <v>0</v>
      </c>
      <c r="CK25" s="56"/>
      <c r="CL25" s="56"/>
      <c r="CM25" s="147"/>
      <c r="CN25" s="361"/>
      <c r="CO25" s="79">
        <f t="shared" ref="CO25:CO29" si="157">IF(CQ$1="Rejected",CH25,IF(CR25="",CH25,SUM(CH25,CR25)))</f>
        <v>0</v>
      </c>
      <c r="CP25" s="79">
        <f t="shared" ref="CP25:CP29" si="158">IF(CQ$1="Rejected",CI25,IF(CS25="",CI25,SUM(CI25,CS25)))</f>
        <v>0</v>
      </c>
      <c r="CQ25" s="110">
        <f t="shared" ref="CQ25:CQ29" si="159">IF(CO$1="","",SUM(CO25:CP25))</f>
        <v>0</v>
      </c>
      <c r="CR25" s="56"/>
      <c r="CS25" s="56"/>
      <c r="CT25" s="147"/>
      <c r="CU25" s="361"/>
      <c r="CV25" s="79">
        <f t="shared" ref="CV25:CV29" si="160">IF(CX$1="Rejected",CO25,IF(CY25="",CO25,SUM(CO25,CY25)))</f>
        <v>0</v>
      </c>
      <c r="CW25" s="79">
        <f t="shared" ref="CW25:CW29" si="161">IF(CX$1="Rejected",CP25,IF(CZ25="",CP25,SUM(CP25,CZ25)))</f>
        <v>0</v>
      </c>
      <c r="CX25" s="110">
        <f t="shared" ref="CX25:CX29" si="162">IF(CV$1="","",SUM(CV25:CW25))</f>
        <v>0</v>
      </c>
      <c r="CY25" s="56"/>
      <c r="CZ25" s="56"/>
      <c r="DA25" s="147"/>
      <c r="DB25" s="361"/>
      <c r="DC25" s="79">
        <f t="shared" ref="DC25:DC29" si="163">IF(DE$1="Rejected",CV25,IF(DF25="",CV25,SUM(CV25,DF25)))</f>
        <v>0</v>
      </c>
      <c r="DD25" s="79">
        <f t="shared" ref="DD25:DD29" si="164">IF(DE$1="Rejected",CW25,IF(DG25="",CW25,SUM(CW25,DG25)))</f>
        <v>0</v>
      </c>
      <c r="DE25" s="110">
        <f t="shared" ref="DE25:DE29" si="165">IF(DC$1="","",SUM(DC25:DD25))</f>
        <v>0</v>
      </c>
      <c r="DF25" s="56"/>
      <c r="DG25" s="56"/>
      <c r="DH25" s="147"/>
      <c r="DI25" s="361"/>
      <c r="DJ25" s="79">
        <f t="shared" ref="DJ25:DJ29" si="166">IF(DL$1="Rejected",DC25,IF(DM25="",DC25,SUM(DC25,DM25)))</f>
        <v>0</v>
      </c>
      <c r="DK25" s="79">
        <f t="shared" ref="DK25:DK29" si="167">IF(DL$1="Rejected",DD25,IF(DN25="",DD25,SUM(DD25,DN25)))</f>
        <v>0</v>
      </c>
      <c r="DL25" s="110">
        <f t="shared" ref="DL25:DL29" si="168">IF(DJ$1="","",SUM(DJ25:DK25))</f>
        <v>0</v>
      </c>
      <c r="DM25" s="56"/>
      <c r="DN25" s="56"/>
      <c r="DO25" s="147"/>
      <c r="DP25" s="361"/>
      <c r="DQ25" s="79">
        <f t="shared" ref="DQ25:DQ29" si="169">IF(DS$1="Rejected",DJ25,IF(DT25="",DJ25,SUM(DJ25,DT25)))</f>
        <v>0</v>
      </c>
      <c r="DR25" s="79">
        <f t="shared" ref="DR25:DR29" si="170">IF(DS$1="Rejected",DK25,IF(DU25="",DK25,SUM(DK25,DU25)))</f>
        <v>0</v>
      </c>
      <c r="DS25" s="110">
        <f t="shared" ref="DS25:DS29" si="171">IF(DQ$1="","",SUM(DQ25:DR25))</f>
        <v>0</v>
      </c>
      <c r="DT25" s="56"/>
      <c r="DU25" s="56"/>
      <c r="DV25" s="147"/>
    </row>
    <row r="26" spans="1:126" x14ac:dyDescent="0.2">
      <c r="A26" s="121" t="s">
        <v>142</v>
      </c>
      <c r="B26" s="56"/>
      <c r="C26" s="56"/>
      <c r="D26" s="110">
        <f t="shared" si="120"/>
        <v>0</v>
      </c>
      <c r="E26" s="148" t="s">
        <v>36</v>
      </c>
      <c r="F26" s="18"/>
      <c r="G26" s="18"/>
      <c r="H26" s="361" t="s">
        <v>547</v>
      </c>
      <c r="I26" s="79">
        <f t="shared" si="121"/>
        <v>0</v>
      </c>
      <c r="J26" s="79">
        <f t="shared" si="122"/>
        <v>0</v>
      </c>
      <c r="K26" s="110">
        <f t="shared" si="123"/>
        <v>0</v>
      </c>
      <c r="L26" s="56"/>
      <c r="M26" s="56"/>
      <c r="N26" s="148"/>
      <c r="O26" s="361" t="s">
        <v>547</v>
      </c>
      <c r="P26" s="79">
        <f t="shared" si="124"/>
        <v>0</v>
      </c>
      <c r="Q26" s="79">
        <f t="shared" si="125"/>
        <v>0</v>
      </c>
      <c r="R26" s="110">
        <f t="shared" si="126"/>
        <v>0</v>
      </c>
      <c r="S26" s="56"/>
      <c r="T26" s="56"/>
      <c r="U26" s="148"/>
      <c r="V26" s="361"/>
      <c r="W26" s="79">
        <f t="shared" si="127"/>
        <v>0</v>
      </c>
      <c r="X26" s="79">
        <f t="shared" si="128"/>
        <v>0</v>
      </c>
      <c r="Y26" s="110">
        <f t="shared" si="129"/>
        <v>0</v>
      </c>
      <c r="Z26" s="56"/>
      <c r="AA26" s="56"/>
      <c r="AB26" s="148"/>
      <c r="AC26" s="361"/>
      <c r="AD26" s="79">
        <f t="shared" si="130"/>
        <v>0</v>
      </c>
      <c r="AE26" s="79">
        <f t="shared" si="131"/>
        <v>0</v>
      </c>
      <c r="AF26" s="110">
        <f t="shared" si="132"/>
        <v>0</v>
      </c>
      <c r="AG26" s="56"/>
      <c r="AH26" s="56"/>
      <c r="AI26" s="148"/>
      <c r="AJ26" s="361"/>
      <c r="AK26" s="79">
        <f t="shared" si="133"/>
        <v>0</v>
      </c>
      <c r="AL26" s="79">
        <f t="shared" si="134"/>
        <v>0</v>
      </c>
      <c r="AM26" s="110">
        <f t="shared" si="135"/>
        <v>0</v>
      </c>
      <c r="AN26" s="56"/>
      <c r="AO26" s="56"/>
      <c r="AP26" s="148"/>
      <c r="AQ26" s="361"/>
      <c r="AR26" s="79">
        <f t="shared" si="136"/>
        <v>0</v>
      </c>
      <c r="AS26" s="79">
        <f t="shared" si="137"/>
        <v>0</v>
      </c>
      <c r="AT26" s="110">
        <f t="shared" si="138"/>
        <v>0</v>
      </c>
      <c r="AU26" s="56"/>
      <c r="AV26" s="56"/>
      <c r="AW26" s="148"/>
      <c r="AX26" s="361"/>
      <c r="AY26" s="79">
        <f t="shared" si="139"/>
        <v>0</v>
      </c>
      <c r="AZ26" s="79">
        <f t="shared" si="140"/>
        <v>0</v>
      </c>
      <c r="BA26" s="110">
        <f t="shared" si="141"/>
        <v>0</v>
      </c>
      <c r="BB26" s="56"/>
      <c r="BC26" s="56"/>
      <c r="BD26" s="148"/>
      <c r="BE26" s="361"/>
      <c r="BF26" s="79">
        <f t="shared" si="142"/>
        <v>0</v>
      </c>
      <c r="BG26" s="79">
        <f t="shared" si="143"/>
        <v>0</v>
      </c>
      <c r="BH26" s="110">
        <f t="shared" si="144"/>
        <v>0</v>
      </c>
      <c r="BI26" s="56"/>
      <c r="BJ26" s="56"/>
      <c r="BK26" s="148"/>
      <c r="BL26" s="361"/>
      <c r="BM26" s="79">
        <f t="shared" si="145"/>
        <v>0</v>
      </c>
      <c r="BN26" s="79">
        <f t="shared" si="146"/>
        <v>0</v>
      </c>
      <c r="BO26" s="110">
        <f t="shared" si="147"/>
        <v>0</v>
      </c>
      <c r="BP26" s="56"/>
      <c r="BQ26" s="56"/>
      <c r="BR26" s="148"/>
      <c r="BS26" s="361"/>
      <c r="BT26" s="79">
        <f t="shared" si="148"/>
        <v>0</v>
      </c>
      <c r="BU26" s="79">
        <f t="shared" si="149"/>
        <v>0</v>
      </c>
      <c r="BV26" s="110">
        <f t="shared" si="150"/>
        <v>0</v>
      </c>
      <c r="BW26" s="56"/>
      <c r="BX26" s="56"/>
      <c r="BY26" s="148"/>
      <c r="BZ26" s="361"/>
      <c r="CA26" s="79">
        <f t="shared" si="151"/>
        <v>0</v>
      </c>
      <c r="CB26" s="79">
        <f t="shared" si="152"/>
        <v>0</v>
      </c>
      <c r="CC26" s="110">
        <f t="shared" si="153"/>
        <v>0</v>
      </c>
      <c r="CD26" s="56"/>
      <c r="CE26" s="56"/>
      <c r="CF26" s="148"/>
      <c r="CG26" s="361"/>
      <c r="CH26" s="79">
        <f t="shared" si="154"/>
        <v>0</v>
      </c>
      <c r="CI26" s="79">
        <f t="shared" si="155"/>
        <v>0</v>
      </c>
      <c r="CJ26" s="110">
        <f t="shared" si="156"/>
        <v>0</v>
      </c>
      <c r="CK26" s="56"/>
      <c r="CL26" s="56"/>
      <c r="CM26" s="148"/>
      <c r="CN26" s="361"/>
      <c r="CO26" s="79">
        <f t="shared" si="157"/>
        <v>0</v>
      </c>
      <c r="CP26" s="79">
        <f t="shared" si="158"/>
        <v>0</v>
      </c>
      <c r="CQ26" s="110">
        <f t="shared" si="159"/>
        <v>0</v>
      </c>
      <c r="CR26" s="56"/>
      <c r="CS26" s="56"/>
      <c r="CT26" s="148"/>
      <c r="CU26" s="361"/>
      <c r="CV26" s="79">
        <f t="shared" si="160"/>
        <v>0</v>
      </c>
      <c r="CW26" s="79">
        <f t="shared" si="161"/>
        <v>0</v>
      </c>
      <c r="CX26" s="110">
        <f t="shared" si="162"/>
        <v>0</v>
      </c>
      <c r="CY26" s="56"/>
      <c r="CZ26" s="56"/>
      <c r="DA26" s="148"/>
      <c r="DB26" s="361"/>
      <c r="DC26" s="79">
        <f t="shared" si="163"/>
        <v>0</v>
      </c>
      <c r="DD26" s="79">
        <f t="shared" si="164"/>
        <v>0</v>
      </c>
      <c r="DE26" s="110">
        <f t="shared" si="165"/>
        <v>0</v>
      </c>
      <c r="DF26" s="56"/>
      <c r="DG26" s="56"/>
      <c r="DH26" s="148"/>
      <c r="DI26" s="361"/>
      <c r="DJ26" s="79">
        <f t="shared" si="166"/>
        <v>0</v>
      </c>
      <c r="DK26" s="79">
        <f t="shared" si="167"/>
        <v>0</v>
      </c>
      <c r="DL26" s="110">
        <f t="shared" si="168"/>
        <v>0</v>
      </c>
      <c r="DM26" s="56"/>
      <c r="DN26" s="56"/>
      <c r="DO26" s="148"/>
      <c r="DP26" s="361"/>
      <c r="DQ26" s="79">
        <f t="shared" si="169"/>
        <v>0</v>
      </c>
      <c r="DR26" s="79">
        <f t="shared" si="170"/>
        <v>0</v>
      </c>
      <c r="DS26" s="110">
        <f t="shared" si="171"/>
        <v>0</v>
      </c>
      <c r="DT26" s="56"/>
      <c r="DU26" s="56"/>
      <c r="DV26" s="148"/>
    </row>
    <row r="27" spans="1:126" x14ac:dyDescent="0.2">
      <c r="A27" s="121" t="s">
        <v>142</v>
      </c>
      <c r="B27" s="56"/>
      <c r="C27" s="56"/>
      <c r="D27" s="110">
        <f t="shared" si="120"/>
        <v>0</v>
      </c>
      <c r="E27" s="148"/>
      <c r="F27" s="22"/>
      <c r="G27" s="22"/>
      <c r="H27" s="361" t="s">
        <v>547</v>
      </c>
      <c r="I27" s="79">
        <f t="shared" si="121"/>
        <v>0</v>
      </c>
      <c r="J27" s="79">
        <f t="shared" si="122"/>
        <v>0</v>
      </c>
      <c r="K27" s="110">
        <f t="shared" si="123"/>
        <v>0</v>
      </c>
      <c r="L27" s="56"/>
      <c r="M27" s="56"/>
      <c r="N27" s="148"/>
      <c r="O27" s="361" t="s">
        <v>547</v>
      </c>
      <c r="P27" s="79">
        <f t="shared" si="124"/>
        <v>0</v>
      </c>
      <c r="Q27" s="79">
        <f t="shared" si="125"/>
        <v>0</v>
      </c>
      <c r="R27" s="110">
        <f t="shared" si="126"/>
        <v>0</v>
      </c>
      <c r="S27" s="56"/>
      <c r="T27" s="56"/>
      <c r="U27" s="148"/>
      <c r="V27" s="361"/>
      <c r="W27" s="79">
        <f t="shared" si="127"/>
        <v>0</v>
      </c>
      <c r="X27" s="79">
        <f t="shared" si="128"/>
        <v>0</v>
      </c>
      <c r="Y27" s="110">
        <f t="shared" si="129"/>
        <v>0</v>
      </c>
      <c r="Z27" s="56"/>
      <c r="AA27" s="56"/>
      <c r="AB27" s="148"/>
      <c r="AC27" s="361"/>
      <c r="AD27" s="79">
        <f t="shared" si="130"/>
        <v>0</v>
      </c>
      <c r="AE27" s="79">
        <f t="shared" si="131"/>
        <v>0</v>
      </c>
      <c r="AF27" s="110">
        <f t="shared" si="132"/>
        <v>0</v>
      </c>
      <c r="AG27" s="56"/>
      <c r="AH27" s="56"/>
      <c r="AI27" s="148"/>
      <c r="AJ27" s="361"/>
      <c r="AK27" s="79">
        <f t="shared" si="133"/>
        <v>0</v>
      </c>
      <c r="AL27" s="79">
        <f t="shared" si="134"/>
        <v>0</v>
      </c>
      <c r="AM27" s="110">
        <f t="shared" si="135"/>
        <v>0</v>
      </c>
      <c r="AN27" s="56"/>
      <c r="AO27" s="56"/>
      <c r="AP27" s="148"/>
      <c r="AQ27" s="361"/>
      <c r="AR27" s="79">
        <f t="shared" si="136"/>
        <v>0</v>
      </c>
      <c r="AS27" s="79">
        <f t="shared" si="137"/>
        <v>0</v>
      </c>
      <c r="AT27" s="110">
        <f t="shared" si="138"/>
        <v>0</v>
      </c>
      <c r="AU27" s="56"/>
      <c r="AV27" s="56"/>
      <c r="AW27" s="148"/>
      <c r="AX27" s="361"/>
      <c r="AY27" s="79">
        <f t="shared" si="139"/>
        <v>0</v>
      </c>
      <c r="AZ27" s="79">
        <f t="shared" si="140"/>
        <v>0</v>
      </c>
      <c r="BA27" s="110">
        <f t="shared" si="141"/>
        <v>0</v>
      </c>
      <c r="BB27" s="56"/>
      <c r="BC27" s="56"/>
      <c r="BD27" s="148"/>
      <c r="BE27" s="361"/>
      <c r="BF27" s="79">
        <f t="shared" si="142"/>
        <v>0</v>
      </c>
      <c r="BG27" s="79">
        <f t="shared" si="143"/>
        <v>0</v>
      </c>
      <c r="BH27" s="110">
        <f t="shared" si="144"/>
        <v>0</v>
      </c>
      <c r="BI27" s="56"/>
      <c r="BJ27" s="56"/>
      <c r="BK27" s="148"/>
      <c r="BL27" s="361"/>
      <c r="BM27" s="79">
        <f t="shared" si="145"/>
        <v>0</v>
      </c>
      <c r="BN27" s="79">
        <f t="shared" si="146"/>
        <v>0</v>
      </c>
      <c r="BO27" s="110">
        <f t="shared" si="147"/>
        <v>0</v>
      </c>
      <c r="BP27" s="56"/>
      <c r="BQ27" s="56"/>
      <c r="BR27" s="148"/>
      <c r="BS27" s="361"/>
      <c r="BT27" s="79">
        <f t="shared" si="148"/>
        <v>0</v>
      </c>
      <c r="BU27" s="79">
        <f t="shared" si="149"/>
        <v>0</v>
      </c>
      <c r="BV27" s="110">
        <f t="shared" si="150"/>
        <v>0</v>
      </c>
      <c r="BW27" s="56"/>
      <c r="BX27" s="56"/>
      <c r="BY27" s="148"/>
      <c r="BZ27" s="361"/>
      <c r="CA27" s="79">
        <f t="shared" si="151"/>
        <v>0</v>
      </c>
      <c r="CB27" s="79">
        <f t="shared" si="152"/>
        <v>0</v>
      </c>
      <c r="CC27" s="110">
        <f t="shared" si="153"/>
        <v>0</v>
      </c>
      <c r="CD27" s="56"/>
      <c r="CE27" s="56"/>
      <c r="CF27" s="148"/>
      <c r="CG27" s="361"/>
      <c r="CH27" s="79">
        <f t="shared" si="154"/>
        <v>0</v>
      </c>
      <c r="CI27" s="79">
        <f t="shared" si="155"/>
        <v>0</v>
      </c>
      <c r="CJ27" s="110">
        <f t="shared" si="156"/>
        <v>0</v>
      </c>
      <c r="CK27" s="56"/>
      <c r="CL27" s="56"/>
      <c r="CM27" s="148"/>
      <c r="CN27" s="361"/>
      <c r="CO27" s="79">
        <f t="shared" si="157"/>
        <v>0</v>
      </c>
      <c r="CP27" s="79">
        <f t="shared" si="158"/>
        <v>0</v>
      </c>
      <c r="CQ27" s="110">
        <f t="shared" si="159"/>
        <v>0</v>
      </c>
      <c r="CR27" s="56"/>
      <c r="CS27" s="56"/>
      <c r="CT27" s="148"/>
      <c r="CU27" s="361"/>
      <c r="CV27" s="79">
        <f t="shared" si="160"/>
        <v>0</v>
      </c>
      <c r="CW27" s="79">
        <f t="shared" si="161"/>
        <v>0</v>
      </c>
      <c r="CX27" s="110">
        <f t="shared" si="162"/>
        <v>0</v>
      </c>
      <c r="CY27" s="56"/>
      <c r="CZ27" s="56"/>
      <c r="DA27" s="148"/>
      <c r="DB27" s="361"/>
      <c r="DC27" s="79">
        <f t="shared" si="163"/>
        <v>0</v>
      </c>
      <c r="DD27" s="79">
        <f t="shared" si="164"/>
        <v>0</v>
      </c>
      <c r="DE27" s="110">
        <f t="shared" si="165"/>
        <v>0</v>
      </c>
      <c r="DF27" s="56"/>
      <c r="DG27" s="56"/>
      <c r="DH27" s="148"/>
      <c r="DI27" s="361"/>
      <c r="DJ27" s="79">
        <f t="shared" si="166"/>
        <v>0</v>
      </c>
      <c r="DK27" s="79">
        <f t="shared" si="167"/>
        <v>0</v>
      </c>
      <c r="DL27" s="110">
        <f t="shared" si="168"/>
        <v>0</v>
      </c>
      <c r="DM27" s="56"/>
      <c r="DN27" s="56"/>
      <c r="DO27" s="148"/>
      <c r="DP27" s="361"/>
      <c r="DQ27" s="79">
        <f t="shared" si="169"/>
        <v>0</v>
      </c>
      <c r="DR27" s="79">
        <f t="shared" si="170"/>
        <v>0</v>
      </c>
      <c r="DS27" s="110">
        <f t="shared" si="171"/>
        <v>0</v>
      </c>
      <c r="DT27" s="56"/>
      <c r="DU27" s="56"/>
      <c r="DV27" s="148"/>
    </row>
    <row r="28" spans="1:126" x14ac:dyDescent="0.2">
      <c r="A28" s="121" t="s">
        <v>142</v>
      </c>
      <c r="B28" s="56"/>
      <c r="C28" s="56"/>
      <c r="D28" s="110">
        <f t="shared" si="120"/>
        <v>0</v>
      </c>
      <c r="E28" s="148"/>
      <c r="F28" s="18"/>
      <c r="G28" s="18"/>
      <c r="H28" s="361" t="s">
        <v>547</v>
      </c>
      <c r="I28" s="79">
        <f t="shared" si="121"/>
        <v>0</v>
      </c>
      <c r="J28" s="79">
        <f t="shared" si="122"/>
        <v>0</v>
      </c>
      <c r="K28" s="110">
        <f t="shared" si="123"/>
        <v>0</v>
      </c>
      <c r="L28" s="56"/>
      <c r="M28" s="56"/>
      <c r="N28" s="148"/>
      <c r="O28" s="361" t="s">
        <v>547</v>
      </c>
      <c r="P28" s="79">
        <f t="shared" si="124"/>
        <v>0</v>
      </c>
      <c r="Q28" s="79">
        <f t="shared" si="125"/>
        <v>0</v>
      </c>
      <c r="R28" s="110">
        <f t="shared" si="126"/>
        <v>0</v>
      </c>
      <c r="S28" s="56"/>
      <c r="T28" s="56"/>
      <c r="U28" s="148"/>
      <c r="V28" s="361"/>
      <c r="W28" s="79">
        <f t="shared" si="127"/>
        <v>0</v>
      </c>
      <c r="X28" s="79">
        <f t="shared" si="128"/>
        <v>0</v>
      </c>
      <c r="Y28" s="110">
        <f t="shared" si="129"/>
        <v>0</v>
      </c>
      <c r="Z28" s="56"/>
      <c r="AA28" s="56"/>
      <c r="AB28" s="148"/>
      <c r="AC28" s="361"/>
      <c r="AD28" s="79">
        <f t="shared" si="130"/>
        <v>0</v>
      </c>
      <c r="AE28" s="79">
        <f t="shared" si="131"/>
        <v>0</v>
      </c>
      <c r="AF28" s="110">
        <f t="shared" si="132"/>
        <v>0</v>
      </c>
      <c r="AG28" s="56"/>
      <c r="AH28" s="56"/>
      <c r="AI28" s="148"/>
      <c r="AJ28" s="361"/>
      <c r="AK28" s="79">
        <f t="shared" si="133"/>
        <v>0</v>
      </c>
      <c r="AL28" s="79">
        <f t="shared" si="134"/>
        <v>0</v>
      </c>
      <c r="AM28" s="110">
        <f t="shared" si="135"/>
        <v>0</v>
      </c>
      <c r="AN28" s="56"/>
      <c r="AO28" s="56"/>
      <c r="AP28" s="148"/>
      <c r="AQ28" s="361"/>
      <c r="AR28" s="79">
        <f t="shared" si="136"/>
        <v>0</v>
      </c>
      <c r="AS28" s="79">
        <f t="shared" si="137"/>
        <v>0</v>
      </c>
      <c r="AT28" s="110">
        <f t="shared" si="138"/>
        <v>0</v>
      </c>
      <c r="AU28" s="56"/>
      <c r="AV28" s="56"/>
      <c r="AW28" s="148"/>
      <c r="AX28" s="361"/>
      <c r="AY28" s="79">
        <f t="shared" si="139"/>
        <v>0</v>
      </c>
      <c r="AZ28" s="79">
        <f t="shared" si="140"/>
        <v>0</v>
      </c>
      <c r="BA28" s="110">
        <f t="shared" si="141"/>
        <v>0</v>
      </c>
      <c r="BB28" s="56"/>
      <c r="BC28" s="56"/>
      <c r="BD28" s="148"/>
      <c r="BE28" s="361"/>
      <c r="BF28" s="79">
        <f t="shared" si="142"/>
        <v>0</v>
      </c>
      <c r="BG28" s="79">
        <f t="shared" si="143"/>
        <v>0</v>
      </c>
      <c r="BH28" s="110">
        <f t="shared" si="144"/>
        <v>0</v>
      </c>
      <c r="BI28" s="56"/>
      <c r="BJ28" s="56"/>
      <c r="BK28" s="148"/>
      <c r="BL28" s="361"/>
      <c r="BM28" s="79">
        <f t="shared" si="145"/>
        <v>0</v>
      </c>
      <c r="BN28" s="79">
        <f t="shared" si="146"/>
        <v>0</v>
      </c>
      <c r="BO28" s="110">
        <f t="shared" si="147"/>
        <v>0</v>
      </c>
      <c r="BP28" s="56"/>
      <c r="BQ28" s="56"/>
      <c r="BR28" s="148"/>
      <c r="BS28" s="361"/>
      <c r="BT28" s="79">
        <f t="shared" si="148"/>
        <v>0</v>
      </c>
      <c r="BU28" s="79">
        <f t="shared" si="149"/>
        <v>0</v>
      </c>
      <c r="BV28" s="110">
        <f t="shared" si="150"/>
        <v>0</v>
      </c>
      <c r="BW28" s="56"/>
      <c r="BX28" s="56"/>
      <c r="BY28" s="148"/>
      <c r="BZ28" s="361"/>
      <c r="CA28" s="79">
        <f t="shared" si="151"/>
        <v>0</v>
      </c>
      <c r="CB28" s="79">
        <f t="shared" si="152"/>
        <v>0</v>
      </c>
      <c r="CC28" s="110">
        <f t="shared" si="153"/>
        <v>0</v>
      </c>
      <c r="CD28" s="56"/>
      <c r="CE28" s="56"/>
      <c r="CF28" s="148"/>
      <c r="CG28" s="361"/>
      <c r="CH28" s="79">
        <f t="shared" si="154"/>
        <v>0</v>
      </c>
      <c r="CI28" s="79">
        <f t="shared" si="155"/>
        <v>0</v>
      </c>
      <c r="CJ28" s="110">
        <f t="shared" si="156"/>
        <v>0</v>
      </c>
      <c r="CK28" s="56"/>
      <c r="CL28" s="56"/>
      <c r="CM28" s="148"/>
      <c r="CN28" s="361"/>
      <c r="CO28" s="79">
        <f t="shared" si="157"/>
        <v>0</v>
      </c>
      <c r="CP28" s="79">
        <f t="shared" si="158"/>
        <v>0</v>
      </c>
      <c r="CQ28" s="110">
        <f t="shared" si="159"/>
        <v>0</v>
      </c>
      <c r="CR28" s="56"/>
      <c r="CS28" s="56"/>
      <c r="CT28" s="148"/>
      <c r="CU28" s="361"/>
      <c r="CV28" s="79">
        <f t="shared" si="160"/>
        <v>0</v>
      </c>
      <c r="CW28" s="79">
        <f t="shared" si="161"/>
        <v>0</v>
      </c>
      <c r="CX28" s="110">
        <f t="shared" si="162"/>
        <v>0</v>
      </c>
      <c r="CY28" s="56"/>
      <c r="CZ28" s="56"/>
      <c r="DA28" s="148"/>
      <c r="DB28" s="361"/>
      <c r="DC28" s="79">
        <f t="shared" si="163"/>
        <v>0</v>
      </c>
      <c r="DD28" s="79">
        <f t="shared" si="164"/>
        <v>0</v>
      </c>
      <c r="DE28" s="110">
        <f t="shared" si="165"/>
        <v>0</v>
      </c>
      <c r="DF28" s="56"/>
      <c r="DG28" s="56"/>
      <c r="DH28" s="148"/>
      <c r="DI28" s="361"/>
      <c r="DJ28" s="79">
        <f t="shared" si="166"/>
        <v>0</v>
      </c>
      <c r="DK28" s="79">
        <f t="shared" si="167"/>
        <v>0</v>
      </c>
      <c r="DL28" s="110">
        <f t="shared" si="168"/>
        <v>0</v>
      </c>
      <c r="DM28" s="56"/>
      <c r="DN28" s="56"/>
      <c r="DO28" s="148"/>
      <c r="DP28" s="361"/>
      <c r="DQ28" s="79">
        <f t="shared" si="169"/>
        <v>0</v>
      </c>
      <c r="DR28" s="79">
        <f t="shared" si="170"/>
        <v>0</v>
      </c>
      <c r="DS28" s="110">
        <f t="shared" si="171"/>
        <v>0</v>
      </c>
      <c r="DT28" s="56"/>
      <c r="DU28" s="56"/>
      <c r="DV28" s="148"/>
    </row>
    <row r="29" spans="1:126" x14ac:dyDescent="0.2">
      <c r="A29" s="121" t="s">
        <v>142</v>
      </c>
      <c r="B29" s="56"/>
      <c r="C29" s="56"/>
      <c r="D29" s="110">
        <f t="shared" si="120"/>
        <v>0</v>
      </c>
      <c r="E29" s="148"/>
      <c r="F29" s="18"/>
      <c r="G29" s="18"/>
      <c r="H29" s="361" t="s">
        <v>547</v>
      </c>
      <c r="I29" s="79">
        <f t="shared" si="121"/>
        <v>0</v>
      </c>
      <c r="J29" s="79">
        <f t="shared" si="122"/>
        <v>0</v>
      </c>
      <c r="K29" s="110">
        <f t="shared" si="123"/>
        <v>0</v>
      </c>
      <c r="L29" s="56"/>
      <c r="M29" s="56"/>
      <c r="N29" s="148"/>
      <c r="O29" s="361" t="s">
        <v>547</v>
      </c>
      <c r="P29" s="79">
        <f t="shared" si="124"/>
        <v>0</v>
      </c>
      <c r="Q29" s="79">
        <f t="shared" si="125"/>
        <v>0</v>
      </c>
      <c r="R29" s="110">
        <f t="shared" si="126"/>
        <v>0</v>
      </c>
      <c r="S29" s="56"/>
      <c r="T29" s="56"/>
      <c r="U29" s="148"/>
      <c r="V29" s="361"/>
      <c r="W29" s="79">
        <f t="shared" si="127"/>
        <v>0</v>
      </c>
      <c r="X29" s="79">
        <f t="shared" si="128"/>
        <v>0</v>
      </c>
      <c r="Y29" s="110">
        <f t="shared" si="129"/>
        <v>0</v>
      </c>
      <c r="Z29" s="56"/>
      <c r="AA29" s="56"/>
      <c r="AB29" s="148"/>
      <c r="AC29" s="361"/>
      <c r="AD29" s="79">
        <f t="shared" si="130"/>
        <v>0</v>
      </c>
      <c r="AE29" s="79">
        <f t="shared" si="131"/>
        <v>0</v>
      </c>
      <c r="AF29" s="110">
        <f t="shared" si="132"/>
        <v>0</v>
      </c>
      <c r="AG29" s="56"/>
      <c r="AH29" s="56"/>
      <c r="AI29" s="148"/>
      <c r="AJ29" s="361"/>
      <c r="AK29" s="79">
        <f t="shared" si="133"/>
        <v>0</v>
      </c>
      <c r="AL29" s="79">
        <f t="shared" si="134"/>
        <v>0</v>
      </c>
      <c r="AM29" s="110">
        <f t="shared" si="135"/>
        <v>0</v>
      </c>
      <c r="AN29" s="56"/>
      <c r="AO29" s="56"/>
      <c r="AP29" s="148"/>
      <c r="AQ29" s="361"/>
      <c r="AR29" s="79">
        <f t="shared" si="136"/>
        <v>0</v>
      </c>
      <c r="AS29" s="79">
        <f t="shared" si="137"/>
        <v>0</v>
      </c>
      <c r="AT29" s="110">
        <f t="shared" si="138"/>
        <v>0</v>
      </c>
      <c r="AU29" s="56"/>
      <c r="AV29" s="56"/>
      <c r="AW29" s="148"/>
      <c r="AX29" s="361"/>
      <c r="AY29" s="79">
        <f t="shared" si="139"/>
        <v>0</v>
      </c>
      <c r="AZ29" s="79">
        <f t="shared" si="140"/>
        <v>0</v>
      </c>
      <c r="BA29" s="110">
        <f t="shared" si="141"/>
        <v>0</v>
      </c>
      <c r="BB29" s="56"/>
      <c r="BC29" s="56"/>
      <c r="BD29" s="148"/>
      <c r="BE29" s="361"/>
      <c r="BF29" s="79">
        <f t="shared" si="142"/>
        <v>0</v>
      </c>
      <c r="BG29" s="79">
        <f t="shared" si="143"/>
        <v>0</v>
      </c>
      <c r="BH29" s="110">
        <f t="shared" si="144"/>
        <v>0</v>
      </c>
      <c r="BI29" s="56"/>
      <c r="BJ29" s="56"/>
      <c r="BK29" s="148"/>
      <c r="BL29" s="361"/>
      <c r="BM29" s="79">
        <f t="shared" si="145"/>
        <v>0</v>
      </c>
      <c r="BN29" s="79">
        <f t="shared" si="146"/>
        <v>0</v>
      </c>
      <c r="BO29" s="110">
        <f t="shared" si="147"/>
        <v>0</v>
      </c>
      <c r="BP29" s="56"/>
      <c r="BQ29" s="56"/>
      <c r="BR29" s="148"/>
      <c r="BS29" s="361"/>
      <c r="BT29" s="79">
        <f t="shared" si="148"/>
        <v>0</v>
      </c>
      <c r="BU29" s="79">
        <f t="shared" si="149"/>
        <v>0</v>
      </c>
      <c r="BV29" s="110">
        <f t="shared" si="150"/>
        <v>0</v>
      </c>
      <c r="BW29" s="56"/>
      <c r="BX29" s="56"/>
      <c r="BY29" s="148"/>
      <c r="BZ29" s="361"/>
      <c r="CA29" s="79">
        <f t="shared" si="151"/>
        <v>0</v>
      </c>
      <c r="CB29" s="79">
        <f t="shared" si="152"/>
        <v>0</v>
      </c>
      <c r="CC29" s="110">
        <f t="shared" si="153"/>
        <v>0</v>
      </c>
      <c r="CD29" s="56"/>
      <c r="CE29" s="56"/>
      <c r="CF29" s="148"/>
      <c r="CG29" s="361"/>
      <c r="CH29" s="79">
        <f t="shared" si="154"/>
        <v>0</v>
      </c>
      <c r="CI29" s="79">
        <f t="shared" si="155"/>
        <v>0</v>
      </c>
      <c r="CJ29" s="110">
        <f t="shared" si="156"/>
        <v>0</v>
      </c>
      <c r="CK29" s="56"/>
      <c r="CL29" s="56"/>
      <c r="CM29" s="148"/>
      <c r="CN29" s="361"/>
      <c r="CO29" s="79">
        <f t="shared" si="157"/>
        <v>0</v>
      </c>
      <c r="CP29" s="79">
        <f t="shared" si="158"/>
        <v>0</v>
      </c>
      <c r="CQ29" s="110">
        <f t="shared" si="159"/>
        <v>0</v>
      </c>
      <c r="CR29" s="56"/>
      <c r="CS29" s="56"/>
      <c r="CT29" s="148"/>
      <c r="CU29" s="361"/>
      <c r="CV29" s="79">
        <f t="shared" si="160"/>
        <v>0</v>
      </c>
      <c r="CW29" s="79">
        <f t="shared" si="161"/>
        <v>0</v>
      </c>
      <c r="CX29" s="110">
        <f t="shared" si="162"/>
        <v>0</v>
      </c>
      <c r="CY29" s="56"/>
      <c r="CZ29" s="56"/>
      <c r="DA29" s="148"/>
      <c r="DB29" s="361"/>
      <c r="DC29" s="79">
        <f t="shared" si="163"/>
        <v>0</v>
      </c>
      <c r="DD29" s="79">
        <f t="shared" si="164"/>
        <v>0</v>
      </c>
      <c r="DE29" s="110">
        <f t="shared" si="165"/>
        <v>0</v>
      </c>
      <c r="DF29" s="56"/>
      <c r="DG29" s="56"/>
      <c r="DH29" s="148"/>
      <c r="DI29" s="361"/>
      <c r="DJ29" s="79">
        <f t="shared" si="166"/>
        <v>0</v>
      </c>
      <c r="DK29" s="79">
        <f t="shared" si="167"/>
        <v>0</v>
      </c>
      <c r="DL29" s="110">
        <f t="shared" si="168"/>
        <v>0</v>
      </c>
      <c r="DM29" s="56"/>
      <c r="DN29" s="56"/>
      <c r="DO29" s="148"/>
      <c r="DP29" s="361"/>
      <c r="DQ29" s="79">
        <f t="shared" si="169"/>
        <v>0</v>
      </c>
      <c r="DR29" s="79">
        <f t="shared" si="170"/>
        <v>0</v>
      </c>
      <c r="DS29" s="110">
        <f t="shared" si="171"/>
        <v>0</v>
      </c>
      <c r="DT29" s="56"/>
      <c r="DU29" s="56"/>
      <c r="DV29" s="148"/>
    </row>
    <row r="30" spans="1:126" s="26" customFormat="1" ht="15" x14ac:dyDescent="0.25">
      <c r="A30" s="134" t="s">
        <v>532</v>
      </c>
      <c r="B30" s="133">
        <f>SUM(B25:B29)</f>
        <v>0</v>
      </c>
      <c r="C30" s="133">
        <f>SUM(C25:C29)</f>
        <v>0</v>
      </c>
      <c r="D30" s="133">
        <f>SUM(D25:D29)</f>
        <v>0</v>
      </c>
      <c r="E30" s="132" t="s">
        <v>522</v>
      </c>
      <c r="F30" s="18"/>
      <c r="G30" s="18"/>
      <c r="H30" s="361" t="s">
        <v>548</v>
      </c>
      <c r="I30" s="133">
        <f>IF(I$1=" ","",SUM(I25:I29))</f>
        <v>0</v>
      </c>
      <c r="J30" s="133">
        <f>IF(I$1=" ","",SUM(J25:J29))</f>
        <v>0</v>
      </c>
      <c r="K30" s="133">
        <f>IF(I$1="","",SUM(I30:J30))</f>
        <v>0</v>
      </c>
      <c r="L30" s="133">
        <f>IF(I$1="","",SUMIF($H24:$H30,MID($H30,3,10),L24:L30))</f>
        <v>0</v>
      </c>
      <c r="M30" s="133">
        <f>IF(I$1="","",SUMIF($H24:$H30,MID($H30,3,10),M24:M30))</f>
        <v>0</v>
      </c>
      <c r="N30" s="132"/>
      <c r="O30" s="361" t="s">
        <v>548</v>
      </c>
      <c r="P30" s="133">
        <f>IF(P$1=" ","",SUM(P25:P29))</f>
        <v>0</v>
      </c>
      <c r="Q30" s="133">
        <f>IF(P$1=" ","",SUM(Q25:Q29))</f>
        <v>0</v>
      </c>
      <c r="R30" s="133">
        <f>IF(P$1="","",SUM(P30:Q30))</f>
        <v>0</v>
      </c>
      <c r="S30" s="133">
        <f>IF(P$1="","",SUMIF($H24:$H30,MID($H30,3,10),S24:S30))</f>
        <v>0</v>
      </c>
      <c r="T30" s="133">
        <f>IF(P$1="","",SUMIF($H24:$H30,MID($H30,3,10),T24:T30))</f>
        <v>0</v>
      </c>
      <c r="U30" s="132"/>
      <c r="V30" s="361"/>
      <c r="W30" s="133">
        <f>IF(W$1=" ","",SUM(W25:W29))</f>
        <v>0</v>
      </c>
      <c r="X30" s="133">
        <f>IF(W$1=" ","",SUM(X25:X29))</f>
        <v>0</v>
      </c>
      <c r="Y30" s="133">
        <f>IF(W$1="","",SUM(W30:X30))</f>
        <v>0</v>
      </c>
      <c r="Z30" s="133">
        <f>IF(W$1="","",SUMIF($H24:$H30,MID($H30,3,10),Z24:Z30))</f>
        <v>0</v>
      </c>
      <c r="AA30" s="133">
        <f>IF(W$1="","",SUMIF($H24:$H30,MID($H30,3,10),AA24:AA30))</f>
        <v>0</v>
      </c>
      <c r="AB30" s="132"/>
      <c r="AC30" s="361"/>
      <c r="AD30" s="133">
        <f>IF(AD$1=" ","",SUM(AD25:AD29))</f>
        <v>0</v>
      </c>
      <c r="AE30" s="133">
        <f>IF(AD$1=" ","",SUM(AE25:AE29))</f>
        <v>0</v>
      </c>
      <c r="AF30" s="133">
        <f>IF(AD$1="","",SUM(AD30:AE30))</f>
        <v>0</v>
      </c>
      <c r="AG30" s="133">
        <f>IF(AD$1="","",SUMIF($H24:$H30,MID($H30,3,10),AG24:AG30))</f>
        <v>0</v>
      </c>
      <c r="AH30" s="133">
        <f>IF(AD$1="","",SUMIF($H24:$H30,MID($H30,3,10),AH24:AH30))</f>
        <v>0</v>
      </c>
      <c r="AI30" s="132"/>
      <c r="AJ30" s="361"/>
      <c r="AK30" s="133">
        <f>IF(AK$1=" ","",SUM(AK25:AK29))</f>
        <v>0</v>
      </c>
      <c r="AL30" s="133">
        <f>IF(AK$1=" ","",SUM(AL25:AL29))</f>
        <v>0</v>
      </c>
      <c r="AM30" s="133">
        <f>IF(AK$1="","",SUM(AK30:AL30))</f>
        <v>0</v>
      </c>
      <c r="AN30" s="133">
        <f>IF(AK$1="","",SUMIF($H24:$H30,MID($H30,3,10),AN24:AN30))</f>
        <v>0</v>
      </c>
      <c r="AO30" s="133">
        <f>IF(AK$1="","",SUMIF($H24:$H30,MID($H30,3,10),AO24:AO30))</f>
        <v>0</v>
      </c>
      <c r="AP30" s="132"/>
      <c r="AQ30" s="361"/>
      <c r="AR30" s="133">
        <f>IF(AR$1=" ","",SUM(AR25:AR29))</f>
        <v>0</v>
      </c>
      <c r="AS30" s="133">
        <f>IF(AR$1=" ","",SUM(AS25:AS29))</f>
        <v>0</v>
      </c>
      <c r="AT30" s="133">
        <f>IF(AR$1="","",SUM(AR30:AS30))</f>
        <v>0</v>
      </c>
      <c r="AU30" s="133">
        <f>IF(AR$1="","",SUMIF($H24:$H30,MID($H30,3,10),AU24:AU30))</f>
        <v>0</v>
      </c>
      <c r="AV30" s="133">
        <f>IF(AR$1="","",SUMIF($H24:$H30,MID($H30,3,10),AV24:AV30))</f>
        <v>0</v>
      </c>
      <c r="AW30" s="132"/>
      <c r="AX30" s="361"/>
      <c r="AY30" s="133">
        <f>IF(AY$1=" ","",SUM(AY25:AY29))</f>
        <v>0</v>
      </c>
      <c r="AZ30" s="133">
        <f>IF(AY$1=" ","",SUM(AZ25:AZ29))</f>
        <v>0</v>
      </c>
      <c r="BA30" s="133">
        <f>IF(AY$1="","",SUM(AY30:AZ30))</f>
        <v>0</v>
      </c>
      <c r="BB30" s="133">
        <f>IF(AY$1="","",SUMIF($H24:$H30,MID($H30,3,10),BB24:BB30))</f>
        <v>0</v>
      </c>
      <c r="BC30" s="133">
        <f>IF(AY$1="","",SUMIF($H24:$H30,MID($H30,3,10),BC24:BC30))</f>
        <v>0</v>
      </c>
      <c r="BD30" s="132"/>
      <c r="BE30" s="361"/>
      <c r="BF30" s="133">
        <f>IF(BF$1=" ","",SUM(BF25:BF29))</f>
        <v>0</v>
      </c>
      <c r="BG30" s="133">
        <f>IF(BF$1=" ","",SUM(BG25:BG29))</f>
        <v>0</v>
      </c>
      <c r="BH30" s="133">
        <f>IF(BF$1="","",SUM(BF30:BG30))</f>
        <v>0</v>
      </c>
      <c r="BI30" s="133">
        <f>IF(BF$1="","",SUMIF($H24:$H30,MID($H30,3,10),BI24:BI30))</f>
        <v>0</v>
      </c>
      <c r="BJ30" s="133">
        <f>IF(BF$1="","",SUMIF($H24:$H30,MID($H30,3,10),BJ24:BJ30))</f>
        <v>0</v>
      </c>
      <c r="BK30" s="132"/>
      <c r="BL30" s="361"/>
      <c r="BM30" s="133">
        <f>IF(BM$1=" ","",SUM(BM25:BM29))</f>
        <v>0</v>
      </c>
      <c r="BN30" s="133">
        <f>IF(BM$1=" ","",SUM(BN25:BN29))</f>
        <v>0</v>
      </c>
      <c r="BO30" s="133">
        <f>IF(BM$1="","",SUM(BM30:BN30))</f>
        <v>0</v>
      </c>
      <c r="BP30" s="133">
        <f>IF(BM$1="","",SUMIF($H24:$H30,MID($H30,3,10),BP24:BP30))</f>
        <v>0</v>
      </c>
      <c r="BQ30" s="133">
        <f>IF(BM$1="","",SUMIF($H24:$H30,MID($H30,3,10),BQ24:BQ30))</f>
        <v>0</v>
      </c>
      <c r="BR30" s="132"/>
      <c r="BS30" s="361"/>
      <c r="BT30" s="133">
        <f>IF(BT$1=" ","",SUM(BT25:BT29))</f>
        <v>0</v>
      </c>
      <c r="BU30" s="133">
        <f>IF(BT$1=" ","",SUM(BU25:BU29))</f>
        <v>0</v>
      </c>
      <c r="BV30" s="133">
        <f>IF(BT$1="","",SUM(BT30:BU30))</f>
        <v>0</v>
      </c>
      <c r="BW30" s="133">
        <f>IF(BT$1="","",SUMIF($H24:$H30,MID($H30,3,10),BW24:BW30))</f>
        <v>0</v>
      </c>
      <c r="BX30" s="133">
        <f>IF(BT$1="","",SUMIF($H24:$H30,MID($H30,3,10),BX24:BX30))</f>
        <v>0</v>
      </c>
      <c r="BY30" s="132"/>
      <c r="BZ30" s="361"/>
      <c r="CA30" s="133">
        <f>IF(CA$1=" ","",SUM(CA25:CA29))</f>
        <v>0</v>
      </c>
      <c r="CB30" s="133">
        <f>IF(CA$1=" ","",SUM(CB25:CB29))</f>
        <v>0</v>
      </c>
      <c r="CC30" s="133">
        <f>IF(CA$1="","",SUM(CA30:CB30))</f>
        <v>0</v>
      </c>
      <c r="CD30" s="133">
        <f>IF(CA$1="","",SUMIF($H24:$H30,MID($H30,3,10),CD24:CD30))</f>
        <v>0</v>
      </c>
      <c r="CE30" s="133">
        <f>IF(CA$1="","",SUMIF($H24:$H30,MID($H30,3,10),CE24:CE30))</f>
        <v>0</v>
      </c>
      <c r="CF30" s="132"/>
      <c r="CG30" s="361"/>
      <c r="CH30" s="133">
        <f>IF(CH$1=" ","",SUM(CH25:CH29))</f>
        <v>0</v>
      </c>
      <c r="CI30" s="133">
        <f>IF(CH$1=" ","",SUM(CI25:CI29))</f>
        <v>0</v>
      </c>
      <c r="CJ30" s="133">
        <f>IF(CH$1="","",SUM(CH30:CI30))</f>
        <v>0</v>
      </c>
      <c r="CK30" s="133">
        <f>IF(CH$1="","",SUMIF($H24:$H30,MID($H30,3,10),CK24:CK30))</f>
        <v>0</v>
      </c>
      <c r="CL30" s="133">
        <f>IF(CH$1="","",SUMIF($H24:$H30,MID($H30,3,10),CL24:CL30))</f>
        <v>0</v>
      </c>
      <c r="CM30" s="132"/>
      <c r="CN30" s="361"/>
      <c r="CO30" s="133">
        <f>IF(CO$1=" ","",SUM(CO25:CO29))</f>
        <v>0</v>
      </c>
      <c r="CP30" s="133">
        <f>IF(CO$1=" ","",SUM(CP25:CP29))</f>
        <v>0</v>
      </c>
      <c r="CQ30" s="133">
        <f>IF(CO$1="","",SUM(CO30:CP30))</f>
        <v>0</v>
      </c>
      <c r="CR30" s="133">
        <f>IF(CO$1="","",SUMIF($H24:$H30,MID($H30,3,10),CR24:CR30))</f>
        <v>0</v>
      </c>
      <c r="CS30" s="133">
        <f>IF(CO$1="","",SUMIF($H24:$H30,MID($H30,3,10),CS24:CS30))</f>
        <v>0</v>
      </c>
      <c r="CT30" s="132"/>
      <c r="CU30" s="361"/>
      <c r="CV30" s="133">
        <f>IF(CV$1=" ","",SUM(CV25:CV29))</f>
        <v>0</v>
      </c>
      <c r="CW30" s="133">
        <f>IF(CV$1=" ","",SUM(CW25:CW29))</f>
        <v>0</v>
      </c>
      <c r="CX30" s="133">
        <f>IF(CV$1="","",SUM(CV30:CW30))</f>
        <v>0</v>
      </c>
      <c r="CY30" s="133">
        <f>IF(CV$1="","",SUMIF($H24:$H30,MID($H30,3,10),CY24:CY30))</f>
        <v>0</v>
      </c>
      <c r="CZ30" s="133">
        <f>IF(CV$1="","",SUMIF($H24:$H30,MID($H30,3,10),CZ24:CZ30))</f>
        <v>0</v>
      </c>
      <c r="DA30" s="132"/>
      <c r="DB30" s="361"/>
      <c r="DC30" s="133">
        <f>IF(DC$1=" ","",SUM(DC25:DC29))</f>
        <v>0</v>
      </c>
      <c r="DD30" s="133">
        <f>IF(DC$1=" ","",SUM(DD25:DD29))</f>
        <v>0</v>
      </c>
      <c r="DE30" s="133">
        <f>IF(DC$1="","",SUM(DC30:DD30))</f>
        <v>0</v>
      </c>
      <c r="DF30" s="133">
        <f>IF(DC$1="","",SUMIF($H24:$H30,MID($H30,3,10),DF24:DF30))</f>
        <v>0</v>
      </c>
      <c r="DG30" s="133">
        <f>IF(DC$1="","",SUMIF($H24:$H30,MID($H30,3,10),DG24:DG30))</f>
        <v>0</v>
      </c>
      <c r="DH30" s="132"/>
      <c r="DI30" s="361"/>
      <c r="DJ30" s="133">
        <f>IF(DJ$1=" ","",SUM(DJ25:DJ29))</f>
        <v>0</v>
      </c>
      <c r="DK30" s="133">
        <f>IF(DJ$1=" ","",SUM(DK25:DK29))</f>
        <v>0</v>
      </c>
      <c r="DL30" s="133">
        <f>IF(DJ$1="","",SUM(DJ30:DK30))</f>
        <v>0</v>
      </c>
      <c r="DM30" s="133">
        <f>IF(DJ$1="","",SUMIF($H24:$H30,MID($H30,3,10),DM24:DM30))</f>
        <v>0</v>
      </c>
      <c r="DN30" s="133">
        <f>IF(DJ$1="","",SUMIF($H24:$H30,MID($H30,3,10),DN24:DN30))</f>
        <v>0</v>
      </c>
      <c r="DO30" s="132"/>
      <c r="DP30" s="361"/>
      <c r="DQ30" s="133">
        <f>IF(DQ$1=" ","",SUM(DQ25:DQ29))</f>
        <v>0</v>
      </c>
      <c r="DR30" s="133">
        <f>IF(DQ$1=" ","",SUM(DR25:DR29))</f>
        <v>0</v>
      </c>
      <c r="DS30" s="133">
        <f>IF(DQ$1="","",SUM(DQ30:DR30))</f>
        <v>0</v>
      </c>
      <c r="DT30" s="133">
        <f>IF(DQ$1="","",SUMIF($H24:$H30,MID($H30,3,10),DT24:DT30))</f>
        <v>0</v>
      </c>
      <c r="DU30" s="133">
        <f>IF(DQ$1="","",SUMIF($H24:$H30,MID($H30,3,10),DU24:DU30))</f>
        <v>0</v>
      </c>
      <c r="DV30" s="132"/>
    </row>
    <row r="31" spans="1:126" ht="14.25" customHeight="1" x14ac:dyDescent="0.2">
      <c r="A31" s="125" t="s">
        <v>533</v>
      </c>
      <c r="B31" s="118"/>
      <c r="C31" s="118"/>
      <c r="D31" s="118"/>
      <c r="E31" s="202"/>
      <c r="F31" s="18"/>
      <c r="G31" s="18"/>
      <c r="H31" s="361"/>
      <c r="I31" s="414"/>
      <c r="J31" s="414"/>
      <c r="K31" s="414"/>
      <c r="L31" s="414"/>
      <c r="M31" s="414"/>
      <c r="N31" s="202"/>
      <c r="O31" s="361"/>
      <c r="P31" s="414"/>
      <c r="Q31" s="414"/>
      <c r="R31" s="414"/>
      <c r="S31" s="414"/>
      <c r="T31" s="414"/>
      <c r="U31" s="202"/>
      <c r="V31" s="361"/>
      <c r="W31" s="414"/>
      <c r="X31" s="414"/>
      <c r="Y31" s="414"/>
      <c r="Z31" s="414"/>
      <c r="AA31" s="414"/>
      <c r="AB31" s="202"/>
      <c r="AC31" s="361"/>
      <c r="AD31" s="414"/>
      <c r="AE31" s="414"/>
      <c r="AF31" s="414"/>
      <c r="AG31" s="414"/>
      <c r="AH31" s="414"/>
      <c r="AI31" s="202"/>
      <c r="AJ31" s="361"/>
      <c r="AK31" s="414"/>
      <c r="AL31" s="414"/>
      <c r="AM31" s="414"/>
      <c r="AN31" s="414"/>
      <c r="AO31" s="414"/>
      <c r="AP31" s="202"/>
      <c r="AQ31" s="361"/>
      <c r="AR31" s="414"/>
      <c r="AS31" s="414"/>
      <c r="AT31" s="414"/>
      <c r="AU31" s="414"/>
      <c r="AV31" s="414"/>
      <c r="AW31" s="202"/>
      <c r="AX31" s="361"/>
      <c r="AY31" s="414"/>
      <c r="AZ31" s="414"/>
      <c r="BA31" s="414"/>
      <c r="BB31" s="414"/>
      <c r="BC31" s="414"/>
      <c r="BD31" s="202"/>
      <c r="BE31" s="361"/>
      <c r="BF31" s="414"/>
      <c r="BG31" s="414"/>
      <c r="BH31" s="414"/>
      <c r="BI31" s="414"/>
      <c r="BJ31" s="414"/>
      <c r="BK31" s="202"/>
      <c r="BL31" s="361"/>
      <c r="BM31" s="414"/>
      <c r="BN31" s="414"/>
      <c r="BO31" s="414"/>
      <c r="BP31" s="414"/>
      <c r="BQ31" s="414"/>
      <c r="BR31" s="202"/>
      <c r="BS31" s="361"/>
      <c r="BT31" s="414"/>
      <c r="BU31" s="414"/>
      <c r="BV31" s="414"/>
      <c r="BW31" s="414"/>
      <c r="BX31" s="414"/>
      <c r="BY31" s="202"/>
      <c r="BZ31" s="361"/>
      <c r="CA31" s="414"/>
      <c r="CB31" s="414"/>
      <c r="CC31" s="414"/>
      <c r="CD31" s="414"/>
      <c r="CE31" s="414"/>
      <c r="CF31" s="202"/>
      <c r="CG31" s="361"/>
      <c r="CH31" s="414"/>
      <c r="CI31" s="414"/>
      <c r="CJ31" s="414"/>
      <c r="CK31" s="414"/>
      <c r="CL31" s="414"/>
      <c r="CM31" s="202"/>
      <c r="CN31" s="361"/>
      <c r="CO31" s="414"/>
      <c r="CP31" s="414"/>
      <c r="CQ31" s="414"/>
      <c r="CR31" s="414"/>
      <c r="CS31" s="414"/>
      <c r="CT31" s="202"/>
      <c r="CU31" s="361"/>
      <c r="CV31" s="414"/>
      <c r="CW31" s="414"/>
      <c r="CX31" s="414"/>
      <c r="CY31" s="414"/>
      <c r="CZ31" s="414"/>
      <c r="DA31" s="202"/>
      <c r="DB31" s="361"/>
      <c r="DC31" s="414"/>
      <c r="DD31" s="414"/>
      <c r="DE31" s="414"/>
      <c r="DF31" s="414"/>
      <c r="DG31" s="414"/>
      <c r="DH31" s="202"/>
      <c r="DI31" s="361"/>
      <c r="DJ31" s="414"/>
      <c r="DK31" s="414"/>
      <c r="DL31" s="414"/>
      <c r="DM31" s="414"/>
      <c r="DN31" s="414"/>
      <c r="DO31" s="202"/>
      <c r="DP31" s="361"/>
      <c r="DQ31" s="414"/>
      <c r="DR31" s="414"/>
      <c r="DS31" s="414"/>
      <c r="DT31" s="414"/>
      <c r="DU31" s="414"/>
      <c r="DV31" s="202"/>
    </row>
    <row r="32" spans="1:126" x14ac:dyDescent="0.2">
      <c r="A32" s="121" t="s">
        <v>47</v>
      </c>
      <c r="B32" s="56"/>
      <c r="C32" s="56"/>
      <c r="D32" s="110">
        <f t="shared" ref="D32:D36" si="172">B32+C32</f>
        <v>0</v>
      </c>
      <c r="E32" s="147" t="s">
        <v>36</v>
      </c>
      <c r="F32" s="18"/>
      <c r="G32" s="18"/>
      <c r="H32" s="361" t="s">
        <v>549</v>
      </c>
      <c r="I32" s="79">
        <f t="shared" ref="I32:I36" si="173">IF(K$1="Rejected",B32,IF(L32="",B32,SUM(B32,L32)))</f>
        <v>0</v>
      </c>
      <c r="J32" s="79">
        <f t="shared" ref="J32:J36" si="174">IF(K$1="Rejected",C32,IF(M32="",C32,SUM(C32,M32)))</f>
        <v>0</v>
      </c>
      <c r="K32" s="110">
        <f t="shared" ref="K32:K36" si="175">IF(I$1="","",SUM(I32:J32))</f>
        <v>0</v>
      </c>
      <c r="L32" s="56"/>
      <c r="M32" s="56"/>
      <c r="N32" s="147"/>
      <c r="O32" s="361" t="s">
        <v>549</v>
      </c>
      <c r="P32" s="79">
        <f t="shared" ref="P32:P36" si="176">IF(R$1="Rejected",I32,IF(S32="",I32,SUM(I32,S32)))</f>
        <v>0</v>
      </c>
      <c r="Q32" s="79">
        <f t="shared" ref="Q32:Q36" si="177">IF(R$1="Rejected",J32,IF(T32="",J32,SUM(J32,T32)))</f>
        <v>0</v>
      </c>
      <c r="R32" s="110">
        <f t="shared" ref="R32:R36" si="178">IF(P$1="","",SUM(P32:Q32))</f>
        <v>0</v>
      </c>
      <c r="S32" s="56"/>
      <c r="T32" s="56"/>
      <c r="U32" s="147"/>
      <c r="V32" s="361"/>
      <c r="W32" s="79">
        <f t="shared" ref="W32:W36" si="179">IF(Y$1="Rejected",P32,IF(Z32="",P32,SUM(P32,Z32)))</f>
        <v>0</v>
      </c>
      <c r="X32" s="79">
        <f t="shared" ref="X32:X36" si="180">IF(Y$1="Rejected",Q32,IF(AA32="",Q32,SUM(Q32,AA32)))</f>
        <v>0</v>
      </c>
      <c r="Y32" s="110">
        <f t="shared" ref="Y32:Y36" si="181">IF(W$1="","",SUM(W32:X32))</f>
        <v>0</v>
      </c>
      <c r="Z32" s="56"/>
      <c r="AA32" s="56"/>
      <c r="AB32" s="147"/>
      <c r="AC32" s="361"/>
      <c r="AD32" s="79">
        <f t="shared" ref="AD32:AD36" si="182">IF(AF$1="Rejected",W32,IF(AG32="",W32,SUM(W32,AG32)))</f>
        <v>0</v>
      </c>
      <c r="AE32" s="79">
        <f t="shared" ref="AE32:AE36" si="183">IF(AF$1="Rejected",X32,IF(AH32="",X32,SUM(X32,AH32)))</f>
        <v>0</v>
      </c>
      <c r="AF32" s="110">
        <f t="shared" ref="AF32:AF36" si="184">IF(AD$1="","",SUM(AD32:AE32))</f>
        <v>0</v>
      </c>
      <c r="AG32" s="56"/>
      <c r="AH32" s="56"/>
      <c r="AI32" s="147"/>
      <c r="AJ32" s="361"/>
      <c r="AK32" s="79">
        <f t="shared" ref="AK32:AK36" si="185">IF(AM$1="Rejected",AD32,IF(AN32="",AD32,SUM(AD32,AN32)))</f>
        <v>0</v>
      </c>
      <c r="AL32" s="79">
        <f t="shared" ref="AL32:AL36" si="186">IF(AM$1="Rejected",AE32,IF(AO32="",AE32,SUM(AE32,AO32)))</f>
        <v>0</v>
      </c>
      <c r="AM32" s="110">
        <f t="shared" ref="AM32:AM36" si="187">IF(AK$1="","",SUM(AK32:AL32))</f>
        <v>0</v>
      </c>
      <c r="AN32" s="56"/>
      <c r="AO32" s="56"/>
      <c r="AP32" s="147"/>
      <c r="AQ32" s="361"/>
      <c r="AR32" s="79">
        <f t="shared" ref="AR32:AR36" si="188">IF(AT$1="Rejected",AK32,IF(AU32="",AK32,SUM(AK32,AU32)))</f>
        <v>0</v>
      </c>
      <c r="AS32" s="79">
        <f t="shared" ref="AS32:AS36" si="189">IF(AT$1="Rejected",AL32,IF(AV32="",AL32,SUM(AL32,AV32)))</f>
        <v>0</v>
      </c>
      <c r="AT32" s="110">
        <f t="shared" ref="AT32:AT36" si="190">IF(AR$1="","",SUM(AR32:AS32))</f>
        <v>0</v>
      </c>
      <c r="AU32" s="56"/>
      <c r="AV32" s="56"/>
      <c r="AW32" s="147"/>
      <c r="AX32" s="361"/>
      <c r="AY32" s="79">
        <f t="shared" ref="AY32:AY36" si="191">IF(BA$1="Rejected",AR32,IF(BB32="",AR32,SUM(AR32,BB32)))</f>
        <v>0</v>
      </c>
      <c r="AZ32" s="79">
        <f t="shared" ref="AZ32:AZ36" si="192">IF(BA$1="Rejected",AS32,IF(BC32="",AS32,SUM(AS32,BC32)))</f>
        <v>0</v>
      </c>
      <c r="BA32" s="110">
        <f t="shared" ref="BA32:BA36" si="193">IF(AY$1="","",SUM(AY32:AZ32))</f>
        <v>0</v>
      </c>
      <c r="BB32" s="56"/>
      <c r="BC32" s="56"/>
      <c r="BD32" s="147"/>
      <c r="BE32" s="361"/>
      <c r="BF32" s="79">
        <f t="shared" ref="BF32:BF36" si="194">IF(BH$1="Rejected",AY32,IF(BI32="",AY32,SUM(AY32,BI32)))</f>
        <v>0</v>
      </c>
      <c r="BG32" s="79">
        <f t="shared" ref="BG32:BG36" si="195">IF(BH$1="Rejected",AZ32,IF(BJ32="",AZ32,SUM(AZ32,BJ32)))</f>
        <v>0</v>
      </c>
      <c r="BH32" s="110">
        <f t="shared" ref="BH32:BH36" si="196">IF(BF$1="","",SUM(BF32:BG32))</f>
        <v>0</v>
      </c>
      <c r="BI32" s="56"/>
      <c r="BJ32" s="56"/>
      <c r="BK32" s="147"/>
      <c r="BL32" s="361"/>
      <c r="BM32" s="79">
        <f t="shared" ref="BM32:BM36" si="197">IF(BO$1="Rejected",BF32,IF(BP32="",BF32,SUM(BF32,BP32)))</f>
        <v>0</v>
      </c>
      <c r="BN32" s="79">
        <f t="shared" ref="BN32:BN36" si="198">IF(BO$1="Rejected",BG32,IF(BQ32="",BG32,SUM(BG32,BQ32)))</f>
        <v>0</v>
      </c>
      <c r="BO32" s="110">
        <f t="shared" ref="BO32:BO36" si="199">IF(BM$1="","",SUM(BM32:BN32))</f>
        <v>0</v>
      </c>
      <c r="BP32" s="56"/>
      <c r="BQ32" s="56"/>
      <c r="BR32" s="147"/>
      <c r="BS32" s="361"/>
      <c r="BT32" s="79">
        <f t="shared" ref="BT32:BT36" si="200">IF(BV$1="Rejected",BM32,IF(BW32="",BM32,SUM(BM32,BW32)))</f>
        <v>0</v>
      </c>
      <c r="BU32" s="79">
        <f t="shared" ref="BU32:BU36" si="201">IF(BV$1="Rejected",BN32,IF(BX32="",BN32,SUM(BN32,BX32)))</f>
        <v>0</v>
      </c>
      <c r="BV32" s="110">
        <f t="shared" ref="BV32:BV36" si="202">IF(BT$1="","",SUM(BT32:BU32))</f>
        <v>0</v>
      </c>
      <c r="BW32" s="56"/>
      <c r="BX32" s="56"/>
      <c r="BY32" s="147"/>
      <c r="BZ32" s="361"/>
      <c r="CA32" s="79">
        <f t="shared" ref="CA32:CA36" si="203">IF(CC$1="Rejected",BT32,IF(CD32="",BT32,SUM(BT32,CD32)))</f>
        <v>0</v>
      </c>
      <c r="CB32" s="79">
        <f t="shared" ref="CB32:CB36" si="204">IF(CC$1="Rejected",BU32,IF(CE32="",BU32,SUM(BU32,CE32)))</f>
        <v>0</v>
      </c>
      <c r="CC32" s="110">
        <f t="shared" ref="CC32:CC36" si="205">IF(CA$1="","",SUM(CA32:CB32))</f>
        <v>0</v>
      </c>
      <c r="CD32" s="56"/>
      <c r="CE32" s="56"/>
      <c r="CF32" s="147"/>
      <c r="CG32" s="361"/>
      <c r="CH32" s="79">
        <f t="shared" ref="CH32:CH36" si="206">IF(CJ$1="Rejected",CA32,IF(CK32="",CA32,SUM(CA32,CK32)))</f>
        <v>0</v>
      </c>
      <c r="CI32" s="79">
        <f t="shared" ref="CI32:CI36" si="207">IF(CJ$1="Rejected",CB32,IF(CL32="",CB32,SUM(CB32,CL32)))</f>
        <v>0</v>
      </c>
      <c r="CJ32" s="110">
        <f t="shared" ref="CJ32:CJ36" si="208">IF(CH$1="","",SUM(CH32:CI32))</f>
        <v>0</v>
      </c>
      <c r="CK32" s="56"/>
      <c r="CL32" s="56"/>
      <c r="CM32" s="147"/>
      <c r="CN32" s="361"/>
      <c r="CO32" s="79">
        <f t="shared" ref="CO32:CO36" si="209">IF(CQ$1="Rejected",CH32,IF(CR32="",CH32,SUM(CH32,CR32)))</f>
        <v>0</v>
      </c>
      <c r="CP32" s="79">
        <f t="shared" ref="CP32:CP36" si="210">IF(CQ$1="Rejected",CI32,IF(CS32="",CI32,SUM(CI32,CS32)))</f>
        <v>0</v>
      </c>
      <c r="CQ32" s="110">
        <f t="shared" ref="CQ32:CQ36" si="211">IF(CO$1="","",SUM(CO32:CP32))</f>
        <v>0</v>
      </c>
      <c r="CR32" s="56"/>
      <c r="CS32" s="56"/>
      <c r="CT32" s="147"/>
      <c r="CU32" s="361"/>
      <c r="CV32" s="79">
        <f t="shared" ref="CV32:CV36" si="212">IF(CX$1="Rejected",CO32,IF(CY32="",CO32,SUM(CO32,CY32)))</f>
        <v>0</v>
      </c>
      <c r="CW32" s="79">
        <f t="shared" ref="CW32:CW36" si="213">IF(CX$1="Rejected",CP32,IF(CZ32="",CP32,SUM(CP32,CZ32)))</f>
        <v>0</v>
      </c>
      <c r="CX32" s="110">
        <f t="shared" ref="CX32:CX36" si="214">IF(CV$1="","",SUM(CV32:CW32))</f>
        <v>0</v>
      </c>
      <c r="CY32" s="56"/>
      <c r="CZ32" s="56"/>
      <c r="DA32" s="147"/>
      <c r="DB32" s="361"/>
      <c r="DC32" s="79">
        <f t="shared" ref="DC32:DC36" si="215">IF(DE$1="Rejected",CV32,IF(DF32="",CV32,SUM(CV32,DF32)))</f>
        <v>0</v>
      </c>
      <c r="DD32" s="79">
        <f t="shared" ref="DD32:DD36" si="216">IF(DE$1="Rejected",CW32,IF(DG32="",CW32,SUM(CW32,DG32)))</f>
        <v>0</v>
      </c>
      <c r="DE32" s="110">
        <f t="shared" ref="DE32:DE36" si="217">IF(DC$1="","",SUM(DC32:DD32))</f>
        <v>0</v>
      </c>
      <c r="DF32" s="56"/>
      <c r="DG32" s="56"/>
      <c r="DH32" s="147"/>
      <c r="DI32" s="361"/>
      <c r="DJ32" s="79">
        <f t="shared" ref="DJ32:DJ36" si="218">IF(DL$1="Rejected",DC32,IF(DM32="",DC32,SUM(DC32,DM32)))</f>
        <v>0</v>
      </c>
      <c r="DK32" s="79">
        <f t="shared" ref="DK32:DK36" si="219">IF(DL$1="Rejected",DD32,IF(DN32="",DD32,SUM(DD32,DN32)))</f>
        <v>0</v>
      </c>
      <c r="DL32" s="110">
        <f t="shared" ref="DL32:DL36" si="220">IF(DJ$1="","",SUM(DJ32:DK32))</f>
        <v>0</v>
      </c>
      <c r="DM32" s="56"/>
      <c r="DN32" s="56"/>
      <c r="DO32" s="147"/>
      <c r="DP32" s="361"/>
      <c r="DQ32" s="79">
        <f t="shared" ref="DQ32:DQ36" si="221">IF(DS$1="Rejected",DJ32,IF(DT32="",DJ32,SUM(DJ32,DT32)))</f>
        <v>0</v>
      </c>
      <c r="DR32" s="79">
        <f t="shared" ref="DR32:DR36" si="222">IF(DS$1="Rejected",DK32,IF(DU32="",DK32,SUM(DK32,DU32)))</f>
        <v>0</v>
      </c>
      <c r="DS32" s="110">
        <f t="shared" ref="DS32:DS36" si="223">IF(DQ$1="","",SUM(DQ32:DR32))</f>
        <v>0</v>
      </c>
      <c r="DT32" s="56"/>
      <c r="DU32" s="56"/>
      <c r="DV32" s="147"/>
    </row>
    <row r="33" spans="1:126" x14ac:dyDescent="0.2">
      <c r="A33" s="121" t="s">
        <v>142</v>
      </c>
      <c r="B33" s="56"/>
      <c r="C33" s="56"/>
      <c r="D33" s="110">
        <f t="shared" si="172"/>
        <v>0</v>
      </c>
      <c r="E33" s="148" t="s">
        <v>36</v>
      </c>
      <c r="F33" s="18"/>
      <c r="G33" s="18"/>
      <c r="H33" s="361" t="s">
        <v>549</v>
      </c>
      <c r="I33" s="79">
        <f t="shared" si="173"/>
        <v>0</v>
      </c>
      <c r="J33" s="79">
        <f t="shared" si="174"/>
        <v>0</v>
      </c>
      <c r="K33" s="110">
        <f t="shared" si="175"/>
        <v>0</v>
      </c>
      <c r="L33" s="56"/>
      <c r="M33" s="56"/>
      <c r="N33" s="148"/>
      <c r="O33" s="361" t="s">
        <v>549</v>
      </c>
      <c r="P33" s="79">
        <f t="shared" si="176"/>
        <v>0</v>
      </c>
      <c r="Q33" s="79">
        <f t="shared" si="177"/>
        <v>0</v>
      </c>
      <c r="R33" s="110">
        <f t="shared" si="178"/>
        <v>0</v>
      </c>
      <c r="S33" s="56"/>
      <c r="T33" s="56"/>
      <c r="U33" s="148"/>
      <c r="V33" s="361"/>
      <c r="W33" s="79">
        <f t="shared" si="179"/>
        <v>0</v>
      </c>
      <c r="X33" s="79">
        <f t="shared" si="180"/>
        <v>0</v>
      </c>
      <c r="Y33" s="110">
        <f t="shared" si="181"/>
        <v>0</v>
      </c>
      <c r="Z33" s="56"/>
      <c r="AA33" s="56"/>
      <c r="AB33" s="148"/>
      <c r="AC33" s="361"/>
      <c r="AD33" s="79">
        <f t="shared" si="182"/>
        <v>0</v>
      </c>
      <c r="AE33" s="79">
        <f t="shared" si="183"/>
        <v>0</v>
      </c>
      <c r="AF33" s="110">
        <f t="shared" si="184"/>
        <v>0</v>
      </c>
      <c r="AG33" s="56"/>
      <c r="AH33" s="56"/>
      <c r="AI33" s="148"/>
      <c r="AJ33" s="361"/>
      <c r="AK33" s="79">
        <f t="shared" si="185"/>
        <v>0</v>
      </c>
      <c r="AL33" s="79">
        <f t="shared" si="186"/>
        <v>0</v>
      </c>
      <c r="AM33" s="110">
        <f t="shared" si="187"/>
        <v>0</v>
      </c>
      <c r="AN33" s="56"/>
      <c r="AO33" s="56"/>
      <c r="AP33" s="148"/>
      <c r="AQ33" s="361"/>
      <c r="AR33" s="79">
        <f t="shared" si="188"/>
        <v>0</v>
      </c>
      <c r="AS33" s="79">
        <f t="shared" si="189"/>
        <v>0</v>
      </c>
      <c r="AT33" s="110">
        <f t="shared" si="190"/>
        <v>0</v>
      </c>
      <c r="AU33" s="56"/>
      <c r="AV33" s="56"/>
      <c r="AW33" s="148"/>
      <c r="AX33" s="361"/>
      <c r="AY33" s="79">
        <f t="shared" si="191"/>
        <v>0</v>
      </c>
      <c r="AZ33" s="79">
        <f t="shared" si="192"/>
        <v>0</v>
      </c>
      <c r="BA33" s="110">
        <f t="shared" si="193"/>
        <v>0</v>
      </c>
      <c r="BB33" s="56"/>
      <c r="BC33" s="56"/>
      <c r="BD33" s="148"/>
      <c r="BE33" s="361"/>
      <c r="BF33" s="79">
        <f t="shared" si="194"/>
        <v>0</v>
      </c>
      <c r="BG33" s="79">
        <f t="shared" si="195"/>
        <v>0</v>
      </c>
      <c r="BH33" s="110">
        <f t="shared" si="196"/>
        <v>0</v>
      </c>
      <c r="BI33" s="56"/>
      <c r="BJ33" s="56"/>
      <c r="BK33" s="148"/>
      <c r="BL33" s="361"/>
      <c r="BM33" s="79">
        <f t="shared" si="197"/>
        <v>0</v>
      </c>
      <c r="BN33" s="79">
        <f t="shared" si="198"/>
        <v>0</v>
      </c>
      <c r="BO33" s="110">
        <f t="shared" si="199"/>
        <v>0</v>
      </c>
      <c r="BP33" s="56"/>
      <c r="BQ33" s="56"/>
      <c r="BR33" s="148"/>
      <c r="BS33" s="361"/>
      <c r="BT33" s="79">
        <f t="shared" si="200"/>
        <v>0</v>
      </c>
      <c r="BU33" s="79">
        <f t="shared" si="201"/>
        <v>0</v>
      </c>
      <c r="BV33" s="110">
        <f t="shared" si="202"/>
        <v>0</v>
      </c>
      <c r="BW33" s="56"/>
      <c r="BX33" s="56"/>
      <c r="BY33" s="148"/>
      <c r="BZ33" s="361"/>
      <c r="CA33" s="79">
        <f t="shared" si="203"/>
        <v>0</v>
      </c>
      <c r="CB33" s="79">
        <f t="shared" si="204"/>
        <v>0</v>
      </c>
      <c r="CC33" s="110">
        <f t="shared" si="205"/>
        <v>0</v>
      </c>
      <c r="CD33" s="56"/>
      <c r="CE33" s="56"/>
      <c r="CF33" s="148"/>
      <c r="CG33" s="361"/>
      <c r="CH33" s="79">
        <f t="shared" si="206"/>
        <v>0</v>
      </c>
      <c r="CI33" s="79">
        <f t="shared" si="207"/>
        <v>0</v>
      </c>
      <c r="CJ33" s="110">
        <f t="shared" si="208"/>
        <v>0</v>
      </c>
      <c r="CK33" s="56"/>
      <c r="CL33" s="56"/>
      <c r="CM33" s="148"/>
      <c r="CN33" s="361"/>
      <c r="CO33" s="79">
        <f t="shared" si="209"/>
        <v>0</v>
      </c>
      <c r="CP33" s="79">
        <f t="shared" si="210"/>
        <v>0</v>
      </c>
      <c r="CQ33" s="110">
        <f t="shared" si="211"/>
        <v>0</v>
      </c>
      <c r="CR33" s="56"/>
      <c r="CS33" s="56"/>
      <c r="CT33" s="148"/>
      <c r="CU33" s="361"/>
      <c r="CV33" s="79">
        <f t="shared" si="212"/>
        <v>0</v>
      </c>
      <c r="CW33" s="79">
        <f t="shared" si="213"/>
        <v>0</v>
      </c>
      <c r="CX33" s="110">
        <f t="shared" si="214"/>
        <v>0</v>
      </c>
      <c r="CY33" s="56"/>
      <c r="CZ33" s="56"/>
      <c r="DA33" s="148"/>
      <c r="DB33" s="361"/>
      <c r="DC33" s="79">
        <f t="shared" si="215"/>
        <v>0</v>
      </c>
      <c r="DD33" s="79">
        <f t="shared" si="216"/>
        <v>0</v>
      </c>
      <c r="DE33" s="110">
        <f t="shared" si="217"/>
        <v>0</v>
      </c>
      <c r="DF33" s="56"/>
      <c r="DG33" s="56"/>
      <c r="DH33" s="148"/>
      <c r="DI33" s="361"/>
      <c r="DJ33" s="79">
        <f t="shared" si="218"/>
        <v>0</v>
      </c>
      <c r="DK33" s="79">
        <f t="shared" si="219"/>
        <v>0</v>
      </c>
      <c r="DL33" s="110">
        <f t="shared" si="220"/>
        <v>0</v>
      </c>
      <c r="DM33" s="56"/>
      <c r="DN33" s="56"/>
      <c r="DO33" s="148"/>
      <c r="DP33" s="361"/>
      <c r="DQ33" s="79">
        <f t="shared" si="221"/>
        <v>0</v>
      </c>
      <c r="DR33" s="79">
        <f t="shared" si="222"/>
        <v>0</v>
      </c>
      <c r="DS33" s="110">
        <f t="shared" si="223"/>
        <v>0</v>
      </c>
      <c r="DT33" s="56"/>
      <c r="DU33" s="56"/>
      <c r="DV33" s="148"/>
    </row>
    <row r="34" spans="1:126" x14ac:dyDescent="0.2">
      <c r="A34" s="121" t="s">
        <v>142</v>
      </c>
      <c r="B34" s="56"/>
      <c r="C34" s="56"/>
      <c r="D34" s="110">
        <f t="shared" si="172"/>
        <v>0</v>
      </c>
      <c r="E34" s="148"/>
      <c r="F34" s="22"/>
      <c r="G34" s="22"/>
      <c r="H34" s="361" t="s">
        <v>549</v>
      </c>
      <c r="I34" s="79">
        <f t="shared" si="173"/>
        <v>0</v>
      </c>
      <c r="J34" s="79">
        <f t="shared" si="174"/>
        <v>0</v>
      </c>
      <c r="K34" s="110">
        <f t="shared" si="175"/>
        <v>0</v>
      </c>
      <c r="L34" s="56"/>
      <c r="M34" s="56"/>
      <c r="N34" s="148"/>
      <c r="O34" s="361" t="s">
        <v>549</v>
      </c>
      <c r="P34" s="79">
        <f t="shared" si="176"/>
        <v>0</v>
      </c>
      <c r="Q34" s="79">
        <f t="shared" si="177"/>
        <v>0</v>
      </c>
      <c r="R34" s="110">
        <f t="shared" si="178"/>
        <v>0</v>
      </c>
      <c r="S34" s="56"/>
      <c r="T34" s="56"/>
      <c r="U34" s="148"/>
      <c r="V34" s="361"/>
      <c r="W34" s="79">
        <f t="shared" si="179"/>
        <v>0</v>
      </c>
      <c r="X34" s="79">
        <f t="shared" si="180"/>
        <v>0</v>
      </c>
      <c r="Y34" s="110">
        <f t="shared" si="181"/>
        <v>0</v>
      </c>
      <c r="Z34" s="56"/>
      <c r="AA34" s="56"/>
      <c r="AB34" s="148"/>
      <c r="AC34" s="361"/>
      <c r="AD34" s="79">
        <f t="shared" si="182"/>
        <v>0</v>
      </c>
      <c r="AE34" s="79">
        <f t="shared" si="183"/>
        <v>0</v>
      </c>
      <c r="AF34" s="110">
        <f t="shared" si="184"/>
        <v>0</v>
      </c>
      <c r="AG34" s="56"/>
      <c r="AH34" s="56"/>
      <c r="AI34" s="148"/>
      <c r="AJ34" s="361"/>
      <c r="AK34" s="79">
        <f t="shared" si="185"/>
        <v>0</v>
      </c>
      <c r="AL34" s="79">
        <f t="shared" si="186"/>
        <v>0</v>
      </c>
      <c r="AM34" s="110">
        <f t="shared" si="187"/>
        <v>0</v>
      </c>
      <c r="AN34" s="56"/>
      <c r="AO34" s="56"/>
      <c r="AP34" s="148"/>
      <c r="AQ34" s="361"/>
      <c r="AR34" s="79">
        <f t="shared" si="188"/>
        <v>0</v>
      </c>
      <c r="AS34" s="79">
        <f t="shared" si="189"/>
        <v>0</v>
      </c>
      <c r="AT34" s="110">
        <f t="shared" si="190"/>
        <v>0</v>
      </c>
      <c r="AU34" s="56"/>
      <c r="AV34" s="56"/>
      <c r="AW34" s="148"/>
      <c r="AX34" s="361"/>
      <c r="AY34" s="79">
        <f t="shared" si="191"/>
        <v>0</v>
      </c>
      <c r="AZ34" s="79">
        <f t="shared" si="192"/>
        <v>0</v>
      </c>
      <c r="BA34" s="110">
        <f t="shared" si="193"/>
        <v>0</v>
      </c>
      <c r="BB34" s="56"/>
      <c r="BC34" s="56"/>
      <c r="BD34" s="148"/>
      <c r="BE34" s="361"/>
      <c r="BF34" s="79">
        <f t="shared" si="194"/>
        <v>0</v>
      </c>
      <c r="BG34" s="79">
        <f t="shared" si="195"/>
        <v>0</v>
      </c>
      <c r="BH34" s="110">
        <f t="shared" si="196"/>
        <v>0</v>
      </c>
      <c r="BI34" s="56"/>
      <c r="BJ34" s="56"/>
      <c r="BK34" s="148"/>
      <c r="BL34" s="361"/>
      <c r="BM34" s="79">
        <f t="shared" si="197"/>
        <v>0</v>
      </c>
      <c r="BN34" s="79">
        <f t="shared" si="198"/>
        <v>0</v>
      </c>
      <c r="BO34" s="110">
        <f t="shared" si="199"/>
        <v>0</v>
      </c>
      <c r="BP34" s="56"/>
      <c r="BQ34" s="56"/>
      <c r="BR34" s="148"/>
      <c r="BS34" s="361"/>
      <c r="BT34" s="79">
        <f t="shared" si="200"/>
        <v>0</v>
      </c>
      <c r="BU34" s="79">
        <f t="shared" si="201"/>
        <v>0</v>
      </c>
      <c r="BV34" s="110">
        <f t="shared" si="202"/>
        <v>0</v>
      </c>
      <c r="BW34" s="56"/>
      <c r="BX34" s="56"/>
      <c r="BY34" s="148"/>
      <c r="BZ34" s="361"/>
      <c r="CA34" s="79">
        <f t="shared" si="203"/>
        <v>0</v>
      </c>
      <c r="CB34" s="79">
        <f t="shared" si="204"/>
        <v>0</v>
      </c>
      <c r="CC34" s="110">
        <f t="shared" si="205"/>
        <v>0</v>
      </c>
      <c r="CD34" s="56"/>
      <c r="CE34" s="56"/>
      <c r="CF34" s="148"/>
      <c r="CG34" s="361"/>
      <c r="CH34" s="79">
        <f t="shared" si="206"/>
        <v>0</v>
      </c>
      <c r="CI34" s="79">
        <f t="shared" si="207"/>
        <v>0</v>
      </c>
      <c r="CJ34" s="110">
        <f t="shared" si="208"/>
        <v>0</v>
      </c>
      <c r="CK34" s="56"/>
      <c r="CL34" s="56"/>
      <c r="CM34" s="148"/>
      <c r="CN34" s="361"/>
      <c r="CO34" s="79">
        <f t="shared" si="209"/>
        <v>0</v>
      </c>
      <c r="CP34" s="79">
        <f t="shared" si="210"/>
        <v>0</v>
      </c>
      <c r="CQ34" s="110">
        <f t="shared" si="211"/>
        <v>0</v>
      </c>
      <c r="CR34" s="56"/>
      <c r="CS34" s="56"/>
      <c r="CT34" s="148"/>
      <c r="CU34" s="361"/>
      <c r="CV34" s="79">
        <f t="shared" si="212"/>
        <v>0</v>
      </c>
      <c r="CW34" s="79">
        <f t="shared" si="213"/>
        <v>0</v>
      </c>
      <c r="CX34" s="110">
        <f t="shared" si="214"/>
        <v>0</v>
      </c>
      <c r="CY34" s="56"/>
      <c r="CZ34" s="56"/>
      <c r="DA34" s="148"/>
      <c r="DB34" s="361"/>
      <c r="DC34" s="79">
        <f t="shared" si="215"/>
        <v>0</v>
      </c>
      <c r="DD34" s="79">
        <f t="shared" si="216"/>
        <v>0</v>
      </c>
      <c r="DE34" s="110">
        <f t="shared" si="217"/>
        <v>0</v>
      </c>
      <c r="DF34" s="56"/>
      <c r="DG34" s="56"/>
      <c r="DH34" s="148"/>
      <c r="DI34" s="361"/>
      <c r="DJ34" s="79">
        <f t="shared" si="218"/>
        <v>0</v>
      </c>
      <c r="DK34" s="79">
        <f t="shared" si="219"/>
        <v>0</v>
      </c>
      <c r="DL34" s="110">
        <f t="shared" si="220"/>
        <v>0</v>
      </c>
      <c r="DM34" s="56"/>
      <c r="DN34" s="56"/>
      <c r="DO34" s="148"/>
      <c r="DP34" s="361"/>
      <c r="DQ34" s="79">
        <f t="shared" si="221"/>
        <v>0</v>
      </c>
      <c r="DR34" s="79">
        <f t="shared" si="222"/>
        <v>0</v>
      </c>
      <c r="DS34" s="110">
        <f t="shared" si="223"/>
        <v>0</v>
      </c>
      <c r="DT34" s="56"/>
      <c r="DU34" s="56"/>
      <c r="DV34" s="148"/>
    </row>
    <row r="35" spans="1:126" x14ac:dyDescent="0.2">
      <c r="A35" s="121" t="s">
        <v>142</v>
      </c>
      <c r="B35" s="56"/>
      <c r="C35" s="56"/>
      <c r="D35" s="110">
        <f t="shared" si="172"/>
        <v>0</v>
      </c>
      <c r="E35" s="148"/>
      <c r="F35" s="18"/>
      <c r="G35" s="18"/>
      <c r="H35" s="361" t="s">
        <v>549</v>
      </c>
      <c r="I35" s="79">
        <f t="shared" si="173"/>
        <v>0</v>
      </c>
      <c r="J35" s="79">
        <f t="shared" si="174"/>
        <v>0</v>
      </c>
      <c r="K35" s="110">
        <f t="shared" si="175"/>
        <v>0</v>
      </c>
      <c r="L35" s="56"/>
      <c r="M35" s="56"/>
      <c r="N35" s="148"/>
      <c r="O35" s="361" t="s">
        <v>549</v>
      </c>
      <c r="P35" s="79">
        <f t="shared" si="176"/>
        <v>0</v>
      </c>
      <c r="Q35" s="79">
        <f t="shared" si="177"/>
        <v>0</v>
      </c>
      <c r="R35" s="110">
        <f t="shared" si="178"/>
        <v>0</v>
      </c>
      <c r="S35" s="56"/>
      <c r="T35" s="56"/>
      <c r="U35" s="148"/>
      <c r="V35" s="361"/>
      <c r="W35" s="79">
        <f t="shared" si="179"/>
        <v>0</v>
      </c>
      <c r="X35" s="79">
        <f t="shared" si="180"/>
        <v>0</v>
      </c>
      <c r="Y35" s="110">
        <f t="shared" si="181"/>
        <v>0</v>
      </c>
      <c r="Z35" s="56"/>
      <c r="AA35" s="56"/>
      <c r="AB35" s="148"/>
      <c r="AC35" s="361"/>
      <c r="AD35" s="79">
        <f t="shared" si="182"/>
        <v>0</v>
      </c>
      <c r="AE35" s="79">
        <f t="shared" si="183"/>
        <v>0</v>
      </c>
      <c r="AF35" s="110">
        <f t="shared" si="184"/>
        <v>0</v>
      </c>
      <c r="AG35" s="56"/>
      <c r="AH35" s="56"/>
      <c r="AI35" s="148"/>
      <c r="AJ35" s="361"/>
      <c r="AK35" s="79">
        <f t="shared" si="185"/>
        <v>0</v>
      </c>
      <c r="AL35" s="79">
        <f t="shared" si="186"/>
        <v>0</v>
      </c>
      <c r="AM35" s="110">
        <f t="shared" si="187"/>
        <v>0</v>
      </c>
      <c r="AN35" s="56"/>
      <c r="AO35" s="56"/>
      <c r="AP35" s="148"/>
      <c r="AQ35" s="361"/>
      <c r="AR35" s="79">
        <f t="shared" si="188"/>
        <v>0</v>
      </c>
      <c r="AS35" s="79">
        <f t="shared" si="189"/>
        <v>0</v>
      </c>
      <c r="AT35" s="110">
        <f t="shared" si="190"/>
        <v>0</v>
      </c>
      <c r="AU35" s="56"/>
      <c r="AV35" s="56"/>
      <c r="AW35" s="148"/>
      <c r="AX35" s="361"/>
      <c r="AY35" s="79">
        <f t="shared" si="191"/>
        <v>0</v>
      </c>
      <c r="AZ35" s="79">
        <f t="shared" si="192"/>
        <v>0</v>
      </c>
      <c r="BA35" s="110">
        <f t="shared" si="193"/>
        <v>0</v>
      </c>
      <c r="BB35" s="56"/>
      <c r="BC35" s="56"/>
      <c r="BD35" s="148"/>
      <c r="BE35" s="361"/>
      <c r="BF35" s="79">
        <f t="shared" si="194"/>
        <v>0</v>
      </c>
      <c r="BG35" s="79">
        <f t="shared" si="195"/>
        <v>0</v>
      </c>
      <c r="BH35" s="110">
        <f t="shared" si="196"/>
        <v>0</v>
      </c>
      <c r="BI35" s="56"/>
      <c r="BJ35" s="56"/>
      <c r="BK35" s="148"/>
      <c r="BL35" s="361"/>
      <c r="BM35" s="79">
        <f t="shared" si="197"/>
        <v>0</v>
      </c>
      <c r="BN35" s="79">
        <f t="shared" si="198"/>
        <v>0</v>
      </c>
      <c r="BO35" s="110">
        <f t="shared" si="199"/>
        <v>0</v>
      </c>
      <c r="BP35" s="56"/>
      <c r="BQ35" s="56"/>
      <c r="BR35" s="148"/>
      <c r="BS35" s="361"/>
      <c r="BT35" s="79">
        <f t="shared" si="200"/>
        <v>0</v>
      </c>
      <c r="BU35" s="79">
        <f t="shared" si="201"/>
        <v>0</v>
      </c>
      <c r="BV35" s="110">
        <f t="shared" si="202"/>
        <v>0</v>
      </c>
      <c r="BW35" s="56"/>
      <c r="BX35" s="56"/>
      <c r="BY35" s="148"/>
      <c r="BZ35" s="361"/>
      <c r="CA35" s="79">
        <f t="shared" si="203"/>
        <v>0</v>
      </c>
      <c r="CB35" s="79">
        <f t="shared" si="204"/>
        <v>0</v>
      </c>
      <c r="CC35" s="110">
        <f t="shared" si="205"/>
        <v>0</v>
      </c>
      <c r="CD35" s="56"/>
      <c r="CE35" s="56"/>
      <c r="CF35" s="148"/>
      <c r="CG35" s="361"/>
      <c r="CH35" s="79">
        <f t="shared" si="206"/>
        <v>0</v>
      </c>
      <c r="CI35" s="79">
        <f t="shared" si="207"/>
        <v>0</v>
      </c>
      <c r="CJ35" s="110">
        <f t="shared" si="208"/>
        <v>0</v>
      </c>
      <c r="CK35" s="56"/>
      <c r="CL35" s="56"/>
      <c r="CM35" s="148"/>
      <c r="CN35" s="361"/>
      <c r="CO35" s="79">
        <f t="shared" si="209"/>
        <v>0</v>
      </c>
      <c r="CP35" s="79">
        <f t="shared" si="210"/>
        <v>0</v>
      </c>
      <c r="CQ35" s="110">
        <f t="shared" si="211"/>
        <v>0</v>
      </c>
      <c r="CR35" s="56"/>
      <c r="CS35" s="56"/>
      <c r="CT35" s="148"/>
      <c r="CU35" s="361"/>
      <c r="CV35" s="79">
        <f t="shared" si="212"/>
        <v>0</v>
      </c>
      <c r="CW35" s="79">
        <f t="shared" si="213"/>
        <v>0</v>
      </c>
      <c r="CX35" s="110">
        <f t="shared" si="214"/>
        <v>0</v>
      </c>
      <c r="CY35" s="56"/>
      <c r="CZ35" s="56"/>
      <c r="DA35" s="148"/>
      <c r="DB35" s="361"/>
      <c r="DC35" s="79">
        <f t="shared" si="215"/>
        <v>0</v>
      </c>
      <c r="DD35" s="79">
        <f t="shared" si="216"/>
        <v>0</v>
      </c>
      <c r="DE35" s="110">
        <f t="shared" si="217"/>
        <v>0</v>
      </c>
      <c r="DF35" s="56"/>
      <c r="DG35" s="56"/>
      <c r="DH35" s="148"/>
      <c r="DI35" s="361"/>
      <c r="DJ35" s="79">
        <f t="shared" si="218"/>
        <v>0</v>
      </c>
      <c r="DK35" s="79">
        <f t="shared" si="219"/>
        <v>0</v>
      </c>
      <c r="DL35" s="110">
        <f t="shared" si="220"/>
        <v>0</v>
      </c>
      <c r="DM35" s="56"/>
      <c r="DN35" s="56"/>
      <c r="DO35" s="148"/>
      <c r="DP35" s="361"/>
      <c r="DQ35" s="79">
        <f t="shared" si="221"/>
        <v>0</v>
      </c>
      <c r="DR35" s="79">
        <f t="shared" si="222"/>
        <v>0</v>
      </c>
      <c r="DS35" s="110">
        <f t="shared" si="223"/>
        <v>0</v>
      </c>
      <c r="DT35" s="56"/>
      <c r="DU35" s="56"/>
      <c r="DV35" s="148"/>
    </row>
    <row r="36" spans="1:126" x14ac:dyDescent="0.2">
      <c r="A36" s="121" t="s">
        <v>142</v>
      </c>
      <c r="B36" s="56"/>
      <c r="C36" s="56"/>
      <c r="D36" s="110">
        <f t="shared" si="172"/>
        <v>0</v>
      </c>
      <c r="E36" s="148"/>
      <c r="F36" s="18"/>
      <c r="G36" s="18"/>
      <c r="H36" s="361" t="s">
        <v>549</v>
      </c>
      <c r="I36" s="79">
        <f t="shared" si="173"/>
        <v>0</v>
      </c>
      <c r="J36" s="79">
        <f t="shared" si="174"/>
        <v>0</v>
      </c>
      <c r="K36" s="110">
        <f t="shared" si="175"/>
        <v>0</v>
      </c>
      <c r="L36" s="56"/>
      <c r="M36" s="56"/>
      <c r="N36" s="148"/>
      <c r="O36" s="361" t="s">
        <v>549</v>
      </c>
      <c r="P36" s="79">
        <f t="shared" si="176"/>
        <v>0</v>
      </c>
      <c r="Q36" s="79">
        <f t="shared" si="177"/>
        <v>0</v>
      </c>
      <c r="R36" s="110">
        <f t="shared" si="178"/>
        <v>0</v>
      </c>
      <c r="S36" s="56"/>
      <c r="T36" s="56"/>
      <c r="U36" s="148"/>
      <c r="V36" s="361"/>
      <c r="W36" s="79">
        <f t="shared" si="179"/>
        <v>0</v>
      </c>
      <c r="X36" s="79">
        <f t="shared" si="180"/>
        <v>0</v>
      </c>
      <c r="Y36" s="110">
        <f t="shared" si="181"/>
        <v>0</v>
      </c>
      <c r="Z36" s="56"/>
      <c r="AA36" s="56"/>
      <c r="AB36" s="148"/>
      <c r="AC36" s="361"/>
      <c r="AD36" s="79">
        <f t="shared" si="182"/>
        <v>0</v>
      </c>
      <c r="AE36" s="79">
        <f t="shared" si="183"/>
        <v>0</v>
      </c>
      <c r="AF36" s="110">
        <f t="shared" si="184"/>
        <v>0</v>
      </c>
      <c r="AG36" s="56"/>
      <c r="AH36" s="56"/>
      <c r="AI36" s="148"/>
      <c r="AJ36" s="361"/>
      <c r="AK36" s="79">
        <f t="shared" si="185"/>
        <v>0</v>
      </c>
      <c r="AL36" s="79">
        <f t="shared" si="186"/>
        <v>0</v>
      </c>
      <c r="AM36" s="110">
        <f t="shared" si="187"/>
        <v>0</v>
      </c>
      <c r="AN36" s="56"/>
      <c r="AO36" s="56"/>
      <c r="AP36" s="148"/>
      <c r="AQ36" s="361"/>
      <c r="AR36" s="79">
        <f t="shared" si="188"/>
        <v>0</v>
      </c>
      <c r="AS36" s="79">
        <f t="shared" si="189"/>
        <v>0</v>
      </c>
      <c r="AT36" s="110">
        <f t="shared" si="190"/>
        <v>0</v>
      </c>
      <c r="AU36" s="56"/>
      <c r="AV36" s="56"/>
      <c r="AW36" s="148"/>
      <c r="AX36" s="361"/>
      <c r="AY36" s="79">
        <f t="shared" si="191"/>
        <v>0</v>
      </c>
      <c r="AZ36" s="79">
        <f t="shared" si="192"/>
        <v>0</v>
      </c>
      <c r="BA36" s="110">
        <f t="shared" si="193"/>
        <v>0</v>
      </c>
      <c r="BB36" s="56"/>
      <c r="BC36" s="56"/>
      <c r="BD36" s="148"/>
      <c r="BE36" s="361"/>
      <c r="BF36" s="79">
        <f t="shared" si="194"/>
        <v>0</v>
      </c>
      <c r="BG36" s="79">
        <f t="shared" si="195"/>
        <v>0</v>
      </c>
      <c r="BH36" s="110">
        <f t="shared" si="196"/>
        <v>0</v>
      </c>
      <c r="BI36" s="56"/>
      <c r="BJ36" s="56"/>
      <c r="BK36" s="148"/>
      <c r="BL36" s="361"/>
      <c r="BM36" s="79">
        <f t="shared" si="197"/>
        <v>0</v>
      </c>
      <c r="BN36" s="79">
        <f t="shared" si="198"/>
        <v>0</v>
      </c>
      <c r="BO36" s="110">
        <f t="shared" si="199"/>
        <v>0</v>
      </c>
      <c r="BP36" s="56"/>
      <c r="BQ36" s="56"/>
      <c r="BR36" s="148"/>
      <c r="BS36" s="361"/>
      <c r="BT36" s="79">
        <f t="shared" si="200"/>
        <v>0</v>
      </c>
      <c r="BU36" s="79">
        <f t="shared" si="201"/>
        <v>0</v>
      </c>
      <c r="BV36" s="110">
        <f t="shared" si="202"/>
        <v>0</v>
      </c>
      <c r="BW36" s="56"/>
      <c r="BX36" s="56"/>
      <c r="BY36" s="148"/>
      <c r="BZ36" s="361"/>
      <c r="CA36" s="79">
        <f t="shared" si="203"/>
        <v>0</v>
      </c>
      <c r="CB36" s="79">
        <f t="shared" si="204"/>
        <v>0</v>
      </c>
      <c r="CC36" s="110">
        <f t="shared" si="205"/>
        <v>0</v>
      </c>
      <c r="CD36" s="56"/>
      <c r="CE36" s="56"/>
      <c r="CF36" s="148"/>
      <c r="CG36" s="361"/>
      <c r="CH36" s="79">
        <f t="shared" si="206"/>
        <v>0</v>
      </c>
      <c r="CI36" s="79">
        <f t="shared" si="207"/>
        <v>0</v>
      </c>
      <c r="CJ36" s="110">
        <f t="shared" si="208"/>
        <v>0</v>
      </c>
      <c r="CK36" s="56"/>
      <c r="CL36" s="56"/>
      <c r="CM36" s="148"/>
      <c r="CN36" s="361"/>
      <c r="CO36" s="79">
        <f t="shared" si="209"/>
        <v>0</v>
      </c>
      <c r="CP36" s="79">
        <f t="shared" si="210"/>
        <v>0</v>
      </c>
      <c r="CQ36" s="110">
        <f t="shared" si="211"/>
        <v>0</v>
      </c>
      <c r="CR36" s="56"/>
      <c r="CS36" s="56"/>
      <c r="CT36" s="148"/>
      <c r="CU36" s="361"/>
      <c r="CV36" s="79">
        <f t="shared" si="212"/>
        <v>0</v>
      </c>
      <c r="CW36" s="79">
        <f t="shared" si="213"/>
        <v>0</v>
      </c>
      <c r="CX36" s="110">
        <f t="shared" si="214"/>
        <v>0</v>
      </c>
      <c r="CY36" s="56"/>
      <c r="CZ36" s="56"/>
      <c r="DA36" s="148"/>
      <c r="DB36" s="361"/>
      <c r="DC36" s="79">
        <f t="shared" si="215"/>
        <v>0</v>
      </c>
      <c r="DD36" s="79">
        <f t="shared" si="216"/>
        <v>0</v>
      </c>
      <c r="DE36" s="110">
        <f t="shared" si="217"/>
        <v>0</v>
      </c>
      <c r="DF36" s="56"/>
      <c r="DG36" s="56"/>
      <c r="DH36" s="148"/>
      <c r="DI36" s="361"/>
      <c r="DJ36" s="79">
        <f t="shared" si="218"/>
        <v>0</v>
      </c>
      <c r="DK36" s="79">
        <f t="shared" si="219"/>
        <v>0</v>
      </c>
      <c r="DL36" s="110">
        <f t="shared" si="220"/>
        <v>0</v>
      </c>
      <c r="DM36" s="56"/>
      <c r="DN36" s="56"/>
      <c r="DO36" s="148"/>
      <c r="DP36" s="361"/>
      <c r="DQ36" s="79">
        <f t="shared" si="221"/>
        <v>0</v>
      </c>
      <c r="DR36" s="79">
        <f t="shared" si="222"/>
        <v>0</v>
      </c>
      <c r="DS36" s="110">
        <f t="shared" si="223"/>
        <v>0</v>
      </c>
      <c r="DT36" s="56"/>
      <c r="DU36" s="56"/>
      <c r="DV36" s="148"/>
    </row>
    <row r="37" spans="1:126" s="26" customFormat="1" ht="15" x14ac:dyDescent="0.25">
      <c r="A37" s="134" t="s">
        <v>534</v>
      </c>
      <c r="B37" s="133">
        <f>SUM(B32:B36)</f>
        <v>0</v>
      </c>
      <c r="C37" s="133">
        <f>SUM(C32:C36)</f>
        <v>0</v>
      </c>
      <c r="D37" s="133">
        <f>SUM(D32:D36)</f>
        <v>0</v>
      </c>
      <c r="E37" s="132" t="s">
        <v>522</v>
      </c>
      <c r="F37" s="18"/>
      <c r="G37" s="18"/>
      <c r="H37" s="361" t="s">
        <v>550</v>
      </c>
      <c r="I37" s="133">
        <f>IF(I$1=" ","",SUM(I32:I36))</f>
        <v>0</v>
      </c>
      <c r="J37" s="133">
        <f>IF(I$1=" ","",SUM(J32:J36))</f>
        <v>0</v>
      </c>
      <c r="K37" s="133">
        <f>IF(I$1="","",SUM(I37:J37))</f>
        <v>0</v>
      </c>
      <c r="L37" s="133">
        <f>IF(I$1="","",SUMIF($H31:$H37,MID($H37,3,10),L31:L37))</f>
        <v>0</v>
      </c>
      <c r="M37" s="133">
        <f>IF(I$1="","",SUMIF($H31:$H37,MID($H37,3,10),M31:M37))</f>
        <v>0</v>
      </c>
      <c r="N37" s="132"/>
      <c r="O37" s="361" t="s">
        <v>550</v>
      </c>
      <c r="P37" s="133">
        <f>IF(P$1=" ","",SUM(P32:P36))</f>
        <v>0</v>
      </c>
      <c r="Q37" s="133">
        <f>IF(P$1=" ","",SUM(Q32:Q36))</f>
        <v>0</v>
      </c>
      <c r="R37" s="133">
        <f>IF(P$1="","",SUM(P37:Q37))</f>
        <v>0</v>
      </c>
      <c r="S37" s="133">
        <f>IF(P$1="","",SUMIF($H31:$H37,MID($H37,3,10),S31:S37))</f>
        <v>0</v>
      </c>
      <c r="T37" s="133">
        <f>IF(P$1="","",SUMIF($H31:$H37,MID($H37,3,10),T31:T37))</f>
        <v>0</v>
      </c>
      <c r="U37" s="132"/>
      <c r="V37" s="361"/>
      <c r="W37" s="133">
        <f>IF(W$1=" ","",SUM(W32:W36))</f>
        <v>0</v>
      </c>
      <c r="X37" s="133">
        <f>IF(W$1=" ","",SUM(X32:X36))</f>
        <v>0</v>
      </c>
      <c r="Y37" s="133">
        <f>IF(W$1="","",SUM(W37:X37))</f>
        <v>0</v>
      </c>
      <c r="Z37" s="133">
        <f>IF(W$1="","",SUMIF($H31:$H37,MID($H37,3,10),Z31:Z37))</f>
        <v>0</v>
      </c>
      <c r="AA37" s="133">
        <f>IF(W$1="","",SUMIF($H31:$H37,MID($H37,3,10),AA31:AA37))</f>
        <v>0</v>
      </c>
      <c r="AB37" s="132"/>
      <c r="AC37" s="361"/>
      <c r="AD37" s="133">
        <f>IF(AD$1=" ","",SUM(AD32:AD36))</f>
        <v>0</v>
      </c>
      <c r="AE37" s="133">
        <f>IF(AD$1=" ","",SUM(AE32:AE36))</f>
        <v>0</v>
      </c>
      <c r="AF37" s="133">
        <f>IF(AD$1="","",SUM(AD37:AE37))</f>
        <v>0</v>
      </c>
      <c r="AG37" s="133">
        <f>IF(AD$1="","",SUMIF($H31:$H37,MID($H37,3,10),AG31:AG37))</f>
        <v>0</v>
      </c>
      <c r="AH37" s="133">
        <f>IF(AD$1="","",SUMIF($H31:$H37,MID($H37,3,10),AH31:AH37))</f>
        <v>0</v>
      </c>
      <c r="AI37" s="132"/>
      <c r="AJ37" s="361"/>
      <c r="AK37" s="133">
        <f>IF(AK$1=" ","",SUM(AK32:AK36))</f>
        <v>0</v>
      </c>
      <c r="AL37" s="133">
        <f>IF(AK$1=" ","",SUM(AL32:AL36))</f>
        <v>0</v>
      </c>
      <c r="AM37" s="133">
        <f>IF(AK$1="","",SUM(AK37:AL37))</f>
        <v>0</v>
      </c>
      <c r="AN37" s="133">
        <f>IF(AK$1="","",SUMIF($H31:$H37,MID($H37,3,10),AN31:AN37))</f>
        <v>0</v>
      </c>
      <c r="AO37" s="133">
        <f>IF(AK$1="","",SUMIF($H31:$H37,MID($H37,3,10),AO31:AO37))</f>
        <v>0</v>
      </c>
      <c r="AP37" s="132"/>
      <c r="AQ37" s="361"/>
      <c r="AR37" s="133">
        <f>IF(AR$1=" ","",SUM(AR32:AR36))</f>
        <v>0</v>
      </c>
      <c r="AS37" s="133">
        <f>IF(AR$1=" ","",SUM(AS32:AS36))</f>
        <v>0</v>
      </c>
      <c r="AT37" s="133">
        <f>IF(AR$1="","",SUM(AR37:AS37))</f>
        <v>0</v>
      </c>
      <c r="AU37" s="133">
        <f>IF(AR$1="","",SUMIF($H31:$H37,MID($H37,3,10),AU31:AU37))</f>
        <v>0</v>
      </c>
      <c r="AV37" s="133">
        <f>IF(AR$1="","",SUMIF($H31:$H37,MID($H37,3,10),AV31:AV37))</f>
        <v>0</v>
      </c>
      <c r="AW37" s="132"/>
      <c r="AX37" s="361"/>
      <c r="AY37" s="133">
        <f>IF(AY$1=" ","",SUM(AY32:AY36))</f>
        <v>0</v>
      </c>
      <c r="AZ37" s="133">
        <f>IF(AY$1=" ","",SUM(AZ32:AZ36))</f>
        <v>0</v>
      </c>
      <c r="BA37" s="133">
        <f>IF(AY$1="","",SUM(AY37:AZ37))</f>
        <v>0</v>
      </c>
      <c r="BB37" s="133">
        <f>IF(AY$1="","",SUMIF($H31:$H37,MID($H37,3,10),BB31:BB37))</f>
        <v>0</v>
      </c>
      <c r="BC37" s="133">
        <f>IF(AY$1="","",SUMIF($H31:$H37,MID($H37,3,10),BC31:BC37))</f>
        <v>0</v>
      </c>
      <c r="BD37" s="132"/>
      <c r="BE37" s="361"/>
      <c r="BF37" s="133">
        <f>IF(BF$1=" ","",SUM(BF32:BF36))</f>
        <v>0</v>
      </c>
      <c r="BG37" s="133">
        <f>IF(BF$1=" ","",SUM(BG32:BG36))</f>
        <v>0</v>
      </c>
      <c r="BH37" s="133">
        <f>IF(BF$1="","",SUM(BF37:BG37))</f>
        <v>0</v>
      </c>
      <c r="BI37" s="133">
        <f>IF(BF$1="","",SUMIF($H31:$H37,MID($H37,3,10),BI31:BI37))</f>
        <v>0</v>
      </c>
      <c r="BJ37" s="133">
        <f>IF(BF$1="","",SUMIF($H31:$H37,MID($H37,3,10),BJ31:BJ37))</f>
        <v>0</v>
      </c>
      <c r="BK37" s="132"/>
      <c r="BL37" s="361"/>
      <c r="BM37" s="133">
        <f>IF(BM$1=" ","",SUM(BM32:BM36))</f>
        <v>0</v>
      </c>
      <c r="BN37" s="133">
        <f>IF(BM$1=" ","",SUM(BN32:BN36))</f>
        <v>0</v>
      </c>
      <c r="BO37" s="133">
        <f>IF(BM$1="","",SUM(BM37:BN37))</f>
        <v>0</v>
      </c>
      <c r="BP37" s="133">
        <f>IF(BM$1="","",SUMIF($H31:$H37,MID($H37,3,10),BP31:BP37))</f>
        <v>0</v>
      </c>
      <c r="BQ37" s="133">
        <f>IF(BM$1="","",SUMIF($H31:$H37,MID($H37,3,10),BQ31:BQ37))</f>
        <v>0</v>
      </c>
      <c r="BR37" s="132"/>
      <c r="BS37" s="361"/>
      <c r="BT37" s="133">
        <f>IF(BT$1=" ","",SUM(BT32:BT36))</f>
        <v>0</v>
      </c>
      <c r="BU37" s="133">
        <f>IF(BT$1=" ","",SUM(BU32:BU36))</f>
        <v>0</v>
      </c>
      <c r="BV37" s="133">
        <f>IF(BT$1="","",SUM(BT37:BU37))</f>
        <v>0</v>
      </c>
      <c r="BW37" s="133">
        <f>IF(BT$1="","",SUMIF($H31:$H37,MID($H37,3,10),BW31:BW37))</f>
        <v>0</v>
      </c>
      <c r="BX37" s="133">
        <f>IF(BT$1="","",SUMIF($H31:$H37,MID($H37,3,10),BX31:BX37))</f>
        <v>0</v>
      </c>
      <c r="BY37" s="132"/>
      <c r="BZ37" s="361"/>
      <c r="CA37" s="133">
        <f>IF(CA$1=" ","",SUM(CA32:CA36))</f>
        <v>0</v>
      </c>
      <c r="CB37" s="133">
        <f>IF(CA$1=" ","",SUM(CB32:CB36))</f>
        <v>0</v>
      </c>
      <c r="CC37" s="133">
        <f>IF(CA$1="","",SUM(CA37:CB37))</f>
        <v>0</v>
      </c>
      <c r="CD37" s="133">
        <f>IF(CA$1="","",SUMIF($H31:$H37,MID($H37,3,10),CD31:CD37))</f>
        <v>0</v>
      </c>
      <c r="CE37" s="133">
        <f>IF(CA$1="","",SUMIF($H31:$H37,MID($H37,3,10),CE31:CE37))</f>
        <v>0</v>
      </c>
      <c r="CF37" s="132"/>
      <c r="CG37" s="361"/>
      <c r="CH37" s="133">
        <f>IF(CH$1=" ","",SUM(CH32:CH36))</f>
        <v>0</v>
      </c>
      <c r="CI37" s="133">
        <f>IF(CH$1=" ","",SUM(CI32:CI36))</f>
        <v>0</v>
      </c>
      <c r="CJ37" s="133">
        <f>IF(CH$1="","",SUM(CH37:CI37))</f>
        <v>0</v>
      </c>
      <c r="CK37" s="133">
        <f>IF(CH$1="","",SUMIF($H31:$H37,MID($H37,3,10),CK31:CK37))</f>
        <v>0</v>
      </c>
      <c r="CL37" s="133">
        <f>IF(CH$1="","",SUMIF($H31:$H37,MID($H37,3,10),CL31:CL37))</f>
        <v>0</v>
      </c>
      <c r="CM37" s="132"/>
      <c r="CN37" s="361"/>
      <c r="CO37" s="133">
        <f>IF(CO$1=" ","",SUM(CO32:CO36))</f>
        <v>0</v>
      </c>
      <c r="CP37" s="133">
        <f>IF(CO$1=" ","",SUM(CP32:CP36))</f>
        <v>0</v>
      </c>
      <c r="CQ37" s="133">
        <f>IF(CO$1="","",SUM(CO37:CP37))</f>
        <v>0</v>
      </c>
      <c r="CR37" s="133">
        <f>IF(CO$1="","",SUMIF($H31:$H37,MID($H37,3,10),CR31:CR37))</f>
        <v>0</v>
      </c>
      <c r="CS37" s="133">
        <f>IF(CO$1="","",SUMIF($H31:$H37,MID($H37,3,10),CS31:CS37))</f>
        <v>0</v>
      </c>
      <c r="CT37" s="132"/>
      <c r="CU37" s="361"/>
      <c r="CV37" s="133">
        <f>IF(CV$1=" ","",SUM(CV32:CV36))</f>
        <v>0</v>
      </c>
      <c r="CW37" s="133">
        <f>IF(CV$1=" ","",SUM(CW32:CW36))</f>
        <v>0</v>
      </c>
      <c r="CX37" s="133">
        <f>IF(CV$1="","",SUM(CV37:CW37))</f>
        <v>0</v>
      </c>
      <c r="CY37" s="133">
        <f>IF(CV$1="","",SUMIF($H31:$H37,MID($H37,3,10),CY31:CY37))</f>
        <v>0</v>
      </c>
      <c r="CZ37" s="133">
        <f>IF(CV$1="","",SUMIF($H31:$H37,MID($H37,3,10),CZ31:CZ37))</f>
        <v>0</v>
      </c>
      <c r="DA37" s="132"/>
      <c r="DB37" s="361"/>
      <c r="DC37" s="133">
        <f>IF(DC$1=" ","",SUM(DC32:DC36))</f>
        <v>0</v>
      </c>
      <c r="DD37" s="133">
        <f>IF(DC$1=" ","",SUM(DD32:DD36))</f>
        <v>0</v>
      </c>
      <c r="DE37" s="133">
        <f>IF(DC$1="","",SUM(DC37:DD37))</f>
        <v>0</v>
      </c>
      <c r="DF37" s="133">
        <f>IF(DC$1="","",SUMIF($H31:$H37,MID($H37,3,10),DF31:DF37))</f>
        <v>0</v>
      </c>
      <c r="DG37" s="133">
        <f>IF(DC$1="","",SUMIF($H31:$H37,MID($H37,3,10),DG31:DG37))</f>
        <v>0</v>
      </c>
      <c r="DH37" s="132"/>
      <c r="DI37" s="361"/>
      <c r="DJ37" s="133">
        <f>IF(DJ$1=" ","",SUM(DJ32:DJ36))</f>
        <v>0</v>
      </c>
      <c r="DK37" s="133">
        <f>IF(DJ$1=" ","",SUM(DK32:DK36))</f>
        <v>0</v>
      </c>
      <c r="DL37" s="133">
        <f>IF(DJ$1="","",SUM(DJ37:DK37))</f>
        <v>0</v>
      </c>
      <c r="DM37" s="133">
        <f>IF(DJ$1="","",SUMIF($H31:$H37,MID($H37,3,10),DM31:DM37))</f>
        <v>0</v>
      </c>
      <c r="DN37" s="133">
        <f>IF(DJ$1="","",SUMIF($H31:$H37,MID($H37,3,10),DN31:DN37))</f>
        <v>0</v>
      </c>
      <c r="DO37" s="132"/>
      <c r="DP37" s="361"/>
      <c r="DQ37" s="133">
        <f>IF(DQ$1=" ","",SUM(DQ32:DQ36))</f>
        <v>0</v>
      </c>
      <c r="DR37" s="133">
        <f>IF(DQ$1=" ","",SUM(DR32:DR36))</f>
        <v>0</v>
      </c>
      <c r="DS37" s="133">
        <f>IF(DQ$1="","",SUM(DQ37:DR37))</f>
        <v>0</v>
      </c>
      <c r="DT37" s="133">
        <f>IF(DQ$1="","",SUMIF($H31:$H37,MID($H37,3,10),DT31:DT37))</f>
        <v>0</v>
      </c>
      <c r="DU37" s="133">
        <f>IF(DQ$1="","",SUMIF($H31:$H37,MID($H37,3,10),DU31:DU37))</f>
        <v>0</v>
      </c>
      <c r="DV37" s="132"/>
    </row>
    <row r="38" spans="1:126" ht="14.25" customHeight="1" x14ac:dyDescent="0.2">
      <c r="A38" s="125" t="s">
        <v>535</v>
      </c>
      <c r="B38" s="118"/>
      <c r="C38" s="118"/>
      <c r="D38" s="118"/>
      <c r="E38" s="202"/>
      <c r="F38" s="18"/>
      <c r="G38" s="18"/>
      <c r="H38" s="361"/>
      <c r="I38" s="414"/>
      <c r="J38" s="414"/>
      <c r="K38" s="414"/>
      <c r="L38" s="414"/>
      <c r="M38" s="414"/>
      <c r="N38" s="202"/>
      <c r="O38" s="361"/>
      <c r="P38" s="414"/>
      <c r="Q38" s="414"/>
      <c r="R38" s="414"/>
      <c r="S38" s="414"/>
      <c r="T38" s="414"/>
      <c r="U38" s="202"/>
      <c r="V38" s="361"/>
      <c r="W38" s="414"/>
      <c r="X38" s="414"/>
      <c r="Y38" s="414"/>
      <c r="Z38" s="414"/>
      <c r="AA38" s="414"/>
      <c r="AB38" s="202"/>
      <c r="AC38" s="361"/>
      <c r="AD38" s="414"/>
      <c r="AE38" s="414"/>
      <c r="AF38" s="414"/>
      <c r="AG38" s="414"/>
      <c r="AH38" s="414"/>
      <c r="AI38" s="202"/>
      <c r="AJ38" s="361"/>
      <c r="AK38" s="414"/>
      <c r="AL38" s="414"/>
      <c r="AM38" s="414"/>
      <c r="AN38" s="414"/>
      <c r="AO38" s="414"/>
      <c r="AP38" s="202"/>
      <c r="AQ38" s="361"/>
      <c r="AR38" s="414"/>
      <c r="AS38" s="414"/>
      <c r="AT38" s="414"/>
      <c r="AU38" s="414"/>
      <c r="AV38" s="414"/>
      <c r="AW38" s="202"/>
      <c r="AX38" s="361"/>
      <c r="AY38" s="414"/>
      <c r="AZ38" s="414"/>
      <c r="BA38" s="414"/>
      <c r="BB38" s="414"/>
      <c r="BC38" s="414"/>
      <c r="BD38" s="202"/>
      <c r="BE38" s="361"/>
      <c r="BF38" s="414"/>
      <c r="BG38" s="414"/>
      <c r="BH38" s="414"/>
      <c r="BI38" s="414"/>
      <c r="BJ38" s="414"/>
      <c r="BK38" s="202"/>
      <c r="BL38" s="361"/>
      <c r="BM38" s="414"/>
      <c r="BN38" s="414"/>
      <c r="BO38" s="414"/>
      <c r="BP38" s="414"/>
      <c r="BQ38" s="414"/>
      <c r="BR38" s="202"/>
      <c r="BS38" s="361"/>
      <c r="BT38" s="414"/>
      <c r="BU38" s="414"/>
      <c r="BV38" s="414"/>
      <c r="BW38" s="414"/>
      <c r="BX38" s="414"/>
      <c r="BY38" s="202"/>
      <c r="BZ38" s="361"/>
      <c r="CA38" s="414"/>
      <c r="CB38" s="414"/>
      <c r="CC38" s="414"/>
      <c r="CD38" s="414"/>
      <c r="CE38" s="414"/>
      <c r="CF38" s="202"/>
      <c r="CG38" s="361"/>
      <c r="CH38" s="414"/>
      <c r="CI38" s="414"/>
      <c r="CJ38" s="414"/>
      <c r="CK38" s="414"/>
      <c r="CL38" s="414"/>
      <c r="CM38" s="202"/>
      <c r="CN38" s="361"/>
      <c r="CO38" s="414"/>
      <c r="CP38" s="414"/>
      <c r="CQ38" s="414"/>
      <c r="CR38" s="414"/>
      <c r="CS38" s="414"/>
      <c r="CT38" s="202"/>
      <c r="CU38" s="361"/>
      <c r="CV38" s="414"/>
      <c r="CW38" s="414"/>
      <c r="CX38" s="414"/>
      <c r="CY38" s="414"/>
      <c r="CZ38" s="414"/>
      <c r="DA38" s="202"/>
      <c r="DB38" s="361"/>
      <c r="DC38" s="414"/>
      <c r="DD38" s="414"/>
      <c r="DE38" s="414"/>
      <c r="DF38" s="414"/>
      <c r="DG38" s="414"/>
      <c r="DH38" s="202"/>
      <c r="DI38" s="361"/>
      <c r="DJ38" s="414"/>
      <c r="DK38" s="414"/>
      <c r="DL38" s="414"/>
      <c r="DM38" s="414"/>
      <c r="DN38" s="414"/>
      <c r="DO38" s="202"/>
      <c r="DP38" s="361"/>
      <c r="DQ38" s="414"/>
      <c r="DR38" s="414"/>
      <c r="DS38" s="414"/>
      <c r="DT38" s="414"/>
      <c r="DU38" s="414"/>
      <c r="DV38" s="202"/>
    </row>
    <row r="39" spans="1:126" x14ac:dyDescent="0.2">
      <c r="A39" s="121" t="s">
        <v>46</v>
      </c>
      <c r="B39" s="56"/>
      <c r="C39" s="56"/>
      <c r="D39" s="110">
        <f t="shared" ref="D39:D43" si="224">B39+C39</f>
        <v>0</v>
      </c>
      <c r="E39" s="147" t="s">
        <v>36</v>
      </c>
      <c r="F39" s="18"/>
      <c r="G39" s="18"/>
      <c r="H39" s="361" t="s">
        <v>551</v>
      </c>
      <c r="I39" s="79">
        <f t="shared" ref="I39:I43" si="225">IF(K$1="Rejected",B39,IF(L39="",B39,SUM(B39,L39)))</f>
        <v>0</v>
      </c>
      <c r="J39" s="79">
        <f t="shared" ref="J39:J43" si="226">IF(K$1="Rejected",C39,IF(M39="",C39,SUM(C39,M39)))</f>
        <v>0</v>
      </c>
      <c r="K39" s="110">
        <f t="shared" ref="K39:K43" si="227">IF(I$1="","",SUM(I39:J39))</f>
        <v>0</v>
      </c>
      <c r="L39" s="56"/>
      <c r="M39" s="56"/>
      <c r="N39" s="147"/>
      <c r="O39" s="361" t="s">
        <v>551</v>
      </c>
      <c r="P39" s="79">
        <f t="shared" ref="P39:P43" si="228">IF(R$1="Rejected",I39,IF(S39="",I39,SUM(I39,S39)))</f>
        <v>0</v>
      </c>
      <c r="Q39" s="79">
        <f t="shared" ref="Q39:Q43" si="229">IF(R$1="Rejected",J39,IF(T39="",J39,SUM(J39,T39)))</f>
        <v>0</v>
      </c>
      <c r="R39" s="110">
        <f t="shared" ref="R39:R43" si="230">IF(P$1="","",SUM(P39:Q39))</f>
        <v>0</v>
      </c>
      <c r="S39" s="56"/>
      <c r="T39" s="56"/>
      <c r="U39" s="147"/>
      <c r="V39" s="361"/>
      <c r="W39" s="79">
        <f t="shared" ref="W39:W43" si="231">IF(Y$1="Rejected",P39,IF(Z39="",P39,SUM(P39,Z39)))</f>
        <v>0</v>
      </c>
      <c r="X39" s="79">
        <f t="shared" ref="X39:X43" si="232">IF(Y$1="Rejected",Q39,IF(AA39="",Q39,SUM(Q39,AA39)))</f>
        <v>0</v>
      </c>
      <c r="Y39" s="110">
        <f t="shared" ref="Y39:Y43" si="233">IF(W$1="","",SUM(W39:X39))</f>
        <v>0</v>
      </c>
      <c r="Z39" s="56"/>
      <c r="AA39" s="56"/>
      <c r="AB39" s="147"/>
      <c r="AC39" s="361"/>
      <c r="AD39" s="79">
        <f t="shared" ref="AD39:AD43" si="234">IF(AF$1="Rejected",W39,IF(AG39="",W39,SUM(W39,AG39)))</f>
        <v>0</v>
      </c>
      <c r="AE39" s="79">
        <f t="shared" ref="AE39:AE43" si="235">IF(AF$1="Rejected",X39,IF(AH39="",X39,SUM(X39,AH39)))</f>
        <v>0</v>
      </c>
      <c r="AF39" s="110">
        <f t="shared" ref="AF39:AF43" si="236">IF(AD$1="","",SUM(AD39:AE39))</f>
        <v>0</v>
      </c>
      <c r="AG39" s="56"/>
      <c r="AH39" s="56"/>
      <c r="AI39" s="147"/>
      <c r="AJ39" s="361"/>
      <c r="AK39" s="79">
        <f t="shared" ref="AK39:AK43" si="237">IF(AM$1="Rejected",AD39,IF(AN39="",AD39,SUM(AD39,AN39)))</f>
        <v>0</v>
      </c>
      <c r="AL39" s="79">
        <f t="shared" ref="AL39:AL43" si="238">IF(AM$1="Rejected",AE39,IF(AO39="",AE39,SUM(AE39,AO39)))</f>
        <v>0</v>
      </c>
      <c r="AM39" s="110">
        <f t="shared" ref="AM39:AM43" si="239">IF(AK$1="","",SUM(AK39:AL39))</f>
        <v>0</v>
      </c>
      <c r="AN39" s="56"/>
      <c r="AO39" s="56"/>
      <c r="AP39" s="147"/>
      <c r="AQ39" s="361"/>
      <c r="AR39" s="79">
        <f t="shared" ref="AR39:AR43" si="240">IF(AT$1="Rejected",AK39,IF(AU39="",AK39,SUM(AK39,AU39)))</f>
        <v>0</v>
      </c>
      <c r="AS39" s="79">
        <f t="shared" ref="AS39:AS43" si="241">IF(AT$1="Rejected",AL39,IF(AV39="",AL39,SUM(AL39,AV39)))</f>
        <v>0</v>
      </c>
      <c r="AT39" s="110">
        <f t="shared" ref="AT39:AT43" si="242">IF(AR$1="","",SUM(AR39:AS39))</f>
        <v>0</v>
      </c>
      <c r="AU39" s="56"/>
      <c r="AV39" s="56"/>
      <c r="AW39" s="147"/>
      <c r="AX39" s="361"/>
      <c r="AY39" s="79">
        <f t="shared" ref="AY39:AY43" si="243">IF(BA$1="Rejected",AR39,IF(BB39="",AR39,SUM(AR39,BB39)))</f>
        <v>0</v>
      </c>
      <c r="AZ39" s="79">
        <f t="shared" ref="AZ39:AZ43" si="244">IF(BA$1="Rejected",AS39,IF(BC39="",AS39,SUM(AS39,BC39)))</f>
        <v>0</v>
      </c>
      <c r="BA39" s="110">
        <f t="shared" ref="BA39:BA43" si="245">IF(AY$1="","",SUM(AY39:AZ39))</f>
        <v>0</v>
      </c>
      <c r="BB39" s="56"/>
      <c r="BC39" s="56"/>
      <c r="BD39" s="147"/>
      <c r="BE39" s="361"/>
      <c r="BF39" s="79">
        <f t="shared" ref="BF39:BF43" si="246">IF(BH$1="Rejected",AY39,IF(BI39="",AY39,SUM(AY39,BI39)))</f>
        <v>0</v>
      </c>
      <c r="BG39" s="79">
        <f t="shared" ref="BG39:BG43" si="247">IF(BH$1="Rejected",AZ39,IF(BJ39="",AZ39,SUM(AZ39,BJ39)))</f>
        <v>0</v>
      </c>
      <c r="BH39" s="110">
        <f t="shared" ref="BH39:BH43" si="248">IF(BF$1="","",SUM(BF39:BG39))</f>
        <v>0</v>
      </c>
      <c r="BI39" s="56"/>
      <c r="BJ39" s="56"/>
      <c r="BK39" s="147"/>
      <c r="BL39" s="361"/>
      <c r="BM39" s="79">
        <f t="shared" ref="BM39:BM43" si="249">IF(BO$1="Rejected",BF39,IF(BP39="",BF39,SUM(BF39,BP39)))</f>
        <v>0</v>
      </c>
      <c r="BN39" s="79">
        <f t="shared" ref="BN39:BN43" si="250">IF(BO$1="Rejected",BG39,IF(BQ39="",BG39,SUM(BG39,BQ39)))</f>
        <v>0</v>
      </c>
      <c r="BO39" s="110">
        <f t="shared" ref="BO39:BO43" si="251">IF(BM$1="","",SUM(BM39:BN39))</f>
        <v>0</v>
      </c>
      <c r="BP39" s="56"/>
      <c r="BQ39" s="56"/>
      <c r="BR39" s="147"/>
      <c r="BS39" s="361"/>
      <c r="BT39" s="79">
        <f t="shared" ref="BT39:BT43" si="252">IF(BV$1="Rejected",BM39,IF(BW39="",BM39,SUM(BM39,BW39)))</f>
        <v>0</v>
      </c>
      <c r="BU39" s="79">
        <f t="shared" ref="BU39:BU43" si="253">IF(BV$1="Rejected",BN39,IF(BX39="",BN39,SUM(BN39,BX39)))</f>
        <v>0</v>
      </c>
      <c r="BV39" s="110">
        <f t="shared" ref="BV39:BV43" si="254">IF(BT$1="","",SUM(BT39:BU39))</f>
        <v>0</v>
      </c>
      <c r="BW39" s="56"/>
      <c r="BX39" s="56"/>
      <c r="BY39" s="147"/>
      <c r="BZ39" s="361"/>
      <c r="CA39" s="79">
        <f t="shared" ref="CA39:CA43" si="255">IF(CC$1="Rejected",BT39,IF(CD39="",BT39,SUM(BT39,CD39)))</f>
        <v>0</v>
      </c>
      <c r="CB39" s="79">
        <f t="shared" ref="CB39:CB43" si="256">IF(CC$1="Rejected",BU39,IF(CE39="",BU39,SUM(BU39,CE39)))</f>
        <v>0</v>
      </c>
      <c r="CC39" s="110">
        <f t="shared" ref="CC39:CC43" si="257">IF(CA$1="","",SUM(CA39:CB39))</f>
        <v>0</v>
      </c>
      <c r="CD39" s="56"/>
      <c r="CE39" s="56"/>
      <c r="CF39" s="147"/>
      <c r="CG39" s="361"/>
      <c r="CH39" s="79">
        <f t="shared" ref="CH39:CH43" si="258">IF(CJ$1="Rejected",CA39,IF(CK39="",CA39,SUM(CA39,CK39)))</f>
        <v>0</v>
      </c>
      <c r="CI39" s="79">
        <f t="shared" ref="CI39:CI43" si="259">IF(CJ$1="Rejected",CB39,IF(CL39="",CB39,SUM(CB39,CL39)))</f>
        <v>0</v>
      </c>
      <c r="CJ39" s="110">
        <f t="shared" ref="CJ39:CJ43" si="260">IF(CH$1="","",SUM(CH39:CI39))</f>
        <v>0</v>
      </c>
      <c r="CK39" s="56"/>
      <c r="CL39" s="56"/>
      <c r="CM39" s="147"/>
      <c r="CN39" s="361"/>
      <c r="CO39" s="79">
        <f t="shared" ref="CO39:CO43" si="261">IF(CQ$1="Rejected",CH39,IF(CR39="",CH39,SUM(CH39,CR39)))</f>
        <v>0</v>
      </c>
      <c r="CP39" s="79">
        <f t="shared" ref="CP39:CP43" si="262">IF(CQ$1="Rejected",CI39,IF(CS39="",CI39,SUM(CI39,CS39)))</f>
        <v>0</v>
      </c>
      <c r="CQ39" s="110">
        <f t="shared" ref="CQ39:CQ43" si="263">IF(CO$1="","",SUM(CO39:CP39))</f>
        <v>0</v>
      </c>
      <c r="CR39" s="56"/>
      <c r="CS39" s="56"/>
      <c r="CT39" s="147"/>
      <c r="CU39" s="361"/>
      <c r="CV39" s="79">
        <f t="shared" ref="CV39:CV43" si="264">IF(CX$1="Rejected",CO39,IF(CY39="",CO39,SUM(CO39,CY39)))</f>
        <v>0</v>
      </c>
      <c r="CW39" s="79">
        <f t="shared" ref="CW39:CW43" si="265">IF(CX$1="Rejected",CP39,IF(CZ39="",CP39,SUM(CP39,CZ39)))</f>
        <v>0</v>
      </c>
      <c r="CX39" s="110">
        <f t="shared" ref="CX39:CX43" si="266">IF(CV$1="","",SUM(CV39:CW39))</f>
        <v>0</v>
      </c>
      <c r="CY39" s="56"/>
      <c r="CZ39" s="56"/>
      <c r="DA39" s="147"/>
      <c r="DB39" s="361"/>
      <c r="DC39" s="79">
        <f t="shared" ref="DC39:DC43" si="267">IF(DE$1="Rejected",CV39,IF(DF39="",CV39,SUM(CV39,DF39)))</f>
        <v>0</v>
      </c>
      <c r="DD39" s="79">
        <f t="shared" ref="DD39:DD43" si="268">IF(DE$1="Rejected",CW39,IF(DG39="",CW39,SUM(CW39,DG39)))</f>
        <v>0</v>
      </c>
      <c r="DE39" s="110">
        <f t="shared" ref="DE39:DE43" si="269">IF(DC$1="","",SUM(DC39:DD39))</f>
        <v>0</v>
      </c>
      <c r="DF39" s="56"/>
      <c r="DG39" s="56"/>
      <c r="DH39" s="147"/>
      <c r="DI39" s="361"/>
      <c r="DJ39" s="79">
        <f t="shared" ref="DJ39:DJ43" si="270">IF(DL$1="Rejected",DC39,IF(DM39="",DC39,SUM(DC39,DM39)))</f>
        <v>0</v>
      </c>
      <c r="DK39" s="79">
        <f t="shared" ref="DK39:DK43" si="271">IF(DL$1="Rejected",DD39,IF(DN39="",DD39,SUM(DD39,DN39)))</f>
        <v>0</v>
      </c>
      <c r="DL39" s="110">
        <f t="shared" ref="DL39:DL43" si="272">IF(DJ$1="","",SUM(DJ39:DK39))</f>
        <v>0</v>
      </c>
      <c r="DM39" s="56"/>
      <c r="DN39" s="56"/>
      <c r="DO39" s="147"/>
      <c r="DP39" s="361"/>
      <c r="DQ39" s="79">
        <f t="shared" ref="DQ39:DQ43" si="273">IF(DS$1="Rejected",DJ39,IF(DT39="",DJ39,SUM(DJ39,DT39)))</f>
        <v>0</v>
      </c>
      <c r="DR39" s="79">
        <f t="shared" ref="DR39:DR43" si="274">IF(DS$1="Rejected",DK39,IF(DU39="",DK39,SUM(DK39,DU39)))</f>
        <v>0</v>
      </c>
      <c r="DS39" s="110">
        <f t="shared" ref="DS39:DS43" si="275">IF(DQ$1="","",SUM(DQ39:DR39))</f>
        <v>0</v>
      </c>
      <c r="DT39" s="56"/>
      <c r="DU39" s="56"/>
      <c r="DV39" s="147"/>
    </row>
    <row r="40" spans="1:126" x14ac:dyDescent="0.2">
      <c r="A40" s="121" t="s">
        <v>142</v>
      </c>
      <c r="B40" s="56"/>
      <c r="C40" s="56"/>
      <c r="D40" s="110">
        <f t="shared" si="224"/>
        <v>0</v>
      </c>
      <c r="E40" s="148" t="s">
        <v>36</v>
      </c>
      <c r="F40" s="18"/>
      <c r="G40" s="18"/>
      <c r="H40" s="361" t="s">
        <v>551</v>
      </c>
      <c r="I40" s="79">
        <f t="shared" si="225"/>
        <v>0</v>
      </c>
      <c r="J40" s="79">
        <f t="shared" si="226"/>
        <v>0</v>
      </c>
      <c r="K40" s="110">
        <f t="shared" si="227"/>
        <v>0</v>
      </c>
      <c r="L40" s="56"/>
      <c r="M40" s="56"/>
      <c r="N40" s="148"/>
      <c r="O40" s="361" t="s">
        <v>551</v>
      </c>
      <c r="P40" s="79">
        <f t="shared" si="228"/>
        <v>0</v>
      </c>
      <c r="Q40" s="79">
        <f t="shared" si="229"/>
        <v>0</v>
      </c>
      <c r="R40" s="110">
        <f t="shared" si="230"/>
        <v>0</v>
      </c>
      <c r="S40" s="56"/>
      <c r="T40" s="56"/>
      <c r="U40" s="148"/>
      <c r="V40" s="361"/>
      <c r="W40" s="79">
        <f t="shared" si="231"/>
        <v>0</v>
      </c>
      <c r="X40" s="79">
        <f t="shared" si="232"/>
        <v>0</v>
      </c>
      <c r="Y40" s="110">
        <f t="shared" si="233"/>
        <v>0</v>
      </c>
      <c r="Z40" s="56"/>
      <c r="AA40" s="56"/>
      <c r="AB40" s="148"/>
      <c r="AC40" s="361"/>
      <c r="AD40" s="79">
        <f t="shared" si="234"/>
        <v>0</v>
      </c>
      <c r="AE40" s="79">
        <f t="shared" si="235"/>
        <v>0</v>
      </c>
      <c r="AF40" s="110">
        <f t="shared" si="236"/>
        <v>0</v>
      </c>
      <c r="AG40" s="56"/>
      <c r="AH40" s="56"/>
      <c r="AI40" s="148"/>
      <c r="AJ40" s="361"/>
      <c r="AK40" s="79">
        <f t="shared" si="237"/>
        <v>0</v>
      </c>
      <c r="AL40" s="79">
        <f t="shared" si="238"/>
        <v>0</v>
      </c>
      <c r="AM40" s="110">
        <f t="shared" si="239"/>
        <v>0</v>
      </c>
      <c r="AN40" s="56"/>
      <c r="AO40" s="56"/>
      <c r="AP40" s="148"/>
      <c r="AQ40" s="361"/>
      <c r="AR40" s="79">
        <f t="shared" si="240"/>
        <v>0</v>
      </c>
      <c r="AS40" s="79">
        <f t="shared" si="241"/>
        <v>0</v>
      </c>
      <c r="AT40" s="110">
        <f t="shared" si="242"/>
        <v>0</v>
      </c>
      <c r="AU40" s="56"/>
      <c r="AV40" s="56"/>
      <c r="AW40" s="148"/>
      <c r="AX40" s="361"/>
      <c r="AY40" s="79">
        <f t="shared" si="243"/>
        <v>0</v>
      </c>
      <c r="AZ40" s="79">
        <f t="shared" si="244"/>
        <v>0</v>
      </c>
      <c r="BA40" s="110">
        <f t="shared" si="245"/>
        <v>0</v>
      </c>
      <c r="BB40" s="56"/>
      <c r="BC40" s="56"/>
      <c r="BD40" s="148"/>
      <c r="BE40" s="361"/>
      <c r="BF40" s="79">
        <f t="shared" si="246"/>
        <v>0</v>
      </c>
      <c r="BG40" s="79">
        <f t="shared" si="247"/>
        <v>0</v>
      </c>
      <c r="BH40" s="110">
        <f t="shared" si="248"/>
        <v>0</v>
      </c>
      <c r="BI40" s="56"/>
      <c r="BJ40" s="56"/>
      <c r="BK40" s="148"/>
      <c r="BL40" s="361"/>
      <c r="BM40" s="79">
        <f t="shared" si="249"/>
        <v>0</v>
      </c>
      <c r="BN40" s="79">
        <f t="shared" si="250"/>
        <v>0</v>
      </c>
      <c r="BO40" s="110">
        <f t="shared" si="251"/>
        <v>0</v>
      </c>
      <c r="BP40" s="56"/>
      <c r="BQ40" s="56"/>
      <c r="BR40" s="148"/>
      <c r="BS40" s="361"/>
      <c r="BT40" s="79">
        <f t="shared" si="252"/>
        <v>0</v>
      </c>
      <c r="BU40" s="79">
        <f t="shared" si="253"/>
        <v>0</v>
      </c>
      <c r="BV40" s="110">
        <f t="shared" si="254"/>
        <v>0</v>
      </c>
      <c r="BW40" s="56"/>
      <c r="BX40" s="56"/>
      <c r="BY40" s="148"/>
      <c r="BZ40" s="361"/>
      <c r="CA40" s="79">
        <f t="shared" si="255"/>
        <v>0</v>
      </c>
      <c r="CB40" s="79">
        <f t="shared" si="256"/>
        <v>0</v>
      </c>
      <c r="CC40" s="110">
        <f t="shared" si="257"/>
        <v>0</v>
      </c>
      <c r="CD40" s="56"/>
      <c r="CE40" s="56"/>
      <c r="CF40" s="148"/>
      <c r="CG40" s="361"/>
      <c r="CH40" s="79">
        <f t="shared" si="258"/>
        <v>0</v>
      </c>
      <c r="CI40" s="79">
        <f t="shared" si="259"/>
        <v>0</v>
      </c>
      <c r="CJ40" s="110">
        <f t="shared" si="260"/>
        <v>0</v>
      </c>
      <c r="CK40" s="56"/>
      <c r="CL40" s="56"/>
      <c r="CM40" s="148"/>
      <c r="CN40" s="361"/>
      <c r="CO40" s="79">
        <f t="shared" si="261"/>
        <v>0</v>
      </c>
      <c r="CP40" s="79">
        <f t="shared" si="262"/>
        <v>0</v>
      </c>
      <c r="CQ40" s="110">
        <f t="shared" si="263"/>
        <v>0</v>
      </c>
      <c r="CR40" s="56"/>
      <c r="CS40" s="56"/>
      <c r="CT40" s="148"/>
      <c r="CU40" s="361"/>
      <c r="CV40" s="79">
        <f t="shared" si="264"/>
        <v>0</v>
      </c>
      <c r="CW40" s="79">
        <f t="shared" si="265"/>
        <v>0</v>
      </c>
      <c r="CX40" s="110">
        <f t="shared" si="266"/>
        <v>0</v>
      </c>
      <c r="CY40" s="56"/>
      <c r="CZ40" s="56"/>
      <c r="DA40" s="148"/>
      <c r="DB40" s="361"/>
      <c r="DC40" s="79">
        <f t="shared" si="267"/>
        <v>0</v>
      </c>
      <c r="DD40" s="79">
        <f t="shared" si="268"/>
        <v>0</v>
      </c>
      <c r="DE40" s="110">
        <f t="shared" si="269"/>
        <v>0</v>
      </c>
      <c r="DF40" s="56"/>
      <c r="DG40" s="56"/>
      <c r="DH40" s="148"/>
      <c r="DI40" s="361"/>
      <c r="DJ40" s="79">
        <f t="shared" si="270"/>
        <v>0</v>
      </c>
      <c r="DK40" s="79">
        <f t="shared" si="271"/>
        <v>0</v>
      </c>
      <c r="DL40" s="110">
        <f t="shared" si="272"/>
        <v>0</v>
      </c>
      <c r="DM40" s="56"/>
      <c r="DN40" s="56"/>
      <c r="DO40" s="148"/>
      <c r="DP40" s="361"/>
      <c r="DQ40" s="79">
        <f t="shared" si="273"/>
        <v>0</v>
      </c>
      <c r="DR40" s="79">
        <f t="shared" si="274"/>
        <v>0</v>
      </c>
      <c r="DS40" s="110">
        <f t="shared" si="275"/>
        <v>0</v>
      </c>
      <c r="DT40" s="56"/>
      <c r="DU40" s="56"/>
      <c r="DV40" s="148"/>
    </row>
    <row r="41" spans="1:126" x14ac:dyDescent="0.2">
      <c r="A41" s="121" t="s">
        <v>142</v>
      </c>
      <c r="B41" s="56"/>
      <c r="C41" s="56"/>
      <c r="D41" s="110">
        <f t="shared" si="224"/>
        <v>0</v>
      </c>
      <c r="E41" s="148"/>
      <c r="F41" s="22"/>
      <c r="G41" s="22"/>
      <c r="H41" s="361" t="s">
        <v>551</v>
      </c>
      <c r="I41" s="79">
        <f t="shared" si="225"/>
        <v>0</v>
      </c>
      <c r="J41" s="79">
        <f t="shared" si="226"/>
        <v>0</v>
      </c>
      <c r="K41" s="110">
        <f t="shared" si="227"/>
        <v>0</v>
      </c>
      <c r="L41" s="56"/>
      <c r="M41" s="56"/>
      <c r="N41" s="148"/>
      <c r="O41" s="361" t="s">
        <v>551</v>
      </c>
      <c r="P41" s="79">
        <f t="shared" si="228"/>
        <v>0</v>
      </c>
      <c r="Q41" s="79">
        <f t="shared" si="229"/>
        <v>0</v>
      </c>
      <c r="R41" s="110">
        <f t="shared" si="230"/>
        <v>0</v>
      </c>
      <c r="S41" s="56"/>
      <c r="T41" s="56"/>
      <c r="U41" s="148"/>
      <c r="V41" s="361"/>
      <c r="W41" s="79">
        <f t="shared" si="231"/>
        <v>0</v>
      </c>
      <c r="X41" s="79">
        <f t="shared" si="232"/>
        <v>0</v>
      </c>
      <c r="Y41" s="110">
        <f t="shared" si="233"/>
        <v>0</v>
      </c>
      <c r="Z41" s="56"/>
      <c r="AA41" s="56"/>
      <c r="AB41" s="148"/>
      <c r="AC41" s="361"/>
      <c r="AD41" s="79">
        <f t="shared" si="234"/>
        <v>0</v>
      </c>
      <c r="AE41" s="79">
        <f t="shared" si="235"/>
        <v>0</v>
      </c>
      <c r="AF41" s="110">
        <f t="shared" si="236"/>
        <v>0</v>
      </c>
      <c r="AG41" s="56"/>
      <c r="AH41" s="56"/>
      <c r="AI41" s="148"/>
      <c r="AJ41" s="361"/>
      <c r="AK41" s="79">
        <f t="shared" si="237"/>
        <v>0</v>
      </c>
      <c r="AL41" s="79">
        <f t="shared" si="238"/>
        <v>0</v>
      </c>
      <c r="AM41" s="110">
        <f t="shared" si="239"/>
        <v>0</v>
      </c>
      <c r="AN41" s="56"/>
      <c r="AO41" s="56"/>
      <c r="AP41" s="148"/>
      <c r="AQ41" s="361"/>
      <c r="AR41" s="79">
        <f t="shared" si="240"/>
        <v>0</v>
      </c>
      <c r="AS41" s="79">
        <f t="shared" si="241"/>
        <v>0</v>
      </c>
      <c r="AT41" s="110">
        <f t="shared" si="242"/>
        <v>0</v>
      </c>
      <c r="AU41" s="56"/>
      <c r="AV41" s="56"/>
      <c r="AW41" s="148"/>
      <c r="AX41" s="361"/>
      <c r="AY41" s="79">
        <f t="shared" si="243"/>
        <v>0</v>
      </c>
      <c r="AZ41" s="79">
        <f t="shared" si="244"/>
        <v>0</v>
      </c>
      <c r="BA41" s="110">
        <f t="shared" si="245"/>
        <v>0</v>
      </c>
      <c r="BB41" s="56"/>
      <c r="BC41" s="56"/>
      <c r="BD41" s="148"/>
      <c r="BE41" s="361"/>
      <c r="BF41" s="79">
        <f t="shared" si="246"/>
        <v>0</v>
      </c>
      <c r="BG41" s="79">
        <f t="shared" si="247"/>
        <v>0</v>
      </c>
      <c r="BH41" s="110">
        <f t="shared" si="248"/>
        <v>0</v>
      </c>
      <c r="BI41" s="56"/>
      <c r="BJ41" s="56"/>
      <c r="BK41" s="148"/>
      <c r="BL41" s="361"/>
      <c r="BM41" s="79">
        <f t="shared" si="249"/>
        <v>0</v>
      </c>
      <c r="BN41" s="79">
        <f t="shared" si="250"/>
        <v>0</v>
      </c>
      <c r="BO41" s="110">
        <f t="shared" si="251"/>
        <v>0</v>
      </c>
      <c r="BP41" s="56"/>
      <c r="BQ41" s="56"/>
      <c r="BR41" s="148"/>
      <c r="BS41" s="361"/>
      <c r="BT41" s="79">
        <f t="shared" si="252"/>
        <v>0</v>
      </c>
      <c r="BU41" s="79">
        <f t="shared" si="253"/>
        <v>0</v>
      </c>
      <c r="BV41" s="110">
        <f t="shared" si="254"/>
        <v>0</v>
      </c>
      <c r="BW41" s="56"/>
      <c r="BX41" s="56"/>
      <c r="BY41" s="148"/>
      <c r="BZ41" s="361"/>
      <c r="CA41" s="79">
        <f t="shared" si="255"/>
        <v>0</v>
      </c>
      <c r="CB41" s="79">
        <f t="shared" si="256"/>
        <v>0</v>
      </c>
      <c r="CC41" s="110">
        <f t="shared" si="257"/>
        <v>0</v>
      </c>
      <c r="CD41" s="56"/>
      <c r="CE41" s="56"/>
      <c r="CF41" s="148"/>
      <c r="CG41" s="361"/>
      <c r="CH41" s="79">
        <f t="shared" si="258"/>
        <v>0</v>
      </c>
      <c r="CI41" s="79">
        <f t="shared" si="259"/>
        <v>0</v>
      </c>
      <c r="CJ41" s="110">
        <f t="shared" si="260"/>
        <v>0</v>
      </c>
      <c r="CK41" s="56"/>
      <c r="CL41" s="56"/>
      <c r="CM41" s="148"/>
      <c r="CN41" s="361"/>
      <c r="CO41" s="79">
        <f t="shared" si="261"/>
        <v>0</v>
      </c>
      <c r="CP41" s="79">
        <f t="shared" si="262"/>
        <v>0</v>
      </c>
      <c r="CQ41" s="110">
        <f t="shared" si="263"/>
        <v>0</v>
      </c>
      <c r="CR41" s="56"/>
      <c r="CS41" s="56"/>
      <c r="CT41" s="148"/>
      <c r="CU41" s="361"/>
      <c r="CV41" s="79">
        <f t="shared" si="264"/>
        <v>0</v>
      </c>
      <c r="CW41" s="79">
        <f t="shared" si="265"/>
        <v>0</v>
      </c>
      <c r="CX41" s="110">
        <f t="shared" si="266"/>
        <v>0</v>
      </c>
      <c r="CY41" s="56"/>
      <c r="CZ41" s="56"/>
      <c r="DA41" s="148"/>
      <c r="DB41" s="361"/>
      <c r="DC41" s="79">
        <f t="shared" si="267"/>
        <v>0</v>
      </c>
      <c r="DD41" s="79">
        <f t="shared" si="268"/>
        <v>0</v>
      </c>
      <c r="DE41" s="110">
        <f t="shared" si="269"/>
        <v>0</v>
      </c>
      <c r="DF41" s="56"/>
      <c r="DG41" s="56"/>
      <c r="DH41" s="148"/>
      <c r="DI41" s="361"/>
      <c r="DJ41" s="79">
        <f t="shared" si="270"/>
        <v>0</v>
      </c>
      <c r="DK41" s="79">
        <f t="shared" si="271"/>
        <v>0</v>
      </c>
      <c r="DL41" s="110">
        <f t="shared" si="272"/>
        <v>0</v>
      </c>
      <c r="DM41" s="56"/>
      <c r="DN41" s="56"/>
      <c r="DO41" s="148"/>
      <c r="DP41" s="361"/>
      <c r="DQ41" s="79">
        <f t="shared" si="273"/>
        <v>0</v>
      </c>
      <c r="DR41" s="79">
        <f t="shared" si="274"/>
        <v>0</v>
      </c>
      <c r="DS41" s="110">
        <f t="shared" si="275"/>
        <v>0</v>
      </c>
      <c r="DT41" s="56"/>
      <c r="DU41" s="56"/>
      <c r="DV41" s="148"/>
    </row>
    <row r="42" spans="1:126" x14ac:dyDescent="0.2">
      <c r="A42" s="121" t="s">
        <v>142</v>
      </c>
      <c r="B42" s="56"/>
      <c r="C42" s="56"/>
      <c r="D42" s="110">
        <f t="shared" si="224"/>
        <v>0</v>
      </c>
      <c r="E42" s="148"/>
      <c r="F42" s="18"/>
      <c r="G42" s="18"/>
      <c r="H42" s="361" t="s">
        <v>551</v>
      </c>
      <c r="I42" s="79">
        <f t="shared" si="225"/>
        <v>0</v>
      </c>
      <c r="J42" s="79">
        <f t="shared" si="226"/>
        <v>0</v>
      </c>
      <c r="K42" s="110">
        <f t="shared" si="227"/>
        <v>0</v>
      </c>
      <c r="L42" s="56"/>
      <c r="M42" s="56"/>
      <c r="N42" s="148"/>
      <c r="O42" s="361" t="s">
        <v>551</v>
      </c>
      <c r="P42" s="79">
        <f t="shared" si="228"/>
        <v>0</v>
      </c>
      <c r="Q42" s="79">
        <f t="shared" si="229"/>
        <v>0</v>
      </c>
      <c r="R42" s="110">
        <f t="shared" si="230"/>
        <v>0</v>
      </c>
      <c r="S42" s="56"/>
      <c r="T42" s="56"/>
      <c r="U42" s="148"/>
      <c r="V42" s="361"/>
      <c r="W42" s="79">
        <f t="shared" si="231"/>
        <v>0</v>
      </c>
      <c r="X42" s="79">
        <f t="shared" si="232"/>
        <v>0</v>
      </c>
      <c r="Y42" s="110">
        <f t="shared" si="233"/>
        <v>0</v>
      </c>
      <c r="Z42" s="56"/>
      <c r="AA42" s="56"/>
      <c r="AB42" s="148"/>
      <c r="AC42" s="361"/>
      <c r="AD42" s="79">
        <f t="shared" si="234"/>
        <v>0</v>
      </c>
      <c r="AE42" s="79">
        <f t="shared" si="235"/>
        <v>0</v>
      </c>
      <c r="AF42" s="110">
        <f t="shared" si="236"/>
        <v>0</v>
      </c>
      <c r="AG42" s="56"/>
      <c r="AH42" s="56"/>
      <c r="AI42" s="148"/>
      <c r="AJ42" s="361"/>
      <c r="AK42" s="79">
        <f t="shared" si="237"/>
        <v>0</v>
      </c>
      <c r="AL42" s="79">
        <f t="shared" si="238"/>
        <v>0</v>
      </c>
      <c r="AM42" s="110">
        <f t="shared" si="239"/>
        <v>0</v>
      </c>
      <c r="AN42" s="56"/>
      <c r="AO42" s="56"/>
      <c r="AP42" s="148"/>
      <c r="AQ42" s="361"/>
      <c r="AR42" s="79">
        <f t="shared" si="240"/>
        <v>0</v>
      </c>
      <c r="AS42" s="79">
        <f t="shared" si="241"/>
        <v>0</v>
      </c>
      <c r="AT42" s="110">
        <f t="shared" si="242"/>
        <v>0</v>
      </c>
      <c r="AU42" s="56"/>
      <c r="AV42" s="56"/>
      <c r="AW42" s="148"/>
      <c r="AX42" s="361"/>
      <c r="AY42" s="79">
        <f t="shared" si="243"/>
        <v>0</v>
      </c>
      <c r="AZ42" s="79">
        <f t="shared" si="244"/>
        <v>0</v>
      </c>
      <c r="BA42" s="110">
        <f t="shared" si="245"/>
        <v>0</v>
      </c>
      <c r="BB42" s="56"/>
      <c r="BC42" s="56"/>
      <c r="BD42" s="148"/>
      <c r="BE42" s="361"/>
      <c r="BF42" s="79">
        <f t="shared" si="246"/>
        <v>0</v>
      </c>
      <c r="BG42" s="79">
        <f t="shared" si="247"/>
        <v>0</v>
      </c>
      <c r="BH42" s="110">
        <f t="shared" si="248"/>
        <v>0</v>
      </c>
      <c r="BI42" s="56"/>
      <c r="BJ42" s="56"/>
      <c r="BK42" s="148"/>
      <c r="BL42" s="361"/>
      <c r="BM42" s="79">
        <f t="shared" si="249"/>
        <v>0</v>
      </c>
      <c r="BN42" s="79">
        <f t="shared" si="250"/>
        <v>0</v>
      </c>
      <c r="BO42" s="110">
        <f t="shared" si="251"/>
        <v>0</v>
      </c>
      <c r="BP42" s="56"/>
      <c r="BQ42" s="56"/>
      <c r="BR42" s="148"/>
      <c r="BS42" s="361"/>
      <c r="BT42" s="79">
        <f t="shared" si="252"/>
        <v>0</v>
      </c>
      <c r="BU42" s="79">
        <f t="shared" si="253"/>
        <v>0</v>
      </c>
      <c r="BV42" s="110">
        <f t="shared" si="254"/>
        <v>0</v>
      </c>
      <c r="BW42" s="56"/>
      <c r="BX42" s="56"/>
      <c r="BY42" s="148"/>
      <c r="BZ42" s="361"/>
      <c r="CA42" s="79">
        <f t="shared" si="255"/>
        <v>0</v>
      </c>
      <c r="CB42" s="79">
        <f t="shared" si="256"/>
        <v>0</v>
      </c>
      <c r="CC42" s="110">
        <f t="shared" si="257"/>
        <v>0</v>
      </c>
      <c r="CD42" s="56"/>
      <c r="CE42" s="56"/>
      <c r="CF42" s="148"/>
      <c r="CG42" s="361"/>
      <c r="CH42" s="79">
        <f t="shared" si="258"/>
        <v>0</v>
      </c>
      <c r="CI42" s="79">
        <f t="shared" si="259"/>
        <v>0</v>
      </c>
      <c r="CJ42" s="110">
        <f t="shared" si="260"/>
        <v>0</v>
      </c>
      <c r="CK42" s="56"/>
      <c r="CL42" s="56"/>
      <c r="CM42" s="148"/>
      <c r="CN42" s="361"/>
      <c r="CO42" s="79">
        <f t="shared" si="261"/>
        <v>0</v>
      </c>
      <c r="CP42" s="79">
        <f t="shared" si="262"/>
        <v>0</v>
      </c>
      <c r="CQ42" s="110">
        <f t="shared" si="263"/>
        <v>0</v>
      </c>
      <c r="CR42" s="56"/>
      <c r="CS42" s="56"/>
      <c r="CT42" s="148"/>
      <c r="CU42" s="361"/>
      <c r="CV42" s="79">
        <f t="shared" si="264"/>
        <v>0</v>
      </c>
      <c r="CW42" s="79">
        <f t="shared" si="265"/>
        <v>0</v>
      </c>
      <c r="CX42" s="110">
        <f t="shared" si="266"/>
        <v>0</v>
      </c>
      <c r="CY42" s="56"/>
      <c r="CZ42" s="56"/>
      <c r="DA42" s="148"/>
      <c r="DB42" s="361"/>
      <c r="DC42" s="79">
        <f t="shared" si="267"/>
        <v>0</v>
      </c>
      <c r="DD42" s="79">
        <f t="shared" si="268"/>
        <v>0</v>
      </c>
      <c r="DE42" s="110">
        <f t="shared" si="269"/>
        <v>0</v>
      </c>
      <c r="DF42" s="56"/>
      <c r="DG42" s="56"/>
      <c r="DH42" s="148"/>
      <c r="DI42" s="361"/>
      <c r="DJ42" s="79">
        <f t="shared" si="270"/>
        <v>0</v>
      </c>
      <c r="DK42" s="79">
        <f t="shared" si="271"/>
        <v>0</v>
      </c>
      <c r="DL42" s="110">
        <f t="shared" si="272"/>
        <v>0</v>
      </c>
      <c r="DM42" s="56"/>
      <c r="DN42" s="56"/>
      <c r="DO42" s="148"/>
      <c r="DP42" s="361"/>
      <c r="DQ42" s="79">
        <f t="shared" si="273"/>
        <v>0</v>
      </c>
      <c r="DR42" s="79">
        <f t="shared" si="274"/>
        <v>0</v>
      </c>
      <c r="DS42" s="110">
        <f t="shared" si="275"/>
        <v>0</v>
      </c>
      <c r="DT42" s="56"/>
      <c r="DU42" s="56"/>
      <c r="DV42" s="148"/>
    </row>
    <row r="43" spans="1:126" x14ac:dyDescent="0.2">
      <c r="A43" s="121" t="s">
        <v>142</v>
      </c>
      <c r="B43" s="56"/>
      <c r="C43" s="56"/>
      <c r="D43" s="110">
        <f t="shared" si="224"/>
        <v>0</v>
      </c>
      <c r="E43" s="148"/>
      <c r="F43" s="18"/>
      <c r="G43" s="18"/>
      <c r="H43" s="361" t="s">
        <v>551</v>
      </c>
      <c r="I43" s="79">
        <f t="shared" si="225"/>
        <v>0</v>
      </c>
      <c r="J43" s="79">
        <f t="shared" si="226"/>
        <v>0</v>
      </c>
      <c r="K43" s="110">
        <f t="shared" si="227"/>
        <v>0</v>
      </c>
      <c r="L43" s="56"/>
      <c r="M43" s="56"/>
      <c r="N43" s="148"/>
      <c r="O43" s="361" t="s">
        <v>551</v>
      </c>
      <c r="P43" s="79">
        <f t="shared" si="228"/>
        <v>0</v>
      </c>
      <c r="Q43" s="79">
        <f t="shared" si="229"/>
        <v>0</v>
      </c>
      <c r="R43" s="110">
        <f t="shared" si="230"/>
        <v>0</v>
      </c>
      <c r="S43" s="56"/>
      <c r="T43" s="56"/>
      <c r="U43" s="148"/>
      <c r="V43" s="361"/>
      <c r="W43" s="79">
        <f t="shared" si="231"/>
        <v>0</v>
      </c>
      <c r="X43" s="79">
        <f t="shared" si="232"/>
        <v>0</v>
      </c>
      <c r="Y43" s="110">
        <f t="shared" si="233"/>
        <v>0</v>
      </c>
      <c r="Z43" s="56"/>
      <c r="AA43" s="56"/>
      <c r="AB43" s="148"/>
      <c r="AC43" s="361"/>
      <c r="AD43" s="79">
        <f t="shared" si="234"/>
        <v>0</v>
      </c>
      <c r="AE43" s="79">
        <f t="shared" si="235"/>
        <v>0</v>
      </c>
      <c r="AF43" s="110">
        <f t="shared" si="236"/>
        <v>0</v>
      </c>
      <c r="AG43" s="56"/>
      <c r="AH43" s="56"/>
      <c r="AI43" s="148"/>
      <c r="AJ43" s="361"/>
      <c r="AK43" s="79">
        <f t="shared" si="237"/>
        <v>0</v>
      </c>
      <c r="AL43" s="79">
        <f t="shared" si="238"/>
        <v>0</v>
      </c>
      <c r="AM43" s="110">
        <f t="shared" si="239"/>
        <v>0</v>
      </c>
      <c r="AN43" s="56"/>
      <c r="AO43" s="56"/>
      <c r="AP43" s="148"/>
      <c r="AQ43" s="361"/>
      <c r="AR43" s="79">
        <f t="shared" si="240"/>
        <v>0</v>
      </c>
      <c r="AS43" s="79">
        <f t="shared" si="241"/>
        <v>0</v>
      </c>
      <c r="AT43" s="110">
        <f t="shared" si="242"/>
        <v>0</v>
      </c>
      <c r="AU43" s="56"/>
      <c r="AV43" s="56"/>
      <c r="AW43" s="148"/>
      <c r="AX43" s="361"/>
      <c r="AY43" s="79">
        <f t="shared" si="243"/>
        <v>0</v>
      </c>
      <c r="AZ43" s="79">
        <f t="shared" si="244"/>
        <v>0</v>
      </c>
      <c r="BA43" s="110">
        <f t="shared" si="245"/>
        <v>0</v>
      </c>
      <c r="BB43" s="56"/>
      <c r="BC43" s="56"/>
      <c r="BD43" s="148"/>
      <c r="BE43" s="361"/>
      <c r="BF43" s="79">
        <f t="shared" si="246"/>
        <v>0</v>
      </c>
      <c r="BG43" s="79">
        <f t="shared" si="247"/>
        <v>0</v>
      </c>
      <c r="BH43" s="110">
        <f t="shared" si="248"/>
        <v>0</v>
      </c>
      <c r="BI43" s="56"/>
      <c r="BJ43" s="56"/>
      <c r="BK43" s="148"/>
      <c r="BL43" s="361"/>
      <c r="BM43" s="79">
        <f t="shared" si="249"/>
        <v>0</v>
      </c>
      <c r="BN43" s="79">
        <f t="shared" si="250"/>
        <v>0</v>
      </c>
      <c r="BO43" s="110">
        <f t="shared" si="251"/>
        <v>0</v>
      </c>
      <c r="BP43" s="56"/>
      <c r="BQ43" s="56"/>
      <c r="BR43" s="148"/>
      <c r="BS43" s="361"/>
      <c r="BT43" s="79">
        <f t="shared" si="252"/>
        <v>0</v>
      </c>
      <c r="BU43" s="79">
        <f t="shared" si="253"/>
        <v>0</v>
      </c>
      <c r="BV43" s="110">
        <f t="shared" si="254"/>
        <v>0</v>
      </c>
      <c r="BW43" s="56"/>
      <c r="BX43" s="56"/>
      <c r="BY43" s="148"/>
      <c r="BZ43" s="361"/>
      <c r="CA43" s="79">
        <f t="shared" si="255"/>
        <v>0</v>
      </c>
      <c r="CB43" s="79">
        <f t="shared" si="256"/>
        <v>0</v>
      </c>
      <c r="CC43" s="110">
        <f t="shared" si="257"/>
        <v>0</v>
      </c>
      <c r="CD43" s="56"/>
      <c r="CE43" s="56"/>
      <c r="CF43" s="148"/>
      <c r="CG43" s="361"/>
      <c r="CH43" s="79">
        <f t="shared" si="258"/>
        <v>0</v>
      </c>
      <c r="CI43" s="79">
        <f t="shared" si="259"/>
        <v>0</v>
      </c>
      <c r="CJ43" s="110">
        <f t="shared" si="260"/>
        <v>0</v>
      </c>
      <c r="CK43" s="56"/>
      <c r="CL43" s="56"/>
      <c r="CM43" s="148"/>
      <c r="CN43" s="361"/>
      <c r="CO43" s="79">
        <f t="shared" si="261"/>
        <v>0</v>
      </c>
      <c r="CP43" s="79">
        <f t="shared" si="262"/>
        <v>0</v>
      </c>
      <c r="CQ43" s="110">
        <f t="shared" si="263"/>
        <v>0</v>
      </c>
      <c r="CR43" s="56"/>
      <c r="CS43" s="56"/>
      <c r="CT43" s="148"/>
      <c r="CU43" s="361"/>
      <c r="CV43" s="79">
        <f t="shared" si="264"/>
        <v>0</v>
      </c>
      <c r="CW43" s="79">
        <f t="shared" si="265"/>
        <v>0</v>
      </c>
      <c r="CX43" s="110">
        <f t="shared" si="266"/>
        <v>0</v>
      </c>
      <c r="CY43" s="56"/>
      <c r="CZ43" s="56"/>
      <c r="DA43" s="148"/>
      <c r="DB43" s="361"/>
      <c r="DC43" s="79">
        <f t="shared" si="267"/>
        <v>0</v>
      </c>
      <c r="DD43" s="79">
        <f t="shared" si="268"/>
        <v>0</v>
      </c>
      <c r="DE43" s="110">
        <f t="shared" si="269"/>
        <v>0</v>
      </c>
      <c r="DF43" s="56"/>
      <c r="DG43" s="56"/>
      <c r="DH43" s="148"/>
      <c r="DI43" s="361"/>
      <c r="DJ43" s="79">
        <f t="shared" si="270"/>
        <v>0</v>
      </c>
      <c r="DK43" s="79">
        <f t="shared" si="271"/>
        <v>0</v>
      </c>
      <c r="DL43" s="110">
        <f t="shared" si="272"/>
        <v>0</v>
      </c>
      <c r="DM43" s="56"/>
      <c r="DN43" s="56"/>
      <c r="DO43" s="148"/>
      <c r="DP43" s="361"/>
      <c r="DQ43" s="79">
        <f t="shared" si="273"/>
        <v>0</v>
      </c>
      <c r="DR43" s="79">
        <f t="shared" si="274"/>
        <v>0</v>
      </c>
      <c r="DS43" s="110">
        <f t="shared" si="275"/>
        <v>0</v>
      </c>
      <c r="DT43" s="56"/>
      <c r="DU43" s="56"/>
      <c r="DV43" s="148"/>
    </row>
    <row r="44" spans="1:126" s="26" customFormat="1" ht="15" x14ac:dyDescent="0.25">
      <c r="A44" s="134" t="s">
        <v>536</v>
      </c>
      <c r="B44" s="133">
        <f>SUM(B39:B43)</f>
        <v>0</v>
      </c>
      <c r="C44" s="133">
        <f>SUM(C39:C43)</f>
        <v>0</v>
      </c>
      <c r="D44" s="133">
        <f>SUM(D39:D43)</f>
        <v>0</v>
      </c>
      <c r="E44" s="132" t="s">
        <v>522</v>
      </c>
      <c r="F44" s="18"/>
      <c r="G44" s="18"/>
      <c r="H44" s="361" t="s">
        <v>552</v>
      </c>
      <c r="I44" s="133">
        <f>IF(I$1=" ","",SUM(I39:I43))</f>
        <v>0</v>
      </c>
      <c r="J44" s="133">
        <f>IF(I$1=" ","",SUM(J39:J43))</f>
        <v>0</v>
      </c>
      <c r="K44" s="133">
        <f>IF(I$1="","",SUM(I44:J44))</f>
        <v>0</v>
      </c>
      <c r="L44" s="133">
        <f>IF(I$1="","",SUMIF($H38:$H44,MID($H44,3,10),L38:L44))</f>
        <v>0</v>
      </c>
      <c r="M44" s="133">
        <f>IF(I$1="","",SUMIF($H38:$H44,MID($H44,3,10),M38:M44))</f>
        <v>0</v>
      </c>
      <c r="N44" s="132"/>
      <c r="O44" s="361" t="s">
        <v>552</v>
      </c>
      <c r="P44" s="133">
        <f>IF(P$1=" ","",SUM(P39:P43))</f>
        <v>0</v>
      </c>
      <c r="Q44" s="133">
        <f>IF(P$1=" ","",SUM(Q39:Q43))</f>
        <v>0</v>
      </c>
      <c r="R44" s="133">
        <f>IF(P$1="","",SUM(P44:Q44))</f>
        <v>0</v>
      </c>
      <c r="S44" s="133">
        <f>IF(P$1="","",SUMIF($H38:$H44,MID($H44,3,10),S38:S44))</f>
        <v>0</v>
      </c>
      <c r="T44" s="133">
        <f>IF(P$1="","",SUMIF($H38:$H44,MID($H44,3,10),T38:T44))</f>
        <v>0</v>
      </c>
      <c r="U44" s="132"/>
      <c r="V44" s="361"/>
      <c r="W44" s="133">
        <f>IF(W$1=" ","",SUM(W39:W43))</f>
        <v>0</v>
      </c>
      <c r="X44" s="133">
        <f>IF(W$1=" ","",SUM(X39:X43))</f>
        <v>0</v>
      </c>
      <c r="Y44" s="133">
        <f>IF(W$1="","",SUM(W44:X44))</f>
        <v>0</v>
      </c>
      <c r="Z44" s="133">
        <f>IF(W$1="","",SUMIF($H38:$H44,MID($H44,3,10),Z38:Z44))</f>
        <v>0</v>
      </c>
      <c r="AA44" s="133">
        <f>IF(W$1="","",SUMIF($H38:$H44,MID($H44,3,10),AA38:AA44))</f>
        <v>0</v>
      </c>
      <c r="AB44" s="132"/>
      <c r="AC44" s="361"/>
      <c r="AD44" s="133">
        <f>IF(AD$1=" ","",SUM(AD39:AD43))</f>
        <v>0</v>
      </c>
      <c r="AE44" s="133">
        <f>IF(AD$1=" ","",SUM(AE39:AE43))</f>
        <v>0</v>
      </c>
      <c r="AF44" s="133">
        <f>IF(AD$1="","",SUM(AD44:AE44))</f>
        <v>0</v>
      </c>
      <c r="AG44" s="133">
        <f>IF(AD$1="","",SUMIF($H38:$H44,MID($H44,3,10),AG38:AG44))</f>
        <v>0</v>
      </c>
      <c r="AH44" s="133">
        <f>IF(AD$1="","",SUMIF($H38:$H44,MID($H44,3,10),AH38:AH44))</f>
        <v>0</v>
      </c>
      <c r="AI44" s="132"/>
      <c r="AJ44" s="361"/>
      <c r="AK44" s="133">
        <f>IF(AK$1=" ","",SUM(AK39:AK43))</f>
        <v>0</v>
      </c>
      <c r="AL44" s="133">
        <f>IF(AK$1=" ","",SUM(AL39:AL43))</f>
        <v>0</v>
      </c>
      <c r="AM44" s="133">
        <f>IF(AK$1="","",SUM(AK44:AL44))</f>
        <v>0</v>
      </c>
      <c r="AN44" s="133">
        <f>IF(AK$1="","",SUMIF($H38:$H44,MID($H44,3,10),AN38:AN44))</f>
        <v>0</v>
      </c>
      <c r="AO44" s="133">
        <f>IF(AK$1="","",SUMIF($H38:$H44,MID($H44,3,10),AO38:AO44))</f>
        <v>0</v>
      </c>
      <c r="AP44" s="132"/>
      <c r="AQ44" s="361"/>
      <c r="AR44" s="133">
        <f>IF(AR$1=" ","",SUM(AR39:AR43))</f>
        <v>0</v>
      </c>
      <c r="AS44" s="133">
        <f>IF(AR$1=" ","",SUM(AS39:AS43))</f>
        <v>0</v>
      </c>
      <c r="AT44" s="133">
        <f>IF(AR$1="","",SUM(AR44:AS44))</f>
        <v>0</v>
      </c>
      <c r="AU44" s="133">
        <f>IF(AR$1="","",SUMIF($H38:$H44,MID($H44,3,10),AU38:AU44))</f>
        <v>0</v>
      </c>
      <c r="AV44" s="133">
        <f>IF(AR$1="","",SUMIF($H38:$H44,MID($H44,3,10),AV38:AV44))</f>
        <v>0</v>
      </c>
      <c r="AW44" s="132"/>
      <c r="AX44" s="361"/>
      <c r="AY44" s="133">
        <f>IF(AY$1=" ","",SUM(AY39:AY43))</f>
        <v>0</v>
      </c>
      <c r="AZ44" s="133">
        <f>IF(AY$1=" ","",SUM(AZ39:AZ43))</f>
        <v>0</v>
      </c>
      <c r="BA44" s="133">
        <f>IF(AY$1="","",SUM(AY44:AZ44))</f>
        <v>0</v>
      </c>
      <c r="BB44" s="133">
        <f>IF(AY$1="","",SUMIF($H38:$H44,MID($H44,3,10),BB38:BB44))</f>
        <v>0</v>
      </c>
      <c r="BC44" s="133">
        <f>IF(AY$1="","",SUMIF($H38:$H44,MID($H44,3,10),BC38:BC44))</f>
        <v>0</v>
      </c>
      <c r="BD44" s="132"/>
      <c r="BE44" s="361"/>
      <c r="BF44" s="133">
        <f>IF(BF$1=" ","",SUM(BF39:BF43))</f>
        <v>0</v>
      </c>
      <c r="BG44" s="133">
        <f>IF(BF$1=" ","",SUM(BG39:BG43))</f>
        <v>0</v>
      </c>
      <c r="BH44" s="133">
        <f>IF(BF$1="","",SUM(BF44:BG44))</f>
        <v>0</v>
      </c>
      <c r="BI44" s="133">
        <f>IF(BF$1="","",SUMIF($H38:$H44,MID($H44,3,10),BI38:BI44))</f>
        <v>0</v>
      </c>
      <c r="BJ44" s="133">
        <f>IF(BF$1="","",SUMIF($H38:$H44,MID($H44,3,10),BJ38:BJ44))</f>
        <v>0</v>
      </c>
      <c r="BK44" s="132"/>
      <c r="BL44" s="361"/>
      <c r="BM44" s="133">
        <f>IF(BM$1=" ","",SUM(BM39:BM43))</f>
        <v>0</v>
      </c>
      <c r="BN44" s="133">
        <f>IF(BM$1=" ","",SUM(BN39:BN43))</f>
        <v>0</v>
      </c>
      <c r="BO44" s="133">
        <f>IF(BM$1="","",SUM(BM44:BN44))</f>
        <v>0</v>
      </c>
      <c r="BP44" s="133">
        <f>IF(BM$1="","",SUMIF($H38:$H44,MID($H44,3,10),BP38:BP44))</f>
        <v>0</v>
      </c>
      <c r="BQ44" s="133">
        <f>IF(BM$1="","",SUMIF($H38:$H44,MID($H44,3,10),BQ38:BQ44))</f>
        <v>0</v>
      </c>
      <c r="BR44" s="132"/>
      <c r="BS44" s="361"/>
      <c r="BT44" s="133">
        <f>IF(BT$1=" ","",SUM(BT39:BT43))</f>
        <v>0</v>
      </c>
      <c r="BU44" s="133">
        <f>IF(BT$1=" ","",SUM(BU39:BU43))</f>
        <v>0</v>
      </c>
      <c r="BV44" s="133">
        <f>IF(BT$1="","",SUM(BT44:BU44))</f>
        <v>0</v>
      </c>
      <c r="BW44" s="133">
        <f>IF(BT$1="","",SUMIF($H38:$H44,MID($H44,3,10),BW38:BW44))</f>
        <v>0</v>
      </c>
      <c r="BX44" s="133">
        <f>IF(BT$1="","",SUMIF($H38:$H44,MID($H44,3,10),BX38:BX44))</f>
        <v>0</v>
      </c>
      <c r="BY44" s="132"/>
      <c r="BZ44" s="361"/>
      <c r="CA44" s="133">
        <f>IF(CA$1=" ","",SUM(CA39:CA43))</f>
        <v>0</v>
      </c>
      <c r="CB44" s="133">
        <f>IF(CA$1=" ","",SUM(CB39:CB43))</f>
        <v>0</v>
      </c>
      <c r="CC44" s="133">
        <f>IF(CA$1="","",SUM(CA44:CB44))</f>
        <v>0</v>
      </c>
      <c r="CD44" s="133">
        <f>IF(CA$1="","",SUMIF($H38:$H44,MID($H44,3,10),CD38:CD44))</f>
        <v>0</v>
      </c>
      <c r="CE44" s="133">
        <f>IF(CA$1="","",SUMIF($H38:$H44,MID($H44,3,10),CE38:CE44))</f>
        <v>0</v>
      </c>
      <c r="CF44" s="132"/>
      <c r="CG44" s="361"/>
      <c r="CH44" s="133">
        <f>IF(CH$1=" ","",SUM(CH39:CH43))</f>
        <v>0</v>
      </c>
      <c r="CI44" s="133">
        <f>IF(CH$1=" ","",SUM(CI39:CI43))</f>
        <v>0</v>
      </c>
      <c r="CJ44" s="133">
        <f>IF(CH$1="","",SUM(CH44:CI44))</f>
        <v>0</v>
      </c>
      <c r="CK44" s="133">
        <f>IF(CH$1="","",SUMIF($H38:$H44,MID($H44,3,10),CK38:CK44))</f>
        <v>0</v>
      </c>
      <c r="CL44" s="133">
        <f>IF(CH$1="","",SUMIF($H38:$H44,MID($H44,3,10),CL38:CL44))</f>
        <v>0</v>
      </c>
      <c r="CM44" s="132"/>
      <c r="CN44" s="361"/>
      <c r="CO44" s="133">
        <f>IF(CO$1=" ","",SUM(CO39:CO43))</f>
        <v>0</v>
      </c>
      <c r="CP44" s="133">
        <f>IF(CO$1=" ","",SUM(CP39:CP43))</f>
        <v>0</v>
      </c>
      <c r="CQ44" s="133">
        <f>IF(CO$1="","",SUM(CO44:CP44))</f>
        <v>0</v>
      </c>
      <c r="CR44" s="133">
        <f>IF(CO$1="","",SUMIF($H38:$H44,MID($H44,3,10),CR38:CR44))</f>
        <v>0</v>
      </c>
      <c r="CS44" s="133">
        <f>IF(CO$1="","",SUMIF($H38:$H44,MID($H44,3,10),CS38:CS44))</f>
        <v>0</v>
      </c>
      <c r="CT44" s="132"/>
      <c r="CU44" s="361"/>
      <c r="CV44" s="133">
        <f>IF(CV$1=" ","",SUM(CV39:CV43))</f>
        <v>0</v>
      </c>
      <c r="CW44" s="133">
        <f>IF(CV$1=" ","",SUM(CW39:CW43))</f>
        <v>0</v>
      </c>
      <c r="CX44" s="133">
        <f>IF(CV$1="","",SUM(CV44:CW44))</f>
        <v>0</v>
      </c>
      <c r="CY44" s="133">
        <f>IF(CV$1="","",SUMIF($H38:$H44,MID($H44,3,10),CY38:CY44))</f>
        <v>0</v>
      </c>
      <c r="CZ44" s="133">
        <f>IF(CV$1="","",SUMIF($H38:$H44,MID($H44,3,10),CZ38:CZ44))</f>
        <v>0</v>
      </c>
      <c r="DA44" s="132"/>
      <c r="DB44" s="361"/>
      <c r="DC44" s="133">
        <f>IF(DC$1=" ","",SUM(DC39:DC43))</f>
        <v>0</v>
      </c>
      <c r="DD44" s="133">
        <f>IF(DC$1=" ","",SUM(DD39:DD43))</f>
        <v>0</v>
      </c>
      <c r="DE44" s="133">
        <f>IF(DC$1="","",SUM(DC44:DD44))</f>
        <v>0</v>
      </c>
      <c r="DF44" s="133">
        <f>IF(DC$1="","",SUMIF($H38:$H44,MID($H44,3,10),DF38:DF44))</f>
        <v>0</v>
      </c>
      <c r="DG44" s="133">
        <f>IF(DC$1="","",SUMIF($H38:$H44,MID($H44,3,10),DG38:DG44))</f>
        <v>0</v>
      </c>
      <c r="DH44" s="132"/>
      <c r="DI44" s="361"/>
      <c r="DJ44" s="133">
        <f>IF(DJ$1=" ","",SUM(DJ39:DJ43))</f>
        <v>0</v>
      </c>
      <c r="DK44" s="133">
        <f>IF(DJ$1=" ","",SUM(DK39:DK43))</f>
        <v>0</v>
      </c>
      <c r="DL44" s="133">
        <f>IF(DJ$1="","",SUM(DJ44:DK44))</f>
        <v>0</v>
      </c>
      <c r="DM44" s="133">
        <f>IF(DJ$1="","",SUMIF($H38:$H44,MID($H44,3,10),DM38:DM44))</f>
        <v>0</v>
      </c>
      <c r="DN44" s="133">
        <f>IF(DJ$1="","",SUMIF($H38:$H44,MID($H44,3,10),DN38:DN44))</f>
        <v>0</v>
      </c>
      <c r="DO44" s="132"/>
      <c r="DP44" s="361"/>
      <c r="DQ44" s="133">
        <f>IF(DQ$1=" ","",SUM(DQ39:DQ43))</f>
        <v>0</v>
      </c>
      <c r="DR44" s="133">
        <f>IF(DQ$1=" ","",SUM(DR39:DR43))</f>
        <v>0</v>
      </c>
      <c r="DS44" s="133">
        <f>IF(DQ$1="","",SUM(DQ44:DR44))</f>
        <v>0</v>
      </c>
      <c r="DT44" s="133">
        <f>IF(DQ$1="","",SUMIF($H38:$H44,MID($H44,3,10),DT38:DT44))</f>
        <v>0</v>
      </c>
      <c r="DU44" s="133">
        <f>IF(DQ$1="","",SUMIF($H38:$H44,MID($H44,3,10),DU38:DU44))</f>
        <v>0</v>
      </c>
      <c r="DV44" s="132"/>
    </row>
    <row r="45" spans="1:126" ht="14.25" customHeight="1" x14ac:dyDescent="0.2">
      <c r="A45" s="125" t="s">
        <v>537</v>
      </c>
      <c r="B45" s="118"/>
      <c r="C45" s="118"/>
      <c r="D45" s="118"/>
      <c r="E45" s="202"/>
      <c r="F45" s="18"/>
      <c r="G45" s="18"/>
      <c r="H45" s="361"/>
      <c r="I45" s="414"/>
      <c r="J45" s="414"/>
      <c r="K45" s="414"/>
      <c r="L45" s="414"/>
      <c r="M45" s="414"/>
      <c r="N45" s="202"/>
      <c r="O45" s="361"/>
      <c r="P45" s="414"/>
      <c r="Q45" s="414"/>
      <c r="R45" s="414"/>
      <c r="S45" s="414"/>
      <c r="T45" s="414"/>
      <c r="U45" s="202"/>
      <c r="V45" s="361"/>
      <c r="W45" s="414"/>
      <c r="X45" s="414"/>
      <c r="Y45" s="414"/>
      <c r="Z45" s="414"/>
      <c r="AA45" s="414"/>
      <c r="AB45" s="202"/>
      <c r="AC45" s="361"/>
      <c r="AD45" s="414"/>
      <c r="AE45" s="414"/>
      <c r="AF45" s="414"/>
      <c r="AG45" s="414"/>
      <c r="AH45" s="414"/>
      <c r="AI45" s="202"/>
      <c r="AJ45" s="361"/>
      <c r="AK45" s="414"/>
      <c r="AL45" s="414"/>
      <c r="AM45" s="414"/>
      <c r="AN45" s="414"/>
      <c r="AO45" s="414"/>
      <c r="AP45" s="202"/>
      <c r="AQ45" s="361"/>
      <c r="AR45" s="414"/>
      <c r="AS45" s="414"/>
      <c r="AT45" s="414"/>
      <c r="AU45" s="414"/>
      <c r="AV45" s="414"/>
      <c r="AW45" s="202"/>
      <c r="AX45" s="361"/>
      <c r="AY45" s="414"/>
      <c r="AZ45" s="414"/>
      <c r="BA45" s="414"/>
      <c r="BB45" s="414"/>
      <c r="BC45" s="414"/>
      <c r="BD45" s="202"/>
      <c r="BE45" s="361"/>
      <c r="BF45" s="414"/>
      <c r="BG45" s="414"/>
      <c r="BH45" s="414"/>
      <c r="BI45" s="414"/>
      <c r="BJ45" s="414"/>
      <c r="BK45" s="202"/>
      <c r="BL45" s="361"/>
      <c r="BM45" s="414"/>
      <c r="BN45" s="414"/>
      <c r="BO45" s="414"/>
      <c r="BP45" s="414"/>
      <c r="BQ45" s="414"/>
      <c r="BR45" s="202"/>
      <c r="BS45" s="361"/>
      <c r="BT45" s="414"/>
      <c r="BU45" s="414"/>
      <c r="BV45" s="414"/>
      <c r="BW45" s="414"/>
      <c r="BX45" s="414"/>
      <c r="BY45" s="202"/>
      <c r="BZ45" s="361"/>
      <c r="CA45" s="414"/>
      <c r="CB45" s="414"/>
      <c r="CC45" s="414"/>
      <c r="CD45" s="414"/>
      <c r="CE45" s="414"/>
      <c r="CF45" s="202"/>
      <c r="CG45" s="361"/>
      <c r="CH45" s="414"/>
      <c r="CI45" s="414"/>
      <c r="CJ45" s="414"/>
      <c r="CK45" s="414"/>
      <c r="CL45" s="414"/>
      <c r="CM45" s="202"/>
      <c r="CN45" s="361"/>
      <c r="CO45" s="414"/>
      <c r="CP45" s="414"/>
      <c r="CQ45" s="414"/>
      <c r="CR45" s="414"/>
      <c r="CS45" s="414"/>
      <c r="CT45" s="202"/>
      <c r="CU45" s="361"/>
      <c r="CV45" s="414"/>
      <c r="CW45" s="414"/>
      <c r="CX45" s="414"/>
      <c r="CY45" s="414"/>
      <c r="CZ45" s="414"/>
      <c r="DA45" s="202"/>
      <c r="DB45" s="361"/>
      <c r="DC45" s="414"/>
      <c r="DD45" s="414"/>
      <c r="DE45" s="414"/>
      <c r="DF45" s="414"/>
      <c r="DG45" s="414"/>
      <c r="DH45" s="202"/>
      <c r="DI45" s="361"/>
      <c r="DJ45" s="414"/>
      <c r="DK45" s="414"/>
      <c r="DL45" s="414"/>
      <c r="DM45" s="414"/>
      <c r="DN45" s="414"/>
      <c r="DO45" s="202"/>
      <c r="DP45" s="361"/>
      <c r="DQ45" s="414"/>
      <c r="DR45" s="414"/>
      <c r="DS45" s="414"/>
      <c r="DT45" s="414"/>
      <c r="DU45" s="414"/>
      <c r="DV45" s="202"/>
    </row>
    <row r="46" spans="1:126" x14ac:dyDescent="0.2">
      <c r="A46" s="121" t="s">
        <v>45</v>
      </c>
      <c r="B46" s="56"/>
      <c r="C46" s="56"/>
      <c r="D46" s="110">
        <f t="shared" ref="D46:D50" si="276">B46+C46</f>
        <v>0</v>
      </c>
      <c r="E46" s="147" t="s">
        <v>36</v>
      </c>
      <c r="F46" s="18"/>
      <c r="G46" s="18"/>
      <c r="H46" s="361" t="s">
        <v>553</v>
      </c>
      <c r="I46" s="79">
        <f t="shared" ref="I46:I50" si="277">IF(K$1="Rejected",B46,IF(L46="",B46,SUM(B46,L46)))</f>
        <v>0</v>
      </c>
      <c r="J46" s="79">
        <f t="shared" ref="J46:J50" si="278">IF(K$1="Rejected",C46,IF(M46="",C46,SUM(C46,M46)))</f>
        <v>0</v>
      </c>
      <c r="K46" s="110">
        <f t="shared" ref="K46:K50" si="279">IF(I$1="","",SUM(I46:J46))</f>
        <v>0</v>
      </c>
      <c r="L46" s="56"/>
      <c r="M46" s="56"/>
      <c r="N46" s="147"/>
      <c r="O46" s="361" t="s">
        <v>553</v>
      </c>
      <c r="P46" s="79">
        <f t="shared" ref="P46:P50" si="280">IF(R$1="Rejected",I46,IF(S46="",I46,SUM(I46,S46)))</f>
        <v>0</v>
      </c>
      <c r="Q46" s="79">
        <f t="shared" ref="Q46:Q50" si="281">IF(R$1="Rejected",J46,IF(T46="",J46,SUM(J46,T46)))</f>
        <v>0</v>
      </c>
      <c r="R46" s="110">
        <f t="shared" ref="R46:R50" si="282">IF(P$1="","",SUM(P46:Q46))</f>
        <v>0</v>
      </c>
      <c r="S46" s="56"/>
      <c r="T46" s="56"/>
      <c r="U46" s="147"/>
      <c r="V46" s="361"/>
      <c r="W46" s="79">
        <f t="shared" ref="W46:W50" si="283">IF(Y$1="Rejected",P46,IF(Z46="",P46,SUM(P46,Z46)))</f>
        <v>0</v>
      </c>
      <c r="X46" s="79">
        <f t="shared" ref="X46:X50" si="284">IF(Y$1="Rejected",Q46,IF(AA46="",Q46,SUM(Q46,AA46)))</f>
        <v>0</v>
      </c>
      <c r="Y46" s="110">
        <f t="shared" ref="Y46:Y50" si="285">IF(W$1="","",SUM(W46:X46))</f>
        <v>0</v>
      </c>
      <c r="Z46" s="56"/>
      <c r="AA46" s="56"/>
      <c r="AB46" s="147"/>
      <c r="AC46" s="361"/>
      <c r="AD46" s="79">
        <f t="shared" ref="AD46:AD50" si="286">IF(AF$1="Rejected",W46,IF(AG46="",W46,SUM(W46,AG46)))</f>
        <v>0</v>
      </c>
      <c r="AE46" s="79">
        <f t="shared" ref="AE46:AE50" si="287">IF(AF$1="Rejected",X46,IF(AH46="",X46,SUM(X46,AH46)))</f>
        <v>0</v>
      </c>
      <c r="AF46" s="110">
        <f t="shared" ref="AF46:AF50" si="288">IF(AD$1="","",SUM(AD46:AE46))</f>
        <v>0</v>
      </c>
      <c r="AG46" s="56"/>
      <c r="AH46" s="56"/>
      <c r="AI46" s="147"/>
      <c r="AJ46" s="361"/>
      <c r="AK46" s="79">
        <f t="shared" ref="AK46:AK50" si="289">IF(AM$1="Rejected",AD46,IF(AN46="",AD46,SUM(AD46,AN46)))</f>
        <v>0</v>
      </c>
      <c r="AL46" s="79">
        <f t="shared" ref="AL46:AL50" si="290">IF(AM$1="Rejected",AE46,IF(AO46="",AE46,SUM(AE46,AO46)))</f>
        <v>0</v>
      </c>
      <c r="AM46" s="110">
        <f t="shared" ref="AM46:AM50" si="291">IF(AK$1="","",SUM(AK46:AL46))</f>
        <v>0</v>
      </c>
      <c r="AN46" s="56"/>
      <c r="AO46" s="56"/>
      <c r="AP46" s="147"/>
      <c r="AQ46" s="361"/>
      <c r="AR46" s="79">
        <f t="shared" ref="AR46:AR50" si="292">IF(AT$1="Rejected",AK46,IF(AU46="",AK46,SUM(AK46,AU46)))</f>
        <v>0</v>
      </c>
      <c r="AS46" s="79">
        <f t="shared" ref="AS46:AS50" si="293">IF(AT$1="Rejected",AL46,IF(AV46="",AL46,SUM(AL46,AV46)))</f>
        <v>0</v>
      </c>
      <c r="AT46" s="110">
        <f t="shared" ref="AT46:AT50" si="294">IF(AR$1="","",SUM(AR46:AS46))</f>
        <v>0</v>
      </c>
      <c r="AU46" s="56"/>
      <c r="AV46" s="56"/>
      <c r="AW46" s="147"/>
      <c r="AX46" s="361"/>
      <c r="AY46" s="79">
        <f t="shared" ref="AY46:AY50" si="295">IF(BA$1="Rejected",AR46,IF(BB46="",AR46,SUM(AR46,BB46)))</f>
        <v>0</v>
      </c>
      <c r="AZ46" s="79">
        <f t="shared" ref="AZ46:AZ50" si="296">IF(BA$1="Rejected",AS46,IF(BC46="",AS46,SUM(AS46,BC46)))</f>
        <v>0</v>
      </c>
      <c r="BA46" s="110">
        <f t="shared" ref="BA46:BA50" si="297">IF(AY$1="","",SUM(AY46:AZ46))</f>
        <v>0</v>
      </c>
      <c r="BB46" s="56"/>
      <c r="BC46" s="56"/>
      <c r="BD46" s="147"/>
      <c r="BE46" s="361"/>
      <c r="BF46" s="79">
        <f t="shared" ref="BF46:BF50" si="298">IF(BH$1="Rejected",AY46,IF(BI46="",AY46,SUM(AY46,BI46)))</f>
        <v>0</v>
      </c>
      <c r="BG46" s="79">
        <f t="shared" ref="BG46:BG50" si="299">IF(BH$1="Rejected",AZ46,IF(BJ46="",AZ46,SUM(AZ46,BJ46)))</f>
        <v>0</v>
      </c>
      <c r="BH46" s="110">
        <f t="shared" ref="BH46:BH50" si="300">IF(BF$1="","",SUM(BF46:BG46))</f>
        <v>0</v>
      </c>
      <c r="BI46" s="56"/>
      <c r="BJ46" s="56"/>
      <c r="BK46" s="147"/>
      <c r="BL46" s="361"/>
      <c r="BM46" s="79">
        <f t="shared" ref="BM46:BM50" si="301">IF(BO$1="Rejected",BF46,IF(BP46="",BF46,SUM(BF46,BP46)))</f>
        <v>0</v>
      </c>
      <c r="BN46" s="79">
        <f t="shared" ref="BN46:BN50" si="302">IF(BO$1="Rejected",BG46,IF(BQ46="",BG46,SUM(BG46,BQ46)))</f>
        <v>0</v>
      </c>
      <c r="BO46" s="110">
        <f t="shared" ref="BO46:BO50" si="303">IF(BM$1="","",SUM(BM46:BN46))</f>
        <v>0</v>
      </c>
      <c r="BP46" s="56"/>
      <c r="BQ46" s="56"/>
      <c r="BR46" s="147"/>
      <c r="BS46" s="361"/>
      <c r="BT46" s="79">
        <f t="shared" ref="BT46:BT50" si="304">IF(BV$1="Rejected",BM46,IF(BW46="",BM46,SUM(BM46,BW46)))</f>
        <v>0</v>
      </c>
      <c r="BU46" s="79">
        <f t="shared" ref="BU46:BU50" si="305">IF(BV$1="Rejected",BN46,IF(BX46="",BN46,SUM(BN46,BX46)))</f>
        <v>0</v>
      </c>
      <c r="BV46" s="110">
        <f t="shared" ref="BV46:BV50" si="306">IF(BT$1="","",SUM(BT46:BU46))</f>
        <v>0</v>
      </c>
      <c r="BW46" s="56"/>
      <c r="BX46" s="56"/>
      <c r="BY46" s="147"/>
      <c r="BZ46" s="361"/>
      <c r="CA46" s="79">
        <f t="shared" ref="CA46:CA50" si="307">IF(CC$1="Rejected",BT46,IF(CD46="",BT46,SUM(BT46,CD46)))</f>
        <v>0</v>
      </c>
      <c r="CB46" s="79">
        <f t="shared" ref="CB46:CB50" si="308">IF(CC$1="Rejected",BU46,IF(CE46="",BU46,SUM(BU46,CE46)))</f>
        <v>0</v>
      </c>
      <c r="CC46" s="110">
        <f t="shared" ref="CC46:CC50" si="309">IF(CA$1="","",SUM(CA46:CB46))</f>
        <v>0</v>
      </c>
      <c r="CD46" s="56"/>
      <c r="CE46" s="56"/>
      <c r="CF46" s="147"/>
      <c r="CG46" s="361"/>
      <c r="CH46" s="79">
        <f t="shared" ref="CH46:CH50" si="310">IF(CJ$1="Rejected",CA46,IF(CK46="",CA46,SUM(CA46,CK46)))</f>
        <v>0</v>
      </c>
      <c r="CI46" s="79">
        <f t="shared" ref="CI46:CI50" si="311">IF(CJ$1="Rejected",CB46,IF(CL46="",CB46,SUM(CB46,CL46)))</f>
        <v>0</v>
      </c>
      <c r="CJ46" s="110">
        <f t="shared" ref="CJ46:CJ50" si="312">IF(CH$1="","",SUM(CH46:CI46))</f>
        <v>0</v>
      </c>
      <c r="CK46" s="56"/>
      <c r="CL46" s="56"/>
      <c r="CM46" s="147"/>
      <c r="CN46" s="361"/>
      <c r="CO46" s="79">
        <f t="shared" ref="CO46:CO50" si="313">IF(CQ$1="Rejected",CH46,IF(CR46="",CH46,SUM(CH46,CR46)))</f>
        <v>0</v>
      </c>
      <c r="CP46" s="79">
        <f t="shared" ref="CP46:CP50" si="314">IF(CQ$1="Rejected",CI46,IF(CS46="",CI46,SUM(CI46,CS46)))</f>
        <v>0</v>
      </c>
      <c r="CQ46" s="110">
        <f t="shared" ref="CQ46:CQ50" si="315">IF(CO$1="","",SUM(CO46:CP46))</f>
        <v>0</v>
      </c>
      <c r="CR46" s="56"/>
      <c r="CS46" s="56"/>
      <c r="CT46" s="147"/>
      <c r="CU46" s="361"/>
      <c r="CV46" s="79">
        <f t="shared" ref="CV46:CV50" si="316">IF(CX$1="Rejected",CO46,IF(CY46="",CO46,SUM(CO46,CY46)))</f>
        <v>0</v>
      </c>
      <c r="CW46" s="79">
        <f t="shared" ref="CW46:CW50" si="317">IF(CX$1="Rejected",CP46,IF(CZ46="",CP46,SUM(CP46,CZ46)))</f>
        <v>0</v>
      </c>
      <c r="CX46" s="110">
        <f t="shared" ref="CX46:CX50" si="318">IF(CV$1="","",SUM(CV46:CW46))</f>
        <v>0</v>
      </c>
      <c r="CY46" s="56"/>
      <c r="CZ46" s="56"/>
      <c r="DA46" s="147"/>
      <c r="DB46" s="361"/>
      <c r="DC46" s="79">
        <f t="shared" ref="DC46:DC50" si="319">IF(DE$1="Rejected",CV46,IF(DF46="",CV46,SUM(CV46,DF46)))</f>
        <v>0</v>
      </c>
      <c r="DD46" s="79">
        <f t="shared" ref="DD46:DD50" si="320">IF(DE$1="Rejected",CW46,IF(DG46="",CW46,SUM(CW46,DG46)))</f>
        <v>0</v>
      </c>
      <c r="DE46" s="110">
        <f t="shared" ref="DE46:DE50" si="321">IF(DC$1="","",SUM(DC46:DD46))</f>
        <v>0</v>
      </c>
      <c r="DF46" s="56"/>
      <c r="DG46" s="56"/>
      <c r="DH46" s="147"/>
      <c r="DI46" s="361"/>
      <c r="DJ46" s="79">
        <f t="shared" ref="DJ46:DJ50" si="322">IF(DL$1="Rejected",DC46,IF(DM46="",DC46,SUM(DC46,DM46)))</f>
        <v>0</v>
      </c>
      <c r="DK46" s="79">
        <f t="shared" ref="DK46:DK50" si="323">IF(DL$1="Rejected",DD46,IF(DN46="",DD46,SUM(DD46,DN46)))</f>
        <v>0</v>
      </c>
      <c r="DL46" s="110">
        <f t="shared" ref="DL46:DL50" si="324">IF(DJ$1="","",SUM(DJ46:DK46))</f>
        <v>0</v>
      </c>
      <c r="DM46" s="56"/>
      <c r="DN46" s="56"/>
      <c r="DO46" s="147"/>
      <c r="DP46" s="361"/>
      <c r="DQ46" s="79">
        <f t="shared" ref="DQ46:DQ50" si="325">IF(DS$1="Rejected",DJ46,IF(DT46="",DJ46,SUM(DJ46,DT46)))</f>
        <v>0</v>
      </c>
      <c r="DR46" s="79">
        <f t="shared" ref="DR46:DR50" si="326">IF(DS$1="Rejected",DK46,IF(DU46="",DK46,SUM(DK46,DU46)))</f>
        <v>0</v>
      </c>
      <c r="DS46" s="110">
        <f t="shared" ref="DS46:DS50" si="327">IF(DQ$1="","",SUM(DQ46:DR46))</f>
        <v>0</v>
      </c>
      <c r="DT46" s="56"/>
      <c r="DU46" s="56"/>
      <c r="DV46" s="147"/>
    </row>
    <row r="47" spans="1:126" x14ac:dyDescent="0.2">
      <c r="A47" s="121" t="s">
        <v>142</v>
      </c>
      <c r="B47" s="56"/>
      <c r="C47" s="56"/>
      <c r="D47" s="110">
        <f t="shared" si="276"/>
        <v>0</v>
      </c>
      <c r="E47" s="148" t="s">
        <v>36</v>
      </c>
      <c r="F47" s="18"/>
      <c r="G47" s="18"/>
      <c r="H47" s="361" t="s">
        <v>553</v>
      </c>
      <c r="I47" s="79">
        <f t="shared" si="277"/>
        <v>0</v>
      </c>
      <c r="J47" s="79">
        <f t="shared" si="278"/>
        <v>0</v>
      </c>
      <c r="K47" s="110">
        <f t="shared" si="279"/>
        <v>0</v>
      </c>
      <c r="L47" s="56"/>
      <c r="M47" s="56"/>
      <c r="N47" s="148"/>
      <c r="O47" s="361" t="s">
        <v>553</v>
      </c>
      <c r="P47" s="79">
        <f t="shared" si="280"/>
        <v>0</v>
      </c>
      <c r="Q47" s="79">
        <f t="shared" si="281"/>
        <v>0</v>
      </c>
      <c r="R47" s="110">
        <f t="shared" si="282"/>
        <v>0</v>
      </c>
      <c r="S47" s="56"/>
      <c r="T47" s="56"/>
      <c r="U47" s="148"/>
      <c r="V47" s="361"/>
      <c r="W47" s="79">
        <f t="shared" si="283"/>
        <v>0</v>
      </c>
      <c r="X47" s="79">
        <f t="shared" si="284"/>
        <v>0</v>
      </c>
      <c r="Y47" s="110">
        <f t="shared" si="285"/>
        <v>0</v>
      </c>
      <c r="Z47" s="56"/>
      <c r="AA47" s="56"/>
      <c r="AB47" s="148"/>
      <c r="AC47" s="361"/>
      <c r="AD47" s="79">
        <f t="shared" si="286"/>
        <v>0</v>
      </c>
      <c r="AE47" s="79">
        <f t="shared" si="287"/>
        <v>0</v>
      </c>
      <c r="AF47" s="110">
        <f t="shared" si="288"/>
        <v>0</v>
      </c>
      <c r="AG47" s="56"/>
      <c r="AH47" s="56"/>
      <c r="AI47" s="148"/>
      <c r="AJ47" s="361"/>
      <c r="AK47" s="79">
        <f t="shared" si="289"/>
        <v>0</v>
      </c>
      <c r="AL47" s="79">
        <f t="shared" si="290"/>
        <v>0</v>
      </c>
      <c r="AM47" s="110">
        <f t="shared" si="291"/>
        <v>0</v>
      </c>
      <c r="AN47" s="56"/>
      <c r="AO47" s="56"/>
      <c r="AP47" s="148"/>
      <c r="AQ47" s="361"/>
      <c r="AR47" s="79">
        <f t="shared" si="292"/>
        <v>0</v>
      </c>
      <c r="AS47" s="79">
        <f t="shared" si="293"/>
        <v>0</v>
      </c>
      <c r="AT47" s="110">
        <f t="shared" si="294"/>
        <v>0</v>
      </c>
      <c r="AU47" s="56"/>
      <c r="AV47" s="56"/>
      <c r="AW47" s="148"/>
      <c r="AX47" s="361"/>
      <c r="AY47" s="79">
        <f t="shared" si="295"/>
        <v>0</v>
      </c>
      <c r="AZ47" s="79">
        <f t="shared" si="296"/>
        <v>0</v>
      </c>
      <c r="BA47" s="110">
        <f t="shared" si="297"/>
        <v>0</v>
      </c>
      <c r="BB47" s="56"/>
      <c r="BC47" s="56"/>
      <c r="BD47" s="148"/>
      <c r="BE47" s="361"/>
      <c r="BF47" s="79">
        <f t="shared" si="298"/>
        <v>0</v>
      </c>
      <c r="BG47" s="79">
        <f t="shared" si="299"/>
        <v>0</v>
      </c>
      <c r="BH47" s="110">
        <f t="shared" si="300"/>
        <v>0</v>
      </c>
      <c r="BI47" s="56"/>
      <c r="BJ47" s="56"/>
      <c r="BK47" s="148"/>
      <c r="BL47" s="361"/>
      <c r="BM47" s="79">
        <f t="shared" si="301"/>
        <v>0</v>
      </c>
      <c r="BN47" s="79">
        <f t="shared" si="302"/>
        <v>0</v>
      </c>
      <c r="BO47" s="110">
        <f t="shared" si="303"/>
        <v>0</v>
      </c>
      <c r="BP47" s="56"/>
      <c r="BQ47" s="56"/>
      <c r="BR47" s="148"/>
      <c r="BS47" s="361"/>
      <c r="BT47" s="79">
        <f t="shared" si="304"/>
        <v>0</v>
      </c>
      <c r="BU47" s="79">
        <f t="shared" si="305"/>
        <v>0</v>
      </c>
      <c r="BV47" s="110">
        <f t="shared" si="306"/>
        <v>0</v>
      </c>
      <c r="BW47" s="56"/>
      <c r="BX47" s="56"/>
      <c r="BY47" s="148"/>
      <c r="BZ47" s="361"/>
      <c r="CA47" s="79">
        <f t="shared" si="307"/>
        <v>0</v>
      </c>
      <c r="CB47" s="79">
        <f t="shared" si="308"/>
        <v>0</v>
      </c>
      <c r="CC47" s="110">
        <f t="shared" si="309"/>
        <v>0</v>
      </c>
      <c r="CD47" s="56"/>
      <c r="CE47" s="56"/>
      <c r="CF47" s="148"/>
      <c r="CG47" s="361"/>
      <c r="CH47" s="79">
        <f t="shared" si="310"/>
        <v>0</v>
      </c>
      <c r="CI47" s="79">
        <f t="shared" si="311"/>
        <v>0</v>
      </c>
      <c r="CJ47" s="110">
        <f t="shared" si="312"/>
        <v>0</v>
      </c>
      <c r="CK47" s="56"/>
      <c r="CL47" s="56"/>
      <c r="CM47" s="148"/>
      <c r="CN47" s="361"/>
      <c r="CO47" s="79">
        <f t="shared" si="313"/>
        <v>0</v>
      </c>
      <c r="CP47" s="79">
        <f t="shared" si="314"/>
        <v>0</v>
      </c>
      <c r="CQ47" s="110">
        <f t="shared" si="315"/>
        <v>0</v>
      </c>
      <c r="CR47" s="56"/>
      <c r="CS47" s="56"/>
      <c r="CT47" s="148"/>
      <c r="CU47" s="361"/>
      <c r="CV47" s="79">
        <f t="shared" si="316"/>
        <v>0</v>
      </c>
      <c r="CW47" s="79">
        <f t="shared" si="317"/>
        <v>0</v>
      </c>
      <c r="CX47" s="110">
        <f t="shared" si="318"/>
        <v>0</v>
      </c>
      <c r="CY47" s="56"/>
      <c r="CZ47" s="56"/>
      <c r="DA47" s="148"/>
      <c r="DB47" s="361"/>
      <c r="DC47" s="79">
        <f t="shared" si="319"/>
        <v>0</v>
      </c>
      <c r="DD47" s="79">
        <f t="shared" si="320"/>
        <v>0</v>
      </c>
      <c r="DE47" s="110">
        <f t="shared" si="321"/>
        <v>0</v>
      </c>
      <c r="DF47" s="56"/>
      <c r="DG47" s="56"/>
      <c r="DH47" s="148"/>
      <c r="DI47" s="361"/>
      <c r="DJ47" s="79">
        <f t="shared" si="322"/>
        <v>0</v>
      </c>
      <c r="DK47" s="79">
        <f t="shared" si="323"/>
        <v>0</v>
      </c>
      <c r="DL47" s="110">
        <f t="shared" si="324"/>
        <v>0</v>
      </c>
      <c r="DM47" s="56"/>
      <c r="DN47" s="56"/>
      <c r="DO47" s="148"/>
      <c r="DP47" s="361"/>
      <c r="DQ47" s="79">
        <f t="shared" si="325"/>
        <v>0</v>
      </c>
      <c r="DR47" s="79">
        <f t="shared" si="326"/>
        <v>0</v>
      </c>
      <c r="DS47" s="110">
        <f t="shared" si="327"/>
        <v>0</v>
      </c>
      <c r="DT47" s="56"/>
      <c r="DU47" s="56"/>
      <c r="DV47" s="148"/>
    </row>
    <row r="48" spans="1:126" x14ac:dyDescent="0.2">
      <c r="A48" s="121" t="s">
        <v>142</v>
      </c>
      <c r="B48" s="56"/>
      <c r="C48" s="56"/>
      <c r="D48" s="110">
        <f t="shared" si="276"/>
        <v>0</v>
      </c>
      <c r="E48" s="148"/>
      <c r="F48" s="22"/>
      <c r="G48" s="22"/>
      <c r="H48" s="361" t="s">
        <v>553</v>
      </c>
      <c r="I48" s="79">
        <f t="shared" si="277"/>
        <v>0</v>
      </c>
      <c r="J48" s="79">
        <f t="shared" si="278"/>
        <v>0</v>
      </c>
      <c r="K48" s="110">
        <f t="shared" si="279"/>
        <v>0</v>
      </c>
      <c r="L48" s="56"/>
      <c r="M48" s="56"/>
      <c r="N48" s="148"/>
      <c r="O48" s="361" t="s">
        <v>553</v>
      </c>
      <c r="P48" s="79">
        <f t="shared" si="280"/>
        <v>0</v>
      </c>
      <c r="Q48" s="79">
        <f t="shared" si="281"/>
        <v>0</v>
      </c>
      <c r="R48" s="110">
        <f t="shared" si="282"/>
        <v>0</v>
      </c>
      <c r="S48" s="56"/>
      <c r="T48" s="56"/>
      <c r="U48" s="148"/>
      <c r="V48" s="361"/>
      <c r="W48" s="79">
        <f t="shared" si="283"/>
        <v>0</v>
      </c>
      <c r="X48" s="79">
        <f t="shared" si="284"/>
        <v>0</v>
      </c>
      <c r="Y48" s="110">
        <f t="shared" si="285"/>
        <v>0</v>
      </c>
      <c r="Z48" s="56"/>
      <c r="AA48" s="56"/>
      <c r="AB48" s="148"/>
      <c r="AC48" s="361"/>
      <c r="AD48" s="79">
        <f t="shared" si="286"/>
        <v>0</v>
      </c>
      <c r="AE48" s="79">
        <f t="shared" si="287"/>
        <v>0</v>
      </c>
      <c r="AF48" s="110">
        <f t="shared" si="288"/>
        <v>0</v>
      </c>
      <c r="AG48" s="56"/>
      <c r="AH48" s="56"/>
      <c r="AI48" s="148"/>
      <c r="AJ48" s="361"/>
      <c r="AK48" s="79">
        <f t="shared" si="289"/>
        <v>0</v>
      </c>
      <c r="AL48" s="79">
        <f t="shared" si="290"/>
        <v>0</v>
      </c>
      <c r="AM48" s="110">
        <f t="shared" si="291"/>
        <v>0</v>
      </c>
      <c r="AN48" s="56"/>
      <c r="AO48" s="56"/>
      <c r="AP48" s="148"/>
      <c r="AQ48" s="361"/>
      <c r="AR48" s="79">
        <f t="shared" si="292"/>
        <v>0</v>
      </c>
      <c r="AS48" s="79">
        <f t="shared" si="293"/>
        <v>0</v>
      </c>
      <c r="AT48" s="110">
        <f t="shared" si="294"/>
        <v>0</v>
      </c>
      <c r="AU48" s="56"/>
      <c r="AV48" s="56"/>
      <c r="AW48" s="148"/>
      <c r="AX48" s="361"/>
      <c r="AY48" s="79">
        <f t="shared" si="295"/>
        <v>0</v>
      </c>
      <c r="AZ48" s="79">
        <f t="shared" si="296"/>
        <v>0</v>
      </c>
      <c r="BA48" s="110">
        <f t="shared" si="297"/>
        <v>0</v>
      </c>
      <c r="BB48" s="56"/>
      <c r="BC48" s="56"/>
      <c r="BD48" s="148"/>
      <c r="BE48" s="361"/>
      <c r="BF48" s="79">
        <f t="shared" si="298"/>
        <v>0</v>
      </c>
      <c r="BG48" s="79">
        <f t="shared" si="299"/>
        <v>0</v>
      </c>
      <c r="BH48" s="110">
        <f t="shared" si="300"/>
        <v>0</v>
      </c>
      <c r="BI48" s="56"/>
      <c r="BJ48" s="56"/>
      <c r="BK48" s="148"/>
      <c r="BL48" s="361"/>
      <c r="BM48" s="79">
        <f t="shared" si="301"/>
        <v>0</v>
      </c>
      <c r="BN48" s="79">
        <f t="shared" si="302"/>
        <v>0</v>
      </c>
      <c r="BO48" s="110">
        <f t="shared" si="303"/>
        <v>0</v>
      </c>
      <c r="BP48" s="56"/>
      <c r="BQ48" s="56"/>
      <c r="BR48" s="148"/>
      <c r="BS48" s="361"/>
      <c r="BT48" s="79">
        <f t="shared" si="304"/>
        <v>0</v>
      </c>
      <c r="BU48" s="79">
        <f t="shared" si="305"/>
        <v>0</v>
      </c>
      <c r="BV48" s="110">
        <f t="shared" si="306"/>
        <v>0</v>
      </c>
      <c r="BW48" s="56"/>
      <c r="BX48" s="56"/>
      <c r="BY48" s="148"/>
      <c r="BZ48" s="361"/>
      <c r="CA48" s="79">
        <f t="shared" si="307"/>
        <v>0</v>
      </c>
      <c r="CB48" s="79">
        <f t="shared" si="308"/>
        <v>0</v>
      </c>
      <c r="CC48" s="110">
        <f t="shared" si="309"/>
        <v>0</v>
      </c>
      <c r="CD48" s="56"/>
      <c r="CE48" s="56"/>
      <c r="CF48" s="148"/>
      <c r="CG48" s="361"/>
      <c r="CH48" s="79">
        <f t="shared" si="310"/>
        <v>0</v>
      </c>
      <c r="CI48" s="79">
        <f t="shared" si="311"/>
        <v>0</v>
      </c>
      <c r="CJ48" s="110">
        <f t="shared" si="312"/>
        <v>0</v>
      </c>
      <c r="CK48" s="56"/>
      <c r="CL48" s="56"/>
      <c r="CM48" s="148"/>
      <c r="CN48" s="361"/>
      <c r="CO48" s="79">
        <f t="shared" si="313"/>
        <v>0</v>
      </c>
      <c r="CP48" s="79">
        <f t="shared" si="314"/>
        <v>0</v>
      </c>
      <c r="CQ48" s="110">
        <f t="shared" si="315"/>
        <v>0</v>
      </c>
      <c r="CR48" s="56"/>
      <c r="CS48" s="56"/>
      <c r="CT48" s="148"/>
      <c r="CU48" s="361"/>
      <c r="CV48" s="79">
        <f t="shared" si="316"/>
        <v>0</v>
      </c>
      <c r="CW48" s="79">
        <f t="shared" si="317"/>
        <v>0</v>
      </c>
      <c r="CX48" s="110">
        <f t="shared" si="318"/>
        <v>0</v>
      </c>
      <c r="CY48" s="56"/>
      <c r="CZ48" s="56"/>
      <c r="DA48" s="148"/>
      <c r="DB48" s="361"/>
      <c r="DC48" s="79">
        <f t="shared" si="319"/>
        <v>0</v>
      </c>
      <c r="DD48" s="79">
        <f t="shared" si="320"/>
        <v>0</v>
      </c>
      <c r="DE48" s="110">
        <f t="shared" si="321"/>
        <v>0</v>
      </c>
      <c r="DF48" s="56"/>
      <c r="DG48" s="56"/>
      <c r="DH48" s="148"/>
      <c r="DI48" s="361"/>
      <c r="DJ48" s="79">
        <f t="shared" si="322"/>
        <v>0</v>
      </c>
      <c r="DK48" s="79">
        <f t="shared" si="323"/>
        <v>0</v>
      </c>
      <c r="DL48" s="110">
        <f t="shared" si="324"/>
        <v>0</v>
      </c>
      <c r="DM48" s="56"/>
      <c r="DN48" s="56"/>
      <c r="DO48" s="148"/>
      <c r="DP48" s="361"/>
      <c r="DQ48" s="79">
        <f t="shared" si="325"/>
        <v>0</v>
      </c>
      <c r="DR48" s="79">
        <f t="shared" si="326"/>
        <v>0</v>
      </c>
      <c r="DS48" s="110">
        <f t="shared" si="327"/>
        <v>0</v>
      </c>
      <c r="DT48" s="56"/>
      <c r="DU48" s="56"/>
      <c r="DV48" s="148"/>
    </row>
    <row r="49" spans="1:126" x14ac:dyDescent="0.2">
      <c r="A49" s="121" t="s">
        <v>142</v>
      </c>
      <c r="B49" s="56"/>
      <c r="C49" s="56"/>
      <c r="D49" s="110">
        <f t="shared" si="276"/>
        <v>0</v>
      </c>
      <c r="E49" s="148"/>
      <c r="F49" s="18"/>
      <c r="G49" s="18"/>
      <c r="H49" s="361" t="s">
        <v>553</v>
      </c>
      <c r="I49" s="79">
        <f t="shared" si="277"/>
        <v>0</v>
      </c>
      <c r="J49" s="79">
        <f t="shared" si="278"/>
        <v>0</v>
      </c>
      <c r="K49" s="110">
        <f t="shared" si="279"/>
        <v>0</v>
      </c>
      <c r="L49" s="56"/>
      <c r="M49" s="56"/>
      <c r="N49" s="148"/>
      <c r="O49" s="361" t="s">
        <v>553</v>
      </c>
      <c r="P49" s="79">
        <f t="shared" si="280"/>
        <v>0</v>
      </c>
      <c r="Q49" s="79">
        <f t="shared" si="281"/>
        <v>0</v>
      </c>
      <c r="R49" s="110">
        <f t="shared" si="282"/>
        <v>0</v>
      </c>
      <c r="S49" s="56"/>
      <c r="T49" s="56"/>
      <c r="U49" s="148"/>
      <c r="V49" s="361"/>
      <c r="W49" s="79">
        <f t="shared" si="283"/>
        <v>0</v>
      </c>
      <c r="X49" s="79">
        <f t="shared" si="284"/>
        <v>0</v>
      </c>
      <c r="Y49" s="110">
        <f t="shared" si="285"/>
        <v>0</v>
      </c>
      <c r="Z49" s="56"/>
      <c r="AA49" s="56"/>
      <c r="AB49" s="148"/>
      <c r="AC49" s="361"/>
      <c r="AD49" s="79">
        <f t="shared" si="286"/>
        <v>0</v>
      </c>
      <c r="AE49" s="79">
        <f t="shared" si="287"/>
        <v>0</v>
      </c>
      <c r="AF49" s="110">
        <f t="shared" si="288"/>
        <v>0</v>
      </c>
      <c r="AG49" s="56"/>
      <c r="AH49" s="56"/>
      <c r="AI49" s="148"/>
      <c r="AJ49" s="361"/>
      <c r="AK49" s="79">
        <f t="shared" si="289"/>
        <v>0</v>
      </c>
      <c r="AL49" s="79">
        <f t="shared" si="290"/>
        <v>0</v>
      </c>
      <c r="AM49" s="110">
        <f t="shared" si="291"/>
        <v>0</v>
      </c>
      <c r="AN49" s="56"/>
      <c r="AO49" s="56"/>
      <c r="AP49" s="148"/>
      <c r="AQ49" s="361"/>
      <c r="AR49" s="79">
        <f t="shared" si="292"/>
        <v>0</v>
      </c>
      <c r="AS49" s="79">
        <f t="shared" si="293"/>
        <v>0</v>
      </c>
      <c r="AT49" s="110">
        <f t="shared" si="294"/>
        <v>0</v>
      </c>
      <c r="AU49" s="56"/>
      <c r="AV49" s="56"/>
      <c r="AW49" s="148"/>
      <c r="AX49" s="361"/>
      <c r="AY49" s="79">
        <f t="shared" si="295"/>
        <v>0</v>
      </c>
      <c r="AZ49" s="79">
        <f t="shared" si="296"/>
        <v>0</v>
      </c>
      <c r="BA49" s="110">
        <f t="shared" si="297"/>
        <v>0</v>
      </c>
      <c r="BB49" s="56"/>
      <c r="BC49" s="56"/>
      <c r="BD49" s="148"/>
      <c r="BE49" s="361"/>
      <c r="BF49" s="79">
        <f t="shared" si="298"/>
        <v>0</v>
      </c>
      <c r="BG49" s="79">
        <f t="shared" si="299"/>
        <v>0</v>
      </c>
      <c r="BH49" s="110">
        <f t="shared" si="300"/>
        <v>0</v>
      </c>
      <c r="BI49" s="56"/>
      <c r="BJ49" s="56"/>
      <c r="BK49" s="148"/>
      <c r="BL49" s="361"/>
      <c r="BM49" s="79">
        <f t="shared" si="301"/>
        <v>0</v>
      </c>
      <c r="BN49" s="79">
        <f t="shared" si="302"/>
        <v>0</v>
      </c>
      <c r="BO49" s="110">
        <f t="shared" si="303"/>
        <v>0</v>
      </c>
      <c r="BP49" s="56"/>
      <c r="BQ49" s="56"/>
      <c r="BR49" s="148"/>
      <c r="BS49" s="361"/>
      <c r="BT49" s="79">
        <f t="shared" si="304"/>
        <v>0</v>
      </c>
      <c r="BU49" s="79">
        <f t="shared" si="305"/>
        <v>0</v>
      </c>
      <c r="BV49" s="110">
        <f t="shared" si="306"/>
        <v>0</v>
      </c>
      <c r="BW49" s="56"/>
      <c r="BX49" s="56"/>
      <c r="BY49" s="148"/>
      <c r="BZ49" s="361"/>
      <c r="CA49" s="79">
        <f t="shared" si="307"/>
        <v>0</v>
      </c>
      <c r="CB49" s="79">
        <f t="shared" si="308"/>
        <v>0</v>
      </c>
      <c r="CC49" s="110">
        <f t="shared" si="309"/>
        <v>0</v>
      </c>
      <c r="CD49" s="56"/>
      <c r="CE49" s="56"/>
      <c r="CF49" s="148"/>
      <c r="CG49" s="361"/>
      <c r="CH49" s="79">
        <f t="shared" si="310"/>
        <v>0</v>
      </c>
      <c r="CI49" s="79">
        <f t="shared" si="311"/>
        <v>0</v>
      </c>
      <c r="CJ49" s="110">
        <f t="shared" si="312"/>
        <v>0</v>
      </c>
      <c r="CK49" s="56"/>
      <c r="CL49" s="56"/>
      <c r="CM49" s="148"/>
      <c r="CN49" s="361"/>
      <c r="CO49" s="79">
        <f t="shared" si="313"/>
        <v>0</v>
      </c>
      <c r="CP49" s="79">
        <f t="shared" si="314"/>
        <v>0</v>
      </c>
      <c r="CQ49" s="110">
        <f t="shared" si="315"/>
        <v>0</v>
      </c>
      <c r="CR49" s="56"/>
      <c r="CS49" s="56"/>
      <c r="CT49" s="148"/>
      <c r="CU49" s="361"/>
      <c r="CV49" s="79">
        <f t="shared" si="316"/>
        <v>0</v>
      </c>
      <c r="CW49" s="79">
        <f t="shared" si="317"/>
        <v>0</v>
      </c>
      <c r="CX49" s="110">
        <f t="shared" si="318"/>
        <v>0</v>
      </c>
      <c r="CY49" s="56"/>
      <c r="CZ49" s="56"/>
      <c r="DA49" s="148"/>
      <c r="DB49" s="361"/>
      <c r="DC49" s="79">
        <f t="shared" si="319"/>
        <v>0</v>
      </c>
      <c r="DD49" s="79">
        <f t="shared" si="320"/>
        <v>0</v>
      </c>
      <c r="DE49" s="110">
        <f t="shared" si="321"/>
        <v>0</v>
      </c>
      <c r="DF49" s="56"/>
      <c r="DG49" s="56"/>
      <c r="DH49" s="148"/>
      <c r="DI49" s="361"/>
      <c r="DJ49" s="79">
        <f t="shared" si="322"/>
        <v>0</v>
      </c>
      <c r="DK49" s="79">
        <f t="shared" si="323"/>
        <v>0</v>
      </c>
      <c r="DL49" s="110">
        <f t="shared" si="324"/>
        <v>0</v>
      </c>
      <c r="DM49" s="56"/>
      <c r="DN49" s="56"/>
      <c r="DO49" s="148"/>
      <c r="DP49" s="361"/>
      <c r="DQ49" s="79">
        <f t="shared" si="325"/>
        <v>0</v>
      </c>
      <c r="DR49" s="79">
        <f t="shared" si="326"/>
        <v>0</v>
      </c>
      <c r="DS49" s="110">
        <f t="shared" si="327"/>
        <v>0</v>
      </c>
      <c r="DT49" s="56"/>
      <c r="DU49" s="56"/>
      <c r="DV49" s="148"/>
    </row>
    <row r="50" spans="1:126" x14ac:dyDescent="0.2">
      <c r="A50" s="121" t="s">
        <v>142</v>
      </c>
      <c r="B50" s="56"/>
      <c r="C50" s="56"/>
      <c r="D50" s="110">
        <f t="shared" si="276"/>
        <v>0</v>
      </c>
      <c r="E50" s="148"/>
      <c r="F50" s="18"/>
      <c r="G50" s="18"/>
      <c r="H50" s="361" t="s">
        <v>553</v>
      </c>
      <c r="I50" s="79">
        <f t="shared" si="277"/>
        <v>0</v>
      </c>
      <c r="J50" s="79">
        <f t="shared" si="278"/>
        <v>0</v>
      </c>
      <c r="K50" s="110">
        <f t="shared" si="279"/>
        <v>0</v>
      </c>
      <c r="L50" s="56"/>
      <c r="M50" s="56"/>
      <c r="N50" s="148"/>
      <c r="O50" s="361" t="s">
        <v>553</v>
      </c>
      <c r="P50" s="79">
        <f t="shared" si="280"/>
        <v>0</v>
      </c>
      <c r="Q50" s="79">
        <f t="shared" si="281"/>
        <v>0</v>
      </c>
      <c r="R50" s="110">
        <f t="shared" si="282"/>
        <v>0</v>
      </c>
      <c r="S50" s="56"/>
      <c r="T50" s="56"/>
      <c r="U50" s="148"/>
      <c r="V50" s="361"/>
      <c r="W50" s="79">
        <f t="shared" si="283"/>
        <v>0</v>
      </c>
      <c r="X50" s="79">
        <f t="shared" si="284"/>
        <v>0</v>
      </c>
      <c r="Y50" s="110">
        <f t="shared" si="285"/>
        <v>0</v>
      </c>
      <c r="Z50" s="56"/>
      <c r="AA50" s="56"/>
      <c r="AB50" s="148"/>
      <c r="AC50" s="361"/>
      <c r="AD50" s="79">
        <f t="shared" si="286"/>
        <v>0</v>
      </c>
      <c r="AE50" s="79">
        <f t="shared" si="287"/>
        <v>0</v>
      </c>
      <c r="AF50" s="110">
        <f t="shared" si="288"/>
        <v>0</v>
      </c>
      <c r="AG50" s="56"/>
      <c r="AH50" s="56"/>
      <c r="AI50" s="148"/>
      <c r="AJ50" s="361"/>
      <c r="AK50" s="79">
        <f t="shared" si="289"/>
        <v>0</v>
      </c>
      <c r="AL50" s="79">
        <f t="shared" si="290"/>
        <v>0</v>
      </c>
      <c r="AM50" s="110">
        <f t="shared" si="291"/>
        <v>0</v>
      </c>
      <c r="AN50" s="56"/>
      <c r="AO50" s="56"/>
      <c r="AP50" s="148"/>
      <c r="AQ50" s="361"/>
      <c r="AR50" s="79">
        <f t="shared" si="292"/>
        <v>0</v>
      </c>
      <c r="AS50" s="79">
        <f t="shared" si="293"/>
        <v>0</v>
      </c>
      <c r="AT50" s="110">
        <f t="shared" si="294"/>
        <v>0</v>
      </c>
      <c r="AU50" s="56"/>
      <c r="AV50" s="56"/>
      <c r="AW50" s="148"/>
      <c r="AX50" s="361"/>
      <c r="AY50" s="79">
        <f t="shared" si="295"/>
        <v>0</v>
      </c>
      <c r="AZ50" s="79">
        <f t="shared" si="296"/>
        <v>0</v>
      </c>
      <c r="BA50" s="110">
        <f t="shared" si="297"/>
        <v>0</v>
      </c>
      <c r="BB50" s="56"/>
      <c r="BC50" s="56"/>
      <c r="BD50" s="148"/>
      <c r="BE50" s="361"/>
      <c r="BF50" s="79">
        <f t="shared" si="298"/>
        <v>0</v>
      </c>
      <c r="BG50" s="79">
        <f t="shared" si="299"/>
        <v>0</v>
      </c>
      <c r="BH50" s="110">
        <f t="shared" si="300"/>
        <v>0</v>
      </c>
      <c r="BI50" s="56"/>
      <c r="BJ50" s="56"/>
      <c r="BK50" s="148"/>
      <c r="BL50" s="361"/>
      <c r="BM50" s="79">
        <f t="shared" si="301"/>
        <v>0</v>
      </c>
      <c r="BN50" s="79">
        <f t="shared" si="302"/>
        <v>0</v>
      </c>
      <c r="BO50" s="110">
        <f t="shared" si="303"/>
        <v>0</v>
      </c>
      <c r="BP50" s="56"/>
      <c r="BQ50" s="56"/>
      <c r="BR50" s="148"/>
      <c r="BS50" s="361"/>
      <c r="BT50" s="79">
        <f t="shared" si="304"/>
        <v>0</v>
      </c>
      <c r="BU50" s="79">
        <f t="shared" si="305"/>
        <v>0</v>
      </c>
      <c r="BV50" s="110">
        <f t="shared" si="306"/>
        <v>0</v>
      </c>
      <c r="BW50" s="56"/>
      <c r="BX50" s="56"/>
      <c r="BY50" s="148"/>
      <c r="BZ50" s="361"/>
      <c r="CA50" s="79">
        <f t="shared" si="307"/>
        <v>0</v>
      </c>
      <c r="CB50" s="79">
        <f t="shared" si="308"/>
        <v>0</v>
      </c>
      <c r="CC50" s="110">
        <f t="shared" si="309"/>
        <v>0</v>
      </c>
      <c r="CD50" s="56"/>
      <c r="CE50" s="56"/>
      <c r="CF50" s="148"/>
      <c r="CG50" s="361"/>
      <c r="CH50" s="79">
        <f t="shared" si="310"/>
        <v>0</v>
      </c>
      <c r="CI50" s="79">
        <f t="shared" si="311"/>
        <v>0</v>
      </c>
      <c r="CJ50" s="110">
        <f t="shared" si="312"/>
        <v>0</v>
      </c>
      <c r="CK50" s="56"/>
      <c r="CL50" s="56"/>
      <c r="CM50" s="148"/>
      <c r="CN50" s="361"/>
      <c r="CO50" s="79">
        <f t="shared" si="313"/>
        <v>0</v>
      </c>
      <c r="CP50" s="79">
        <f t="shared" si="314"/>
        <v>0</v>
      </c>
      <c r="CQ50" s="110">
        <f t="shared" si="315"/>
        <v>0</v>
      </c>
      <c r="CR50" s="56"/>
      <c r="CS50" s="56"/>
      <c r="CT50" s="148"/>
      <c r="CU50" s="361"/>
      <c r="CV50" s="79">
        <f t="shared" si="316"/>
        <v>0</v>
      </c>
      <c r="CW50" s="79">
        <f t="shared" si="317"/>
        <v>0</v>
      </c>
      <c r="CX50" s="110">
        <f t="shared" si="318"/>
        <v>0</v>
      </c>
      <c r="CY50" s="56"/>
      <c r="CZ50" s="56"/>
      <c r="DA50" s="148"/>
      <c r="DB50" s="361"/>
      <c r="DC50" s="79">
        <f t="shared" si="319"/>
        <v>0</v>
      </c>
      <c r="DD50" s="79">
        <f t="shared" si="320"/>
        <v>0</v>
      </c>
      <c r="DE50" s="110">
        <f t="shared" si="321"/>
        <v>0</v>
      </c>
      <c r="DF50" s="56"/>
      <c r="DG50" s="56"/>
      <c r="DH50" s="148"/>
      <c r="DI50" s="361"/>
      <c r="DJ50" s="79">
        <f t="shared" si="322"/>
        <v>0</v>
      </c>
      <c r="DK50" s="79">
        <f t="shared" si="323"/>
        <v>0</v>
      </c>
      <c r="DL50" s="110">
        <f t="shared" si="324"/>
        <v>0</v>
      </c>
      <c r="DM50" s="56"/>
      <c r="DN50" s="56"/>
      <c r="DO50" s="148"/>
      <c r="DP50" s="361"/>
      <c r="DQ50" s="79">
        <f t="shared" si="325"/>
        <v>0</v>
      </c>
      <c r="DR50" s="79">
        <f t="shared" si="326"/>
        <v>0</v>
      </c>
      <c r="DS50" s="110">
        <f t="shared" si="327"/>
        <v>0</v>
      </c>
      <c r="DT50" s="56"/>
      <c r="DU50" s="56"/>
      <c r="DV50" s="148"/>
    </row>
    <row r="51" spans="1:126" s="26" customFormat="1" ht="15" x14ac:dyDescent="0.25">
      <c r="A51" s="134" t="s">
        <v>538</v>
      </c>
      <c r="B51" s="133">
        <f>SUM(B46:B50)</f>
        <v>0</v>
      </c>
      <c r="C51" s="133">
        <f>SUM(C46:C50)</f>
        <v>0</v>
      </c>
      <c r="D51" s="133">
        <f>SUM(D46:D50)</f>
        <v>0</v>
      </c>
      <c r="E51" s="132" t="s">
        <v>522</v>
      </c>
      <c r="F51" s="18"/>
      <c r="G51" s="18"/>
      <c r="H51" s="361" t="s">
        <v>554</v>
      </c>
      <c r="I51" s="133">
        <f>IF(I$1=" ","",SUM(I46:I50))</f>
        <v>0</v>
      </c>
      <c r="J51" s="133">
        <f>IF(I$1=" ","",SUM(J46:J50))</f>
        <v>0</v>
      </c>
      <c r="K51" s="133">
        <f>IF(I$1="","",SUM(I51:J51))</f>
        <v>0</v>
      </c>
      <c r="L51" s="133">
        <f>IF(I$1="","",SUMIF($H45:$H51,MID($H51,3,10),L45:L51))</f>
        <v>0</v>
      </c>
      <c r="M51" s="133">
        <f>IF(I$1="","",SUMIF($H45:$H51,MID($H51,3,10),M45:M51))</f>
        <v>0</v>
      </c>
      <c r="N51" s="132"/>
      <c r="O51" s="361" t="s">
        <v>554</v>
      </c>
      <c r="P51" s="133">
        <f>IF(P$1=" ","",SUM(P46:P50))</f>
        <v>0</v>
      </c>
      <c r="Q51" s="133">
        <f>IF(P$1=" ","",SUM(Q46:Q50))</f>
        <v>0</v>
      </c>
      <c r="R51" s="133">
        <f>IF(P$1="","",SUM(P51:Q51))</f>
        <v>0</v>
      </c>
      <c r="S51" s="133">
        <f>IF(P$1="","",SUMIF($H45:$H51,MID($H51,3,10),S45:S51))</f>
        <v>0</v>
      </c>
      <c r="T51" s="133">
        <f>IF(P$1="","",SUMIF($H45:$H51,MID($H51,3,10),T45:T51))</f>
        <v>0</v>
      </c>
      <c r="U51" s="132"/>
      <c r="V51" s="361"/>
      <c r="W51" s="133">
        <f>IF(W$1=" ","",SUM(W46:W50))</f>
        <v>0</v>
      </c>
      <c r="X51" s="133">
        <f>IF(W$1=" ","",SUM(X46:X50))</f>
        <v>0</v>
      </c>
      <c r="Y51" s="133">
        <f>IF(W$1="","",SUM(W51:X51))</f>
        <v>0</v>
      </c>
      <c r="Z51" s="133">
        <f>IF(W$1="","",SUMIF($H45:$H51,MID($H51,3,10),Z45:Z51))</f>
        <v>0</v>
      </c>
      <c r="AA51" s="133">
        <f>IF(W$1="","",SUMIF($H45:$H51,MID($H51,3,10),AA45:AA51))</f>
        <v>0</v>
      </c>
      <c r="AB51" s="132"/>
      <c r="AC51" s="361"/>
      <c r="AD51" s="133">
        <f>IF(AD$1=" ","",SUM(AD46:AD50))</f>
        <v>0</v>
      </c>
      <c r="AE51" s="133">
        <f>IF(AD$1=" ","",SUM(AE46:AE50))</f>
        <v>0</v>
      </c>
      <c r="AF51" s="133">
        <f>IF(AD$1="","",SUM(AD51:AE51))</f>
        <v>0</v>
      </c>
      <c r="AG51" s="133">
        <f>IF(AD$1="","",SUMIF($H45:$H51,MID($H51,3,10),AG45:AG51))</f>
        <v>0</v>
      </c>
      <c r="AH51" s="133">
        <f>IF(AD$1="","",SUMIF($H45:$H51,MID($H51,3,10),AH45:AH51))</f>
        <v>0</v>
      </c>
      <c r="AI51" s="132"/>
      <c r="AJ51" s="361"/>
      <c r="AK51" s="133">
        <f>IF(AK$1=" ","",SUM(AK46:AK50))</f>
        <v>0</v>
      </c>
      <c r="AL51" s="133">
        <f>IF(AK$1=" ","",SUM(AL46:AL50))</f>
        <v>0</v>
      </c>
      <c r="AM51" s="133">
        <f>IF(AK$1="","",SUM(AK51:AL51))</f>
        <v>0</v>
      </c>
      <c r="AN51" s="133">
        <f>IF(AK$1="","",SUMIF($H45:$H51,MID($H51,3,10),AN45:AN51))</f>
        <v>0</v>
      </c>
      <c r="AO51" s="133">
        <f>IF(AK$1="","",SUMIF($H45:$H51,MID($H51,3,10),AO45:AO51))</f>
        <v>0</v>
      </c>
      <c r="AP51" s="132"/>
      <c r="AQ51" s="361"/>
      <c r="AR51" s="133">
        <f>IF(AR$1=" ","",SUM(AR46:AR50))</f>
        <v>0</v>
      </c>
      <c r="AS51" s="133">
        <f>IF(AR$1=" ","",SUM(AS46:AS50))</f>
        <v>0</v>
      </c>
      <c r="AT51" s="133">
        <f>IF(AR$1="","",SUM(AR51:AS51))</f>
        <v>0</v>
      </c>
      <c r="AU51" s="133">
        <f>IF(AR$1="","",SUMIF($H45:$H51,MID($H51,3,10),AU45:AU51))</f>
        <v>0</v>
      </c>
      <c r="AV51" s="133">
        <f>IF(AR$1="","",SUMIF($H45:$H51,MID($H51,3,10),AV45:AV51))</f>
        <v>0</v>
      </c>
      <c r="AW51" s="132"/>
      <c r="AX51" s="361"/>
      <c r="AY51" s="133">
        <f>IF(AY$1=" ","",SUM(AY46:AY50))</f>
        <v>0</v>
      </c>
      <c r="AZ51" s="133">
        <f>IF(AY$1=" ","",SUM(AZ46:AZ50))</f>
        <v>0</v>
      </c>
      <c r="BA51" s="133">
        <f>IF(AY$1="","",SUM(AY51:AZ51))</f>
        <v>0</v>
      </c>
      <c r="BB51" s="133">
        <f>IF(AY$1="","",SUMIF($H45:$H51,MID($H51,3,10),BB45:BB51))</f>
        <v>0</v>
      </c>
      <c r="BC51" s="133">
        <f>IF(AY$1="","",SUMIF($H45:$H51,MID($H51,3,10),BC45:BC51))</f>
        <v>0</v>
      </c>
      <c r="BD51" s="132"/>
      <c r="BE51" s="361"/>
      <c r="BF51" s="133">
        <f>IF(BF$1=" ","",SUM(BF46:BF50))</f>
        <v>0</v>
      </c>
      <c r="BG51" s="133">
        <f>IF(BF$1=" ","",SUM(BG46:BG50))</f>
        <v>0</v>
      </c>
      <c r="BH51" s="133">
        <f>IF(BF$1="","",SUM(BF51:BG51))</f>
        <v>0</v>
      </c>
      <c r="BI51" s="133">
        <f>IF(BF$1="","",SUMIF($H45:$H51,MID($H51,3,10),BI45:BI51))</f>
        <v>0</v>
      </c>
      <c r="BJ51" s="133">
        <f>IF(BF$1="","",SUMIF($H45:$H51,MID($H51,3,10),BJ45:BJ51))</f>
        <v>0</v>
      </c>
      <c r="BK51" s="132"/>
      <c r="BL51" s="361"/>
      <c r="BM51" s="133">
        <f>IF(BM$1=" ","",SUM(BM46:BM50))</f>
        <v>0</v>
      </c>
      <c r="BN51" s="133">
        <f>IF(BM$1=" ","",SUM(BN46:BN50))</f>
        <v>0</v>
      </c>
      <c r="BO51" s="133">
        <f>IF(BM$1="","",SUM(BM51:BN51))</f>
        <v>0</v>
      </c>
      <c r="BP51" s="133">
        <f>IF(BM$1="","",SUMIF($H45:$H51,MID($H51,3,10),BP45:BP51))</f>
        <v>0</v>
      </c>
      <c r="BQ51" s="133">
        <f>IF(BM$1="","",SUMIF($H45:$H51,MID($H51,3,10),BQ45:BQ51))</f>
        <v>0</v>
      </c>
      <c r="BR51" s="132"/>
      <c r="BS51" s="361"/>
      <c r="BT51" s="133">
        <f>IF(BT$1=" ","",SUM(BT46:BT50))</f>
        <v>0</v>
      </c>
      <c r="BU51" s="133">
        <f>IF(BT$1=" ","",SUM(BU46:BU50))</f>
        <v>0</v>
      </c>
      <c r="BV51" s="133">
        <f>IF(BT$1="","",SUM(BT51:BU51))</f>
        <v>0</v>
      </c>
      <c r="BW51" s="133">
        <f>IF(BT$1="","",SUMIF($H45:$H51,MID($H51,3,10),BW45:BW51))</f>
        <v>0</v>
      </c>
      <c r="BX51" s="133">
        <f>IF(BT$1="","",SUMIF($H45:$H51,MID($H51,3,10),BX45:BX51))</f>
        <v>0</v>
      </c>
      <c r="BY51" s="132"/>
      <c r="BZ51" s="361"/>
      <c r="CA51" s="133">
        <f>IF(CA$1=" ","",SUM(CA46:CA50))</f>
        <v>0</v>
      </c>
      <c r="CB51" s="133">
        <f>IF(CA$1=" ","",SUM(CB46:CB50))</f>
        <v>0</v>
      </c>
      <c r="CC51" s="133">
        <f>IF(CA$1="","",SUM(CA51:CB51))</f>
        <v>0</v>
      </c>
      <c r="CD51" s="133">
        <f>IF(CA$1="","",SUMIF($H45:$H51,MID($H51,3,10),CD45:CD51))</f>
        <v>0</v>
      </c>
      <c r="CE51" s="133">
        <f>IF(CA$1="","",SUMIF($H45:$H51,MID($H51,3,10),CE45:CE51))</f>
        <v>0</v>
      </c>
      <c r="CF51" s="132"/>
      <c r="CG51" s="361"/>
      <c r="CH51" s="133">
        <f>IF(CH$1=" ","",SUM(CH46:CH50))</f>
        <v>0</v>
      </c>
      <c r="CI51" s="133">
        <f>IF(CH$1=" ","",SUM(CI46:CI50))</f>
        <v>0</v>
      </c>
      <c r="CJ51" s="133">
        <f>IF(CH$1="","",SUM(CH51:CI51))</f>
        <v>0</v>
      </c>
      <c r="CK51" s="133">
        <f>IF(CH$1="","",SUMIF($H45:$H51,MID($H51,3,10),CK45:CK51))</f>
        <v>0</v>
      </c>
      <c r="CL51" s="133">
        <f>IF(CH$1="","",SUMIF($H45:$H51,MID($H51,3,10),CL45:CL51))</f>
        <v>0</v>
      </c>
      <c r="CM51" s="132"/>
      <c r="CN51" s="361"/>
      <c r="CO51" s="133">
        <f>IF(CO$1=" ","",SUM(CO46:CO50))</f>
        <v>0</v>
      </c>
      <c r="CP51" s="133">
        <f>IF(CO$1=" ","",SUM(CP46:CP50))</f>
        <v>0</v>
      </c>
      <c r="CQ51" s="133">
        <f>IF(CO$1="","",SUM(CO51:CP51))</f>
        <v>0</v>
      </c>
      <c r="CR51" s="133">
        <f>IF(CO$1="","",SUMIF($H45:$H51,MID($H51,3,10),CR45:CR51))</f>
        <v>0</v>
      </c>
      <c r="CS51" s="133">
        <f>IF(CO$1="","",SUMIF($H45:$H51,MID($H51,3,10),CS45:CS51))</f>
        <v>0</v>
      </c>
      <c r="CT51" s="132"/>
      <c r="CU51" s="361"/>
      <c r="CV51" s="133">
        <f>IF(CV$1=" ","",SUM(CV46:CV50))</f>
        <v>0</v>
      </c>
      <c r="CW51" s="133">
        <f>IF(CV$1=" ","",SUM(CW46:CW50))</f>
        <v>0</v>
      </c>
      <c r="CX51" s="133">
        <f>IF(CV$1="","",SUM(CV51:CW51))</f>
        <v>0</v>
      </c>
      <c r="CY51" s="133">
        <f>IF(CV$1="","",SUMIF($H45:$H51,MID($H51,3,10),CY45:CY51))</f>
        <v>0</v>
      </c>
      <c r="CZ51" s="133">
        <f>IF(CV$1="","",SUMIF($H45:$H51,MID($H51,3,10),CZ45:CZ51))</f>
        <v>0</v>
      </c>
      <c r="DA51" s="132"/>
      <c r="DB51" s="361"/>
      <c r="DC51" s="133">
        <f>IF(DC$1=" ","",SUM(DC46:DC50))</f>
        <v>0</v>
      </c>
      <c r="DD51" s="133">
        <f>IF(DC$1=" ","",SUM(DD46:DD50))</f>
        <v>0</v>
      </c>
      <c r="DE51" s="133">
        <f>IF(DC$1="","",SUM(DC51:DD51))</f>
        <v>0</v>
      </c>
      <c r="DF51" s="133">
        <f>IF(DC$1="","",SUMIF($H45:$H51,MID($H51,3,10),DF45:DF51))</f>
        <v>0</v>
      </c>
      <c r="DG51" s="133">
        <f>IF(DC$1="","",SUMIF($H45:$H51,MID($H51,3,10),DG45:DG51))</f>
        <v>0</v>
      </c>
      <c r="DH51" s="132"/>
      <c r="DI51" s="361"/>
      <c r="DJ51" s="133">
        <f>IF(DJ$1=" ","",SUM(DJ46:DJ50))</f>
        <v>0</v>
      </c>
      <c r="DK51" s="133">
        <f>IF(DJ$1=" ","",SUM(DK46:DK50))</f>
        <v>0</v>
      </c>
      <c r="DL51" s="133">
        <f>IF(DJ$1="","",SUM(DJ51:DK51))</f>
        <v>0</v>
      </c>
      <c r="DM51" s="133">
        <f>IF(DJ$1="","",SUMIF($H45:$H51,MID($H51,3,10),DM45:DM51))</f>
        <v>0</v>
      </c>
      <c r="DN51" s="133">
        <f>IF(DJ$1="","",SUMIF($H45:$H51,MID($H51,3,10),DN45:DN51))</f>
        <v>0</v>
      </c>
      <c r="DO51" s="132"/>
      <c r="DP51" s="361"/>
      <c r="DQ51" s="133">
        <f>IF(DQ$1=" ","",SUM(DQ46:DQ50))</f>
        <v>0</v>
      </c>
      <c r="DR51" s="133">
        <f>IF(DQ$1=" ","",SUM(DR46:DR50))</f>
        <v>0</v>
      </c>
      <c r="DS51" s="133">
        <f>IF(DQ$1="","",SUM(DQ51:DR51))</f>
        <v>0</v>
      </c>
      <c r="DT51" s="133">
        <f>IF(DQ$1="","",SUMIF($H45:$H51,MID($H51,3,10),DT45:DT51))</f>
        <v>0</v>
      </c>
      <c r="DU51" s="133">
        <f>IF(DQ$1="","",SUMIF($H45:$H51,MID($H51,3,10),DU45:DU51))</f>
        <v>0</v>
      </c>
      <c r="DV51" s="132"/>
    </row>
    <row r="52" spans="1:126" ht="14.25" customHeight="1" x14ac:dyDescent="0.2">
      <c r="A52" s="125" t="s">
        <v>539</v>
      </c>
      <c r="B52" s="118"/>
      <c r="C52" s="118"/>
      <c r="D52" s="118"/>
      <c r="E52" s="202"/>
      <c r="F52" s="18"/>
      <c r="G52" s="18"/>
      <c r="H52" s="361"/>
      <c r="I52" s="414"/>
      <c r="J52" s="414"/>
      <c r="K52" s="414"/>
      <c r="L52" s="414"/>
      <c r="M52" s="414"/>
      <c r="N52" s="202"/>
      <c r="O52" s="361"/>
      <c r="P52" s="414"/>
      <c r="Q52" s="414"/>
      <c r="R52" s="414"/>
      <c r="S52" s="414"/>
      <c r="T52" s="414"/>
      <c r="U52" s="202"/>
      <c r="V52" s="361"/>
      <c r="W52" s="414"/>
      <c r="X52" s="414"/>
      <c r="Y52" s="414"/>
      <c r="Z52" s="414"/>
      <c r="AA52" s="414"/>
      <c r="AB52" s="202"/>
      <c r="AC52" s="361"/>
      <c r="AD52" s="414"/>
      <c r="AE52" s="414"/>
      <c r="AF52" s="414"/>
      <c r="AG52" s="414"/>
      <c r="AH52" s="414"/>
      <c r="AI52" s="202"/>
      <c r="AJ52" s="361"/>
      <c r="AK52" s="414"/>
      <c r="AL52" s="414"/>
      <c r="AM52" s="414"/>
      <c r="AN52" s="414"/>
      <c r="AO52" s="414"/>
      <c r="AP52" s="202"/>
      <c r="AQ52" s="361"/>
      <c r="AR52" s="414"/>
      <c r="AS52" s="414"/>
      <c r="AT52" s="414"/>
      <c r="AU52" s="414"/>
      <c r="AV52" s="414"/>
      <c r="AW52" s="202"/>
      <c r="AX52" s="361"/>
      <c r="AY52" s="414"/>
      <c r="AZ52" s="414"/>
      <c r="BA52" s="414"/>
      <c r="BB52" s="414"/>
      <c r="BC52" s="414"/>
      <c r="BD52" s="202"/>
      <c r="BE52" s="361"/>
      <c r="BF52" s="414"/>
      <c r="BG52" s="414"/>
      <c r="BH52" s="414"/>
      <c r="BI52" s="414"/>
      <c r="BJ52" s="414"/>
      <c r="BK52" s="202"/>
      <c r="BL52" s="361"/>
      <c r="BM52" s="414"/>
      <c r="BN52" s="414"/>
      <c r="BO52" s="414"/>
      <c r="BP52" s="414"/>
      <c r="BQ52" s="414"/>
      <c r="BR52" s="202"/>
      <c r="BS52" s="361"/>
      <c r="BT52" s="414"/>
      <c r="BU52" s="414"/>
      <c r="BV52" s="414"/>
      <c r="BW52" s="414"/>
      <c r="BX52" s="414"/>
      <c r="BY52" s="202"/>
      <c r="BZ52" s="361"/>
      <c r="CA52" s="414"/>
      <c r="CB52" s="414"/>
      <c r="CC52" s="414"/>
      <c r="CD52" s="414"/>
      <c r="CE52" s="414"/>
      <c r="CF52" s="202"/>
      <c r="CG52" s="361"/>
      <c r="CH52" s="414"/>
      <c r="CI52" s="414"/>
      <c r="CJ52" s="414"/>
      <c r="CK52" s="414"/>
      <c r="CL52" s="414"/>
      <c r="CM52" s="202"/>
      <c r="CN52" s="361"/>
      <c r="CO52" s="414"/>
      <c r="CP52" s="414"/>
      <c r="CQ52" s="414"/>
      <c r="CR52" s="414"/>
      <c r="CS52" s="414"/>
      <c r="CT52" s="202"/>
      <c r="CU52" s="361"/>
      <c r="CV52" s="414"/>
      <c r="CW52" s="414"/>
      <c r="CX52" s="414"/>
      <c r="CY52" s="414"/>
      <c r="CZ52" s="414"/>
      <c r="DA52" s="202"/>
      <c r="DB52" s="361"/>
      <c r="DC52" s="414"/>
      <c r="DD52" s="414"/>
      <c r="DE52" s="414"/>
      <c r="DF52" s="414"/>
      <c r="DG52" s="414"/>
      <c r="DH52" s="202"/>
      <c r="DI52" s="361"/>
      <c r="DJ52" s="414"/>
      <c r="DK52" s="414"/>
      <c r="DL52" s="414"/>
      <c r="DM52" s="414"/>
      <c r="DN52" s="414"/>
      <c r="DO52" s="202"/>
      <c r="DP52" s="361"/>
      <c r="DQ52" s="414"/>
      <c r="DR52" s="414"/>
      <c r="DS52" s="414"/>
      <c r="DT52" s="414"/>
      <c r="DU52" s="414"/>
      <c r="DV52" s="202"/>
    </row>
    <row r="53" spans="1:126" x14ac:dyDescent="0.2">
      <c r="A53" s="121" t="s">
        <v>289</v>
      </c>
      <c r="B53" s="56"/>
      <c r="C53" s="56"/>
      <c r="D53" s="110">
        <f t="shared" ref="D53:D57" si="328">B53+C53</f>
        <v>0</v>
      </c>
      <c r="E53" s="147" t="s">
        <v>36</v>
      </c>
      <c r="F53" s="18"/>
      <c r="G53" s="18"/>
      <c r="H53" s="361" t="s">
        <v>555</v>
      </c>
      <c r="I53" s="79">
        <f t="shared" ref="I53:I57" si="329">IF(K$1="Rejected",B53,IF(L53="",B53,SUM(B53,L53)))</f>
        <v>0</v>
      </c>
      <c r="J53" s="79">
        <f t="shared" ref="J53:J57" si="330">IF(K$1="Rejected",C53,IF(M53="",C53,SUM(C53,M53)))</f>
        <v>0</v>
      </c>
      <c r="K53" s="110">
        <f t="shared" ref="K53:K57" si="331">IF(I$1="","",SUM(I53:J53))</f>
        <v>0</v>
      </c>
      <c r="L53" s="56"/>
      <c r="M53" s="56"/>
      <c r="N53" s="147"/>
      <c r="O53" s="361" t="s">
        <v>555</v>
      </c>
      <c r="P53" s="79">
        <f t="shared" ref="P53:P57" si="332">IF(R$1="Rejected",I53,IF(S53="",I53,SUM(I53,S53)))</f>
        <v>0</v>
      </c>
      <c r="Q53" s="79">
        <f t="shared" ref="Q53:Q57" si="333">IF(R$1="Rejected",J53,IF(T53="",J53,SUM(J53,T53)))</f>
        <v>0</v>
      </c>
      <c r="R53" s="110">
        <f t="shared" ref="R53:R57" si="334">IF(P$1="","",SUM(P53:Q53))</f>
        <v>0</v>
      </c>
      <c r="S53" s="56"/>
      <c r="T53" s="56"/>
      <c r="U53" s="147"/>
      <c r="V53" s="361"/>
      <c r="W53" s="79">
        <f t="shared" ref="W53:W57" si="335">IF(Y$1="Rejected",P53,IF(Z53="",P53,SUM(P53,Z53)))</f>
        <v>0</v>
      </c>
      <c r="X53" s="79">
        <f t="shared" ref="X53:X57" si="336">IF(Y$1="Rejected",Q53,IF(AA53="",Q53,SUM(Q53,AA53)))</f>
        <v>0</v>
      </c>
      <c r="Y53" s="110">
        <f t="shared" ref="Y53:Y57" si="337">IF(W$1="","",SUM(W53:X53))</f>
        <v>0</v>
      </c>
      <c r="Z53" s="56"/>
      <c r="AA53" s="56"/>
      <c r="AB53" s="147"/>
      <c r="AC53" s="361"/>
      <c r="AD53" s="79">
        <f t="shared" ref="AD53:AD57" si="338">IF(AF$1="Rejected",W53,IF(AG53="",W53,SUM(W53,AG53)))</f>
        <v>0</v>
      </c>
      <c r="AE53" s="79">
        <f t="shared" ref="AE53:AE57" si="339">IF(AF$1="Rejected",X53,IF(AH53="",X53,SUM(X53,AH53)))</f>
        <v>0</v>
      </c>
      <c r="AF53" s="110">
        <f t="shared" ref="AF53:AF57" si="340">IF(AD$1="","",SUM(AD53:AE53))</f>
        <v>0</v>
      </c>
      <c r="AG53" s="56"/>
      <c r="AH53" s="56"/>
      <c r="AI53" s="147"/>
      <c r="AJ53" s="361"/>
      <c r="AK53" s="79">
        <f t="shared" ref="AK53:AK57" si="341">IF(AM$1="Rejected",AD53,IF(AN53="",AD53,SUM(AD53,AN53)))</f>
        <v>0</v>
      </c>
      <c r="AL53" s="79">
        <f t="shared" ref="AL53:AL57" si="342">IF(AM$1="Rejected",AE53,IF(AO53="",AE53,SUM(AE53,AO53)))</f>
        <v>0</v>
      </c>
      <c r="AM53" s="110">
        <f t="shared" ref="AM53:AM57" si="343">IF(AK$1="","",SUM(AK53:AL53))</f>
        <v>0</v>
      </c>
      <c r="AN53" s="56"/>
      <c r="AO53" s="56"/>
      <c r="AP53" s="147"/>
      <c r="AQ53" s="361"/>
      <c r="AR53" s="79">
        <f t="shared" ref="AR53:AR57" si="344">IF(AT$1="Rejected",AK53,IF(AU53="",AK53,SUM(AK53,AU53)))</f>
        <v>0</v>
      </c>
      <c r="AS53" s="79">
        <f t="shared" ref="AS53:AS57" si="345">IF(AT$1="Rejected",AL53,IF(AV53="",AL53,SUM(AL53,AV53)))</f>
        <v>0</v>
      </c>
      <c r="AT53" s="110">
        <f t="shared" ref="AT53:AT57" si="346">IF(AR$1="","",SUM(AR53:AS53))</f>
        <v>0</v>
      </c>
      <c r="AU53" s="56"/>
      <c r="AV53" s="56"/>
      <c r="AW53" s="147"/>
      <c r="AX53" s="361"/>
      <c r="AY53" s="79">
        <f t="shared" ref="AY53:AY57" si="347">IF(BA$1="Rejected",AR53,IF(BB53="",AR53,SUM(AR53,BB53)))</f>
        <v>0</v>
      </c>
      <c r="AZ53" s="79">
        <f t="shared" ref="AZ53:AZ57" si="348">IF(BA$1="Rejected",AS53,IF(BC53="",AS53,SUM(AS53,BC53)))</f>
        <v>0</v>
      </c>
      <c r="BA53" s="110">
        <f t="shared" ref="BA53:BA57" si="349">IF(AY$1="","",SUM(AY53:AZ53))</f>
        <v>0</v>
      </c>
      <c r="BB53" s="56"/>
      <c r="BC53" s="56"/>
      <c r="BD53" s="147"/>
      <c r="BE53" s="361"/>
      <c r="BF53" s="79">
        <f t="shared" ref="BF53:BF57" si="350">IF(BH$1="Rejected",AY53,IF(BI53="",AY53,SUM(AY53,BI53)))</f>
        <v>0</v>
      </c>
      <c r="BG53" s="79">
        <f t="shared" ref="BG53:BG57" si="351">IF(BH$1="Rejected",AZ53,IF(BJ53="",AZ53,SUM(AZ53,BJ53)))</f>
        <v>0</v>
      </c>
      <c r="BH53" s="110">
        <f t="shared" ref="BH53:BH57" si="352">IF(BF$1="","",SUM(BF53:BG53))</f>
        <v>0</v>
      </c>
      <c r="BI53" s="56"/>
      <c r="BJ53" s="56"/>
      <c r="BK53" s="147"/>
      <c r="BL53" s="361"/>
      <c r="BM53" s="79">
        <f t="shared" ref="BM53:BM57" si="353">IF(BO$1="Rejected",BF53,IF(BP53="",BF53,SUM(BF53,BP53)))</f>
        <v>0</v>
      </c>
      <c r="BN53" s="79">
        <f t="shared" ref="BN53:BN57" si="354">IF(BO$1="Rejected",BG53,IF(BQ53="",BG53,SUM(BG53,BQ53)))</f>
        <v>0</v>
      </c>
      <c r="BO53" s="110">
        <f t="shared" ref="BO53:BO57" si="355">IF(BM$1="","",SUM(BM53:BN53))</f>
        <v>0</v>
      </c>
      <c r="BP53" s="56"/>
      <c r="BQ53" s="56"/>
      <c r="BR53" s="147"/>
      <c r="BS53" s="361"/>
      <c r="BT53" s="79">
        <f t="shared" ref="BT53:BT57" si="356">IF(BV$1="Rejected",BM53,IF(BW53="",BM53,SUM(BM53,BW53)))</f>
        <v>0</v>
      </c>
      <c r="BU53" s="79">
        <f t="shared" ref="BU53:BU57" si="357">IF(BV$1="Rejected",BN53,IF(BX53="",BN53,SUM(BN53,BX53)))</f>
        <v>0</v>
      </c>
      <c r="BV53" s="110">
        <f t="shared" ref="BV53:BV57" si="358">IF(BT$1="","",SUM(BT53:BU53))</f>
        <v>0</v>
      </c>
      <c r="BW53" s="56"/>
      <c r="BX53" s="56"/>
      <c r="BY53" s="147"/>
      <c r="BZ53" s="361"/>
      <c r="CA53" s="79">
        <f t="shared" ref="CA53:CA57" si="359">IF(CC$1="Rejected",BT53,IF(CD53="",BT53,SUM(BT53,CD53)))</f>
        <v>0</v>
      </c>
      <c r="CB53" s="79">
        <f t="shared" ref="CB53:CB57" si="360">IF(CC$1="Rejected",BU53,IF(CE53="",BU53,SUM(BU53,CE53)))</f>
        <v>0</v>
      </c>
      <c r="CC53" s="110">
        <f t="shared" ref="CC53:CC57" si="361">IF(CA$1="","",SUM(CA53:CB53))</f>
        <v>0</v>
      </c>
      <c r="CD53" s="56"/>
      <c r="CE53" s="56"/>
      <c r="CF53" s="147"/>
      <c r="CG53" s="361"/>
      <c r="CH53" s="79">
        <f t="shared" ref="CH53:CH57" si="362">IF(CJ$1="Rejected",CA53,IF(CK53="",CA53,SUM(CA53,CK53)))</f>
        <v>0</v>
      </c>
      <c r="CI53" s="79">
        <f t="shared" ref="CI53:CI57" si="363">IF(CJ$1="Rejected",CB53,IF(CL53="",CB53,SUM(CB53,CL53)))</f>
        <v>0</v>
      </c>
      <c r="CJ53" s="110">
        <f t="shared" ref="CJ53:CJ57" si="364">IF(CH$1="","",SUM(CH53:CI53))</f>
        <v>0</v>
      </c>
      <c r="CK53" s="56"/>
      <c r="CL53" s="56"/>
      <c r="CM53" s="147"/>
      <c r="CN53" s="361"/>
      <c r="CO53" s="79">
        <f t="shared" ref="CO53:CO57" si="365">IF(CQ$1="Rejected",CH53,IF(CR53="",CH53,SUM(CH53,CR53)))</f>
        <v>0</v>
      </c>
      <c r="CP53" s="79">
        <f t="shared" ref="CP53:CP57" si="366">IF(CQ$1="Rejected",CI53,IF(CS53="",CI53,SUM(CI53,CS53)))</f>
        <v>0</v>
      </c>
      <c r="CQ53" s="110">
        <f t="shared" ref="CQ53:CQ57" si="367">IF(CO$1="","",SUM(CO53:CP53))</f>
        <v>0</v>
      </c>
      <c r="CR53" s="56"/>
      <c r="CS53" s="56"/>
      <c r="CT53" s="147"/>
      <c r="CU53" s="361"/>
      <c r="CV53" s="79">
        <f t="shared" ref="CV53:CV57" si="368">IF(CX$1="Rejected",CO53,IF(CY53="",CO53,SUM(CO53,CY53)))</f>
        <v>0</v>
      </c>
      <c r="CW53" s="79">
        <f t="shared" ref="CW53:CW57" si="369">IF(CX$1="Rejected",CP53,IF(CZ53="",CP53,SUM(CP53,CZ53)))</f>
        <v>0</v>
      </c>
      <c r="CX53" s="110">
        <f t="shared" ref="CX53:CX57" si="370">IF(CV$1="","",SUM(CV53:CW53))</f>
        <v>0</v>
      </c>
      <c r="CY53" s="56"/>
      <c r="CZ53" s="56"/>
      <c r="DA53" s="147"/>
      <c r="DB53" s="361"/>
      <c r="DC53" s="79">
        <f t="shared" ref="DC53:DC57" si="371">IF(DE$1="Rejected",CV53,IF(DF53="",CV53,SUM(CV53,DF53)))</f>
        <v>0</v>
      </c>
      <c r="DD53" s="79">
        <f t="shared" ref="DD53:DD57" si="372">IF(DE$1="Rejected",CW53,IF(DG53="",CW53,SUM(CW53,DG53)))</f>
        <v>0</v>
      </c>
      <c r="DE53" s="110">
        <f t="shared" ref="DE53:DE57" si="373">IF(DC$1="","",SUM(DC53:DD53))</f>
        <v>0</v>
      </c>
      <c r="DF53" s="56"/>
      <c r="DG53" s="56"/>
      <c r="DH53" s="147"/>
      <c r="DI53" s="361"/>
      <c r="DJ53" s="79">
        <f t="shared" ref="DJ53:DJ57" si="374">IF(DL$1="Rejected",DC53,IF(DM53="",DC53,SUM(DC53,DM53)))</f>
        <v>0</v>
      </c>
      <c r="DK53" s="79">
        <f t="shared" ref="DK53:DK57" si="375">IF(DL$1="Rejected",DD53,IF(DN53="",DD53,SUM(DD53,DN53)))</f>
        <v>0</v>
      </c>
      <c r="DL53" s="110">
        <f t="shared" ref="DL53:DL57" si="376">IF(DJ$1="","",SUM(DJ53:DK53))</f>
        <v>0</v>
      </c>
      <c r="DM53" s="56"/>
      <c r="DN53" s="56"/>
      <c r="DO53" s="147"/>
      <c r="DP53" s="361"/>
      <c r="DQ53" s="79">
        <f t="shared" ref="DQ53:DQ57" si="377">IF(DS$1="Rejected",DJ53,IF(DT53="",DJ53,SUM(DJ53,DT53)))</f>
        <v>0</v>
      </c>
      <c r="DR53" s="79">
        <f t="shared" ref="DR53:DR57" si="378">IF(DS$1="Rejected",DK53,IF(DU53="",DK53,SUM(DK53,DU53)))</f>
        <v>0</v>
      </c>
      <c r="DS53" s="110">
        <f t="shared" ref="DS53:DS57" si="379">IF(DQ$1="","",SUM(DQ53:DR53))</f>
        <v>0</v>
      </c>
      <c r="DT53" s="56"/>
      <c r="DU53" s="56"/>
      <c r="DV53" s="147"/>
    </row>
    <row r="54" spans="1:126" x14ac:dyDescent="0.2">
      <c r="A54" s="121" t="s">
        <v>142</v>
      </c>
      <c r="B54" s="56"/>
      <c r="C54" s="56"/>
      <c r="D54" s="110">
        <f t="shared" si="328"/>
        <v>0</v>
      </c>
      <c r="E54" s="148" t="s">
        <v>36</v>
      </c>
      <c r="F54" s="18"/>
      <c r="G54" s="18"/>
      <c r="H54" s="361" t="s">
        <v>555</v>
      </c>
      <c r="I54" s="79">
        <f t="shared" si="329"/>
        <v>0</v>
      </c>
      <c r="J54" s="79">
        <f t="shared" si="330"/>
        <v>0</v>
      </c>
      <c r="K54" s="110">
        <f t="shared" si="331"/>
        <v>0</v>
      </c>
      <c r="L54" s="56"/>
      <c r="M54" s="56"/>
      <c r="N54" s="148"/>
      <c r="O54" s="361" t="s">
        <v>555</v>
      </c>
      <c r="P54" s="79">
        <f t="shared" si="332"/>
        <v>0</v>
      </c>
      <c r="Q54" s="79">
        <f t="shared" si="333"/>
        <v>0</v>
      </c>
      <c r="R54" s="110">
        <f t="shared" si="334"/>
        <v>0</v>
      </c>
      <c r="S54" s="56"/>
      <c r="T54" s="56"/>
      <c r="U54" s="148"/>
      <c r="V54" s="361"/>
      <c r="W54" s="79">
        <f t="shared" si="335"/>
        <v>0</v>
      </c>
      <c r="X54" s="79">
        <f t="shared" si="336"/>
        <v>0</v>
      </c>
      <c r="Y54" s="110">
        <f t="shared" si="337"/>
        <v>0</v>
      </c>
      <c r="Z54" s="56"/>
      <c r="AA54" s="56"/>
      <c r="AB54" s="148"/>
      <c r="AC54" s="361"/>
      <c r="AD54" s="79">
        <f t="shared" si="338"/>
        <v>0</v>
      </c>
      <c r="AE54" s="79">
        <f t="shared" si="339"/>
        <v>0</v>
      </c>
      <c r="AF54" s="110">
        <f t="shared" si="340"/>
        <v>0</v>
      </c>
      <c r="AG54" s="56"/>
      <c r="AH54" s="56"/>
      <c r="AI54" s="148"/>
      <c r="AJ54" s="361"/>
      <c r="AK54" s="79">
        <f t="shared" si="341"/>
        <v>0</v>
      </c>
      <c r="AL54" s="79">
        <f t="shared" si="342"/>
        <v>0</v>
      </c>
      <c r="AM54" s="110">
        <f t="shared" si="343"/>
        <v>0</v>
      </c>
      <c r="AN54" s="56"/>
      <c r="AO54" s="56"/>
      <c r="AP54" s="148"/>
      <c r="AQ54" s="361"/>
      <c r="AR54" s="79">
        <f t="shared" si="344"/>
        <v>0</v>
      </c>
      <c r="AS54" s="79">
        <f t="shared" si="345"/>
        <v>0</v>
      </c>
      <c r="AT54" s="110">
        <f t="shared" si="346"/>
        <v>0</v>
      </c>
      <c r="AU54" s="56"/>
      <c r="AV54" s="56"/>
      <c r="AW54" s="148"/>
      <c r="AX54" s="361"/>
      <c r="AY54" s="79">
        <f t="shared" si="347"/>
        <v>0</v>
      </c>
      <c r="AZ54" s="79">
        <f t="shared" si="348"/>
        <v>0</v>
      </c>
      <c r="BA54" s="110">
        <f t="shared" si="349"/>
        <v>0</v>
      </c>
      <c r="BB54" s="56"/>
      <c r="BC54" s="56"/>
      <c r="BD54" s="148"/>
      <c r="BE54" s="361"/>
      <c r="BF54" s="79">
        <f t="shared" si="350"/>
        <v>0</v>
      </c>
      <c r="BG54" s="79">
        <f t="shared" si="351"/>
        <v>0</v>
      </c>
      <c r="BH54" s="110">
        <f t="shared" si="352"/>
        <v>0</v>
      </c>
      <c r="BI54" s="56"/>
      <c r="BJ54" s="56"/>
      <c r="BK54" s="148"/>
      <c r="BL54" s="361"/>
      <c r="BM54" s="79">
        <f t="shared" si="353"/>
        <v>0</v>
      </c>
      <c r="BN54" s="79">
        <f t="shared" si="354"/>
        <v>0</v>
      </c>
      <c r="BO54" s="110">
        <f t="shared" si="355"/>
        <v>0</v>
      </c>
      <c r="BP54" s="56"/>
      <c r="BQ54" s="56"/>
      <c r="BR54" s="148"/>
      <c r="BS54" s="361"/>
      <c r="BT54" s="79">
        <f t="shared" si="356"/>
        <v>0</v>
      </c>
      <c r="BU54" s="79">
        <f t="shared" si="357"/>
        <v>0</v>
      </c>
      <c r="BV54" s="110">
        <f t="shared" si="358"/>
        <v>0</v>
      </c>
      <c r="BW54" s="56"/>
      <c r="BX54" s="56"/>
      <c r="BY54" s="148"/>
      <c r="BZ54" s="361"/>
      <c r="CA54" s="79">
        <f t="shared" si="359"/>
        <v>0</v>
      </c>
      <c r="CB54" s="79">
        <f t="shared" si="360"/>
        <v>0</v>
      </c>
      <c r="CC54" s="110">
        <f t="shared" si="361"/>
        <v>0</v>
      </c>
      <c r="CD54" s="56"/>
      <c r="CE54" s="56"/>
      <c r="CF54" s="148"/>
      <c r="CG54" s="361"/>
      <c r="CH54" s="79">
        <f t="shared" si="362"/>
        <v>0</v>
      </c>
      <c r="CI54" s="79">
        <f t="shared" si="363"/>
        <v>0</v>
      </c>
      <c r="CJ54" s="110">
        <f t="shared" si="364"/>
        <v>0</v>
      </c>
      <c r="CK54" s="56"/>
      <c r="CL54" s="56"/>
      <c r="CM54" s="148"/>
      <c r="CN54" s="361"/>
      <c r="CO54" s="79">
        <f t="shared" si="365"/>
        <v>0</v>
      </c>
      <c r="CP54" s="79">
        <f t="shared" si="366"/>
        <v>0</v>
      </c>
      <c r="CQ54" s="110">
        <f t="shared" si="367"/>
        <v>0</v>
      </c>
      <c r="CR54" s="56"/>
      <c r="CS54" s="56"/>
      <c r="CT54" s="148"/>
      <c r="CU54" s="361"/>
      <c r="CV54" s="79">
        <f t="shared" si="368"/>
        <v>0</v>
      </c>
      <c r="CW54" s="79">
        <f t="shared" si="369"/>
        <v>0</v>
      </c>
      <c r="CX54" s="110">
        <f t="shared" si="370"/>
        <v>0</v>
      </c>
      <c r="CY54" s="56"/>
      <c r="CZ54" s="56"/>
      <c r="DA54" s="148"/>
      <c r="DB54" s="361"/>
      <c r="DC54" s="79">
        <f t="shared" si="371"/>
        <v>0</v>
      </c>
      <c r="DD54" s="79">
        <f t="shared" si="372"/>
        <v>0</v>
      </c>
      <c r="DE54" s="110">
        <f t="shared" si="373"/>
        <v>0</v>
      </c>
      <c r="DF54" s="56"/>
      <c r="DG54" s="56"/>
      <c r="DH54" s="148"/>
      <c r="DI54" s="361"/>
      <c r="DJ54" s="79">
        <f t="shared" si="374"/>
        <v>0</v>
      </c>
      <c r="DK54" s="79">
        <f t="shared" si="375"/>
        <v>0</v>
      </c>
      <c r="DL54" s="110">
        <f t="shared" si="376"/>
        <v>0</v>
      </c>
      <c r="DM54" s="56"/>
      <c r="DN54" s="56"/>
      <c r="DO54" s="148"/>
      <c r="DP54" s="361"/>
      <c r="DQ54" s="79">
        <f t="shared" si="377"/>
        <v>0</v>
      </c>
      <c r="DR54" s="79">
        <f t="shared" si="378"/>
        <v>0</v>
      </c>
      <c r="DS54" s="110">
        <f t="shared" si="379"/>
        <v>0</v>
      </c>
      <c r="DT54" s="56"/>
      <c r="DU54" s="56"/>
      <c r="DV54" s="148"/>
    </row>
    <row r="55" spans="1:126" x14ac:dyDescent="0.2">
      <c r="A55" s="121" t="s">
        <v>142</v>
      </c>
      <c r="B55" s="56"/>
      <c r="C55" s="56"/>
      <c r="D55" s="110">
        <f t="shared" si="328"/>
        <v>0</v>
      </c>
      <c r="E55" s="148"/>
      <c r="F55" s="22"/>
      <c r="G55" s="22"/>
      <c r="H55" s="361" t="s">
        <v>555</v>
      </c>
      <c r="I55" s="79">
        <f t="shared" si="329"/>
        <v>0</v>
      </c>
      <c r="J55" s="79">
        <f t="shared" si="330"/>
        <v>0</v>
      </c>
      <c r="K55" s="110">
        <f t="shared" si="331"/>
        <v>0</v>
      </c>
      <c r="L55" s="56"/>
      <c r="M55" s="56"/>
      <c r="N55" s="148"/>
      <c r="O55" s="361" t="s">
        <v>555</v>
      </c>
      <c r="P55" s="79">
        <f t="shared" si="332"/>
        <v>0</v>
      </c>
      <c r="Q55" s="79">
        <f t="shared" si="333"/>
        <v>0</v>
      </c>
      <c r="R55" s="110">
        <f t="shared" si="334"/>
        <v>0</v>
      </c>
      <c r="S55" s="56"/>
      <c r="T55" s="56"/>
      <c r="U55" s="148"/>
      <c r="V55" s="361"/>
      <c r="W55" s="79">
        <f t="shared" si="335"/>
        <v>0</v>
      </c>
      <c r="X55" s="79">
        <f t="shared" si="336"/>
        <v>0</v>
      </c>
      <c r="Y55" s="110">
        <f t="shared" si="337"/>
        <v>0</v>
      </c>
      <c r="Z55" s="56"/>
      <c r="AA55" s="56"/>
      <c r="AB55" s="148"/>
      <c r="AC55" s="361"/>
      <c r="AD55" s="79">
        <f t="shared" si="338"/>
        <v>0</v>
      </c>
      <c r="AE55" s="79">
        <f t="shared" si="339"/>
        <v>0</v>
      </c>
      <c r="AF55" s="110">
        <f t="shared" si="340"/>
        <v>0</v>
      </c>
      <c r="AG55" s="56"/>
      <c r="AH55" s="56"/>
      <c r="AI55" s="148"/>
      <c r="AJ55" s="361"/>
      <c r="AK55" s="79">
        <f t="shared" si="341"/>
        <v>0</v>
      </c>
      <c r="AL55" s="79">
        <f t="shared" si="342"/>
        <v>0</v>
      </c>
      <c r="AM55" s="110">
        <f t="shared" si="343"/>
        <v>0</v>
      </c>
      <c r="AN55" s="56"/>
      <c r="AO55" s="56"/>
      <c r="AP55" s="148"/>
      <c r="AQ55" s="361"/>
      <c r="AR55" s="79">
        <f t="shared" si="344"/>
        <v>0</v>
      </c>
      <c r="AS55" s="79">
        <f t="shared" si="345"/>
        <v>0</v>
      </c>
      <c r="AT55" s="110">
        <f t="shared" si="346"/>
        <v>0</v>
      </c>
      <c r="AU55" s="56"/>
      <c r="AV55" s="56"/>
      <c r="AW55" s="148"/>
      <c r="AX55" s="361"/>
      <c r="AY55" s="79">
        <f t="shared" si="347"/>
        <v>0</v>
      </c>
      <c r="AZ55" s="79">
        <f t="shared" si="348"/>
        <v>0</v>
      </c>
      <c r="BA55" s="110">
        <f t="shared" si="349"/>
        <v>0</v>
      </c>
      <c r="BB55" s="56"/>
      <c r="BC55" s="56"/>
      <c r="BD55" s="148"/>
      <c r="BE55" s="361"/>
      <c r="BF55" s="79">
        <f t="shared" si="350"/>
        <v>0</v>
      </c>
      <c r="BG55" s="79">
        <f t="shared" si="351"/>
        <v>0</v>
      </c>
      <c r="BH55" s="110">
        <f t="shared" si="352"/>
        <v>0</v>
      </c>
      <c r="BI55" s="56"/>
      <c r="BJ55" s="56"/>
      <c r="BK55" s="148"/>
      <c r="BL55" s="361"/>
      <c r="BM55" s="79">
        <f t="shared" si="353"/>
        <v>0</v>
      </c>
      <c r="BN55" s="79">
        <f t="shared" si="354"/>
        <v>0</v>
      </c>
      <c r="BO55" s="110">
        <f t="shared" si="355"/>
        <v>0</v>
      </c>
      <c r="BP55" s="56"/>
      <c r="BQ55" s="56"/>
      <c r="BR55" s="148"/>
      <c r="BS55" s="361"/>
      <c r="BT55" s="79">
        <f t="shared" si="356"/>
        <v>0</v>
      </c>
      <c r="BU55" s="79">
        <f t="shared" si="357"/>
        <v>0</v>
      </c>
      <c r="BV55" s="110">
        <f t="shared" si="358"/>
        <v>0</v>
      </c>
      <c r="BW55" s="56"/>
      <c r="BX55" s="56"/>
      <c r="BY55" s="148"/>
      <c r="BZ55" s="361"/>
      <c r="CA55" s="79">
        <f t="shared" si="359"/>
        <v>0</v>
      </c>
      <c r="CB55" s="79">
        <f t="shared" si="360"/>
        <v>0</v>
      </c>
      <c r="CC55" s="110">
        <f t="shared" si="361"/>
        <v>0</v>
      </c>
      <c r="CD55" s="56"/>
      <c r="CE55" s="56"/>
      <c r="CF55" s="148"/>
      <c r="CG55" s="361"/>
      <c r="CH55" s="79">
        <f t="shared" si="362"/>
        <v>0</v>
      </c>
      <c r="CI55" s="79">
        <f t="shared" si="363"/>
        <v>0</v>
      </c>
      <c r="CJ55" s="110">
        <f t="shared" si="364"/>
        <v>0</v>
      </c>
      <c r="CK55" s="56"/>
      <c r="CL55" s="56"/>
      <c r="CM55" s="148"/>
      <c r="CN55" s="361"/>
      <c r="CO55" s="79">
        <f t="shared" si="365"/>
        <v>0</v>
      </c>
      <c r="CP55" s="79">
        <f t="shared" si="366"/>
        <v>0</v>
      </c>
      <c r="CQ55" s="110">
        <f t="shared" si="367"/>
        <v>0</v>
      </c>
      <c r="CR55" s="56"/>
      <c r="CS55" s="56"/>
      <c r="CT55" s="148"/>
      <c r="CU55" s="361"/>
      <c r="CV55" s="79">
        <f t="shared" si="368"/>
        <v>0</v>
      </c>
      <c r="CW55" s="79">
        <f t="shared" si="369"/>
        <v>0</v>
      </c>
      <c r="CX55" s="110">
        <f t="shared" si="370"/>
        <v>0</v>
      </c>
      <c r="CY55" s="56"/>
      <c r="CZ55" s="56"/>
      <c r="DA55" s="148"/>
      <c r="DB55" s="361"/>
      <c r="DC55" s="79">
        <f t="shared" si="371"/>
        <v>0</v>
      </c>
      <c r="DD55" s="79">
        <f t="shared" si="372"/>
        <v>0</v>
      </c>
      <c r="DE55" s="110">
        <f t="shared" si="373"/>
        <v>0</v>
      </c>
      <c r="DF55" s="56"/>
      <c r="DG55" s="56"/>
      <c r="DH55" s="148"/>
      <c r="DI55" s="361"/>
      <c r="DJ55" s="79">
        <f t="shared" si="374"/>
        <v>0</v>
      </c>
      <c r="DK55" s="79">
        <f t="shared" si="375"/>
        <v>0</v>
      </c>
      <c r="DL55" s="110">
        <f t="shared" si="376"/>
        <v>0</v>
      </c>
      <c r="DM55" s="56"/>
      <c r="DN55" s="56"/>
      <c r="DO55" s="148"/>
      <c r="DP55" s="361"/>
      <c r="DQ55" s="79">
        <f t="shared" si="377"/>
        <v>0</v>
      </c>
      <c r="DR55" s="79">
        <f t="shared" si="378"/>
        <v>0</v>
      </c>
      <c r="DS55" s="110">
        <f t="shared" si="379"/>
        <v>0</v>
      </c>
      <c r="DT55" s="56"/>
      <c r="DU55" s="56"/>
      <c r="DV55" s="148"/>
    </row>
    <row r="56" spans="1:126" x14ac:dyDescent="0.2">
      <c r="A56" s="121" t="s">
        <v>142</v>
      </c>
      <c r="B56" s="56"/>
      <c r="C56" s="56"/>
      <c r="D56" s="110">
        <f t="shared" si="328"/>
        <v>0</v>
      </c>
      <c r="E56" s="148"/>
      <c r="F56" s="18"/>
      <c r="G56" s="18"/>
      <c r="H56" s="361" t="s">
        <v>555</v>
      </c>
      <c r="I56" s="79">
        <f t="shared" si="329"/>
        <v>0</v>
      </c>
      <c r="J56" s="79">
        <f t="shared" si="330"/>
        <v>0</v>
      </c>
      <c r="K56" s="110">
        <f t="shared" si="331"/>
        <v>0</v>
      </c>
      <c r="L56" s="56"/>
      <c r="M56" s="56"/>
      <c r="N56" s="148"/>
      <c r="O56" s="361" t="s">
        <v>555</v>
      </c>
      <c r="P56" s="79">
        <f t="shared" si="332"/>
        <v>0</v>
      </c>
      <c r="Q56" s="79">
        <f t="shared" si="333"/>
        <v>0</v>
      </c>
      <c r="R56" s="110">
        <f t="shared" si="334"/>
        <v>0</v>
      </c>
      <c r="S56" s="56"/>
      <c r="T56" s="56"/>
      <c r="U56" s="148"/>
      <c r="V56" s="361"/>
      <c r="W56" s="79">
        <f t="shared" si="335"/>
        <v>0</v>
      </c>
      <c r="X56" s="79">
        <f t="shared" si="336"/>
        <v>0</v>
      </c>
      <c r="Y56" s="110">
        <f t="shared" si="337"/>
        <v>0</v>
      </c>
      <c r="Z56" s="56"/>
      <c r="AA56" s="56"/>
      <c r="AB56" s="148"/>
      <c r="AC56" s="361"/>
      <c r="AD56" s="79">
        <f t="shared" si="338"/>
        <v>0</v>
      </c>
      <c r="AE56" s="79">
        <f t="shared" si="339"/>
        <v>0</v>
      </c>
      <c r="AF56" s="110">
        <f t="shared" si="340"/>
        <v>0</v>
      </c>
      <c r="AG56" s="56"/>
      <c r="AH56" s="56"/>
      <c r="AI56" s="148"/>
      <c r="AJ56" s="361"/>
      <c r="AK56" s="79">
        <f t="shared" si="341"/>
        <v>0</v>
      </c>
      <c r="AL56" s="79">
        <f t="shared" si="342"/>
        <v>0</v>
      </c>
      <c r="AM56" s="110">
        <f t="shared" si="343"/>
        <v>0</v>
      </c>
      <c r="AN56" s="56"/>
      <c r="AO56" s="56"/>
      <c r="AP56" s="148"/>
      <c r="AQ56" s="361"/>
      <c r="AR56" s="79">
        <f t="shared" si="344"/>
        <v>0</v>
      </c>
      <c r="AS56" s="79">
        <f t="shared" si="345"/>
        <v>0</v>
      </c>
      <c r="AT56" s="110">
        <f t="shared" si="346"/>
        <v>0</v>
      </c>
      <c r="AU56" s="56"/>
      <c r="AV56" s="56"/>
      <c r="AW56" s="148"/>
      <c r="AX56" s="361"/>
      <c r="AY56" s="79">
        <f t="shared" si="347"/>
        <v>0</v>
      </c>
      <c r="AZ56" s="79">
        <f t="shared" si="348"/>
        <v>0</v>
      </c>
      <c r="BA56" s="110">
        <f t="shared" si="349"/>
        <v>0</v>
      </c>
      <c r="BB56" s="56"/>
      <c r="BC56" s="56"/>
      <c r="BD56" s="148"/>
      <c r="BE56" s="361"/>
      <c r="BF56" s="79">
        <f t="shared" si="350"/>
        <v>0</v>
      </c>
      <c r="BG56" s="79">
        <f t="shared" si="351"/>
        <v>0</v>
      </c>
      <c r="BH56" s="110">
        <f t="shared" si="352"/>
        <v>0</v>
      </c>
      <c r="BI56" s="56"/>
      <c r="BJ56" s="56"/>
      <c r="BK56" s="148"/>
      <c r="BL56" s="361"/>
      <c r="BM56" s="79">
        <f t="shared" si="353"/>
        <v>0</v>
      </c>
      <c r="BN56" s="79">
        <f t="shared" si="354"/>
        <v>0</v>
      </c>
      <c r="BO56" s="110">
        <f t="shared" si="355"/>
        <v>0</v>
      </c>
      <c r="BP56" s="56"/>
      <c r="BQ56" s="56"/>
      <c r="BR56" s="148"/>
      <c r="BS56" s="361"/>
      <c r="BT56" s="79">
        <f t="shared" si="356"/>
        <v>0</v>
      </c>
      <c r="BU56" s="79">
        <f t="shared" si="357"/>
        <v>0</v>
      </c>
      <c r="BV56" s="110">
        <f t="shared" si="358"/>
        <v>0</v>
      </c>
      <c r="BW56" s="56"/>
      <c r="BX56" s="56"/>
      <c r="BY56" s="148"/>
      <c r="BZ56" s="361"/>
      <c r="CA56" s="79">
        <f t="shared" si="359"/>
        <v>0</v>
      </c>
      <c r="CB56" s="79">
        <f t="shared" si="360"/>
        <v>0</v>
      </c>
      <c r="CC56" s="110">
        <f t="shared" si="361"/>
        <v>0</v>
      </c>
      <c r="CD56" s="56"/>
      <c r="CE56" s="56"/>
      <c r="CF56" s="148"/>
      <c r="CG56" s="361"/>
      <c r="CH56" s="79">
        <f t="shared" si="362"/>
        <v>0</v>
      </c>
      <c r="CI56" s="79">
        <f t="shared" si="363"/>
        <v>0</v>
      </c>
      <c r="CJ56" s="110">
        <f t="shared" si="364"/>
        <v>0</v>
      </c>
      <c r="CK56" s="56"/>
      <c r="CL56" s="56"/>
      <c r="CM56" s="148"/>
      <c r="CN56" s="361"/>
      <c r="CO56" s="79">
        <f t="shared" si="365"/>
        <v>0</v>
      </c>
      <c r="CP56" s="79">
        <f t="shared" si="366"/>
        <v>0</v>
      </c>
      <c r="CQ56" s="110">
        <f t="shared" si="367"/>
        <v>0</v>
      </c>
      <c r="CR56" s="56"/>
      <c r="CS56" s="56"/>
      <c r="CT56" s="148"/>
      <c r="CU56" s="361"/>
      <c r="CV56" s="79">
        <f t="shared" si="368"/>
        <v>0</v>
      </c>
      <c r="CW56" s="79">
        <f t="shared" si="369"/>
        <v>0</v>
      </c>
      <c r="CX56" s="110">
        <f t="shared" si="370"/>
        <v>0</v>
      </c>
      <c r="CY56" s="56"/>
      <c r="CZ56" s="56"/>
      <c r="DA56" s="148"/>
      <c r="DB56" s="361"/>
      <c r="DC56" s="79">
        <f t="shared" si="371"/>
        <v>0</v>
      </c>
      <c r="DD56" s="79">
        <f t="shared" si="372"/>
        <v>0</v>
      </c>
      <c r="DE56" s="110">
        <f t="shared" si="373"/>
        <v>0</v>
      </c>
      <c r="DF56" s="56"/>
      <c r="DG56" s="56"/>
      <c r="DH56" s="148"/>
      <c r="DI56" s="361"/>
      <c r="DJ56" s="79">
        <f t="shared" si="374"/>
        <v>0</v>
      </c>
      <c r="DK56" s="79">
        <f t="shared" si="375"/>
        <v>0</v>
      </c>
      <c r="DL56" s="110">
        <f t="shared" si="376"/>
        <v>0</v>
      </c>
      <c r="DM56" s="56"/>
      <c r="DN56" s="56"/>
      <c r="DO56" s="148"/>
      <c r="DP56" s="361"/>
      <c r="DQ56" s="79">
        <f t="shared" si="377"/>
        <v>0</v>
      </c>
      <c r="DR56" s="79">
        <f t="shared" si="378"/>
        <v>0</v>
      </c>
      <c r="DS56" s="110">
        <f t="shared" si="379"/>
        <v>0</v>
      </c>
      <c r="DT56" s="56"/>
      <c r="DU56" s="56"/>
      <c r="DV56" s="148"/>
    </row>
    <row r="57" spans="1:126" x14ac:dyDescent="0.2">
      <c r="A57" s="121" t="s">
        <v>142</v>
      </c>
      <c r="B57" s="56"/>
      <c r="C57" s="56"/>
      <c r="D57" s="110">
        <f t="shared" si="328"/>
        <v>0</v>
      </c>
      <c r="E57" s="148"/>
      <c r="F57" s="18"/>
      <c r="G57" s="18"/>
      <c r="H57" s="361" t="s">
        <v>555</v>
      </c>
      <c r="I57" s="79">
        <f t="shared" si="329"/>
        <v>0</v>
      </c>
      <c r="J57" s="79">
        <f t="shared" si="330"/>
        <v>0</v>
      </c>
      <c r="K57" s="110">
        <f t="shared" si="331"/>
        <v>0</v>
      </c>
      <c r="L57" s="56"/>
      <c r="M57" s="56"/>
      <c r="N57" s="148"/>
      <c r="O57" s="361" t="s">
        <v>555</v>
      </c>
      <c r="P57" s="79">
        <f t="shared" si="332"/>
        <v>0</v>
      </c>
      <c r="Q57" s="79">
        <f t="shared" si="333"/>
        <v>0</v>
      </c>
      <c r="R57" s="110">
        <f t="shared" si="334"/>
        <v>0</v>
      </c>
      <c r="S57" s="56"/>
      <c r="T57" s="56"/>
      <c r="U57" s="148"/>
      <c r="V57" s="361"/>
      <c r="W57" s="79">
        <f t="shared" si="335"/>
        <v>0</v>
      </c>
      <c r="X57" s="79">
        <f t="shared" si="336"/>
        <v>0</v>
      </c>
      <c r="Y57" s="110">
        <f t="shared" si="337"/>
        <v>0</v>
      </c>
      <c r="Z57" s="56"/>
      <c r="AA57" s="56"/>
      <c r="AB57" s="148"/>
      <c r="AC57" s="361"/>
      <c r="AD57" s="79">
        <f t="shared" si="338"/>
        <v>0</v>
      </c>
      <c r="AE57" s="79">
        <f t="shared" si="339"/>
        <v>0</v>
      </c>
      <c r="AF57" s="110">
        <f t="shared" si="340"/>
        <v>0</v>
      </c>
      <c r="AG57" s="56"/>
      <c r="AH57" s="56"/>
      <c r="AI57" s="148"/>
      <c r="AJ57" s="361"/>
      <c r="AK57" s="79">
        <f t="shared" si="341"/>
        <v>0</v>
      </c>
      <c r="AL57" s="79">
        <f t="shared" si="342"/>
        <v>0</v>
      </c>
      <c r="AM57" s="110">
        <f t="shared" si="343"/>
        <v>0</v>
      </c>
      <c r="AN57" s="56"/>
      <c r="AO57" s="56"/>
      <c r="AP57" s="148"/>
      <c r="AQ57" s="361"/>
      <c r="AR57" s="79">
        <f t="shared" si="344"/>
        <v>0</v>
      </c>
      <c r="AS57" s="79">
        <f t="shared" si="345"/>
        <v>0</v>
      </c>
      <c r="AT57" s="110">
        <f t="shared" si="346"/>
        <v>0</v>
      </c>
      <c r="AU57" s="56"/>
      <c r="AV57" s="56"/>
      <c r="AW57" s="148"/>
      <c r="AX57" s="361"/>
      <c r="AY57" s="79">
        <f t="shared" si="347"/>
        <v>0</v>
      </c>
      <c r="AZ57" s="79">
        <f t="shared" si="348"/>
        <v>0</v>
      </c>
      <c r="BA57" s="110">
        <f t="shared" si="349"/>
        <v>0</v>
      </c>
      <c r="BB57" s="56"/>
      <c r="BC57" s="56"/>
      <c r="BD57" s="148"/>
      <c r="BE57" s="361"/>
      <c r="BF57" s="79">
        <f t="shared" si="350"/>
        <v>0</v>
      </c>
      <c r="BG57" s="79">
        <f t="shared" si="351"/>
        <v>0</v>
      </c>
      <c r="BH57" s="110">
        <f t="shared" si="352"/>
        <v>0</v>
      </c>
      <c r="BI57" s="56"/>
      <c r="BJ57" s="56"/>
      <c r="BK57" s="148"/>
      <c r="BL57" s="361"/>
      <c r="BM57" s="79">
        <f t="shared" si="353"/>
        <v>0</v>
      </c>
      <c r="BN57" s="79">
        <f t="shared" si="354"/>
        <v>0</v>
      </c>
      <c r="BO57" s="110">
        <f t="shared" si="355"/>
        <v>0</v>
      </c>
      <c r="BP57" s="56"/>
      <c r="BQ57" s="56"/>
      <c r="BR57" s="148"/>
      <c r="BS57" s="361"/>
      <c r="BT57" s="79">
        <f t="shared" si="356"/>
        <v>0</v>
      </c>
      <c r="BU57" s="79">
        <f t="shared" si="357"/>
        <v>0</v>
      </c>
      <c r="BV57" s="110">
        <f t="shared" si="358"/>
        <v>0</v>
      </c>
      <c r="BW57" s="56"/>
      <c r="BX57" s="56"/>
      <c r="BY57" s="148"/>
      <c r="BZ57" s="361"/>
      <c r="CA57" s="79">
        <f t="shared" si="359"/>
        <v>0</v>
      </c>
      <c r="CB57" s="79">
        <f t="shared" si="360"/>
        <v>0</v>
      </c>
      <c r="CC57" s="110">
        <f t="shared" si="361"/>
        <v>0</v>
      </c>
      <c r="CD57" s="56"/>
      <c r="CE57" s="56"/>
      <c r="CF57" s="148"/>
      <c r="CG57" s="361"/>
      <c r="CH57" s="79">
        <f t="shared" si="362"/>
        <v>0</v>
      </c>
      <c r="CI57" s="79">
        <f t="shared" si="363"/>
        <v>0</v>
      </c>
      <c r="CJ57" s="110">
        <f t="shared" si="364"/>
        <v>0</v>
      </c>
      <c r="CK57" s="56"/>
      <c r="CL57" s="56"/>
      <c r="CM57" s="148"/>
      <c r="CN57" s="361"/>
      <c r="CO57" s="79">
        <f t="shared" si="365"/>
        <v>0</v>
      </c>
      <c r="CP57" s="79">
        <f t="shared" si="366"/>
        <v>0</v>
      </c>
      <c r="CQ57" s="110">
        <f t="shared" si="367"/>
        <v>0</v>
      </c>
      <c r="CR57" s="56"/>
      <c r="CS57" s="56"/>
      <c r="CT57" s="148"/>
      <c r="CU57" s="361"/>
      <c r="CV57" s="79">
        <f t="shared" si="368"/>
        <v>0</v>
      </c>
      <c r="CW57" s="79">
        <f t="shared" si="369"/>
        <v>0</v>
      </c>
      <c r="CX57" s="110">
        <f t="shared" si="370"/>
        <v>0</v>
      </c>
      <c r="CY57" s="56"/>
      <c r="CZ57" s="56"/>
      <c r="DA57" s="148"/>
      <c r="DB57" s="361"/>
      <c r="DC57" s="79">
        <f t="shared" si="371"/>
        <v>0</v>
      </c>
      <c r="DD57" s="79">
        <f t="shared" si="372"/>
        <v>0</v>
      </c>
      <c r="DE57" s="110">
        <f t="shared" si="373"/>
        <v>0</v>
      </c>
      <c r="DF57" s="56"/>
      <c r="DG57" s="56"/>
      <c r="DH57" s="148"/>
      <c r="DI57" s="361"/>
      <c r="DJ57" s="79">
        <f t="shared" si="374"/>
        <v>0</v>
      </c>
      <c r="DK57" s="79">
        <f t="shared" si="375"/>
        <v>0</v>
      </c>
      <c r="DL57" s="110">
        <f t="shared" si="376"/>
        <v>0</v>
      </c>
      <c r="DM57" s="56"/>
      <c r="DN57" s="56"/>
      <c r="DO57" s="148"/>
      <c r="DP57" s="361"/>
      <c r="DQ57" s="79">
        <f t="shared" si="377"/>
        <v>0</v>
      </c>
      <c r="DR57" s="79">
        <f t="shared" si="378"/>
        <v>0</v>
      </c>
      <c r="DS57" s="110">
        <f t="shared" si="379"/>
        <v>0</v>
      </c>
      <c r="DT57" s="56"/>
      <c r="DU57" s="56"/>
      <c r="DV57" s="148"/>
    </row>
    <row r="58" spans="1:126" s="26" customFormat="1" ht="15" x14ac:dyDescent="0.25">
      <c r="A58" s="134" t="s">
        <v>540</v>
      </c>
      <c r="B58" s="133">
        <f>SUM(B53:B57)</f>
        <v>0</v>
      </c>
      <c r="C58" s="133">
        <f>SUM(C53:C57)</f>
        <v>0</v>
      </c>
      <c r="D58" s="133">
        <f>SUM(D53:D57)</f>
        <v>0</v>
      </c>
      <c r="E58" s="132" t="s">
        <v>522</v>
      </c>
      <c r="F58" s="18"/>
      <c r="G58" s="18"/>
      <c r="H58" s="361" t="s">
        <v>556</v>
      </c>
      <c r="I58" s="133">
        <f>IF(I$1=" ","",SUM(I53:I57))</f>
        <v>0</v>
      </c>
      <c r="J58" s="133">
        <f>IF(I$1=" ","",SUM(J53:J57))</f>
        <v>0</v>
      </c>
      <c r="K58" s="133">
        <f>IF(I$1="","",SUM(I58:J58))</f>
        <v>0</v>
      </c>
      <c r="L58" s="133">
        <f>IF(I$1="","",SUMIF($H52:$H58,MID($H58,3,10),L52:L58))</f>
        <v>0</v>
      </c>
      <c r="M58" s="133">
        <f>IF(I$1="","",SUMIF($H52:$H58,MID($H58,3,10),M52:M58))</f>
        <v>0</v>
      </c>
      <c r="N58" s="132"/>
      <c r="O58" s="361" t="s">
        <v>556</v>
      </c>
      <c r="P58" s="133">
        <f>IF(P$1=" ","",SUM(P53:P57))</f>
        <v>0</v>
      </c>
      <c r="Q58" s="133">
        <f>IF(P$1=" ","",SUM(Q53:Q57))</f>
        <v>0</v>
      </c>
      <c r="R58" s="133">
        <f>IF(P$1="","",SUM(P58:Q58))</f>
        <v>0</v>
      </c>
      <c r="S58" s="133">
        <f>IF(P$1="","",SUMIF($H52:$H58,MID($H58,3,10),S52:S58))</f>
        <v>0</v>
      </c>
      <c r="T58" s="133">
        <f>IF(P$1="","",SUMIF($H52:$H58,MID($H58,3,10),T52:T58))</f>
        <v>0</v>
      </c>
      <c r="U58" s="132"/>
      <c r="V58" s="361"/>
      <c r="W58" s="133">
        <f>IF(W$1=" ","",SUM(W53:W57))</f>
        <v>0</v>
      </c>
      <c r="X58" s="133">
        <f>IF(W$1=" ","",SUM(X53:X57))</f>
        <v>0</v>
      </c>
      <c r="Y58" s="133">
        <f>IF(W$1="","",SUM(W58:X58))</f>
        <v>0</v>
      </c>
      <c r="Z58" s="133">
        <f>IF(W$1="","",SUMIF($H52:$H58,MID($H58,3,10),Z52:Z58))</f>
        <v>0</v>
      </c>
      <c r="AA58" s="133">
        <f>IF(W$1="","",SUMIF($H52:$H58,MID($H58,3,10),AA52:AA58))</f>
        <v>0</v>
      </c>
      <c r="AB58" s="132"/>
      <c r="AC58" s="361"/>
      <c r="AD58" s="133">
        <f>IF(AD$1=" ","",SUM(AD53:AD57))</f>
        <v>0</v>
      </c>
      <c r="AE58" s="133">
        <f>IF(AD$1=" ","",SUM(AE53:AE57))</f>
        <v>0</v>
      </c>
      <c r="AF58" s="133">
        <f>IF(AD$1="","",SUM(AD58:AE58))</f>
        <v>0</v>
      </c>
      <c r="AG58" s="133">
        <f>IF(AD$1="","",SUMIF($H52:$H58,MID($H58,3,10),AG52:AG58))</f>
        <v>0</v>
      </c>
      <c r="AH58" s="133">
        <f>IF(AD$1="","",SUMIF($H52:$H58,MID($H58,3,10),AH52:AH58))</f>
        <v>0</v>
      </c>
      <c r="AI58" s="132"/>
      <c r="AJ58" s="361"/>
      <c r="AK58" s="133">
        <f>IF(AK$1=" ","",SUM(AK53:AK57))</f>
        <v>0</v>
      </c>
      <c r="AL58" s="133">
        <f>IF(AK$1=" ","",SUM(AL53:AL57))</f>
        <v>0</v>
      </c>
      <c r="AM58" s="133">
        <f>IF(AK$1="","",SUM(AK58:AL58))</f>
        <v>0</v>
      </c>
      <c r="AN58" s="133">
        <f>IF(AK$1="","",SUMIF($H52:$H58,MID($H58,3,10),AN52:AN58))</f>
        <v>0</v>
      </c>
      <c r="AO58" s="133">
        <f>IF(AK$1="","",SUMIF($H52:$H58,MID($H58,3,10),AO52:AO58))</f>
        <v>0</v>
      </c>
      <c r="AP58" s="132"/>
      <c r="AQ58" s="361"/>
      <c r="AR58" s="133">
        <f>IF(AR$1=" ","",SUM(AR53:AR57))</f>
        <v>0</v>
      </c>
      <c r="AS58" s="133">
        <f>IF(AR$1=" ","",SUM(AS53:AS57))</f>
        <v>0</v>
      </c>
      <c r="AT58" s="133">
        <f>IF(AR$1="","",SUM(AR58:AS58))</f>
        <v>0</v>
      </c>
      <c r="AU58" s="133">
        <f>IF(AR$1="","",SUMIF($H52:$H58,MID($H58,3,10),AU52:AU58))</f>
        <v>0</v>
      </c>
      <c r="AV58" s="133">
        <f>IF(AR$1="","",SUMIF($H52:$H58,MID($H58,3,10),AV52:AV58))</f>
        <v>0</v>
      </c>
      <c r="AW58" s="132"/>
      <c r="AX58" s="361"/>
      <c r="AY58" s="133">
        <f>IF(AY$1=" ","",SUM(AY53:AY57))</f>
        <v>0</v>
      </c>
      <c r="AZ58" s="133">
        <f>IF(AY$1=" ","",SUM(AZ53:AZ57))</f>
        <v>0</v>
      </c>
      <c r="BA58" s="133">
        <f>IF(AY$1="","",SUM(AY58:AZ58))</f>
        <v>0</v>
      </c>
      <c r="BB58" s="133">
        <f>IF(AY$1="","",SUMIF($H52:$H58,MID($H58,3,10),BB52:BB58))</f>
        <v>0</v>
      </c>
      <c r="BC58" s="133">
        <f>IF(AY$1="","",SUMIF($H52:$H58,MID($H58,3,10),BC52:BC58))</f>
        <v>0</v>
      </c>
      <c r="BD58" s="132"/>
      <c r="BE58" s="361"/>
      <c r="BF58" s="133">
        <f>IF(BF$1=" ","",SUM(BF53:BF57))</f>
        <v>0</v>
      </c>
      <c r="BG58" s="133">
        <f>IF(BF$1=" ","",SUM(BG53:BG57))</f>
        <v>0</v>
      </c>
      <c r="BH58" s="133">
        <f>IF(BF$1="","",SUM(BF58:BG58))</f>
        <v>0</v>
      </c>
      <c r="BI58" s="133">
        <f>IF(BF$1="","",SUMIF($H52:$H58,MID($H58,3,10),BI52:BI58))</f>
        <v>0</v>
      </c>
      <c r="BJ58" s="133">
        <f>IF(BF$1="","",SUMIF($H52:$H58,MID($H58,3,10),BJ52:BJ58))</f>
        <v>0</v>
      </c>
      <c r="BK58" s="132"/>
      <c r="BL58" s="361"/>
      <c r="BM58" s="133">
        <f>IF(BM$1=" ","",SUM(BM53:BM57))</f>
        <v>0</v>
      </c>
      <c r="BN58" s="133">
        <f>IF(BM$1=" ","",SUM(BN53:BN57))</f>
        <v>0</v>
      </c>
      <c r="BO58" s="133">
        <f>IF(BM$1="","",SUM(BM58:BN58))</f>
        <v>0</v>
      </c>
      <c r="BP58" s="133">
        <f>IF(BM$1="","",SUMIF($H52:$H58,MID($H58,3,10),BP52:BP58))</f>
        <v>0</v>
      </c>
      <c r="BQ58" s="133">
        <f>IF(BM$1="","",SUMIF($H52:$H58,MID($H58,3,10),BQ52:BQ58))</f>
        <v>0</v>
      </c>
      <c r="BR58" s="132"/>
      <c r="BS58" s="361"/>
      <c r="BT58" s="133">
        <f>IF(BT$1=" ","",SUM(BT53:BT57))</f>
        <v>0</v>
      </c>
      <c r="BU58" s="133">
        <f>IF(BT$1=" ","",SUM(BU53:BU57))</f>
        <v>0</v>
      </c>
      <c r="BV58" s="133">
        <f>IF(BT$1="","",SUM(BT58:BU58))</f>
        <v>0</v>
      </c>
      <c r="BW58" s="133">
        <f>IF(BT$1="","",SUMIF($H52:$H58,MID($H58,3,10),BW52:BW58))</f>
        <v>0</v>
      </c>
      <c r="BX58" s="133">
        <f>IF(BT$1="","",SUMIF($H52:$H58,MID($H58,3,10),BX52:BX58))</f>
        <v>0</v>
      </c>
      <c r="BY58" s="132"/>
      <c r="BZ58" s="361"/>
      <c r="CA58" s="133">
        <f>IF(CA$1=" ","",SUM(CA53:CA57))</f>
        <v>0</v>
      </c>
      <c r="CB58" s="133">
        <f>IF(CA$1=" ","",SUM(CB53:CB57))</f>
        <v>0</v>
      </c>
      <c r="CC58" s="133">
        <f>IF(CA$1="","",SUM(CA58:CB58))</f>
        <v>0</v>
      </c>
      <c r="CD58" s="133">
        <f>IF(CA$1="","",SUMIF($H52:$H58,MID($H58,3,10),CD52:CD58))</f>
        <v>0</v>
      </c>
      <c r="CE58" s="133">
        <f>IF(CA$1="","",SUMIF($H52:$H58,MID($H58,3,10),CE52:CE58))</f>
        <v>0</v>
      </c>
      <c r="CF58" s="132"/>
      <c r="CG58" s="361"/>
      <c r="CH58" s="133">
        <f>IF(CH$1=" ","",SUM(CH53:CH57))</f>
        <v>0</v>
      </c>
      <c r="CI58" s="133">
        <f>IF(CH$1=" ","",SUM(CI53:CI57))</f>
        <v>0</v>
      </c>
      <c r="CJ58" s="133">
        <f>IF(CH$1="","",SUM(CH58:CI58))</f>
        <v>0</v>
      </c>
      <c r="CK58" s="133">
        <f>IF(CH$1="","",SUMIF($H52:$H58,MID($H58,3,10),CK52:CK58))</f>
        <v>0</v>
      </c>
      <c r="CL58" s="133">
        <f>IF(CH$1="","",SUMIF($H52:$H58,MID($H58,3,10),CL52:CL58))</f>
        <v>0</v>
      </c>
      <c r="CM58" s="132"/>
      <c r="CN58" s="361"/>
      <c r="CO58" s="133">
        <f>IF(CO$1=" ","",SUM(CO53:CO57))</f>
        <v>0</v>
      </c>
      <c r="CP58" s="133">
        <f>IF(CO$1=" ","",SUM(CP53:CP57))</f>
        <v>0</v>
      </c>
      <c r="CQ58" s="133">
        <f>IF(CO$1="","",SUM(CO58:CP58))</f>
        <v>0</v>
      </c>
      <c r="CR58" s="133">
        <f>IF(CO$1="","",SUMIF($H52:$H58,MID($H58,3,10),CR52:CR58))</f>
        <v>0</v>
      </c>
      <c r="CS58" s="133">
        <f>IF(CO$1="","",SUMIF($H52:$H58,MID($H58,3,10),CS52:CS58))</f>
        <v>0</v>
      </c>
      <c r="CT58" s="132"/>
      <c r="CU58" s="361"/>
      <c r="CV58" s="133">
        <f>IF(CV$1=" ","",SUM(CV53:CV57))</f>
        <v>0</v>
      </c>
      <c r="CW58" s="133">
        <f>IF(CV$1=" ","",SUM(CW53:CW57))</f>
        <v>0</v>
      </c>
      <c r="CX58" s="133">
        <f>IF(CV$1="","",SUM(CV58:CW58))</f>
        <v>0</v>
      </c>
      <c r="CY58" s="133">
        <f>IF(CV$1="","",SUMIF($H52:$H58,MID($H58,3,10),CY52:CY58))</f>
        <v>0</v>
      </c>
      <c r="CZ58" s="133">
        <f>IF(CV$1="","",SUMIF($H52:$H58,MID($H58,3,10),CZ52:CZ58))</f>
        <v>0</v>
      </c>
      <c r="DA58" s="132"/>
      <c r="DB58" s="361"/>
      <c r="DC58" s="133">
        <f>IF(DC$1=" ","",SUM(DC53:DC57))</f>
        <v>0</v>
      </c>
      <c r="DD58" s="133">
        <f>IF(DC$1=" ","",SUM(DD53:DD57))</f>
        <v>0</v>
      </c>
      <c r="DE58" s="133">
        <f>IF(DC$1="","",SUM(DC58:DD58))</f>
        <v>0</v>
      </c>
      <c r="DF58" s="133">
        <f>IF(DC$1="","",SUMIF($H52:$H58,MID($H58,3,10),DF52:DF58))</f>
        <v>0</v>
      </c>
      <c r="DG58" s="133">
        <f>IF(DC$1="","",SUMIF($H52:$H58,MID($H58,3,10),DG52:DG58))</f>
        <v>0</v>
      </c>
      <c r="DH58" s="132"/>
      <c r="DI58" s="361"/>
      <c r="DJ58" s="133">
        <f>IF(DJ$1=" ","",SUM(DJ53:DJ57))</f>
        <v>0</v>
      </c>
      <c r="DK58" s="133">
        <f>IF(DJ$1=" ","",SUM(DK53:DK57))</f>
        <v>0</v>
      </c>
      <c r="DL58" s="133">
        <f>IF(DJ$1="","",SUM(DJ58:DK58))</f>
        <v>0</v>
      </c>
      <c r="DM58" s="133">
        <f>IF(DJ$1="","",SUMIF($H52:$H58,MID($H58,3,10),DM52:DM58))</f>
        <v>0</v>
      </c>
      <c r="DN58" s="133">
        <f>IF(DJ$1="","",SUMIF($H52:$H58,MID($H58,3,10),DN52:DN58))</f>
        <v>0</v>
      </c>
      <c r="DO58" s="132"/>
      <c r="DP58" s="361"/>
      <c r="DQ58" s="133">
        <f>IF(DQ$1=" ","",SUM(DQ53:DQ57))</f>
        <v>0</v>
      </c>
      <c r="DR58" s="133">
        <f>IF(DQ$1=" ","",SUM(DR53:DR57))</f>
        <v>0</v>
      </c>
      <c r="DS58" s="133">
        <f>IF(DQ$1="","",SUM(DQ58:DR58))</f>
        <v>0</v>
      </c>
      <c r="DT58" s="133">
        <f>IF(DQ$1="","",SUMIF($H52:$H58,MID($H58,3,10),DT52:DT58))</f>
        <v>0</v>
      </c>
      <c r="DU58" s="133">
        <f>IF(DQ$1="","",SUMIF($H52:$H58,MID($H58,3,10),DU52:DU58))</f>
        <v>0</v>
      </c>
      <c r="DV58" s="132"/>
    </row>
    <row r="59" spans="1:126" ht="15" x14ac:dyDescent="0.25">
      <c r="A59" s="134" t="s">
        <v>0</v>
      </c>
      <c r="B59" s="133">
        <f>SUM(B9,B16,B23,B30,B37,B44,B51,B58)</f>
        <v>0</v>
      </c>
      <c r="C59" s="133">
        <f>SUM(C9,C16,C23,C30,C37,C44,C51,C58)</f>
        <v>0</v>
      </c>
      <c r="D59" s="133">
        <f>SUM(B59:C59)</f>
        <v>0</v>
      </c>
      <c r="E59" s="132" t="s">
        <v>557</v>
      </c>
      <c r="F59" s="218"/>
      <c r="G59" s="218"/>
      <c r="I59" s="133">
        <f>IF(I$1="","",SUM(I9,I16,I23,I30,I37,I44,I51,I58))</f>
        <v>0</v>
      </c>
      <c r="J59" s="133">
        <f>IF(I$1="","",SUM(J9,J16,J23,J30,J37,J44,J51,J58))</f>
        <v>0</v>
      </c>
      <c r="K59" s="133">
        <f>IF(I$1="","",SUM(I59:J59))</f>
        <v>0</v>
      </c>
      <c r="L59" s="133">
        <f>IF(I$1="","",SUM(L9,L16,L23,L30,L37,L44,L51,L58))</f>
        <v>0</v>
      </c>
      <c r="M59" s="133">
        <f>IF(J$1="","",SUM(M9,M16,M23,M30,M37,M44,M51,M58))</f>
        <v>0</v>
      </c>
      <c r="N59" s="132"/>
      <c r="P59" s="133">
        <f>IF(P$1="","",SUM(P9,P16,P23,P30,P37,P44,P51,P58))</f>
        <v>0</v>
      </c>
      <c r="Q59" s="133">
        <f>IF(P$1="","",SUM(Q9,Q16,Q23,Q30,Q37,Q44,Q51,Q58))</f>
        <v>0</v>
      </c>
      <c r="R59" s="133">
        <f>IF(P$1="","",SUM(P59:Q59))</f>
        <v>0</v>
      </c>
      <c r="S59" s="133">
        <f>IF(P$1="","",SUM(S9,S16,S23,S30,S37,S44,S51,S58))</f>
        <v>0</v>
      </c>
      <c r="T59" s="133">
        <f>IF(Q$1="","",SUM(T9,T16,T23,T30,T37,T44,T51,T58))</f>
        <v>0</v>
      </c>
      <c r="U59" s="132"/>
      <c r="W59" s="133">
        <f>IF(W$1="","",SUM(W9,W16,W23,W30,W37,W44,W51,W58))</f>
        <v>0</v>
      </c>
      <c r="X59" s="133">
        <f>IF(W$1="","",SUM(X9,X16,X23,X30,X37,X44,X51,X58))</f>
        <v>0</v>
      </c>
      <c r="Y59" s="133">
        <f>IF(W$1="","",SUM(W59:X59))</f>
        <v>0</v>
      </c>
      <c r="Z59" s="133">
        <f>IF(W$1="","",SUM(Z9,Z16,Z23,Z30,Z37,Z44,Z51,Z58))</f>
        <v>0</v>
      </c>
      <c r="AA59" s="133">
        <f>IF(X$1="","",SUM(AA9,AA16,AA23,AA30,AA37,AA44,AA51,AA58))</f>
        <v>0</v>
      </c>
      <c r="AB59" s="132"/>
      <c r="AD59" s="133">
        <f>IF(AD$1="","",SUM(AD9,AD16,AD23,AD30,AD37,AD44,AD51,AD58))</f>
        <v>0</v>
      </c>
      <c r="AE59" s="133">
        <f>IF(AD$1="","",SUM(AE9,AE16,AE23,AE30,AE37,AE44,AE51,AE58))</f>
        <v>0</v>
      </c>
      <c r="AF59" s="133">
        <f>IF(AD$1="","",SUM(AD59:AE59))</f>
        <v>0</v>
      </c>
      <c r="AG59" s="133">
        <f>IF(AD$1="","",SUM(AG9,AG16,AG23,AG30,AG37,AG44,AG51,AG58))</f>
        <v>0</v>
      </c>
      <c r="AH59" s="133">
        <f>IF(AE$1="","",SUM(AH9,AH16,AH23,AH30,AH37,AH44,AH51,AH58))</f>
        <v>0</v>
      </c>
      <c r="AI59" s="132"/>
      <c r="AK59" s="133">
        <f>IF(AK$1="","",SUM(AK9,AK16,AK23,AK30,AK37,AK44,AK51,AK58))</f>
        <v>0</v>
      </c>
      <c r="AL59" s="133">
        <f>IF(AK$1="","",SUM(AL9,AL16,AL23,AL30,AL37,AL44,AL51,AL58))</f>
        <v>0</v>
      </c>
      <c r="AM59" s="133">
        <f>IF(AK$1="","",SUM(AK59:AL59))</f>
        <v>0</v>
      </c>
      <c r="AN59" s="133">
        <f>IF(AK$1="","",SUM(AN9,AN16,AN23,AN30,AN37,AN44,AN51,AN58))</f>
        <v>0</v>
      </c>
      <c r="AO59" s="133">
        <f>IF(AL$1="","",SUM(AO9,AO16,AO23,AO30,AO37,AO44,AO51,AO58))</f>
        <v>0</v>
      </c>
      <c r="AP59" s="132"/>
      <c r="AR59" s="133">
        <f>IF(AR$1="","",SUM(AR9,AR16,AR23,AR30,AR37,AR44,AR51,AR58))</f>
        <v>0</v>
      </c>
      <c r="AS59" s="133">
        <f>IF(AR$1="","",SUM(AS9,AS16,AS23,AS30,AS37,AS44,AS51,AS58))</f>
        <v>0</v>
      </c>
      <c r="AT59" s="133">
        <f>IF(AR$1="","",SUM(AR59:AS59))</f>
        <v>0</v>
      </c>
      <c r="AU59" s="133">
        <f>IF(AR$1="","",SUM(AU9,AU16,AU23,AU30,AU37,AU44,AU51,AU58))</f>
        <v>0</v>
      </c>
      <c r="AV59" s="133">
        <f>IF(AS$1="","",SUM(AV9,AV16,AV23,AV30,AV37,AV44,AV51,AV58))</f>
        <v>0</v>
      </c>
      <c r="AW59" s="132"/>
      <c r="AY59" s="133">
        <f>IF(AY$1="","",SUM(AY9,AY16,AY23,AY30,AY37,AY44,AY51,AY58))</f>
        <v>0</v>
      </c>
      <c r="AZ59" s="133">
        <f>IF(AY$1="","",SUM(AZ9,AZ16,AZ23,AZ30,AZ37,AZ44,AZ51,AZ58))</f>
        <v>0</v>
      </c>
      <c r="BA59" s="133">
        <f>IF(AY$1="","",SUM(AY59:AZ59))</f>
        <v>0</v>
      </c>
      <c r="BB59" s="133">
        <f>IF(AY$1="","",SUM(BB9,BB16,BB23,BB30,BB37,BB44,BB51,BB58))</f>
        <v>0</v>
      </c>
      <c r="BC59" s="133">
        <f>IF(AZ$1="","",SUM(BC9,BC16,BC23,BC30,BC37,BC44,BC51,BC58))</f>
        <v>0</v>
      </c>
      <c r="BD59" s="132"/>
      <c r="BF59" s="133">
        <f>IF(BF$1="","",SUM(BF9,BF16,BF23,BF30,BF37,BF44,BF51,BF58))</f>
        <v>0</v>
      </c>
      <c r="BG59" s="133">
        <f>IF(BF$1="","",SUM(BG9,BG16,BG23,BG30,BG37,BG44,BG51,BG58))</f>
        <v>0</v>
      </c>
      <c r="BH59" s="133">
        <f>IF(BF$1="","",SUM(BF59:BG59))</f>
        <v>0</v>
      </c>
      <c r="BI59" s="133">
        <f>IF(BF$1="","",SUM(BI9,BI16,BI23,BI30,BI37,BI44,BI51,BI58))</f>
        <v>0</v>
      </c>
      <c r="BJ59" s="133">
        <f>IF(BG$1="","",SUM(BJ9,BJ16,BJ23,BJ30,BJ37,BJ44,BJ51,BJ58))</f>
        <v>0</v>
      </c>
      <c r="BK59" s="132"/>
      <c r="BM59" s="133">
        <f>IF(BM$1="","",SUM(BM9,BM16,BM23,BM30,BM37,BM44,BM51,BM58))</f>
        <v>0</v>
      </c>
      <c r="BN59" s="133">
        <f>IF(BM$1="","",SUM(BN9,BN16,BN23,BN30,BN37,BN44,BN51,BN58))</f>
        <v>0</v>
      </c>
      <c r="BO59" s="133">
        <f>IF(BM$1="","",SUM(BM59:BN59))</f>
        <v>0</v>
      </c>
      <c r="BP59" s="133">
        <f>IF(BM$1="","",SUM(BP9,BP16,BP23,BP30,BP37,BP44,BP51,BP58))</f>
        <v>0</v>
      </c>
      <c r="BQ59" s="133">
        <f>IF(BN$1="","",SUM(BQ9,BQ16,BQ23,BQ30,BQ37,BQ44,BQ51,BQ58))</f>
        <v>0</v>
      </c>
      <c r="BR59" s="132"/>
      <c r="BT59" s="133">
        <f>IF(BT$1="","",SUM(BT9,BT16,BT23,BT30,BT37,BT44,BT51,BT58))</f>
        <v>0</v>
      </c>
      <c r="BU59" s="133">
        <f>IF(BT$1="","",SUM(BU9,BU16,BU23,BU30,BU37,BU44,BU51,BU58))</f>
        <v>0</v>
      </c>
      <c r="BV59" s="133">
        <f>IF(BT$1="","",SUM(BT59:BU59))</f>
        <v>0</v>
      </c>
      <c r="BW59" s="133">
        <f>IF(BT$1="","",SUM(BW9,BW16,BW23,BW30,BW37,BW44,BW51,BW58))</f>
        <v>0</v>
      </c>
      <c r="BX59" s="133">
        <f>IF(BU$1="","",SUM(BX9,BX16,BX23,BX30,BX37,BX44,BX51,BX58))</f>
        <v>0</v>
      </c>
      <c r="BY59" s="132"/>
      <c r="CA59" s="133">
        <f>IF(CA$1="","",SUM(CA9,CA16,CA23,CA30,CA37,CA44,CA51,CA58))</f>
        <v>0</v>
      </c>
      <c r="CB59" s="133">
        <f>IF(CA$1="","",SUM(CB9,CB16,CB23,CB30,CB37,CB44,CB51,CB58))</f>
        <v>0</v>
      </c>
      <c r="CC59" s="133">
        <f>IF(CA$1="","",SUM(CA59:CB59))</f>
        <v>0</v>
      </c>
      <c r="CD59" s="133">
        <f>IF(CA$1="","",SUM(CD9,CD16,CD23,CD30,CD37,CD44,CD51,CD58))</f>
        <v>0</v>
      </c>
      <c r="CE59" s="133">
        <f>IF(CB$1="","",SUM(CE9,CE16,CE23,CE30,CE37,CE44,CE51,CE58))</f>
        <v>0</v>
      </c>
      <c r="CF59" s="132"/>
      <c r="CH59" s="133">
        <f>IF(CH$1="","",SUM(CH9,CH16,CH23,CH30,CH37,CH44,CH51,CH58))</f>
        <v>0</v>
      </c>
      <c r="CI59" s="133">
        <f>IF(CH$1="","",SUM(CI9,CI16,CI23,CI30,CI37,CI44,CI51,CI58))</f>
        <v>0</v>
      </c>
      <c r="CJ59" s="133">
        <f>IF(CH$1="","",SUM(CH59:CI59))</f>
        <v>0</v>
      </c>
      <c r="CK59" s="133">
        <f>IF(CH$1="","",SUM(CK9,CK16,CK23,CK30,CK37,CK44,CK51,CK58))</f>
        <v>0</v>
      </c>
      <c r="CL59" s="133">
        <f>IF(CI$1="","",SUM(CL9,CL16,CL23,CL30,CL37,CL44,CL51,CL58))</f>
        <v>0</v>
      </c>
      <c r="CM59" s="132"/>
      <c r="CO59" s="133">
        <f>IF(CO$1="","",SUM(CO9,CO16,CO23,CO30,CO37,CO44,CO51,CO58))</f>
        <v>0</v>
      </c>
      <c r="CP59" s="133">
        <f>IF(CO$1="","",SUM(CP9,CP16,CP23,CP30,CP37,CP44,CP51,CP58))</f>
        <v>0</v>
      </c>
      <c r="CQ59" s="133">
        <f>IF(CO$1="","",SUM(CO59:CP59))</f>
        <v>0</v>
      </c>
      <c r="CR59" s="133">
        <f>IF(CO$1="","",SUM(CR9,CR16,CR23,CR30,CR37,CR44,CR51,CR58))</f>
        <v>0</v>
      </c>
      <c r="CS59" s="133">
        <f>IF(CP$1="","",SUM(CS9,CS16,CS23,CS30,CS37,CS44,CS51,CS58))</f>
        <v>0</v>
      </c>
      <c r="CT59" s="132"/>
      <c r="CV59" s="133">
        <f>IF(CV$1="","",SUM(CV9,CV16,CV23,CV30,CV37,CV44,CV51,CV58))</f>
        <v>0</v>
      </c>
      <c r="CW59" s="133">
        <f>IF(CV$1="","",SUM(CW9,CW16,CW23,CW30,CW37,CW44,CW51,CW58))</f>
        <v>0</v>
      </c>
      <c r="CX59" s="133">
        <f>IF(CV$1="","",SUM(CV59:CW59))</f>
        <v>0</v>
      </c>
      <c r="CY59" s="133">
        <f>IF(CV$1="","",SUM(CY9,CY16,CY23,CY30,CY37,CY44,CY51,CY58))</f>
        <v>0</v>
      </c>
      <c r="CZ59" s="133">
        <f>IF(CW$1="","",SUM(CZ9,CZ16,CZ23,CZ30,CZ37,CZ44,CZ51,CZ58))</f>
        <v>0</v>
      </c>
      <c r="DA59" s="132"/>
      <c r="DC59" s="133">
        <f>IF(DC$1="","",SUM(DC9,DC16,DC23,DC30,DC37,DC44,DC51,DC58))</f>
        <v>0</v>
      </c>
      <c r="DD59" s="133">
        <f>IF(DC$1="","",SUM(DD9,DD16,DD23,DD30,DD37,DD44,DD51,DD58))</f>
        <v>0</v>
      </c>
      <c r="DE59" s="133">
        <f>IF(DC$1="","",SUM(DC59:DD59))</f>
        <v>0</v>
      </c>
      <c r="DF59" s="133">
        <f>IF(DC$1="","",SUM(DF9,DF16,DF23,DF30,DF37,DF44,DF51,DF58))</f>
        <v>0</v>
      </c>
      <c r="DG59" s="133">
        <f>IF(DD$1="","",SUM(DG9,DG16,DG23,DG30,DG37,DG44,DG51,DG58))</f>
        <v>0</v>
      </c>
      <c r="DH59" s="132"/>
      <c r="DJ59" s="133">
        <f>IF(DJ$1="","",SUM(DJ9,DJ16,DJ23,DJ30,DJ37,DJ44,DJ51,DJ58))</f>
        <v>0</v>
      </c>
      <c r="DK59" s="133">
        <f>IF(DJ$1="","",SUM(DK9,DK16,DK23,DK30,DK37,DK44,DK51,DK58))</f>
        <v>0</v>
      </c>
      <c r="DL59" s="133">
        <f>IF(DJ$1="","",SUM(DJ59:DK59))</f>
        <v>0</v>
      </c>
      <c r="DM59" s="133">
        <f>IF(DJ$1="","",SUM(DM9,DM16,DM23,DM30,DM37,DM44,DM51,DM58))</f>
        <v>0</v>
      </c>
      <c r="DN59" s="133">
        <f>IF(DK$1="","",SUM(DN9,DN16,DN23,DN30,DN37,DN44,DN51,DN58))</f>
        <v>0</v>
      </c>
      <c r="DO59" s="132"/>
      <c r="DQ59" s="133">
        <f>IF(DQ$1="","",SUM(DQ9,DQ16,DQ23,DQ30,DQ37,DQ44,DQ51,DQ58))</f>
        <v>0</v>
      </c>
      <c r="DR59" s="133">
        <f>IF(DQ$1="","",SUM(DR9,DR16,DR23,DR30,DR37,DR44,DR51,DR58))</f>
        <v>0</v>
      </c>
      <c r="DS59" s="133">
        <f>IF(DQ$1="","",SUM(DQ59:DR59))</f>
        <v>0</v>
      </c>
      <c r="DT59" s="133">
        <f>IF(DQ$1="","",SUM(DT9,DT16,DT23,DT30,DT37,DT44,DT51,DT58))</f>
        <v>0</v>
      </c>
      <c r="DU59" s="133">
        <f>IF(DR$1="","",SUM(DU9,DU16,DU23,DU30,DU37,DU44,DU51,DU58))</f>
        <v>0</v>
      </c>
      <c r="DV59" s="132"/>
    </row>
    <row r="63" spans="1:126" x14ac:dyDescent="0.2">
      <c r="Y63" s="555"/>
    </row>
  </sheetData>
  <sheetProtection algorithmName="SHA-512" hashValue="7+vS2/uhXPzDXPMZv9Em8bSAFvotK+Cx0qbmG97G52QrqD1Kone/udmuSfXN5qYqPo2QoZw/Ej5xn+3j2hx5TA==" saltValue="RZu7NNJkZ0UY80WFywdbnQ==" spinCount="100000" sheet="1" objects="1" scenarios="1" formatCells="0" formatColumns="0" formatRows="0" insertColumns="0" insertRows="0"/>
  <mergeCells count="1">
    <mergeCell ref="A1:E1"/>
  </mergeCells>
  <conditionalFormatting sqref="I4:K23 DJ4:DL23 DQ4:DS23 P4:R23 AK4:AM23 W4:Y23 AD4:AF23 AR4:AT23 AY4:BA23 BF4:BH23 BM4:BO23 BT4:BV23 CA4:CC23 CH4:CJ23 CO4:CQ23 CV4:CX23 DC4:DE23 I59:K59">
    <cfRule type="expression" dxfId="205" priority="70">
      <formula>B4&lt;&gt;I4</formula>
    </cfRule>
  </conditionalFormatting>
  <conditionalFormatting sqref="K1">
    <cfRule type="containsText" dxfId="204" priority="67" operator="containsText" text="Rejected">
      <formula>NOT(ISERROR(SEARCH("Rejected",K1)))</formula>
    </cfRule>
  </conditionalFormatting>
  <conditionalFormatting sqref="R1">
    <cfRule type="containsText" dxfId="203" priority="66" operator="containsText" text="Rejected">
      <formula>NOT(ISERROR(SEARCH("Rejected",R1)))</formula>
    </cfRule>
  </conditionalFormatting>
  <conditionalFormatting sqref="Y1">
    <cfRule type="containsText" dxfId="202" priority="65" operator="containsText" text="Rejected">
      <formula>NOT(ISERROR(SEARCH("Rejected",Y1)))</formula>
    </cfRule>
  </conditionalFormatting>
  <conditionalFormatting sqref="AF1">
    <cfRule type="containsText" dxfId="201" priority="64" operator="containsText" text="Rejected">
      <formula>NOT(ISERROR(SEARCH("Rejected",AF1)))</formula>
    </cfRule>
  </conditionalFormatting>
  <conditionalFormatting sqref="AM1">
    <cfRule type="containsText" dxfId="200" priority="61" operator="containsText" text="Rejected">
      <formula>NOT(ISERROR(SEARCH("Rejected",AM1)))</formula>
    </cfRule>
  </conditionalFormatting>
  <conditionalFormatting sqref="AT1">
    <cfRule type="containsText" dxfId="199" priority="60" operator="containsText" text="Rejected">
      <formula>NOT(ISERROR(SEARCH("Rejected",AT1)))</formula>
    </cfRule>
  </conditionalFormatting>
  <conditionalFormatting sqref="BA1">
    <cfRule type="containsText" dxfId="198" priority="59" operator="containsText" text="Rejected">
      <formula>NOT(ISERROR(SEARCH("Rejected",BA1)))</formula>
    </cfRule>
  </conditionalFormatting>
  <conditionalFormatting sqref="BH1">
    <cfRule type="containsText" dxfId="197" priority="58" operator="containsText" text="Rejected">
      <formula>NOT(ISERROR(SEARCH("Rejected",BH1)))</formula>
    </cfRule>
  </conditionalFormatting>
  <conditionalFormatting sqref="BO1">
    <cfRule type="containsText" dxfId="196" priority="57" operator="containsText" text="Rejected">
      <formula>NOT(ISERROR(SEARCH("Rejected",BO1)))</formula>
    </cfRule>
  </conditionalFormatting>
  <conditionalFormatting sqref="BV1">
    <cfRule type="containsText" dxfId="195" priority="56" operator="containsText" text="Rejected">
      <formula>NOT(ISERROR(SEARCH("Rejected",BV1)))</formula>
    </cfRule>
  </conditionalFormatting>
  <conditionalFormatting sqref="CC1">
    <cfRule type="containsText" dxfId="194" priority="55" operator="containsText" text="Rejected">
      <formula>NOT(ISERROR(SEARCH("Rejected",CC1)))</formula>
    </cfRule>
  </conditionalFormatting>
  <conditionalFormatting sqref="CJ1">
    <cfRule type="containsText" dxfId="193" priority="54" operator="containsText" text="Rejected">
      <formula>NOT(ISERROR(SEARCH("Rejected",CJ1)))</formula>
    </cfRule>
  </conditionalFormatting>
  <conditionalFormatting sqref="CQ1">
    <cfRule type="containsText" dxfId="192" priority="53" operator="containsText" text="Rejected">
      <formula>NOT(ISERROR(SEARCH("Rejected",CQ1)))</formula>
    </cfRule>
  </conditionalFormatting>
  <conditionalFormatting sqref="CX1">
    <cfRule type="containsText" dxfId="191" priority="52" operator="containsText" text="Rejected">
      <formula>NOT(ISERROR(SEARCH("Rejected",CX1)))</formula>
    </cfRule>
  </conditionalFormatting>
  <conditionalFormatting sqref="DE1">
    <cfRule type="containsText" dxfId="190" priority="51" operator="containsText" text="Rejected">
      <formula>NOT(ISERROR(SEARCH("Rejected",DE1)))</formula>
    </cfRule>
  </conditionalFormatting>
  <conditionalFormatting sqref="DL1">
    <cfRule type="containsText" dxfId="189" priority="23" operator="containsText" text="Rejected">
      <formula>NOT(ISERROR(SEARCH("Rejected",DL1)))</formula>
    </cfRule>
  </conditionalFormatting>
  <conditionalFormatting sqref="DS1">
    <cfRule type="containsText" dxfId="188" priority="22" operator="containsText" text="Rejected">
      <formula>NOT(ISERROR(SEARCH("Rejected",DS1)))</formula>
    </cfRule>
  </conditionalFormatting>
  <conditionalFormatting sqref="I24:K30 DJ24:DL30 DQ24:DS30 P24:R30 AK24:AM30 W24:Y30 AD24:AF30 AR24:AT30 AY24:BA30 BF24:BH30 BM24:BO30 BT24:BV30 CA24:CC30 CH24:CJ30 CO24:CQ30 CV24:CX30 DC24:DE30">
    <cfRule type="expression" dxfId="187" priority="21">
      <formula>B24&lt;&gt;I24</formula>
    </cfRule>
  </conditionalFormatting>
  <conditionalFormatting sqref="I31:K37 DJ31:DL37 DQ31:DS37 P31:R37 AK31:AM37 W31:Y37 AD31:AF37 AR31:AT37 AY31:BA37 BF31:BH37 BM31:BO37 BT31:BV37 CA31:CC37 CH31:CJ37 CO31:CQ37 CV31:CX37 DC31:DE37">
    <cfRule type="expression" dxfId="186" priority="20">
      <formula>B31&lt;&gt;I31</formula>
    </cfRule>
  </conditionalFormatting>
  <conditionalFormatting sqref="I38:K44 DJ38:DL44 DQ38:DS44 P38:R44 AK38:AM44 W38:Y44 AD38:AF44 AR38:AT44 AY38:BA44 BF38:BH44 BM38:BO44 BT38:BV44 CA38:CC44 CH38:CJ44 CO38:CQ44 CV38:CX44 DC38:DE44">
    <cfRule type="expression" dxfId="185" priority="19">
      <formula>B38&lt;&gt;I38</formula>
    </cfRule>
  </conditionalFormatting>
  <conditionalFormatting sqref="I45:K51 DJ45:DL51 DQ45:DS51 P45:R51 AK45:AM51 W45:Y51 AD45:AF51 AR45:AT51 AY45:BA51 BF45:BH51 BM45:BO51 BT45:BV51 CA45:CC51 CH45:CJ51 CO45:CQ51 CV45:CX51 DC45:DE51">
    <cfRule type="expression" dxfId="184" priority="18">
      <formula>B45&lt;&gt;I45</formula>
    </cfRule>
  </conditionalFormatting>
  <conditionalFormatting sqref="I52:K58 DJ52:DL58 DQ52:DS58 P52:R58 AK52:AM58 W52:Y58 AD52:AF58 AR52:AT58 AY52:BA58 BF52:BH58 BM52:BO58 BT52:BV58 CA52:CC58 CH52:CJ58 CO52:CQ58 CV52:CX58 DC52:DE58">
    <cfRule type="expression" dxfId="183" priority="17">
      <formula>B52&lt;&gt;I52</formula>
    </cfRule>
  </conditionalFormatting>
  <conditionalFormatting sqref="P59:R59">
    <cfRule type="expression" dxfId="182" priority="16">
      <formula>I59&lt;&gt;P59</formula>
    </cfRule>
  </conditionalFormatting>
  <conditionalFormatting sqref="W59:Y59">
    <cfRule type="expression" dxfId="181" priority="15">
      <formula>P59&lt;&gt;W59</formula>
    </cfRule>
  </conditionalFormatting>
  <conditionalFormatting sqref="AD59:AF59">
    <cfRule type="expression" dxfId="180" priority="14">
      <formula>W59&lt;&gt;AD59</formula>
    </cfRule>
  </conditionalFormatting>
  <conditionalFormatting sqref="AK59:AM59">
    <cfRule type="expression" dxfId="179" priority="13">
      <formula>AD59&lt;&gt;AK59</formula>
    </cfRule>
  </conditionalFormatting>
  <conditionalFormatting sqref="AR59:AT59">
    <cfRule type="expression" dxfId="178" priority="12">
      <formula>AK59&lt;&gt;AR59</formula>
    </cfRule>
  </conditionalFormatting>
  <conditionalFormatting sqref="AY59:BA59">
    <cfRule type="expression" dxfId="177" priority="11">
      <formula>AR59&lt;&gt;AY59</formula>
    </cfRule>
  </conditionalFormatting>
  <conditionalFormatting sqref="BF59:BH59">
    <cfRule type="expression" dxfId="176" priority="10">
      <formula>AY59&lt;&gt;BF59</formula>
    </cfRule>
  </conditionalFormatting>
  <conditionalFormatting sqref="BM59:BO59">
    <cfRule type="expression" dxfId="175" priority="9">
      <formula>BF59&lt;&gt;BM59</formula>
    </cfRule>
  </conditionalFormatting>
  <conditionalFormatting sqref="BT59:BV59">
    <cfRule type="expression" dxfId="174" priority="8">
      <formula>BM59&lt;&gt;BT59</formula>
    </cfRule>
  </conditionalFormatting>
  <conditionalFormatting sqref="CA59:CC59">
    <cfRule type="expression" dxfId="173" priority="7">
      <formula>BT59&lt;&gt;CA59</formula>
    </cfRule>
  </conditionalFormatting>
  <conditionalFormatting sqref="CH59:CJ59">
    <cfRule type="expression" dxfId="172" priority="6">
      <formula>CA59&lt;&gt;CH59</formula>
    </cfRule>
  </conditionalFormatting>
  <conditionalFormatting sqref="CO59:CQ59">
    <cfRule type="expression" dxfId="171" priority="5">
      <formula>CH59&lt;&gt;CO59</formula>
    </cfRule>
  </conditionalFormatting>
  <conditionalFormatting sqref="CV59:CX59">
    <cfRule type="expression" dxfId="170" priority="4">
      <formula>CO59&lt;&gt;CV59</formula>
    </cfRule>
  </conditionalFormatting>
  <conditionalFormatting sqref="DC59:DE59">
    <cfRule type="expression" dxfId="169" priority="3">
      <formula>CV59&lt;&gt;DC59</formula>
    </cfRule>
  </conditionalFormatting>
  <conditionalFormatting sqref="DJ59:DL59">
    <cfRule type="expression" dxfId="168" priority="2">
      <formula>DC59&lt;&gt;DJ59</formula>
    </cfRule>
  </conditionalFormatting>
  <conditionalFormatting sqref="DQ59:DS59">
    <cfRule type="expression" dxfId="167" priority="1">
      <formula>DJ59&lt;&gt;DQ59</formula>
    </cfRule>
  </conditionalFormatting>
  <pageMargins left="0.7" right="0.7" top="0.47" bottom="0.75" header="0.3" footer="0.3"/>
  <pageSetup paperSize="17" firstPageNumber="5" orientation="landscape" r:id="rId1"/>
  <headerFooter alignWithMargins="0">
    <oddFooter xml:space="preserve">&amp;L&amp;"Arial,Bold"&amp;9Confidential&amp;C&amp;9&amp;F
&amp;A&amp;R&amp;9&amp;P of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DV34"/>
  <sheetViews>
    <sheetView zoomScale="80" zoomScaleNormal="80" workbookViewId="0">
      <pane xSplit="1" topLeftCell="B1" activePane="topRight" state="frozen"/>
      <selection activeCell="G50" sqref="G50"/>
      <selection pane="topRight" activeCell="B20" sqref="B20"/>
    </sheetView>
  </sheetViews>
  <sheetFormatPr defaultRowHeight="12.75" outlineLevelCol="1" x14ac:dyDescent="0.2"/>
  <cols>
    <col min="1" max="1" width="32.85546875" style="8" customWidth="1"/>
    <col min="2" max="2" width="17.140625" style="8" customWidth="1"/>
    <col min="3" max="3" width="17" style="8" customWidth="1"/>
    <col min="4" max="4" width="17.140625" style="8" customWidth="1"/>
    <col min="5" max="5" width="61" style="8" customWidth="1"/>
    <col min="6" max="6" width="22.28515625" style="8" customWidth="1"/>
    <col min="7" max="7" width="7.5703125" style="8" customWidth="1"/>
    <col min="8" max="8" width="10.42578125" style="8" customWidth="1" outlineLevel="1"/>
    <col min="9" max="9" width="13.7109375" style="8" bestFit="1" customWidth="1" outlineLevel="1"/>
    <col min="10" max="10" width="13" style="8" customWidth="1" outlineLevel="1"/>
    <col min="11" max="11" width="13.7109375" style="8" bestFit="1" customWidth="1" outlineLevel="1"/>
    <col min="12" max="12" width="17" style="8" bestFit="1" customWidth="1"/>
    <col min="13" max="13" width="20" style="8" bestFit="1" customWidth="1"/>
    <col min="14" max="14" width="39.7109375" style="8" customWidth="1"/>
    <col min="15" max="15" width="10.5703125" style="8" customWidth="1" outlineLevel="1"/>
    <col min="16" max="16" width="13.7109375" style="8" bestFit="1" customWidth="1" outlineLevel="1"/>
    <col min="17" max="17" width="13" style="8" customWidth="1" outlineLevel="1"/>
    <col min="18" max="18" width="13.7109375" style="8" bestFit="1" customWidth="1" outlineLevel="1"/>
    <col min="19" max="19" width="17" style="8" bestFit="1" customWidth="1"/>
    <col min="20" max="20" width="20" style="8" bestFit="1" customWidth="1"/>
    <col min="21" max="21" width="33" style="8" bestFit="1" customWidth="1"/>
    <col min="22" max="22" width="4.85546875" style="8" customWidth="1" outlineLevel="1"/>
    <col min="23" max="23" width="13.7109375" style="8" bestFit="1" customWidth="1" outlineLevel="1"/>
    <col min="24" max="24" width="13" style="8" customWidth="1" outlineLevel="1"/>
    <col min="25" max="25" width="13.7109375" style="8" bestFit="1" customWidth="1" outlineLevel="1"/>
    <col min="26" max="26" width="17" style="8" bestFit="1" customWidth="1"/>
    <col min="27" max="27" width="20" style="8" bestFit="1" customWidth="1"/>
    <col min="28" max="28" width="33" style="8" bestFit="1" customWidth="1"/>
    <col min="29" max="29" width="4.85546875" style="8" customWidth="1" outlineLevel="1"/>
    <col min="30" max="30" width="13.7109375" style="8" bestFit="1" customWidth="1" outlineLevel="1"/>
    <col min="31" max="31" width="13" style="8" customWidth="1" outlineLevel="1"/>
    <col min="32" max="32" width="13.7109375" style="8" bestFit="1" customWidth="1" outlineLevel="1"/>
    <col min="33" max="33" width="17" style="8" bestFit="1" customWidth="1"/>
    <col min="34" max="34" width="20" style="8" bestFit="1" customWidth="1"/>
    <col min="35" max="35" width="33" style="8" bestFit="1" customWidth="1"/>
    <col min="36" max="36" width="4.85546875" style="8" customWidth="1" outlineLevel="1"/>
    <col min="37" max="37" width="13.7109375" style="8" bestFit="1" customWidth="1" outlineLevel="1"/>
    <col min="38" max="38" width="13" style="8" customWidth="1" outlineLevel="1"/>
    <col min="39" max="39" width="13.7109375" style="8" bestFit="1" customWidth="1" outlineLevel="1"/>
    <col min="40" max="40" width="17" style="8" bestFit="1" customWidth="1"/>
    <col min="41" max="41" width="20" style="8" bestFit="1" customWidth="1"/>
    <col min="42" max="42" width="33" style="8" bestFit="1" customWidth="1"/>
    <col min="43" max="43" width="4.85546875" style="8" customWidth="1" outlineLevel="1"/>
    <col min="44" max="44" width="13.7109375" style="8" bestFit="1" customWidth="1" outlineLevel="1"/>
    <col min="45" max="45" width="13" style="8" customWidth="1" outlineLevel="1"/>
    <col min="46" max="46" width="13.7109375" style="8" bestFit="1" customWidth="1" outlineLevel="1"/>
    <col min="47" max="47" width="17" style="8" bestFit="1" customWidth="1"/>
    <col min="48" max="48" width="20" style="8" bestFit="1" customWidth="1"/>
    <col min="49" max="49" width="33" style="8" bestFit="1" customWidth="1"/>
    <col min="50" max="50" width="4.85546875" style="8" customWidth="1" outlineLevel="1"/>
    <col min="51" max="51" width="13.7109375" style="8" bestFit="1" customWidth="1" outlineLevel="1"/>
    <col min="52" max="52" width="13" style="8" customWidth="1" outlineLevel="1"/>
    <col min="53" max="53" width="13.7109375" style="8" bestFit="1" customWidth="1" outlineLevel="1"/>
    <col min="54" max="54" width="17" style="8" bestFit="1" customWidth="1"/>
    <col min="55" max="55" width="20" style="8" bestFit="1" customWidth="1"/>
    <col min="56" max="56" width="33" style="8" bestFit="1" customWidth="1"/>
    <col min="57" max="57" width="4.85546875" style="8" customWidth="1" outlineLevel="1"/>
    <col min="58" max="58" width="13.7109375" style="8" bestFit="1" customWidth="1" outlineLevel="1"/>
    <col min="59" max="59" width="13" style="8" customWidth="1" outlineLevel="1"/>
    <col min="60" max="60" width="13.7109375" style="8" bestFit="1" customWidth="1" outlineLevel="1"/>
    <col min="61" max="61" width="17" style="8" bestFit="1" customWidth="1"/>
    <col min="62" max="62" width="20" style="8" bestFit="1" customWidth="1"/>
    <col min="63" max="63" width="33" style="8" bestFit="1" customWidth="1"/>
    <col min="64" max="64" width="4.85546875" style="8" customWidth="1" outlineLevel="1"/>
    <col min="65" max="65" width="13.7109375" style="8" bestFit="1" customWidth="1" outlineLevel="1"/>
    <col min="66" max="66" width="13" style="8" customWidth="1" outlineLevel="1"/>
    <col min="67" max="67" width="13.7109375" style="8" bestFit="1" customWidth="1" outlineLevel="1"/>
    <col min="68" max="68" width="17" style="8" bestFit="1" customWidth="1"/>
    <col min="69" max="69" width="20" style="8" bestFit="1" customWidth="1"/>
    <col min="70" max="70" width="33" style="8" bestFit="1" customWidth="1"/>
    <col min="71" max="71" width="4.85546875" style="8" customWidth="1" outlineLevel="1"/>
    <col min="72" max="72" width="13.7109375" style="8" bestFit="1" customWidth="1" outlineLevel="1"/>
    <col min="73" max="73" width="13" style="8" customWidth="1" outlineLevel="1"/>
    <col min="74" max="74" width="13.7109375" style="8" bestFit="1" customWidth="1" outlineLevel="1"/>
    <col min="75" max="75" width="17" style="8" bestFit="1" customWidth="1"/>
    <col min="76" max="76" width="20" style="8" bestFit="1" customWidth="1"/>
    <col min="77" max="77" width="33" style="8" bestFit="1" customWidth="1"/>
    <col min="78" max="78" width="4.85546875" style="8" customWidth="1" outlineLevel="1"/>
    <col min="79" max="79" width="13.7109375" style="8" bestFit="1" customWidth="1" outlineLevel="1"/>
    <col min="80" max="80" width="13" style="8" customWidth="1" outlineLevel="1"/>
    <col min="81" max="81" width="13.7109375" style="8" bestFit="1" customWidth="1" outlineLevel="1"/>
    <col min="82" max="82" width="17" style="8" bestFit="1" customWidth="1"/>
    <col min="83" max="83" width="20" style="8" bestFit="1" customWidth="1"/>
    <col min="84" max="84" width="33" style="8" bestFit="1" customWidth="1"/>
    <col min="85" max="85" width="4.85546875" style="8" customWidth="1" outlineLevel="1"/>
    <col min="86" max="86" width="13.7109375" style="8" bestFit="1" customWidth="1" outlineLevel="1"/>
    <col min="87" max="87" width="13" style="8" customWidth="1" outlineLevel="1"/>
    <col min="88" max="88" width="13.7109375" style="8" bestFit="1" customWidth="1" outlineLevel="1"/>
    <col min="89" max="89" width="17" style="8" bestFit="1" customWidth="1"/>
    <col min="90" max="90" width="20" style="8" bestFit="1" customWidth="1"/>
    <col min="91" max="91" width="33" style="8" bestFit="1" customWidth="1"/>
    <col min="92" max="92" width="4.85546875" style="8" customWidth="1" outlineLevel="1"/>
    <col min="93" max="93" width="13.7109375" style="8" bestFit="1" customWidth="1" outlineLevel="1"/>
    <col min="94" max="94" width="13" style="8" customWidth="1" outlineLevel="1"/>
    <col min="95" max="95" width="13.7109375" style="8" bestFit="1" customWidth="1" outlineLevel="1"/>
    <col min="96" max="96" width="17" style="8" bestFit="1" customWidth="1"/>
    <col min="97" max="97" width="20" style="8" bestFit="1" customWidth="1"/>
    <col min="98" max="98" width="33" style="8" bestFit="1" customWidth="1"/>
    <col min="99" max="99" width="4.85546875" style="8" customWidth="1" outlineLevel="1"/>
    <col min="100" max="100" width="13.7109375" style="8" bestFit="1" customWidth="1" outlineLevel="1"/>
    <col min="101" max="101" width="13" style="8" customWidth="1" outlineLevel="1"/>
    <col min="102" max="102" width="13.7109375" style="8" bestFit="1" customWidth="1" outlineLevel="1"/>
    <col min="103" max="103" width="17" style="8" bestFit="1" customWidth="1"/>
    <col min="104" max="104" width="20" style="8" bestFit="1" customWidth="1"/>
    <col min="105" max="105" width="33" style="8" bestFit="1" customWidth="1"/>
    <col min="106" max="106" width="4.85546875" style="8" customWidth="1" outlineLevel="1"/>
    <col min="107" max="107" width="13.7109375" style="8" bestFit="1" customWidth="1" outlineLevel="1"/>
    <col min="108" max="108" width="13" style="8" customWidth="1" outlineLevel="1"/>
    <col min="109" max="109" width="13.7109375" style="8" bestFit="1" customWidth="1" outlineLevel="1"/>
    <col min="110" max="110" width="17" style="8" bestFit="1" customWidth="1"/>
    <col min="111" max="111" width="20" style="8" bestFit="1" customWidth="1"/>
    <col min="112" max="112" width="33" style="8" bestFit="1" customWidth="1"/>
    <col min="113" max="113" width="4.85546875" style="8" customWidth="1" outlineLevel="1"/>
    <col min="114" max="114" width="13.7109375" style="8" bestFit="1" customWidth="1" outlineLevel="1"/>
    <col min="115" max="115" width="13" style="8" customWidth="1" outlineLevel="1"/>
    <col min="116" max="116" width="13.7109375" style="8" bestFit="1" customWidth="1" outlineLevel="1"/>
    <col min="117" max="117" width="17" style="8" bestFit="1" customWidth="1"/>
    <col min="118" max="118" width="20" style="8" bestFit="1" customWidth="1"/>
    <col min="119" max="119" width="33" style="8" bestFit="1" customWidth="1"/>
    <col min="120" max="120" width="4.85546875" style="8" customWidth="1" outlineLevel="1"/>
    <col min="121" max="121" width="13.7109375" style="8" bestFit="1" customWidth="1" outlineLevel="1"/>
    <col min="122" max="122" width="13" style="8" customWidth="1" outlineLevel="1"/>
    <col min="123" max="123" width="13.7109375" style="8" bestFit="1" customWidth="1" outlineLevel="1"/>
    <col min="124" max="124" width="17" style="8" bestFit="1" customWidth="1"/>
    <col min="125" max="125" width="20" style="8" bestFit="1" customWidth="1"/>
    <col min="126" max="126" width="33" style="8" bestFit="1" customWidth="1"/>
    <col min="127" max="16384" width="9.140625" style="8"/>
  </cols>
  <sheetData>
    <row r="1" spans="1:126" ht="23.25" x14ac:dyDescent="0.2">
      <c r="A1" s="743" t="s">
        <v>208</v>
      </c>
      <c r="B1" s="743"/>
      <c r="C1" s="743"/>
      <c r="D1" s="743"/>
      <c r="E1" s="743"/>
      <c r="H1" s="323">
        <f>'Sum 1'!G2</f>
        <v>1</v>
      </c>
      <c r="I1" s="8" t="str">
        <f>IF('Sum 1'!H2="","",'Sum 1'!H2)</f>
        <v>PCP</v>
      </c>
      <c r="J1" s="8" t="str">
        <f>I1&amp; " #" &amp;H1</f>
        <v>PCP #1</v>
      </c>
      <c r="K1" s="553">
        <f>'PCP 0'!$L7</f>
        <v>0</v>
      </c>
      <c r="L1" s="8" t="str">
        <f>I1&amp; " # " &amp;H1</f>
        <v>PCP # 1</v>
      </c>
      <c r="O1" s="323">
        <f>'Sum 1'!O2</f>
        <v>2</v>
      </c>
      <c r="P1" s="8" t="str">
        <f>IF('Sum 1'!P2="","",'Sum 1'!P2)</f>
        <v>PCP</v>
      </c>
      <c r="Q1" s="8" t="str">
        <f>P1&amp; " #" &amp;O1</f>
        <v>PCP #2</v>
      </c>
      <c r="R1" s="553">
        <f>'PCP 0'!$L8</f>
        <v>0</v>
      </c>
      <c r="S1" s="8" t="str">
        <f>P1&amp; " # " &amp;O1</f>
        <v>PCP # 2</v>
      </c>
      <c r="V1" s="323">
        <f>'Sum 1'!W2</f>
        <v>3</v>
      </c>
      <c r="W1" s="8" t="str">
        <f>IF('Sum 1'!X2="","",'Sum 1'!X2)</f>
        <v>PCP</v>
      </c>
      <c r="X1" s="8" t="str">
        <f>W1&amp; " #" &amp;V1</f>
        <v>PCP #3</v>
      </c>
      <c r="Y1" s="553">
        <f>'PCP 0'!$L9</f>
        <v>0</v>
      </c>
      <c r="Z1" s="8" t="str">
        <f>W1&amp; " # " &amp;V1</f>
        <v>PCP # 3</v>
      </c>
      <c r="AC1" s="323">
        <f>'Sum 1'!AE2</f>
        <v>4</v>
      </c>
      <c r="AD1" s="8" t="str">
        <f>IF('Sum 1'!AF2="","",'Sum 1'!AF2)</f>
        <v>PCP</v>
      </c>
      <c r="AE1" s="8" t="str">
        <f>AD1&amp; " #" &amp;AC1</f>
        <v>PCP #4</v>
      </c>
      <c r="AF1" s="553">
        <f>'PCP 0'!$L10</f>
        <v>0</v>
      </c>
      <c r="AG1" s="8" t="str">
        <f>AD1&amp; " # " &amp;AC1</f>
        <v>PCP # 4</v>
      </c>
      <c r="AJ1" s="323">
        <f>'Sum 1'!AM2</f>
        <v>5</v>
      </c>
      <c r="AK1" s="8" t="str">
        <f>IF('Sum 1'!AN2="","",'Sum 1'!AN2)</f>
        <v>PCP</v>
      </c>
      <c r="AL1" s="8" t="str">
        <f>AK1&amp; " #" &amp;AJ1</f>
        <v>PCP #5</v>
      </c>
      <c r="AM1" s="553">
        <f>'PCP 0'!$L11</f>
        <v>0</v>
      </c>
      <c r="AN1" s="8" t="str">
        <f>AK1&amp; " # " &amp;AJ1</f>
        <v>PCP # 5</v>
      </c>
      <c r="AQ1" s="323">
        <f>'Sum 1'!AU2</f>
        <v>6</v>
      </c>
      <c r="AR1" s="8" t="str">
        <f>IF('Sum 1'!AV2="","",'Sum 1'!AV2)</f>
        <v>PCP</v>
      </c>
      <c r="AS1" s="8" t="str">
        <f>AR1&amp; " #" &amp;AQ1</f>
        <v>PCP #6</v>
      </c>
      <c r="AT1" s="553">
        <f>'PCP 0'!$L12</f>
        <v>0</v>
      </c>
      <c r="AU1" s="8" t="str">
        <f>AR1&amp; " # " &amp;AQ1</f>
        <v>PCP # 6</v>
      </c>
      <c r="AX1" s="323">
        <f>'Sum 1'!BC2</f>
        <v>7</v>
      </c>
      <c r="AY1" s="8" t="str">
        <f>IF('Sum 1'!BD2="","",'Sum 1'!BD2)</f>
        <v>PCP</v>
      </c>
      <c r="AZ1" s="8" t="str">
        <f>AY1&amp; " #" &amp;AX1</f>
        <v>PCP #7</v>
      </c>
      <c r="BA1" s="553">
        <f>'PCP 0'!$L13</f>
        <v>0</v>
      </c>
      <c r="BB1" s="8" t="str">
        <f>AY1&amp; " # " &amp;AX1</f>
        <v>PCP # 7</v>
      </c>
      <c r="BE1" s="323">
        <f>'Sum 1'!BK2</f>
        <v>8</v>
      </c>
      <c r="BF1" s="8" t="str">
        <f>IF('Sum 1'!BL2="","",'Sum 1'!BL2)</f>
        <v>PCP</v>
      </c>
      <c r="BG1" s="8" t="str">
        <f>BF1&amp; " #" &amp;BE1</f>
        <v>PCP #8</v>
      </c>
      <c r="BH1" s="553">
        <f>'PCP 0'!$L14</f>
        <v>0</v>
      </c>
      <c r="BI1" s="8" t="str">
        <f>BF1&amp; " # " &amp;BE1</f>
        <v>PCP # 8</v>
      </c>
      <c r="BL1" s="323">
        <f>'Sum 1'!BS2</f>
        <v>9</v>
      </c>
      <c r="BM1" s="8" t="str">
        <f>IF('Sum 1'!BT2="","",'Sum 1'!BT2)</f>
        <v>PCP</v>
      </c>
      <c r="BN1" s="8" t="str">
        <f>BM1&amp; " #" &amp;BL1</f>
        <v>PCP #9</v>
      </c>
      <c r="BO1" s="553">
        <f>'PCP 0'!$L15</f>
        <v>0</v>
      </c>
      <c r="BP1" s="8" t="str">
        <f>BM1&amp; " # " &amp;BL1</f>
        <v>PCP # 9</v>
      </c>
      <c r="BS1" s="323">
        <f>'Sum 1'!CA2</f>
        <v>10</v>
      </c>
      <c r="BT1" s="8" t="str">
        <f>IF('Sum 1'!CB2="","",'Sum 1'!CB2)</f>
        <v>PCP</v>
      </c>
      <c r="BU1" s="8" t="str">
        <f>BT1&amp; " #" &amp;BS1</f>
        <v>PCP #10</v>
      </c>
      <c r="BV1" s="553">
        <f>'PCP 0'!$L16</f>
        <v>0</v>
      </c>
      <c r="BW1" s="8" t="str">
        <f>BT1&amp; " # " &amp;BS1</f>
        <v>PCP # 10</v>
      </c>
      <c r="BZ1" s="323">
        <f>'Sum 1'!CI2</f>
        <v>11</v>
      </c>
      <c r="CA1" s="8" t="str">
        <f>IF('Sum 1'!CJ2="","",'Sum 1'!CJ2)</f>
        <v>PCP</v>
      </c>
      <c r="CB1" s="8" t="str">
        <f>CA1&amp; " #" &amp;BZ1</f>
        <v>PCP #11</v>
      </c>
      <c r="CC1" s="553">
        <f>'PCP 0'!$L17</f>
        <v>0</v>
      </c>
      <c r="CD1" s="8" t="str">
        <f>CA1&amp; " # " &amp;BZ1</f>
        <v>PCP # 11</v>
      </c>
      <c r="CG1" s="323">
        <f>'Sum 1'!CQ2</f>
        <v>12</v>
      </c>
      <c r="CH1" s="8" t="str">
        <f>IF('Sum 1'!CR2="","",'Sum 1'!CR2)</f>
        <v>PCP</v>
      </c>
      <c r="CI1" s="8" t="str">
        <f>CH1&amp; " #" &amp;CG1</f>
        <v>PCP #12</v>
      </c>
      <c r="CJ1" s="553">
        <f>'PCP 0'!$L18</f>
        <v>0</v>
      </c>
      <c r="CK1" s="8" t="str">
        <f>CH1&amp; " # " &amp;CG1</f>
        <v>PCP # 12</v>
      </c>
      <c r="CN1" s="323">
        <f>'Sum 1'!CY2</f>
        <v>13</v>
      </c>
      <c r="CO1" s="8" t="str">
        <f>IF('Sum 1'!CZ2="","",'Sum 1'!CZ2)</f>
        <v>Final Cost Report</v>
      </c>
      <c r="CP1" s="8" t="str">
        <f>CO1&amp; " #" &amp;CN1</f>
        <v>Final Cost Report #13</v>
      </c>
      <c r="CQ1" s="553">
        <f>'PCP 0'!$L19</f>
        <v>0</v>
      </c>
      <c r="CR1" s="8" t="str">
        <f>CO1&amp; " # " &amp;CN1</f>
        <v>Final Cost Report # 13</v>
      </c>
      <c r="CU1" s="323">
        <f>'Sum 1'!DG2</f>
        <v>14</v>
      </c>
      <c r="CV1" s="8" t="str">
        <f>IF('Sum 1'!DH2="","",'Sum 1'!DH2)</f>
        <v>PCP</v>
      </c>
      <c r="CW1" s="8" t="str">
        <f>CV1&amp; " #" &amp;CU1</f>
        <v>PCP #14</v>
      </c>
      <c r="CX1" s="553">
        <f>'PCP 0'!$L20</f>
        <v>0</v>
      </c>
      <c r="CY1" s="8" t="str">
        <f>CV1&amp; " # " &amp;CU1</f>
        <v>PCP # 14</v>
      </c>
      <c r="DB1" s="323">
        <f>'Sum 1'!DO2</f>
        <v>15</v>
      </c>
      <c r="DC1" s="8" t="str">
        <f>IF('Sum 1'!DP2="","",'Sum 1'!DP2)</f>
        <v>PCP</v>
      </c>
      <c r="DD1" s="8" t="str">
        <f>DC1&amp; " #" &amp;DB1</f>
        <v>PCP #15</v>
      </c>
      <c r="DE1" s="553">
        <f>'PCP 0'!$L21</f>
        <v>0</v>
      </c>
      <c r="DF1" s="8" t="str">
        <f>DC1&amp; " # " &amp;DB1</f>
        <v>PCP # 15</v>
      </c>
      <c r="DI1" s="323">
        <f>'Sum 1'!DW2</f>
        <v>16</v>
      </c>
      <c r="DJ1" s="8" t="str">
        <f>IF('Sum 1'!DX2="","",'Sum 1'!DX2)</f>
        <v>PCP</v>
      </c>
      <c r="DK1" s="8" t="str">
        <f>DJ1&amp; " #" &amp;DI1</f>
        <v>PCP #16</v>
      </c>
      <c r="DL1" s="553">
        <f>'PCP 0'!$L22</f>
        <v>0</v>
      </c>
      <c r="DM1" s="8" t="str">
        <f>DJ1&amp; " # " &amp;DI1</f>
        <v>PCP # 16</v>
      </c>
      <c r="DP1" s="323">
        <f>'Sum 1'!EE2</f>
        <v>17</v>
      </c>
      <c r="DQ1" s="8" t="str">
        <f>IF('Sum 1'!EF2="","",'Sum 1'!EF2)</f>
        <v>PCP</v>
      </c>
      <c r="DR1" s="8" t="str">
        <f>DQ1&amp; " #" &amp;DP1</f>
        <v>PCP #17</v>
      </c>
      <c r="DS1" s="553">
        <f>'PCP 0'!$L23</f>
        <v>0</v>
      </c>
      <c r="DT1" s="8" t="str">
        <f>DQ1&amp; " # " &amp;DP1</f>
        <v>PCP # 17</v>
      </c>
    </row>
    <row r="2" spans="1:126" s="12" customFormat="1" ht="24" customHeight="1" thickBot="1" x14ac:dyDescent="0.25">
      <c r="A2" s="209"/>
      <c r="B2" s="116" t="s">
        <v>67</v>
      </c>
      <c r="C2" s="116" t="s">
        <v>489</v>
      </c>
      <c r="D2" s="116" t="s">
        <v>0</v>
      </c>
      <c r="E2" s="117" t="s">
        <v>66</v>
      </c>
      <c r="H2" s="353"/>
      <c r="I2" s="116" t="str">
        <f>B2</f>
        <v>SYSTEM</v>
      </c>
      <c r="J2" s="116" t="str">
        <f>C2</f>
        <v>PARTICIPANT</v>
      </c>
      <c r="K2" s="116" t="str">
        <f>D2</f>
        <v>TOTAL</v>
      </c>
      <c r="L2" s="117" t="s">
        <v>406</v>
      </c>
      <c r="M2" s="117" t="s">
        <v>490</v>
      </c>
      <c r="N2" s="117" t="s">
        <v>295</v>
      </c>
      <c r="O2" s="353"/>
      <c r="P2" s="116" t="str">
        <f>I2</f>
        <v>SYSTEM</v>
      </c>
      <c r="Q2" s="116" t="str">
        <f>J2</f>
        <v>PARTICIPANT</v>
      </c>
      <c r="R2" s="116" t="str">
        <f>K2</f>
        <v>TOTAL</v>
      </c>
      <c r="S2" s="117" t="s">
        <v>406</v>
      </c>
      <c r="T2" s="117" t="s">
        <v>490</v>
      </c>
      <c r="U2" s="117" t="s">
        <v>295</v>
      </c>
      <c r="V2" s="353"/>
      <c r="W2" s="116" t="str">
        <f>P2</f>
        <v>SYSTEM</v>
      </c>
      <c r="X2" s="116" t="str">
        <f>Q2</f>
        <v>PARTICIPANT</v>
      </c>
      <c r="Y2" s="116" t="str">
        <f>R2</f>
        <v>TOTAL</v>
      </c>
      <c r="Z2" s="117" t="s">
        <v>406</v>
      </c>
      <c r="AA2" s="117" t="s">
        <v>490</v>
      </c>
      <c r="AB2" s="117" t="s">
        <v>295</v>
      </c>
      <c r="AC2" s="353"/>
      <c r="AD2" s="116" t="str">
        <f>W2</f>
        <v>SYSTEM</v>
      </c>
      <c r="AE2" s="116" t="str">
        <f>X2</f>
        <v>PARTICIPANT</v>
      </c>
      <c r="AF2" s="116" t="str">
        <f>Y2</f>
        <v>TOTAL</v>
      </c>
      <c r="AG2" s="117" t="s">
        <v>406</v>
      </c>
      <c r="AH2" s="117" t="s">
        <v>490</v>
      </c>
      <c r="AI2" s="117" t="s">
        <v>295</v>
      </c>
      <c r="AJ2" s="353"/>
      <c r="AK2" s="116" t="str">
        <f>AD2</f>
        <v>SYSTEM</v>
      </c>
      <c r="AL2" s="116" t="str">
        <f>AE2</f>
        <v>PARTICIPANT</v>
      </c>
      <c r="AM2" s="116" t="str">
        <f>AF2</f>
        <v>TOTAL</v>
      </c>
      <c r="AN2" s="117" t="s">
        <v>406</v>
      </c>
      <c r="AO2" s="117" t="s">
        <v>490</v>
      </c>
      <c r="AP2" s="117" t="s">
        <v>295</v>
      </c>
      <c r="AQ2" s="353"/>
      <c r="AR2" s="116" t="str">
        <f>AK2</f>
        <v>SYSTEM</v>
      </c>
      <c r="AS2" s="116" t="str">
        <f>AL2</f>
        <v>PARTICIPANT</v>
      </c>
      <c r="AT2" s="116" t="str">
        <f>AM2</f>
        <v>TOTAL</v>
      </c>
      <c r="AU2" s="117" t="s">
        <v>406</v>
      </c>
      <c r="AV2" s="117" t="s">
        <v>490</v>
      </c>
      <c r="AW2" s="117" t="s">
        <v>295</v>
      </c>
      <c r="AX2" s="353"/>
      <c r="AY2" s="116" t="str">
        <f>AR2</f>
        <v>SYSTEM</v>
      </c>
      <c r="AZ2" s="116" t="str">
        <f>AS2</f>
        <v>PARTICIPANT</v>
      </c>
      <c r="BA2" s="116" t="str">
        <f>AT2</f>
        <v>TOTAL</v>
      </c>
      <c r="BB2" s="117" t="s">
        <v>406</v>
      </c>
      <c r="BC2" s="117" t="s">
        <v>490</v>
      </c>
      <c r="BD2" s="117" t="s">
        <v>295</v>
      </c>
      <c r="BE2" s="353"/>
      <c r="BF2" s="116" t="str">
        <f>AY2</f>
        <v>SYSTEM</v>
      </c>
      <c r="BG2" s="116" t="str">
        <f>AZ2</f>
        <v>PARTICIPANT</v>
      </c>
      <c r="BH2" s="116" t="str">
        <f>BA2</f>
        <v>TOTAL</v>
      </c>
      <c r="BI2" s="117" t="s">
        <v>406</v>
      </c>
      <c r="BJ2" s="117" t="s">
        <v>490</v>
      </c>
      <c r="BK2" s="117" t="s">
        <v>295</v>
      </c>
      <c r="BL2" s="353"/>
      <c r="BM2" s="116" t="str">
        <f>BF2</f>
        <v>SYSTEM</v>
      </c>
      <c r="BN2" s="116" t="str">
        <f>BG2</f>
        <v>PARTICIPANT</v>
      </c>
      <c r="BO2" s="116" t="str">
        <f>BH2</f>
        <v>TOTAL</v>
      </c>
      <c r="BP2" s="117" t="s">
        <v>406</v>
      </c>
      <c r="BQ2" s="117" t="s">
        <v>490</v>
      </c>
      <c r="BR2" s="117" t="s">
        <v>295</v>
      </c>
      <c r="BS2" s="353"/>
      <c r="BT2" s="116" t="str">
        <f>BM2</f>
        <v>SYSTEM</v>
      </c>
      <c r="BU2" s="116" t="str">
        <f>BN2</f>
        <v>PARTICIPANT</v>
      </c>
      <c r="BV2" s="116" t="str">
        <f>BO2</f>
        <v>TOTAL</v>
      </c>
      <c r="BW2" s="117" t="s">
        <v>406</v>
      </c>
      <c r="BX2" s="117" t="s">
        <v>490</v>
      </c>
      <c r="BY2" s="117" t="s">
        <v>295</v>
      </c>
      <c r="BZ2" s="353"/>
      <c r="CA2" s="116" t="str">
        <f>BT2</f>
        <v>SYSTEM</v>
      </c>
      <c r="CB2" s="116" t="str">
        <f>BU2</f>
        <v>PARTICIPANT</v>
      </c>
      <c r="CC2" s="116" t="str">
        <f>BV2</f>
        <v>TOTAL</v>
      </c>
      <c r="CD2" s="117" t="s">
        <v>406</v>
      </c>
      <c r="CE2" s="117" t="s">
        <v>490</v>
      </c>
      <c r="CF2" s="117" t="s">
        <v>295</v>
      </c>
      <c r="CG2" s="353"/>
      <c r="CH2" s="116" t="str">
        <f>CA2</f>
        <v>SYSTEM</v>
      </c>
      <c r="CI2" s="116" t="str">
        <f>CB2</f>
        <v>PARTICIPANT</v>
      </c>
      <c r="CJ2" s="116" t="str">
        <f>CC2</f>
        <v>TOTAL</v>
      </c>
      <c r="CK2" s="117" t="s">
        <v>406</v>
      </c>
      <c r="CL2" s="117" t="s">
        <v>490</v>
      </c>
      <c r="CM2" s="117" t="s">
        <v>295</v>
      </c>
      <c r="CN2" s="353"/>
      <c r="CO2" s="116" t="str">
        <f>CH2</f>
        <v>SYSTEM</v>
      </c>
      <c r="CP2" s="116" t="str">
        <f>CI2</f>
        <v>PARTICIPANT</v>
      </c>
      <c r="CQ2" s="116" t="str">
        <f>CJ2</f>
        <v>TOTAL</v>
      </c>
      <c r="CR2" s="117" t="s">
        <v>406</v>
      </c>
      <c r="CS2" s="117" t="s">
        <v>490</v>
      </c>
      <c r="CT2" s="117" t="s">
        <v>295</v>
      </c>
      <c r="CU2" s="353"/>
      <c r="CV2" s="116" t="str">
        <f>CO2</f>
        <v>SYSTEM</v>
      </c>
      <c r="CW2" s="116" t="str">
        <f>CP2</f>
        <v>PARTICIPANT</v>
      </c>
      <c r="CX2" s="116" t="str">
        <f>CQ2</f>
        <v>TOTAL</v>
      </c>
      <c r="CY2" s="117" t="s">
        <v>406</v>
      </c>
      <c r="CZ2" s="117" t="s">
        <v>490</v>
      </c>
      <c r="DA2" s="117" t="s">
        <v>295</v>
      </c>
      <c r="DB2" s="353"/>
      <c r="DC2" s="116" t="str">
        <f>CV2</f>
        <v>SYSTEM</v>
      </c>
      <c r="DD2" s="116" t="str">
        <f>CW2</f>
        <v>PARTICIPANT</v>
      </c>
      <c r="DE2" s="116" t="str">
        <f>CX2</f>
        <v>TOTAL</v>
      </c>
      <c r="DF2" s="117" t="s">
        <v>406</v>
      </c>
      <c r="DG2" s="117" t="s">
        <v>490</v>
      </c>
      <c r="DH2" s="117" t="s">
        <v>295</v>
      </c>
      <c r="DI2" s="353"/>
      <c r="DJ2" s="116" t="str">
        <f>DC2</f>
        <v>SYSTEM</v>
      </c>
      <c r="DK2" s="116" t="str">
        <f>DD2</f>
        <v>PARTICIPANT</v>
      </c>
      <c r="DL2" s="116" t="str">
        <f>DE2</f>
        <v>TOTAL</v>
      </c>
      <c r="DM2" s="117" t="s">
        <v>406</v>
      </c>
      <c r="DN2" s="117" t="s">
        <v>490</v>
      </c>
      <c r="DO2" s="117" t="s">
        <v>295</v>
      </c>
      <c r="DP2" s="353"/>
      <c r="DQ2" s="116" t="str">
        <f>DJ2</f>
        <v>SYSTEM</v>
      </c>
      <c r="DR2" s="116" t="str">
        <f>DK2</f>
        <v>PARTICIPANT</v>
      </c>
      <c r="DS2" s="116" t="str">
        <f>DL2</f>
        <v>TOTAL</v>
      </c>
      <c r="DT2" s="117" t="s">
        <v>406</v>
      </c>
      <c r="DU2" s="117" t="s">
        <v>490</v>
      </c>
      <c r="DV2" s="117" t="s">
        <v>295</v>
      </c>
    </row>
    <row r="3" spans="1:126" ht="14.25" customHeight="1" x14ac:dyDescent="0.2">
      <c r="A3" s="128" t="s">
        <v>166</v>
      </c>
      <c r="B3" s="130"/>
      <c r="C3" s="130"/>
      <c r="D3" s="130"/>
      <c r="E3" s="131"/>
      <c r="H3" s="323"/>
      <c r="I3" s="129" t="str">
        <f>IF(I$1="","",IF(SUM(B3)=0,"",B3))</f>
        <v/>
      </c>
      <c r="J3" s="129" t="str">
        <f>IF(I$1="","",IF(SUM(C3)=0,"",C3))</f>
        <v/>
      </c>
      <c r="K3" s="129"/>
      <c r="L3" s="130"/>
      <c r="M3" s="130"/>
      <c r="N3" s="131"/>
      <c r="O3" s="322"/>
      <c r="P3" s="129" t="str">
        <f>IF(P$1="","",IF(SUM(I3)=0,"",I3))</f>
        <v/>
      </c>
      <c r="Q3" s="129" t="str">
        <f>IF(P$1="","",IF(SUM(J3)=0,"",J3))</f>
        <v/>
      </c>
      <c r="R3" s="129"/>
      <c r="S3" s="130"/>
      <c r="T3" s="130"/>
      <c r="U3" s="131"/>
      <c r="V3" s="322"/>
      <c r="W3" s="129" t="str">
        <f>IF(W$1="","",IF(SUM(P3)=0,"",P3))</f>
        <v/>
      </c>
      <c r="X3" s="129" t="str">
        <f>IF(W$1="","",IF(SUM(Q3)=0,"",Q3))</f>
        <v/>
      </c>
      <c r="Y3" s="129"/>
      <c r="Z3" s="130"/>
      <c r="AA3" s="130"/>
      <c r="AB3" s="131"/>
      <c r="AC3" s="322"/>
      <c r="AD3" s="129" t="str">
        <f>IF(AD$1="","",IF(SUM(W3)=0,"",W3))</f>
        <v/>
      </c>
      <c r="AE3" s="129" t="str">
        <f>IF(AD$1="","",IF(SUM(X3)=0,"",X3))</f>
        <v/>
      </c>
      <c r="AF3" s="129"/>
      <c r="AG3" s="130"/>
      <c r="AH3" s="130"/>
      <c r="AI3" s="131"/>
      <c r="AJ3" s="322"/>
      <c r="AK3" s="129" t="str">
        <f>IF(AK$1="","",IF(SUM(AD3)=0,"",AD3))</f>
        <v/>
      </c>
      <c r="AL3" s="129" t="str">
        <f>IF(AK$1="","",IF(SUM(AE3)=0,"",AE3))</f>
        <v/>
      </c>
      <c r="AM3" s="129"/>
      <c r="AN3" s="130"/>
      <c r="AO3" s="130"/>
      <c r="AP3" s="131"/>
      <c r="AQ3" s="322"/>
      <c r="AR3" s="129" t="str">
        <f>IF(AR$1="","",IF(SUM(AK3)=0,"",AK3))</f>
        <v/>
      </c>
      <c r="AS3" s="129" t="str">
        <f>IF(AR$1="","",IF(SUM(AL3)=0,"",AL3))</f>
        <v/>
      </c>
      <c r="AT3" s="129"/>
      <c r="AU3" s="130"/>
      <c r="AV3" s="130"/>
      <c r="AW3" s="131"/>
      <c r="AX3" s="322"/>
      <c r="AY3" s="129" t="str">
        <f>IF(AY$1="","",IF(SUM(AR3)=0,"",AR3))</f>
        <v/>
      </c>
      <c r="AZ3" s="129" t="str">
        <f>IF(AY$1="","",IF(SUM(AS3)=0,"",AS3))</f>
        <v/>
      </c>
      <c r="BA3" s="129"/>
      <c r="BB3" s="130"/>
      <c r="BC3" s="130"/>
      <c r="BD3" s="131"/>
      <c r="BE3" s="322"/>
      <c r="BF3" s="129" t="str">
        <f>IF(BF$1="","",IF(SUM(AY3)=0,"",AY3))</f>
        <v/>
      </c>
      <c r="BG3" s="129" t="str">
        <f>IF(BF$1="","",IF(SUM(AZ3)=0,"",AZ3))</f>
        <v/>
      </c>
      <c r="BH3" s="129"/>
      <c r="BI3" s="130"/>
      <c r="BJ3" s="130"/>
      <c r="BK3" s="131"/>
      <c r="BL3" s="322"/>
      <c r="BM3" s="129" t="str">
        <f>IF(BM$1="","",IF(SUM(BF3)=0,"",BF3))</f>
        <v/>
      </c>
      <c r="BN3" s="129" t="str">
        <f>IF(BM$1="","",IF(SUM(BG3)=0,"",BG3))</f>
        <v/>
      </c>
      <c r="BO3" s="129"/>
      <c r="BP3" s="130"/>
      <c r="BQ3" s="130"/>
      <c r="BR3" s="131"/>
      <c r="BS3" s="322"/>
      <c r="BT3" s="129" t="str">
        <f>IF(BT$1="","",IF(SUM(BM3)=0,"",BM3))</f>
        <v/>
      </c>
      <c r="BU3" s="129" t="str">
        <f>IF(BT$1="","",IF(SUM(BN3)=0,"",BN3))</f>
        <v/>
      </c>
      <c r="BV3" s="129"/>
      <c r="BW3" s="130"/>
      <c r="BX3" s="130"/>
      <c r="BY3" s="131"/>
      <c r="BZ3" s="322"/>
      <c r="CA3" s="129" t="str">
        <f>IF(CA$1="","",IF(SUM(BT3)=0,"",BT3))</f>
        <v/>
      </c>
      <c r="CB3" s="129" t="str">
        <f>IF(CA$1="","",IF(SUM(BU3)=0,"",BU3))</f>
        <v/>
      </c>
      <c r="CC3" s="129"/>
      <c r="CD3" s="130"/>
      <c r="CE3" s="130"/>
      <c r="CF3" s="131"/>
      <c r="CG3" s="322"/>
      <c r="CH3" s="129" t="str">
        <f>IF(CH$1="","",IF(SUM(CA3)=0,"",CA3))</f>
        <v/>
      </c>
      <c r="CI3" s="129" t="str">
        <f>IF(CH$1="","",IF(SUM(CB3)=0,"",CB3))</f>
        <v/>
      </c>
      <c r="CJ3" s="129"/>
      <c r="CK3" s="130"/>
      <c r="CL3" s="130"/>
      <c r="CM3" s="131"/>
      <c r="CN3" s="322"/>
      <c r="CO3" s="129" t="str">
        <f>IF(CO$1="","",IF(SUM(CH3)=0,"",CH3))</f>
        <v/>
      </c>
      <c r="CP3" s="129" t="str">
        <f>IF(CO$1="","",IF(SUM(CI3)=0,"",CI3))</f>
        <v/>
      </c>
      <c r="CQ3" s="129"/>
      <c r="CR3" s="130"/>
      <c r="CS3" s="130"/>
      <c r="CT3" s="131"/>
      <c r="CU3" s="322"/>
      <c r="CV3" s="129" t="str">
        <f>IF(CV$1="","",IF(SUM(CO3)=0,"",CO3))</f>
        <v/>
      </c>
      <c r="CW3" s="129" t="str">
        <f>IF(CV$1="","",IF(SUM(CP3)=0,"",CP3))</f>
        <v/>
      </c>
      <c r="CX3" s="129"/>
      <c r="CY3" s="130"/>
      <c r="CZ3" s="130"/>
      <c r="DA3" s="131"/>
      <c r="DB3" s="322"/>
      <c r="DC3" s="129" t="str">
        <f>IF(DC$1="","",IF(SUM(CV3)=0,"",CV3))</f>
        <v/>
      </c>
      <c r="DD3" s="129" t="str">
        <f>IF(DC$1="","",IF(SUM(CW3)=0,"",CW3))</f>
        <v/>
      </c>
      <c r="DE3" s="129"/>
      <c r="DF3" s="130"/>
      <c r="DG3" s="130"/>
      <c r="DH3" s="131"/>
      <c r="DI3" s="322"/>
      <c r="DJ3" s="129" t="str">
        <f>IF(DJ$1="","",IF(SUM(DC3)=0,"",DC3))</f>
        <v/>
      </c>
      <c r="DK3" s="129" t="str">
        <f>IF(DJ$1="","",IF(SUM(DD3)=0,"",DD3))</f>
        <v/>
      </c>
      <c r="DL3" s="129"/>
      <c r="DM3" s="130"/>
      <c r="DN3" s="130"/>
      <c r="DO3" s="131"/>
      <c r="DP3" s="322"/>
      <c r="DQ3" s="129" t="str">
        <f>IF(DQ$1="","",IF(SUM(DJ3)=0,"",DJ3))</f>
        <v/>
      </c>
      <c r="DR3" s="129" t="str">
        <f>IF(DQ$1="","",IF(SUM(DK3)=0,"",DK3))</f>
        <v/>
      </c>
      <c r="DS3" s="129"/>
      <c r="DT3" s="130"/>
      <c r="DU3" s="130"/>
      <c r="DV3" s="131"/>
    </row>
    <row r="4" spans="1:126" x14ac:dyDescent="0.2">
      <c r="A4" s="222" t="s">
        <v>120</v>
      </c>
      <c r="B4" s="56"/>
      <c r="C4" s="56"/>
      <c r="D4" s="110">
        <f>B4+C4</f>
        <v>0</v>
      </c>
      <c r="E4" s="147"/>
      <c r="F4" s="18" t="s">
        <v>252</v>
      </c>
      <c r="G4" s="18"/>
      <c r="H4" s="361" t="s">
        <v>378</v>
      </c>
      <c r="I4" s="79">
        <f>IF(K$1="Rejected",B4,IF(L4="",B4,SUM(B4,L4)))</f>
        <v>0</v>
      </c>
      <c r="J4" s="79">
        <f>IF(K$1="Rejected",C4,IF(M4="",C4,SUM(C4,M4)))</f>
        <v>0</v>
      </c>
      <c r="K4" s="110">
        <f>IF(I$1="","",SUM(I4:J4))</f>
        <v>0</v>
      </c>
      <c r="L4" s="56"/>
      <c r="M4" s="56"/>
      <c r="N4" s="147"/>
      <c r="O4" s="361" t="s">
        <v>378</v>
      </c>
      <c r="P4" s="79">
        <f>IF(R$1="Rejected",I4,IF(S4="",I4,SUM(I4,S4)))</f>
        <v>0</v>
      </c>
      <c r="Q4" s="79">
        <f>IF(R$1="Rejected",J4,IF(T4="",J4,SUM(J4,T4)))</f>
        <v>0</v>
      </c>
      <c r="R4" s="110">
        <f t="shared" ref="R4:R9" si="0">IF(P$1="","",SUM(P4:Q4))</f>
        <v>0</v>
      </c>
      <c r="S4" s="56"/>
      <c r="T4" s="56"/>
      <c r="U4" s="147"/>
      <c r="V4" s="361"/>
      <c r="W4" s="79">
        <f>IF(Y$1="Rejected",P4,IF(Z4="",P4,SUM(P4,Z4)))</f>
        <v>0</v>
      </c>
      <c r="X4" s="79">
        <f>IF(Y$1="Rejected",Q4,IF(AA4="",Q4,SUM(Q4,AA4)))</f>
        <v>0</v>
      </c>
      <c r="Y4" s="110">
        <f t="shared" ref="Y4:Y9" si="1">IF(W$1="","",SUM(W4:X4))</f>
        <v>0</v>
      </c>
      <c r="Z4" s="56"/>
      <c r="AA4" s="56"/>
      <c r="AB4" s="147"/>
      <c r="AC4" s="361"/>
      <c r="AD4" s="79">
        <f>IF(AF$1="Rejected",W4,IF(AG4="",W4,SUM(W4,AG4)))</f>
        <v>0</v>
      </c>
      <c r="AE4" s="79">
        <f>IF(AF$1="Rejected",X4,IF(AH4="",X4,SUM(X4,AH4)))</f>
        <v>0</v>
      </c>
      <c r="AF4" s="110">
        <f t="shared" ref="AF4:AF9" si="2">IF(AD$1="","",SUM(AD4:AE4))</f>
        <v>0</v>
      </c>
      <c r="AG4" s="56"/>
      <c r="AH4" s="56"/>
      <c r="AI4" s="147"/>
      <c r="AJ4" s="361"/>
      <c r="AK4" s="79">
        <f>IF(AM$1="Rejected",AD4,IF(AN4="",AD4,SUM(AD4,AN4)))</f>
        <v>0</v>
      </c>
      <c r="AL4" s="79">
        <f>IF(AM$1="Rejected",AE4,IF(AO4="",AE4,SUM(AE4,AO4)))</f>
        <v>0</v>
      </c>
      <c r="AM4" s="110">
        <f t="shared" ref="AM4:AM9" si="3">IF(AK$1="","",SUM(AK4:AL4))</f>
        <v>0</v>
      </c>
      <c r="AN4" s="56"/>
      <c r="AO4" s="56"/>
      <c r="AP4" s="147"/>
      <c r="AQ4" s="361"/>
      <c r="AR4" s="79">
        <f>IF(AT$1="Rejected",AK4,IF(AU4="",AK4,SUM(AK4,AU4)))</f>
        <v>0</v>
      </c>
      <c r="AS4" s="79">
        <f>IF(AT$1="Rejected",AL4,IF(AV4="",AL4,SUM(AL4,AV4)))</f>
        <v>0</v>
      </c>
      <c r="AT4" s="110">
        <f t="shared" ref="AT4:AT9" si="4">IF(AR$1="","",SUM(AR4:AS4))</f>
        <v>0</v>
      </c>
      <c r="AU4" s="56"/>
      <c r="AV4" s="56"/>
      <c r="AW4" s="147"/>
      <c r="AX4" s="361"/>
      <c r="AY4" s="79">
        <f>IF(BA$1="Rejected",AR4,IF(BB4="",AR4,SUM(AR4,BB4)))</f>
        <v>0</v>
      </c>
      <c r="AZ4" s="79">
        <f>IF(BA$1="Rejected",AS4,IF(BC4="",AS4,SUM(AS4,BC4)))</f>
        <v>0</v>
      </c>
      <c r="BA4" s="110">
        <f t="shared" ref="BA4:BA9" si="5">IF(AY$1="","",SUM(AY4:AZ4))</f>
        <v>0</v>
      </c>
      <c r="BB4" s="56"/>
      <c r="BC4" s="56"/>
      <c r="BD4" s="147"/>
      <c r="BE4" s="361"/>
      <c r="BF4" s="79">
        <f>IF(BH$1="Rejected",AY4,IF(BI4="",AY4,SUM(AY4,BI4)))</f>
        <v>0</v>
      </c>
      <c r="BG4" s="79">
        <f>IF(BH$1="Rejected",AZ4,IF(BJ4="",AZ4,SUM(AZ4,BJ4)))</f>
        <v>0</v>
      </c>
      <c r="BH4" s="110">
        <f t="shared" ref="BH4:BH9" si="6">IF(BF$1="","",SUM(BF4:BG4))</f>
        <v>0</v>
      </c>
      <c r="BI4" s="56"/>
      <c r="BJ4" s="56"/>
      <c r="BK4" s="147"/>
      <c r="BL4" s="361"/>
      <c r="BM4" s="79">
        <f>IF(BO$1="Rejected",BF4,IF(BP4="",BF4,SUM(BF4,BP4)))</f>
        <v>0</v>
      </c>
      <c r="BN4" s="79">
        <f>IF(BO$1="Rejected",BG4,IF(BQ4="",BG4,SUM(BG4,BQ4)))</f>
        <v>0</v>
      </c>
      <c r="BO4" s="110">
        <f t="shared" ref="BO4:BO9" si="7">IF(BM$1="","",SUM(BM4:BN4))</f>
        <v>0</v>
      </c>
      <c r="BP4" s="56"/>
      <c r="BQ4" s="56"/>
      <c r="BR4" s="147"/>
      <c r="BS4" s="361"/>
      <c r="BT4" s="79">
        <f>IF(BV$1="Rejected",BM4,IF(BW4="",BM4,SUM(BM4,BW4)))</f>
        <v>0</v>
      </c>
      <c r="BU4" s="79">
        <f>IF(BV$1="Rejected",BN4,IF(BX4="",BN4,SUM(BN4,BX4)))</f>
        <v>0</v>
      </c>
      <c r="BV4" s="110">
        <f t="shared" ref="BV4:BV9" si="8">IF(BT$1="","",SUM(BT4:BU4))</f>
        <v>0</v>
      </c>
      <c r="BW4" s="56"/>
      <c r="BX4" s="56"/>
      <c r="BY4" s="147"/>
      <c r="BZ4" s="361"/>
      <c r="CA4" s="79">
        <f>IF(CC$1="Rejected",BT4,IF(CD4="",BT4,SUM(BT4,CD4)))</f>
        <v>0</v>
      </c>
      <c r="CB4" s="79">
        <f>IF(CC$1="Rejected",BU4,IF(CE4="",BU4,SUM(BU4,CE4)))</f>
        <v>0</v>
      </c>
      <c r="CC4" s="110">
        <f t="shared" ref="CC4:CC9" si="9">IF(CA$1="","",SUM(CA4:CB4))</f>
        <v>0</v>
      </c>
      <c r="CD4" s="56"/>
      <c r="CE4" s="56"/>
      <c r="CF4" s="147"/>
      <c r="CG4" s="361"/>
      <c r="CH4" s="79">
        <f>IF(CJ$1="Rejected",CA4,IF(CK4="",CA4,SUM(CA4,CK4)))</f>
        <v>0</v>
      </c>
      <c r="CI4" s="79">
        <f>IF(CJ$1="Rejected",CB4,IF(CL4="",CB4,SUM(CB4,CL4)))</f>
        <v>0</v>
      </c>
      <c r="CJ4" s="110">
        <f t="shared" ref="CJ4:CJ9" si="10">IF(CH$1="","",SUM(CH4:CI4))</f>
        <v>0</v>
      </c>
      <c r="CK4" s="56"/>
      <c r="CL4" s="56"/>
      <c r="CM4" s="147"/>
      <c r="CN4" s="361"/>
      <c r="CO4" s="79">
        <f>IF(CQ$1="Rejected",CH4,IF(CR4="",CH4,SUM(CH4,CR4)))</f>
        <v>0</v>
      </c>
      <c r="CP4" s="79">
        <f>IF(CQ$1="Rejected",CI4,IF(CS4="",CI4,SUM(CI4,CS4)))</f>
        <v>0</v>
      </c>
      <c r="CQ4" s="110">
        <f t="shared" ref="CQ4:CQ9" si="11">IF(CO$1="","",SUM(CO4:CP4))</f>
        <v>0</v>
      </c>
      <c r="CR4" s="56"/>
      <c r="CS4" s="56"/>
      <c r="CT4" s="147"/>
      <c r="CU4" s="361"/>
      <c r="CV4" s="79">
        <f>IF(CX$1="Rejected",CO4,IF(CY4="",CO4,SUM(CO4,CY4)))</f>
        <v>0</v>
      </c>
      <c r="CW4" s="79">
        <f>IF(CX$1="Rejected",CP4,IF(CZ4="",CP4,SUM(CP4,CZ4)))</f>
        <v>0</v>
      </c>
      <c r="CX4" s="110">
        <f t="shared" ref="CX4:CX9" si="12">IF(CV$1="","",SUM(CV4:CW4))</f>
        <v>0</v>
      </c>
      <c r="CY4" s="56"/>
      <c r="CZ4" s="56"/>
      <c r="DA4" s="147"/>
      <c r="DB4" s="361"/>
      <c r="DC4" s="79">
        <f>IF(DE$1="Rejected",CV4,IF(DF4="",CV4,SUM(CV4,DF4)))</f>
        <v>0</v>
      </c>
      <c r="DD4" s="79">
        <f>IF(DE$1="Rejected",CW4,IF(DG4="",CW4,SUM(CW4,DG4)))</f>
        <v>0</v>
      </c>
      <c r="DE4" s="110">
        <f t="shared" ref="DE4:DE9" si="13">IF(DC$1="","",SUM(DC4:DD4))</f>
        <v>0</v>
      </c>
      <c r="DF4" s="56"/>
      <c r="DG4" s="56"/>
      <c r="DH4" s="147"/>
      <c r="DI4" s="361"/>
      <c r="DJ4" s="79">
        <f>IF(DL$1="Rejected",DC4,IF(DM4="",DC4,SUM(DC4,DM4)))</f>
        <v>0</v>
      </c>
      <c r="DK4" s="79">
        <f>IF(DL$1="Rejected",DD4,IF(DN4="",DD4,SUM(DD4,DN4)))</f>
        <v>0</v>
      </c>
      <c r="DL4" s="110">
        <f t="shared" ref="DL4:DL9" si="14">IF(DJ$1="","",SUM(DJ4:DK4))</f>
        <v>0</v>
      </c>
      <c r="DM4" s="56"/>
      <c r="DN4" s="56"/>
      <c r="DO4" s="147"/>
      <c r="DP4" s="361"/>
      <c r="DQ4" s="79">
        <f>IF(DS$1="Rejected",DJ4,IF(DT4="",DJ4,SUM(DJ4,DT4)))</f>
        <v>0</v>
      </c>
      <c r="DR4" s="79">
        <f>IF(DS$1="Rejected",DK4,IF(DU4="",DK4,SUM(DK4,DU4)))</f>
        <v>0</v>
      </c>
      <c r="DS4" s="110">
        <f t="shared" ref="DS4:DS9" si="15">IF(DQ$1="","",SUM(DQ4:DR4))</f>
        <v>0</v>
      </c>
      <c r="DT4" s="56"/>
      <c r="DU4" s="56"/>
      <c r="DV4" s="147"/>
    </row>
    <row r="5" spans="1:126" x14ac:dyDescent="0.2">
      <c r="A5" s="121" t="s">
        <v>142</v>
      </c>
      <c r="B5" s="56"/>
      <c r="C5" s="56"/>
      <c r="D5" s="110">
        <f>B5+C5</f>
        <v>0</v>
      </c>
      <c r="E5" s="147"/>
      <c r="F5" s="18" t="s">
        <v>252</v>
      </c>
      <c r="G5" s="18"/>
      <c r="H5" s="361" t="s">
        <v>378</v>
      </c>
      <c r="I5" s="79">
        <f>IF(K$1="Rejected",B5,IF(L5="",B5,SUM(B5,L5)))</f>
        <v>0</v>
      </c>
      <c r="J5" s="79">
        <f>IF(K$1="Rejected",C5,IF(M5="",C5,SUM(C5,M5)))</f>
        <v>0</v>
      </c>
      <c r="K5" s="110">
        <f>IF(I$1="","",SUM(I5:J5))</f>
        <v>0</v>
      </c>
      <c r="L5" s="56"/>
      <c r="M5" s="56"/>
      <c r="N5" s="147"/>
      <c r="O5" s="361" t="s">
        <v>378</v>
      </c>
      <c r="P5" s="79">
        <f>IF(R$1="Rejected",I5,IF(S5="",I5,SUM(I5,S5)))</f>
        <v>0</v>
      </c>
      <c r="Q5" s="79">
        <f>IF(R$1="Rejected",J5,IF(T5="",J5,SUM(J5,T5)))</f>
        <v>0</v>
      </c>
      <c r="R5" s="110">
        <f t="shared" si="0"/>
        <v>0</v>
      </c>
      <c r="S5" s="56"/>
      <c r="T5" s="56"/>
      <c r="U5" s="147"/>
      <c r="V5" s="361"/>
      <c r="W5" s="79">
        <f>IF(Y$1="Rejected",P5,IF(Z5="",P5,SUM(P5,Z5)))</f>
        <v>0</v>
      </c>
      <c r="X5" s="79">
        <f>IF(Y$1="Rejected",Q5,IF(AA5="",Q5,SUM(Q5,AA5)))</f>
        <v>0</v>
      </c>
      <c r="Y5" s="110">
        <f t="shared" si="1"/>
        <v>0</v>
      </c>
      <c r="Z5" s="56"/>
      <c r="AA5" s="56"/>
      <c r="AB5" s="147"/>
      <c r="AC5" s="361"/>
      <c r="AD5" s="79">
        <f>IF(AF$1="Rejected",W5,IF(AG5="",W5,SUM(W5,AG5)))</f>
        <v>0</v>
      </c>
      <c r="AE5" s="79">
        <f>IF(AF$1="Rejected",X5,IF(AH5="",X5,SUM(X5,AH5)))</f>
        <v>0</v>
      </c>
      <c r="AF5" s="110">
        <f t="shared" si="2"/>
        <v>0</v>
      </c>
      <c r="AG5" s="56"/>
      <c r="AH5" s="56"/>
      <c r="AI5" s="147"/>
      <c r="AJ5" s="361"/>
      <c r="AK5" s="79">
        <f>IF(AM$1="Rejected",AD5,IF(AN5="",AD5,SUM(AD5,AN5)))</f>
        <v>0</v>
      </c>
      <c r="AL5" s="79">
        <f>IF(AM$1="Rejected",AE5,IF(AO5="",AE5,SUM(AE5,AO5)))</f>
        <v>0</v>
      </c>
      <c r="AM5" s="110">
        <f t="shared" si="3"/>
        <v>0</v>
      </c>
      <c r="AN5" s="56"/>
      <c r="AO5" s="56"/>
      <c r="AP5" s="147"/>
      <c r="AQ5" s="361"/>
      <c r="AR5" s="79">
        <f>IF(AT$1="Rejected",AK5,IF(AU5="",AK5,SUM(AK5,AU5)))</f>
        <v>0</v>
      </c>
      <c r="AS5" s="79">
        <f>IF(AT$1="Rejected",AL5,IF(AV5="",AL5,SUM(AL5,AV5)))</f>
        <v>0</v>
      </c>
      <c r="AT5" s="110">
        <f t="shared" si="4"/>
        <v>0</v>
      </c>
      <c r="AU5" s="56"/>
      <c r="AV5" s="56"/>
      <c r="AW5" s="147"/>
      <c r="AX5" s="361"/>
      <c r="AY5" s="79">
        <f>IF(BA$1="Rejected",AR5,IF(BB5="",AR5,SUM(AR5,BB5)))</f>
        <v>0</v>
      </c>
      <c r="AZ5" s="79">
        <f>IF(BA$1="Rejected",AS5,IF(BC5="",AS5,SUM(AS5,BC5)))</f>
        <v>0</v>
      </c>
      <c r="BA5" s="110">
        <f t="shared" si="5"/>
        <v>0</v>
      </c>
      <c r="BB5" s="56"/>
      <c r="BC5" s="56"/>
      <c r="BD5" s="147"/>
      <c r="BE5" s="361"/>
      <c r="BF5" s="79">
        <f>IF(BH$1="Rejected",AY5,IF(BI5="",AY5,SUM(AY5,BI5)))</f>
        <v>0</v>
      </c>
      <c r="BG5" s="79">
        <f>IF(BH$1="Rejected",AZ5,IF(BJ5="",AZ5,SUM(AZ5,BJ5)))</f>
        <v>0</v>
      </c>
      <c r="BH5" s="110">
        <f t="shared" si="6"/>
        <v>0</v>
      </c>
      <c r="BI5" s="56"/>
      <c r="BJ5" s="56"/>
      <c r="BK5" s="147"/>
      <c r="BL5" s="361"/>
      <c r="BM5" s="79">
        <f>IF(BO$1="Rejected",BF5,IF(BP5="",BF5,SUM(BF5,BP5)))</f>
        <v>0</v>
      </c>
      <c r="BN5" s="79">
        <f>IF(BO$1="Rejected",BG5,IF(BQ5="",BG5,SUM(BG5,BQ5)))</f>
        <v>0</v>
      </c>
      <c r="BO5" s="110">
        <f t="shared" si="7"/>
        <v>0</v>
      </c>
      <c r="BP5" s="56"/>
      <c r="BQ5" s="56"/>
      <c r="BR5" s="147"/>
      <c r="BS5" s="361"/>
      <c r="BT5" s="79">
        <f>IF(BV$1="Rejected",BM5,IF(BW5="",BM5,SUM(BM5,BW5)))</f>
        <v>0</v>
      </c>
      <c r="BU5" s="79">
        <f>IF(BV$1="Rejected",BN5,IF(BX5="",BN5,SUM(BN5,BX5)))</f>
        <v>0</v>
      </c>
      <c r="BV5" s="110">
        <f t="shared" si="8"/>
        <v>0</v>
      </c>
      <c r="BW5" s="56"/>
      <c r="BX5" s="56"/>
      <c r="BY5" s="147"/>
      <c r="BZ5" s="361"/>
      <c r="CA5" s="79">
        <f>IF(CC$1="Rejected",BT5,IF(CD5="",BT5,SUM(BT5,CD5)))</f>
        <v>0</v>
      </c>
      <c r="CB5" s="79">
        <f>IF(CC$1="Rejected",BU5,IF(CE5="",BU5,SUM(BU5,CE5)))</f>
        <v>0</v>
      </c>
      <c r="CC5" s="110">
        <f t="shared" si="9"/>
        <v>0</v>
      </c>
      <c r="CD5" s="56"/>
      <c r="CE5" s="56"/>
      <c r="CF5" s="147"/>
      <c r="CG5" s="361"/>
      <c r="CH5" s="79">
        <f>IF(CJ$1="Rejected",CA5,IF(CK5="",CA5,SUM(CA5,CK5)))</f>
        <v>0</v>
      </c>
      <c r="CI5" s="79">
        <f>IF(CJ$1="Rejected",CB5,IF(CL5="",CB5,SUM(CB5,CL5)))</f>
        <v>0</v>
      </c>
      <c r="CJ5" s="110">
        <f t="shared" si="10"/>
        <v>0</v>
      </c>
      <c r="CK5" s="56"/>
      <c r="CL5" s="56"/>
      <c r="CM5" s="147"/>
      <c r="CN5" s="361"/>
      <c r="CO5" s="79">
        <f>IF(CQ$1="Rejected",CH5,IF(CR5="",CH5,SUM(CH5,CR5)))</f>
        <v>0</v>
      </c>
      <c r="CP5" s="79">
        <f>IF(CQ$1="Rejected",CI5,IF(CS5="",CI5,SUM(CI5,CS5)))</f>
        <v>0</v>
      </c>
      <c r="CQ5" s="110">
        <f t="shared" si="11"/>
        <v>0</v>
      </c>
      <c r="CR5" s="56"/>
      <c r="CS5" s="56"/>
      <c r="CT5" s="147"/>
      <c r="CU5" s="361"/>
      <c r="CV5" s="79">
        <f>IF(CX$1="Rejected",CO5,IF(CY5="",CO5,SUM(CO5,CY5)))</f>
        <v>0</v>
      </c>
      <c r="CW5" s="79">
        <f>IF(CX$1="Rejected",CP5,IF(CZ5="",CP5,SUM(CP5,CZ5)))</f>
        <v>0</v>
      </c>
      <c r="CX5" s="110">
        <f t="shared" si="12"/>
        <v>0</v>
      </c>
      <c r="CY5" s="56"/>
      <c r="CZ5" s="56"/>
      <c r="DA5" s="147"/>
      <c r="DB5" s="361"/>
      <c r="DC5" s="79">
        <f>IF(DE$1="Rejected",CV5,IF(DF5="",CV5,SUM(CV5,DF5)))</f>
        <v>0</v>
      </c>
      <c r="DD5" s="79">
        <f>IF(DE$1="Rejected",CW5,IF(DG5="",CW5,SUM(CW5,DG5)))</f>
        <v>0</v>
      </c>
      <c r="DE5" s="110">
        <f t="shared" si="13"/>
        <v>0</v>
      </c>
      <c r="DF5" s="56"/>
      <c r="DG5" s="56"/>
      <c r="DH5" s="147"/>
      <c r="DI5" s="361"/>
      <c r="DJ5" s="79">
        <f>IF(DL$1="Rejected",DC5,IF(DM5="",DC5,SUM(DC5,DM5)))</f>
        <v>0</v>
      </c>
      <c r="DK5" s="79">
        <f>IF(DL$1="Rejected",DD5,IF(DN5="",DD5,SUM(DD5,DN5)))</f>
        <v>0</v>
      </c>
      <c r="DL5" s="110">
        <f t="shared" si="14"/>
        <v>0</v>
      </c>
      <c r="DM5" s="56"/>
      <c r="DN5" s="56"/>
      <c r="DO5" s="147"/>
      <c r="DP5" s="361"/>
      <c r="DQ5" s="79">
        <f>IF(DS$1="Rejected",DJ5,IF(DT5="",DJ5,SUM(DJ5,DT5)))</f>
        <v>0</v>
      </c>
      <c r="DR5" s="79">
        <f>IF(DS$1="Rejected",DK5,IF(DU5="",DK5,SUM(DK5,DU5)))</f>
        <v>0</v>
      </c>
      <c r="DS5" s="110">
        <f t="shared" si="15"/>
        <v>0</v>
      </c>
      <c r="DT5" s="56"/>
      <c r="DU5" s="56"/>
      <c r="DV5" s="147"/>
    </row>
    <row r="6" spans="1:126" x14ac:dyDescent="0.2">
      <c r="A6" s="121" t="s">
        <v>142</v>
      </c>
      <c r="B6" s="56"/>
      <c r="C6" s="56"/>
      <c r="D6" s="110">
        <f>B6+C6</f>
        <v>0</v>
      </c>
      <c r="E6" s="147"/>
      <c r="F6" s="18" t="s">
        <v>252</v>
      </c>
      <c r="G6" s="18"/>
      <c r="H6" s="361" t="s">
        <v>378</v>
      </c>
      <c r="I6" s="79">
        <f>IF(K$1="Rejected",B6,IF(L6="",B6,SUM(B6,L6)))</f>
        <v>0</v>
      </c>
      <c r="J6" s="79">
        <f>IF(K$1="Rejected",C6,IF(M6="",C6,SUM(C6,M6)))</f>
        <v>0</v>
      </c>
      <c r="K6" s="110">
        <f>IF(I$1="","",SUM(I6:J6))</f>
        <v>0</v>
      </c>
      <c r="L6" s="56"/>
      <c r="M6" s="56"/>
      <c r="N6" s="147"/>
      <c r="O6" s="361" t="s">
        <v>378</v>
      </c>
      <c r="P6" s="79">
        <f>IF(R$1="Rejected",I6,IF(S6="",I6,SUM(I6,S6)))</f>
        <v>0</v>
      </c>
      <c r="Q6" s="79">
        <f>IF(R$1="Rejected",J6,IF(T6="",J6,SUM(J6,T6)))</f>
        <v>0</v>
      </c>
      <c r="R6" s="110">
        <f t="shared" si="0"/>
        <v>0</v>
      </c>
      <c r="S6" s="56"/>
      <c r="T6" s="56"/>
      <c r="U6" s="147"/>
      <c r="V6" s="361"/>
      <c r="W6" s="79">
        <f>IF(Y$1="Rejected",P6,IF(Z6="",P6,SUM(P6,Z6)))</f>
        <v>0</v>
      </c>
      <c r="X6" s="79">
        <f>IF(Y$1="Rejected",Q6,IF(AA6="",Q6,SUM(Q6,AA6)))</f>
        <v>0</v>
      </c>
      <c r="Y6" s="110">
        <f t="shared" si="1"/>
        <v>0</v>
      </c>
      <c r="Z6" s="56"/>
      <c r="AA6" s="56"/>
      <c r="AB6" s="147"/>
      <c r="AC6" s="361"/>
      <c r="AD6" s="79">
        <f>IF(AF$1="Rejected",W6,IF(AG6="",W6,SUM(W6,AG6)))</f>
        <v>0</v>
      </c>
      <c r="AE6" s="79">
        <f>IF(AF$1="Rejected",X6,IF(AH6="",X6,SUM(X6,AH6)))</f>
        <v>0</v>
      </c>
      <c r="AF6" s="110">
        <f t="shared" si="2"/>
        <v>0</v>
      </c>
      <c r="AG6" s="56"/>
      <c r="AH6" s="56"/>
      <c r="AI6" s="147"/>
      <c r="AJ6" s="361"/>
      <c r="AK6" s="79">
        <f>IF(AM$1="Rejected",AD6,IF(AN6="",AD6,SUM(AD6,AN6)))</f>
        <v>0</v>
      </c>
      <c r="AL6" s="79">
        <f>IF(AM$1="Rejected",AE6,IF(AO6="",AE6,SUM(AE6,AO6)))</f>
        <v>0</v>
      </c>
      <c r="AM6" s="110">
        <f t="shared" si="3"/>
        <v>0</v>
      </c>
      <c r="AN6" s="56"/>
      <c r="AO6" s="56"/>
      <c r="AP6" s="147"/>
      <c r="AQ6" s="361"/>
      <c r="AR6" s="79">
        <f>IF(AT$1="Rejected",AK6,IF(AU6="",AK6,SUM(AK6,AU6)))</f>
        <v>0</v>
      </c>
      <c r="AS6" s="79">
        <f>IF(AT$1="Rejected",AL6,IF(AV6="",AL6,SUM(AL6,AV6)))</f>
        <v>0</v>
      </c>
      <c r="AT6" s="110">
        <f t="shared" si="4"/>
        <v>0</v>
      </c>
      <c r="AU6" s="56"/>
      <c r="AV6" s="56"/>
      <c r="AW6" s="147"/>
      <c r="AX6" s="361"/>
      <c r="AY6" s="79">
        <f>IF(BA$1="Rejected",AR6,IF(BB6="",AR6,SUM(AR6,BB6)))</f>
        <v>0</v>
      </c>
      <c r="AZ6" s="79">
        <f>IF(BA$1="Rejected",AS6,IF(BC6="",AS6,SUM(AS6,BC6)))</f>
        <v>0</v>
      </c>
      <c r="BA6" s="110">
        <f t="shared" si="5"/>
        <v>0</v>
      </c>
      <c r="BB6" s="56"/>
      <c r="BC6" s="56"/>
      <c r="BD6" s="147"/>
      <c r="BE6" s="361"/>
      <c r="BF6" s="79">
        <f>IF(BH$1="Rejected",AY6,IF(BI6="",AY6,SUM(AY6,BI6)))</f>
        <v>0</v>
      </c>
      <c r="BG6" s="79">
        <f>IF(BH$1="Rejected",AZ6,IF(BJ6="",AZ6,SUM(AZ6,BJ6)))</f>
        <v>0</v>
      </c>
      <c r="BH6" s="110">
        <f t="shared" si="6"/>
        <v>0</v>
      </c>
      <c r="BI6" s="56"/>
      <c r="BJ6" s="56"/>
      <c r="BK6" s="147"/>
      <c r="BL6" s="361"/>
      <c r="BM6" s="79">
        <f>IF(BO$1="Rejected",BF6,IF(BP6="",BF6,SUM(BF6,BP6)))</f>
        <v>0</v>
      </c>
      <c r="BN6" s="79">
        <f>IF(BO$1="Rejected",BG6,IF(BQ6="",BG6,SUM(BG6,BQ6)))</f>
        <v>0</v>
      </c>
      <c r="BO6" s="110">
        <f t="shared" si="7"/>
        <v>0</v>
      </c>
      <c r="BP6" s="56"/>
      <c r="BQ6" s="56"/>
      <c r="BR6" s="147"/>
      <c r="BS6" s="361"/>
      <c r="BT6" s="79">
        <f>IF(BV$1="Rejected",BM6,IF(BW6="",BM6,SUM(BM6,BW6)))</f>
        <v>0</v>
      </c>
      <c r="BU6" s="79">
        <f>IF(BV$1="Rejected",BN6,IF(BX6="",BN6,SUM(BN6,BX6)))</f>
        <v>0</v>
      </c>
      <c r="BV6" s="110">
        <f t="shared" si="8"/>
        <v>0</v>
      </c>
      <c r="BW6" s="56"/>
      <c r="BX6" s="56"/>
      <c r="BY6" s="147"/>
      <c r="BZ6" s="361"/>
      <c r="CA6" s="79">
        <f>IF(CC$1="Rejected",BT6,IF(CD6="",BT6,SUM(BT6,CD6)))</f>
        <v>0</v>
      </c>
      <c r="CB6" s="79">
        <f>IF(CC$1="Rejected",BU6,IF(CE6="",BU6,SUM(BU6,CE6)))</f>
        <v>0</v>
      </c>
      <c r="CC6" s="110">
        <f t="shared" si="9"/>
        <v>0</v>
      </c>
      <c r="CD6" s="56"/>
      <c r="CE6" s="56"/>
      <c r="CF6" s="147"/>
      <c r="CG6" s="361"/>
      <c r="CH6" s="79">
        <f>IF(CJ$1="Rejected",CA6,IF(CK6="",CA6,SUM(CA6,CK6)))</f>
        <v>0</v>
      </c>
      <c r="CI6" s="79">
        <f>IF(CJ$1="Rejected",CB6,IF(CL6="",CB6,SUM(CB6,CL6)))</f>
        <v>0</v>
      </c>
      <c r="CJ6" s="110">
        <f t="shared" si="10"/>
        <v>0</v>
      </c>
      <c r="CK6" s="56"/>
      <c r="CL6" s="56"/>
      <c r="CM6" s="147"/>
      <c r="CN6" s="361"/>
      <c r="CO6" s="79">
        <f>IF(CQ$1="Rejected",CH6,IF(CR6="",CH6,SUM(CH6,CR6)))</f>
        <v>0</v>
      </c>
      <c r="CP6" s="79">
        <f>IF(CQ$1="Rejected",CI6,IF(CS6="",CI6,SUM(CI6,CS6)))</f>
        <v>0</v>
      </c>
      <c r="CQ6" s="110">
        <f t="shared" si="11"/>
        <v>0</v>
      </c>
      <c r="CR6" s="56"/>
      <c r="CS6" s="56"/>
      <c r="CT6" s="147"/>
      <c r="CU6" s="361"/>
      <c r="CV6" s="79">
        <f>IF(CX$1="Rejected",CO6,IF(CY6="",CO6,SUM(CO6,CY6)))</f>
        <v>0</v>
      </c>
      <c r="CW6" s="79">
        <f>IF(CX$1="Rejected",CP6,IF(CZ6="",CP6,SUM(CP6,CZ6)))</f>
        <v>0</v>
      </c>
      <c r="CX6" s="110">
        <f t="shared" si="12"/>
        <v>0</v>
      </c>
      <c r="CY6" s="56"/>
      <c r="CZ6" s="56"/>
      <c r="DA6" s="147"/>
      <c r="DB6" s="361"/>
      <c r="DC6" s="79">
        <f>IF(DE$1="Rejected",CV6,IF(DF6="",CV6,SUM(CV6,DF6)))</f>
        <v>0</v>
      </c>
      <c r="DD6" s="79">
        <f>IF(DE$1="Rejected",CW6,IF(DG6="",CW6,SUM(CW6,DG6)))</f>
        <v>0</v>
      </c>
      <c r="DE6" s="110">
        <f t="shared" si="13"/>
        <v>0</v>
      </c>
      <c r="DF6" s="56"/>
      <c r="DG6" s="56"/>
      <c r="DH6" s="147"/>
      <c r="DI6" s="361"/>
      <c r="DJ6" s="79">
        <f>IF(DL$1="Rejected",DC6,IF(DM6="",DC6,SUM(DC6,DM6)))</f>
        <v>0</v>
      </c>
      <c r="DK6" s="79">
        <f>IF(DL$1="Rejected",DD6,IF(DN6="",DD6,SUM(DD6,DN6)))</f>
        <v>0</v>
      </c>
      <c r="DL6" s="110">
        <f t="shared" si="14"/>
        <v>0</v>
      </c>
      <c r="DM6" s="56"/>
      <c r="DN6" s="56"/>
      <c r="DO6" s="147"/>
      <c r="DP6" s="361"/>
      <c r="DQ6" s="79">
        <f>IF(DS$1="Rejected",DJ6,IF(DT6="",DJ6,SUM(DJ6,DT6)))</f>
        <v>0</v>
      </c>
      <c r="DR6" s="79">
        <f>IF(DS$1="Rejected",DK6,IF(DU6="",DK6,SUM(DK6,DU6)))</f>
        <v>0</v>
      </c>
      <c r="DS6" s="110">
        <f t="shared" si="15"/>
        <v>0</v>
      </c>
      <c r="DT6" s="56"/>
      <c r="DU6" s="56"/>
      <c r="DV6" s="147"/>
    </row>
    <row r="7" spans="1:126" x14ac:dyDescent="0.2">
      <c r="A7" s="121" t="s">
        <v>144</v>
      </c>
      <c r="B7" s="56"/>
      <c r="C7" s="56"/>
      <c r="D7" s="110">
        <f>B7+C7</f>
        <v>0</v>
      </c>
      <c r="E7" s="147"/>
      <c r="F7" s="18" t="s">
        <v>252</v>
      </c>
      <c r="G7" s="18"/>
      <c r="H7" s="361" t="s">
        <v>378</v>
      </c>
      <c r="I7" s="79">
        <f>IF(K$1="Rejected",B7,IF(L7="",B7,SUM(B7,L7)))</f>
        <v>0</v>
      </c>
      <c r="J7" s="79">
        <f>IF(K$1="Rejected",C7,IF(M7="",C7,SUM(C7,M7)))</f>
        <v>0</v>
      </c>
      <c r="K7" s="110">
        <f>IF(I$1="","",SUM(I7:J7))</f>
        <v>0</v>
      </c>
      <c r="L7" s="56"/>
      <c r="M7" s="56"/>
      <c r="N7" s="147"/>
      <c r="O7" s="361" t="s">
        <v>378</v>
      </c>
      <c r="P7" s="79">
        <f>IF(R$1="Rejected",I7,IF(S7="",I7,SUM(I7,S7)))</f>
        <v>0</v>
      </c>
      <c r="Q7" s="79">
        <f>IF(R$1="Rejected",J7,IF(T7="",J7,SUM(J7,T7)))</f>
        <v>0</v>
      </c>
      <c r="R7" s="110">
        <f t="shared" si="0"/>
        <v>0</v>
      </c>
      <c r="S7" s="56"/>
      <c r="T7" s="56"/>
      <c r="U7" s="147"/>
      <c r="V7" s="361"/>
      <c r="W7" s="79">
        <f>IF(Y$1="Rejected",P7,IF(Z7="",P7,SUM(P7,Z7)))</f>
        <v>0</v>
      </c>
      <c r="X7" s="79">
        <f>IF(Y$1="Rejected",Q7,IF(AA7="",Q7,SUM(Q7,AA7)))</f>
        <v>0</v>
      </c>
      <c r="Y7" s="110">
        <f t="shared" si="1"/>
        <v>0</v>
      </c>
      <c r="Z7" s="56"/>
      <c r="AA7" s="56"/>
      <c r="AB7" s="147"/>
      <c r="AC7" s="361"/>
      <c r="AD7" s="79">
        <f>IF(AF$1="Rejected",W7,IF(AG7="",W7,SUM(W7,AG7)))</f>
        <v>0</v>
      </c>
      <c r="AE7" s="79">
        <f>IF(AF$1="Rejected",X7,IF(AH7="",X7,SUM(X7,AH7)))</f>
        <v>0</v>
      </c>
      <c r="AF7" s="110">
        <f t="shared" si="2"/>
        <v>0</v>
      </c>
      <c r="AG7" s="56"/>
      <c r="AH7" s="56"/>
      <c r="AI7" s="147"/>
      <c r="AJ7" s="361"/>
      <c r="AK7" s="79">
        <f>IF(AM$1="Rejected",AD7,IF(AN7="",AD7,SUM(AD7,AN7)))</f>
        <v>0</v>
      </c>
      <c r="AL7" s="79">
        <f>IF(AM$1="Rejected",AE7,IF(AO7="",AE7,SUM(AE7,AO7)))</f>
        <v>0</v>
      </c>
      <c r="AM7" s="110">
        <f t="shared" si="3"/>
        <v>0</v>
      </c>
      <c r="AN7" s="56"/>
      <c r="AO7" s="56"/>
      <c r="AP7" s="147"/>
      <c r="AQ7" s="361"/>
      <c r="AR7" s="79">
        <f>IF(AT$1="Rejected",AK7,IF(AU7="",AK7,SUM(AK7,AU7)))</f>
        <v>0</v>
      </c>
      <c r="AS7" s="79">
        <f>IF(AT$1="Rejected",AL7,IF(AV7="",AL7,SUM(AL7,AV7)))</f>
        <v>0</v>
      </c>
      <c r="AT7" s="110">
        <f t="shared" si="4"/>
        <v>0</v>
      </c>
      <c r="AU7" s="56"/>
      <c r="AV7" s="56"/>
      <c r="AW7" s="147"/>
      <c r="AX7" s="361"/>
      <c r="AY7" s="79">
        <f>IF(BA$1="Rejected",AR7,IF(BB7="",AR7,SUM(AR7,BB7)))</f>
        <v>0</v>
      </c>
      <c r="AZ7" s="79">
        <f>IF(BA$1="Rejected",AS7,IF(BC7="",AS7,SUM(AS7,BC7)))</f>
        <v>0</v>
      </c>
      <c r="BA7" s="110">
        <f t="shared" si="5"/>
        <v>0</v>
      </c>
      <c r="BB7" s="56"/>
      <c r="BC7" s="56"/>
      <c r="BD7" s="147"/>
      <c r="BE7" s="361"/>
      <c r="BF7" s="79">
        <f>IF(BH$1="Rejected",AY7,IF(BI7="",AY7,SUM(AY7,BI7)))</f>
        <v>0</v>
      </c>
      <c r="BG7" s="79">
        <f>IF(BH$1="Rejected",AZ7,IF(BJ7="",AZ7,SUM(AZ7,BJ7)))</f>
        <v>0</v>
      </c>
      <c r="BH7" s="110">
        <f t="shared" si="6"/>
        <v>0</v>
      </c>
      <c r="BI7" s="56"/>
      <c r="BJ7" s="56"/>
      <c r="BK7" s="147"/>
      <c r="BL7" s="361"/>
      <c r="BM7" s="79">
        <f>IF(BO$1="Rejected",BF7,IF(BP7="",BF7,SUM(BF7,BP7)))</f>
        <v>0</v>
      </c>
      <c r="BN7" s="79">
        <f>IF(BO$1="Rejected",BG7,IF(BQ7="",BG7,SUM(BG7,BQ7)))</f>
        <v>0</v>
      </c>
      <c r="BO7" s="110">
        <f t="shared" si="7"/>
        <v>0</v>
      </c>
      <c r="BP7" s="56"/>
      <c r="BQ7" s="56"/>
      <c r="BR7" s="147"/>
      <c r="BS7" s="361"/>
      <c r="BT7" s="79">
        <f>IF(BV$1="Rejected",BM7,IF(BW7="",BM7,SUM(BM7,BW7)))</f>
        <v>0</v>
      </c>
      <c r="BU7" s="79">
        <f>IF(BV$1="Rejected",BN7,IF(BX7="",BN7,SUM(BN7,BX7)))</f>
        <v>0</v>
      </c>
      <c r="BV7" s="110">
        <f t="shared" si="8"/>
        <v>0</v>
      </c>
      <c r="BW7" s="56"/>
      <c r="BX7" s="56"/>
      <c r="BY7" s="147"/>
      <c r="BZ7" s="361"/>
      <c r="CA7" s="79">
        <f>IF(CC$1="Rejected",BT7,IF(CD7="",BT7,SUM(BT7,CD7)))</f>
        <v>0</v>
      </c>
      <c r="CB7" s="79">
        <f>IF(CC$1="Rejected",BU7,IF(CE7="",BU7,SUM(BU7,CE7)))</f>
        <v>0</v>
      </c>
      <c r="CC7" s="110">
        <f t="shared" si="9"/>
        <v>0</v>
      </c>
      <c r="CD7" s="56"/>
      <c r="CE7" s="56"/>
      <c r="CF7" s="147"/>
      <c r="CG7" s="361"/>
      <c r="CH7" s="79">
        <f>IF(CJ$1="Rejected",CA7,IF(CK7="",CA7,SUM(CA7,CK7)))</f>
        <v>0</v>
      </c>
      <c r="CI7" s="79">
        <f>IF(CJ$1="Rejected",CB7,IF(CL7="",CB7,SUM(CB7,CL7)))</f>
        <v>0</v>
      </c>
      <c r="CJ7" s="110">
        <f t="shared" si="10"/>
        <v>0</v>
      </c>
      <c r="CK7" s="56"/>
      <c r="CL7" s="56"/>
      <c r="CM7" s="147"/>
      <c r="CN7" s="361"/>
      <c r="CO7" s="79">
        <f>IF(CQ$1="Rejected",CH7,IF(CR7="",CH7,SUM(CH7,CR7)))</f>
        <v>0</v>
      </c>
      <c r="CP7" s="79">
        <f>IF(CQ$1="Rejected",CI7,IF(CS7="",CI7,SUM(CI7,CS7)))</f>
        <v>0</v>
      </c>
      <c r="CQ7" s="110">
        <f t="shared" si="11"/>
        <v>0</v>
      </c>
      <c r="CR7" s="56"/>
      <c r="CS7" s="56"/>
      <c r="CT7" s="147"/>
      <c r="CU7" s="361"/>
      <c r="CV7" s="79">
        <f>IF(CX$1="Rejected",CO7,IF(CY7="",CO7,SUM(CO7,CY7)))</f>
        <v>0</v>
      </c>
      <c r="CW7" s="79">
        <f>IF(CX$1="Rejected",CP7,IF(CZ7="",CP7,SUM(CP7,CZ7)))</f>
        <v>0</v>
      </c>
      <c r="CX7" s="110">
        <f t="shared" si="12"/>
        <v>0</v>
      </c>
      <c r="CY7" s="56"/>
      <c r="CZ7" s="56"/>
      <c r="DA7" s="147"/>
      <c r="DB7" s="361"/>
      <c r="DC7" s="79">
        <f>IF(DE$1="Rejected",CV7,IF(DF7="",CV7,SUM(CV7,DF7)))</f>
        <v>0</v>
      </c>
      <c r="DD7" s="79">
        <f>IF(DE$1="Rejected",CW7,IF(DG7="",CW7,SUM(CW7,DG7)))</f>
        <v>0</v>
      </c>
      <c r="DE7" s="110">
        <f t="shared" si="13"/>
        <v>0</v>
      </c>
      <c r="DF7" s="56"/>
      <c r="DG7" s="56"/>
      <c r="DH7" s="147"/>
      <c r="DI7" s="361"/>
      <c r="DJ7" s="79">
        <f>IF(DL$1="Rejected",DC7,IF(DM7="",DC7,SUM(DC7,DM7)))</f>
        <v>0</v>
      </c>
      <c r="DK7" s="79">
        <f>IF(DL$1="Rejected",DD7,IF(DN7="",DD7,SUM(DD7,DN7)))</f>
        <v>0</v>
      </c>
      <c r="DL7" s="110">
        <f t="shared" si="14"/>
        <v>0</v>
      </c>
      <c r="DM7" s="56"/>
      <c r="DN7" s="56"/>
      <c r="DO7" s="147"/>
      <c r="DP7" s="361"/>
      <c r="DQ7" s="79">
        <f>IF(DS$1="Rejected",DJ7,IF(DT7="",DJ7,SUM(DJ7,DT7)))</f>
        <v>0</v>
      </c>
      <c r="DR7" s="79">
        <f>IF(DS$1="Rejected",DK7,IF(DU7="",DK7,SUM(DK7,DU7)))</f>
        <v>0</v>
      </c>
      <c r="DS7" s="110">
        <f t="shared" si="15"/>
        <v>0</v>
      </c>
      <c r="DT7" s="56"/>
      <c r="DU7" s="56"/>
      <c r="DV7" s="147"/>
    </row>
    <row r="8" spans="1:126" x14ac:dyDescent="0.2">
      <c r="A8" s="121" t="s">
        <v>144</v>
      </c>
      <c r="B8" s="56"/>
      <c r="C8" s="56"/>
      <c r="D8" s="110">
        <f>B8+C8</f>
        <v>0</v>
      </c>
      <c r="E8" s="147"/>
      <c r="F8" s="18" t="s">
        <v>252</v>
      </c>
      <c r="G8" s="18"/>
      <c r="H8" s="361" t="s">
        <v>378</v>
      </c>
      <c r="I8" s="79">
        <f>IF(K$1="Rejected",B8,IF(L8="",B8,SUM(B8,L8)))</f>
        <v>0</v>
      </c>
      <c r="J8" s="79">
        <f>IF(K$1="Rejected",C8,IF(M8="",C8,SUM(C8,M8)))</f>
        <v>0</v>
      </c>
      <c r="K8" s="110">
        <f t="shared" ref="K8:K19" si="16">IF(I$1="","",SUM(I8:J8))</f>
        <v>0</v>
      </c>
      <c r="L8" s="56"/>
      <c r="M8" s="56"/>
      <c r="N8" s="147"/>
      <c r="O8" s="361" t="s">
        <v>378</v>
      </c>
      <c r="P8" s="79">
        <f>IF(R$1="Rejected",I8,IF(S8="",I8,SUM(I8,S8)))</f>
        <v>0</v>
      </c>
      <c r="Q8" s="79">
        <f>IF(R$1="Rejected",J8,IF(T8="",J8,SUM(J8,T8)))</f>
        <v>0</v>
      </c>
      <c r="R8" s="110">
        <f t="shared" si="0"/>
        <v>0</v>
      </c>
      <c r="S8" s="56"/>
      <c r="T8" s="56"/>
      <c r="U8" s="147"/>
      <c r="V8" s="361"/>
      <c r="W8" s="79">
        <f>IF(Y$1="Rejected",P8,IF(Z8="",P8,SUM(P8,Z8)))</f>
        <v>0</v>
      </c>
      <c r="X8" s="79">
        <f>IF(Y$1="Rejected",Q8,IF(AA8="",Q8,SUM(Q8,AA8)))</f>
        <v>0</v>
      </c>
      <c r="Y8" s="110">
        <f t="shared" si="1"/>
        <v>0</v>
      </c>
      <c r="Z8" s="56"/>
      <c r="AA8" s="56"/>
      <c r="AB8" s="147"/>
      <c r="AC8" s="361"/>
      <c r="AD8" s="79">
        <f>IF(AF$1="Rejected",W8,IF(AG8="",W8,SUM(W8,AG8)))</f>
        <v>0</v>
      </c>
      <c r="AE8" s="79">
        <f>IF(AF$1="Rejected",X8,IF(AH8="",X8,SUM(X8,AH8)))</f>
        <v>0</v>
      </c>
      <c r="AF8" s="110">
        <f t="shared" si="2"/>
        <v>0</v>
      </c>
      <c r="AG8" s="56"/>
      <c r="AH8" s="56"/>
      <c r="AI8" s="147"/>
      <c r="AJ8" s="361"/>
      <c r="AK8" s="79">
        <f>IF(AM$1="Rejected",AD8,IF(AN8="",AD8,SUM(AD8,AN8)))</f>
        <v>0</v>
      </c>
      <c r="AL8" s="79">
        <f>IF(AM$1="Rejected",AE8,IF(AO8="",AE8,SUM(AE8,AO8)))</f>
        <v>0</v>
      </c>
      <c r="AM8" s="110">
        <f t="shared" si="3"/>
        <v>0</v>
      </c>
      <c r="AN8" s="56"/>
      <c r="AO8" s="56"/>
      <c r="AP8" s="147"/>
      <c r="AQ8" s="361"/>
      <c r="AR8" s="79">
        <f>IF(AT$1="Rejected",AK8,IF(AU8="",AK8,SUM(AK8,AU8)))</f>
        <v>0</v>
      </c>
      <c r="AS8" s="79">
        <f>IF(AT$1="Rejected",AL8,IF(AV8="",AL8,SUM(AL8,AV8)))</f>
        <v>0</v>
      </c>
      <c r="AT8" s="110">
        <f t="shared" si="4"/>
        <v>0</v>
      </c>
      <c r="AU8" s="56"/>
      <c r="AV8" s="56"/>
      <c r="AW8" s="147"/>
      <c r="AX8" s="361"/>
      <c r="AY8" s="79">
        <f>IF(BA$1="Rejected",AR8,IF(BB8="",AR8,SUM(AR8,BB8)))</f>
        <v>0</v>
      </c>
      <c r="AZ8" s="79">
        <f>IF(BA$1="Rejected",AS8,IF(BC8="",AS8,SUM(AS8,BC8)))</f>
        <v>0</v>
      </c>
      <c r="BA8" s="110">
        <f t="shared" si="5"/>
        <v>0</v>
      </c>
      <c r="BB8" s="56"/>
      <c r="BC8" s="56"/>
      <c r="BD8" s="147"/>
      <c r="BE8" s="361"/>
      <c r="BF8" s="79">
        <f>IF(BH$1="Rejected",AY8,IF(BI8="",AY8,SUM(AY8,BI8)))</f>
        <v>0</v>
      </c>
      <c r="BG8" s="79">
        <f>IF(BH$1="Rejected",AZ8,IF(BJ8="",AZ8,SUM(AZ8,BJ8)))</f>
        <v>0</v>
      </c>
      <c r="BH8" s="110">
        <f t="shared" si="6"/>
        <v>0</v>
      </c>
      <c r="BI8" s="56"/>
      <c r="BJ8" s="56"/>
      <c r="BK8" s="147"/>
      <c r="BL8" s="361"/>
      <c r="BM8" s="79">
        <f>IF(BO$1="Rejected",BF8,IF(BP8="",BF8,SUM(BF8,BP8)))</f>
        <v>0</v>
      </c>
      <c r="BN8" s="79">
        <f>IF(BO$1="Rejected",BG8,IF(BQ8="",BG8,SUM(BG8,BQ8)))</f>
        <v>0</v>
      </c>
      <c r="BO8" s="110">
        <f t="shared" si="7"/>
        <v>0</v>
      </c>
      <c r="BP8" s="56"/>
      <c r="BQ8" s="56"/>
      <c r="BR8" s="147"/>
      <c r="BS8" s="361"/>
      <c r="BT8" s="79">
        <f>IF(BV$1="Rejected",BM8,IF(BW8="",BM8,SUM(BM8,BW8)))</f>
        <v>0</v>
      </c>
      <c r="BU8" s="79">
        <f>IF(BV$1="Rejected",BN8,IF(BX8="",BN8,SUM(BN8,BX8)))</f>
        <v>0</v>
      </c>
      <c r="BV8" s="110">
        <f t="shared" si="8"/>
        <v>0</v>
      </c>
      <c r="BW8" s="56"/>
      <c r="BX8" s="56"/>
      <c r="BY8" s="147"/>
      <c r="BZ8" s="361"/>
      <c r="CA8" s="79">
        <f>IF(CC$1="Rejected",BT8,IF(CD8="",BT8,SUM(BT8,CD8)))</f>
        <v>0</v>
      </c>
      <c r="CB8" s="79">
        <f>IF(CC$1="Rejected",BU8,IF(CE8="",BU8,SUM(BU8,CE8)))</f>
        <v>0</v>
      </c>
      <c r="CC8" s="110">
        <f t="shared" si="9"/>
        <v>0</v>
      </c>
      <c r="CD8" s="56"/>
      <c r="CE8" s="56"/>
      <c r="CF8" s="147"/>
      <c r="CG8" s="361"/>
      <c r="CH8" s="79">
        <f>IF(CJ$1="Rejected",CA8,IF(CK8="",CA8,SUM(CA8,CK8)))</f>
        <v>0</v>
      </c>
      <c r="CI8" s="79">
        <f>IF(CJ$1="Rejected",CB8,IF(CL8="",CB8,SUM(CB8,CL8)))</f>
        <v>0</v>
      </c>
      <c r="CJ8" s="110">
        <f t="shared" si="10"/>
        <v>0</v>
      </c>
      <c r="CK8" s="56"/>
      <c r="CL8" s="56"/>
      <c r="CM8" s="147"/>
      <c r="CN8" s="361"/>
      <c r="CO8" s="79">
        <f>IF(CQ$1="Rejected",CH8,IF(CR8="",CH8,SUM(CH8,CR8)))</f>
        <v>0</v>
      </c>
      <c r="CP8" s="79">
        <f>IF(CQ$1="Rejected",CI8,IF(CS8="",CI8,SUM(CI8,CS8)))</f>
        <v>0</v>
      </c>
      <c r="CQ8" s="110">
        <f t="shared" si="11"/>
        <v>0</v>
      </c>
      <c r="CR8" s="56"/>
      <c r="CS8" s="56"/>
      <c r="CT8" s="147"/>
      <c r="CU8" s="361"/>
      <c r="CV8" s="79">
        <f>IF(CX$1="Rejected",CO8,IF(CY8="",CO8,SUM(CO8,CY8)))</f>
        <v>0</v>
      </c>
      <c r="CW8" s="79">
        <f>IF(CX$1="Rejected",CP8,IF(CZ8="",CP8,SUM(CP8,CZ8)))</f>
        <v>0</v>
      </c>
      <c r="CX8" s="110">
        <f t="shared" si="12"/>
        <v>0</v>
      </c>
      <c r="CY8" s="56"/>
      <c r="CZ8" s="56"/>
      <c r="DA8" s="147"/>
      <c r="DB8" s="361"/>
      <c r="DC8" s="79">
        <f>IF(DE$1="Rejected",CV8,IF(DF8="",CV8,SUM(CV8,DF8)))</f>
        <v>0</v>
      </c>
      <c r="DD8" s="79">
        <f>IF(DE$1="Rejected",CW8,IF(DG8="",CW8,SUM(CW8,DG8)))</f>
        <v>0</v>
      </c>
      <c r="DE8" s="110">
        <f t="shared" si="13"/>
        <v>0</v>
      </c>
      <c r="DF8" s="56"/>
      <c r="DG8" s="56"/>
      <c r="DH8" s="147"/>
      <c r="DI8" s="361"/>
      <c r="DJ8" s="79">
        <f>IF(DL$1="Rejected",DC8,IF(DM8="",DC8,SUM(DC8,DM8)))</f>
        <v>0</v>
      </c>
      <c r="DK8" s="79">
        <f>IF(DL$1="Rejected",DD8,IF(DN8="",DD8,SUM(DD8,DN8)))</f>
        <v>0</v>
      </c>
      <c r="DL8" s="110">
        <f t="shared" si="14"/>
        <v>0</v>
      </c>
      <c r="DM8" s="56"/>
      <c r="DN8" s="56"/>
      <c r="DO8" s="147"/>
      <c r="DP8" s="361"/>
      <c r="DQ8" s="79">
        <f>IF(DS$1="Rejected",DJ8,IF(DT8="",DJ8,SUM(DJ8,DT8)))</f>
        <v>0</v>
      </c>
      <c r="DR8" s="79">
        <f>IF(DS$1="Rejected",DK8,IF(DU8="",DK8,SUM(DK8,DU8)))</f>
        <v>0</v>
      </c>
      <c r="DS8" s="110">
        <f t="shared" si="15"/>
        <v>0</v>
      </c>
      <c r="DT8" s="56"/>
      <c r="DU8" s="56"/>
      <c r="DV8" s="147"/>
    </row>
    <row r="9" spans="1:126" s="26" customFormat="1" ht="15" x14ac:dyDescent="0.25">
      <c r="A9" s="134" t="s">
        <v>169</v>
      </c>
      <c r="B9" s="133">
        <f>SUM(B4:B8)</f>
        <v>0</v>
      </c>
      <c r="C9" s="133">
        <f>SUM(C4:C8)</f>
        <v>0</v>
      </c>
      <c r="D9" s="133">
        <f>SUM(D4:D8)</f>
        <v>0</v>
      </c>
      <c r="E9" s="132" t="s">
        <v>522</v>
      </c>
      <c r="F9" s="18"/>
      <c r="G9" s="18"/>
      <c r="H9" s="361" t="s">
        <v>379</v>
      </c>
      <c r="I9" s="133">
        <f>IF(I$1=" ","",SUM(I4:I8))</f>
        <v>0</v>
      </c>
      <c r="J9" s="133">
        <f>IF(I$1=" ","",SUM(J4:J8))</f>
        <v>0</v>
      </c>
      <c r="K9" s="133">
        <f>IF(I$1="","",SUM(I9:J9))</f>
        <v>0</v>
      </c>
      <c r="L9" s="133">
        <f>IF(I$1="","",SUMIF($H3:$H9,MID($H9,3,10),L3:L9))</f>
        <v>0</v>
      </c>
      <c r="M9" s="133">
        <f>IF(I$1="","",SUMIF($H3:$H9,MID($H9,3,10),M3:M9))</f>
        <v>0</v>
      </c>
      <c r="N9" s="132"/>
      <c r="O9" s="361" t="s">
        <v>379</v>
      </c>
      <c r="P9" s="133">
        <f>IF(P$1=" ","",SUM(P4:P8))</f>
        <v>0</v>
      </c>
      <c r="Q9" s="133">
        <f>IF(P$1=" ","",SUM(Q4:Q8))</f>
        <v>0</v>
      </c>
      <c r="R9" s="133">
        <f t="shared" si="0"/>
        <v>0</v>
      </c>
      <c r="S9" s="133">
        <f>IF(P$1="","",SUMIF($H3:$H9,MID($H9,3,10),S3:S9))</f>
        <v>0</v>
      </c>
      <c r="T9" s="133">
        <f>IF(P$1="","",SUMIF($H3:$H9,MID($H9,3,10),T3:T9))</f>
        <v>0</v>
      </c>
      <c r="U9" s="132"/>
      <c r="V9" s="361"/>
      <c r="W9" s="133">
        <f>IF(W$1=" ","",SUM(W4:W8))</f>
        <v>0</v>
      </c>
      <c r="X9" s="133">
        <f>IF(W$1=" ","",SUM(X4:X8))</f>
        <v>0</v>
      </c>
      <c r="Y9" s="133">
        <f t="shared" si="1"/>
        <v>0</v>
      </c>
      <c r="Z9" s="133">
        <f>IF(W$1="","",SUMIF($H3:$H9,MID($H9,3,10),Z3:Z9))</f>
        <v>0</v>
      </c>
      <c r="AA9" s="133">
        <f>IF(W$1="","",SUMIF($H3:$H9,MID($H9,3,10),AA3:AA9))</f>
        <v>0</v>
      </c>
      <c r="AB9" s="132"/>
      <c r="AC9" s="361"/>
      <c r="AD9" s="133">
        <f>IF(AD$1=" ","",SUM(AD4:AD8))</f>
        <v>0</v>
      </c>
      <c r="AE9" s="133">
        <f>IF(AD$1=" ","",SUM(AE4:AE8))</f>
        <v>0</v>
      </c>
      <c r="AF9" s="133">
        <f t="shared" si="2"/>
        <v>0</v>
      </c>
      <c r="AG9" s="133">
        <f>IF(AD$1="","",SUMIF($H3:$H9,MID($H9,3,10),AG3:AG9))</f>
        <v>0</v>
      </c>
      <c r="AH9" s="133">
        <f>IF(AD$1="","",SUMIF($H3:$H9,MID($H9,3,10),AH3:AH9))</f>
        <v>0</v>
      </c>
      <c r="AI9" s="132"/>
      <c r="AJ9" s="361"/>
      <c r="AK9" s="133">
        <f>IF(AK$1=" ","",SUM(AK4:AK8))</f>
        <v>0</v>
      </c>
      <c r="AL9" s="133">
        <f>IF(AK$1=" ","",SUM(AL4:AL8))</f>
        <v>0</v>
      </c>
      <c r="AM9" s="133">
        <f t="shared" si="3"/>
        <v>0</v>
      </c>
      <c r="AN9" s="133">
        <f>IF(AK$1="","",SUMIF($H3:$H9,MID($H9,3,10),AN3:AN9))</f>
        <v>0</v>
      </c>
      <c r="AO9" s="133">
        <f>IF(AK$1="","",SUMIF($H3:$H9,MID($H9,3,10),AO3:AO9))</f>
        <v>0</v>
      </c>
      <c r="AP9" s="132"/>
      <c r="AQ9" s="361"/>
      <c r="AR9" s="133">
        <f>IF(AR$1=" ","",SUM(AR4:AR8))</f>
        <v>0</v>
      </c>
      <c r="AS9" s="133">
        <f>IF(AR$1=" ","",SUM(AS4:AS8))</f>
        <v>0</v>
      </c>
      <c r="AT9" s="133">
        <f t="shared" si="4"/>
        <v>0</v>
      </c>
      <c r="AU9" s="133">
        <f>IF(AR$1="","",SUMIF($H3:$H9,MID($H9,3,10),AU3:AU9))</f>
        <v>0</v>
      </c>
      <c r="AV9" s="133">
        <f>IF(AR$1="","",SUMIF($H3:$H9,MID($H9,3,10),AV3:AV9))</f>
        <v>0</v>
      </c>
      <c r="AW9" s="132"/>
      <c r="AX9" s="361"/>
      <c r="AY9" s="133">
        <f>IF(AY$1=" ","",SUM(AY4:AY8))</f>
        <v>0</v>
      </c>
      <c r="AZ9" s="133">
        <f>IF(AY$1=" ","",SUM(AZ4:AZ8))</f>
        <v>0</v>
      </c>
      <c r="BA9" s="133">
        <f t="shared" si="5"/>
        <v>0</v>
      </c>
      <c r="BB9" s="133">
        <f>IF(AY$1="","",SUMIF($H3:$H9,MID($H9,3,10),BB3:BB9))</f>
        <v>0</v>
      </c>
      <c r="BC9" s="133">
        <f>IF(AY$1="","",SUMIF($H3:$H9,MID($H9,3,10),BC3:BC9))</f>
        <v>0</v>
      </c>
      <c r="BD9" s="132"/>
      <c r="BE9" s="361"/>
      <c r="BF9" s="133">
        <f>IF(BF$1=" ","",SUM(BF4:BF8))</f>
        <v>0</v>
      </c>
      <c r="BG9" s="133">
        <f>IF(BF$1=" ","",SUM(BG4:BG8))</f>
        <v>0</v>
      </c>
      <c r="BH9" s="133">
        <f t="shared" si="6"/>
        <v>0</v>
      </c>
      <c r="BI9" s="133">
        <f>IF(BF$1="","",SUMIF($H3:$H9,MID($H9,3,10),BI3:BI9))</f>
        <v>0</v>
      </c>
      <c r="BJ9" s="133">
        <f>IF(BF$1="","",SUMIF($H3:$H9,MID($H9,3,10),BJ3:BJ9))</f>
        <v>0</v>
      </c>
      <c r="BK9" s="132"/>
      <c r="BL9" s="361"/>
      <c r="BM9" s="133">
        <f>IF(BM$1=" ","",SUM(BM4:BM8))</f>
        <v>0</v>
      </c>
      <c r="BN9" s="133">
        <f>IF(BM$1=" ","",SUM(BN4:BN8))</f>
        <v>0</v>
      </c>
      <c r="BO9" s="133">
        <f t="shared" si="7"/>
        <v>0</v>
      </c>
      <c r="BP9" s="133">
        <f>IF(BM$1="","",SUMIF($H3:$H9,MID($H9,3,10),BP3:BP9))</f>
        <v>0</v>
      </c>
      <c r="BQ9" s="133">
        <f>IF(BM$1="","",SUMIF($H3:$H9,MID($H9,3,10),BQ3:BQ9))</f>
        <v>0</v>
      </c>
      <c r="BR9" s="132"/>
      <c r="BS9" s="361"/>
      <c r="BT9" s="133">
        <f>IF(BT$1=" ","",SUM(BT4:BT8))</f>
        <v>0</v>
      </c>
      <c r="BU9" s="133">
        <f>IF(BT$1=" ","",SUM(BU4:BU8))</f>
        <v>0</v>
      </c>
      <c r="BV9" s="133">
        <f t="shared" si="8"/>
        <v>0</v>
      </c>
      <c r="BW9" s="133">
        <f>IF(BT$1="","",SUMIF($H3:$H9,MID($H9,3,10),BW3:BW9))</f>
        <v>0</v>
      </c>
      <c r="BX9" s="133">
        <f>IF(BT$1="","",SUMIF($H3:$H9,MID($H9,3,10),BX3:BX9))</f>
        <v>0</v>
      </c>
      <c r="BY9" s="132"/>
      <c r="BZ9" s="361"/>
      <c r="CA9" s="133">
        <f>IF(CA$1=" ","",SUM(CA4:CA8))</f>
        <v>0</v>
      </c>
      <c r="CB9" s="133">
        <f>IF(CA$1=" ","",SUM(CB4:CB8))</f>
        <v>0</v>
      </c>
      <c r="CC9" s="133">
        <f t="shared" si="9"/>
        <v>0</v>
      </c>
      <c r="CD9" s="133">
        <f>IF(CA$1="","",SUMIF($H3:$H9,MID($H9,3,10),CD3:CD9))</f>
        <v>0</v>
      </c>
      <c r="CE9" s="133">
        <f>IF(CA$1="","",SUMIF($H3:$H9,MID($H9,3,10),CE3:CE9))</f>
        <v>0</v>
      </c>
      <c r="CF9" s="132"/>
      <c r="CG9" s="361"/>
      <c r="CH9" s="133">
        <f>IF(CH$1=" ","",SUM(CH4:CH8))</f>
        <v>0</v>
      </c>
      <c r="CI9" s="133">
        <f>IF(CH$1=" ","",SUM(CI4:CI8))</f>
        <v>0</v>
      </c>
      <c r="CJ9" s="133">
        <f t="shared" si="10"/>
        <v>0</v>
      </c>
      <c r="CK9" s="133">
        <f>IF(CH$1="","",SUMIF($H3:$H9,MID($H9,3,10),CK3:CK9))</f>
        <v>0</v>
      </c>
      <c r="CL9" s="133">
        <f>IF(CH$1="","",SUMIF($H3:$H9,MID($H9,3,10),CL3:CL9))</f>
        <v>0</v>
      </c>
      <c r="CM9" s="132"/>
      <c r="CN9" s="361"/>
      <c r="CO9" s="133">
        <f>IF(CO$1=" ","",SUM(CO4:CO8))</f>
        <v>0</v>
      </c>
      <c r="CP9" s="133">
        <f>IF(CO$1=" ","",SUM(CP4:CP8))</f>
        <v>0</v>
      </c>
      <c r="CQ9" s="133">
        <f t="shared" si="11"/>
        <v>0</v>
      </c>
      <c r="CR9" s="133">
        <f>IF(CO$1="","",SUMIF($H3:$H9,MID($H9,3,10),CR3:CR9))</f>
        <v>0</v>
      </c>
      <c r="CS9" s="133">
        <f>IF(CO$1="","",SUMIF($H3:$H9,MID($H9,3,10),CS3:CS9))</f>
        <v>0</v>
      </c>
      <c r="CT9" s="132"/>
      <c r="CU9" s="361"/>
      <c r="CV9" s="133">
        <f>IF(CV$1=" ","",SUM(CV4:CV8))</f>
        <v>0</v>
      </c>
      <c r="CW9" s="133">
        <f>IF(CV$1=" ","",SUM(CW4:CW8))</f>
        <v>0</v>
      </c>
      <c r="CX9" s="133">
        <f t="shared" si="12"/>
        <v>0</v>
      </c>
      <c r="CY9" s="133">
        <f>IF(CV$1="","",SUMIF($H3:$H9,MID($H9,3,10),CY3:CY9))</f>
        <v>0</v>
      </c>
      <c r="CZ9" s="133">
        <f>IF(CV$1="","",SUMIF($H3:$H9,MID($H9,3,10),CZ3:CZ9))</f>
        <v>0</v>
      </c>
      <c r="DA9" s="132"/>
      <c r="DB9" s="361"/>
      <c r="DC9" s="133">
        <f>IF(DC$1=" ","",SUM(DC4:DC8))</f>
        <v>0</v>
      </c>
      <c r="DD9" s="133">
        <f>IF(DC$1=" ","",SUM(DD4:DD8))</f>
        <v>0</v>
      </c>
      <c r="DE9" s="133">
        <f t="shared" si="13"/>
        <v>0</v>
      </c>
      <c r="DF9" s="133">
        <f>IF(DC$1="","",SUMIF($H3:$H9,MID($H9,3,10),DF3:DF9))</f>
        <v>0</v>
      </c>
      <c r="DG9" s="133">
        <f>IF(DC$1="","",SUMIF($H3:$H9,MID($H9,3,10),DG3:DG9))</f>
        <v>0</v>
      </c>
      <c r="DH9" s="132"/>
      <c r="DI9" s="361"/>
      <c r="DJ9" s="133">
        <f>IF(DJ$1=" ","",SUM(DJ4:DJ8))</f>
        <v>0</v>
      </c>
      <c r="DK9" s="133">
        <f>IF(DJ$1=" ","",SUM(DK4:DK8))</f>
        <v>0</v>
      </c>
      <c r="DL9" s="133">
        <f t="shared" si="14"/>
        <v>0</v>
      </c>
      <c r="DM9" s="133">
        <f>IF(DJ$1="","",SUMIF($H3:$H9,MID($H9,3,10),DM3:DM9))</f>
        <v>0</v>
      </c>
      <c r="DN9" s="133">
        <f>IF(DJ$1="","",SUMIF($H3:$H9,MID($H9,3,10),DN3:DN9))</f>
        <v>0</v>
      </c>
      <c r="DO9" s="132"/>
      <c r="DP9" s="361"/>
      <c r="DQ9" s="133">
        <f>IF(DQ$1=" ","",SUM(DQ4:DQ8))</f>
        <v>0</v>
      </c>
      <c r="DR9" s="133">
        <f>IF(DQ$1=" ","",SUM(DR4:DR8))</f>
        <v>0</v>
      </c>
      <c r="DS9" s="133">
        <f t="shared" si="15"/>
        <v>0</v>
      </c>
      <c r="DT9" s="133">
        <f>IF(DQ$1="","",SUMIF($H3:$H9,MID($H9,3,10),DT3:DT9))</f>
        <v>0</v>
      </c>
      <c r="DU9" s="133">
        <f>IF(DQ$1="","",SUMIF($H3:$H9,MID($H9,3,10),DU3:DU9))</f>
        <v>0</v>
      </c>
      <c r="DV9" s="132"/>
    </row>
    <row r="10" spans="1:126" s="12" customFormat="1" x14ac:dyDescent="0.2">
      <c r="A10" s="125" t="s">
        <v>167</v>
      </c>
      <c r="B10" s="118"/>
      <c r="C10" s="118"/>
      <c r="D10" s="118"/>
      <c r="E10" s="202"/>
      <c r="F10" s="18"/>
      <c r="G10" s="18"/>
      <c r="H10" s="361"/>
      <c r="I10" s="414"/>
      <c r="J10" s="414"/>
      <c r="K10" s="414"/>
      <c r="L10" s="414"/>
      <c r="M10" s="414"/>
      <c r="N10" s="202"/>
      <c r="O10" s="361"/>
      <c r="P10" s="414"/>
      <c r="Q10" s="414"/>
      <c r="R10" s="414"/>
      <c r="S10" s="414"/>
      <c r="T10" s="414"/>
      <c r="U10" s="202"/>
      <c r="V10" s="361"/>
      <c r="W10" s="414"/>
      <c r="X10" s="414"/>
      <c r="Y10" s="414"/>
      <c r="Z10" s="414"/>
      <c r="AA10" s="414"/>
      <c r="AB10" s="202"/>
      <c r="AC10" s="361"/>
      <c r="AD10" s="414"/>
      <c r="AE10" s="414"/>
      <c r="AF10" s="414"/>
      <c r="AG10" s="414"/>
      <c r="AH10" s="414"/>
      <c r="AI10" s="202"/>
      <c r="AJ10" s="361"/>
      <c r="AK10" s="414"/>
      <c r="AL10" s="414"/>
      <c r="AM10" s="414"/>
      <c r="AN10" s="414"/>
      <c r="AO10" s="414"/>
      <c r="AP10" s="202"/>
      <c r="AQ10" s="361"/>
      <c r="AR10" s="414"/>
      <c r="AS10" s="414"/>
      <c r="AT10" s="414"/>
      <c r="AU10" s="414"/>
      <c r="AV10" s="414"/>
      <c r="AW10" s="202"/>
      <c r="AX10" s="361"/>
      <c r="AY10" s="414"/>
      <c r="AZ10" s="414"/>
      <c r="BA10" s="414"/>
      <c r="BB10" s="414"/>
      <c r="BC10" s="414"/>
      <c r="BD10" s="202"/>
      <c r="BE10" s="361"/>
      <c r="BF10" s="414"/>
      <c r="BG10" s="414"/>
      <c r="BH10" s="414"/>
      <c r="BI10" s="414"/>
      <c r="BJ10" s="414"/>
      <c r="BK10" s="202"/>
      <c r="BL10" s="361"/>
      <c r="BM10" s="414"/>
      <c r="BN10" s="414"/>
      <c r="BO10" s="414"/>
      <c r="BP10" s="414"/>
      <c r="BQ10" s="414"/>
      <c r="BR10" s="202"/>
      <c r="BS10" s="361"/>
      <c r="BT10" s="414"/>
      <c r="BU10" s="414"/>
      <c r="BV10" s="414"/>
      <c r="BW10" s="414"/>
      <c r="BX10" s="414"/>
      <c r="BY10" s="202"/>
      <c r="BZ10" s="361"/>
      <c r="CA10" s="414"/>
      <c r="CB10" s="414"/>
      <c r="CC10" s="414"/>
      <c r="CD10" s="414"/>
      <c r="CE10" s="414"/>
      <c r="CF10" s="202"/>
      <c r="CG10" s="361"/>
      <c r="CH10" s="414"/>
      <c r="CI10" s="414"/>
      <c r="CJ10" s="414"/>
      <c r="CK10" s="414"/>
      <c r="CL10" s="414"/>
      <c r="CM10" s="202"/>
      <c r="CN10" s="361"/>
      <c r="CO10" s="414"/>
      <c r="CP10" s="414"/>
      <c r="CQ10" s="414"/>
      <c r="CR10" s="414"/>
      <c r="CS10" s="414"/>
      <c r="CT10" s="202"/>
      <c r="CU10" s="361"/>
      <c r="CV10" s="414"/>
      <c r="CW10" s="414"/>
      <c r="CX10" s="414"/>
      <c r="CY10" s="414"/>
      <c r="CZ10" s="414"/>
      <c r="DA10" s="202"/>
      <c r="DB10" s="361"/>
      <c r="DC10" s="414"/>
      <c r="DD10" s="414"/>
      <c r="DE10" s="414"/>
      <c r="DF10" s="414"/>
      <c r="DG10" s="414"/>
      <c r="DH10" s="202"/>
      <c r="DI10" s="361"/>
      <c r="DJ10" s="414"/>
      <c r="DK10" s="414"/>
      <c r="DL10" s="414"/>
      <c r="DM10" s="414"/>
      <c r="DN10" s="414"/>
      <c r="DO10" s="202"/>
      <c r="DP10" s="361"/>
      <c r="DQ10" s="414"/>
      <c r="DR10" s="414"/>
      <c r="DS10" s="414"/>
      <c r="DT10" s="414"/>
      <c r="DU10" s="414"/>
      <c r="DV10" s="202"/>
    </row>
    <row r="11" spans="1:126" x14ac:dyDescent="0.2">
      <c r="A11" s="121" t="s">
        <v>43</v>
      </c>
      <c r="B11" s="56"/>
      <c r="C11" s="56"/>
      <c r="D11" s="110">
        <f t="shared" ref="D11:D19" si="17">B11+C11</f>
        <v>0</v>
      </c>
      <c r="E11" s="147" t="s">
        <v>36</v>
      </c>
      <c r="F11" s="18" t="s">
        <v>252</v>
      </c>
      <c r="G11" s="18"/>
      <c r="H11" s="361" t="s">
        <v>380</v>
      </c>
      <c r="I11" s="79">
        <f t="shared" ref="I11:I19" si="18">IF(K$1="Rejected",B11,IF(L11="",B11,SUM(B11,L11)))</f>
        <v>0</v>
      </c>
      <c r="J11" s="79">
        <f t="shared" ref="J11:J19" si="19">IF(K$1="Rejected",C11,IF(M11="",C11,SUM(C11,M11)))</f>
        <v>0</v>
      </c>
      <c r="K11" s="110">
        <f t="shared" si="16"/>
        <v>0</v>
      </c>
      <c r="L11" s="56"/>
      <c r="M11" s="56"/>
      <c r="N11" s="147"/>
      <c r="O11" s="361" t="s">
        <v>380</v>
      </c>
      <c r="P11" s="79">
        <f t="shared" ref="P11:P19" si="20">IF(R$1="Rejected",I11,IF(S11="",I11,SUM(I11,S11)))</f>
        <v>0</v>
      </c>
      <c r="Q11" s="79">
        <f t="shared" ref="Q11:Q19" si="21">IF(R$1="Rejected",J11,IF(T11="",J11,SUM(J11,T11)))</f>
        <v>0</v>
      </c>
      <c r="R11" s="110">
        <f t="shared" ref="R11:R19" si="22">IF(P$1="","",SUM(P11:Q11))</f>
        <v>0</v>
      </c>
      <c r="S11" s="56"/>
      <c r="T11" s="56"/>
      <c r="U11" s="147"/>
      <c r="V11" s="361"/>
      <c r="W11" s="79">
        <f t="shared" ref="W11:W19" si="23">IF(Y$1="Rejected",P11,IF(Z11="",P11,SUM(P11,Z11)))</f>
        <v>0</v>
      </c>
      <c r="X11" s="79">
        <f t="shared" ref="X11:X19" si="24">IF(Y$1="Rejected",Q11,IF(AA11="",Q11,SUM(Q11,AA11)))</f>
        <v>0</v>
      </c>
      <c r="Y11" s="110">
        <f t="shared" ref="Y11:Y19" si="25">IF(W$1="","",SUM(W11:X11))</f>
        <v>0</v>
      </c>
      <c r="Z11" s="56"/>
      <c r="AA11" s="56"/>
      <c r="AB11" s="147"/>
      <c r="AC11" s="361"/>
      <c r="AD11" s="79">
        <f t="shared" ref="AD11:AD19" si="26">IF(AF$1="Rejected",W11,IF(AG11="",W11,SUM(W11,AG11)))</f>
        <v>0</v>
      </c>
      <c r="AE11" s="79">
        <f t="shared" ref="AE11:AE19" si="27">IF(AF$1="Rejected",X11,IF(AH11="",X11,SUM(X11,AH11)))</f>
        <v>0</v>
      </c>
      <c r="AF11" s="110">
        <f t="shared" ref="AF11:AF19" si="28">IF(AD$1="","",SUM(AD11:AE11))</f>
        <v>0</v>
      </c>
      <c r="AG11" s="56"/>
      <c r="AH11" s="56"/>
      <c r="AI11" s="147"/>
      <c r="AJ11" s="361"/>
      <c r="AK11" s="79">
        <f t="shared" ref="AK11:AK19" si="29">IF(AM$1="Rejected",AD11,IF(AN11="",AD11,SUM(AD11,AN11)))</f>
        <v>0</v>
      </c>
      <c r="AL11" s="79">
        <f t="shared" ref="AL11:AL19" si="30">IF(AM$1="Rejected",AE11,IF(AO11="",AE11,SUM(AE11,AO11)))</f>
        <v>0</v>
      </c>
      <c r="AM11" s="110">
        <f t="shared" ref="AM11:AM19" si="31">IF(AK$1="","",SUM(AK11:AL11))</f>
        <v>0</v>
      </c>
      <c r="AN11" s="56"/>
      <c r="AO11" s="56"/>
      <c r="AP11" s="147"/>
      <c r="AQ11" s="361"/>
      <c r="AR11" s="79">
        <f t="shared" ref="AR11:AR19" si="32">IF(AT$1="Rejected",AK11,IF(AU11="",AK11,SUM(AK11,AU11)))</f>
        <v>0</v>
      </c>
      <c r="AS11" s="79">
        <f t="shared" ref="AS11:AS19" si="33">IF(AT$1="Rejected",AL11,IF(AV11="",AL11,SUM(AL11,AV11)))</f>
        <v>0</v>
      </c>
      <c r="AT11" s="110">
        <f t="shared" ref="AT11:AT19" si="34">IF(AR$1="","",SUM(AR11:AS11))</f>
        <v>0</v>
      </c>
      <c r="AU11" s="56"/>
      <c r="AV11" s="56"/>
      <c r="AW11" s="147"/>
      <c r="AX11" s="361"/>
      <c r="AY11" s="79">
        <f t="shared" ref="AY11:AY19" si="35">IF(BA$1="Rejected",AR11,IF(BB11="",AR11,SUM(AR11,BB11)))</f>
        <v>0</v>
      </c>
      <c r="AZ11" s="79">
        <f t="shared" ref="AZ11:AZ19" si="36">IF(BA$1="Rejected",AS11,IF(BC11="",AS11,SUM(AS11,BC11)))</f>
        <v>0</v>
      </c>
      <c r="BA11" s="110">
        <f t="shared" ref="BA11:BA19" si="37">IF(AY$1="","",SUM(AY11:AZ11))</f>
        <v>0</v>
      </c>
      <c r="BB11" s="56"/>
      <c r="BC11" s="56"/>
      <c r="BD11" s="147"/>
      <c r="BE11" s="361"/>
      <c r="BF11" s="79">
        <f t="shared" ref="BF11:BF19" si="38">IF(BH$1="Rejected",AY11,IF(BI11="",AY11,SUM(AY11,BI11)))</f>
        <v>0</v>
      </c>
      <c r="BG11" s="79">
        <f t="shared" ref="BG11:BG19" si="39">IF(BH$1="Rejected",AZ11,IF(BJ11="",AZ11,SUM(AZ11,BJ11)))</f>
        <v>0</v>
      </c>
      <c r="BH11" s="110">
        <f t="shared" ref="BH11:BH19" si="40">IF(BF$1="","",SUM(BF11:BG11))</f>
        <v>0</v>
      </c>
      <c r="BI11" s="56"/>
      <c r="BJ11" s="56"/>
      <c r="BK11" s="147"/>
      <c r="BL11" s="361"/>
      <c r="BM11" s="79">
        <f t="shared" ref="BM11:BM19" si="41">IF(BO$1="Rejected",BF11,IF(BP11="",BF11,SUM(BF11,BP11)))</f>
        <v>0</v>
      </c>
      <c r="BN11" s="79">
        <f t="shared" ref="BN11:BN19" si="42">IF(BO$1="Rejected",BG11,IF(BQ11="",BG11,SUM(BG11,BQ11)))</f>
        <v>0</v>
      </c>
      <c r="BO11" s="110">
        <f t="shared" ref="BO11:BO19" si="43">IF(BM$1="","",SUM(BM11:BN11))</f>
        <v>0</v>
      </c>
      <c r="BP11" s="56"/>
      <c r="BQ11" s="56"/>
      <c r="BR11" s="147"/>
      <c r="BS11" s="361"/>
      <c r="BT11" s="79">
        <f t="shared" ref="BT11:BT19" si="44">IF(BV$1="Rejected",BM11,IF(BW11="",BM11,SUM(BM11,BW11)))</f>
        <v>0</v>
      </c>
      <c r="BU11" s="79">
        <f t="shared" ref="BU11:BU19" si="45">IF(BV$1="Rejected",BN11,IF(BX11="",BN11,SUM(BN11,BX11)))</f>
        <v>0</v>
      </c>
      <c r="BV11" s="110">
        <f t="shared" ref="BV11:BV19" si="46">IF(BT$1="","",SUM(BT11:BU11))</f>
        <v>0</v>
      </c>
      <c r="BW11" s="56"/>
      <c r="BX11" s="56"/>
      <c r="BY11" s="147"/>
      <c r="BZ11" s="361"/>
      <c r="CA11" s="79">
        <f t="shared" ref="CA11:CA19" si="47">IF(CC$1="Rejected",BT11,IF(CD11="",BT11,SUM(BT11,CD11)))</f>
        <v>0</v>
      </c>
      <c r="CB11" s="79">
        <f t="shared" ref="CB11:CB19" si="48">IF(CC$1="Rejected",BU11,IF(CE11="",BU11,SUM(BU11,CE11)))</f>
        <v>0</v>
      </c>
      <c r="CC11" s="110">
        <f t="shared" ref="CC11:CC19" si="49">IF(CA$1="","",SUM(CA11:CB11))</f>
        <v>0</v>
      </c>
      <c r="CD11" s="56"/>
      <c r="CE11" s="56"/>
      <c r="CF11" s="147"/>
      <c r="CG11" s="361"/>
      <c r="CH11" s="79">
        <f t="shared" ref="CH11:CH19" si="50">IF(CJ$1="Rejected",CA11,IF(CK11="",CA11,SUM(CA11,CK11)))</f>
        <v>0</v>
      </c>
      <c r="CI11" s="79">
        <f t="shared" ref="CI11:CI19" si="51">IF(CJ$1="Rejected",CB11,IF(CL11="",CB11,SUM(CB11,CL11)))</f>
        <v>0</v>
      </c>
      <c r="CJ11" s="110">
        <f t="shared" ref="CJ11:CJ19" si="52">IF(CH$1="","",SUM(CH11:CI11))</f>
        <v>0</v>
      </c>
      <c r="CK11" s="56"/>
      <c r="CL11" s="56"/>
      <c r="CM11" s="147"/>
      <c r="CN11" s="361"/>
      <c r="CO11" s="79">
        <f t="shared" ref="CO11:CO19" si="53">IF(CQ$1="Rejected",CH11,IF(CR11="",CH11,SUM(CH11,CR11)))</f>
        <v>0</v>
      </c>
      <c r="CP11" s="79">
        <f t="shared" ref="CP11:CP19" si="54">IF(CQ$1="Rejected",CI11,IF(CS11="",CI11,SUM(CI11,CS11)))</f>
        <v>0</v>
      </c>
      <c r="CQ11" s="110">
        <f t="shared" ref="CQ11:CQ19" si="55">IF(CO$1="","",SUM(CO11:CP11))</f>
        <v>0</v>
      </c>
      <c r="CR11" s="56"/>
      <c r="CS11" s="56"/>
      <c r="CT11" s="147"/>
      <c r="CU11" s="361"/>
      <c r="CV11" s="79">
        <f t="shared" ref="CV11:CV19" si="56">IF(CX$1="Rejected",CO11,IF(CY11="",CO11,SUM(CO11,CY11)))</f>
        <v>0</v>
      </c>
      <c r="CW11" s="79">
        <f t="shared" ref="CW11:CW19" si="57">IF(CX$1="Rejected",CP11,IF(CZ11="",CP11,SUM(CP11,CZ11)))</f>
        <v>0</v>
      </c>
      <c r="CX11" s="110">
        <f t="shared" ref="CX11:CX19" si="58">IF(CV$1="","",SUM(CV11:CW11))</f>
        <v>0</v>
      </c>
      <c r="CY11" s="56"/>
      <c r="CZ11" s="56"/>
      <c r="DA11" s="147"/>
      <c r="DB11" s="361"/>
      <c r="DC11" s="79">
        <f t="shared" ref="DC11:DC19" si="59">IF(DE$1="Rejected",CV11,IF(DF11="",CV11,SUM(CV11,DF11)))</f>
        <v>0</v>
      </c>
      <c r="DD11" s="79">
        <f t="shared" ref="DD11:DD19" si="60">IF(DE$1="Rejected",CW11,IF(DG11="",CW11,SUM(CW11,DG11)))</f>
        <v>0</v>
      </c>
      <c r="DE11" s="110">
        <f t="shared" ref="DE11:DE19" si="61">IF(DC$1="","",SUM(DC11:DD11))</f>
        <v>0</v>
      </c>
      <c r="DF11" s="56"/>
      <c r="DG11" s="56"/>
      <c r="DH11" s="147"/>
      <c r="DI11" s="361"/>
      <c r="DJ11" s="79">
        <f t="shared" ref="DJ11:DJ19" si="62">IF(DL$1="Rejected",DC11,IF(DM11="",DC11,SUM(DC11,DM11)))</f>
        <v>0</v>
      </c>
      <c r="DK11" s="79">
        <f t="shared" ref="DK11:DK19" si="63">IF(DL$1="Rejected",DD11,IF(DN11="",DD11,SUM(DD11,DN11)))</f>
        <v>0</v>
      </c>
      <c r="DL11" s="110">
        <f t="shared" ref="DL11:DL19" si="64">IF(DJ$1="","",SUM(DJ11:DK11))</f>
        <v>0</v>
      </c>
      <c r="DM11" s="56"/>
      <c r="DN11" s="56"/>
      <c r="DO11" s="147"/>
      <c r="DP11" s="361"/>
      <c r="DQ11" s="79">
        <f t="shared" ref="DQ11:DQ19" si="65">IF(DS$1="Rejected",DJ11,IF(DT11="",DJ11,SUM(DJ11,DT11)))</f>
        <v>0</v>
      </c>
      <c r="DR11" s="79">
        <f t="shared" ref="DR11:DR19" si="66">IF(DS$1="Rejected",DK11,IF(DU11="",DK11,SUM(DK11,DU11)))</f>
        <v>0</v>
      </c>
      <c r="DS11" s="110">
        <f t="shared" ref="DS11:DS19" si="67">IF(DQ$1="","",SUM(DQ11:DR11))</f>
        <v>0</v>
      </c>
      <c r="DT11" s="56"/>
      <c r="DU11" s="56"/>
      <c r="DV11" s="147"/>
    </row>
    <row r="12" spans="1:126" x14ac:dyDescent="0.2">
      <c r="A12" s="121" t="s">
        <v>137</v>
      </c>
      <c r="B12" s="56"/>
      <c r="C12" s="56"/>
      <c r="D12" s="110">
        <f t="shared" si="17"/>
        <v>0</v>
      </c>
      <c r="E12" s="148" t="s">
        <v>36</v>
      </c>
      <c r="F12" s="18" t="s">
        <v>252</v>
      </c>
      <c r="G12" s="18"/>
      <c r="H12" s="361" t="s">
        <v>380</v>
      </c>
      <c r="I12" s="79">
        <f t="shared" si="18"/>
        <v>0</v>
      </c>
      <c r="J12" s="79">
        <f t="shared" si="19"/>
        <v>0</v>
      </c>
      <c r="K12" s="110">
        <f t="shared" si="16"/>
        <v>0</v>
      </c>
      <c r="L12" s="56"/>
      <c r="M12" s="56"/>
      <c r="N12" s="148"/>
      <c r="O12" s="361" t="s">
        <v>380</v>
      </c>
      <c r="P12" s="79">
        <f t="shared" si="20"/>
        <v>0</v>
      </c>
      <c r="Q12" s="79">
        <f t="shared" si="21"/>
        <v>0</v>
      </c>
      <c r="R12" s="110">
        <f t="shared" si="22"/>
        <v>0</v>
      </c>
      <c r="S12" s="56"/>
      <c r="T12" s="56"/>
      <c r="U12" s="148"/>
      <c r="V12" s="361"/>
      <c r="W12" s="79">
        <f t="shared" si="23"/>
        <v>0</v>
      </c>
      <c r="X12" s="79">
        <f t="shared" si="24"/>
        <v>0</v>
      </c>
      <c r="Y12" s="110">
        <f t="shared" si="25"/>
        <v>0</v>
      </c>
      <c r="Z12" s="56"/>
      <c r="AA12" s="56"/>
      <c r="AB12" s="148"/>
      <c r="AC12" s="361"/>
      <c r="AD12" s="79">
        <f t="shared" si="26"/>
        <v>0</v>
      </c>
      <c r="AE12" s="79">
        <f t="shared" si="27"/>
        <v>0</v>
      </c>
      <c r="AF12" s="110">
        <f t="shared" si="28"/>
        <v>0</v>
      </c>
      <c r="AG12" s="56"/>
      <c r="AH12" s="56"/>
      <c r="AI12" s="148"/>
      <c r="AJ12" s="361"/>
      <c r="AK12" s="79">
        <f t="shared" si="29"/>
        <v>0</v>
      </c>
      <c r="AL12" s="79">
        <f t="shared" si="30"/>
        <v>0</v>
      </c>
      <c r="AM12" s="110">
        <f t="shared" si="31"/>
        <v>0</v>
      </c>
      <c r="AN12" s="56"/>
      <c r="AO12" s="56"/>
      <c r="AP12" s="148"/>
      <c r="AQ12" s="361"/>
      <c r="AR12" s="79">
        <f t="shared" si="32"/>
        <v>0</v>
      </c>
      <c r="AS12" s="79">
        <f t="shared" si="33"/>
        <v>0</v>
      </c>
      <c r="AT12" s="110">
        <f t="shared" si="34"/>
        <v>0</v>
      </c>
      <c r="AU12" s="56"/>
      <c r="AV12" s="56"/>
      <c r="AW12" s="148"/>
      <c r="AX12" s="361"/>
      <c r="AY12" s="79">
        <f t="shared" si="35"/>
        <v>0</v>
      </c>
      <c r="AZ12" s="79">
        <f t="shared" si="36"/>
        <v>0</v>
      </c>
      <c r="BA12" s="110">
        <f t="shared" si="37"/>
        <v>0</v>
      </c>
      <c r="BB12" s="56"/>
      <c r="BC12" s="56"/>
      <c r="BD12" s="148"/>
      <c r="BE12" s="361"/>
      <c r="BF12" s="79">
        <f t="shared" si="38"/>
        <v>0</v>
      </c>
      <c r="BG12" s="79">
        <f t="shared" si="39"/>
        <v>0</v>
      </c>
      <c r="BH12" s="110">
        <f t="shared" si="40"/>
        <v>0</v>
      </c>
      <c r="BI12" s="56"/>
      <c r="BJ12" s="56"/>
      <c r="BK12" s="148"/>
      <c r="BL12" s="361"/>
      <c r="BM12" s="79">
        <f t="shared" si="41"/>
        <v>0</v>
      </c>
      <c r="BN12" s="79">
        <f t="shared" si="42"/>
        <v>0</v>
      </c>
      <c r="BO12" s="110">
        <f t="shared" si="43"/>
        <v>0</v>
      </c>
      <c r="BP12" s="56"/>
      <c r="BQ12" s="56"/>
      <c r="BR12" s="148"/>
      <c r="BS12" s="361"/>
      <c r="BT12" s="79">
        <f t="shared" si="44"/>
        <v>0</v>
      </c>
      <c r="BU12" s="79">
        <f t="shared" si="45"/>
        <v>0</v>
      </c>
      <c r="BV12" s="110">
        <f t="shared" si="46"/>
        <v>0</v>
      </c>
      <c r="BW12" s="56"/>
      <c r="BX12" s="56"/>
      <c r="BY12" s="148"/>
      <c r="BZ12" s="361"/>
      <c r="CA12" s="79">
        <f t="shared" si="47"/>
        <v>0</v>
      </c>
      <c r="CB12" s="79">
        <f t="shared" si="48"/>
        <v>0</v>
      </c>
      <c r="CC12" s="110">
        <f t="shared" si="49"/>
        <v>0</v>
      </c>
      <c r="CD12" s="56"/>
      <c r="CE12" s="56"/>
      <c r="CF12" s="148"/>
      <c r="CG12" s="361"/>
      <c r="CH12" s="79">
        <f t="shared" si="50"/>
        <v>0</v>
      </c>
      <c r="CI12" s="79">
        <f t="shared" si="51"/>
        <v>0</v>
      </c>
      <c r="CJ12" s="110">
        <f t="shared" si="52"/>
        <v>0</v>
      </c>
      <c r="CK12" s="56"/>
      <c r="CL12" s="56"/>
      <c r="CM12" s="148"/>
      <c r="CN12" s="361"/>
      <c r="CO12" s="79">
        <f t="shared" si="53"/>
        <v>0</v>
      </c>
      <c r="CP12" s="79">
        <f t="shared" si="54"/>
        <v>0</v>
      </c>
      <c r="CQ12" s="110">
        <f t="shared" si="55"/>
        <v>0</v>
      </c>
      <c r="CR12" s="56"/>
      <c r="CS12" s="56"/>
      <c r="CT12" s="148"/>
      <c r="CU12" s="361"/>
      <c r="CV12" s="79">
        <f t="shared" si="56"/>
        <v>0</v>
      </c>
      <c r="CW12" s="79">
        <f t="shared" si="57"/>
        <v>0</v>
      </c>
      <c r="CX12" s="110">
        <f t="shared" si="58"/>
        <v>0</v>
      </c>
      <c r="CY12" s="56"/>
      <c r="CZ12" s="56"/>
      <c r="DA12" s="148"/>
      <c r="DB12" s="361"/>
      <c r="DC12" s="79">
        <f t="shared" si="59"/>
        <v>0</v>
      </c>
      <c r="DD12" s="79">
        <f t="shared" si="60"/>
        <v>0</v>
      </c>
      <c r="DE12" s="110">
        <f t="shared" si="61"/>
        <v>0</v>
      </c>
      <c r="DF12" s="56"/>
      <c r="DG12" s="56"/>
      <c r="DH12" s="148"/>
      <c r="DI12" s="361"/>
      <c r="DJ12" s="79">
        <f t="shared" si="62"/>
        <v>0</v>
      </c>
      <c r="DK12" s="79">
        <f t="shared" si="63"/>
        <v>0</v>
      </c>
      <c r="DL12" s="110">
        <f t="shared" si="64"/>
        <v>0</v>
      </c>
      <c r="DM12" s="56"/>
      <c r="DN12" s="56"/>
      <c r="DO12" s="148"/>
      <c r="DP12" s="361"/>
      <c r="DQ12" s="79">
        <f t="shared" si="65"/>
        <v>0</v>
      </c>
      <c r="DR12" s="79">
        <f t="shared" si="66"/>
        <v>0</v>
      </c>
      <c r="DS12" s="110">
        <f t="shared" si="67"/>
        <v>0</v>
      </c>
      <c r="DT12" s="56"/>
      <c r="DU12" s="56"/>
      <c r="DV12" s="148"/>
    </row>
    <row r="13" spans="1:126" x14ac:dyDescent="0.2">
      <c r="A13" s="121" t="s">
        <v>143</v>
      </c>
      <c r="B13" s="56"/>
      <c r="C13" s="56"/>
      <c r="D13" s="110">
        <f t="shared" si="17"/>
        <v>0</v>
      </c>
      <c r="E13" s="148"/>
      <c r="F13" s="18" t="s">
        <v>252</v>
      </c>
      <c r="G13" s="18"/>
      <c r="H13" s="361" t="s">
        <v>380</v>
      </c>
      <c r="I13" s="79">
        <f t="shared" si="18"/>
        <v>0</v>
      </c>
      <c r="J13" s="79">
        <f t="shared" si="19"/>
        <v>0</v>
      </c>
      <c r="K13" s="110">
        <f t="shared" si="16"/>
        <v>0</v>
      </c>
      <c r="L13" s="56"/>
      <c r="M13" s="56"/>
      <c r="N13" s="148"/>
      <c r="O13" s="361" t="s">
        <v>380</v>
      </c>
      <c r="P13" s="79">
        <f t="shared" si="20"/>
        <v>0</v>
      </c>
      <c r="Q13" s="79">
        <f t="shared" si="21"/>
        <v>0</v>
      </c>
      <c r="R13" s="110">
        <f t="shared" si="22"/>
        <v>0</v>
      </c>
      <c r="S13" s="56"/>
      <c r="T13" s="56"/>
      <c r="U13" s="148"/>
      <c r="V13" s="361"/>
      <c r="W13" s="79">
        <f t="shared" si="23"/>
        <v>0</v>
      </c>
      <c r="X13" s="79">
        <f t="shared" si="24"/>
        <v>0</v>
      </c>
      <c r="Y13" s="110">
        <f t="shared" si="25"/>
        <v>0</v>
      </c>
      <c r="Z13" s="56"/>
      <c r="AA13" s="56"/>
      <c r="AB13" s="148"/>
      <c r="AC13" s="361"/>
      <c r="AD13" s="79">
        <f t="shared" si="26"/>
        <v>0</v>
      </c>
      <c r="AE13" s="79">
        <f t="shared" si="27"/>
        <v>0</v>
      </c>
      <c r="AF13" s="110">
        <f t="shared" si="28"/>
        <v>0</v>
      </c>
      <c r="AG13" s="56"/>
      <c r="AH13" s="56"/>
      <c r="AI13" s="148"/>
      <c r="AJ13" s="361"/>
      <c r="AK13" s="79">
        <f t="shared" si="29"/>
        <v>0</v>
      </c>
      <c r="AL13" s="79">
        <f t="shared" si="30"/>
        <v>0</v>
      </c>
      <c r="AM13" s="110">
        <f t="shared" si="31"/>
        <v>0</v>
      </c>
      <c r="AN13" s="56"/>
      <c r="AO13" s="56"/>
      <c r="AP13" s="148"/>
      <c r="AQ13" s="361"/>
      <c r="AR13" s="79">
        <f t="shared" si="32"/>
        <v>0</v>
      </c>
      <c r="AS13" s="79">
        <f t="shared" si="33"/>
        <v>0</v>
      </c>
      <c r="AT13" s="110">
        <f t="shared" si="34"/>
        <v>0</v>
      </c>
      <c r="AU13" s="56"/>
      <c r="AV13" s="56"/>
      <c r="AW13" s="148"/>
      <c r="AX13" s="361"/>
      <c r="AY13" s="79">
        <f t="shared" si="35"/>
        <v>0</v>
      </c>
      <c r="AZ13" s="79">
        <f t="shared" si="36"/>
        <v>0</v>
      </c>
      <c r="BA13" s="110">
        <f t="shared" si="37"/>
        <v>0</v>
      </c>
      <c r="BB13" s="56"/>
      <c r="BC13" s="56"/>
      <c r="BD13" s="148"/>
      <c r="BE13" s="361"/>
      <c r="BF13" s="79">
        <f t="shared" si="38"/>
        <v>0</v>
      </c>
      <c r="BG13" s="79">
        <f t="shared" si="39"/>
        <v>0</v>
      </c>
      <c r="BH13" s="110">
        <f t="shared" si="40"/>
        <v>0</v>
      </c>
      <c r="BI13" s="56"/>
      <c r="BJ13" s="56"/>
      <c r="BK13" s="148"/>
      <c r="BL13" s="361"/>
      <c r="BM13" s="79">
        <f t="shared" si="41"/>
        <v>0</v>
      </c>
      <c r="BN13" s="79">
        <f t="shared" si="42"/>
        <v>0</v>
      </c>
      <c r="BO13" s="110">
        <f t="shared" si="43"/>
        <v>0</v>
      </c>
      <c r="BP13" s="56"/>
      <c r="BQ13" s="56"/>
      <c r="BR13" s="148"/>
      <c r="BS13" s="361"/>
      <c r="BT13" s="79">
        <f t="shared" si="44"/>
        <v>0</v>
      </c>
      <c r="BU13" s="79">
        <f t="shared" si="45"/>
        <v>0</v>
      </c>
      <c r="BV13" s="110">
        <f t="shared" si="46"/>
        <v>0</v>
      </c>
      <c r="BW13" s="56"/>
      <c r="BX13" s="56"/>
      <c r="BY13" s="148"/>
      <c r="BZ13" s="361"/>
      <c r="CA13" s="79">
        <f t="shared" si="47"/>
        <v>0</v>
      </c>
      <c r="CB13" s="79">
        <f t="shared" si="48"/>
        <v>0</v>
      </c>
      <c r="CC13" s="110">
        <f t="shared" si="49"/>
        <v>0</v>
      </c>
      <c r="CD13" s="56"/>
      <c r="CE13" s="56"/>
      <c r="CF13" s="148"/>
      <c r="CG13" s="361"/>
      <c r="CH13" s="79">
        <f t="shared" si="50"/>
        <v>0</v>
      </c>
      <c r="CI13" s="79">
        <f t="shared" si="51"/>
        <v>0</v>
      </c>
      <c r="CJ13" s="110">
        <f t="shared" si="52"/>
        <v>0</v>
      </c>
      <c r="CK13" s="56"/>
      <c r="CL13" s="56"/>
      <c r="CM13" s="148"/>
      <c r="CN13" s="361"/>
      <c r="CO13" s="79">
        <f t="shared" si="53"/>
        <v>0</v>
      </c>
      <c r="CP13" s="79">
        <f t="shared" si="54"/>
        <v>0</v>
      </c>
      <c r="CQ13" s="110">
        <f t="shared" si="55"/>
        <v>0</v>
      </c>
      <c r="CR13" s="56"/>
      <c r="CS13" s="56"/>
      <c r="CT13" s="148"/>
      <c r="CU13" s="361"/>
      <c r="CV13" s="79">
        <f t="shared" si="56"/>
        <v>0</v>
      </c>
      <c r="CW13" s="79">
        <f t="shared" si="57"/>
        <v>0</v>
      </c>
      <c r="CX13" s="110">
        <f t="shared" si="58"/>
        <v>0</v>
      </c>
      <c r="CY13" s="56"/>
      <c r="CZ13" s="56"/>
      <c r="DA13" s="148"/>
      <c r="DB13" s="361"/>
      <c r="DC13" s="79">
        <f t="shared" si="59"/>
        <v>0</v>
      </c>
      <c r="DD13" s="79">
        <f t="shared" si="60"/>
        <v>0</v>
      </c>
      <c r="DE13" s="110">
        <f t="shared" si="61"/>
        <v>0</v>
      </c>
      <c r="DF13" s="56"/>
      <c r="DG13" s="56"/>
      <c r="DH13" s="148"/>
      <c r="DI13" s="361"/>
      <c r="DJ13" s="79">
        <f t="shared" si="62"/>
        <v>0</v>
      </c>
      <c r="DK13" s="79">
        <f t="shared" si="63"/>
        <v>0</v>
      </c>
      <c r="DL13" s="110">
        <f t="shared" si="64"/>
        <v>0</v>
      </c>
      <c r="DM13" s="56"/>
      <c r="DN13" s="56"/>
      <c r="DO13" s="148"/>
      <c r="DP13" s="361"/>
      <c r="DQ13" s="79">
        <f t="shared" si="65"/>
        <v>0</v>
      </c>
      <c r="DR13" s="79">
        <f t="shared" si="66"/>
        <v>0</v>
      </c>
      <c r="DS13" s="110">
        <f t="shared" si="67"/>
        <v>0</v>
      </c>
      <c r="DT13" s="56"/>
      <c r="DU13" s="56"/>
      <c r="DV13" s="148"/>
    </row>
    <row r="14" spans="1:126" x14ac:dyDescent="0.2">
      <c r="A14" s="121" t="s">
        <v>142</v>
      </c>
      <c r="B14" s="56"/>
      <c r="C14" s="56"/>
      <c r="D14" s="110">
        <f t="shared" si="17"/>
        <v>0</v>
      </c>
      <c r="E14" s="148"/>
      <c r="F14" s="18" t="s">
        <v>252</v>
      </c>
      <c r="G14" s="18"/>
      <c r="H14" s="361" t="s">
        <v>380</v>
      </c>
      <c r="I14" s="79">
        <f t="shared" si="18"/>
        <v>0</v>
      </c>
      <c r="J14" s="79">
        <f t="shared" si="19"/>
        <v>0</v>
      </c>
      <c r="K14" s="110">
        <f t="shared" si="16"/>
        <v>0</v>
      </c>
      <c r="L14" s="56"/>
      <c r="M14" s="56"/>
      <c r="N14" s="148"/>
      <c r="O14" s="361" t="s">
        <v>380</v>
      </c>
      <c r="P14" s="79">
        <f t="shared" si="20"/>
        <v>0</v>
      </c>
      <c r="Q14" s="79">
        <f t="shared" si="21"/>
        <v>0</v>
      </c>
      <c r="R14" s="110">
        <f t="shared" si="22"/>
        <v>0</v>
      </c>
      <c r="S14" s="56"/>
      <c r="T14" s="56"/>
      <c r="U14" s="148"/>
      <c r="V14" s="361"/>
      <c r="W14" s="79">
        <f t="shared" si="23"/>
        <v>0</v>
      </c>
      <c r="X14" s="79">
        <f t="shared" si="24"/>
        <v>0</v>
      </c>
      <c r="Y14" s="110">
        <f t="shared" si="25"/>
        <v>0</v>
      </c>
      <c r="Z14" s="56"/>
      <c r="AA14" s="56"/>
      <c r="AB14" s="148"/>
      <c r="AC14" s="361"/>
      <c r="AD14" s="79">
        <f t="shared" si="26"/>
        <v>0</v>
      </c>
      <c r="AE14" s="79">
        <f t="shared" si="27"/>
        <v>0</v>
      </c>
      <c r="AF14" s="110">
        <f t="shared" si="28"/>
        <v>0</v>
      </c>
      <c r="AG14" s="56"/>
      <c r="AH14" s="56"/>
      <c r="AI14" s="148"/>
      <c r="AJ14" s="361"/>
      <c r="AK14" s="79">
        <f t="shared" si="29"/>
        <v>0</v>
      </c>
      <c r="AL14" s="79">
        <f t="shared" si="30"/>
        <v>0</v>
      </c>
      <c r="AM14" s="110">
        <f t="shared" si="31"/>
        <v>0</v>
      </c>
      <c r="AN14" s="56"/>
      <c r="AO14" s="56"/>
      <c r="AP14" s="148"/>
      <c r="AQ14" s="361"/>
      <c r="AR14" s="79">
        <f t="shared" si="32"/>
        <v>0</v>
      </c>
      <c r="AS14" s="79">
        <f t="shared" si="33"/>
        <v>0</v>
      </c>
      <c r="AT14" s="110">
        <f t="shared" si="34"/>
        <v>0</v>
      </c>
      <c r="AU14" s="56"/>
      <c r="AV14" s="56"/>
      <c r="AW14" s="148"/>
      <c r="AX14" s="361"/>
      <c r="AY14" s="79">
        <f t="shared" si="35"/>
        <v>0</v>
      </c>
      <c r="AZ14" s="79">
        <f t="shared" si="36"/>
        <v>0</v>
      </c>
      <c r="BA14" s="110">
        <f t="shared" si="37"/>
        <v>0</v>
      </c>
      <c r="BB14" s="56"/>
      <c r="BC14" s="56"/>
      <c r="BD14" s="148"/>
      <c r="BE14" s="361"/>
      <c r="BF14" s="79">
        <f t="shared" si="38"/>
        <v>0</v>
      </c>
      <c r="BG14" s="79">
        <f t="shared" si="39"/>
        <v>0</v>
      </c>
      <c r="BH14" s="110">
        <f t="shared" si="40"/>
        <v>0</v>
      </c>
      <c r="BI14" s="56"/>
      <c r="BJ14" s="56"/>
      <c r="BK14" s="148"/>
      <c r="BL14" s="361"/>
      <c r="BM14" s="79">
        <f t="shared" si="41"/>
        <v>0</v>
      </c>
      <c r="BN14" s="79">
        <f t="shared" si="42"/>
        <v>0</v>
      </c>
      <c r="BO14" s="110">
        <f t="shared" si="43"/>
        <v>0</v>
      </c>
      <c r="BP14" s="56"/>
      <c r="BQ14" s="56"/>
      <c r="BR14" s="148"/>
      <c r="BS14" s="361"/>
      <c r="BT14" s="79">
        <f t="shared" si="44"/>
        <v>0</v>
      </c>
      <c r="BU14" s="79">
        <f t="shared" si="45"/>
        <v>0</v>
      </c>
      <c r="BV14" s="110">
        <f t="shared" si="46"/>
        <v>0</v>
      </c>
      <c r="BW14" s="56"/>
      <c r="BX14" s="56"/>
      <c r="BY14" s="148"/>
      <c r="BZ14" s="361"/>
      <c r="CA14" s="79">
        <f t="shared" si="47"/>
        <v>0</v>
      </c>
      <c r="CB14" s="79">
        <f t="shared" si="48"/>
        <v>0</v>
      </c>
      <c r="CC14" s="110">
        <f t="shared" si="49"/>
        <v>0</v>
      </c>
      <c r="CD14" s="56"/>
      <c r="CE14" s="56"/>
      <c r="CF14" s="148"/>
      <c r="CG14" s="361"/>
      <c r="CH14" s="79">
        <f t="shared" si="50"/>
        <v>0</v>
      </c>
      <c r="CI14" s="79">
        <f t="shared" si="51"/>
        <v>0</v>
      </c>
      <c r="CJ14" s="110">
        <f t="shared" si="52"/>
        <v>0</v>
      </c>
      <c r="CK14" s="56"/>
      <c r="CL14" s="56"/>
      <c r="CM14" s="148"/>
      <c r="CN14" s="361"/>
      <c r="CO14" s="79">
        <f t="shared" si="53"/>
        <v>0</v>
      </c>
      <c r="CP14" s="79">
        <f t="shared" si="54"/>
        <v>0</v>
      </c>
      <c r="CQ14" s="110">
        <f t="shared" si="55"/>
        <v>0</v>
      </c>
      <c r="CR14" s="56"/>
      <c r="CS14" s="56"/>
      <c r="CT14" s="148"/>
      <c r="CU14" s="361"/>
      <c r="CV14" s="79">
        <f t="shared" si="56"/>
        <v>0</v>
      </c>
      <c r="CW14" s="79">
        <f t="shared" si="57"/>
        <v>0</v>
      </c>
      <c r="CX14" s="110">
        <f t="shared" si="58"/>
        <v>0</v>
      </c>
      <c r="CY14" s="56"/>
      <c r="CZ14" s="56"/>
      <c r="DA14" s="148"/>
      <c r="DB14" s="361"/>
      <c r="DC14" s="79">
        <f t="shared" si="59"/>
        <v>0</v>
      </c>
      <c r="DD14" s="79">
        <f t="shared" si="60"/>
        <v>0</v>
      </c>
      <c r="DE14" s="110">
        <f t="shared" si="61"/>
        <v>0</v>
      </c>
      <c r="DF14" s="56"/>
      <c r="DG14" s="56"/>
      <c r="DH14" s="148"/>
      <c r="DI14" s="361"/>
      <c r="DJ14" s="79">
        <f t="shared" si="62"/>
        <v>0</v>
      </c>
      <c r="DK14" s="79">
        <f t="shared" si="63"/>
        <v>0</v>
      </c>
      <c r="DL14" s="110">
        <f t="shared" si="64"/>
        <v>0</v>
      </c>
      <c r="DM14" s="56"/>
      <c r="DN14" s="56"/>
      <c r="DO14" s="148"/>
      <c r="DP14" s="361"/>
      <c r="DQ14" s="79">
        <f t="shared" si="65"/>
        <v>0</v>
      </c>
      <c r="DR14" s="79">
        <f t="shared" si="66"/>
        <v>0</v>
      </c>
      <c r="DS14" s="110">
        <f t="shared" si="67"/>
        <v>0</v>
      </c>
      <c r="DT14" s="56"/>
      <c r="DU14" s="56"/>
      <c r="DV14" s="148"/>
    </row>
    <row r="15" spans="1:126" x14ac:dyDescent="0.2">
      <c r="A15" s="121" t="s">
        <v>142</v>
      </c>
      <c r="B15" s="56"/>
      <c r="C15" s="56"/>
      <c r="D15" s="110">
        <f t="shared" si="17"/>
        <v>0</v>
      </c>
      <c r="E15" s="148"/>
      <c r="F15" s="18" t="s">
        <v>252</v>
      </c>
      <c r="G15" s="18"/>
      <c r="H15" s="361" t="s">
        <v>380</v>
      </c>
      <c r="I15" s="79">
        <f t="shared" si="18"/>
        <v>0</v>
      </c>
      <c r="J15" s="79">
        <f t="shared" si="19"/>
        <v>0</v>
      </c>
      <c r="K15" s="110">
        <f t="shared" si="16"/>
        <v>0</v>
      </c>
      <c r="L15" s="56"/>
      <c r="M15" s="56"/>
      <c r="N15" s="148"/>
      <c r="O15" s="361" t="s">
        <v>380</v>
      </c>
      <c r="P15" s="79">
        <f t="shared" si="20"/>
        <v>0</v>
      </c>
      <c r="Q15" s="79">
        <f t="shared" si="21"/>
        <v>0</v>
      </c>
      <c r="R15" s="110">
        <f t="shared" si="22"/>
        <v>0</v>
      </c>
      <c r="S15" s="56"/>
      <c r="T15" s="56"/>
      <c r="U15" s="148"/>
      <c r="V15" s="361"/>
      <c r="W15" s="79">
        <f t="shared" si="23"/>
        <v>0</v>
      </c>
      <c r="X15" s="79">
        <f t="shared" si="24"/>
        <v>0</v>
      </c>
      <c r="Y15" s="110">
        <f t="shared" si="25"/>
        <v>0</v>
      </c>
      <c r="Z15" s="56"/>
      <c r="AA15" s="56"/>
      <c r="AB15" s="148"/>
      <c r="AC15" s="361"/>
      <c r="AD15" s="79">
        <f t="shared" si="26"/>
        <v>0</v>
      </c>
      <c r="AE15" s="79">
        <f t="shared" si="27"/>
        <v>0</v>
      </c>
      <c r="AF15" s="110">
        <f t="shared" si="28"/>
        <v>0</v>
      </c>
      <c r="AG15" s="56"/>
      <c r="AH15" s="56"/>
      <c r="AI15" s="148"/>
      <c r="AJ15" s="361"/>
      <c r="AK15" s="79">
        <f t="shared" si="29"/>
        <v>0</v>
      </c>
      <c r="AL15" s="79">
        <f t="shared" si="30"/>
        <v>0</v>
      </c>
      <c r="AM15" s="110">
        <f t="shared" si="31"/>
        <v>0</v>
      </c>
      <c r="AN15" s="56"/>
      <c r="AO15" s="56"/>
      <c r="AP15" s="148"/>
      <c r="AQ15" s="361"/>
      <c r="AR15" s="79">
        <f t="shared" si="32"/>
        <v>0</v>
      </c>
      <c r="AS15" s="79">
        <f t="shared" si="33"/>
        <v>0</v>
      </c>
      <c r="AT15" s="110">
        <f t="shared" si="34"/>
        <v>0</v>
      </c>
      <c r="AU15" s="56"/>
      <c r="AV15" s="56"/>
      <c r="AW15" s="148"/>
      <c r="AX15" s="361"/>
      <c r="AY15" s="79">
        <f t="shared" si="35"/>
        <v>0</v>
      </c>
      <c r="AZ15" s="79">
        <f t="shared" si="36"/>
        <v>0</v>
      </c>
      <c r="BA15" s="110">
        <f t="shared" si="37"/>
        <v>0</v>
      </c>
      <c r="BB15" s="56"/>
      <c r="BC15" s="56"/>
      <c r="BD15" s="148"/>
      <c r="BE15" s="361"/>
      <c r="BF15" s="79">
        <f t="shared" si="38"/>
        <v>0</v>
      </c>
      <c r="BG15" s="79">
        <f t="shared" si="39"/>
        <v>0</v>
      </c>
      <c r="BH15" s="110">
        <f t="shared" si="40"/>
        <v>0</v>
      </c>
      <c r="BI15" s="56"/>
      <c r="BJ15" s="56"/>
      <c r="BK15" s="148"/>
      <c r="BL15" s="361"/>
      <c r="BM15" s="79">
        <f t="shared" si="41"/>
        <v>0</v>
      </c>
      <c r="BN15" s="79">
        <f t="shared" si="42"/>
        <v>0</v>
      </c>
      <c r="BO15" s="110">
        <f t="shared" si="43"/>
        <v>0</v>
      </c>
      <c r="BP15" s="56"/>
      <c r="BQ15" s="56"/>
      <c r="BR15" s="148"/>
      <c r="BS15" s="361"/>
      <c r="BT15" s="79">
        <f t="shared" si="44"/>
        <v>0</v>
      </c>
      <c r="BU15" s="79">
        <f t="shared" si="45"/>
        <v>0</v>
      </c>
      <c r="BV15" s="110">
        <f t="shared" si="46"/>
        <v>0</v>
      </c>
      <c r="BW15" s="56"/>
      <c r="BX15" s="56"/>
      <c r="BY15" s="148"/>
      <c r="BZ15" s="361"/>
      <c r="CA15" s="79">
        <f t="shared" si="47"/>
        <v>0</v>
      </c>
      <c r="CB15" s="79">
        <f t="shared" si="48"/>
        <v>0</v>
      </c>
      <c r="CC15" s="110">
        <f t="shared" si="49"/>
        <v>0</v>
      </c>
      <c r="CD15" s="56"/>
      <c r="CE15" s="56"/>
      <c r="CF15" s="148"/>
      <c r="CG15" s="361"/>
      <c r="CH15" s="79">
        <f t="shared" si="50"/>
        <v>0</v>
      </c>
      <c r="CI15" s="79">
        <f t="shared" si="51"/>
        <v>0</v>
      </c>
      <c r="CJ15" s="110">
        <f t="shared" si="52"/>
        <v>0</v>
      </c>
      <c r="CK15" s="56"/>
      <c r="CL15" s="56"/>
      <c r="CM15" s="148"/>
      <c r="CN15" s="361"/>
      <c r="CO15" s="79">
        <f t="shared" si="53"/>
        <v>0</v>
      </c>
      <c r="CP15" s="79">
        <f t="shared" si="54"/>
        <v>0</v>
      </c>
      <c r="CQ15" s="110">
        <f t="shared" si="55"/>
        <v>0</v>
      </c>
      <c r="CR15" s="56"/>
      <c r="CS15" s="56"/>
      <c r="CT15" s="148"/>
      <c r="CU15" s="361"/>
      <c r="CV15" s="79">
        <f t="shared" si="56"/>
        <v>0</v>
      </c>
      <c r="CW15" s="79">
        <f t="shared" si="57"/>
        <v>0</v>
      </c>
      <c r="CX15" s="110">
        <f t="shared" si="58"/>
        <v>0</v>
      </c>
      <c r="CY15" s="56"/>
      <c r="CZ15" s="56"/>
      <c r="DA15" s="148"/>
      <c r="DB15" s="361"/>
      <c r="DC15" s="79">
        <f t="shared" si="59"/>
        <v>0</v>
      </c>
      <c r="DD15" s="79">
        <f t="shared" si="60"/>
        <v>0</v>
      </c>
      <c r="DE15" s="110">
        <f t="shared" si="61"/>
        <v>0</v>
      </c>
      <c r="DF15" s="56"/>
      <c r="DG15" s="56"/>
      <c r="DH15" s="148"/>
      <c r="DI15" s="361"/>
      <c r="DJ15" s="79">
        <f t="shared" si="62"/>
        <v>0</v>
      </c>
      <c r="DK15" s="79">
        <f t="shared" si="63"/>
        <v>0</v>
      </c>
      <c r="DL15" s="110">
        <f t="shared" si="64"/>
        <v>0</v>
      </c>
      <c r="DM15" s="56"/>
      <c r="DN15" s="56"/>
      <c r="DO15" s="148"/>
      <c r="DP15" s="361"/>
      <c r="DQ15" s="79">
        <f t="shared" si="65"/>
        <v>0</v>
      </c>
      <c r="DR15" s="79">
        <f t="shared" si="66"/>
        <v>0</v>
      </c>
      <c r="DS15" s="110">
        <f t="shared" si="67"/>
        <v>0</v>
      </c>
      <c r="DT15" s="56"/>
      <c r="DU15" s="56"/>
      <c r="DV15" s="148"/>
    </row>
    <row r="16" spans="1:126" x14ac:dyDescent="0.2">
      <c r="A16" s="121" t="s">
        <v>142</v>
      </c>
      <c r="B16" s="56"/>
      <c r="C16" s="56"/>
      <c r="D16" s="110">
        <f t="shared" si="17"/>
        <v>0</v>
      </c>
      <c r="E16" s="148"/>
      <c r="F16" s="18" t="s">
        <v>252</v>
      </c>
      <c r="G16" s="18"/>
      <c r="H16" s="361" t="s">
        <v>380</v>
      </c>
      <c r="I16" s="79">
        <f t="shared" si="18"/>
        <v>0</v>
      </c>
      <c r="J16" s="79">
        <f t="shared" si="19"/>
        <v>0</v>
      </c>
      <c r="K16" s="110">
        <f t="shared" si="16"/>
        <v>0</v>
      </c>
      <c r="L16" s="56"/>
      <c r="M16" s="56"/>
      <c r="N16" s="148"/>
      <c r="O16" s="361" t="s">
        <v>380</v>
      </c>
      <c r="P16" s="79">
        <f t="shared" si="20"/>
        <v>0</v>
      </c>
      <c r="Q16" s="79">
        <f t="shared" si="21"/>
        <v>0</v>
      </c>
      <c r="R16" s="110">
        <f t="shared" si="22"/>
        <v>0</v>
      </c>
      <c r="S16" s="56"/>
      <c r="T16" s="56"/>
      <c r="U16" s="148"/>
      <c r="V16" s="361"/>
      <c r="W16" s="79">
        <f t="shared" si="23"/>
        <v>0</v>
      </c>
      <c r="X16" s="79">
        <f t="shared" si="24"/>
        <v>0</v>
      </c>
      <c r="Y16" s="110">
        <f t="shared" si="25"/>
        <v>0</v>
      </c>
      <c r="Z16" s="56"/>
      <c r="AA16" s="56"/>
      <c r="AB16" s="148"/>
      <c r="AC16" s="361"/>
      <c r="AD16" s="79">
        <f t="shared" si="26"/>
        <v>0</v>
      </c>
      <c r="AE16" s="79">
        <f t="shared" si="27"/>
        <v>0</v>
      </c>
      <c r="AF16" s="110">
        <f t="shared" si="28"/>
        <v>0</v>
      </c>
      <c r="AG16" s="56"/>
      <c r="AH16" s="56"/>
      <c r="AI16" s="148"/>
      <c r="AJ16" s="361"/>
      <c r="AK16" s="79">
        <f t="shared" si="29"/>
        <v>0</v>
      </c>
      <c r="AL16" s="79">
        <f t="shared" si="30"/>
        <v>0</v>
      </c>
      <c r="AM16" s="110">
        <f t="shared" si="31"/>
        <v>0</v>
      </c>
      <c r="AN16" s="56"/>
      <c r="AO16" s="56"/>
      <c r="AP16" s="148"/>
      <c r="AQ16" s="361"/>
      <c r="AR16" s="79">
        <f t="shared" si="32"/>
        <v>0</v>
      </c>
      <c r="AS16" s="79">
        <f t="shared" si="33"/>
        <v>0</v>
      </c>
      <c r="AT16" s="110">
        <f t="shared" si="34"/>
        <v>0</v>
      </c>
      <c r="AU16" s="56"/>
      <c r="AV16" s="56"/>
      <c r="AW16" s="148"/>
      <c r="AX16" s="361"/>
      <c r="AY16" s="79">
        <f t="shared" si="35"/>
        <v>0</v>
      </c>
      <c r="AZ16" s="79">
        <f t="shared" si="36"/>
        <v>0</v>
      </c>
      <c r="BA16" s="110">
        <f t="shared" si="37"/>
        <v>0</v>
      </c>
      <c r="BB16" s="56"/>
      <c r="BC16" s="56"/>
      <c r="BD16" s="148"/>
      <c r="BE16" s="361"/>
      <c r="BF16" s="79">
        <f t="shared" si="38"/>
        <v>0</v>
      </c>
      <c r="BG16" s="79">
        <f t="shared" si="39"/>
        <v>0</v>
      </c>
      <c r="BH16" s="110">
        <f t="shared" si="40"/>
        <v>0</v>
      </c>
      <c r="BI16" s="56"/>
      <c r="BJ16" s="56"/>
      <c r="BK16" s="148"/>
      <c r="BL16" s="361"/>
      <c r="BM16" s="79">
        <f t="shared" si="41"/>
        <v>0</v>
      </c>
      <c r="BN16" s="79">
        <f t="shared" si="42"/>
        <v>0</v>
      </c>
      <c r="BO16" s="110">
        <f t="shared" si="43"/>
        <v>0</v>
      </c>
      <c r="BP16" s="56"/>
      <c r="BQ16" s="56"/>
      <c r="BR16" s="148"/>
      <c r="BS16" s="361"/>
      <c r="BT16" s="79">
        <f t="shared" si="44"/>
        <v>0</v>
      </c>
      <c r="BU16" s="79">
        <f t="shared" si="45"/>
        <v>0</v>
      </c>
      <c r="BV16" s="110">
        <f t="shared" si="46"/>
        <v>0</v>
      </c>
      <c r="BW16" s="56"/>
      <c r="BX16" s="56"/>
      <c r="BY16" s="148"/>
      <c r="BZ16" s="361"/>
      <c r="CA16" s="79">
        <f t="shared" si="47"/>
        <v>0</v>
      </c>
      <c r="CB16" s="79">
        <f t="shared" si="48"/>
        <v>0</v>
      </c>
      <c r="CC16" s="110">
        <f t="shared" si="49"/>
        <v>0</v>
      </c>
      <c r="CD16" s="56"/>
      <c r="CE16" s="56"/>
      <c r="CF16" s="148"/>
      <c r="CG16" s="361"/>
      <c r="CH16" s="79">
        <f t="shared" si="50"/>
        <v>0</v>
      </c>
      <c r="CI16" s="79">
        <f t="shared" si="51"/>
        <v>0</v>
      </c>
      <c r="CJ16" s="110">
        <f t="shared" si="52"/>
        <v>0</v>
      </c>
      <c r="CK16" s="56"/>
      <c r="CL16" s="56"/>
      <c r="CM16" s="148"/>
      <c r="CN16" s="361"/>
      <c r="CO16" s="79">
        <f t="shared" si="53"/>
        <v>0</v>
      </c>
      <c r="CP16" s="79">
        <f t="shared" si="54"/>
        <v>0</v>
      </c>
      <c r="CQ16" s="110">
        <f t="shared" si="55"/>
        <v>0</v>
      </c>
      <c r="CR16" s="56"/>
      <c r="CS16" s="56"/>
      <c r="CT16" s="148"/>
      <c r="CU16" s="361"/>
      <c r="CV16" s="79">
        <f t="shared" si="56"/>
        <v>0</v>
      </c>
      <c r="CW16" s="79">
        <f t="shared" si="57"/>
        <v>0</v>
      </c>
      <c r="CX16" s="110">
        <f t="shared" si="58"/>
        <v>0</v>
      </c>
      <c r="CY16" s="56"/>
      <c r="CZ16" s="56"/>
      <c r="DA16" s="148"/>
      <c r="DB16" s="361"/>
      <c r="DC16" s="79">
        <f t="shared" si="59"/>
        <v>0</v>
      </c>
      <c r="DD16" s="79">
        <f t="shared" si="60"/>
        <v>0</v>
      </c>
      <c r="DE16" s="110">
        <f t="shared" si="61"/>
        <v>0</v>
      </c>
      <c r="DF16" s="56"/>
      <c r="DG16" s="56"/>
      <c r="DH16" s="148"/>
      <c r="DI16" s="361"/>
      <c r="DJ16" s="79">
        <f t="shared" si="62"/>
        <v>0</v>
      </c>
      <c r="DK16" s="79">
        <f t="shared" si="63"/>
        <v>0</v>
      </c>
      <c r="DL16" s="110">
        <f t="shared" si="64"/>
        <v>0</v>
      </c>
      <c r="DM16" s="56"/>
      <c r="DN16" s="56"/>
      <c r="DO16" s="148"/>
      <c r="DP16" s="361"/>
      <c r="DQ16" s="79">
        <f t="shared" si="65"/>
        <v>0</v>
      </c>
      <c r="DR16" s="79">
        <f t="shared" si="66"/>
        <v>0</v>
      </c>
      <c r="DS16" s="110">
        <f t="shared" si="67"/>
        <v>0</v>
      </c>
      <c r="DT16" s="56"/>
      <c r="DU16" s="56"/>
      <c r="DV16" s="148"/>
    </row>
    <row r="17" spans="1:126" x14ac:dyDescent="0.2">
      <c r="A17" s="121" t="s">
        <v>142</v>
      </c>
      <c r="B17" s="56"/>
      <c r="C17" s="56"/>
      <c r="D17" s="110">
        <f t="shared" si="17"/>
        <v>0</v>
      </c>
      <c r="E17" s="148"/>
      <c r="F17" s="18" t="s">
        <v>252</v>
      </c>
      <c r="G17" s="18"/>
      <c r="H17" s="361" t="s">
        <v>380</v>
      </c>
      <c r="I17" s="79">
        <f t="shared" si="18"/>
        <v>0</v>
      </c>
      <c r="J17" s="79">
        <f t="shared" si="19"/>
        <v>0</v>
      </c>
      <c r="K17" s="110">
        <f t="shared" si="16"/>
        <v>0</v>
      </c>
      <c r="L17" s="56"/>
      <c r="M17" s="56"/>
      <c r="N17" s="148"/>
      <c r="O17" s="361" t="s">
        <v>380</v>
      </c>
      <c r="P17" s="79">
        <f t="shared" si="20"/>
        <v>0</v>
      </c>
      <c r="Q17" s="79">
        <f t="shared" si="21"/>
        <v>0</v>
      </c>
      <c r="R17" s="110">
        <f t="shared" si="22"/>
        <v>0</v>
      </c>
      <c r="S17" s="56"/>
      <c r="T17" s="56"/>
      <c r="U17" s="148"/>
      <c r="V17" s="361"/>
      <c r="W17" s="79">
        <f t="shared" si="23"/>
        <v>0</v>
      </c>
      <c r="X17" s="79">
        <f t="shared" si="24"/>
        <v>0</v>
      </c>
      <c r="Y17" s="110">
        <f t="shared" si="25"/>
        <v>0</v>
      </c>
      <c r="Z17" s="56"/>
      <c r="AA17" s="56"/>
      <c r="AB17" s="148"/>
      <c r="AC17" s="361"/>
      <c r="AD17" s="79">
        <f t="shared" si="26"/>
        <v>0</v>
      </c>
      <c r="AE17" s="79">
        <f t="shared" si="27"/>
        <v>0</v>
      </c>
      <c r="AF17" s="110">
        <f t="shared" si="28"/>
        <v>0</v>
      </c>
      <c r="AG17" s="56"/>
      <c r="AH17" s="56"/>
      <c r="AI17" s="148"/>
      <c r="AJ17" s="361"/>
      <c r="AK17" s="79">
        <f t="shared" si="29"/>
        <v>0</v>
      </c>
      <c r="AL17" s="79">
        <f t="shared" si="30"/>
        <v>0</v>
      </c>
      <c r="AM17" s="110">
        <f t="shared" si="31"/>
        <v>0</v>
      </c>
      <c r="AN17" s="56"/>
      <c r="AO17" s="56"/>
      <c r="AP17" s="148"/>
      <c r="AQ17" s="361"/>
      <c r="AR17" s="79">
        <f t="shared" si="32"/>
        <v>0</v>
      </c>
      <c r="AS17" s="79">
        <f t="shared" si="33"/>
        <v>0</v>
      </c>
      <c r="AT17" s="110">
        <f t="shared" si="34"/>
        <v>0</v>
      </c>
      <c r="AU17" s="56"/>
      <c r="AV17" s="56"/>
      <c r="AW17" s="148"/>
      <c r="AX17" s="361"/>
      <c r="AY17" s="79">
        <f t="shared" si="35"/>
        <v>0</v>
      </c>
      <c r="AZ17" s="79">
        <f t="shared" si="36"/>
        <v>0</v>
      </c>
      <c r="BA17" s="110">
        <f t="shared" si="37"/>
        <v>0</v>
      </c>
      <c r="BB17" s="56"/>
      <c r="BC17" s="56"/>
      <c r="BD17" s="148"/>
      <c r="BE17" s="361"/>
      <c r="BF17" s="79">
        <f t="shared" si="38"/>
        <v>0</v>
      </c>
      <c r="BG17" s="79">
        <f t="shared" si="39"/>
        <v>0</v>
      </c>
      <c r="BH17" s="110">
        <f t="shared" si="40"/>
        <v>0</v>
      </c>
      <c r="BI17" s="56"/>
      <c r="BJ17" s="56"/>
      <c r="BK17" s="148"/>
      <c r="BL17" s="361"/>
      <c r="BM17" s="79">
        <f t="shared" si="41"/>
        <v>0</v>
      </c>
      <c r="BN17" s="79">
        <f t="shared" si="42"/>
        <v>0</v>
      </c>
      <c r="BO17" s="110">
        <f t="shared" si="43"/>
        <v>0</v>
      </c>
      <c r="BP17" s="56"/>
      <c r="BQ17" s="56"/>
      <c r="BR17" s="148"/>
      <c r="BS17" s="361"/>
      <c r="BT17" s="79">
        <f t="shared" si="44"/>
        <v>0</v>
      </c>
      <c r="BU17" s="79">
        <f t="shared" si="45"/>
        <v>0</v>
      </c>
      <c r="BV17" s="110">
        <f t="shared" si="46"/>
        <v>0</v>
      </c>
      <c r="BW17" s="56"/>
      <c r="BX17" s="56"/>
      <c r="BY17" s="148"/>
      <c r="BZ17" s="361"/>
      <c r="CA17" s="79">
        <f t="shared" si="47"/>
        <v>0</v>
      </c>
      <c r="CB17" s="79">
        <f t="shared" si="48"/>
        <v>0</v>
      </c>
      <c r="CC17" s="110">
        <f t="shared" si="49"/>
        <v>0</v>
      </c>
      <c r="CD17" s="56"/>
      <c r="CE17" s="56"/>
      <c r="CF17" s="148"/>
      <c r="CG17" s="361"/>
      <c r="CH17" s="79">
        <f t="shared" si="50"/>
        <v>0</v>
      </c>
      <c r="CI17" s="79">
        <f t="shared" si="51"/>
        <v>0</v>
      </c>
      <c r="CJ17" s="110">
        <f t="shared" si="52"/>
        <v>0</v>
      </c>
      <c r="CK17" s="56"/>
      <c r="CL17" s="56"/>
      <c r="CM17" s="148"/>
      <c r="CN17" s="361"/>
      <c r="CO17" s="79">
        <f t="shared" si="53"/>
        <v>0</v>
      </c>
      <c r="CP17" s="79">
        <f t="shared" si="54"/>
        <v>0</v>
      </c>
      <c r="CQ17" s="110">
        <f t="shared" si="55"/>
        <v>0</v>
      </c>
      <c r="CR17" s="56"/>
      <c r="CS17" s="56"/>
      <c r="CT17" s="148"/>
      <c r="CU17" s="361"/>
      <c r="CV17" s="79">
        <f t="shared" si="56"/>
        <v>0</v>
      </c>
      <c r="CW17" s="79">
        <f t="shared" si="57"/>
        <v>0</v>
      </c>
      <c r="CX17" s="110">
        <f t="shared" si="58"/>
        <v>0</v>
      </c>
      <c r="CY17" s="56"/>
      <c r="CZ17" s="56"/>
      <c r="DA17" s="148"/>
      <c r="DB17" s="361"/>
      <c r="DC17" s="79">
        <f t="shared" si="59"/>
        <v>0</v>
      </c>
      <c r="DD17" s="79">
        <f t="shared" si="60"/>
        <v>0</v>
      </c>
      <c r="DE17" s="110">
        <f t="shared" si="61"/>
        <v>0</v>
      </c>
      <c r="DF17" s="56"/>
      <c r="DG17" s="56"/>
      <c r="DH17" s="148"/>
      <c r="DI17" s="361"/>
      <c r="DJ17" s="79">
        <f t="shared" si="62"/>
        <v>0</v>
      </c>
      <c r="DK17" s="79">
        <f t="shared" si="63"/>
        <v>0</v>
      </c>
      <c r="DL17" s="110">
        <f t="shared" si="64"/>
        <v>0</v>
      </c>
      <c r="DM17" s="56"/>
      <c r="DN17" s="56"/>
      <c r="DO17" s="148"/>
      <c r="DP17" s="361"/>
      <c r="DQ17" s="79">
        <f t="shared" si="65"/>
        <v>0</v>
      </c>
      <c r="DR17" s="79">
        <f t="shared" si="66"/>
        <v>0</v>
      </c>
      <c r="DS17" s="110">
        <f t="shared" si="67"/>
        <v>0</v>
      </c>
      <c r="DT17" s="56"/>
      <c r="DU17" s="56"/>
      <c r="DV17" s="148"/>
    </row>
    <row r="18" spans="1:126" x14ac:dyDescent="0.2">
      <c r="A18" s="121" t="s">
        <v>142</v>
      </c>
      <c r="B18" s="56"/>
      <c r="C18" s="56"/>
      <c r="D18" s="110">
        <f t="shared" si="17"/>
        <v>0</v>
      </c>
      <c r="E18" s="148"/>
      <c r="F18" s="18" t="s">
        <v>252</v>
      </c>
      <c r="G18" s="18"/>
      <c r="H18" s="361" t="s">
        <v>380</v>
      </c>
      <c r="I18" s="79">
        <f t="shared" si="18"/>
        <v>0</v>
      </c>
      <c r="J18" s="79">
        <f t="shared" si="19"/>
        <v>0</v>
      </c>
      <c r="K18" s="110">
        <f t="shared" si="16"/>
        <v>0</v>
      </c>
      <c r="L18" s="56"/>
      <c r="M18" s="56"/>
      <c r="N18" s="148"/>
      <c r="O18" s="361" t="s">
        <v>380</v>
      </c>
      <c r="P18" s="79">
        <f t="shared" si="20"/>
        <v>0</v>
      </c>
      <c r="Q18" s="79">
        <f t="shared" si="21"/>
        <v>0</v>
      </c>
      <c r="R18" s="110">
        <f t="shared" si="22"/>
        <v>0</v>
      </c>
      <c r="S18" s="56"/>
      <c r="T18" s="56"/>
      <c r="U18" s="148"/>
      <c r="V18" s="361"/>
      <c r="W18" s="79">
        <f t="shared" si="23"/>
        <v>0</v>
      </c>
      <c r="X18" s="79">
        <f t="shared" si="24"/>
        <v>0</v>
      </c>
      <c r="Y18" s="110">
        <f t="shared" si="25"/>
        <v>0</v>
      </c>
      <c r="Z18" s="56"/>
      <c r="AA18" s="56"/>
      <c r="AB18" s="148"/>
      <c r="AC18" s="361"/>
      <c r="AD18" s="79">
        <f t="shared" si="26"/>
        <v>0</v>
      </c>
      <c r="AE18" s="79">
        <f t="shared" si="27"/>
        <v>0</v>
      </c>
      <c r="AF18" s="110">
        <f t="shared" si="28"/>
        <v>0</v>
      </c>
      <c r="AG18" s="56"/>
      <c r="AH18" s="56"/>
      <c r="AI18" s="148"/>
      <c r="AJ18" s="361"/>
      <c r="AK18" s="79">
        <f t="shared" si="29"/>
        <v>0</v>
      </c>
      <c r="AL18" s="79">
        <f t="shared" si="30"/>
        <v>0</v>
      </c>
      <c r="AM18" s="110">
        <f t="shared" si="31"/>
        <v>0</v>
      </c>
      <c r="AN18" s="56"/>
      <c r="AO18" s="56"/>
      <c r="AP18" s="148"/>
      <c r="AQ18" s="361"/>
      <c r="AR18" s="79">
        <f t="shared" si="32"/>
        <v>0</v>
      </c>
      <c r="AS18" s="79">
        <f t="shared" si="33"/>
        <v>0</v>
      </c>
      <c r="AT18" s="110">
        <f t="shared" si="34"/>
        <v>0</v>
      </c>
      <c r="AU18" s="56"/>
      <c r="AV18" s="56"/>
      <c r="AW18" s="148"/>
      <c r="AX18" s="361"/>
      <c r="AY18" s="79">
        <f t="shared" si="35"/>
        <v>0</v>
      </c>
      <c r="AZ18" s="79">
        <f t="shared" si="36"/>
        <v>0</v>
      </c>
      <c r="BA18" s="110">
        <f t="shared" si="37"/>
        <v>0</v>
      </c>
      <c r="BB18" s="56"/>
      <c r="BC18" s="56"/>
      <c r="BD18" s="148"/>
      <c r="BE18" s="361"/>
      <c r="BF18" s="79">
        <f t="shared" si="38"/>
        <v>0</v>
      </c>
      <c r="BG18" s="79">
        <f t="shared" si="39"/>
        <v>0</v>
      </c>
      <c r="BH18" s="110">
        <f t="shared" si="40"/>
        <v>0</v>
      </c>
      <c r="BI18" s="56"/>
      <c r="BJ18" s="56"/>
      <c r="BK18" s="148"/>
      <c r="BL18" s="361"/>
      <c r="BM18" s="79">
        <f t="shared" si="41"/>
        <v>0</v>
      </c>
      <c r="BN18" s="79">
        <f t="shared" si="42"/>
        <v>0</v>
      </c>
      <c r="BO18" s="110">
        <f t="shared" si="43"/>
        <v>0</v>
      </c>
      <c r="BP18" s="56"/>
      <c r="BQ18" s="56"/>
      <c r="BR18" s="148"/>
      <c r="BS18" s="361"/>
      <c r="BT18" s="79">
        <f t="shared" si="44"/>
        <v>0</v>
      </c>
      <c r="BU18" s="79">
        <f t="shared" si="45"/>
        <v>0</v>
      </c>
      <c r="BV18" s="110">
        <f t="shared" si="46"/>
        <v>0</v>
      </c>
      <c r="BW18" s="56"/>
      <c r="BX18" s="56"/>
      <c r="BY18" s="148"/>
      <c r="BZ18" s="361"/>
      <c r="CA18" s="79">
        <f t="shared" si="47"/>
        <v>0</v>
      </c>
      <c r="CB18" s="79">
        <f t="shared" si="48"/>
        <v>0</v>
      </c>
      <c r="CC18" s="110">
        <f t="shared" si="49"/>
        <v>0</v>
      </c>
      <c r="CD18" s="56"/>
      <c r="CE18" s="56"/>
      <c r="CF18" s="148"/>
      <c r="CG18" s="361"/>
      <c r="CH18" s="79">
        <f t="shared" si="50"/>
        <v>0</v>
      </c>
      <c r="CI18" s="79">
        <f t="shared" si="51"/>
        <v>0</v>
      </c>
      <c r="CJ18" s="110">
        <f t="shared" si="52"/>
        <v>0</v>
      </c>
      <c r="CK18" s="56"/>
      <c r="CL18" s="56"/>
      <c r="CM18" s="148"/>
      <c r="CN18" s="361"/>
      <c r="CO18" s="79">
        <f t="shared" si="53"/>
        <v>0</v>
      </c>
      <c r="CP18" s="79">
        <f t="shared" si="54"/>
        <v>0</v>
      </c>
      <c r="CQ18" s="110">
        <f t="shared" si="55"/>
        <v>0</v>
      </c>
      <c r="CR18" s="56"/>
      <c r="CS18" s="56"/>
      <c r="CT18" s="148"/>
      <c r="CU18" s="361"/>
      <c r="CV18" s="79">
        <f t="shared" si="56"/>
        <v>0</v>
      </c>
      <c r="CW18" s="79">
        <f t="shared" si="57"/>
        <v>0</v>
      </c>
      <c r="CX18" s="110">
        <f t="shared" si="58"/>
        <v>0</v>
      </c>
      <c r="CY18" s="56"/>
      <c r="CZ18" s="56"/>
      <c r="DA18" s="148"/>
      <c r="DB18" s="361"/>
      <c r="DC18" s="79">
        <f t="shared" si="59"/>
        <v>0</v>
      </c>
      <c r="DD18" s="79">
        <f t="shared" si="60"/>
        <v>0</v>
      </c>
      <c r="DE18" s="110">
        <f t="shared" si="61"/>
        <v>0</v>
      </c>
      <c r="DF18" s="56"/>
      <c r="DG18" s="56"/>
      <c r="DH18" s="148"/>
      <c r="DI18" s="361"/>
      <c r="DJ18" s="79">
        <f t="shared" si="62"/>
        <v>0</v>
      </c>
      <c r="DK18" s="79">
        <f t="shared" si="63"/>
        <v>0</v>
      </c>
      <c r="DL18" s="110">
        <f t="shared" si="64"/>
        <v>0</v>
      </c>
      <c r="DM18" s="56"/>
      <c r="DN18" s="56"/>
      <c r="DO18" s="148"/>
      <c r="DP18" s="361"/>
      <c r="DQ18" s="79">
        <f t="shared" si="65"/>
        <v>0</v>
      </c>
      <c r="DR18" s="79">
        <f t="shared" si="66"/>
        <v>0</v>
      </c>
      <c r="DS18" s="110">
        <f t="shared" si="67"/>
        <v>0</v>
      </c>
      <c r="DT18" s="56"/>
      <c r="DU18" s="56"/>
      <c r="DV18" s="148"/>
    </row>
    <row r="19" spans="1:126" s="6" customFormat="1" x14ac:dyDescent="0.2">
      <c r="A19" s="121" t="s">
        <v>142</v>
      </c>
      <c r="B19" s="53"/>
      <c r="C19" s="56"/>
      <c r="D19" s="110">
        <f t="shared" si="17"/>
        <v>0</v>
      </c>
      <c r="E19" s="149"/>
      <c r="F19" s="18" t="s">
        <v>252</v>
      </c>
      <c r="G19" s="18"/>
      <c r="H19" s="361" t="s">
        <v>380</v>
      </c>
      <c r="I19" s="79">
        <f t="shared" si="18"/>
        <v>0</v>
      </c>
      <c r="J19" s="79">
        <f t="shared" si="19"/>
        <v>0</v>
      </c>
      <c r="K19" s="110">
        <f t="shared" si="16"/>
        <v>0</v>
      </c>
      <c r="L19" s="53"/>
      <c r="M19" s="53"/>
      <c r="N19" s="149"/>
      <c r="O19" s="361" t="s">
        <v>380</v>
      </c>
      <c r="P19" s="79">
        <f t="shared" si="20"/>
        <v>0</v>
      </c>
      <c r="Q19" s="79">
        <f t="shared" si="21"/>
        <v>0</v>
      </c>
      <c r="R19" s="110">
        <f t="shared" si="22"/>
        <v>0</v>
      </c>
      <c r="S19" s="53"/>
      <c r="T19" s="53"/>
      <c r="U19" s="149"/>
      <c r="V19" s="361"/>
      <c r="W19" s="79">
        <f t="shared" si="23"/>
        <v>0</v>
      </c>
      <c r="X19" s="79">
        <f t="shared" si="24"/>
        <v>0</v>
      </c>
      <c r="Y19" s="110">
        <f t="shared" si="25"/>
        <v>0</v>
      </c>
      <c r="Z19" s="53"/>
      <c r="AA19" s="53"/>
      <c r="AB19" s="149"/>
      <c r="AC19" s="361"/>
      <c r="AD19" s="79">
        <f t="shared" si="26"/>
        <v>0</v>
      </c>
      <c r="AE19" s="79">
        <f t="shared" si="27"/>
        <v>0</v>
      </c>
      <c r="AF19" s="110">
        <f t="shared" si="28"/>
        <v>0</v>
      </c>
      <c r="AG19" s="53"/>
      <c r="AH19" s="53"/>
      <c r="AI19" s="149"/>
      <c r="AJ19" s="361"/>
      <c r="AK19" s="79">
        <f t="shared" si="29"/>
        <v>0</v>
      </c>
      <c r="AL19" s="79">
        <f t="shared" si="30"/>
        <v>0</v>
      </c>
      <c r="AM19" s="110">
        <f t="shared" si="31"/>
        <v>0</v>
      </c>
      <c r="AN19" s="53"/>
      <c r="AO19" s="53"/>
      <c r="AP19" s="149"/>
      <c r="AQ19" s="361"/>
      <c r="AR19" s="79">
        <f t="shared" si="32"/>
        <v>0</v>
      </c>
      <c r="AS19" s="79">
        <f t="shared" si="33"/>
        <v>0</v>
      </c>
      <c r="AT19" s="110">
        <f t="shared" si="34"/>
        <v>0</v>
      </c>
      <c r="AU19" s="53"/>
      <c r="AV19" s="53"/>
      <c r="AW19" s="149"/>
      <c r="AX19" s="361"/>
      <c r="AY19" s="79">
        <f t="shared" si="35"/>
        <v>0</v>
      </c>
      <c r="AZ19" s="79">
        <f t="shared" si="36"/>
        <v>0</v>
      </c>
      <c r="BA19" s="110">
        <f t="shared" si="37"/>
        <v>0</v>
      </c>
      <c r="BB19" s="53"/>
      <c r="BC19" s="53"/>
      <c r="BD19" s="149"/>
      <c r="BE19" s="361"/>
      <c r="BF19" s="79">
        <f t="shared" si="38"/>
        <v>0</v>
      </c>
      <c r="BG19" s="79">
        <f t="shared" si="39"/>
        <v>0</v>
      </c>
      <c r="BH19" s="110">
        <f t="shared" si="40"/>
        <v>0</v>
      </c>
      <c r="BI19" s="53"/>
      <c r="BJ19" s="53"/>
      <c r="BK19" s="149"/>
      <c r="BL19" s="361"/>
      <c r="BM19" s="79">
        <f t="shared" si="41"/>
        <v>0</v>
      </c>
      <c r="BN19" s="79">
        <f t="shared" si="42"/>
        <v>0</v>
      </c>
      <c r="BO19" s="110">
        <f t="shared" si="43"/>
        <v>0</v>
      </c>
      <c r="BP19" s="53"/>
      <c r="BQ19" s="53"/>
      <c r="BR19" s="149"/>
      <c r="BS19" s="361"/>
      <c r="BT19" s="79">
        <f t="shared" si="44"/>
        <v>0</v>
      </c>
      <c r="BU19" s="79">
        <f t="shared" si="45"/>
        <v>0</v>
      </c>
      <c r="BV19" s="110">
        <f t="shared" si="46"/>
        <v>0</v>
      </c>
      <c r="BW19" s="53"/>
      <c r="BX19" s="53"/>
      <c r="BY19" s="149"/>
      <c r="BZ19" s="361"/>
      <c r="CA19" s="79">
        <f t="shared" si="47"/>
        <v>0</v>
      </c>
      <c r="CB19" s="79">
        <f t="shared" si="48"/>
        <v>0</v>
      </c>
      <c r="CC19" s="110">
        <f t="shared" si="49"/>
        <v>0</v>
      </c>
      <c r="CD19" s="53"/>
      <c r="CE19" s="53"/>
      <c r="CF19" s="149"/>
      <c r="CG19" s="361"/>
      <c r="CH19" s="79">
        <f t="shared" si="50"/>
        <v>0</v>
      </c>
      <c r="CI19" s="79">
        <f t="shared" si="51"/>
        <v>0</v>
      </c>
      <c r="CJ19" s="110">
        <f t="shared" si="52"/>
        <v>0</v>
      </c>
      <c r="CK19" s="53"/>
      <c r="CL19" s="53"/>
      <c r="CM19" s="149"/>
      <c r="CN19" s="361"/>
      <c r="CO19" s="79">
        <f t="shared" si="53"/>
        <v>0</v>
      </c>
      <c r="CP19" s="79">
        <f t="shared" si="54"/>
        <v>0</v>
      </c>
      <c r="CQ19" s="110">
        <f t="shared" si="55"/>
        <v>0</v>
      </c>
      <c r="CR19" s="53"/>
      <c r="CS19" s="53"/>
      <c r="CT19" s="149"/>
      <c r="CU19" s="361"/>
      <c r="CV19" s="79">
        <f t="shared" si="56"/>
        <v>0</v>
      </c>
      <c r="CW19" s="79">
        <f t="shared" si="57"/>
        <v>0</v>
      </c>
      <c r="CX19" s="110">
        <f t="shared" si="58"/>
        <v>0</v>
      </c>
      <c r="CY19" s="53"/>
      <c r="CZ19" s="53"/>
      <c r="DA19" s="149"/>
      <c r="DB19" s="361"/>
      <c r="DC19" s="79">
        <f t="shared" si="59"/>
        <v>0</v>
      </c>
      <c r="DD19" s="79">
        <f t="shared" si="60"/>
        <v>0</v>
      </c>
      <c r="DE19" s="110">
        <f t="shared" si="61"/>
        <v>0</v>
      </c>
      <c r="DF19" s="53"/>
      <c r="DG19" s="53"/>
      <c r="DH19" s="149"/>
      <c r="DI19" s="361"/>
      <c r="DJ19" s="79">
        <f t="shared" si="62"/>
        <v>0</v>
      </c>
      <c r="DK19" s="79">
        <f t="shared" si="63"/>
        <v>0</v>
      </c>
      <c r="DL19" s="110">
        <f t="shared" si="64"/>
        <v>0</v>
      </c>
      <c r="DM19" s="53"/>
      <c r="DN19" s="53"/>
      <c r="DO19" s="149"/>
      <c r="DP19" s="361"/>
      <c r="DQ19" s="79">
        <f t="shared" si="65"/>
        <v>0</v>
      </c>
      <c r="DR19" s="79">
        <f t="shared" si="66"/>
        <v>0</v>
      </c>
      <c r="DS19" s="110">
        <f t="shared" si="67"/>
        <v>0</v>
      </c>
      <c r="DT19" s="53"/>
      <c r="DU19" s="53"/>
      <c r="DV19" s="149"/>
    </row>
    <row r="20" spans="1:126" s="26" customFormat="1" ht="15" x14ac:dyDescent="0.25">
      <c r="A20" s="134" t="s">
        <v>170</v>
      </c>
      <c r="B20" s="133">
        <f>SUM(B11:B19)</f>
        <v>0</v>
      </c>
      <c r="C20" s="133">
        <f>SUM(C11:C19)</f>
        <v>0</v>
      </c>
      <c r="D20" s="133">
        <f>SUM(D11:D19)</f>
        <v>0</v>
      </c>
      <c r="E20" s="132" t="s">
        <v>522</v>
      </c>
      <c r="F20" s="18"/>
      <c r="G20" s="18"/>
      <c r="H20" s="361" t="s">
        <v>381</v>
      </c>
      <c r="I20" s="133">
        <f>IF(I$1=" ","",SUM(I11:I19))</f>
        <v>0</v>
      </c>
      <c r="J20" s="133">
        <f>IF(I$1=" ","",SUM(J11:J19))</f>
        <v>0</v>
      </c>
      <c r="K20" s="133">
        <f>IF(I$1="","",SUM(I20:J20))</f>
        <v>0</v>
      </c>
      <c r="L20" s="133">
        <f>IF(I$1="","",SUMIF($H10:$H20,MID($H20,3,10),L10:L20))</f>
        <v>0</v>
      </c>
      <c r="M20" s="133">
        <f>IF(I$1="","",SUMIF($H10:$H20,MID($H20,3,10),M10:M20))</f>
        <v>0</v>
      </c>
      <c r="N20" s="132"/>
      <c r="O20" s="361" t="s">
        <v>381</v>
      </c>
      <c r="P20" s="133">
        <f>IF(P$1=" ","",SUM(P11:P19))</f>
        <v>0</v>
      </c>
      <c r="Q20" s="133">
        <f>IF(P$1=" ","",SUM(Q11:Q19))</f>
        <v>0</v>
      </c>
      <c r="R20" s="133">
        <f>IF(P$1="","",SUM(P20:Q20))</f>
        <v>0</v>
      </c>
      <c r="S20" s="133">
        <f>IF(P$1="","",SUMIF($H10:$H20,MID($H20,3,10),S10:S20))</f>
        <v>0</v>
      </c>
      <c r="T20" s="133">
        <f>IF(P$1="","",SUMIF($H10:$H20,MID($H20,3,10),T10:T20))</f>
        <v>0</v>
      </c>
      <c r="U20" s="132"/>
      <c r="V20" s="361"/>
      <c r="W20" s="133">
        <f>IF(W$1=" ","",SUM(W11:W19))</f>
        <v>0</v>
      </c>
      <c r="X20" s="133">
        <f>IF(W$1=" ","",SUM(X11:X19))</f>
        <v>0</v>
      </c>
      <c r="Y20" s="133">
        <f>IF(W$1="","",SUM(W20:X20))</f>
        <v>0</v>
      </c>
      <c r="Z20" s="133">
        <f>IF(W$1="","",SUMIF($H10:$H20,MID($H20,3,10),Z10:Z20))</f>
        <v>0</v>
      </c>
      <c r="AA20" s="133">
        <f>IF(W$1="","",SUMIF($H10:$H20,MID($H20,3,10),AA10:AA20))</f>
        <v>0</v>
      </c>
      <c r="AB20" s="132"/>
      <c r="AC20" s="361"/>
      <c r="AD20" s="133">
        <f>IF(AD$1=" ","",SUM(AD11:AD19))</f>
        <v>0</v>
      </c>
      <c r="AE20" s="133">
        <f>IF(AD$1=" ","",SUM(AE11:AE19))</f>
        <v>0</v>
      </c>
      <c r="AF20" s="133">
        <f>IF(AD$1="","",SUM(AD20:AE20))</f>
        <v>0</v>
      </c>
      <c r="AG20" s="133">
        <f>IF(AD$1="","",SUMIF($H10:$H20,MID($H20,3,10),AG10:AG20))</f>
        <v>0</v>
      </c>
      <c r="AH20" s="133">
        <f>IF(AD$1="","",SUMIF($H10:$H20,MID($H20,3,10),AH10:AH20))</f>
        <v>0</v>
      </c>
      <c r="AI20" s="132"/>
      <c r="AJ20" s="361"/>
      <c r="AK20" s="133">
        <f>IF(AK$1=" ","",SUM(AK11:AK19))</f>
        <v>0</v>
      </c>
      <c r="AL20" s="133">
        <f>IF(AK$1=" ","",SUM(AL11:AL19))</f>
        <v>0</v>
      </c>
      <c r="AM20" s="133">
        <f>IF(AK$1="","",SUM(AK20:AL20))</f>
        <v>0</v>
      </c>
      <c r="AN20" s="133">
        <f>IF(AK$1="","",SUMIF($H10:$H20,MID($H20,3,10),AN10:AN20))</f>
        <v>0</v>
      </c>
      <c r="AO20" s="133">
        <f>IF(AK$1="","",SUMIF($H10:$H20,MID($H20,3,10),AO10:AO20))</f>
        <v>0</v>
      </c>
      <c r="AP20" s="132"/>
      <c r="AQ20" s="361"/>
      <c r="AR20" s="133">
        <f>IF(AR$1=" ","",SUM(AR11:AR19))</f>
        <v>0</v>
      </c>
      <c r="AS20" s="133">
        <f>IF(AR$1=" ","",SUM(AS11:AS19))</f>
        <v>0</v>
      </c>
      <c r="AT20" s="133">
        <f>IF(AR$1="","",SUM(AR20:AS20))</f>
        <v>0</v>
      </c>
      <c r="AU20" s="133">
        <f>IF(AR$1="","",SUMIF($H10:$H20,MID($H20,3,10),AU10:AU20))</f>
        <v>0</v>
      </c>
      <c r="AV20" s="133">
        <f>IF(AR$1="","",SUMIF($H10:$H20,MID($H20,3,10),AV10:AV20))</f>
        <v>0</v>
      </c>
      <c r="AW20" s="132"/>
      <c r="AX20" s="361"/>
      <c r="AY20" s="133">
        <f>IF(AY$1=" ","",SUM(AY11:AY19))</f>
        <v>0</v>
      </c>
      <c r="AZ20" s="133">
        <f>IF(AY$1=" ","",SUM(AZ11:AZ19))</f>
        <v>0</v>
      </c>
      <c r="BA20" s="133">
        <f>IF(AY$1="","",SUM(AY20:AZ20))</f>
        <v>0</v>
      </c>
      <c r="BB20" s="133">
        <f>IF(AY$1="","",SUMIF($H10:$H20,MID($H20,3,10),BB10:BB20))</f>
        <v>0</v>
      </c>
      <c r="BC20" s="133">
        <f>IF(AY$1="","",SUMIF($H10:$H20,MID($H20,3,10),BC10:BC20))</f>
        <v>0</v>
      </c>
      <c r="BD20" s="132"/>
      <c r="BE20" s="361"/>
      <c r="BF20" s="133">
        <f>IF(BF$1=" ","",SUM(BF11:BF19))</f>
        <v>0</v>
      </c>
      <c r="BG20" s="133">
        <f>IF(BF$1=" ","",SUM(BG11:BG19))</f>
        <v>0</v>
      </c>
      <c r="BH20" s="133">
        <f>IF(BF$1="","",SUM(BF20:BG20))</f>
        <v>0</v>
      </c>
      <c r="BI20" s="133">
        <f>IF(BF$1="","",SUMIF($H10:$H20,MID($H20,3,10),BI10:BI20))</f>
        <v>0</v>
      </c>
      <c r="BJ20" s="133">
        <f>IF(BF$1="","",SUMIF($H10:$H20,MID($H20,3,10),BJ10:BJ20))</f>
        <v>0</v>
      </c>
      <c r="BK20" s="132"/>
      <c r="BL20" s="361"/>
      <c r="BM20" s="133">
        <f>IF(BM$1=" ","",SUM(BM11:BM19))</f>
        <v>0</v>
      </c>
      <c r="BN20" s="133">
        <f>IF(BM$1=" ","",SUM(BN11:BN19))</f>
        <v>0</v>
      </c>
      <c r="BO20" s="133">
        <f>IF(BM$1="","",SUM(BM20:BN20))</f>
        <v>0</v>
      </c>
      <c r="BP20" s="133">
        <f>IF(BM$1="","",SUMIF($H10:$H20,MID($H20,3,10),BP10:BP20))</f>
        <v>0</v>
      </c>
      <c r="BQ20" s="133">
        <f>IF(BM$1="","",SUMIF($H10:$H20,MID($H20,3,10),BQ10:BQ20))</f>
        <v>0</v>
      </c>
      <c r="BR20" s="132"/>
      <c r="BS20" s="361"/>
      <c r="BT20" s="133">
        <f>IF(BT$1=" ","",SUM(BT11:BT19))</f>
        <v>0</v>
      </c>
      <c r="BU20" s="133">
        <f>IF(BT$1=" ","",SUM(BU11:BU19))</f>
        <v>0</v>
      </c>
      <c r="BV20" s="133">
        <f>IF(BT$1="","",SUM(BT20:BU20))</f>
        <v>0</v>
      </c>
      <c r="BW20" s="133">
        <f>IF(BT$1="","",SUMIF($H10:$H20,MID($H20,3,10),BW10:BW20))</f>
        <v>0</v>
      </c>
      <c r="BX20" s="133">
        <f>IF(BT$1="","",SUMIF($H10:$H20,MID($H20,3,10),BX10:BX20))</f>
        <v>0</v>
      </c>
      <c r="BY20" s="132"/>
      <c r="BZ20" s="361"/>
      <c r="CA20" s="133">
        <f>IF(CA$1=" ","",SUM(CA11:CA19))</f>
        <v>0</v>
      </c>
      <c r="CB20" s="133">
        <f>IF(CA$1=" ","",SUM(CB11:CB19))</f>
        <v>0</v>
      </c>
      <c r="CC20" s="133">
        <f>IF(CA$1="","",SUM(CA20:CB20))</f>
        <v>0</v>
      </c>
      <c r="CD20" s="133">
        <f>IF(CA$1="","",SUMIF($H10:$H20,MID($H20,3,10),CD10:CD20))</f>
        <v>0</v>
      </c>
      <c r="CE20" s="133">
        <f>IF(CA$1="","",SUMIF($H10:$H20,MID($H20,3,10),CE10:CE20))</f>
        <v>0</v>
      </c>
      <c r="CF20" s="132"/>
      <c r="CG20" s="361"/>
      <c r="CH20" s="133">
        <f>IF(CH$1=" ","",SUM(CH11:CH19))</f>
        <v>0</v>
      </c>
      <c r="CI20" s="133">
        <f>IF(CH$1=" ","",SUM(CI11:CI19))</f>
        <v>0</v>
      </c>
      <c r="CJ20" s="133">
        <f>IF(CH$1="","",SUM(CH20:CI20))</f>
        <v>0</v>
      </c>
      <c r="CK20" s="133">
        <f>IF(CH$1="","",SUMIF($H10:$H20,MID($H20,3,10),CK10:CK20))</f>
        <v>0</v>
      </c>
      <c r="CL20" s="133">
        <f>IF(CH$1="","",SUMIF($H10:$H20,MID($H20,3,10),CL10:CL20))</f>
        <v>0</v>
      </c>
      <c r="CM20" s="132"/>
      <c r="CN20" s="361"/>
      <c r="CO20" s="133">
        <f>IF(CO$1=" ","",SUM(CO11:CO19))</f>
        <v>0</v>
      </c>
      <c r="CP20" s="133">
        <f>IF(CO$1=" ","",SUM(CP11:CP19))</f>
        <v>0</v>
      </c>
      <c r="CQ20" s="133">
        <f>IF(CO$1="","",SUM(CO20:CP20))</f>
        <v>0</v>
      </c>
      <c r="CR20" s="133">
        <f>IF(CO$1="","",SUMIF($H10:$H20,MID($H20,3,10),CR10:CR20))</f>
        <v>0</v>
      </c>
      <c r="CS20" s="133">
        <f>IF(CO$1="","",SUMIF($H10:$H20,MID($H20,3,10),CS10:CS20))</f>
        <v>0</v>
      </c>
      <c r="CT20" s="132"/>
      <c r="CU20" s="361"/>
      <c r="CV20" s="133">
        <f>IF(CV$1=" ","",SUM(CV11:CV19))</f>
        <v>0</v>
      </c>
      <c r="CW20" s="133">
        <f>IF(CV$1=" ","",SUM(CW11:CW19))</f>
        <v>0</v>
      </c>
      <c r="CX20" s="133">
        <f>IF(CV$1="","",SUM(CV20:CW20))</f>
        <v>0</v>
      </c>
      <c r="CY20" s="133">
        <f>IF(CV$1="","",SUMIF($H10:$H20,MID($H20,3,10),CY10:CY20))</f>
        <v>0</v>
      </c>
      <c r="CZ20" s="133">
        <f>IF(CV$1="","",SUMIF($H10:$H20,MID($H20,3,10),CZ10:CZ20))</f>
        <v>0</v>
      </c>
      <c r="DA20" s="132"/>
      <c r="DB20" s="361"/>
      <c r="DC20" s="133">
        <f>IF(DC$1=" ","",SUM(DC11:DC19))</f>
        <v>0</v>
      </c>
      <c r="DD20" s="133">
        <f>IF(DC$1=" ","",SUM(DD11:DD19))</f>
        <v>0</v>
      </c>
      <c r="DE20" s="133">
        <f>IF(DC$1="","",SUM(DC20:DD20))</f>
        <v>0</v>
      </c>
      <c r="DF20" s="133">
        <f>IF(DC$1="","",SUMIF($H10:$H20,MID($H20,3,10),DF10:DF20))</f>
        <v>0</v>
      </c>
      <c r="DG20" s="133">
        <f>IF(DC$1="","",SUMIF($H10:$H20,MID($H20,3,10),DG10:DG20))</f>
        <v>0</v>
      </c>
      <c r="DH20" s="132"/>
      <c r="DI20" s="361"/>
      <c r="DJ20" s="133">
        <f>IF(DJ$1=" ","",SUM(DJ11:DJ19))</f>
        <v>0</v>
      </c>
      <c r="DK20" s="133">
        <f>IF(DJ$1=" ","",SUM(DK11:DK19))</f>
        <v>0</v>
      </c>
      <c r="DL20" s="133">
        <f>IF(DJ$1="","",SUM(DJ20:DK20))</f>
        <v>0</v>
      </c>
      <c r="DM20" s="133">
        <f>IF(DJ$1="","",SUMIF($H10:$H20,MID($H20,3,10),DM10:DM20))</f>
        <v>0</v>
      </c>
      <c r="DN20" s="133">
        <f>IF(DJ$1="","",SUMIF($H10:$H20,MID($H20,3,10),DN10:DN20))</f>
        <v>0</v>
      </c>
      <c r="DO20" s="132"/>
      <c r="DP20" s="361"/>
      <c r="DQ20" s="133">
        <f>IF(DQ$1=" ","",SUM(DQ11:DQ19))</f>
        <v>0</v>
      </c>
      <c r="DR20" s="133">
        <f>IF(DQ$1=" ","",SUM(DR11:DR19))</f>
        <v>0</v>
      </c>
      <c r="DS20" s="133">
        <f>IF(DQ$1="","",SUM(DQ20:DR20))</f>
        <v>0</v>
      </c>
      <c r="DT20" s="133">
        <f>IF(DQ$1="","",SUMIF($H10:$H20,MID($H20,3,10),DT10:DT20))</f>
        <v>0</v>
      </c>
      <c r="DU20" s="133">
        <f>IF(DQ$1="","",SUMIF($H10:$H20,MID($H20,3,10),DU10:DU20))</f>
        <v>0</v>
      </c>
      <c r="DV20" s="132"/>
    </row>
    <row r="21" spans="1:126" ht="14.25" customHeight="1" x14ac:dyDescent="0.2">
      <c r="A21" s="125" t="s">
        <v>168</v>
      </c>
      <c r="B21" s="118"/>
      <c r="C21" s="118"/>
      <c r="D21" s="118"/>
      <c r="E21" s="202"/>
      <c r="F21" s="18"/>
      <c r="G21" s="18"/>
      <c r="H21" s="361"/>
      <c r="I21" s="414"/>
      <c r="J21" s="414"/>
      <c r="K21" s="414"/>
      <c r="L21" s="414"/>
      <c r="M21" s="414"/>
      <c r="N21" s="202"/>
      <c r="O21" s="361"/>
      <c r="P21" s="414"/>
      <c r="Q21" s="414"/>
      <c r="R21" s="414"/>
      <c r="S21" s="414"/>
      <c r="T21" s="414"/>
      <c r="U21" s="202"/>
      <c r="V21" s="361"/>
      <c r="W21" s="414"/>
      <c r="X21" s="414"/>
      <c r="Y21" s="414"/>
      <c r="Z21" s="414"/>
      <c r="AA21" s="414"/>
      <c r="AB21" s="202"/>
      <c r="AC21" s="361"/>
      <c r="AD21" s="414"/>
      <c r="AE21" s="414"/>
      <c r="AF21" s="414"/>
      <c r="AG21" s="414"/>
      <c r="AH21" s="414"/>
      <c r="AI21" s="202"/>
      <c r="AJ21" s="361"/>
      <c r="AK21" s="414"/>
      <c r="AL21" s="414"/>
      <c r="AM21" s="414"/>
      <c r="AN21" s="414"/>
      <c r="AO21" s="414"/>
      <c r="AP21" s="202"/>
      <c r="AQ21" s="361"/>
      <c r="AR21" s="414"/>
      <c r="AS21" s="414"/>
      <c r="AT21" s="414"/>
      <c r="AU21" s="414"/>
      <c r="AV21" s="414"/>
      <c r="AW21" s="202"/>
      <c r="AX21" s="361"/>
      <c r="AY21" s="414"/>
      <c r="AZ21" s="414"/>
      <c r="BA21" s="414"/>
      <c r="BB21" s="414"/>
      <c r="BC21" s="414"/>
      <c r="BD21" s="202"/>
      <c r="BE21" s="361"/>
      <c r="BF21" s="414"/>
      <c r="BG21" s="414"/>
      <c r="BH21" s="414"/>
      <c r="BI21" s="414"/>
      <c r="BJ21" s="414"/>
      <c r="BK21" s="202"/>
      <c r="BL21" s="361"/>
      <c r="BM21" s="414"/>
      <c r="BN21" s="414"/>
      <c r="BO21" s="414"/>
      <c r="BP21" s="414"/>
      <c r="BQ21" s="414"/>
      <c r="BR21" s="202"/>
      <c r="BS21" s="361"/>
      <c r="BT21" s="414"/>
      <c r="BU21" s="414"/>
      <c r="BV21" s="414"/>
      <c r="BW21" s="414"/>
      <c r="BX21" s="414"/>
      <c r="BY21" s="202"/>
      <c r="BZ21" s="361"/>
      <c r="CA21" s="414"/>
      <c r="CB21" s="414"/>
      <c r="CC21" s="414"/>
      <c r="CD21" s="414"/>
      <c r="CE21" s="414"/>
      <c r="CF21" s="202"/>
      <c r="CG21" s="361"/>
      <c r="CH21" s="414"/>
      <c r="CI21" s="414"/>
      <c r="CJ21" s="414"/>
      <c r="CK21" s="414"/>
      <c r="CL21" s="414"/>
      <c r="CM21" s="202"/>
      <c r="CN21" s="361"/>
      <c r="CO21" s="414"/>
      <c r="CP21" s="414"/>
      <c r="CQ21" s="414"/>
      <c r="CR21" s="414"/>
      <c r="CS21" s="414"/>
      <c r="CT21" s="202"/>
      <c r="CU21" s="361"/>
      <c r="CV21" s="414"/>
      <c r="CW21" s="414"/>
      <c r="CX21" s="414"/>
      <c r="CY21" s="414"/>
      <c r="CZ21" s="414"/>
      <c r="DA21" s="202"/>
      <c r="DB21" s="361"/>
      <c r="DC21" s="414"/>
      <c r="DD21" s="414"/>
      <c r="DE21" s="414"/>
      <c r="DF21" s="414"/>
      <c r="DG21" s="414"/>
      <c r="DH21" s="202"/>
      <c r="DI21" s="361"/>
      <c r="DJ21" s="414"/>
      <c r="DK21" s="414"/>
      <c r="DL21" s="414"/>
      <c r="DM21" s="414"/>
      <c r="DN21" s="414"/>
      <c r="DO21" s="202"/>
      <c r="DP21" s="361"/>
      <c r="DQ21" s="414"/>
      <c r="DR21" s="414"/>
      <c r="DS21" s="414"/>
      <c r="DT21" s="414"/>
      <c r="DU21" s="414"/>
      <c r="DV21" s="202"/>
    </row>
    <row r="22" spans="1:126" x14ac:dyDescent="0.2">
      <c r="A22" s="121" t="s">
        <v>140</v>
      </c>
      <c r="B22" s="56"/>
      <c r="C22" s="56"/>
      <c r="D22" s="110">
        <f t="shared" ref="D22:D28" si="68">B22+C22</f>
        <v>0</v>
      </c>
      <c r="E22" s="147" t="s">
        <v>36</v>
      </c>
      <c r="F22" s="18" t="s">
        <v>279</v>
      </c>
      <c r="G22" s="18"/>
      <c r="H22" s="361" t="s">
        <v>382</v>
      </c>
      <c r="I22" s="79">
        <f t="shared" ref="I22:I28" si="69">IF(K$1="Rejected",B22,IF(L22="",B22,SUM(B22,L22)))</f>
        <v>0</v>
      </c>
      <c r="J22" s="79">
        <f t="shared" ref="J22:J28" si="70">IF(K$1="Rejected",C22,IF(M22="",C22,SUM(C22,M22)))</f>
        <v>0</v>
      </c>
      <c r="K22" s="110">
        <f t="shared" ref="K22:K28" si="71">IF(I$1="","",SUM(I22:J22))</f>
        <v>0</v>
      </c>
      <c r="L22" s="56"/>
      <c r="M22" s="56"/>
      <c r="N22" s="147"/>
      <c r="O22" s="361" t="s">
        <v>382</v>
      </c>
      <c r="P22" s="79">
        <f t="shared" ref="P22:P28" si="72">IF(R$1="Rejected",I22,IF(S22="",I22,SUM(I22,S22)))</f>
        <v>0</v>
      </c>
      <c r="Q22" s="79">
        <f t="shared" ref="Q22:Q28" si="73">IF(R$1="Rejected",J22,IF(T22="",J22,SUM(J22,T22)))</f>
        <v>0</v>
      </c>
      <c r="R22" s="110">
        <f t="shared" ref="R22:R28" si="74">IF(P$1="","",SUM(P22:Q22))</f>
        <v>0</v>
      </c>
      <c r="S22" s="56"/>
      <c r="T22" s="56"/>
      <c r="U22" s="147"/>
      <c r="V22" s="361"/>
      <c r="W22" s="79">
        <f t="shared" ref="W22:W28" si="75">IF(Y$1="Rejected",P22,IF(Z22="",P22,SUM(P22,Z22)))</f>
        <v>0</v>
      </c>
      <c r="X22" s="79">
        <f t="shared" ref="X22:X28" si="76">IF(Y$1="Rejected",Q22,IF(AA22="",Q22,SUM(Q22,AA22)))</f>
        <v>0</v>
      </c>
      <c r="Y22" s="110">
        <f t="shared" ref="Y22:Y28" si="77">IF(W$1="","",SUM(W22:X22))</f>
        <v>0</v>
      </c>
      <c r="Z22" s="56"/>
      <c r="AA22" s="56"/>
      <c r="AB22" s="147"/>
      <c r="AC22" s="361"/>
      <c r="AD22" s="79">
        <f t="shared" ref="AD22:AD28" si="78">IF(AF$1="Rejected",W22,IF(AG22="",W22,SUM(W22,AG22)))</f>
        <v>0</v>
      </c>
      <c r="AE22" s="79">
        <f t="shared" ref="AE22:AE28" si="79">IF(AF$1="Rejected",X22,IF(AH22="",X22,SUM(X22,AH22)))</f>
        <v>0</v>
      </c>
      <c r="AF22" s="110">
        <f t="shared" ref="AF22:AF28" si="80">IF(AD$1="","",SUM(AD22:AE22))</f>
        <v>0</v>
      </c>
      <c r="AG22" s="56"/>
      <c r="AH22" s="56"/>
      <c r="AI22" s="147"/>
      <c r="AJ22" s="361"/>
      <c r="AK22" s="79">
        <f t="shared" ref="AK22:AK28" si="81">IF(AM$1="Rejected",AD22,IF(AN22="",AD22,SUM(AD22,AN22)))</f>
        <v>0</v>
      </c>
      <c r="AL22" s="79">
        <f t="shared" ref="AL22:AL28" si="82">IF(AM$1="Rejected",AE22,IF(AO22="",AE22,SUM(AE22,AO22)))</f>
        <v>0</v>
      </c>
      <c r="AM22" s="110">
        <f t="shared" ref="AM22:AM28" si="83">IF(AK$1="","",SUM(AK22:AL22))</f>
        <v>0</v>
      </c>
      <c r="AN22" s="56"/>
      <c r="AO22" s="56"/>
      <c r="AP22" s="147"/>
      <c r="AQ22" s="361"/>
      <c r="AR22" s="79">
        <f t="shared" ref="AR22:AR28" si="84">IF(AT$1="Rejected",AK22,IF(AU22="",AK22,SUM(AK22,AU22)))</f>
        <v>0</v>
      </c>
      <c r="AS22" s="79">
        <f t="shared" ref="AS22:AS28" si="85">IF(AT$1="Rejected",AL22,IF(AV22="",AL22,SUM(AL22,AV22)))</f>
        <v>0</v>
      </c>
      <c r="AT22" s="110">
        <f t="shared" ref="AT22:AT28" si="86">IF(AR$1="","",SUM(AR22:AS22))</f>
        <v>0</v>
      </c>
      <c r="AU22" s="56"/>
      <c r="AV22" s="56"/>
      <c r="AW22" s="147"/>
      <c r="AX22" s="361"/>
      <c r="AY22" s="79">
        <f t="shared" ref="AY22:AY28" si="87">IF(BA$1="Rejected",AR22,IF(BB22="",AR22,SUM(AR22,BB22)))</f>
        <v>0</v>
      </c>
      <c r="AZ22" s="79">
        <f t="shared" ref="AZ22:AZ28" si="88">IF(BA$1="Rejected",AS22,IF(BC22="",AS22,SUM(AS22,BC22)))</f>
        <v>0</v>
      </c>
      <c r="BA22" s="110">
        <f t="shared" ref="BA22:BA28" si="89">IF(AY$1="","",SUM(AY22:AZ22))</f>
        <v>0</v>
      </c>
      <c r="BB22" s="56"/>
      <c r="BC22" s="56"/>
      <c r="BD22" s="147"/>
      <c r="BE22" s="361"/>
      <c r="BF22" s="79">
        <f t="shared" ref="BF22:BF28" si="90">IF(BH$1="Rejected",AY22,IF(BI22="",AY22,SUM(AY22,BI22)))</f>
        <v>0</v>
      </c>
      <c r="BG22" s="79">
        <f t="shared" ref="BG22:BG28" si="91">IF(BH$1="Rejected",AZ22,IF(BJ22="",AZ22,SUM(AZ22,BJ22)))</f>
        <v>0</v>
      </c>
      <c r="BH22" s="110">
        <f t="shared" ref="BH22:BH28" si="92">IF(BF$1="","",SUM(BF22:BG22))</f>
        <v>0</v>
      </c>
      <c r="BI22" s="56"/>
      <c r="BJ22" s="56"/>
      <c r="BK22" s="147"/>
      <c r="BL22" s="361"/>
      <c r="BM22" s="79">
        <f t="shared" ref="BM22:BM28" si="93">IF(BO$1="Rejected",BF22,IF(BP22="",BF22,SUM(BF22,BP22)))</f>
        <v>0</v>
      </c>
      <c r="BN22" s="79">
        <f t="shared" ref="BN22:BN28" si="94">IF(BO$1="Rejected",BG22,IF(BQ22="",BG22,SUM(BG22,BQ22)))</f>
        <v>0</v>
      </c>
      <c r="BO22" s="110">
        <f t="shared" ref="BO22:BO28" si="95">IF(BM$1="","",SUM(BM22:BN22))</f>
        <v>0</v>
      </c>
      <c r="BP22" s="56"/>
      <c r="BQ22" s="56"/>
      <c r="BR22" s="147"/>
      <c r="BS22" s="361"/>
      <c r="BT22" s="79">
        <f t="shared" ref="BT22:BT28" si="96">IF(BV$1="Rejected",BM22,IF(BW22="",BM22,SUM(BM22,BW22)))</f>
        <v>0</v>
      </c>
      <c r="BU22" s="79">
        <f t="shared" ref="BU22:BU28" si="97">IF(BV$1="Rejected",BN22,IF(BX22="",BN22,SUM(BN22,BX22)))</f>
        <v>0</v>
      </c>
      <c r="BV22" s="110">
        <f t="shared" ref="BV22:BV28" si="98">IF(BT$1="","",SUM(BT22:BU22))</f>
        <v>0</v>
      </c>
      <c r="BW22" s="56"/>
      <c r="BX22" s="56"/>
      <c r="BY22" s="147"/>
      <c r="BZ22" s="361"/>
      <c r="CA22" s="79">
        <f t="shared" ref="CA22:CA28" si="99">IF(CC$1="Rejected",BT22,IF(CD22="",BT22,SUM(BT22,CD22)))</f>
        <v>0</v>
      </c>
      <c r="CB22" s="79">
        <f t="shared" ref="CB22:CB28" si="100">IF(CC$1="Rejected",BU22,IF(CE22="",BU22,SUM(BU22,CE22)))</f>
        <v>0</v>
      </c>
      <c r="CC22" s="110">
        <f t="shared" ref="CC22:CC28" si="101">IF(CA$1="","",SUM(CA22:CB22))</f>
        <v>0</v>
      </c>
      <c r="CD22" s="56"/>
      <c r="CE22" s="56"/>
      <c r="CF22" s="147"/>
      <c r="CG22" s="361"/>
      <c r="CH22" s="79">
        <f t="shared" ref="CH22:CH28" si="102">IF(CJ$1="Rejected",CA22,IF(CK22="",CA22,SUM(CA22,CK22)))</f>
        <v>0</v>
      </c>
      <c r="CI22" s="79">
        <f t="shared" ref="CI22:CI28" si="103">IF(CJ$1="Rejected",CB22,IF(CL22="",CB22,SUM(CB22,CL22)))</f>
        <v>0</v>
      </c>
      <c r="CJ22" s="110">
        <f t="shared" ref="CJ22:CJ28" si="104">IF(CH$1="","",SUM(CH22:CI22))</f>
        <v>0</v>
      </c>
      <c r="CK22" s="56"/>
      <c r="CL22" s="56"/>
      <c r="CM22" s="147"/>
      <c r="CN22" s="361"/>
      <c r="CO22" s="79">
        <f t="shared" ref="CO22:CO28" si="105">IF(CQ$1="Rejected",CH22,IF(CR22="",CH22,SUM(CH22,CR22)))</f>
        <v>0</v>
      </c>
      <c r="CP22" s="79">
        <f t="shared" ref="CP22:CP28" si="106">IF(CQ$1="Rejected",CI22,IF(CS22="",CI22,SUM(CI22,CS22)))</f>
        <v>0</v>
      </c>
      <c r="CQ22" s="110">
        <f t="shared" ref="CQ22:CQ28" si="107">IF(CO$1="","",SUM(CO22:CP22))</f>
        <v>0</v>
      </c>
      <c r="CR22" s="56"/>
      <c r="CS22" s="56"/>
      <c r="CT22" s="147"/>
      <c r="CU22" s="361"/>
      <c r="CV22" s="79">
        <f t="shared" ref="CV22:CV28" si="108">IF(CX$1="Rejected",CO22,IF(CY22="",CO22,SUM(CO22,CY22)))</f>
        <v>0</v>
      </c>
      <c r="CW22" s="79">
        <f t="shared" ref="CW22:CW28" si="109">IF(CX$1="Rejected",CP22,IF(CZ22="",CP22,SUM(CP22,CZ22)))</f>
        <v>0</v>
      </c>
      <c r="CX22" s="110">
        <f t="shared" ref="CX22:CX28" si="110">IF(CV$1="","",SUM(CV22:CW22))</f>
        <v>0</v>
      </c>
      <c r="CY22" s="56"/>
      <c r="CZ22" s="56"/>
      <c r="DA22" s="147"/>
      <c r="DB22" s="361"/>
      <c r="DC22" s="79">
        <f t="shared" ref="DC22:DC28" si="111">IF(DE$1="Rejected",CV22,IF(DF22="",CV22,SUM(CV22,DF22)))</f>
        <v>0</v>
      </c>
      <c r="DD22" s="79">
        <f t="shared" ref="DD22:DD28" si="112">IF(DE$1="Rejected",CW22,IF(DG22="",CW22,SUM(CW22,DG22)))</f>
        <v>0</v>
      </c>
      <c r="DE22" s="110">
        <f t="shared" ref="DE22:DE28" si="113">IF(DC$1="","",SUM(DC22:DD22))</f>
        <v>0</v>
      </c>
      <c r="DF22" s="56"/>
      <c r="DG22" s="56"/>
      <c r="DH22" s="147"/>
      <c r="DI22" s="361"/>
      <c r="DJ22" s="79">
        <f t="shared" ref="DJ22:DJ28" si="114">IF(DL$1="Rejected",DC22,IF(DM22="",DC22,SUM(DC22,DM22)))</f>
        <v>0</v>
      </c>
      <c r="DK22" s="79">
        <f t="shared" ref="DK22:DK28" si="115">IF(DL$1="Rejected",DD22,IF(DN22="",DD22,SUM(DD22,DN22)))</f>
        <v>0</v>
      </c>
      <c r="DL22" s="110">
        <f t="shared" ref="DL22:DL28" si="116">IF(DJ$1="","",SUM(DJ22:DK22))</f>
        <v>0</v>
      </c>
      <c r="DM22" s="56"/>
      <c r="DN22" s="56"/>
      <c r="DO22" s="147"/>
      <c r="DP22" s="361"/>
      <c r="DQ22" s="79">
        <f t="shared" ref="DQ22:DQ28" si="117">IF(DS$1="Rejected",DJ22,IF(DT22="",DJ22,SUM(DJ22,DT22)))</f>
        <v>0</v>
      </c>
      <c r="DR22" s="79">
        <f t="shared" ref="DR22:DR28" si="118">IF(DS$1="Rejected",DK22,IF(DU22="",DK22,SUM(DK22,DU22)))</f>
        <v>0</v>
      </c>
      <c r="DS22" s="110">
        <f t="shared" ref="DS22:DS28" si="119">IF(DQ$1="","",SUM(DQ22:DR22))</f>
        <v>0</v>
      </c>
      <c r="DT22" s="56"/>
      <c r="DU22" s="56"/>
      <c r="DV22" s="147"/>
    </row>
    <row r="23" spans="1:126" x14ac:dyDescent="0.2">
      <c r="A23" s="222" t="s">
        <v>236</v>
      </c>
      <c r="B23" s="56"/>
      <c r="C23" s="56"/>
      <c r="D23" s="110">
        <f t="shared" si="68"/>
        <v>0</v>
      </c>
      <c r="E23" s="148" t="s">
        <v>36</v>
      </c>
      <c r="F23" s="18" t="s">
        <v>280</v>
      </c>
      <c r="G23" s="18"/>
      <c r="H23" s="361" t="s">
        <v>382</v>
      </c>
      <c r="I23" s="79">
        <f t="shared" si="69"/>
        <v>0</v>
      </c>
      <c r="J23" s="79">
        <f t="shared" si="70"/>
        <v>0</v>
      </c>
      <c r="K23" s="110">
        <f t="shared" si="71"/>
        <v>0</v>
      </c>
      <c r="L23" s="56"/>
      <c r="M23" s="56"/>
      <c r="N23" s="148"/>
      <c r="O23" s="361" t="s">
        <v>382</v>
      </c>
      <c r="P23" s="79">
        <f t="shared" si="72"/>
        <v>0</v>
      </c>
      <c r="Q23" s="79">
        <f t="shared" si="73"/>
        <v>0</v>
      </c>
      <c r="R23" s="110">
        <f t="shared" si="74"/>
        <v>0</v>
      </c>
      <c r="S23" s="56"/>
      <c r="T23" s="56"/>
      <c r="U23" s="148"/>
      <c r="V23" s="361"/>
      <c r="W23" s="79">
        <f t="shared" si="75"/>
        <v>0</v>
      </c>
      <c r="X23" s="79">
        <f t="shared" si="76"/>
        <v>0</v>
      </c>
      <c r="Y23" s="110">
        <f t="shared" si="77"/>
        <v>0</v>
      </c>
      <c r="Z23" s="56"/>
      <c r="AA23" s="56"/>
      <c r="AB23" s="148"/>
      <c r="AC23" s="361"/>
      <c r="AD23" s="79">
        <f t="shared" si="78"/>
        <v>0</v>
      </c>
      <c r="AE23" s="79">
        <f t="shared" si="79"/>
        <v>0</v>
      </c>
      <c r="AF23" s="110">
        <f t="shared" si="80"/>
        <v>0</v>
      </c>
      <c r="AG23" s="56"/>
      <c r="AH23" s="56"/>
      <c r="AI23" s="148"/>
      <c r="AJ23" s="361"/>
      <c r="AK23" s="79">
        <f t="shared" si="81"/>
        <v>0</v>
      </c>
      <c r="AL23" s="79">
        <f t="shared" si="82"/>
        <v>0</v>
      </c>
      <c r="AM23" s="110">
        <f t="shared" si="83"/>
        <v>0</v>
      </c>
      <c r="AN23" s="56"/>
      <c r="AO23" s="56"/>
      <c r="AP23" s="148"/>
      <c r="AQ23" s="361"/>
      <c r="AR23" s="79">
        <f t="shared" si="84"/>
        <v>0</v>
      </c>
      <c r="AS23" s="79">
        <f t="shared" si="85"/>
        <v>0</v>
      </c>
      <c r="AT23" s="110">
        <f t="shared" si="86"/>
        <v>0</v>
      </c>
      <c r="AU23" s="56"/>
      <c r="AV23" s="56"/>
      <c r="AW23" s="148"/>
      <c r="AX23" s="361"/>
      <c r="AY23" s="79">
        <f t="shared" si="87"/>
        <v>0</v>
      </c>
      <c r="AZ23" s="79">
        <f t="shared" si="88"/>
        <v>0</v>
      </c>
      <c r="BA23" s="110">
        <f t="shared" si="89"/>
        <v>0</v>
      </c>
      <c r="BB23" s="56"/>
      <c r="BC23" s="56"/>
      <c r="BD23" s="148"/>
      <c r="BE23" s="361"/>
      <c r="BF23" s="79">
        <f t="shared" si="90"/>
        <v>0</v>
      </c>
      <c r="BG23" s="79">
        <f t="shared" si="91"/>
        <v>0</v>
      </c>
      <c r="BH23" s="110">
        <f t="shared" si="92"/>
        <v>0</v>
      </c>
      <c r="BI23" s="56"/>
      <c r="BJ23" s="56"/>
      <c r="BK23" s="148"/>
      <c r="BL23" s="361"/>
      <c r="BM23" s="79">
        <f t="shared" si="93"/>
        <v>0</v>
      </c>
      <c r="BN23" s="79">
        <f t="shared" si="94"/>
        <v>0</v>
      </c>
      <c r="BO23" s="110">
        <f t="shared" si="95"/>
        <v>0</v>
      </c>
      <c r="BP23" s="56"/>
      <c r="BQ23" s="56"/>
      <c r="BR23" s="148"/>
      <c r="BS23" s="361"/>
      <c r="BT23" s="79">
        <f t="shared" si="96"/>
        <v>0</v>
      </c>
      <c r="BU23" s="79">
        <f t="shared" si="97"/>
        <v>0</v>
      </c>
      <c r="BV23" s="110">
        <f t="shared" si="98"/>
        <v>0</v>
      </c>
      <c r="BW23" s="56"/>
      <c r="BX23" s="56"/>
      <c r="BY23" s="148"/>
      <c r="BZ23" s="361"/>
      <c r="CA23" s="79">
        <f t="shared" si="99"/>
        <v>0</v>
      </c>
      <c r="CB23" s="79">
        <f t="shared" si="100"/>
        <v>0</v>
      </c>
      <c r="CC23" s="110">
        <f t="shared" si="101"/>
        <v>0</v>
      </c>
      <c r="CD23" s="56"/>
      <c r="CE23" s="56"/>
      <c r="CF23" s="148"/>
      <c r="CG23" s="361"/>
      <c r="CH23" s="79">
        <f t="shared" si="102"/>
        <v>0</v>
      </c>
      <c r="CI23" s="79">
        <f t="shared" si="103"/>
        <v>0</v>
      </c>
      <c r="CJ23" s="110">
        <f t="shared" si="104"/>
        <v>0</v>
      </c>
      <c r="CK23" s="56"/>
      <c r="CL23" s="56"/>
      <c r="CM23" s="148"/>
      <c r="CN23" s="361"/>
      <c r="CO23" s="79">
        <f t="shared" si="105"/>
        <v>0</v>
      </c>
      <c r="CP23" s="79">
        <f t="shared" si="106"/>
        <v>0</v>
      </c>
      <c r="CQ23" s="110">
        <f t="shared" si="107"/>
        <v>0</v>
      </c>
      <c r="CR23" s="56"/>
      <c r="CS23" s="56"/>
      <c r="CT23" s="148"/>
      <c r="CU23" s="361"/>
      <c r="CV23" s="79">
        <f t="shared" si="108"/>
        <v>0</v>
      </c>
      <c r="CW23" s="79">
        <f t="shared" si="109"/>
        <v>0</v>
      </c>
      <c r="CX23" s="110">
        <f t="shared" si="110"/>
        <v>0</v>
      </c>
      <c r="CY23" s="56"/>
      <c r="CZ23" s="56"/>
      <c r="DA23" s="148"/>
      <c r="DB23" s="361"/>
      <c r="DC23" s="79">
        <f t="shared" si="111"/>
        <v>0</v>
      </c>
      <c r="DD23" s="79">
        <f t="shared" si="112"/>
        <v>0</v>
      </c>
      <c r="DE23" s="110">
        <f t="shared" si="113"/>
        <v>0</v>
      </c>
      <c r="DF23" s="56"/>
      <c r="DG23" s="56"/>
      <c r="DH23" s="148"/>
      <c r="DI23" s="361"/>
      <c r="DJ23" s="79">
        <f t="shared" si="114"/>
        <v>0</v>
      </c>
      <c r="DK23" s="79">
        <f t="shared" si="115"/>
        <v>0</v>
      </c>
      <c r="DL23" s="110">
        <f t="shared" si="116"/>
        <v>0</v>
      </c>
      <c r="DM23" s="56"/>
      <c r="DN23" s="56"/>
      <c r="DO23" s="148"/>
      <c r="DP23" s="361"/>
      <c r="DQ23" s="79">
        <f t="shared" si="117"/>
        <v>0</v>
      </c>
      <c r="DR23" s="79">
        <f t="shared" si="118"/>
        <v>0</v>
      </c>
      <c r="DS23" s="110">
        <f t="shared" si="119"/>
        <v>0</v>
      </c>
      <c r="DT23" s="56"/>
      <c r="DU23" s="56"/>
      <c r="DV23" s="148"/>
    </row>
    <row r="24" spans="1:126" x14ac:dyDescent="0.2">
      <c r="A24" s="121" t="s">
        <v>273</v>
      </c>
      <c r="B24" s="56"/>
      <c r="C24" s="56"/>
      <c r="D24" s="110">
        <f t="shared" si="68"/>
        <v>0</v>
      </c>
      <c r="E24" s="148"/>
      <c r="F24" s="22" t="s">
        <v>281</v>
      </c>
      <c r="G24" s="22"/>
      <c r="H24" s="361" t="s">
        <v>382</v>
      </c>
      <c r="I24" s="79">
        <f t="shared" si="69"/>
        <v>0</v>
      </c>
      <c r="J24" s="79">
        <f t="shared" si="70"/>
        <v>0</v>
      </c>
      <c r="K24" s="110">
        <f t="shared" si="71"/>
        <v>0</v>
      </c>
      <c r="L24" s="56"/>
      <c r="M24" s="56"/>
      <c r="N24" s="148"/>
      <c r="O24" s="361" t="s">
        <v>382</v>
      </c>
      <c r="P24" s="79">
        <f t="shared" si="72"/>
        <v>0</v>
      </c>
      <c r="Q24" s="79">
        <f t="shared" si="73"/>
        <v>0</v>
      </c>
      <c r="R24" s="110">
        <f t="shared" si="74"/>
        <v>0</v>
      </c>
      <c r="S24" s="56"/>
      <c r="T24" s="56"/>
      <c r="U24" s="148"/>
      <c r="V24" s="361"/>
      <c r="W24" s="79">
        <f t="shared" si="75"/>
        <v>0</v>
      </c>
      <c r="X24" s="79">
        <f t="shared" si="76"/>
        <v>0</v>
      </c>
      <c r="Y24" s="110">
        <f t="shared" si="77"/>
        <v>0</v>
      </c>
      <c r="Z24" s="56"/>
      <c r="AA24" s="56"/>
      <c r="AB24" s="148"/>
      <c r="AC24" s="361"/>
      <c r="AD24" s="79">
        <f t="shared" si="78"/>
        <v>0</v>
      </c>
      <c r="AE24" s="79">
        <f t="shared" si="79"/>
        <v>0</v>
      </c>
      <c r="AF24" s="110">
        <f t="shared" si="80"/>
        <v>0</v>
      </c>
      <c r="AG24" s="56"/>
      <c r="AH24" s="56"/>
      <c r="AI24" s="148"/>
      <c r="AJ24" s="361"/>
      <c r="AK24" s="79">
        <f t="shared" si="81"/>
        <v>0</v>
      </c>
      <c r="AL24" s="79">
        <f t="shared" si="82"/>
        <v>0</v>
      </c>
      <c r="AM24" s="110">
        <f t="shared" si="83"/>
        <v>0</v>
      </c>
      <c r="AN24" s="56"/>
      <c r="AO24" s="56"/>
      <c r="AP24" s="148"/>
      <c r="AQ24" s="361"/>
      <c r="AR24" s="79">
        <f t="shared" si="84"/>
        <v>0</v>
      </c>
      <c r="AS24" s="79">
        <f t="shared" si="85"/>
        <v>0</v>
      </c>
      <c r="AT24" s="110">
        <f t="shared" si="86"/>
        <v>0</v>
      </c>
      <c r="AU24" s="56"/>
      <c r="AV24" s="56"/>
      <c r="AW24" s="148"/>
      <c r="AX24" s="361"/>
      <c r="AY24" s="79">
        <f t="shared" si="87"/>
        <v>0</v>
      </c>
      <c r="AZ24" s="79">
        <f t="shared" si="88"/>
        <v>0</v>
      </c>
      <c r="BA24" s="110">
        <f t="shared" si="89"/>
        <v>0</v>
      </c>
      <c r="BB24" s="56"/>
      <c r="BC24" s="56"/>
      <c r="BD24" s="148"/>
      <c r="BE24" s="361"/>
      <c r="BF24" s="79">
        <f t="shared" si="90"/>
        <v>0</v>
      </c>
      <c r="BG24" s="79">
        <f t="shared" si="91"/>
        <v>0</v>
      </c>
      <c r="BH24" s="110">
        <f t="shared" si="92"/>
        <v>0</v>
      </c>
      <c r="BI24" s="56"/>
      <c r="BJ24" s="56"/>
      <c r="BK24" s="148"/>
      <c r="BL24" s="361"/>
      <c r="BM24" s="79">
        <f t="shared" si="93"/>
        <v>0</v>
      </c>
      <c r="BN24" s="79">
        <f t="shared" si="94"/>
        <v>0</v>
      </c>
      <c r="BO24" s="110">
        <f t="shared" si="95"/>
        <v>0</v>
      </c>
      <c r="BP24" s="56"/>
      <c r="BQ24" s="56"/>
      <c r="BR24" s="148"/>
      <c r="BS24" s="361"/>
      <c r="BT24" s="79">
        <f t="shared" si="96"/>
        <v>0</v>
      </c>
      <c r="BU24" s="79">
        <f t="shared" si="97"/>
        <v>0</v>
      </c>
      <c r="BV24" s="110">
        <f t="shared" si="98"/>
        <v>0</v>
      </c>
      <c r="BW24" s="56"/>
      <c r="BX24" s="56"/>
      <c r="BY24" s="148"/>
      <c r="BZ24" s="361"/>
      <c r="CA24" s="79">
        <f t="shared" si="99"/>
        <v>0</v>
      </c>
      <c r="CB24" s="79">
        <f t="shared" si="100"/>
        <v>0</v>
      </c>
      <c r="CC24" s="110">
        <f t="shared" si="101"/>
        <v>0</v>
      </c>
      <c r="CD24" s="56"/>
      <c r="CE24" s="56"/>
      <c r="CF24" s="148"/>
      <c r="CG24" s="361"/>
      <c r="CH24" s="79">
        <f t="shared" si="102"/>
        <v>0</v>
      </c>
      <c r="CI24" s="79">
        <f t="shared" si="103"/>
        <v>0</v>
      </c>
      <c r="CJ24" s="110">
        <f t="shared" si="104"/>
        <v>0</v>
      </c>
      <c r="CK24" s="56"/>
      <c r="CL24" s="56"/>
      <c r="CM24" s="148"/>
      <c r="CN24" s="361"/>
      <c r="CO24" s="79">
        <f t="shared" si="105"/>
        <v>0</v>
      </c>
      <c r="CP24" s="79">
        <f t="shared" si="106"/>
        <v>0</v>
      </c>
      <c r="CQ24" s="110">
        <f t="shared" si="107"/>
        <v>0</v>
      </c>
      <c r="CR24" s="56"/>
      <c r="CS24" s="56"/>
      <c r="CT24" s="148"/>
      <c r="CU24" s="361"/>
      <c r="CV24" s="79">
        <f t="shared" si="108"/>
        <v>0</v>
      </c>
      <c r="CW24" s="79">
        <f t="shared" si="109"/>
        <v>0</v>
      </c>
      <c r="CX24" s="110">
        <f t="shared" si="110"/>
        <v>0</v>
      </c>
      <c r="CY24" s="56"/>
      <c r="CZ24" s="56"/>
      <c r="DA24" s="148"/>
      <c r="DB24" s="361"/>
      <c r="DC24" s="79">
        <f t="shared" si="111"/>
        <v>0</v>
      </c>
      <c r="DD24" s="79">
        <f t="shared" si="112"/>
        <v>0</v>
      </c>
      <c r="DE24" s="110">
        <f t="shared" si="113"/>
        <v>0</v>
      </c>
      <c r="DF24" s="56"/>
      <c r="DG24" s="56"/>
      <c r="DH24" s="148"/>
      <c r="DI24" s="361"/>
      <c r="DJ24" s="79">
        <f t="shared" si="114"/>
        <v>0</v>
      </c>
      <c r="DK24" s="79">
        <f t="shared" si="115"/>
        <v>0</v>
      </c>
      <c r="DL24" s="110">
        <f t="shared" si="116"/>
        <v>0</v>
      </c>
      <c r="DM24" s="56"/>
      <c r="DN24" s="56"/>
      <c r="DO24" s="148"/>
      <c r="DP24" s="361"/>
      <c r="DQ24" s="79">
        <f t="shared" si="117"/>
        <v>0</v>
      </c>
      <c r="DR24" s="79">
        <f t="shared" si="118"/>
        <v>0</v>
      </c>
      <c r="DS24" s="110">
        <f t="shared" si="119"/>
        <v>0</v>
      </c>
      <c r="DT24" s="56"/>
      <c r="DU24" s="56"/>
      <c r="DV24" s="148"/>
    </row>
    <row r="25" spans="1:126" x14ac:dyDescent="0.2">
      <c r="A25" s="121" t="s">
        <v>142</v>
      </c>
      <c r="B25" s="56"/>
      <c r="C25" s="56"/>
      <c r="D25" s="110">
        <f t="shared" si="68"/>
        <v>0</v>
      </c>
      <c r="E25" s="148"/>
      <c r="F25" s="18" t="s">
        <v>252</v>
      </c>
      <c r="G25" s="18"/>
      <c r="H25" s="361" t="s">
        <v>382</v>
      </c>
      <c r="I25" s="79">
        <f t="shared" si="69"/>
        <v>0</v>
      </c>
      <c r="J25" s="79">
        <f t="shared" si="70"/>
        <v>0</v>
      </c>
      <c r="K25" s="110">
        <f t="shared" si="71"/>
        <v>0</v>
      </c>
      <c r="L25" s="56"/>
      <c r="M25" s="56"/>
      <c r="N25" s="148"/>
      <c r="O25" s="361" t="s">
        <v>382</v>
      </c>
      <c r="P25" s="79">
        <f t="shared" si="72"/>
        <v>0</v>
      </c>
      <c r="Q25" s="79">
        <f t="shared" si="73"/>
        <v>0</v>
      </c>
      <c r="R25" s="110">
        <f t="shared" si="74"/>
        <v>0</v>
      </c>
      <c r="S25" s="56"/>
      <c r="T25" s="56"/>
      <c r="U25" s="148"/>
      <c r="V25" s="361"/>
      <c r="W25" s="79">
        <f t="shared" si="75"/>
        <v>0</v>
      </c>
      <c r="X25" s="79">
        <f t="shared" si="76"/>
        <v>0</v>
      </c>
      <c r="Y25" s="110">
        <f t="shared" si="77"/>
        <v>0</v>
      </c>
      <c r="Z25" s="56"/>
      <c r="AA25" s="56"/>
      <c r="AB25" s="148"/>
      <c r="AC25" s="361"/>
      <c r="AD25" s="79">
        <f t="shared" si="78"/>
        <v>0</v>
      </c>
      <c r="AE25" s="79">
        <f t="shared" si="79"/>
        <v>0</v>
      </c>
      <c r="AF25" s="110">
        <f t="shared" si="80"/>
        <v>0</v>
      </c>
      <c r="AG25" s="56"/>
      <c r="AH25" s="56"/>
      <c r="AI25" s="148"/>
      <c r="AJ25" s="361"/>
      <c r="AK25" s="79">
        <f t="shared" si="81"/>
        <v>0</v>
      </c>
      <c r="AL25" s="79">
        <f t="shared" si="82"/>
        <v>0</v>
      </c>
      <c r="AM25" s="110">
        <f t="shared" si="83"/>
        <v>0</v>
      </c>
      <c r="AN25" s="56"/>
      <c r="AO25" s="56"/>
      <c r="AP25" s="148"/>
      <c r="AQ25" s="361"/>
      <c r="AR25" s="79">
        <f t="shared" si="84"/>
        <v>0</v>
      </c>
      <c r="AS25" s="79">
        <f t="shared" si="85"/>
        <v>0</v>
      </c>
      <c r="AT25" s="110">
        <f t="shared" si="86"/>
        <v>0</v>
      </c>
      <c r="AU25" s="56"/>
      <c r="AV25" s="56"/>
      <c r="AW25" s="148"/>
      <c r="AX25" s="361"/>
      <c r="AY25" s="79">
        <f t="shared" si="87"/>
        <v>0</v>
      </c>
      <c r="AZ25" s="79">
        <f t="shared" si="88"/>
        <v>0</v>
      </c>
      <c r="BA25" s="110">
        <f t="shared" si="89"/>
        <v>0</v>
      </c>
      <c r="BB25" s="56"/>
      <c r="BC25" s="56"/>
      <c r="BD25" s="148"/>
      <c r="BE25" s="361"/>
      <c r="BF25" s="79">
        <f t="shared" si="90"/>
        <v>0</v>
      </c>
      <c r="BG25" s="79">
        <f t="shared" si="91"/>
        <v>0</v>
      </c>
      <c r="BH25" s="110">
        <f t="shared" si="92"/>
        <v>0</v>
      </c>
      <c r="BI25" s="56"/>
      <c r="BJ25" s="56"/>
      <c r="BK25" s="148"/>
      <c r="BL25" s="361"/>
      <c r="BM25" s="79">
        <f t="shared" si="93"/>
        <v>0</v>
      </c>
      <c r="BN25" s="79">
        <f t="shared" si="94"/>
        <v>0</v>
      </c>
      <c r="BO25" s="110">
        <f t="shared" si="95"/>
        <v>0</v>
      </c>
      <c r="BP25" s="56"/>
      <c r="BQ25" s="56"/>
      <c r="BR25" s="148"/>
      <c r="BS25" s="361"/>
      <c r="BT25" s="79">
        <f t="shared" si="96"/>
        <v>0</v>
      </c>
      <c r="BU25" s="79">
        <f t="shared" si="97"/>
        <v>0</v>
      </c>
      <c r="BV25" s="110">
        <f t="shared" si="98"/>
        <v>0</v>
      </c>
      <c r="BW25" s="56"/>
      <c r="BX25" s="56"/>
      <c r="BY25" s="148"/>
      <c r="BZ25" s="361"/>
      <c r="CA25" s="79">
        <f t="shared" si="99"/>
        <v>0</v>
      </c>
      <c r="CB25" s="79">
        <f t="shared" si="100"/>
        <v>0</v>
      </c>
      <c r="CC25" s="110">
        <f t="shared" si="101"/>
        <v>0</v>
      </c>
      <c r="CD25" s="56"/>
      <c r="CE25" s="56"/>
      <c r="CF25" s="148"/>
      <c r="CG25" s="361"/>
      <c r="CH25" s="79">
        <f t="shared" si="102"/>
        <v>0</v>
      </c>
      <c r="CI25" s="79">
        <f t="shared" si="103"/>
        <v>0</v>
      </c>
      <c r="CJ25" s="110">
        <f t="shared" si="104"/>
        <v>0</v>
      </c>
      <c r="CK25" s="56"/>
      <c r="CL25" s="56"/>
      <c r="CM25" s="148"/>
      <c r="CN25" s="361"/>
      <c r="CO25" s="79">
        <f t="shared" si="105"/>
        <v>0</v>
      </c>
      <c r="CP25" s="79">
        <f t="shared" si="106"/>
        <v>0</v>
      </c>
      <c r="CQ25" s="110">
        <f t="shared" si="107"/>
        <v>0</v>
      </c>
      <c r="CR25" s="56"/>
      <c r="CS25" s="56"/>
      <c r="CT25" s="148"/>
      <c r="CU25" s="361"/>
      <c r="CV25" s="79">
        <f t="shared" si="108"/>
        <v>0</v>
      </c>
      <c r="CW25" s="79">
        <f t="shared" si="109"/>
        <v>0</v>
      </c>
      <c r="CX25" s="110">
        <f t="shared" si="110"/>
        <v>0</v>
      </c>
      <c r="CY25" s="56"/>
      <c r="CZ25" s="56"/>
      <c r="DA25" s="148"/>
      <c r="DB25" s="361"/>
      <c r="DC25" s="79">
        <f t="shared" si="111"/>
        <v>0</v>
      </c>
      <c r="DD25" s="79">
        <f t="shared" si="112"/>
        <v>0</v>
      </c>
      <c r="DE25" s="110">
        <f t="shared" si="113"/>
        <v>0</v>
      </c>
      <c r="DF25" s="56"/>
      <c r="DG25" s="56"/>
      <c r="DH25" s="148"/>
      <c r="DI25" s="361"/>
      <c r="DJ25" s="79">
        <f t="shared" si="114"/>
        <v>0</v>
      </c>
      <c r="DK25" s="79">
        <f t="shared" si="115"/>
        <v>0</v>
      </c>
      <c r="DL25" s="110">
        <f t="shared" si="116"/>
        <v>0</v>
      </c>
      <c r="DM25" s="56"/>
      <c r="DN25" s="56"/>
      <c r="DO25" s="148"/>
      <c r="DP25" s="361"/>
      <c r="DQ25" s="79">
        <f t="shared" si="117"/>
        <v>0</v>
      </c>
      <c r="DR25" s="79">
        <f t="shared" si="118"/>
        <v>0</v>
      </c>
      <c r="DS25" s="110">
        <f t="shared" si="119"/>
        <v>0</v>
      </c>
      <c r="DT25" s="56"/>
      <c r="DU25" s="56"/>
      <c r="DV25" s="148"/>
    </row>
    <row r="26" spans="1:126" x14ac:dyDescent="0.2">
      <c r="A26" s="121" t="s">
        <v>142</v>
      </c>
      <c r="B26" s="56"/>
      <c r="C26" s="56"/>
      <c r="D26" s="110">
        <f t="shared" si="68"/>
        <v>0</v>
      </c>
      <c r="E26" s="148"/>
      <c r="F26" s="18" t="s">
        <v>252</v>
      </c>
      <c r="G26" s="18"/>
      <c r="H26" s="361" t="s">
        <v>382</v>
      </c>
      <c r="I26" s="79">
        <f t="shared" si="69"/>
        <v>0</v>
      </c>
      <c r="J26" s="79">
        <f t="shared" si="70"/>
        <v>0</v>
      </c>
      <c r="K26" s="110">
        <f t="shared" si="71"/>
        <v>0</v>
      </c>
      <c r="L26" s="56"/>
      <c r="M26" s="56"/>
      <c r="N26" s="148"/>
      <c r="O26" s="361" t="s">
        <v>382</v>
      </c>
      <c r="P26" s="79">
        <f t="shared" si="72"/>
        <v>0</v>
      </c>
      <c r="Q26" s="79">
        <f t="shared" si="73"/>
        <v>0</v>
      </c>
      <c r="R26" s="110">
        <f t="shared" si="74"/>
        <v>0</v>
      </c>
      <c r="S26" s="56"/>
      <c r="T26" s="56"/>
      <c r="U26" s="148"/>
      <c r="V26" s="361"/>
      <c r="W26" s="79">
        <f t="shared" si="75"/>
        <v>0</v>
      </c>
      <c r="X26" s="79">
        <f t="shared" si="76"/>
        <v>0</v>
      </c>
      <c r="Y26" s="110">
        <f t="shared" si="77"/>
        <v>0</v>
      </c>
      <c r="Z26" s="56"/>
      <c r="AA26" s="56"/>
      <c r="AB26" s="148"/>
      <c r="AC26" s="361"/>
      <c r="AD26" s="79">
        <f t="shared" si="78"/>
        <v>0</v>
      </c>
      <c r="AE26" s="79">
        <f t="shared" si="79"/>
        <v>0</v>
      </c>
      <c r="AF26" s="110">
        <f t="shared" si="80"/>
        <v>0</v>
      </c>
      <c r="AG26" s="56"/>
      <c r="AH26" s="56"/>
      <c r="AI26" s="148"/>
      <c r="AJ26" s="361"/>
      <c r="AK26" s="79">
        <f t="shared" si="81"/>
        <v>0</v>
      </c>
      <c r="AL26" s="79">
        <f t="shared" si="82"/>
        <v>0</v>
      </c>
      <c r="AM26" s="110">
        <f t="shared" si="83"/>
        <v>0</v>
      </c>
      <c r="AN26" s="56"/>
      <c r="AO26" s="56"/>
      <c r="AP26" s="148"/>
      <c r="AQ26" s="361"/>
      <c r="AR26" s="79">
        <f t="shared" si="84"/>
        <v>0</v>
      </c>
      <c r="AS26" s="79">
        <f t="shared" si="85"/>
        <v>0</v>
      </c>
      <c r="AT26" s="110">
        <f t="shared" si="86"/>
        <v>0</v>
      </c>
      <c r="AU26" s="56"/>
      <c r="AV26" s="56"/>
      <c r="AW26" s="148"/>
      <c r="AX26" s="361"/>
      <c r="AY26" s="79">
        <f t="shared" si="87"/>
        <v>0</v>
      </c>
      <c r="AZ26" s="79">
        <f t="shared" si="88"/>
        <v>0</v>
      </c>
      <c r="BA26" s="110">
        <f t="shared" si="89"/>
        <v>0</v>
      </c>
      <c r="BB26" s="56"/>
      <c r="BC26" s="56"/>
      <c r="BD26" s="148"/>
      <c r="BE26" s="361"/>
      <c r="BF26" s="79">
        <f t="shared" si="90"/>
        <v>0</v>
      </c>
      <c r="BG26" s="79">
        <f t="shared" si="91"/>
        <v>0</v>
      </c>
      <c r="BH26" s="110">
        <f t="shared" si="92"/>
        <v>0</v>
      </c>
      <c r="BI26" s="56"/>
      <c r="BJ26" s="56"/>
      <c r="BK26" s="148"/>
      <c r="BL26" s="361"/>
      <c r="BM26" s="79">
        <f t="shared" si="93"/>
        <v>0</v>
      </c>
      <c r="BN26" s="79">
        <f t="shared" si="94"/>
        <v>0</v>
      </c>
      <c r="BO26" s="110">
        <f t="shared" si="95"/>
        <v>0</v>
      </c>
      <c r="BP26" s="56"/>
      <c r="BQ26" s="56"/>
      <c r="BR26" s="148"/>
      <c r="BS26" s="361"/>
      <c r="BT26" s="79">
        <f t="shared" si="96"/>
        <v>0</v>
      </c>
      <c r="BU26" s="79">
        <f t="shared" si="97"/>
        <v>0</v>
      </c>
      <c r="BV26" s="110">
        <f t="shared" si="98"/>
        <v>0</v>
      </c>
      <c r="BW26" s="56"/>
      <c r="BX26" s="56"/>
      <c r="BY26" s="148"/>
      <c r="BZ26" s="361"/>
      <c r="CA26" s="79">
        <f t="shared" si="99"/>
        <v>0</v>
      </c>
      <c r="CB26" s="79">
        <f t="shared" si="100"/>
        <v>0</v>
      </c>
      <c r="CC26" s="110">
        <f t="shared" si="101"/>
        <v>0</v>
      </c>
      <c r="CD26" s="56"/>
      <c r="CE26" s="56"/>
      <c r="CF26" s="148"/>
      <c r="CG26" s="361"/>
      <c r="CH26" s="79">
        <f t="shared" si="102"/>
        <v>0</v>
      </c>
      <c r="CI26" s="79">
        <f t="shared" si="103"/>
        <v>0</v>
      </c>
      <c r="CJ26" s="110">
        <f t="shared" si="104"/>
        <v>0</v>
      </c>
      <c r="CK26" s="56"/>
      <c r="CL26" s="56"/>
      <c r="CM26" s="148"/>
      <c r="CN26" s="361"/>
      <c r="CO26" s="79">
        <f t="shared" si="105"/>
        <v>0</v>
      </c>
      <c r="CP26" s="79">
        <f t="shared" si="106"/>
        <v>0</v>
      </c>
      <c r="CQ26" s="110">
        <f t="shared" si="107"/>
        <v>0</v>
      </c>
      <c r="CR26" s="56"/>
      <c r="CS26" s="56"/>
      <c r="CT26" s="148"/>
      <c r="CU26" s="361"/>
      <c r="CV26" s="79">
        <f t="shared" si="108"/>
        <v>0</v>
      </c>
      <c r="CW26" s="79">
        <f t="shared" si="109"/>
        <v>0</v>
      </c>
      <c r="CX26" s="110">
        <f t="shared" si="110"/>
        <v>0</v>
      </c>
      <c r="CY26" s="56"/>
      <c r="CZ26" s="56"/>
      <c r="DA26" s="148"/>
      <c r="DB26" s="361"/>
      <c r="DC26" s="79">
        <f t="shared" si="111"/>
        <v>0</v>
      </c>
      <c r="DD26" s="79">
        <f t="shared" si="112"/>
        <v>0</v>
      </c>
      <c r="DE26" s="110">
        <f t="shared" si="113"/>
        <v>0</v>
      </c>
      <c r="DF26" s="56"/>
      <c r="DG26" s="56"/>
      <c r="DH26" s="148"/>
      <c r="DI26" s="361"/>
      <c r="DJ26" s="79">
        <f t="shared" si="114"/>
        <v>0</v>
      </c>
      <c r="DK26" s="79">
        <f t="shared" si="115"/>
        <v>0</v>
      </c>
      <c r="DL26" s="110">
        <f t="shared" si="116"/>
        <v>0</v>
      </c>
      <c r="DM26" s="56"/>
      <c r="DN26" s="56"/>
      <c r="DO26" s="148"/>
      <c r="DP26" s="361"/>
      <c r="DQ26" s="79">
        <f t="shared" si="117"/>
        <v>0</v>
      </c>
      <c r="DR26" s="79">
        <f t="shared" si="118"/>
        <v>0</v>
      </c>
      <c r="DS26" s="110">
        <f t="shared" si="119"/>
        <v>0</v>
      </c>
      <c r="DT26" s="56"/>
      <c r="DU26" s="56"/>
      <c r="DV26" s="148"/>
    </row>
    <row r="27" spans="1:126" x14ac:dyDescent="0.2">
      <c r="A27" s="121" t="s">
        <v>142</v>
      </c>
      <c r="B27" s="56"/>
      <c r="C27" s="56"/>
      <c r="D27" s="110">
        <f t="shared" si="68"/>
        <v>0</v>
      </c>
      <c r="E27" s="148"/>
      <c r="F27" s="18" t="s">
        <v>252</v>
      </c>
      <c r="G27" s="18"/>
      <c r="H27" s="361" t="s">
        <v>382</v>
      </c>
      <c r="I27" s="79">
        <f t="shared" si="69"/>
        <v>0</v>
      </c>
      <c r="J27" s="79">
        <f t="shared" si="70"/>
        <v>0</v>
      </c>
      <c r="K27" s="110">
        <f t="shared" si="71"/>
        <v>0</v>
      </c>
      <c r="L27" s="56"/>
      <c r="M27" s="56"/>
      <c r="N27" s="148"/>
      <c r="O27" s="361" t="s">
        <v>382</v>
      </c>
      <c r="P27" s="79">
        <f t="shared" si="72"/>
        <v>0</v>
      </c>
      <c r="Q27" s="79">
        <f t="shared" si="73"/>
        <v>0</v>
      </c>
      <c r="R27" s="110">
        <f t="shared" si="74"/>
        <v>0</v>
      </c>
      <c r="S27" s="56"/>
      <c r="T27" s="56"/>
      <c r="U27" s="148"/>
      <c r="V27" s="361"/>
      <c r="W27" s="79">
        <f t="shared" si="75"/>
        <v>0</v>
      </c>
      <c r="X27" s="79">
        <f t="shared" si="76"/>
        <v>0</v>
      </c>
      <c r="Y27" s="110">
        <f t="shared" si="77"/>
        <v>0</v>
      </c>
      <c r="Z27" s="56"/>
      <c r="AA27" s="56"/>
      <c r="AB27" s="148"/>
      <c r="AC27" s="361"/>
      <c r="AD27" s="79">
        <f t="shared" si="78"/>
        <v>0</v>
      </c>
      <c r="AE27" s="79">
        <f t="shared" si="79"/>
        <v>0</v>
      </c>
      <c r="AF27" s="110">
        <f t="shared" si="80"/>
        <v>0</v>
      </c>
      <c r="AG27" s="56"/>
      <c r="AH27" s="56"/>
      <c r="AI27" s="148"/>
      <c r="AJ27" s="361"/>
      <c r="AK27" s="79">
        <f t="shared" si="81"/>
        <v>0</v>
      </c>
      <c r="AL27" s="79">
        <f t="shared" si="82"/>
        <v>0</v>
      </c>
      <c r="AM27" s="110">
        <f t="shared" si="83"/>
        <v>0</v>
      </c>
      <c r="AN27" s="56"/>
      <c r="AO27" s="56"/>
      <c r="AP27" s="148"/>
      <c r="AQ27" s="361"/>
      <c r="AR27" s="79">
        <f t="shared" si="84"/>
        <v>0</v>
      </c>
      <c r="AS27" s="79">
        <f t="shared" si="85"/>
        <v>0</v>
      </c>
      <c r="AT27" s="110">
        <f t="shared" si="86"/>
        <v>0</v>
      </c>
      <c r="AU27" s="56"/>
      <c r="AV27" s="56"/>
      <c r="AW27" s="148"/>
      <c r="AX27" s="361"/>
      <c r="AY27" s="79">
        <f t="shared" si="87"/>
        <v>0</v>
      </c>
      <c r="AZ27" s="79">
        <f t="shared" si="88"/>
        <v>0</v>
      </c>
      <c r="BA27" s="110">
        <f t="shared" si="89"/>
        <v>0</v>
      </c>
      <c r="BB27" s="56"/>
      <c r="BC27" s="56"/>
      <c r="BD27" s="148"/>
      <c r="BE27" s="361"/>
      <c r="BF27" s="79">
        <f t="shared" si="90"/>
        <v>0</v>
      </c>
      <c r="BG27" s="79">
        <f t="shared" si="91"/>
        <v>0</v>
      </c>
      <c r="BH27" s="110">
        <f t="shared" si="92"/>
        <v>0</v>
      </c>
      <c r="BI27" s="56"/>
      <c r="BJ27" s="56"/>
      <c r="BK27" s="148"/>
      <c r="BL27" s="361"/>
      <c r="BM27" s="79">
        <f t="shared" si="93"/>
        <v>0</v>
      </c>
      <c r="BN27" s="79">
        <f t="shared" si="94"/>
        <v>0</v>
      </c>
      <c r="BO27" s="110">
        <f t="shared" si="95"/>
        <v>0</v>
      </c>
      <c r="BP27" s="56"/>
      <c r="BQ27" s="56"/>
      <c r="BR27" s="148"/>
      <c r="BS27" s="361"/>
      <c r="BT27" s="79">
        <f t="shared" si="96"/>
        <v>0</v>
      </c>
      <c r="BU27" s="79">
        <f t="shared" si="97"/>
        <v>0</v>
      </c>
      <c r="BV27" s="110">
        <f t="shared" si="98"/>
        <v>0</v>
      </c>
      <c r="BW27" s="56"/>
      <c r="BX27" s="56"/>
      <c r="BY27" s="148"/>
      <c r="BZ27" s="361"/>
      <c r="CA27" s="79">
        <f t="shared" si="99"/>
        <v>0</v>
      </c>
      <c r="CB27" s="79">
        <f t="shared" si="100"/>
        <v>0</v>
      </c>
      <c r="CC27" s="110">
        <f t="shared" si="101"/>
        <v>0</v>
      </c>
      <c r="CD27" s="56"/>
      <c r="CE27" s="56"/>
      <c r="CF27" s="148"/>
      <c r="CG27" s="361"/>
      <c r="CH27" s="79">
        <f t="shared" si="102"/>
        <v>0</v>
      </c>
      <c r="CI27" s="79">
        <f t="shared" si="103"/>
        <v>0</v>
      </c>
      <c r="CJ27" s="110">
        <f t="shared" si="104"/>
        <v>0</v>
      </c>
      <c r="CK27" s="56"/>
      <c r="CL27" s="56"/>
      <c r="CM27" s="148"/>
      <c r="CN27" s="361"/>
      <c r="CO27" s="79">
        <f t="shared" si="105"/>
        <v>0</v>
      </c>
      <c r="CP27" s="79">
        <f t="shared" si="106"/>
        <v>0</v>
      </c>
      <c r="CQ27" s="110">
        <f t="shared" si="107"/>
        <v>0</v>
      </c>
      <c r="CR27" s="56"/>
      <c r="CS27" s="56"/>
      <c r="CT27" s="148"/>
      <c r="CU27" s="361"/>
      <c r="CV27" s="79">
        <f t="shared" si="108"/>
        <v>0</v>
      </c>
      <c r="CW27" s="79">
        <f t="shared" si="109"/>
        <v>0</v>
      </c>
      <c r="CX27" s="110">
        <f t="shared" si="110"/>
        <v>0</v>
      </c>
      <c r="CY27" s="56"/>
      <c r="CZ27" s="56"/>
      <c r="DA27" s="148"/>
      <c r="DB27" s="361"/>
      <c r="DC27" s="79">
        <f t="shared" si="111"/>
        <v>0</v>
      </c>
      <c r="DD27" s="79">
        <f t="shared" si="112"/>
        <v>0</v>
      </c>
      <c r="DE27" s="110">
        <f t="shared" si="113"/>
        <v>0</v>
      </c>
      <c r="DF27" s="56"/>
      <c r="DG27" s="56"/>
      <c r="DH27" s="148"/>
      <c r="DI27" s="361"/>
      <c r="DJ27" s="79">
        <f t="shared" si="114"/>
        <v>0</v>
      </c>
      <c r="DK27" s="79">
        <f t="shared" si="115"/>
        <v>0</v>
      </c>
      <c r="DL27" s="110">
        <f t="shared" si="116"/>
        <v>0</v>
      </c>
      <c r="DM27" s="56"/>
      <c r="DN27" s="56"/>
      <c r="DO27" s="148"/>
      <c r="DP27" s="361"/>
      <c r="DQ27" s="79">
        <f t="shared" si="117"/>
        <v>0</v>
      </c>
      <c r="DR27" s="79">
        <f t="shared" si="118"/>
        <v>0</v>
      </c>
      <c r="DS27" s="110">
        <f t="shared" si="119"/>
        <v>0</v>
      </c>
      <c r="DT27" s="56"/>
      <c r="DU27" s="56"/>
      <c r="DV27" s="148"/>
    </row>
    <row r="28" spans="1:126" x14ac:dyDescent="0.2">
      <c r="A28" s="121" t="s">
        <v>142</v>
      </c>
      <c r="B28" s="56"/>
      <c r="C28" s="56"/>
      <c r="D28" s="110">
        <f t="shared" si="68"/>
        <v>0</v>
      </c>
      <c r="E28" s="148"/>
      <c r="F28" s="18" t="s">
        <v>252</v>
      </c>
      <c r="G28" s="18"/>
      <c r="H28" s="361" t="s">
        <v>382</v>
      </c>
      <c r="I28" s="79">
        <f t="shared" si="69"/>
        <v>0</v>
      </c>
      <c r="J28" s="79">
        <f t="shared" si="70"/>
        <v>0</v>
      </c>
      <c r="K28" s="110">
        <f t="shared" si="71"/>
        <v>0</v>
      </c>
      <c r="L28" s="56"/>
      <c r="M28" s="56"/>
      <c r="N28" s="148"/>
      <c r="O28" s="361" t="s">
        <v>382</v>
      </c>
      <c r="P28" s="79">
        <f t="shared" si="72"/>
        <v>0</v>
      </c>
      <c r="Q28" s="79">
        <f t="shared" si="73"/>
        <v>0</v>
      </c>
      <c r="R28" s="110">
        <f t="shared" si="74"/>
        <v>0</v>
      </c>
      <c r="S28" s="56"/>
      <c r="T28" s="56"/>
      <c r="U28" s="148"/>
      <c r="V28" s="361"/>
      <c r="W28" s="79">
        <f t="shared" si="75"/>
        <v>0</v>
      </c>
      <c r="X28" s="79">
        <f t="shared" si="76"/>
        <v>0</v>
      </c>
      <c r="Y28" s="110">
        <f t="shared" si="77"/>
        <v>0</v>
      </c>
      <c r="Z28" s="56"/>
      <c r="AA28" s="56"/>
      <c r="AB28" s="148"/>
      <c r="AC28" s="361"/>
      <c r="AD28" s="79">
        <f t="shared" si="78"/>
        <v>0</v>
      </c>
      <c r="AE28" s="79">
        <f t="shared" si="79"/>
        <v>0</v>
      </c>
      <c r="AF28" s="110">
        <f t="shared" si="80"/>
        <v>0</v>
      </c>
      <c r="AG28" s="56"/>
      <c r="AH28" s="56"/>
      <c r="AI28" s="148"/>
      <c r="AJ28" s="361"/>
      <c r="AK28" s="79">
        <f t="shared" si="81"/>
        <v>0</v>
      </c>
      <c r="AL28" s="79">
        <f t="shared" si="82"/>
        <v>0</v>
      </c>
      <c r="AM28" s="110">
        <f t="shared" si="83"/>
        <v>0</v>
      </c>
      <c r="AN28" s="56"/>
      <c r="AO28" s="56"/>
      <c r="AP28" s="148"/>
      <c r="AQ28" s="361"/>
      <c r="AR28" s="79">
        <f t="shared" si="84"/>
        <v>0</v>
      </c>
      <c r="AS28" s="79">
        <f t="shared" si="85"/>
        <v>0</v>
      </c>
      <c r="AT28" s="110">
        <f t="shared" si="86"/>
        <v>0</v>
      </c>
      <c r="AU28" s="56"/>
      <c r="AV28" s="56"/>
      <c r="AW28" s="148"/>
      <c r="AX28" s="361"/>
      <c r="AY28" s="79">
        <f t="shared" si="87"/>
        <v>0</v>
      </c>
      <c r="AZ28" s="79">
        <f t="shared" si="88"/>
        <v>0</v>
      </c>
      <c r="BA28" s="110">
        <f t="shared" si="89"/>
        <v>0</v>
      </c>
      <c r="BB28" s="56"/>
      <c r="BC28" s="56"/>
      <c r="BD28" s="148"/>
      <c r="BE28" s="361"/>
      <c r="BF28" s="79">
        <f t="shared" si="90"/>
        <v>0</v>
      </c>
      <c r="BG28" s="79">
        <f t="shared" si="91"/>
        <v>0</v>
      </c>
      <c r="BH28" s="110">
        <f t="shared" si="92"/>
        <v>0</v>
      </c>
      <c r="BI28" s="56"/>
      <c r="BJ28" s="56"/>
      <c r="BK28" s="148"/>
      <c r="BL28" s="361"/>
      <c r="BM28" s="79">
        <f t="shared" si="93"/>
        <v>0</v>
      </c>
      <c r="BN28" s="79">
        <f t="shared" si="94"/>
        <v>0</v>
      </c>
      <c r="BO28" s="110">
        <f t="shared" si="95"/>
        <v>0</v>
      </c>
      <c r="BP28" s="56"/>
      <c r="BQ28" s="56"/>
      <c r="BR28" s="148"/>
      <c r="BS28" s="361"/>
      <c r="BT28" s="79">
        <f t="shared" si="96"/>
        <v>0</v>
      </c>
      <c r="BU28" s="79">
        <f t="shared" si="97"/>
        <v>0</v>
      </c>
      <c r="BV28" s="110">
        <f t="shared" si="98"/>
        <v>0</v>
      </c>
      <c r="BW28" s="56"/>
      <c r="BX28" s="56"/>
      <c r="BY28" s="148"/>
      <c r="BZ28" s="361"/>
      <c r="CA28" s="79">
        <f t="shared" si="99"/>
        <v>0</v>
      </c>
      <c r="CB28" s="79">
        <f t="shared" si="100"/>
        <v>0</v>
      </c>
      <c r="CC28" s="110">
        <f t="shared" si="101"/>
        <v>0</v>
      </c>
      <c r="CD28" s="56"/>
      <c r="CE28" s="56"/>
      <c r="CF28" s="148"/>
      <c r="CG28" s="361"/>
      <c r="CH28" s="79">
        <f t="shared" si="102"/>
        <v>0</v>
      </c>
      <c r="CI28" s="79">
        <f t="shared" si="103"/>
        <v>0</v>
      </c>
      <c r="CJ28" s="110">
        <f t="shared" si="104"/>
        <v>0</v>
      </c>
      <c r="CK28" s="56"/>
      <c r="CL28" s="56"/>
      <c r="CM28" s="148"/>
      <c r="CN28" s="361"/>
      <c r="CO28" s="79">
        <f t="shared" si="105"/>
        <v>0</v>
      </c>
      <c r="CP28" s="79">
        <f t="shared" si="106"/>
        <v>0</v>
      </c>
      <c r="CQ28" s="110">
        <f t="shared" si="107"/>
        <v>0</v>
      </c>
      <c r="CR28" s="56"/>
      <c r="CS28" s="56"/>
      <c r="CT28" s="148"/>
      <c r="CU28" s="361"/>
      <c r="CV28" s="79">
        <f t="shared" si="108"/>
        <v>0</v>
      </c>
      <c r="CW28" s="79">
        <f t="shared" si="109"/>
        <v>0</v>
      </c>
      <c r="CX28" s="110">
        <f t="shared" si="110"/>
        <v>0</v>
      </c>
      <c r="CY28" s="56"/>
      <c r="CZ28" s="56"/>
      <c r="DA28" s="148"/>
      <c r="DB28" s="361"/>
      <c r="DC28" s="79">
        <f t="shared" si="111"/>
        <v>0</v>
      </c>
      <c r="DD28" s="79">
        <f t="shared" si="112"/>
        <v>0</v>
      </c>
      <c r="DE28" s="110">
        <f t="shared" si="113"/>
        <v>0</v>
      </c>
      <c r="DF28" s="56"/>
      <c r="DG28" s="56"/>
      <c r="DH28" s="148"/>
      <c r="DI28" s="361"/>
      <c r="DJ28" s="79">
        <f t="shared" si="114"/>
        <v>0</v>
      </c>
      <c r="DK28" s="79">
        <f t="shared" si="115"/>
        <v>0</v>
      </c>
      <c r="DL28" s="110">
        <f t="shared" si="116"/>
        <v>0</v>
      </c>
      <c r="DM28" s="56"/>
      <c r="DN28" s="56"/>
      <c r="DO28" s="148"/>
      <c r="DP28" s="361"/>
      <c r="DQ28" s="79">
        <f t="shared" si="117"/>
        <v>0</v>
      </c>
      <c r="DR28" s="79">
        <f t="shared" si="118"/>
        <v>0</v>
      </c>
      <c r="DS28" s="110">
        <f t="shared" si="119"/>
        <v>0</v>
      </c>
      <c r="DT28" s="56"/>
      <c r="DU28" s="56"/>
      <c r="DV28" s="148"/>
    </row>
    <row r="29" spans="1:126" s="26" customFormat="1" ht="15" x14ac:dyDescent="0.25">
      <c r="A29" s="134" t="s">
        <v>171</v>
      </c>
      <c r="B29" s="133">
        <f>SUM(B22:B28)</f>
        <v>0</v>
      </c>
      <c r="C29" s="133">
        <f>SUM(C22:C28)</f>
        <v>0</v>
      </c>
      <c r="D29" s="133">
        <f>SUM(D22:D28)</f>
        <v>0</v>
      </c>
      <c r="E29" s="132" t="s">
        <v>523</v>
      </c>
      <c r="F29" s="18"/>
      <c r="G29" s="18"/>
      <c r="H29" s="361" t="s">
        <v>383</v>
      </c>
      <c r="I29" s="133">
        <f>IF(I$1=" ","",SUM(I22:I28))</f>
        <v>0</v>
      </c>
      <c r="J29" s="133">
        <f>IF(I$1=" ","",SUM(J22:J28))</f>
        <v>0</v>
      </c>
      <c r="K29" s="133">
        <f>IF(I$1="","",SUM(I29:J29))</f>
        <v>0</v>
      </c>
      <c r="L29" s="133">
        <f>IF(I$1="","",SUMIF($H21:$H29,MID($H29,3,10),L21:L29))</f>
        <v>0</v>
      </c>
      <c r="M29" s="133">
        <f>IF(I$1="","",SUMIF($H21:$H29,MID($H29,3,10),M21:M29))</f>
        <v>0</v>
      </c>
      <c r="N29" s="132"/>
      <c r="O29" s="361" t="s">
        <v>383</v>
      </c>
      <c r="P29" s="133">
        <f>IF(P$1=" ","",SUM(P22:P28))</f>
        <v>0</v>
      </c>
      <c r="Q29" s="133">
        <f>IF(P$1=" ","",SUM(Q22:Q28))</f>
        <v>0</v>
      </c>
      <c r="R29" s="133">
        <f>IF(P$1="","",SUM(P29:Q29))</f>
        <v>0</v>
      </c>
      <c r="S29" s="133">
        <f>IF(P$1="","",SUMIF($H21:$H29,MID($H29,3,10),S21:S29))</f>
        <v>0</v>
      </c>
      <c r="T29" s="133">
        <f>IF(P$1="","",SUMIF($H21:$H29,MID($H29,3,10),T21:T29))</f>
        <v>0</v>
      </c>
      <c r="U29" s="132"/>
      <c r="V29" s="361"/>
      <c r="W29" s="133">
        <f>IF(W$1=" ","",SUM(W22:W28))</f>
        <v>0</v>
      </c>
      <c r="X29" s="133">
        <f>IF(W$1=" ","",SUM(X22:X28))</f>
        <v>0</v>
      </c>
      <c r="Y29" s="133">
        <f>IF(W$1="","",SUM(W29:X29))</f>
        <v>0</v>
      </c>
      <c r="Z29" s="133">
        <f>IF(W$1="","",SUMIF($H21:$H29,MID($H29,3,10),Z21:Z29))</f>
        <v>0</v>
      </c>
      <c r="AA29" s="133">
        <f>IF(W$1="","",SUMIF($H21:$H29,MID($H29,3,10),AA21:AA29))</f>
        <v>0</v>
      </c>
      <c r="AB29" s="132"/>
      <c r="AC29" s="361"/>
      <c r="AD29" s="133">
        <f>IF(AD$1=" ","",SUM(AD22:AD28))</f>
        <v>0</v>
      </c>
      <c r="AE29" s="133">
        <f>IF(AD$1=" ","",SUM(AE22:AE28))</f>
        <v>0</v>
      </c>
      <c r="AF29" s="133">
        <f>IF(AD$1="","",SUM(AD29:AE29))</f>
        <v>0</v>
      </c>
      <c r="AG29" s="133">
        <f>IF(AD$1="","",SUMIF($H21:$H29,MID($H29,3,10),AG21:AG29))</f>
        <v>0</v>
      </c>
      <c r="AH29" s="133">
        <f>IF(AD$1="","",SUMIF($H21:$H29,MID($H29,3,10),AH21:AH29))</f>
        <v>0</v>
      </c>
      <c r="AI29" s="132"/>
      <c r="AJ29" s="361"/>
      <c r="AK29" s="133">
        <f>IF(AK$1=" ","",SUM(AK22:AK28))</f>
        <v>0</v>
      </c>
      <c r="AL29" s="133">
        <f>IF(AK$1=" ","",SUM(AL22:AL28))</f>
        <v>0</v>
      </c>
      <c r="AM29" s="133">
        <f>IF(AK$1="","",SUM(AK29:AL29))</f>
        <v>0</v>
      </c>
      <c r="AN29" s="133">
        <f>IF(AK$1="","",SUMIF($H21:$H29,MID($H29,3,10),AN21:AN29))</f>
        <v>0</v>
      </c>
      <c r="AO29" s="133">
        <f>IF(AK$1="","",SUMIF($H21:$H29,MID($H29,3,10),AO21:AO29))</f>
        <v>0</v>
      </c>
      <c r="AP29" s="132"/>
      <c r="AQ29" s="361"/>
      <c r="AR29" s="133">
        <f>IF(AR$1=" ","",SUM(AR22:AR28))</f>
        <v>0</v>
      </c>
      <c r="AS29" s="133">
        <f>IF(AR$1=" ","",SUM(AS22:AS28))</f>
        <v>0</v>
      </c>
      <c r="AT29" s="133">
        <f>IF(AR$1="","",SUM(AR29:AS29))</f>
        <v>0</v>
      </c>
      <c r="AU29" s="133">
        <f>IF(AR$1="","",SUMIF($H21:$H29,MID($H29,3,10),AU21:AU29))</f>
        <v>0</v>
      </c>
      <c r="AV29" s="133">
        <f>IF(AR$1="","",SUMIF($H21:$H29,MID($H29,3,10),AV21:AV29))</f>
        <v>0</v>
      </c>
      <c r="AW29" s="132"/>
      <c r="AX29" s="361"/>
      <c r="AY29" s="133">
        <f>IF(AY$1=" ","",SUM(AY22:AY28))</f>
        <v>0</v>
      </c>
      <c r="AZ29" s="133">
        <f>IF(AY$1=" ","",SUM(AZ22:AZ28))</f>
        <v>0</v>
      </c>
      <c r="BA29" s="133">
        <f>IF(AY$1="","",SUM(AY29:AZ29))</f>
        <v>0</v>
      </c>
      <c r="BB29" s="133">
        <f>IF(AY$1="","",SUMIF($H21:$H29,MID($H29,3,10),BB21:BB29))</f>
        <v>0</v>
      </c>
      <c r="BC29" s="133">
        <f>IF(AY$1="","",SUMIF($H21:$H29,MID($H29,3,10),BC21:BC29))</f>
        <v>0</v>
      </c>
      <c r="BD29" s="132"/>
      <c r="BE29" s="361"/>
      <c r="BF29" s="133">
        <f>IF(BF$1=" ","",SUM(BF22:BF28))</f>
        <v>0</v>
      </c>
      <c r="BG29" s="133">
        <f>IF(BF$1=" ","",SUM(BG22:BG28))</f>
        <v>0</v>
      </c>
      <c r="BH29" s="133">
        <f>IF(BF$1="","",SUM(BF29:BG29))</f>
        <v>0</v>
      </c>
      <c r="BI29" s="133">
        <f>IF(BF$1="","",SUMIF($H21:$H29,MID($H29,3,10),BI21:BI29))</f>
        <v>0</v>
      </c>
      <c r="BJ29" s="133">
        <f>IF(BF$1="","",SUMIF($H21:$H29,MID($H29,3,10),BJ21:BJ29))</f>
        <v>0</v>
      </c>
      <c r="BK29" s="132"/>
      <c r="BL29" s="361"/>
      <c r="BM29" s="133">
        <f>IF(BM$1=" ","",SUM(BM22:BM28))</f>
        <v>0</v>
      </c>
      <c r="BN29" s="133">
        <f>IF(BM$1=" ","",SUM(BN22:BN28))</f>
        <v>0</v>
      </c>
      <c r="BO29" s="133">
        <f>IF(BM$1="","",SUM(BM29:BN29))</f>
        <v>0</v>
      </c>
      <c r="BP29" s="133">
        <f>IF(BM$1="","",SUMIF($H21:$H29,MID($H29,3,10),BP21:BP29))</f>
        <v>0</v>
      </c>
      <c r="BQ29" s="133">
        <f>IF(BM$1="","",SUMIF($H21:$H29,MID($H29,3,10),BQ21:BQ29))</f>
        <v>0</v>
      </c>
      <c r="BR29" s="132"/>
      <c r="BS29" s="361"/>
      <c r="BT29" s="133">
        <f>IF(BT$1=" ","",SUM(BT22:BT28))</f>
        <v>0</v>
      </c>
      <c r="BU29" s="133">
        <f>IF(BT$1=" ","",SUM(BU22:BU28))</f>
        <v>0</v>
      </c>
      <c r="BV29" s="133">
        <f>IF(BT$1="","",SUM(BT29:BU29))</f>
        <v>0</v>
      </c>
      <c r="BW29" s="133">
        <f>IF(BT$1="","",SUMIF($H21:$H29,MID($H29,3,10),BW21:BW29))</f>
        <v>0</v>
      </c>
      <c r="BX29" s="133">
        <f>IF(BT$1="","",SUMIF($H21:$H29,MID($H29,3,10),BX21:BX29))</f>
        <v>0</v>
      </c>
      <c r="BY29" s="132"/>
      <c r="BZ29" s="361"/>
      <c r="CA29" s="133">
        <f>IF(CA$1=" ","",SUM(CA22:CA28))</f>
        <v>0</v>
      </c>
      <c r="CB29" s="133">
        <f>IF(CA$1=" ","",SUM(CB22:CB28))</f>
        <v>0</v>
      </c>
      <c r="CC29" s="133">
        <f>IF(CA$1="","",SUM(CA29:CB29))</f>
        <v>0</v>
      </c>
      <c r="CD29" s="133">
        <f>IF(CA$1="","",SUMIF($H21:$H29,MID($H29,3,10),CD21:CD29))</f>
        <v>0</v>
      </c>
      <c r="CE29" s="133">
        <f>IF(CA$1="","",SUMIF($H21:$H29,MID($H29,3,10),CE21:CE29))</f>
        <v>0</v>
      </c>
      <c r="CF29" s="132"/>
      <c r="CG29" s="361"/>
      <c r="CH29" s="133">
        <f>IF(CH$1=" ","",SUM(CH22:CH28))</f>
        <v>0</v>
      </c>
      <c r="CI29" s="133">
        <f>IF(CH$1=" ","",SUM(CI22:CI28))</f>
        <v>0</v>
      </c>
      <c r="CJ29" s="133">
        <f>IF(CH$1="","",SUM(CH29:CI29))</f>
        <v>0</v>
      </c>
      <c r="CK29" s="133">
        <f>IF(CH$1="","",SUMIF($H21:$H29,MID($H29,3,10),CK21:CK29))</f>
        <v>0</v>
      </c>
      <c r="CL29" s="133">
        <f>IF(CH$1="","",SUMIF($H21:$H29,MID($H29,3,10),CL21:CL29))</f>
        <v>0</v>
      </c>
      <c r="CM29" s="132"/>
      <c r="CN29" s="361"/>
      <c r="CO29" s="133">
        <f>IF(CO$1=" ","",SUM(CO22:CO28))</f>
        <v>0</v>
      </c>
      <c r="CP29" s="133">
        <f>IF(CO$1=" ","",SUM(CP22:CP28))</f>
        <v>0</v>
      </c>
      <c r="CQ29" s="133">
        <f>IF(CO$1="","",SUM(CO29:CP29))</f>
        <v>0</v>
      </c>
      <c r="CR29" s="133">
        <f>IF(CO$1="","",SUMIF($H21:$H29,MID($H29,3,10),CR21:CR29))</f>
        <v>0</v>
      </c>
      <c r="CS29" s="133">
        <f>IF(CO$1="","",SUMIF($H21:$H29,MID($H29,3,10),CS21:CS29))</f>
        <v>0</v>
      </c>
      <c r="CT29" s="132"/>
      <c r="CU29" s="361"/>
      <c r="CV29" s="133">
        <f>IF(CV$1=" ","",SUM(CV22:CV28))</f>
        <v>0</v>
      </c>
      <c r="CW29" s="133">
        <f>IF(CV$1=" ","",SUM(CW22:CW28))</f>
        <v>0</v>
      </c>
      <c r="CX29" s="133">
        <f>IF(CV$1="","",SUM(CV29:CW29))</f>
        <v>0</v>
      </c>
      <c r="CY29" s="133">
        <f>IF(CV$1="","",SUMIF($H21:$H29,MID($H29,3,10),CY21:CY29))</f>
        <v>0</v>
      </c>
      <c r="CZ29" s="133">
        <f>IF(CV$1="","",SUMIF($H21:$H29,MID($H29,3,10),CZ21:CZ29))</f>
        <v>0</v>
      </c>
      <c r="DA29" s="132"/>
      <c r="DB29" s="361"/>
      <c r="DC29" s="133">
        <f>IF(DC$1=" ","",SUM(DC22:DC28))</f>
        <v>0</v>
      </c>
      <c r="DD29" s="133">
        <f>IF(DC$1=" ","",SUM(DD22:DD28))</f>
        <v>0</v>
      </c>
      <c r="DE29" s="133">
        <f>IF(DC$1="","",SUM(DC29:DD29))</f>
        <v>0</v>
      </c>
      <c r="DF29" s="133">
        <f>IF(DC$1="","",SUMIF($H21:$H29,MID($H29,3,10),DF21:DF29))</f>
        <v>0</v>
      </c>
      <c r="DG29" s="133">
        <f>IF(DC$1="","",SUMIF($H21:$H29,MID($H29,3,10),DG21:DG29))</f>
        <v>0</v>
      </c>
      <c r="DH29" s="132"/>
      <c r="DI29" s="361"/>
      <c r="DJ29" s="133">
        <f>IF(DJ$1=" ","",SUM(DJ22:DJ28))</f>
        <v>0</v>
      </c>
      <c r="DK29" s="133">
        <f>IF(DJ$1=" ","",SUM(DK22:DK28))</f>
        <v>0</v>
      </c>
      <c r="DL29" s="133">
        <f>IF(DJ$1="","",SUM(DJ29:DK29))</f>
        <v>0</v>
      </c>
      <c r="DM29" s="133">
        <f>IF(DJ$1="","",SUMIF($H21:$H29,MID($H29,3,10),DM21:DM29))</f>
        <v>0</v>
      </c>
      <c r="DN29" s="133">
        <f>IF(DJ$1="","",SUMIF($H21:$H29,MID($H29,3,10),DN21:DN29))</f>
        <v>0</v>
      </c>
      <c r="DO29" s="132"/>
      <c r="DP29" s="361"/>
      <c r="DQ29" s="133">
        <f>IF(DQ$1=" ","",SUM(DQ22:DQ28))</f>
        <v>0</v>
      </c>
      <c r="DR29" s="133">
        <f>IF(DQ$1=" ","",SUM(DR22:DR28))</f>
        <v>0</v>
      </c>
      <c r="DS29" s="133">
        <f>IF(DQ$1="","",SUM(DQ29:DR29))</f>
        <v>0</v>
      </c>
      <c r="DT29" s="133">
        <f>IF(DQ$1="","",SUMIF($H21:$H29,MID($H29,3,10),DT21:DT29))</f>
        <v>0</v>
      </c>
      <c r="DU29" s="133">
        <f>IF(DQ$1="","",SUMIF($H21:$H29,MID($H29,3,10),DU21:DU29))</f>
        <v>0</v>
      </c>
      <c r="DV29" s="132"/>
    </row>
    <row r="30" spans="1:126" ht="15" x14ac:dyDescent="0.25">
      <c r="A30" s="134" t="s">
        <v>0</v>
      </c>
      <c r="B30" s="133">
        <f>SUM(B9,B20,B29)</f>
        <v>0</v>
      </c>
      <c r="C30" s="133">
        <f>SUM(C9,C20,C29)</f>
        <v>0</v>
      </c>
      <c r="D30" s="133">
        <f>SUM(B30:C30)</f>
        <v>0</v>
      </c>
      <c r="E30" s="132" t="s">
        <v>444</v>
      </c>
      <c r="F30" s="218"/>
      <c r="G30" s="218"/>
      <c r="I30" s="133">
        <f>IF(I$1="","",SUM(I9,I20,I29))</f>
        <v>0</v>
      </c>
      <c r="J30" s="133">
        <f>IF(I$1="","",SUM(J9,J20,J29))</f>
        <v>0</v>
      </c>
      <c r="K30" s="133">
        <f>IF(I$1="","",SUM(I30:J30))</f>
        <v>0</v>
      </c>
      <c r="L30" s="133">
        <f>IF(I$1="","",SUM(L9,L20,L29))</f>
        <v>0</v>
      </c>
      <c r="M30" s="133">
        <f>IF(I$1="","",SUM(M9,M20,M29))</f>
        <v>0</v>
      </c>
      <c r="N30" s="132"/>
      <c r="P30" s="133">
        <f>IF(P$1="","",SUM(P9,P20,P29))</f>
        <v>0</v>
      </c>
      <c r="Q30" s="133">
        <f>IF(P$1="","",SUM(Q9,Q20,Q29))</f>
        <v>0</v>
      </c>
      <c r="R30" s="133">
        <f>IF(P$1="","",SUM(P30:Q30))</f>
        <v>0</v>
      </c>
      <c r="S30" s="133">
        <f>IF(P$1="","",SUM(S9,S20,S29))</f>
        <v>0</v>
      </c>
      <c r="T30" s="133">
        <f>IF(P$1="","",SUM(T9,T20,T29))</f>
        <v>0</v>
      </c>
      <c r="U30" s="132"/>
      <c r="W30" s="133">
        <f>IF(W$1="","",SUM(W9,W20,W29))</f>
        <v>0</v>
      </c>
      <c r="X30" s="133">
        <f>IF(W$1="","",SUM(X9,X20,X29))</f>
        <v>0</v>
      </c>
      <c r="Y30" s="133">
        <f>IF(W$1="","",SUM(W30:X30))</f>
        <v>0</v>
      </c>
      <c r="Z30" s="133">
        <f>IF(W$1="","",SUM(Z9,Z20,Z29))</f>
        <v>0</v>
      </c>
      <c r="AA30" s="133">
        <f>IF(W$1="","",SUM(AA9,AA20,AA29))</f>
        <v>0</v>
      </c>
      <c r="AB30" s="132"/>
      <c r="AD30" s="133">
        <f>IF(AD$1="","",SUM(AD9,AD20,AD29))</f>
        <v>0</v>
      </c>
      <c r="AE30" s="133">
        <f>IF(AD$1="","",SUM(AE9,AE20,AE29))</f>
        <v>0</v>
      </c>
      <c r="AF30" s="133">
        <f>IF(AD$1="","",SUM(AD30:AE30))</f>
        <v>0</v>
      </c>
      <c r="AG30" s="133">
        <f>IF(AD$1="","",SUM(AG9,AG20,AG29))</f>
        <v>0</v>
      </c>
      <c r="AH30" s="133">
        <f>IF(AD$1="","",SUM(AH9,AH20,AH29))</f>
        <v>0</v>
      </c>
      <c r="AI30" s="132"/>
      <c r="AK30" s="133">
        <f>IF(AK$1="","",SUM(AK9,AK20,AK29))</f>
        <v>0</v>
      </c>
      <c r="AL30" s="133">
        <f>IF(AK$1="","",SUM(AL9,AL20,AL29))</f>
        <v>0</v>
      </c>
      <c r="AM30" s="133">
        <f>IF(AK$1="","",SUM(AK30:AL30))</f>
        <v>0</v>
      </c>
      <c r="AN30" s="133">
        <f>IF(AK$1="","",SUM(AN9,AN20,AN29))</f>
        <v>0</v>
      </c>
      <c r="AO30" s="133">
        <f>IF(AK$1="","",SUM(AO9,AO20,AO29))</f>
        <v>0</v>
      </c>
      <c r="AP30" s="132"/>
      <c r="AR30" s="133">
        <f>IF(AR$1="","",SUM(AR9,AR20,AR29))</f>
        <v>0</v>
      </c>
      <c r="AS30" s="133">
        <f>IF(AR$1="","",SUM(AS9,AS20,AS29))</f>
        <v>0</v>
      </c>
      <c r="AT30" s="133">
        <f>IF(AR$1="","",SUM(AR30:AS30))</f>
        <v>0</v>
      </c>
      <c r="AU30" s="133">
        <f>IF(AR$1="","",SUM(AU9,AU20,AU29))</f>
        <v>0</v>
      </c>
      <c r="AV30" s="133">
        <f>IF(AR$1="","",SUM(AV9,AV20,AV29))</f>
        <v>0</v>
      </c>
      <c r="AW30" s="132"/>
      <c r="AY30" s="133">
        <f>IF(AY$1="","",SUM(AY9,AY20,AY29))</f>
        <v>0</v>
      </c>
      <c r="AZ30" s="133">
        <f>IF(AY$1="","",SUM(AZ9,AZ20,AZ29))</f>
        <v>0</v>
      </c>
      <c r="BA30" s="133">
        <f>IF(AY$1="","",SUM(AY30:AZ30))</f>
        <v>0</v>
      </c>
      <c r="BB30" s="133">
        <f>IF(AY$1="","",SUM(BB9,BB20,BB29))</f>
        <v>0</v>
      </c>
      <c r="BC30" s="133">
        <f>IF(AY$1="","",SUM(BC9,BC20,BC29))</f>
        <v>0</v>
      </c>
      <c r="BD30" s="132"/>
      <c r="BF30" s="133">
        <f>IF(BF$1="","",SUM(BF9,BF20,BF29))</f>
        <v>0</v>
      </c>
      <c r="BG30" s="133">
        <f>IF(BF$1="","",SUM(BG9,BG20,BG29))</f>
        <v>0</v>
      </c>
      <c r="BH30" s="133">
        <f>IF(BF$1="","",SUM(BF30:BG30))</f>
        <v>0</v>
      </c>
      <c r="BI30" s="133">
        <f>IF(BF$1="","",SUM(BI9,BI20,BI29))</f>
        <v>0</v>
      </c>
      <c r="BJ30" s="133">
        <f>IF(BF$1="","",SUM(BJ9,BJ20,BJ29))</f>
        <v>0</v>
      </c>
      <c r="BK30" s="132"/>
      <c r="BM30" s="133">
        <f>IF(BM$1="","",SUM(BM9,BM20,BM29))</f>
        <v>0</v>
      </c>
      <c r="BN30" s="133">
        <f>IF(BM$1="","",SUM(BN9,BN20,BN29))</f>
        <v>0</v>
      </c>
      <c r="BO30" s="133">
        <f>IF(BM$1="","",SUM(BM30:BN30))</f>
        <v>0</v>
      </c>
      <c r="BP30" s="133">
        <f>IF(BM$1="","",SUM(BP9,BP20,BP29))</f>
        <v>0</v>
      </c>
      <c r="BQ30" s="133">
        <f>IF(BM$1="","",SUM(BQ9,BQ20,BQ29))</f>
        <v>0</v>
      </c>
      <c r="BR30" s="132"/>
      <c r="BT30" s="133">
        <f>IF(BT$1="","",SUM(BT9,BT20,BT29))</f>
        <v>0</v>
      </c>
      <c r="BU30" s="133">
        <f>IF(BT$1="","",SUM(BU9,BU20,BU29))</f>
        <v>0</v>
      </c>
      <c r="BV30" s="133">
        <f>IF(BT$1="","",SUM(BT30:BU30))</f>
        <v>0</v>
      </c>
      <c r="BW30" s="133">
        <f>IF(BT$1="","",SUM(BW9,BW20,BW29))</f>
        <v>0</v>
      </c>
      <c r="BX30" s="133">
        <f>IF(BT$1="","",SUM(BX9,BX20,BX29))</f>
        <v>0</v>
      </c>
      <c r="BY30" s="132"/>
      <c r="CA30" s="133">
        <f>IF(CA$1="","",SUM(CA9,CA20,CA29))</f>
        <v>0</v>
      </c>
      <c r="CB30" s="133">
        <f>IF(CA$1="","",SUM(CB9,CB20,CB29))</f>
        <v>0</v>
      </c>
      <c r="CC30" s="133">
        <f>IF(CA$1="","",SUM(CA30:CB30))</f>
        <v>0</v>
      </c>
      <c r="CD30" s="133">
        <f>IF(CA$1="","",SUM(CD9,CD20,CD29))</f>
        <v>0</v>
      </c>
      <c r="CE30" s="133">
        <f>IF(CA$1="","",SUM(CE9,CE20,CE29))</f>
        <v>0</v>
      </c>
      <c r="CF30" s="132"/>
      <c r="CH30" s="133">
        <f>IF(CH$1="","",SUM(CH9,CH20,CH29))</f>
        <v>0</v>
      </c>
      <c r="CI30" s="133">
        <f>IF(CH$1="","",SUM(CI9,CI20,CI29))</f>
        <v>0</v>
      </c>
      <c r="CJ30" s="133">
        <f>IF(CH$1="","",SUM(CH30:CI30))</f>
        <v>0</v>
      </c>
      <c r="CK30" s="133">
        <f>IF(CH$1="","",SUM(CK9,CK20,CK29))</f>
        <v>0</v>
      </c>
      <c r="CL30" s="133">
        <f>IF(CH$1="","",SUM(CL9,CL20,CL29))</f>
        <v>0</v>
      </c>
      <c r="CM30" s="132"/>
      <c r="CO30" s="133">
        <f>IF(CO$1="","",SUM(CO9,CO20,CO29))</f>
        <v>0</v>
      </c>
      <c r="CP30" s="133">
        <f>IF(CO$1="","",SUM(CP9,CP20,CP29))</f>
        <v>0</v>
      </c>
      <c r="CQ30" s="133">
        <f>IF(CO$1="","",SUM(CO30:CP30))</f>
        <v>0</v>
      </c>
      <c r="CR30" s="133">
        <f>IF(CO$1="","",SUM(CR9,CR20,CR29))</f>
        <v>0</v>
      </c>
      <c r="CS30" s="133">
        <f>IF(CO$1="","",SUM(CS9,CS20,CS29))</f>
        <v>0</v>
      </c>
      <c r="CT30" s="132"/>
      <c r="CV30" s="133">
        <f>IF(CV$1="","",SUM(CV9,CV20,CV29))</f>
        <v>0</v>
      </c>
      <c r="CW30" s="133">
        <f>IF(CV$1="","",SUM(CW9,CW20,CW29))</f>
        <v>0</v>
      </c>
      <c r="CX30" s="133">
        <f>IF(CV$1="","",SUM(CV30:CW30))</f>
        <v>0</v>
      </c>
      <c r="CY30" s="133">
        <f>IF(CV$1="","",SUM(CY9,CY20,CY29))</f>
        <v>0</v>
      </c>
      <c r="CZ30" s="133">
        <f>IF(CV$1="","",SUM(CZ9,CZ20,CZ29))</f>
        <v>0</v>
      </c>
      <c r="DA30" s="132"/>
      <c r="DC30" s="133">
        <f>IF(DC$1="","",SUM(DC9,DC20,DC29))</f>
        <v>0</v>
      </c>
      <c r="DD30" s="133">
        <f>IF(DC$1="","",SUM(DD9,DD20,DD29))</f>
        <v>0</v>
      </c>
      <c r="DE30" s="133">
        <f>IF(DC$1="","",SUM(DC30:DD30))</f>
        <v>0</v>
      </c>
      <c r="DF30" s="133">
        <f>IF(DC$1="","",SUM(DF9,DF20,DF29))</f>
        <v>0</v>
      </c>
      <c r="DG30" s="133">
        <f>IF(DC$1="","",SUM(DG9,DG20,DG29))</f>
        <v>0</v>
      </c>
      <c r="DH30" s="132"/>
      <c r="DJ30" s="133">
        <f>IF(DJ$1="","",SUM(DJ9,DJ20,DJ29))</f>
        <v>0</v>
      </c>
      <c r="DK30" s="133">
        <f>IF(DJ$1="","",SUM(DK9,DK20,DK29))</f>
        <v>0</v>
      </c>
      <c r="DL30" s="133">
        <f>IF(DJ$1="","",SUM(DJ30:DK30))</f>
        <v>0</v>
      </c>
      <c r="DM30" s="133">
        <f>IF(DJ$1="","",SUM(DM9,DM20,DM29))</f>
        <v>0</v>
      </c>
      <c r="DN30" s="133">
        <f>IF(DJ$1="","",SUM(DN9,DN20,DN29))</f>
        <v>0</v>
      </c>
      <c r="DO30" s="132"/>
      <c r="DQ30" s="133">
        <f>IF(DQ$1="","",SUM(DQ9,DQ20,DQ29))</f>
        <v>0</v>
      </c>
      <c r="DR30" s="133">
        <f>IF(DQ$1="","",SUM(DR9,DR20,DR29))</f>
        <v>0</v>
      </c>
      <c r="DS30" s="133">
        <f>IF(DQ$1="","",SUM(DQ30:DR30))</f>
        <v>0</v>
      </c>
      <c r="DT30" s="133">
        <f>IF(DQ$1="","",SUM(DT9,DT20,DT29))</f>
        <v>0</v>
      </c>
      <c r="DU30" s="133">
        <f>IF(DQ$1="","",SUM(DU9,DU20,DU29))</f>
        <v>0</v>
      </c>
      <c r="DV30" s="132"/>
    </row>
    <row r="34" spans="25:25" x14ac:dyDescent="0.2">
      <c r="Y34" s="555"/>
    </row>
  </sheetData>
  <sheetProtection algorithmName="SHA-512" hashValue="+wplnrszwfRudY9+aO417679s7gG/uPs4hhYQrQCGfg7//jwJmZbQw8JUA++mmrr2jaHugdqXdw9/ilZOjeAfQ==" saltValue="s0xD0DmQOxijO7Q3ZbENQQ==" spinCount="100000" sheet="1" objects="1" scenarios="1" formatCells="0" formatColumns="0" formatRows="0" insertColumns="0" insertRows="0"/>
  <mergeCells count="1">
    <mergeCell ref="A1:E1"/>
  </mergeCells>
  <conditionalFormatting sqref="I4:K30">
    <cfRule type="expression" dxfId="166" priority="330">
      <formula>B4&lt;&gt;I4</formula>
    </cfRule>
  </conditionalFormatting>
  <conditionalFormatting sqref="DL4:DL30">
    <cfRule type="expression" dxfId="165" priority="117">
      <formula>DE4&lt;&gt;DL4</formula>
    </cfRule>
  </conditionalFormatting>
  <conditionalFormatting sqref="DS4:DS30">
    <cfRule type="expression" dxfId="164" priority="113">
      <formula>DL4&lt;&gt;DS4</formula>
    </cfRule>
  </conditionalFormatting>
  <conditionalFormatting sqref="K1">
    <cfRule type="containsText" dxfId="163" priority="109" operator="containsText" text="Rejected">
      <formula>NOT(ISERROR(SEARCH("Rejected",K1)))</formula>
    </cfRule>
  </conditionalFormatting>
  <conditionalFormatting sqref="R1">
    <cfRule type="containsText" dxfId="162" priority="108" operator="containsText" text="Rejected">
      <formula>NOT(ISERROR(SEARCH("Rejected",R1)))</formula>
    </cfRule>
  </conditionalFormatting>
  <conditionalFormatting sqref="Y1">
    <cfRule type="containsText" dxfId="161" priority="107" operator="containsText" text="Rejected">
      <formula>NOT(ISERROR(SEARCH("Rejected",Y1)))</formula>
    </cfRule>
  </conditionalFormatting>
  <conditionalFormatting sqref="AF1">
    <cfRule type="containsText" dxfId="160" priority="106" operator="containsText" text="Rejected">
      <formula>NOT(ISERROR(SEARCH("Rejected",AF1)))</formula>
    </cfRule>
  </conditionalFormatting>
  <conditionalFormatting sqref="P4:R30">
    <cfRule type="expression" dxfId="159" priority="100">
      <formula>I4&lt;&gt;P4</formula>
    </cfRule>
  </conditionalFormatting>
  <conditionalFormatting sqref="AM4:AM30">
    <cfRule type="expression" dxfId="158" priority="97">
      <formula>AF4&lt;&gt;AM4</formula>
    </cfRule>
  </conditionalFormatting>
  <conditionalFormatting sqref="AM1">
    <cfRule type="containsText" dxfId="157" priority="86" operator="containsText" text="Rejected">
      <formula>NOT(ISERROR(SEARCH("Rejected",AM1)))</formula>
    </cfRule>
  </conditionalFormatting>
  <conditionalFormatting sqref="AT1">
    <cfRule type="containsText" dxfId="156" priority="85" operator="containsText" text="Rejected">
      <formula>NOT(ISERROR(SEARCH("Rejected",AT1)))</formula>
    </cfRule>
  </conditionalFormatting>
  <conditionalFormatting sqref="BA1">
    <cfRule type="containsText" dxfId="155" priority="84" operator="containsText" text="Rejected">
      <formula>NOT(ISERROR(SEARCH("Rejected",BA1)))</formula>
    </cfRule>
  </conditionalFormatting>
  <conditionalFormatting sqref="BH1">
    <cfRule type="containsText" dxfId="154" priority="83" operator="containsText" text="Rejected">
      <formula>NOT(ISERROR(SEARCH("Rejected",BH1)))</formula>
    </cfRule>
  </conditionalFormatting>
  <conditionalFormatting sqref="BO1">
    <cfRule type="containsText" dxfId="153" priority="82" operator="containsText" text="Rejected">
      <formula>NOT(ISERROR(SEARCH("Rejected",BO1)))</formula>
    </cfRule>
  </conditionalFormatting>
  <conditionalFormatting sqref="BV1">
    <cfRule type="containsText" dxfId="152" priority="81" operator="containsText" text="Rejected">
      <formula>NOT(ISERROR(SEARCH("Rejected",BV1)))</formula>
    </cfRule>
  </conditionalFormatting>
  <conditionalFormatting sqref="CC1">
    <cfRule type="containsText" dxfId="151" priority="80" operator="containsText" text="Rejected">
      <formula>NOT(ISERROR(SEARCH("Rejected",CC1)))</formula>
    </cfRule>
  </conditionalFormatting>
  <conditionalFormatting sqref="CJ1">
    <cfRule type="containsText" dxfId="150" priority="79" operator="containsText" text="Rejected">
      <formula>NOT(ISERROR(SEARCH("Rejected",CJ1)))</formula>
    </cfRule>
  </conditionalFormatting>
  <conditionalFormatting sqref="CQ1">
    <cfRule type="containsText" dxfId="149" priority="78" operator="containsText" text="Rejected">
      <formula>NOT(ISERROR(SEARCH("Rejected",CQ1)))</formula>
    </cfRule>
  </conditionalFormatting>
  <conditionalFormatting sqref="CX1">
    <cfRule type="containsText" dxfId="148" priority="77" operator="containsText" text="Rejected">
      <formula>NOT(ISERROR(SEARCH("Rejected",CX1)))</formula>
    </cfRule>
  </conditionalFormatting>
  <conditionalFormatting sqref="DE1">
    <cfRule type="containsText" dxfId="147" priority="76" operator="containsText" text="Rejected">
      <formula>NOT(ISERROR(SEARCH("Rejected",DE1)))</formula>
    </cfRule>
  </conditionalFormatting>
  <conditionalFormatting sqref="Y4:Y30">
    <cfRule type="expression" dxfId="146" priority="31">
      <formula>R4&lt;&gt;Y4</formula>
    </cfRule>
  </conditionalFormatting>
  <conditionalFormatting sqref="AF4:AF30">
    <cfRule type="expression" dxfId="145" priority="30">
      <formula>Y4&lt;&gt;AF4</formula>
    </cfRule>
  </conditionalFormatting>
  <conditionalFormatting sqref="AT4:AT30">
    <cfRule type="expression" dxfId="144" priority="29">
      <formula>AM4&lt;&gt;AT4</formula>
    </cfRule>
  </conditionalFormatting>
  <conditionalFormatting sqref="BA4:BA30">
    <cfRule type="expression" dxfId="143" priority="28">
      <formula>AT4&lt;&gt;BA4</formula>
    </cfRule>
  </conditionalFormatting>
  <conditionalFormatting sqref="BH4:BH30">
    <cfRule type="expression" dxfId="142" priority="27">
      <formula>BA4&lt;&gt;BH4</formula>
    </cfRule>
  </conditionalFormatting>
  <conditionalFormatting sqref="BO4:BO30">
    <cfRule type="expression" dxfId="141" priority="26">
      <formula>BH4&lt;&gt;BO4</formula>
    </cfRule>
  </conditionalFormatting>
  <conditionalFormatting sqref="BV4:BV30">
    <cfRule type="expression" dxfId="140" priority="25">
      <formula>BO4&lt;&gt;BV4</formula>
    </cfRule>
  </conditionalFormatting>
  <conditionalFormatting sqref="CC4:CC30">
    <cfRule type="expression" dxfId="139" priority="24">
      <formula>BV4&lt;&gt;CC4</formula>
    </cfRule>
  </conditionalFormatting>
  <conditionalFormatting sqref="CJ4:CJ30">
    <cfRule type="expression" dxfId="138" priority="23">
      <formula>CC4&lt;&gt;CJ4</formula>
    </cfRule>
  </conditionalFormatting>
  <conditionalFormatting sqref="CQ4:CQ30">
    <cfRule type="expression" dxfId="137" priority="22">
      <formula>CJ4&lt;&gt;CQ4</formula>
    </cfRule>
  </conditionalFormatting>
  <conditionalFormatting sqref="CX4:CX30">
    <cfRule type="expression" dxfId="136" priority="21">
      <formula>CQ4&lt;&gt;CX4</formula>
    </cfRule>
  </conditionalFormatting>
  <conditionalFormatting sqref="DE4:DE30">
    <cfRule type="expression" dxfId="135" priority="20">
      <formula>CX4&lt;&gt;DE4</formula>
    </cfRule>
  </conditionalFormatting>
  <conditionalFormatting sqref="W4:X30">
    <cfRule type="expression" dxfId="134" priority="17">
      <formula>P4&lt;&gt;W4</formula>
    </cfRule>
  </conditionalFormatting>
  <conditionalFormatting sqref="AD4:AE30">
    <cfRule type="expression" dxfId="133" priority="16">
      <formula>W4&lt;&gt;AD4</formula>
    </cfRule>
  </conditionalFormatting>
  <conditionalFormatting sqref="AK4:AL30">
    <cfRule type="expression" dxfId="132" priority="15">
      <formula>AD4&lt;&gt;AK4</formula>
    </cfRule>
  </conditionalFormatting>
  <conditionalFormatting sqref="AR4:AS30">
    <cfRule type="expression" dxfId="131" priority="14">
      <formula>AK4&lt;&gt;AR4</formula>
    </cfRule>
  </conditionalFormatting>
  <conditionalFormatting sqref="AY4:AZ30">
    <cfRule type="expression" dxfId="130" priority="13">
      <formula>AR4&lt;&gt;AY4</formula>
    </cfRule>
  </conditionalFormatting>
  <conditionalFormatting sqref="BF4:BG30">
    <cfRule type="expression" dxfId="129" priority="12">
      <formula>AY4&lt;&gt;BF4</formula>
    </cfRule>
  </conditionalFormatting>
  <conditionalFormatting sqref="BM4:BN30">
    <cfRule type="expression" dxfId="128" priority="11">
      <formula>BF4&lt;&gt;BM4</formula>
    </cfRule>
  </conditionalFormatting>
  <conditionalFormatting sqref="BT4:BU30">
    <cfRule type="expression" dxfId="127" priority="10">
      <formula>BM4&lt;&gt;BT4</formula>
    </cfRule>
  </conditionalFormatting>
  <conditionalFormatting sqref="CA4:CB30">
    <cfRule type="expression" dxfId="126" priority="9">
      <formula>BT4&lt;&gt;CA4</formula>
    </cfRule>
  </conditionalFormatting>
  <conditionalFormatting sqref="CH4:CI30">
    <cfRule type="expression" dxfId="125" priority="8">
      <formula>CA4&lt;&gt;CH4</formula>
    </cfRule>
  </conditionalFormatting>
  <conditionalFormatting sqref="CO4:CP30">
    <cfRule type="expression" dxfId="124" priority="7">
      <formula>CH4&lt;&gt;CO4</formula>
    </cfRule>
  </conditionalFormatting>
  <conditionalFormatting sqref="CV4:CW30">
    <cfRule type="expression" dxfId="123" priority="6">
      <formula>CO4&lt;&gt;CV4</formula>
    </cfRule>
  </conditionalFormatting>
  <conditionalFormatting sqref="DC4:DD30">
    <cfRule type="expression" dxfId="122" priority="5">
      <formula>CV4&lt;&gt;DC4</formula>
    </cfRule>
  </conditionalFormatting>
  <conditionalFormatting sqref="DJ4:DK30">
    <cfRule type="expression" dxfId="121" priority="4">
      <formula>DC4&lt;&gt;DJ4</formula>
    </cfRule>
  </conditionalFormatting>
  <conditionalFormatting sqref="DQ4:DR30">
    <cfRule type="expression" dxfId="120" priority="3">
      <formula>DJ4&lt;&gt;DQ4</formula>
    </cfRule>
  </conditionalFormatting>
  <conditionalFormatting sqref="DL1">
    <cfRule type="containsText" dxfId="119" priority="2" operator="containsText" text="Rejected">
      <formula>NOT(ISERROR(SEARCH("Rejected",DL1)))</formula>
    </cfRule>
  </conditionalFormatting>
  <conditionalFormatting sqref="DS1">
    <cfRule type="containsText" dxfId="118" priority="1" operator="containsText" text="Rejected">
      <formula>NOT(ISERROR(SEARCH("Rejected",DS1)))</formula>
    </cfRule>
  </conditionalFormatting>
  <pageMargins left="0.7" right="0.7" top="0.47" bottom="0.75" header="0.3" footer="0.3"/>
  <pageSetup paperSize="17" firstPageNumber="5" orientation="landscape" r:id="rId1"/>
  <headerFooter alignWithMargins="0">
    <oddFooter xml:space="preserve">&amp;L&amp;"Arial,Bold"&amp;9Confidential&amp;C&amp;9&amp;F
&amp;A&amp;R&amp;9&amp;P of &amp;N
</oddFooter>
  </headerFooter>
</worksheet>
</file>

<file path=docMetadata/LabelInfo.xml><?xml version="1.0" encoding="utf-8"?>
<clbl:labelList xmlns:clbl="http://schemas.microsoft.com/office/2020/mipLabelMetadata">
  <clbl:label id="{5a993c6c-acda-4aa5-a4a5-bd3aa95d5329}" enabled="1" method="Privileged" siteId="{9869aa0d-ebba-4f8c-9399-7dff7665b1d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48</vt:i4>
      </vt:variant>
    </vt:vector>
  </HeadingPairs>
  <TitlesOfParts>
    <vt:vector size="66" baseType="lpstr">
      <vt:lpstr>Instructions</vt:lpstr>
      <vt:lpstr>PCP 0</vt:lpstr>
      <vt:lpstr>Sum 1</vt:lpstr>
      <vt:lpstr>Line(OH) 2a</vt:lpstr>
      <vt:lpstr>Line(UG) 2b</vt:lpstr>
      <vt:lpstr>Subs 3</vt:lpstr>
      <vt:lpstr>Tcom 4</vt:lpstr>
      <vt:lpstr>Owrs 5</vt:lpstr>
      <vt:lpstr>Labor 6</vt:lpstr>
      <vt:lpstr>Cont (Sys) 7a</vt:lpstr>
      <vt:lpstr>Cont (Part) 7b</vt:lpstr>
      <vt:lpstr>Escn 8</vt:lpstr>
      <vt:lpstr>config</vt:lpstr>
      <vt:lpstr>Salv 9</vt:lpstr>
      <vt:lpstr>Proc 10</vt:lpstr>
      <vt:lpstr>Capital Mtnc 11</vt:lpstr>
      <vt:lpstr>ISO Tariff 12</vt:lpstr>
      <vt:lpstr>SP_FCR Prnt 13</vt:lpstr>
      <vt:lpstr>AFUDC</vt:lpstr>
      <vt:lpstr>cont_cust_change</vt:lpstr>
      <vt:lpstr>cont_cust_data</vt:lpstr>
      <vt:lpstr>cont_sys_change</vt:lpstr>
      <vt:lpstr>cont_sys_data</vt:lpstr>
      <vt:lpstr>distCostTag</vt:lpstr>
      <vt:lpstr>distData</vt:lpstr>
      <vt:lpstr>doc_type</vt:lpstr>
      <vt:lpstr>E_S</vt:lpstr>
      <vt:lpstr>esclData</vt:lpstr>
      <vt:lpstr>idxCol</vt:lpstr>
      <vt:lpstr>lineCostTag</vt:lpstr>
      <vt:lpstr>lineCostTag1</vt:lpstr>
      <vt:lpstr>lineData</vt:lpstr>
      <vt:lpstr>lineData1</vt:lpstr>
      <vt:lpstr>nRow</vt:lpstr>
      <vt:lpstr>owrsCostTag</vt:lpstr>
      <vt:lpstr>owrsData</vt:lpstr>
      <vt:lpstr>'Cont (Part) 7b'!Print_Area</vt:lpstr>
      <vt:lpstr>'Cont (Sys) 7a'!Print_Area</vt:lpstr>
      <vt:lpstr>'Escn 8'!Print_Area</vt:lpstr>
      <vt:lpstr>'Labor 6'!Print_Area</vt:lpstr>
      <vt:lpstr>'Line(OH) 2a'!Print_Area</vt:lpstr>
      <vt:lpstr>'Line(UG) 2b'!Print_Area</vt:lpstr>
      <vt:lpstr>'Owrs 5'!Print_Area</vt:lpstr>
      <vt:lpstr>'Salv 9'!Print_Area</vt:lpstr>
      <vt:lpstr>'Subs 3'!Print_Area</vt:lpstr>
      <vt:lpstr>'Sum 1'!Print_Area</vt:lpstr>
      <vt:lpstr>'Tcom 4'!Print_Area</vt:lpstr>
      <vt:lpstr>'Labor 6'!Print_Titles</vt:lpstr>
      <vt:lpstr>'Line(OH) 2a'!Print_Titles</vt:lpstr>
      <vt:lpstr>'Line(UG) 2b'!Print_Titles</vt:lpstr>
      <vt:lpstr>'Owrs 5'!Print_Titles</vt:lpstr>
      <vt:lpstr>'Subs 3'!Print_Titles</vt:lpstr>
      <vt:lpstr>'Tcom 4'!Print_Titles</vt:lpstr>
      <vt:lpstr>Project_Name</vt:lpstr>
      <vt:lpstr>'Cont (Part) 7b'!riskData</vt:lpstr>
      <vt:lpstr>riskData</vt:lpstr>
      <vt:lpstr>'Salv 9'!salvage</vt:lpstr>
      <vt:lpstr>savge_data.L</vt:lpstr>
      <vt:lpstr>savge_data.S</vt:lpstr>
      <vt:lpstr>savge_data.T</vt:lpstr>
      <vt:lpstr>StationCostTag</vt:lpstr>
      <vt:lpstr>StationData</vt:lpstr>
      <vt:lpstr>Status</vt:lpstr>
      <vt:lpstr>tagLab</vt:lpstr>
      <vt:lpstr>TeleCostTag</vt:lpstr>
      <vt:lpstr>TeleData</vt:lpstr>
    </vt:vector>
  </TitlesOfParts>
  <Company>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 Wang</dc:creator>
  <cp:lastModifiedBy>Yan Wang</cp:lastModifiedBy>
  <cp:lastPrinted>2018-10-23T17:09:00Z</cp:lastPrinted>
  <dcterms:created xsi:type="dcterms:W3CDTF">2014-02-25T15:39:13Z</dcterms:created>
  <dcterms:modified xsi:type="dcterms:W3CDTF">2023-04-21T17:51:53Z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993c6c-acda-4aa5-a4a5-bd3aa95d5329_Enabled">
    <vt:lpwstr>true</vt:lpwstr>
  </property>
  <property fmtid="{D5CDD505-2E9C-101B-9397-08002B2CF9AE}" pid="3" name="MSIP_Label_5a993c6c-acda-4aa5-a4a5-bd3aa95d5329_SetDate">
    <vt:lpwstr>2022-08-11T00:09:03Z</vt:lpwstr>
  </property>
  <property fmtid="{D5CDD505-2E9C-101B-9397-08002B2CF9AE}" pid="4" name="MSIP_Label_5a993c6c-acda-4aa5-a4a5-bd3aa95d5329_Method">
    <vt:lpwstr>Privileged</vt:lpwstr>
  </property>
  <property fmtid="{D5CDD505-2E9C-101B-9397-08002B2CF9AE}" pid="5" name="MSIP_Label_5a993c6c-acda-4aa5-a4a5-bd3aa95d5329_Name">
    <vt:lpwstr>AESO Protected - No DLP</vt:lpwstr>
  </property>
  <property fmtid="{D5CDD505-2E9C-101B-9397-08002B2CF9AE}" pid="6" name="MSIP_Label_5a993c6c-acda-4aa5-a4a5-bd3aa95d5329_SiteId">
    <vt:lpwstr>9869aa0d-ebba-4f8c-9399-7dff7665b1d1</vt:lpwstr>
  </property>
  <property fmtid="{D5CDD505-2E9C-101B-9397-08002B2CF9AE}" pid="7" name="MSIP_Label_5a993c6c-acda-4aa5-a4a5-bd3aa95d5329_ActionId">
    <vt:lpwstr>c30e1db6-cf61-49cd-9e01-bff7c9490156</vt:lpwstr>
  </property>
  <property fmtid="{D5CDD505-2E9C-101B-9397-08002B2CF9AE}" pid="8" name="MSIP_Label_5a993c6c-acda-4aa5-a4a5-bd3aa95d5329_ContentBits">
    <vt:lpwstr>0</vt:lpwstr>
  </property>
</Properties>
</file>